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User\Desktop\KYSILYN_25\TEST DEVELOPER\TOS BPP\"/>
    </mc:Choice>
  </mc:AlternateContent>
  <xr:revisionPtr revIDLastSave="0" documentId="13_ncr:1_{093845A9-249C-4164-A0E3-941E2FFAC826}" xr6:coauthVersionLast="36" xr6:coauthVersionMax="47" xr10:uidLastSave="{00000000-0000-0000-0000-000000000000}"/>
  <workbookProtection workbookAlgorithmName="SHA-512" workbookHashValue="f68cOV1TZ+dzxS7om73parJWlPfbYocUv007QjUBVFoCcbcvHEzRIFyy9ycK58j+ofC3qAx3Boy75lHepHGvMg==" workbookSaltValue="nCIkH1LCrdhA7YjAg/OHHg==" workbookSpinCount="100000" lockStructure="1"/>
  <bookViews>
    <workbookView xWindow="0" yWindow="0" windowWidth="19200" windowHeight="6440" activeTab="1" xr2:uid="{00000000-000D-0000-FFFF-FFFF00000000}"/>
  </bookViews>
  <sheets>
    <sheet name="Encode Data" sheetId="2" r:id="rId1"/>
    <sheet name="Print-TOS" sheetId="7" r:id="rId2"/>
    <sheet name="Create" sheetId="9" r:id="rId3"/>
    <sheet name="Eval" sheetId="10" r:id="rId4"/>
    <sheet name="Anlys" sheetId="11" r:id="rId5"/>
    <sheet name="Apply" sheetId="12" r:id="rId6"/>
    <sheet name="Undrtng" sheetId="13" r:id="rId7"/>
    <sheet name="Rembr" sheetId="14" r:id="rId8"/>
    <sheet name="MCQs" sheetId="15" r:id="rId9"/>
    <sheet name="References" sheetId="17" r:id="rId10"/>
  </sheets>
  <definedNames>
    <definedName name="_xlnm.Print_Area" localSheetId="0">'Encode Data'!$A$1:$K$34</definedName>
    <definedName name="_xlnm.Print_Area" localSheetId="1">'Print-TOS'!$A$1:$K$34</definedName>
    <definedName name="_xlnm.Print_Area" localSheetId="7">Rembr!$A$1:$K$34</definedName>
  </definedNames>
  <calcPr calcId="191029"/>
  <extLs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W57" i="10" l="1"/>
  <c r="W59" i="10" s="1"/>
  <c r="W60" i="10" s="1"/>
  <c r="X57" i="10"/>
  <c r="V59" i="10"/>
  <c r="V60" i="10" s="1"/>
  <c r="W117" i="10"/>
  <c r="W119" i="10" s="1"/>
  <c r="W120" i="10" s="1"/>
  <c r="V119" i="10"/>
  <c r="V120" i="10" s="1"/>
  <c r="W177" i="10"/>
  <c r="X177" i="10" s="1"/>
  <c r="Y177" i="10" s="1"/>
  <c r="V179" i="10"/>
  <c r="V180" i="10" s="1"/>
  <c r="X179" i="10"/>
  <c r="X180" i="10" s="1"/>
  <c r="W237" i="10"/>
  <c r="X237" i="10" s="1"/>
  <c r="V239" i="10"/>
  <c r="V240" i="10" s="1"/>
  <c r="W297" i="10"/>
  <c r="V299" i="10"/>
  <c r="V300" i="10" s="1"/>
  <c r="W357" i="10"/>
  <c r="V359" i="10"/>
  <c r="V360" i="10" s="1"/>
  <c r="BV360" i="10"/>
  <c r="W361" i="10"/>
  <c r="X361" i="10" s="1"/>
  <c r="V363" i="10"/>
  <c r="V364" i="10"/>
  <c r="S57" i="13"/>
  <c r="S59" i="13" s="1"/>
  <c r="S60" i="13" s="1"/>
  <c r="R59" i="13"/>
  <c r="R60" i="13" s="1"/>
  <c r="S117" i="13"/>
  <c r="R119" i="13"/>
  <c r="R120" i="13" s="1"/>
  <c r="S289" i="13"/>
  <c r="T289" i="13"/>
  <c r="U289" i="13" s="1"/>
  <c r="R291" i="13"/>
  <c r="R292" i="13" s="1"/>
  <c r="S291" i="13"/>
  <c r="S292" i="13" s="1"/>
  <c r="T291" i="13"/>
  <c r="T292" i="13" s="1"/>
  <c r="S293" i="13"/>
  <c r="R295" i="13"/>
  <c r="R296" i="13" s="1"/>
  <c r="S297" i="13"/>
  <c r="R299" i="13"/>
  <c r="R300" i="13" s="1"/>
  <c r="S357" i="13"/>
  <c r="T357" i="13" s="1"/>
  <c r="U357" i="13"/>
  <c r="R359" i="13"/>
  <c r="R360" i="13" s="1"/>
  <c r="T359" i="13"/>
  <c r="T360" i="13" s="1"/>
  <c r="S361" i="13"/>
  <c r="T361" i="13" s="1"/>
  <c r="U361" i="13"/>
  <c r="R363" i="13"/>
  <c r="T363" i="13"/>
  <c r="T364" i="13" s="1"/>
  <c r="R364" i="13"/>
  <c r="BQ368" i="13"/>
  <c r="BQ372" i="13"/>
  <c r="BQ376" i="13"/>
  <c r="R337" i="14"/>
  <c r="Q339" i="14"/>
  <c r="Q340" i="14" s="1"/>
  <c r="R341" i="14"/>
  <c r="Q343" i="14"/>
  <c r="Q344" i="14" s="1"/>
  <c r="R345" i="14"/>
  <c r="S345" i="14" s="1"/>
  <c r="Q347" i="14"/>
  <c r="Q348" i="14"/>
  <c r="R349" i="14"/>
  <c r="S349" i="14"/>
  <c r="Q351" i="14"/>
  <c r="R351" i="14"/>
  <c r="R352" i="14" s="1"/>
  <c r="Q352" i="14"/>
  <c r="R353" i="14"/>
  <c r="S353" i="14" s="1"/>
  <c r="Q355" i="14"/>
  <c r="R355" i="14"/>
  <c r="Q356" i="14"/>
  <c r="R356" i="14"/>
  <c r="R357" i="14"/>
  <c r="S357" i="14"/>
  <c r="Q359" i="14"/>
  <c r="R359" i="14"/>
  <c r="R360" i="14" s="1"/>
  <c r="Q360" i="14"/>
  <c r="BQ360" i="14"/>
  <c r="R361" i="14"/>
  <c r="Q363" i="14"/>
  <c r="Q364" i="14" s="1"/>
  <c r="U91" i="15"/>
  <c r="U92" i="15"/>
  <c r="U93" i="15"/>
  <c r="U94" i="15"/>
  <c r="U95" i="15"/>
  <c r="U96" i="15"/>
  <c r="U97" i="15"/>
  <c r="U98" i="15"/>
  <c r="U99" i="15"/>
  <c r="U100" i="15"/>
  <c r="U101" i="15"/>
  <c r="U102" i="15"/>
  <c r="U103" i="15"/>
  <c r="U104" i="15"/>
  <c r="U105" i="15"/>
  <c r="U106" i="15"/>
  <c r="U107" i="15"/>
  <c r="U108" i="15"/>
  <c r="U109" i="15"/>
  <c r="U110" i="15"/>
  <c r="U111" i="15"/>
  <c r="U112" i="15"/>
  <c r="U113" i="15"/>
  <c r="U114" i="15"/>
  <c r="U115" i="15"/>
  <c r="U116" i="15"/>
  <c r="U117" i="15"/>
  <c r="U118" i="15"/>
  <c r="U119" i="15"/>
  <c r="U120" i="15"/>
  <c r="T57" i="13" l="1"/>
  <c r="W363" i="10"/>
  <c r="W364" i="10" s="1"/>
  <c r="S359" i="13"/>
  <c r="S360" i="13" s="1"/>
  <c r="S363" i="13"/>
  <c r="S364" i="13" s="1"/>
  <c r="Y57" i="10"/>
  <c r="X59" i="10"/>
  <c r="X60" i="10" s="1"/>
  <c r="T349" i="14"/>
  <c r="S351" i="14"/>
  <c r="S352" i="14" s="1"/>
  <c r="R343" i="14"/>
  <c r="R344" i="14" s="1"/>
  <c r="S341" i="14"/>
  <c r="S343" i="14" s="1"/>
  <c r="S344" i="14" s="1"/>
  <c r="V357" i="13"/>
  <c r="U359" i="13"/>
  <c r="U360" i="13" s="1"/>
  <c r="T117" i="13"/>
  <c r="S119" i="13"/>
  <c r="S120" i="13" s="1"/>
  <c r="Y361" i="10"/>
  <c r="X363" i="10"/>
  <c r="X364" i="10" s="1"/>
  <c r="X357" i="10"/>
  <c r="W359" i="10"/>
  <c r="W360" i="10" s="1"/>
  <c r="X297" i="10"/>
  <c r="W299" i="10"/>
  <c r="W300" i="10" s="1"/>
  <c r="S361" i="14"/>
  <c r="R363" i="14"/>
  <c r="R364" i="14" s="1"/>
  <c r="T357" i="14"/>
  <c r="U357" i="14" s="1"/>
  <c r="S359" i="14"/>
  <c r="S360" i="14" s="1"/>
  <c r="Y237" i="10"/>
  <c r="X239" i="10"/>
  <c r="X240" i="10" s="1"/>
  <c r="U363" i="13"/>
  <c r="U364" i="13" s="1"/>
  <c r="V361" i="13"/>
  <c r="S299" i="13"/>
  <c r="S300" i="13" s="1"/>
  <c r="T297" i="13"/>
  <c r="T299" i="13" s="1"/>
  <c r="T300" i="13" s="1"/>
  <c r="Y179" i="10"/>
  <c r="Y180" i="10" s="1"/>
  <c r="Z177" i="10"/>
  <c r="W179" i="10"/>
  <c r="W180" i="10" s="1"/>
  <c r="W239" i="10"/>
  <c r="W240" i="10" s="1"/>
  <c r="X117" i="10"/>
  <c r="V289" i="13"/>
  <c r="U291" i="13"/>
  <c r="U292" i="13" s="1"/>
  <c r="T293" i="13"/>
  <c r="S295" i="13"/>
  <c r="S296" i="13" s="1"/>
  <c r="T345" i="14"/>
  <c r="S347" i="14"/>
  <c r="S348" i="14" s="1"/>
  <c r="R347" i="14"/>
  <c r="R348" i="14" s="1"/>
  <c r="T359" i="14"/>
  <c r="T360" i="14" s="1"/>
  <c r="T353" i="14"/>
  <c r="S355" i="14"/>
  <c r="S356" i="14" s="1"/>
  <c r="S337" i="14"/>
  <c r="R339" i="14"/>
  <c r="R340" i="14" s="1"/>
  <c r="T341" i="14" l="1"/>
  <c r="U297" i="13"/>
  <c r="U57" i="13"/>
  <c r="T59" i="13"/>
  <c r="T60" i="13" s="1"/>
  <c r="V363" i="13"/>
  <c r="V364" i="13" s="1"/>
  <c r="W361" i="13"/>
  <c r="Y59" i="10"/>
  <c r="Y60" i="10" s="1"/>
  <c r="Z57" i="10"/>
  <c r="Z237" i="10"/>
  <c r="Y239" i="10"/>
  <c r="Y240" i="10" s="1"/>
  <c r="T361" i="14"/>
  <c r="S363" i="14"/>
  <c r="S364" i="14" s="1"/>
  <c r="Y297" i="10"/>
  <c r="X299" i="10"/>
  <c r="X300" i="10" s="1"/>
  <c r="Y357" i="10"/>
  <c r="X359" i="10"/>
  <c r="X360" i="10" s="1"/>
  <c r="Y363" i="10"/>
  <c r="Y364" i="10" s="1"/>
  <c r="Z361" i="10"/>
  <c r="T119" i="13"/>
  <c r="T120" i="13" s="1"/>
  <c r="U117" i="13"/>
  <c r="V359" i="13"/>
  <c r="V360" i="13" s="1"/>
  <c r="W357" i="13"/>
  <c r="U349" i="14"/>
  <c r="T351" i="14"/>
  <c r="T352" i="14" s="1"/>
  <c r="X119" i="10"/>
  <c r="X120" i="10" s="1"/>
  <c r="Y117" i="10"/>
  <c r="AA177" i="10"/>
  <c r="Z179" i="10"/>
  <c r="Z180" i="10" s="1"/>
  <c r="U293" i="13"/>
  <c r="T295" i="13"/>
  <c r="T296" i="13" s="1"/>
  <c r="W289" i="13"/>
  <c r="V291" i="13"/>
  <c r="V292" i="13" s="1"/>
  <c r="V297" i="13"/>
  <c r="U299" i="13"/>
  <c r="U300" i="13" s="1"/>
  <c r="T343" i="14"/>
  <c r="T344" i="14" s="1"/>
  <c r="U341" i="14"/>
  <c r="V357" i="14"/>
  <c r="U359" i="14"/>
  <c r="U360" i="14" s="1"/>
  <c r="U345" i="14"/>
  <c r="T347" i="14"/>
  <c r="T348" i="14" s="1"/>
  <c r="T337" i="14"/>
  <c r="S339" i="14"/>
  <c r="S340" i="14" s="1"/>
  <c r="U353" i="14"/>
  <c r="T355" i="14"/>
  <c r="T356" i="14" s="1"/>
  <c r="K55" i="2"/>
  <c r="U59" i="13" l="1"/>
  <c r="U60" i="13" s="1"/>
  <c r="V57" i="13"/>
  <c r="X357" i="13"/>
  <c r="W359" i="13"/>
  <c r="W360" i="13" s="1"/>
  <c r="V117" i="13"/>
  <c r="U119" i="13"/>
  <c r="U120" i="13" s="1"/>
  <c r="AA361" i="10"/>
  <c r="Z363" i="10"/>
  <c r="Z364" i="10" s="1"/>
  <c r="Z59" i="10"/>
  <c r="Z60" i="10" s="1"/>
  <c r="AA57" i="10"/>
  <c r="W363" i="13"/>
  <c r="W364" i="13" s="1"/>
  <c r="X361" i="13"/>
  <c r="U351" i="14"/>
  <c r="U352" i="14" s="1"/>
  <c r="V349" i="14"/>
  <c r="Y359" i="10"/>
  <c r="Y360" i="10" s="1"/>
  <c r="Z357" i="10"/>
  <c r="Y299" i="10"/>
  <c r="Y300" i="10" s="1"/>
  <c r="Z297" i="10"/>
  <c r="T363" i="14"/>
  <c r="T364" i="14" s="1"/>
  <c r="U361" i="14"/>
  <c r="Z239" i="10"/>
  <c r="Z240" i="10" s="1"/>
  <c r="AA237" i="10"/>
  <c r="Z117" i="10"/>
  <c r="Y119" i="10"/>
  <c r="Y120" i="10" s="1"/>
  <c r="AB177" i="10"/>
  <c r="AA179" i="10"/>
  <c r="AA180" i="10" s="1"/>
  <c r="W291" i="13"/>
  <c r="W292" i="13" s="1"/>
  <c r="X289" i="13"/>
  <c r="V299" i="13"/>
  <c r="V300" i="13" s="1"/>
  <c r="W297" i="13"/>
  <c r="V293" i="13"/>
  <c r="U295" i="13"/>
  <c r="U296" i="13" s="1"/>
  <c r="V353" i="14"/>
  <c r="U355" i="14"/>
  <c r="U356" i="14" s="1"/>
  <c r="U337" i="14"/>
  <c r="T339" i="14"/>
  <c r="T340" i="14" s="1"/>
  <c r="V359" i="14"/>
  <c r="V360" i="14" s="1"/>
  <c r="W357" i="14"/>
  <c r="V341" i="14"/>
  <c r="U343" i="14"/>
  <c r="U344" i="14" s="1"/>
  <c r="V345" i="14"/>
  <c r="U347" i="14"/>
  <c r="U348" i="14" s="1"/>
  <c r="K51" i="2"/>
  <c r="K39" i="2"/>
  <c r="V59" i="13" l="1"/>
  <c r="V60" i="13" s="1"/>
  <c r="W57" i="13"/>
  <c r="AB237" i="10"/>
  <c r="AA239" i="10"/>
  <c r="AA240" i="10" s="1"/>
  <c r="V361" i="14"/>
  <c r="U363" i="14"/>
  <c r="U364" i="14" s="1"/>
  <c r="AA297" i="10"/>
  <c r="Z299" i="10"/>
  <c r="Z300" i="10" s="1"/>
  <c r="AA357" i="10"/>
  <c r="Z359" i="10"/>
  <c r="Z360" i="10" s="1"/>
  <c r="V351" i="14"/>
  <c r="V352" i="14" s="1"/>
  <c r="W349" i="14"/>
  <c r="X363" i="13"/>
  <c r="X364" i="13" s="1"/>
  <c r="Y361" i="13"/>
  <c r="AA59" i="10"/>
  <c r="AA60" i="10" s="1"/>
  <c r="AB57" i="10"/>
  <c r="AB361" i="10"/>
  <c r="AA363" i="10"/>
  <c r="AA364" i="10" s="1"/>
  <c r="V119" i="13"/>
  <c r="V120" i="13" s="1"/>
  <c r="W117" i="13"/>
  <c r="Y357" i="13"/>
  <c r="X359" i="13"/>
  <c r="X360" i="13" s="1"/>
  <c r="AA117" i="10"/>
  <c r="Z119" i="10"/>
  <c r="Z120" i="10" s="1"/>
  <c r="AB179" i="10"/>
  <c r="AB180" i="10" s="1"/>
  <c r="AC177" i="10"/>
  <c r="W299" i="13"/>
  <c r="W300" i="13" s="1"/>
  <c r="X297" i="13"/>
  <c r="X291" i="13"/>
  <c r="X292" i="13" s="1"/>
  <c r="Y289" i="13"/>
  <c r="W293" i="13"/>
  <c r="V295" i="13"/>
  <c r="V296" i="13" s="1"/>
  <c r="V343" i="14"/>
  <c r="V344" i="14" s="1"/>
  <c r="W341" i="14"/>
  <c r="V337" i="14"/>
  <c r="U339" i="14"/>
  <c r="U340" i="14" s="1"/>
  <c r="V355" i="14"/>
  <c r="V356" i="14" s="1"/>
  <c r="W353" i="14"/>
  <c r="W345" i="14"/>
  <c r="V347" i="14"/>
  <c r="V348" i="14" s="1"/>
  <c r="X357" i="14"/>
  <c r="W359" i="14"/>
  <c r="W360" i="14" s="1"/>
  <c r="AD10" i="2"/>
  <c r="AE10" i="2"/>
  <c r="AF10" i="2"/>
  <c r="AG10" i="2"/>
  <c r="AH10" i="2"/>
  <c r="AC10" i="2"/>
  <c r="A4" i="7"/>
  <c r="A7" i="7"/>
  <c r="A8" i="7"/>
  <c r="W59" i="13" l="1"/>
  <c r="W60" i="13" s="1"/>
  <c r="X57" i="13"/>
  <c r="X117" i="13"/>
  <c r="W119" i="13"/>
  <c r="W120" i="13" s="1"/>
  <c r="AC57" i="10"/>
  <c r="AB59" i="10"/>
  <c r="AB60" i="10" s="1"/>
  <c r="Y363" i="13"/>
  <c r="Y364" i="13" s="1"/>
  <c r="Z361" i="13"/>
  <c r="W351" i="14"/>
  <c r="W352" i="14" s="1"/>
  <c r="X349" i="14"/>
  <c r="Z357" i="13"/>
  <c r="Y359" i="13"/>
  <c r="Y360" i="13" s="1"/>
  <c r="AC361" i="10"/>
  <c r="AB363" i="10"/>
  <c r="AB364" i="10" s="1"/>
  <c r="AB357" i="10"/>
  <c r="AA359" i="10"/>
  <c r="AA360" i="10" s="1"/>
  <c r="AB297" i="10"/>
  <c r="AA299" i="10"/>
  <c r="AA300" i="10" s="1"/>
  <c r="W361" i="14"/>
  <c r="V363" i="14"/>
  <c r="V364" i="14" s="1"/>
  <c r="AB239" i="10"/>
  <c r="AB240" i="10" s="1"/>
  <c r="AC237" i="10"/>
  <c r="AC179" i="10"/>
  <c r="AC180" i="10" s="1"/>
  <c r="AD177" i="10"/>
  <c r="AB117" i="10"/>
  <c r="AA119" i="10"/>
  <c r="AA120" i="10" s="1"/>
  <c r="Y291" i="13"/>
  <c r="Y292" i="13" s="1"/>
  <c r="Z289" i="13"/>
  <c r="X293" i="13"/>
  <c r="W295" i="13"/>
  <c r="W296" i="13" s="1"/>
  <c r="X299" i="13"/>
  <c r="X300" i="13" s="1"/>
  <c r="Y297" i="13"/>
  <c r="X359" i="14"/>
  <c r="X360" i="14" s="1"/>
  <c r="Y357" i="14"/>
  <c r="X345" i="14"/>
  <c r="W347" i="14"/>
  <c r="W348" i="14" s="1"/>
  <c r="W355" i="14"/>
  <c r="W356" i="14" s="1"/>
  <c r="X353" i="14"/>
  <c r="W337" i="14"/>
  <c r="V339" i="14"/>
  <c r="V340" i="14" s="1"/>
  <c r="X341" i="14"/>
  <c r="W343" i="14"/>
  <c r="W344" i="14" s="1"/>
  <c r="F33" i="7"/>
  <c r="A2" i="7"/>
  <c r="Y57" i="13" l="1"/>
  <c r="X59" i="13"/>
  <c r="X60" i="13" s="1"/>
  <c r="AC239" i="10"/>
  <c r="AC240" i="10" s="1"/>
  <c r="AD237" i="10"/>
  <c r="Y349" i="14"/>
  <c r="X351" i="14"/>
  <c r="X352" i="14" s="1"/>
  <c r="AA361" i="13"/>
  <c r="Z363" i="13"/>
  <c r="Z364" i="13" s="1"/>
  <c r="X361" i="14"/>
  <c r="W363" i="14"/>
  <c r="W364" i="14" s="1"/>
  <c r="AC297" i="10"/>
  <c r="AB299" i="10"/>
  <c r="AB300" i="10" s="1"/>
  <c r="AC357" i="10"/>
  <c r="AB359" i="10"/>
  <c r="AB360" i="10" s="1"/>
  <c r="AC363" i="10"/>
  <c r="AC364" i="10" s="1"/>
  <c r="AD361" i="10"/>
  <c r="AA357" i="13"/>
  <c r="Z359" i="13"/>
  <c r="Z360" i="13" s="1"/>
  <c r="AD57" i="10"/>
  <c r="AC59" i="10"/>
  <c r="AC60" i="10" s="1"/>
  <c r="X119" i="13"/>
  <c r="X120" i="13" s="1"/>
  <c r="Y117" i="13"/>
  <c r="AD179" i="10"/>
  <c r="AD180" i="10" s="1"/>
  <c r="AE177" i="10"/>
  <c r="AC117" i="10"/>
  <c r="AB119" i="10"/>
  <c r="AB120" i="10" s="1"/>
  <c r="X295" i="13"/>
  <c r="X296" i="13" s="1"/>
  <c r="Y293" i="13"/>
  <c r="Z297" i="13"/>
  <c r="Y299" i="13"/>
  <c r="Y300" i="13" s="1"/>
  <c r="AA289" i="13"/>
  <c r="Z291" i="13"/>
  <c r="Z292" i="13" s="1"/>
  <c r="X337" i="14"/>
  <c r="W339" i="14"/>
  <c r="W340" i="14" s="1"/>
  <c r="Y353" i="14"/>
  <c r="X355" i="14"/>
  <c r="X356" i="14" s="1"/>
  <c r="Y345" i="14"/>
  <c r="X347" i="14"/>
  <c r="X348" i="14" s="1"/>
  <c r="Z357" i="14"/>
  <c r="Y359" i="14"/>
  <c r="Y360" i="14" s="1"/>
  <c r="Y341" i="14"/>
  <c r="X343" i="14"/>
  <c r="X344" i="14" s="1"/>
  <c r="K54" i="2"/>
  <c r="B55" i="2"/>
  <c r="K15" i="2"/>
  <c r="K48" i="2"/>
  <c r="K42" i="2"/>
  <c r="K36" i="2"/>
  <c r="K33" i="2"/>
  <c r="K30" i="2"/>
  <c r="K18" i="2"/>
  <c r="Z57" i="13" l="1"/>
  <c r="Y59" i="13"/>
  <c r="Y60" i="13" s="1"/>
  <c r="Y119" i="13"/>
  <c r="Y120" i="13" s="1"/>
  <c r="Z117" i="13"/>
  <c r="AD363" i="10"/>
  <c r="AD364" i="10" s="1"/>
  <c r="AE361" i="10"/>
  <c r="AE237" i="10"/>
  <c r="AD239" i="10"/>
  <c r="AD240" i="10" s="1"/>
  <c r="AE57" i="10"/>
  <c r="AD59" i="10"/>
  <c r="AD60" i="10" s="1"/>
  <c r="AB357" i="13"/>
  <c r="AA359" i="13"/>
  <c r="AA360" i="13" s="1"/>
  <c r="AC359" i="10"/>
  <c r="AC360" i="10" s="1"/>
  <c r="AD357" i="10"/>
  <c r="AD297" i="10"/>
  <c r="AC299" i="10"/>
  <c r="AC300" i="10" s="1"/>
  <c r="Y361" i="14"/>
  <c r="X363" i="14"/>
  <c r="X364" i="14" s="1"/>
  <c r="AA363" i="13"/>
  <c r="AA364" i="13" s="1"/>
  <c r="AB361" i="13"/>
  <c r="Z349" i="14"/>
  <c r="Y351" i="14"/>
  <c r="Y352" i="14" s="1"/>
  <c r="AD117" i="10"/>
  <c r="AC119" i="10"/>
  <c r="AC120" i="10" s="1"/>
  <c r="AE179" i="10"/>
  <c r="AE180" i="10" s="1"/>
  <c r="AF177" i="10"/>
  <c r="Y295" i="13"/>
  <c r="Y296" i="13" s="1"/>
  <c r="Z293" i="13"/>
  <c r="AA297" i="13"/>
  <c r="Z299" i="13"/>
  <c r="Z300" i="13" s="1"/>
  <c r="AB289" i="13"/>
  <c r="AA291" i="13"/>
  <c r="AA292" i="13" s="1"/>
  <c r="Y347" i="14"/>
  <c r="Y348" i="14" s="1"/>
  <c r="Z345" i="14"/>
  <c r="AA357" i="14"/>
  <c r="Z359" i="14"/>
  <c r="Z360" i="14" s="1"/>
  <c r="Z353" i="14"/>
  <c r="Y355" i="14"/>
  <c r="Y356" i="14" s="1"/>
  <c r="Z341" i="14"/>
  <c r="Y343" i="14"/>
  <c r="Y344" i="14" s="1"/>
  <c r="Y337" i="14"/>
  <c r="X339" i="14"/>
  <c r="X340" i="14" s="1"/>
  <c r="A26" i="7"/>
  <c r="A25" i="7"/>
  <c r="A24" i="7"/>
  <c r="A23" i="7"/>
  <c r="A22" i="7"/>
  <c r="A21" i="7"/>
  <c r="A20" i="7"/>
  <c r="A19" i="7"/>
  <c r="C34" i="7"/>
  <c r="AA57" i="13" l="1"/>
  <c r="Z59" i="13"/>
  <c r="Z60" i="13" s="1"/>
  <c r="AE357" i="10"/>
  <c r="AD359" i="10"/>
  <c r="AD360" i="10" s="1"/>
  <c r="AE363" i="10"/>
  <c r="AE364" i="10" s="1"/>
  <c r="AF361" i="10"/>
  <c r="AA117" i="13"/>
  <c r="Z119" i="13"/>
  <c r="Z120" i="13" s="1"/>
  <c r="AB363" i="13"/>
  <c r="AB364" i="13" s="1"/>
  <c r="AC361" i="13"/>
  <c r="AA349" i="14"/>
  <c r="Z351" i="14"/>
  <c r="Z352" i="14" s="1"/>
  <c r="Z361" i="14"/>
  <c r="Y363" i="14"/>
  <c r="Y364" i="14" s="1"/>
  <c r="AE297" i="10"/>
  <c r="AD299" i="10"/>
  <c r="AD300" i="10" s="1"/>
  <c r="AB359" i="13"/>
  <c r="AB360" i="13" s="1"/>
  <c r="AC357" i="13"/>
  <c r="AE59" i="10"/>
  <c r="AE60" i="10" s="1"/>
  <c r="AF57" i="10"/>
  <c r="AF237" i="10"/>
  <c r="AE239" i="10"/>
  <c r="AE240" i="10" s="1"/>
  <c r="AF179" i="10"/>
  <c r="AF180" i="10" s="1"/>
  <c r="AG177" i="10"/>
  <c r="AD119" i="10"/>
  <c r="AD120" i="10" s="1"/>
  <c r="AE117" i="10"/>
  <c r="AA299" i="13"/>
  <c r="AA300" i="13" s="1"/>
  <c r="AB297" i="13"/>
  <c r="AC289" i="13"/>
  <c r="AB291" i="13"/>
  <c r="AB292" i="13" s="1"/>
  <c r="Z295" i="13"/>
  <c r="Z296" i="13" s="1"/>
  <c r="AA293" i="13"/>
  <c r="AB357" i="14"/>
  <c r="AA359" i="14"/>
  <c r="AA360" i="14" s="1"/>
  <c r="AA345" i="14"/>
  <c r="Z347" i="14"/>
  <c r="Z348" i="14" s="1"/>
  <c r="Z343" i="14"/>
  <c r="Z344" i="14" s="1"/>
  <c r="AA341" i="14"/>
  <c r="Y339" i="14"/>
  <c r="Y340" i="14" s="1"/>
  <c r="Z337" i="14"/>
  <c r="AA353" i="14"/>
  <c r="Z355" i="14"/>
  <c r="Z356" i="14" s="1"/>
  <c r="K28" i="7"/>
  <c r="D55" i="2"/>
  <c r="C52" i="2"/>
  <c r="K27" i="7"/>
  <c r="B26" i="7"/>
  <c r="B25" i="7"/>
  <c r="B24" i="7"/>
  <c r="B23" i="7"/>
  <c r="B22" i="7"/>
  <c r="B21" i="7"/>
  <c r="B20" i="7"/>
  <c r="B19" i="7"/>
  <c r="B18" i="7"/>
  <c r="B17" i="7"/>
  <c r="B16" i="7"/>
  <c r="B15" i="7"/>
  <c r="AB57" i="13" l="1"/>
  <c r="AA59" i="13"/>
  <c r="AA60" i="13" s="1"/>
  <c r="AG57" i="10"/>
  <c r="AF59" i="10"/>
  <c r="AF60" i="10" s="1"/>
  <c r="AD357" i="13"/>
  <c r="AC359" i="13"/>
  <c r="AC360" i="13" s="1"/>
  <c r="AD361" i="13"/>
  <c r="AC363" i="13"/>
  <c r="AC364" i="13" s="1"/>
  <c r="AG361" i="10"/>
  <c r="AF363" i="10"/>
  <c r="AF364" i="10" s="1"/>
  <c r="AG237" i="10"/>
  <c r="AF239" i="10"/>
  <c r="AF240" i="10" s="1"/>
  <c r="AF297" i="10"/>
  <c r="AE299" i="10"/>
  <c r="AE300" i="10" s="1"/>
  <c r="AA361" i="14"/>
  <c r="Z363" i="14"/>
  <c r="Z364" i="14" s="1"/>
  <c r="AA351" i="14"/>
  <c r="AA352" i="14" s="1"/>
  <c r="AB349" i="14"/>
  <c r="AA119" i="13"/>
  <c r="AA120" i="13" s="1"/>
  <c r="AB117" i="13"/>
  <c r="AF357" i="10"/>
  <c r="AE359" i="10"/>
  <c r="AE360" i="10" s="1"/>
  <c r="AG179" i="10"/>
  <c r="AG180" i="10" s="1"/>
  <c r="AH177" i="10"/>
  <c r="AE119" i="10"/>
  <c r="AE120" i="10" s="1"/>
  <c r="AF117" i="10"/>
  <c r="AD289" i="13"/>
  <c r="AC291" i="13"/>
  <c r="AC292" i="13" s="1"/>
  <c r="AB293" i="13"/>
  <c r="AA295" i="13"/>
  <c r="AA296" i="13" s="1"/>
  <c r="AC297" i="13"/>
  <c r="AB299" i="13"/>
  <c r="AB300" i="13" s="1"/>
  <c r="AB359" i="14"/>
  <c r="AB360" i="14" s="1"/>
  <c r="AC357" i="14"/>
  <c r="AA337" i="14"/>
  <c r="Z339" i="14"/>
  <c r="Z340" i="14" s="1"/>
  <c r="AA347" i="14"/>
  <c r="AA348" i="14" s="1"/>
  <c r="AB345" i="14"/>
  <c r="AA355" i="14"/>
  <c r="AA356" i="14" s="1"/>
  <c r="AB353" i="14"/>
  <c r="AB341" i="14"/>
  <c r="AA343" i="14"/>
  <c r="AA344" i="14" s="1"/>
  <c r="D28" i="7"/>
  <c r="L20" i="7"/>
  <c r="M20" i="7"/>
  <c r="N20" i="7"/>
  <c r="O20" i="7"/>
  <c r="P20" i="7"/>
  <c r="Q20" i="7"/>
  <c r="R20" i="7"/>
  <c r="S20" i="7"/>
  <c r="T20" i="7"/>
  <c r="U20" i="7"/>
  <c r="V20" i="7"/>
  <c r="W20" i="7"/>
  <c r="X20" i="7"/>
  <c r="Y20" i="7"/>
  <c r="Z20" i="7"/>
  <c r="AA20" i="7"/>
  <c r="AB20" i="7"/>
  <c r="AC20" i="7"/>
  <c r="A18" i="7"/>
  <c r="A17" i="7"/>
  <c r="AC16" i="7"/>
  <c r="A16" i="7"/>
  <c r="A15" i="7"/>
  <c r="B14" i="7"/>
  <c r="A14" i="7"/>
  <c r="B13" i="7"/>
  <c r="A13" i="7"/>
  <c r="J12" i="7"/>
  <c r="I12" i="7"/>
  <c r="H12" i="7"/>
  <c r="G12" i="7"/>
  <c r="F12" i="7"/>
  <c r="E12" i="7"/>
  <c r="J11" i="7"/>
  <c r="I11" i="7"/>
  <c r="H11" i="7"/>
  <c r="G11" i="7"/>
  <c r="F11" i="7"/>
  <c r="E11" i="7"/>
  <c r="I10" i="7"/>
  <c r="G10" i="7"/>
  <c r="E10" i="7"/>
  <c r="AC57" i="13" l="1"/>
  <c r="AB59" i="13"/>
  <c r="AB60" i="13" s="1"/>
  <c r="AC117" i="13"/>
  <c r="AB119" i="13"/>
  <c r="AB120" i="13" s="1"/>
  <c r="AB351" i="14"/>
  <c r="AB352" i="14" s="1"/>
  <c r="AC349" i="14"/>
  <c r="AG357" i="10"/>
  <c r="AF359" i="10"/>
  <c r="AF360" i="10" s="1"/>
  <c r="AB361" i="14"/>
  <c r="AA363" i="14"/>
  <c r="AA364" i="14" s="1"/>
  <c r="AF299" i="10"/>
  <c r="AF300" i="10" s="1"/>
  <c r="AG297" i="10"/>
  <c r="AG239" i="10"/>
  <c r="AG240" i="10" s="1"/>
  <c r="AH237" i="10"/>
  <c r="AG363" i="10"/>
  <c r="AG364" i="10" s="1"/>
  <c r="AH361" i="10"/>
  <c r="AE361" i="13"/>
  <c r="AD363" i="13"/>
  <c r="AD364" i="13" s="1"/>
  <c r="AE357" i="13"/>
  <c r="AD359" i="13"/>
  <c r="AD360" i="13" s="1"/>
  <c r="AH57" i="10"/>
  <c r="AG59" i="10"/>
  <c r="AG60" i="10" s="1"/>
  <c r="AF119" i="10"/>
  <c r="AF120" i="10" s="1"/>
  <c r="AG117" i="10"/>
  <c r="AI177" i="10"/>
  <c r="AH179" i="10"/>
  <c r="AH180" i="10" s="1"/>
  <c r="AD297" i="13"/>
  <c r="AC299" i="13"/>
  <c r="AC300" i="13" s="1"/>
  <c r="AE289" i="13"/>
  <c r="AD291" i="13"/>
  <c r="AD292" i="13" s="1"/>
  <c r="AB295" i="13"/>
  <c r="AB296" i="13" s="1"/>
  <c r="AC293" i="13"/>
  <c r="AC353" i="14"/>
  <c r="AB355" i="14"/>
  <c r="AB356" i="14" s="1"/>
  <c r="AB343" i="14"/>
  <c r="AB344" i="14" s="1"/>
  <c r="AC341" i="14"/>
  <c r="AB347" i="14"/>
  <c r="AB348" i="14" s="1"/>
  <c r="AC345" i="14"/>
  <c r="AB337" i="14"/>
  <c r="AA339" i="14"/>
  <c r="AA340" i="14" s="1"/>
  <c r="AD357" i="14"/>
  <c r="AC359" i="14"/>
  <c r="AC360" i="14" s="1"/>
  <c r="B28" i="7"/>
  <c r="C17" i="7" s="1"/>
  <c r="K12" i="7"/>
  <c r="R15" i="7"/>
  <c r="X15" i="7"/>
  <c r="O15" i="7"/>
  <c r="U15" i="7"/>
  <c r="AA15" i="7"/>
  <c r="L16" i="7"/>
  <c r="R16" i="7"/>
  <c r="X16" i="7"/>
  <c r="L17" i="7"/>
  <c r="R17" i="7"/>
  <c r="X17" i="7"/>
  <c r="L18" i="7"/>
  <c r="R18" i="7"/>
  <c r="X18" i="7"/>
  <c r="O16" i="7"/>
  <c r="U16" i="7"/>
  <c r="AA16" i="7"/>
  <c r="O17" i="7"/>
  <c r="U17" i="7"/>
  <c r="AA17" i="7"/>
  <c r="O18" i="7"/>
  <c r="U18" i="7"/>
  <c r="AA18" i="7"/>
  <c r="L19" i="7"/>
  <c r="R19" i="7"/>
  <c r="X19" i="7"/>
  <c r="L21" i="7"/>
  <c r="R21" i="7"/>
  <c r="X21" i="7"/>
  <c r="L22" i="7"/>
  <c r="R22" i="7"/>
  <c r="X22" i="7"/>
  <c r="L23" i="7"/>
  <c r="R23" i="7"/>
  <c r="O19" i="7"/>
  <c r="U19" i="7"/>
  <c r="AA19" i="7"/>
  <c r="O21" i="7"/>
  <c r="U21" i="7"/>
  <c r="AA21" i="7"/>
  <c r="O22" i="7"/>
  <c r="U22" i="7"/>
  <c r="AA22" i="7"/>
  <c r="O23" i="7"/>
  <c r="X23" i="7"/>
  <c r="L24" i="7"/>
  <c r="R24" i="7"/>
  <c r="X24" i="7"/>
  <c r="U23" i="7"/>
  <c r="AA23" i="7"/>
  <c r="O24" i="7"/>
  <c r="U24" i="7"/>
  <c r="AA24" i="7"/>
  <c r="L25" i="7"/>
  <c r="R25" i="7"/>
  <c r="X25" i="7"/>
  <c r="L26" i="7"/>
  <c r="R26" i="7"/>
  <c r="X26" i="7"/>
  <c r="O25" i="7"/>
  <c r="U25" i="7"/>
  <c r="AA25" i="7"/>
  <c r="O26" i="7"/>
  <c r="U26" i="7"/>
  <c r="AA26" i="7"/>
  <c r="C26" i="7"/>
  <c r="AC59" i="13" l="1"/>
  <c r="AC60" i="13" s="1"/>
  <c r="AD57" i="13"/>
  <c r="AI361" i="10"/>
  <c r="AH363" i="10"/>
  <c r="AH364" i="10" s="1"/>
  <c r="AH239" i="10"/>
  <c r="AH240" i="10" s="1"/>
  <c r="AI237" i="10"/>
  <c r="AG299" i="10"/>
  <c r="AG300" i="10" s="1"/>
  <c r="AH297" i="10"/>
  <c r="AD349" i="14"/>
  <c r="AC351" i="14"/>
  <c r="AC352" i="14" s="1"/>
  <c r="AI57" i="10"/>
  <c r="AH59" i="10"/>
  <c r="AH60" i="10" s="1"/>
  <c r="AE359" i="13"/>
  <c r="AE360" i="13" s="1"/>
  <c r="AF357" i="13"/>
  <c r="AE363" i="13"/>
  <c r="AE364" i="13" s="1"/>
  <c r="AF361" i="13"/>
  <c r="AB363" i="14"/>
  <c r="AB364" i="14" s="1"/>
  <c r="AC361" i="14"/>
  <c r="AG359" i="10"/>
  <c r="AG360" i="10" s="1"/>
  <c r="AH357" i="10"/>
  <c r="AC119" i="13"/>
  <c r="AC120" i="13" s="1"/>
  <c r="AD117" i="13"/>
  <c r="AH117" i="10"/>
  <c r="AG119" i="10"/>
  <c r="AG120" i="10" s="1"/>
  <c r="AJ177" i="10"/>
  <c r="AI179" i="10"/>
  <c r="AI180" i="10" s="1"/>
  <c r="AE291" i="13"/>
  <c r="AE292" i="13" s="1"/>
  <c r="AF289" i="13"/>
  <c r="AC295" i="13"/>
  <c r="AC296" i="13" s="1"/>
  <c r="AD293" i="13"/>
  <c r="AE297" i="13"/>
  <c r="AD299" i="13"/>
  <c r="AD300" i="13" s="1"/>
  <c r="AD341" i="14"/>
  <c r="AC343" i="14"/>
  <c r="AC344" i="14" s="1"/>
  <c r="AC347" i="14"/>
  <c r="AC348" i="14" s="1"/>
  <c r="AD345" i="14"/>
  <c r="AC337" i="14"/>
  <c r="AB339" i="14"/>
  <c r="AB340" i="14" s="1"/>
  <c r="AC355" i="14"/>
  <c r="AC356" i="14" s="1"/>
  <c r="AD353" i="14"/>
  <c r="AE357" i="14"/>
  <c r="AD359" i="14"/>
  <c r="AD360" i="14" s="1"/>
  <c r="C18" i="7"/>
  <c r="C20" i="7"/>
  <c r="D20" i="7" s="1"/>
  <c r="C24" i="7"/>
  <c r="C19" i="7"/>
  <c r="C25" i="7"/>
  <c r="C23" i="7"/>
  <c r="C22" i="7"/>
  <c r="C21" i="7"/>
  <c r="C13" i="7"/>
  <c r="C27" i="7"/>
  <c r="C16" i="7"/>
  <c r="C15" i="7"/>
  <c r="C14" i="7"/>
  <c r="Y26" i="7"/>
  <c r="S26" i="7"/>
  <c r="M26" i="7"/>
  <c r="Y25" i="7"/>
  <c r="S25" i="7"/>
  <c r="M25" i="7"/>
  <c r="S23" i="7"/>
  <c r="M23" i="7"/>
  <c r="Y22" i="7"/>
  <c r="S22" i="7"/>
  <c r="M22" i="7"/>
  <c r="Y21" i="7"/>
  <c r="S21" i="7"/>
  <c r="M21" i="7"/>
  <c r="Y19" i="7"/>
  <c r="S19" i="7"/>
  <c r="M19" i="7"/>
  <c r="AB16" i="7"/>
  <c r="V16" i="7"/>
  <c r="P16" i="7"/>
  <c r="AB14" i="7"/>
  <c r="Y15" i="7"/>
  <c r="S15" i="7"/>
  <c r="M15" i="7"/>
  <c r="Y14" i="7"/>
  <c r="AB27" i="7"/>
  <c r="AB26" i="7"/>
  <c r="V26" i="7"/>
  <c r="P26" i="7"/>
  <c r="AB25" i="7"/>
  <c r="V25" i="7"/>
  <c r="P25" i="7"/>
  <c r="AB24" i="7"/>
  <c r="V24" i="7"/>
  <c r="P24" i="7"/>
  <c r="AB23" i="7"/>
  <c r="V23" i="7"/>
  <c r="Y24" i="7"/>
  <c r="S24" i="7"/>
  <c r="M24" i="7"/>
  <c r="Y23" i="7"/>
  <c r="P23" i="7"/>
  <c r="AB22" i="7"/>
  <c r="V22" i="7"/>
  <c r="P22" i="7"/>
  <c r="AB21" i="7"/>
  <c r="V21" i="7"/>
  <c r="P21" i="7"/>
  <c r="AB19" i="7"/>
  <c r="V19" i="7"/>
  <c r="P19" i="7"/>
  <c r="AB18" i="7"/>
  <c r="V18" i="7"/>
  <c r="P18" i="7"/>
  <c r="AB17" i="7"/>
  <c r="V17" i="7"/>
  <c r="P17" i="7"/>
  <c r="Y18" i="7"/>
  <c r="S18" i="7"/>
  <c r="M18" i="7"/>
  <c r="Y17" i="7"/>
  <c r="S17" i="7"/>
  <c r="M17" i="7"/>
  <c r="Y16" i="7"/>
  <c r="S16" i="7"/>
  <c r="M16" i="7"/>
  <c r="AB15" i="7"/>
  <c r="V15" i="7"/>
  <c r="P15" i="7"/>
  <c r="S57" i="2"/>
  <c r="AL57" i="2"/>
  <c r="AK57" i="2"/>
  <c r="AE57" i="2"/>
  <c r="AD57" i="2"/>
  <c r="W57" i="2"/>
  <c r="V57" i="2"/>
  <c r="U57" i="2"/>
  <c r="AD59" i="13" l="1"/>
  <c r="AD60" i="13" s="1"/>
  <c r="AE57" i="13"/>
  <c r="AD119" i="13"/>
  <c r="AD120" i="13" s="1"/>
  <c r="AE117" i="13"/>
  <c r="AI357" i="10"/>
  <c r="AH359" i="10"/>
  <c r="AH360" i="10" s="1"/>
  <c r="AD361" i="14"/>
  <c r="AC363" i="14"/>
  <c r="AC364" i="14" s="1"/>
  <c r="AF363" i="13"/>
  <c r="AF364" i="13" s="1"/>
  <c r="AG361" i="13"/>
  <c r="AG357" i="13"/>
  <c r="AF359" i="13"/>
  <c r="AF360" i="13" s="1"/>
  <c r="AI297" i="10"/>
  <c r="AH299" i="10"/>
  <c r="AH300" i="10" s="1"/>
  <c r="AJ237" i="10"/>
  <c r="AI239" i="10"/>
  <c r="AI240" i="10" s="1"/>
  <c r="AI59" i="10"/>
  <c r="AI60" i="10" s="1"/>
  <c r="AJ57" i="10"/>
  <c r="AD351" i="14"/>
  <c r="AD352" i="14" s="1"/>
  <c r="AE349" i="14"/>
  <c r="AJ361" i="10"/>
  <c r="AI363" i="10"/>
  <c r="AI364" i="10" s="1"/>
  <c r="AK177" i="10"/>
  <c r="AJ179" i="10"/>
  <c r="AJ180" i="10" s="1"/>
  <c r="AI117" i="10"/>
  <c r="AH119" i="10"/>
  <c r="AH120" i="10" s="1"/>
  <c r="AE293" i="13"/>
  <c r="AD295" i="13"/>
  <c r="AD296" i="13" s="1"/>
  <c r="AE299" i="13"/>
  <c r="AE300" i="13" s="1"/>
  <c r="AF297" i="13"/>
  <c r="AF291" i="13"/>
  <c r="AF292" i="13" s="1"/>
  <c r="AG289" i="13"/>
  <c r="AE359" i="14"/>
  <c r="AE360" i="14" s="1"/>
  <c r="AF357" i="14"/>
  <c r="AE353" i="14"/>
  <c r="AD355" i="14"/>
  <c r="AD356" i="14" s="1"/>
  <c r="AD343" i="14"/>
  <c r="AD344" i="14" s="1"/>
  <c r="AE341" i="14"/>
  <c r="AD337" i="14"/>
  <c r="AC339" i="14"/>
  <c r="AC340" i="14" s="1"/>
  <c r="AE345" i="14"/>
  <c r="AD347" i="14"/>
  <c r="AD348" i="14" s="1"/>
  <c r="Y57" i="2"/>
  <c r="X57" i="2"/>
  <c r="C28" i="7"/>
  <c r="Q15" i="7"/>
  <c r="W15" i="7"/>
  <c r="AC15" i="7"/>
  <c r="N16" i="7"/>
  <c r="T16" i="7"/>
  <c r="Z16" i="7"/>
  <c r="Z14" i="7"/>
  <c r="N15" i="7"/>
  <c r="T15" i="7"/>
  <c r="Z15" i="7"/>
  <c r="N19" i="7"/>
  <c r="T19" i="7"/>
  <c r="Z19" i="7"/>
  <c r="N21" i="7"/>
  <c r="T21" i="7"/>
  <c r="Z21" i="7"/>
  <c r="N22" i="7"/>
  <c r="T22" i="7"/>
  <c r="Z22" i="7"/>
  <c r="N23" i="7"/>
  <c r="T23" i="7"/>
  <c r="N25" i="7"/>
  <c r="T25" i="7"/>
  <c r="Z25" i="7"/>
  <c r="N26" i="7"/>
  <c r="T26" i="7"/>
  <c r="Z26" i="7"/>
  <c r="Z27" i="7"/>
  <c r="N17" i="7"/>
  <c r="T17" i="7"/>
  <c r="Z17" i="7"/>
  <c r="N18" i="7"/>
  <c r="T18" i="7"/>
  <c r="Z18" i="7"/>
  <c r="Q17" i="7"/>
  <c r="W17" i="7"/>
  <c r="AC17" i="7"/>
  <c r="Q18" i="7"/>
  <c r="W18" i="7"/>
  <c r="AC18" i="7"/>
  <c r="Q19" i="7"/>
  <c r="W19" i="7"/>
  <c r="AC19" i="7"/>
  <c r="Q21" i="7"/>
  <c r="W21" i="7"/>
  <c r="AC21" i="7"/>
  <c r="Q22" i="7"/>
  <c r="W22" i="7"/>
  <c r="AC22" i="7"/>
  <c r="Q23" i="7"/>
  <c r="Z23" i="7"/>
  <c r="N24" i="7"/>
  <c r="T24" i="7"/>
  <c r="Z24" i="7"/>
  <c r="W23" i="7"/>
  <c r="AC23" i="7"/>
  <c r="Q24" i="7"/>
  <c r="W24" i="7"/>
  <c r="AC24" i="7"/>
  <c r="Q25" i="7"/>
  <c r="W25" i="7"/>
  <c r="AC25" i="7"/>
  <c r="Q26" i="7"/>
  <c r="W26" i="7"/>
  <c r="AC26" i="7"/>
  <c r="AC27" i="7"/>
  <c r="AC14" i="7"/>
  <c r="Q16" i="7"/>
  <c r="W16" i="7"/>
  <c r="AE59" i="13" l="1"/>
  <c r="AE60" i="13" s="1"/>
  <c r="AF57" i="13"/>
  <c r="AF349" i="14"/>
  <c r="AE351" i="14"/>
  <c r="AE352" i="14" s="1"/>
  <c r="AK57" i="10"/>
  <c r="AJ59" i="10"/>
  <c r="AJ60" i="10" s="1"/>
  <c r="AG363" i="13"/>
  <c r="AG364" i="13" s="1"/>
  <c r="AH361" i="13"/>
  <c r="AF117" i="13"/>
  <c r="AE119" i="13"/>
  <c r="AE120" i="13" s="1"/>
  <c r="AK361" i="10"/>
  <c r="AJ363" i="10"/>
  <c r="AJ364" i="10" s="1"/>
  <c r="AK237" i="10"/>
  <c r="AJ239" i="10"/>
  <c r="AJ240" i="10" s="1"/>
  <c r="AJ297" i="10"/>
  <c r="AI299" i="10"/>
  <c r="AI300" i="10" s="1"/>
  <c r="AG359" i="13"/>
  <c r="AG360" i="13" s="1"/>
  <c r="AH357" i="13"/>
  <c r="AD363" i="14"/>
  <c r="AD364" i="14" s="1"/>
  <c r="AE361" i="14"/>
  <c r="AJ357" i="10"/>
  <c r="AI359" i="10"/>
  <c r="AI360" i="10" s="1"/>
  <c r="AJ117" i="10"/>
  <c r="AI119" i="10"/>
  <c r="AI120" i="10" s="1"/>
  <c r="AL177" i="10"/>
  <c r="AK179" i="10"/>
  <c r="AK180" i="10" s="1"/>
  <c r="AF299" i="13"/>
  <c r="AF300" i="13" s="1"/>
  <c r="AG297" i="13"/>
  <c r="AF293" i="13"/>
  <c r="AE295" i="13"/>
  <c r="AE296" i="13" s="1"/>
  <c r="AG291" i="13"/>
  <c r="AG292" i="13" s="1"/>
  <c r="AH289" i="13"/>
  <c r="AF345" i="14"/>
  <c r="AE347" i="14"/>
  <c r="AE348" i="14" s="1"/>
  <c r="AE343" i="14"/>
  <c r="AE344" i="14" s="1"/>
  <c r="AF341" i="14"/>
  <c r="AE337" i="14"/>
  <c r="AD339" i="14"/>
  <c r="AD340" i="14" s="1"/>
  <c r="AE355" i="14"/>
  <c r="AE356" i="14" s="1"/>
  <c r="AF353" i="14"/>
  <c r="AF359" i="14"/>
  <c r="AF360" i="14" s="1"/>
  <c r="AG357" i="14"/>
  <c r="L14" i="7"/>
  <c r="AF59" i="13" l="1"/>
  <c r="AF60" i="13" s="1"/>
  <c r="AG57" i="13"/>
  <c r="AE363" i="14"/>
  <c r="AE364" i="14" s="1"/>
  <c r="AF361" i="14"/>
  <c r="AI357" i="13"/>
  <c r="AH359" i="13"/>
  <c r="AH360" i="13" s="1"/>
  <c r="AI361" i="13"/>
  <c r="AH363" i="13"/>
  <c r="AH364" i="13" s="1"/>
  <c r="AK357" i="10"/>
  <c r="AJ359" i="10"/>
  <c r="AJ360" i="10" s="1"/>
  <c r="AK297" i="10"/>
  <c r="AJ299" i="10"/>
  <c r="AJ300" i="10" s="1"/>
  <c r="AK239" i="10"/>
  <c r="AK240" i="10" s="1"/>
  <c r="AL237" i="10"/>
  <c r="AK363" i="10"/>
  <c r="AK364" i="10" s="1"/>
  <c r="AL361" i="10"/>
  <c r="AF119" i="13"/>
  <c r="AF120" i="13" s="1"/>
  <c r="AG117" i="13"/>
  <c r="AL57" i="10"/>
  <c r="AK59" i="10"/>
  <c r="AK60" i="10" s="1"/>
  <c r="AG349" i="14"/>
  <c r="AF351" i="14"/>
  <c r="AF352" i="14" s="1"/>
  <c r="AK117" i="10"/>
  <c r="AJ119" i="10"/>
  <c r="AJ120" i="10" s="1"/>
  <c r="AL179" i="10"/>
  <c r="AL180" i="10" s="1"/>
  <c r="AM177" i="10"/>
  <c r="AI289" i="13"/>
  <c r="AH291" i="13"/>
  <c r="AH292" i="13" s="1"/>
  <c r="AG293" i="13"/>
  <c r="AF295" i="13"/>
  <c r="AF296" i="13" s="1"/>
  <c r="AG299" i="13"/>
  <c r="AG300" i="13" s="1"/>
  <c r="AH297" i="13"/>
  <c r="AH357" i="14"/>
  <c r="AG359" i="14"/>
  <c r="AG360" i="14" s="1"/>
  <c r="AE339" i="14"/>
  <c r="AE340" i="14" s="1"/>
  <c r="AF337" i="14"/>
  <c r="AG345" i="14"/>
  <c r="AF347" i="14"/>
  <c r="AF348" i="14" s="1"/>
  <c r="AG353" i="14"/>
  <c r="AF355" i="14"/>
  <c r="AF356" i="14" s="1"/>
  <c r="AF343" i="14"/>
  <c r="AF344" i="14" s="1"/>
  <c r="AG341" i="14"/>
  <c r="C16" i="2"/>
  <c r="D16" i="2" s="1"/>
  <c r="C22" i="2"/>
  <c r="C28" i="2"/>
  <c r="C34" i="2"/>
  <c r="C40" i="2"/>
  <c r="C46" i="2"/>
  <c r="C13" i="2"/>
  <c r="C19" i="2"/>
  <c r="C25" i="2"/>
  <c r="C31" i="2"/>
  <c r="C37" i="2"/>
  <c r="C43" i="2"/>
  <c r="C49" i="2"/>
  <c r="M14" i="7"/>
  <c r="J56" i="2"/>
  <c r="E56" i="2"/>
  <c r="I56" i="2"/>
  <c r="F56" i="2"/>
  <c r="G56" i="2"/>
  <c r="H56" i="2"/>
  <c r="AG59" i="13" l="1"/>
  <c r="AG60" i="13" s="1"/>
  <c r="AH57" i="13"/>
  <c r="U88" i="15"/>
  <c r="V88" i="15" s="1"/>
  <c r="U86" i="15"/>
  <c r="V86" i="15" s="1"/>
  <c r="W86" i="15" s="1"/>
  <c r="U85" i="15"/>
  <c r="V85" i="15" s="1"/>
  <c r="AH117" i="13"/>
  <c r="AG119" i="13"/>
  <c r="AG120" i="13" s="1"/>
  <c r="AM361" i="10"/>
  <c r="AL363" i="10"/>
  <c r="AL364" i="10" s="1"/>
  <c r="AM237" i="10"/>
  <c r="AL239" i="10"/>
  <c r="AL240" i="10" s="1"/>
  <c r="AF363" i="14"/>
  <c r="AF364" i="14" s="1"/>
  <c r="AG361" i="14"/>
  <c r="U87" i="15"/>
  <c r="V87" i="15" s="1"/>
  <c r="U89" i="15"/>
  <c r="V89" i="15"/>
  <c r="U90" i="15"/>
  <c r="V90" i="15" s="1"/>
  <c r="AH349" i="14"/>
  <c r="AG351" i="14"/>
  <c r="AG352" i="14" s="1"/>
  <c r="AL59" i="10"/>
  <c r="AL60" i="10" s="1"/>
  <c r="AM57" i="10"/>
  <c r="AK299" i="10"/>
  <c r="AK300" i="10" s="1"/>
  <c r="AL297" i="10"/>
  <c r="AL357" i="10"/>
  <c r="AK359" i="10"/>
  <c r="AK360" i="10" s="1"/>
  <c r="AJ361" i="13"/>
  <c r="AI363" i="13"/>
  <c r="AI364" i="13" s="1"/>
  <c r="AJ357" i="13"/>
  <c r="AI359" i="13"/>
  <c r="AI360" i="13" s="1"/>
  <c r="AM179" i="10"/>
  <c r="AM180" i="10" s="1"/>
  <c r="AN177" i="10"/>
  <c r="AK119" i="10"/>
  <c r="AK120" i="10" s="1"/>
  <c r="AL117" i="10"/>
  <c r="AJ289" i="13"/>
  <c r="AI291" i="13"/>
  <c r="AI292" i="13" s="1"/>
  <c r="AH293" i="13"/>
  <c r="AG295" i="13"/>
  <c r="AG296" i="13" s="1"/>
  <c r="AI297" i="13"/>
  <c r="AH299" i="13"/>
  <c r="AH300" i="13" s="1"/>
  <c r="AG337" i="14"/>
  <c r="AF339" i="14"/>
  <c r="AF340" i="14" s="1"/>
  <c r="AH341" i="14"/>
  <c r="AG343" i="14"/>
  <c r="AG344" i="14" s="1"/>
  <c r="AH353" i="14"/>
  <c r="AG355" i="14"/>
  <c r="AG356" i="14" s="1"/>
  <c r="AG347" i="14"/>
  <c r="AG348" i="14" s="1"/>
  <c r="AH345" i="14"/>
  <c r="AI357" i="14"/>
  <c r="AH359" i="14"/>
  <c r="AH360" i="14" s="1"/>
  <c r="C55" i="2"/>
  <c r="N14" i="7"/>
  <c r="M56" i="2"/>
  <c r="O56" i="2"/>
  <c r="Q56" i="2"/>
  <c r="AH59" i="13" l="1"/>
  <c r="AH60" i="13" s="1"/>
  <c r="AI57" i="13"/>
  <c r="W89" i="15"/>
  <c r="X89" i="15" s="1"/>
  <c r="Y89" i="15" s="1"/>
  <c r="W90" i="15"/>
  <c r="X86" i="15"/>
  <c r="Y86" i="15" s="1"/>
  <c r="AK357" i="13"/>
  <c r="AJ359" i="13"/>
  <c r="AJ360" i="13" s="1"/>
  <c r="AJ363" i="13"/>
  <c r="AJ364" i="13" s="1"/>
  <c r="AK361" i="13"/>
  <c r="AL359" i="10"/>
  <c r="AL360" i="10" s="1"/>
  <c r="AM357" i="10"/>
  <c r="AI349" i="14"/>
  <c r="AH351" i="14"/>
  <c r="AH352" i="14" s="1"/>
  <c r="AH361" i="14"/>
  <c r="AG363" i="14"/>
  <c r="AG364" i="14" s="1"/>
  <c r="W85" i="15"/>
  <c r="X85" i="15" s="1"/>
  <c r="AL299" i="10"/>
  <c r="AL300" i="10" s="1"/>
  <c r="AM297" i="10"/>
  <c r="AM59" i="10"/>
  <c r="AM60" i="10" s="1"/>
  <c r="AN57" i="10"/>
  <c r="W87" i="15"/>
  <c r="X87" i="15" s="1"/>
  <c r="AN237" i="10"/>
  <c r="AM239" i="10"/>
  <c r="AM240" i="10" s="1"/>
  <c r="AN361" i="10"/>
  <c r="AM363" i="10"/>
  <c r="AM364" i="10" s="1"/>
  <c r="AI117" i="13"/>
  <c r="AH119" i="13"/>
  <c r="AH120" i="13" s="1"/>
  <c r="W88" i="15"/>
  <c r="X88" i="15" s="1"/>
  <c r="AL119" i="10"/>
  <c r="AL120" i="10" s="1"/>
  <c r="AM117" i="10"/>
  <c r="AN179" i="10"/>
  <c r="AN180" i="10" s="1"/>
  <c r="AO177" i="10"/>
  <c r="AH295" i="13"/>
  <c r="AH296" i="13" s="1"/>
  <c r="AI293" i="13"/>
  <c r="AK289" i="13"/>
  <c r="AJ291" i="13"/>
  <c r="AJ292" i="13" s="1"/>
  <c r="AI299" i="13"/>
  <c r="AI300" i="13" s="1"/>
  <c r="AJ297" i="13"/>
  <c r="AJ357" i="14"/>
  <c r="AI359" i="14"/>
  <c r="AI360" i="14" s="1"/>
  <c r="AI345" i="14"/>
  <c r="AH347" i="14"/>
  <c r="AH348" i="14" s="1"/>
  <c r="AG339" i="14"/>
  <c r="AG340" i="14" s="1"/>
  <c r="AH337" i="14"/>
  <c r="AH343" i="14"/>
  <c r="AH344" i="14" s="1"/>
  <c r="AI341" i="14"/>
  <c r="AI353" i="14"/>
  <c r="AH355" i="14"/>
  <c r="AH356" i="14" s="1"/>
  <c r="AJ57" i="13" l="1"/>
  <c r="AI59" i="13"/>
  <c r="AI60" i="13" s="1"/>
  <c r="Z89" i="15"/>
  <c r="AA89" i="15" s="1"/>
  <c r="AB89" i="15" s="1"/>
  <c r="AC89" i="15" s="1"/>
  <c r="Y87" i="15"/>
  <c r="Z87" i="15" s="1"/>
  <c r="AA87" i="15" s="1"/>
  <c r="Y85" i="15"/>
  <c r="Z86" i="15"/>
  <c r="AA86" i="15" s="1"/>
  <c r="Y88" i="15"/>
  <c r="Z88" i="15" s="1"/>
  <c r="AA88" i="15" s="1"/>
  <c r="AM359" i="10"/>
  <c r="AM360" i="10" s="1"/>
  <c r="AN357" i="10"/>
  <c r="AL361" i="13"/>
  <c r="AK363" i="13"/>
  <c r="AK364" i="13" s="1"/>
  <c r="X90" i="15"/>
  <c r="Y90" i="15" s="1"/>
  <c r="AI119" i="13"/>
  <c r="AI120" i="13" s="1"/>
  <c r="AJ117" i="13"/>
  <c r="AN363" i="10"/>
  <c r="AN364" i="10" s="1"/>
  <c r="AO361" i="10"/>
  <c r="AO237" i="10"/>
  <c r="AN239" i="10"/>
  <c r="AN240" i="10" s="1"/>
  <c r="AN59" i="10"/>
  <c r="AN60" i="10" s="1"/>
  <c r="AO57" i="10"/>
  <c r="AM299" i="10"/>
  <c r="AM300" i="10" s="1"/>
  <c r="AN297" i="10"/>
  <c r="AH363" i="14"/>
  <c r="AH364" i="14" s="1"/>
  <c r="AI361" i="14"/>
  <c r="AJ349" i="14"/>
  <c r="AI351" i="14"/>
  <c r="AI352" i="14" s="1"/>
  <c r="AK359" i="13"/>
  <c r="AK360" i="13" s="1"/>
  <c r="AL357" i="13"/>
  <c r="AO179" i="10"/>
  <c r="AO180" i="10" s="1"/>
  <c r="AP177" i="10"/>
  <c r="AM119" i="10"/>
  <c r="AM120" i="10" s="1"/>
  <c r="AN117" i="10"/>
  <c r="AJ293" i="13"/>
  <c r="AI295" i="13"/>
  <c r="AI296" i="13" s="1"/>
  <c r="AK297" i="13"/>
  <c r="AJ299" i="13"/>
  <c r="AJ300" i="13" s="1"/>
  <c r="AL289" i="13"/>
  <c r="AK291" i="13"/>
  <c r="AK292" i="13" s="1"/>
  <c r="AI337" i="14"/>
  <c r="AH339" i="14"/>
  <c r="AH340" i="14" s="1"/>
  <c r="AJ345" i="14"/>
  <c r="AI347" i="14"/>
  <c r="AI348" i="14" s="1"/>
  <c r="AJ341" i="14"/>
  <c r="AI343" i="14"/>
  <c r="AI344" i="14" s="1"/>
  <c r="AJ353" i="14"/>
  <c r="AI355" i="14"/>
  <c r="AI356" i="14" s="1"/>
  <c r="AK357" i="14"/>
  <c r="AJ359" i="14"/>
  <c r="AJ360" i="14" s="1"/>
  <c r="AK57" i="13" l="1"/>
  <c r="AJ59" i="13"/>
  <c r="AJ60" i="13" s="1"/>
  <c r="AB86" i="15"/>
  <c r="AK349" i="14"/>
  <c r="AJ351" i="14"/>
  <c r="AJ352" i="14" s="1"/>
  <c r="AP237" i="10"/>
  <c r="AO239" i="10"/>
  <c r="AO240" i="10" s="1"/>
  <c r="AB88" i="15"/>
  <c r="AC88" i="15" s="1"/>
  <c r="AN359" i="10"/>
  <c r="AN360" i="10" s="1"/>
  <c r="AO357" i="10"/>
  <c r="Z85" i="15"/>
  <c r="AL359" i="13"/>
  <c r="AL360" i="13" s="1"/>
  <c r="AM357" i="13"/>
  <c r="AJ361" i="14"/>
  <c r="AI363" i="14"/>
  <c r="AI364" i="14" s="1"/>
  <c r="AN299" i="10"/>
  <c r="AN300" i="10" s="1"/>
  <c r="AO297" i="10"/>
  <c r="AO59" i="10"/>
  <c r="AO60" i="10" s="1"/>
  <c r="AP57" i="10"/>
  <c r="AP361" i="10"/>
  <c r="AO363" i="10"/>
  <c r="AO364" i="10" s="1"/>
  <c r="AJ119" i="13"/>
  <c r="AJ120" i="13" s="1"/>
  <c r="AK117" i="13"/>
  <c r="Z90" i="15"/>
  <c r="AL363" i="13"/>
  <c r="AL364" i="13" s="1"/>
  <c r="AM361" i="13"/>
  <c r="AB87" i="15"/>
  <c r="AD89" i="15"/>
  <c r="AE89" i="15" s="1"/>
  <c r="AQ177" i="10"/>
  <c r="AP179" i="10"/>
  <c r="AP180" i="10" s="1"/>
  <c r="AN119" i="10"/>
  <c r="AN120" i="10" s="1"/>
  <c r="AO117" i="10"/>
  <c r="AK299" i="13"/>
  <c r="AK300" i="13" s="1"/>
  <c r="AL297" i="13"/>
  <c r="AJ295" i="13"/>
  <c r="AJ296" i="13" s="1"/>
  <c r="AK293" i="13"/>
  <c r="AM289" i="13"/>
  <c r="AL291" i="13"/>
  <c r="AL292" i="13" s="1"/>
  <c r="AJ337" i="14"/>
  <c r="AI339" i="14"/>
  <c r="AI340" i="14" s="1"/>
  <c r="AK345" i="14"/>
  <c r="AJ347" i="14"/>
  <c r="AJ348" i="14" s="1"/>
  <c r="AK353" i="14"/>
  <c r="AJ355" i="14"/>
  <c r="AJ356" i="14" s="1"/>
  <c r="AJ343" i="14"/>
  <c r="AJ344" i="14" s="1"/>
  <c r="AK341" i="14"/>
  <c r="AL357" i="14"/>
  <c r="AK359" i="14"/>
  <c r="AK360" i="14" s="1"/>
  <c r="AL57" i="13" l="1"/>
  <c r="AK59" i="13"/>
  <c r="AK60" i="13" s="1"/>
  <c r="AD88" i="15"/>
  <c r="AE88" i="15" s="1"/>
  <c r="AF88" i="15" s="1"/>
  <c r="AG88" i="15" s="1"/>
  <c r="AH88" i="15" s="1"/>
  <c r="AI88" i="15" s="1"/>
  <c r="AJ88" i="15" s="1"/>
  <c r="AK88" i="15" s="1"/>
  <c r="AL88" i="15" s="1"/>
  <c r="AM88" i="15" s="1"/>
  <c r="AN88" i="15" s="1"/>
  <c r="AO88" i="15" s="1"/>
  <c r="AP88" i="15" s="1"/>
  <c r="AQ88" i="15" s="1"/>
  <c r="AR88" i="15" s="1"/>
  <c r="AS88" i="15" s="1"/>
  <c r="AT88" i="15" s="1"/>
  <c r="AU88" i="15" s="1"/>
  <c r="AV88" i="15" s="1"/>
  <c r="AW88" i="15" s="1"/>
  <c r="AX88" i="15" s="1"/>
  <c r="AY88" i="15" s="1"/>
  <c r="AZ88" i="15" s="1"/>
  <c r="BA88" i="15" s="1"/>
  <c r="BB88" i="15" s="1"/>
  <c r="BC88" i="15" s="1"/>
  <c r="BD88" i="15" s="1"/>
  <c r="BE88" i="15" s="1"/>
  <c r="BF88" i="15" s="1"/>
  <c r="BG88" i="15" s="1"/>
  <c r="BH88" i="15" s="1"/>
  <c r="BI88" i="15" s="1"/>
  <c r="BJ88" i="15" s="1"/>
  <c r="BK88" i="15" s="1"/>
  <c r="BL88" i="15" s="1"/>
  <c r="BM88" i="15" s="1"/>
  <c r="BN88" i="15" s="1"/>
  <c r="BO88" i="15" s="1"/>
  <c r="BP88" i="15" s="1"/>
  <c r="BQ88" i="15" s="1"/>
  <c r="BR88" i="15" s="1"/>
  <c r="BS88" i="15" s="1"/>
  <c r="BT88" i="15" s="1"/>
  <c r="BU88" i="15" s="1"/>
  <c r="BV88" i="15" s="1"/>
  <c r="BW88" i="15" s="1"/>
  <c r="AF89" i="15"/>
  <c r="AG89" i="15" s="1"/>
  <c r="AH89" i="15" s="1"/>
  <c r="AI89" i="15" s="1"/>
  <c r="AJ89" i="15" s="1"/>
  <c r="AK89" i="15" s="1"/>
  <c r="AL89" i="15" s="1"/>
  <c r="AM89" i="15" s="1"/>
  <c r="AN89" i="15" s="1"/>
  <c r="AO89" i="15" s="1"/>
  <c r="AP89" i="15" s="1"/>
  <c r="AQ89" i="15" s="1"/>
  <c r="AR89" i="15" s="1"/>
  <c r="AS89" i="15" s="1"/>
  <c r="AT89" i="15" s="1"/>
  <c r="AU89" i="15" s="1"/>
  <c r="AV89" i="15" s="1"/>
  <c r="AW89" i="15" s="1"/>
  <c r="AX89" i="15" s="1"/>
  <c r="AY89" i="15" s="1"/>
  <c r="AZ89" i="15" s="1"/>
  <c r="BA89" i="15" s="1"/>
  <c r="BB89" i="15" s="1"/>
  <c r="BC89" i="15" s="1"/>
  <c r="BD89" i="15" s="1"/>
  <c r="BE89" i="15" s="1"/>
  <c r="BF89" i="15" s="1"/>
  <c r="BG89" i="15" s="1"/>
  <c r="BH89" i="15" s="1"/>
  <c r="BI89" i="15" s="1"/>
  <c r="BJ89" i="15" s="1"/>
  <c r="BK89" i="15" s="1"/>
  <c r="BL89" i="15" s="1"/>
  <c r="BM89" i="15" s="1"/>
  <c r="BN89" i="15" s="1"/>
  <c r="BO89" i="15" s="1"/>
  <c r="BP89" i="15" s="1"/>
  <c r="BQ89" i="15" s="1"/>
  <c r="BR89" i="15" s="1"/>
  <c r="BS89" i="15" s="1"/>
  <c r="BT89" i="15" s="1"/>
  <c r="BU89" i="15" s="1"/>
  <c r="BV89" i="15" s="1"/>
  <c r="BW89" i="15" s="1"/>
  <c r="AQ361" i="10"/>
  <c r="AP363" i="10"/>
  <c r="AP364" i="10" s="1"/>
  <c r="AJ363" i="14"/>
  <c r="AJ364" i="14" s="1"/>
  <c r="AK361" i="14"/>
  <c r="AA90" i="15"/>
  <c r="AC86" i="15"/>
  <c r="AC87" i="15"/>
  <c r="AM363" i="13"/>
  <c r="AM364" i="13" s="1"/>
  <c r="AN361" i="13"/>
  <c r="AL117" i="13"/>
  <c r="AK119" i="13"/>
  <c r="AK120" i="13" s="1"/>
  <c r="AQ57" i="10"/>
  <c r="AP59" i="10"/>
  <c r="AP60" i="10" s="1"/>
  <c r="AP297" i="10"/>
  <c r="AO299" i="10"/>
  <c r="AO300" i="10" s="1"/>
  <c r="AN357" i="13"/>
  <c r="AM359" i="13"/>
  <c r="AM360" i="13" s="1"/>
  <c r="AA85" i="15"/>
  <c r="AB85" i="15" s="1"/>
  <c r="AP357" i="10"/>
  <c r="AO359" i="10"/>
  <c r="AO360" i="10" s="1"/>
  <c r="AQ237" i="10"/>
  <c r="AP239" i="10"/>
  <c r="AP240" i="10" s="1"/>
  <c r="AL349" i="14"/>
  <c r="AK351" i="14"/>
  <c r="AK352" i="14" s="1"/>
  <c r="AP117" i="10"/>
  <c r="AO119" i="10"/>
  <c r="AO120" i="10" s="1"/>
  <c r="AR177" i="10"/>
  <c r="AQ179" i="10"/>
  <c r="AQ180" i="10" s="1"/>
  <c r="AK295" i="13"/>
  <c r="AK296" i="13" s="1"/>
  <c r="AL293" i="13"/>
  <c r="AM297" i="13"/>
  <c r="AL299" i="13"/>
  <c r="AL300" i="13" s="1"/>
  <c r="AN289" i="13"/>
  <c r="AM291" i="13"/>
  <c r="AM292" i="13" s="1"/>
  <c r="AK337" i="14"/>
  <c r="AJ339" i="14"/>
  <c r="AJ340" i="14" s="1"/>
  <c r="AM357" i="14"/>
  <c r="AL359" i="14"/>
  <c r="AL360" i="14" s="1"/>
  <c r="AL341" i="14"/>
  <c r="AK343" i="14"/>
  <c r="AK344" i="14" s="1"/>
  <c r="AK347" i="14"/>
  <c r="AK348" i="14" s="1"/>
  <c r="AL345" i="14"/>
  <c r="AL353" i="14"/>
  <c r="AK355" i="14"/>
  <c r="AK356" i="14" s="1"/>
  <c r="L15" i="7"/>
  <c r="L27" i="7" s="1"/>
  <c r="K12" i="2"/>
  <c r="AM57" i="13" l="1"/>
  <c r="AL59" i="13"/>
  <c r="AL60" i="13" s="1"/>
  <c r="AD87" i="15"/>
  <c r="AE87" i="15" s="1"/>
  <c r="AF87" i="15" s="1"/>
  <c r="AL351" i="14"/>
  <c r="AL352" i="14" s="1"/>
  <c r="AM349" i="14"/>
  <c r="AR237" i="10"/>
  <c r="AQ239" i="10"/>
  <c r="AQ240" i="10" s="1"/>
  <c r="AQ357" i="10"/>
  <c r="AP359" i="10"/>
  <c r="AP360" i="10" s="1"/>
  <c r="AN363" i="13"/>
  <c r="AN364" i="13" s="1"/>
  <c r="AO361" i="13"/>
  <c r="AQ363" i="10"/>
  <c r="AQ364" i="10" s="1"/>
  <c r="AR361" i="10"/>
  <c r="AB90" i="15"/>
  <c r="AC90" i="15" s="1"/>
  <c r="AC85" i="15"/>
  <c r="AD85" i="15" s="1"/>
  <c r="AE85" i="15" s="1"/>
  <c r="AN359" i="13"/>
  <c r="AN360" i="13" s="1"/>
  <c r="AO357" i="13"/>
  <c r="AP299" i="10"/>
  <c r="AP300" i="10" s="1"/>
  <c r="AQ297" i="10"/>
  <c r="AR57" i="10"/>
  <c r="AQ59" i="10"/>
  <c r="AQ60" i="10" s="1"/>
  <c r="AM117" i="13"/>
  <c r="AL119" i="13"/>
  <c r="AL120" i="13" s="1"/>
  <c r="AD86" i="15"/>
  <c r="AE86" i="15" s="1"/>
  <c r="AF86" i="15" s="1"/>
  <c r="AG86" i="15" s="1"/>
  <c r="AH86" i="15" s="1"/>
  <c r="AK363" i="14"/>
  <c r="AK364" i="14" s="1"/>
  <c r="AL361" i="14"/>
  <c r="AR179" i="10"/>
  <c r="AR180" i="10" s="1"/>
  <c r="AS177" i="10"/>
  <c r="AQ117" i="10"/>
  <c r="AP119" i="10"/>
  <c r="AP120" i="10" s="1"/>
  <c r="AN297" i="13"/>
  <c r="AM299" i="13"/>
  <c r="AM300" i="13" s="1"/>
  <c r="AO289" i="13"/>
  <c r="AN291" i="13"/>
  <c r="AN292" i="13" s="1"/>
  <c r="AL295" i="13"/>
  <c r="AL296" i="13" s="1"/>
  <c r="AM293" i="13"/>
  <c r="AL343" i="14"/>
  <c r="AL344" i="14" s="1"/>
  <c r="AM341" i="14"/>
  <c r="AL355" i="14"/>
  <c r="AL356" i="14" s="1"/>
  <c r="AM353" i="14"/>
  <c r="AN357" i="14"/>
  <c r="AM359" i="14"/>
  <c r="AM360" i="14" s="1"/>
  <c r="AL337" i="14"/>
  <c r="AK339" i="14"/>
  <c r="AK340" i="14" s="1"/>
  <c r="AM345" i="14"/>
  <c r="AL347" i="14"/>
  <c r="AL348" i="14" s="1"/>
  <c r="M27" i="7"/>
  <c r="N27" i="7"/>
  <c r="AM59" i="13" l="1"/>
  <c r="AM60" i="13" s="1"/>
  <c r="AN57" i="13"/>
  <c r="AD90" i="15"/>
  <c r="AE90" i="15" s="1"/>
  <c r="AF90" i="15" s="1"/>
  <c r="AG90" i="15" s="1"/>
  <c r="AH90" i="15" s="1"/>
  <c r="AI90" i="15" s="1"/>
  <c r="AJ90" i="15" s="1"/>
  <c r="AK90" i="15" s="1"/>
  <c r="AL90" i="15" s="1"/>
  <c r="AM90" i="15" s="1"/>
  <c r="AN90" i="15" s="1"/>
  <c r="AO90" i="15" s="1"/>
  <c r="AP90" i="15" s="1"/>
  <c r="AQ90" i="15" s="1"/>
  <c r="AR90" i="15" s="1"/>
  <c r="AS90" i="15" s="1"/>
  <c r="AT90" i="15" s="1"/>
  <c r="AU90" i="15" s="1"/>
  <c r="AV90" i="15" s="1"/>
  <c r="AW90" i="15" s="1"/>
  <c r="AX90" i="15" s="1"/>
  <c r="AY90" i="15" s="1"/>
  <c r="AZ90" i="15" s="1"/>
  <c r="BA90" i="15" s="1"/>
  <c r="BB90" i="15" s="1"/>
  <c r="BC90" i="15" s="1"/>
  <c r="BD90" i="15" s="1"/>
  <c r="BE90" i="15" s="1"/>
  <c r="BF90" i="15" s="1"/>
  <c r="BG90" i="15" s="1"/>
  <c r="BH90" i="15" s="1"/>
  <c r="BI90" i="15" s="1"/>
  <c r="BJ90" i="15" s="1"/>
  <c r="BK90" i="15" s="1"/>
  <c r="BL90" i="15" s="1"/>
  <c r="BM90" i="15" s="1"/>
  <c r="BN90" i="15" s="1"/>
  <c r="BO90" i="15" s="1"/>
  <c r="BP90" i="15" s="1"/>
  <c r="BQ90" i="15" s="1"/>
  <c r="BR90" i="15" s="1"/>
  <c r="BS90" i="15" s="1"/>
  <c r="BT90" i="15" s="1"/>
  <c r="BU90" i="15" s="1"/>
  <c r="BV90" i="15" s="1"/>
  <c r="BW90" i="15" s="1"/>
  <c r="AG87" i="15"/>
  <c r="AH87" i="15" s="1"/>
  <c r="AI87" i="15" s="1"/>
  <c r="AJ87" i="15" s="1"/>
  <c r="AK87" i="15" s="1"/>
  <c r="AL87" i="15" s="1"/>
  <c r="AM87" i="15" s="1"/>
  <c r="AN87" i="15" s="1"/>
  <c r="AO87" i="15" s="1"/>
  <c r="AP87" i="15" s="1"/>
  <c r="AQ87" i="15" s="1"/>
  <c r="AR87" i="15" s="1"/>
  <c r="AS87" i="15" s="1"/>
  <c r="AT87" i="15" s="1"/>
  <c r="AU87" i="15" s="1"/>
  <c r="AV87" i="15" s="1"/>
  <c r="AW87" i="15" s="1"/>
  <c r="AX87" i="15" s="1"/>
  <c r="AY87" i="15" s="1"/>
  <c r="AZ87" i="15" s="1"/>
  <c r="BA87" i="15" s="1"/>
  <c r="BB87" i="15" s="1"/>
  <c r="BC87" i="15" s="1"/>
  <c r="BD87" i="15" s="1"/>
  <c r="BE87" i="15" s="1"/>
  <c r="BF87" i="15" s="1"/>
  <c r="BG87" i="15" s="1"/>
  <c r="BH87" i="15" s="1"/>
  <c r="BI87" i="15" s="1"/>
  <c r="BJ87" i="15" s="1"/>
  <c r="BK87" i="15" s="1"/>
  <c r="BL87" i="15" s="1"/>
  <c r="BM87" i="15" s="1"/>
  <c r="BN87" i="15" s="1"/>
  <c r="BO87" i="15" s="1"/>
  <c r="BP87" i="15" s="1"/>
  <c r="BQ87" i="15" s="1"/>
  <c r="BR87" i="15" s="1"/>
  <c r="BS87" i="15" s="1"/>
  <c r="BT87" i="15" s="1"/>
  <c r="BU87" i="15" s="1"/>
  <c r="BV87" i="15" s="1"/>
  <c r="BW87" i="15" s="1"/>
  <c r="AI86" i="15"/>
  <c r="AJ86" i="15" s="1"/>
  <c r="AK86" i="15" s="1"/>
  <c r="AL86" i="15" s="1"/>
  <c r="AM86" i="15" s="1"/>
  <c r="AN86" i="15" s="1"/>
  <c r="AO86" i="15" s="1"/>
  <c r="AM119" i="13"/>
  <c r="AM120" i="13" s="1"/>
  <c r="AN117" i="13"/>
  <c r="AS57" i="10"/>
  <c r="AR59" i="10"/>
  <c r="AR60" i="10" s="1"/>
  <c r="AS361" i="10"/>
  <c r="AR363" i="10"/>
  <c r="AR364" i="10" s="1"/>
  <c r="AQ359" i="10"/>
  <c r="AQ360" i="10" s="1"/>
  <c r="AR357" i="10"/>
  <c r="AR239" i="10"/>
  <c r="AR240" i="10" s="1"/>
  <c r="AS237" i="10"/>
  <c r="AM361" i="14"/>
  <c r="AL363" i="14"/>
  <c r="AL364" i="14" s="1"/>
  <c r="AQ299" i="10"/>
  <c r="AQ300" i="10" s="1"/>
  <c r="AR297" i="10"/>
  <c r="AO359" i="13"/>
  <c r="AO360" i="13" s="1"/>
  <c r="AP357" i="13"/>
  <c r="AF85" i="15"/>
  <c r="AG85" i="15" s="1"/>
  <c r="AH85" i="15" s="1"/>
  <c r="AI85" i="15" s="1"/>
  <c r="AJ85" i="15" s="1"/>
  <c r="AK85" i="15" s="1"/>
  <c r="AL85" i="15" s="1"/>
  <c r="AM85" i="15" s="1"/>
  <c r="AN85" i="15" s="1"/>
  <c r="AO85" i="15" s="1"/>
  <c r="AP85" i="15" s="1"/>
  <c r="AQ85" i="15" s="1"/>
  <c r="AR85" i="15" s="1"/>
  <c r="AS85" i="15" s="1"/>
  <c r="AT85" i="15" s="1"/>
  <c r="AU85" i="15" s="1"/>
  <c r="AV85" i="15" s="1"/>
  <c r="AW85" i="15" s="1"/>
  <c r="AX85" i="15" s="1"/>
  <c r="AY85" i="15" s="1"/>
  <c r="AZ85" i="15" s="1"/>
  <c r="BA85" i="15" s="1"/>
  <c r="BB85" i="15" s="1"/>
  <c r="BC85" i="15" s="1"/>
  <c r="BD85" i="15" s="1"/>
  <c r="BE85" i="15" s="1"/>
  <c r="BF85" i="15" s="1"/>
  <c r="BG85" i="15" s="1"/>
  <c r="BH85" i="15" s="1"/>
  <c r="BI85" i="15" s="1"/>
  <c r="BJ85" i="15" s="1"/>
  <c r="BK85" i="15" s="1"/>
  <c r="BL85" i="15" s="1"/>
  <c r="BM85" i="15" s="1"/>
  <c r="BN85" i="15" s="1"/>
  <c r="BO85" i="15" s="1"/>
  <c r="BP85" i="15" s="1"/>
  <c r="BQ85" i="15" s="1"/>
  <c r="BR85" i="15" s="1"/>
  <c r="BS85" i="15" s="1"/>
  <c r="BT85" i="15" s="1"/>
  <c r="BU85" i="15" s="1"/>
  <c r="BV85" i="15" s="1"/>
  <c r="BW85" i="15" s="1"/>
  <c r="AO363" i="13"/>
  <c r="AO364" i="13" s="1"/>
  <c r="AP361" i="13"/>
  <c r="AN349" i="14"/>
  <c r="AM351" i="14"/>
  <c r="AM352" i="14" s="1"/>
  <c r="AT177" i="10"/>
  <c r="AS179" i="10"/>
  <c r="AS180" i="10" s="1"/>
  <c r="AR117" i="10"/>
  <c r="AQ119" i="10"/>
  <c r="AQ120" i="10" s="1"/>
  <c r="AN293" i="13"/>
  <c r="AM295" i="13"/>
  <c r="AM296" i="13" s="1"/>
  <c r="AN299" i="13"/>
  <c r="AN300" i="13" s="1"/>
  <c r="AO297" i="13"/>
  <c r="AO291" i="13"/>
  <c r="AO292" i="13" s="1"/>
  <c r="AP289" i="13"/>
  <c r="AN345" i="14"/>
  <c r="AM347" i="14"/>
  <c r="AM348" i="14" s="1"/>
  <c r="AN359" i="14"/>
  <c r="AN360" i="14" s="1"/>
  <c r="AO357" i="14"/>
  <c r="AM355" i="14"/>
  <c r="AM356" i="14" s="1"/>
  <c r="AN353" i="14"/>
  <c r="AM337" i="14"/>
  <c r="AL339" i="14"/>
  <c r="AL340" i="14" s="1"/>
  <c r="AM343" i="14"/>
  <c r="AM344" i="14" s="1"/>
  <c r="AN341" i="14"/>
  <c r="AO57" i="13" l="1"/>
  <c r="AN59" i="13"/>
  <c r="AN60" i="13" s="1"/>
  <c r="AP363" i="13"/>
  <c r="AP364" i="13" s="1"/>
  <c r="AQ361" i="13"/>
  <c r="AP359" i="13"/>
  <c r="AP360" i="13" s="1"/>
  <c r="AQ357" i="13"/>
  <c r="AS297" i="10"/>
  <c r="AR299" i="10"/>
  <c r="AR300" i="10" s="1"/>
  <c r="AT237" i="10"/>
  <c r="AS239" i="10"/>
  <c r="AS240" i="10" s="1"/>
  <c r="AS357" i="10"/>
  <c r="AR359" i="10"/>
  <c r="AR360" i="10" s="1"/>
  <c r="AO117" i="13"/>
  <c r="AN119" i="13"/>
  <c r="AN120" i="13" s="1"/>
  <c r="AN351" i="14"/>
  <c r="AN352" i="14" s="1"/>
  <c r="AO349" i="14"/>
  <c r="AN361" i="14"/>
  <c r="AM363" i="14"/>
  <c r="AM364" i="14" s="1"/>
  <c r="AT361" i="10"/>
  <c r="AS363" i="10"/>
  <c r="AS364" i="10" s="1"/>
  <c r="AS59" i="10"/>
  <c r="AS60" i="10" s="1"/>
  <c r="AT57" i="10"/>
  <c r="AP86" i="15"/>
  <c r="AQ86" i="15" s="1"/>
  <c r="AR86" i="15" s="1"/>
  <c r="AS86" i="15" s="1"/>
  <c r="AT86" i="15" s="1"/>
  <c r="AU86" i="15" s="1"/>
  <c r="AV86" i="15" s="1"/>
  <c r="AW86" i="15" s="1"/>
  <c r="AX86" i="15" s="1"/>
  <c r="AY86" i="15" s="1"/>
  <c r="AZ86" i="15" s="1"/>
  <c r="BA86" i="15" s="1"/>
  <c r="BB86" i="15" s="1"/>
  <c r="BC86" i="15" s="1"/>
  <c r="BD86" i="15" s="1"/>
  <c r="BE86" i="15" s="1"/>
  <c r="BF86" i="15" s="1"/>
  <c r="BG86" i="15" s="1"/>
  <c r="BH86" i="15" s="1"/>
  <c r="BI86" i="15" s="1"/>
  <c r="BJ86" i="15" s="1"/>
  <c r="BK86" i="15" s="1"/>
  <c r="BL86" i="15" s="1"/>
  <c r="BM86" i="15" s="1"/>
  <c r="BN86" i="15" s="1"/>
  <c r="BO86" i="15" s="1"/>
  <c r="BP86" i="15" s="1"/>
  <c r="BQ86" i="15" s="1"/>
  <c r="BR86" i="15" s="1"/>
  <c r="BS86" i="15" s="1"/>
  <c r="BT86" i="15" s="1"/>
  <c r="BU86" i="15" s="1"/>
  <c r="BV86" i="15" s="1"/>
  <c r="BW86" i="15" s="1"/>
  <c r="AU177" i="10"/>
  <c r="AT179" i="10"/>
  <c r="AT180" i="10" s="1"/>
  <c r="AR119" i="10"/>
  <c r="AR120" i="10" s="1"/>
  <c r="AS117" i="10"/>
  <c r="AO299" i="13"/>
  <c r="AO300" i="13" s="1"/>
  <c r="AP297" i="13"/>
  <c r="AO293" i="13"/>
  <c r="AN295" i="13"/>
  <c r="AN296" i="13" s="1"/>
  <c r="AQ289" i="13"/>
  <c r="AP291" i="13"/>
  <c r="AP292" i="13" s="1"/>
  <c r="AN343" i="14"/>
  <c r="AN344" i="14" s="1"/>
  <c r="AO341" i="14"/>
  <c r="AM339" i="14"/>
  <c r="AM340" i="14" s="1"/>
  <c r="AN337" i="14"/>
  <c r="AO353" i="14"/>
  <c r="AN355" i="14"/>
  <c r="AN356" i="14" s="1"/>
  <c r="AO345" i="14"/>
  <c r="AN347" i="14"/>
  <c r="AN348" i="14" s="1"/>
  <c r="AP357" i="14"/>
  <c r="AO359" i="14"/>
  <c r="AO360" i="14" s="1"/>
  <c r="M55" i="2"/>
  <c r="AP57" i="13" l="1"/>
  <c r="AO59" i="13"/>
  <c r="AO60" i="13" s="1"/>
  <c r="AU57" i="10"/>
  <c r="AT59" i="10"/>
  <c r="AT60" i="10" s="1"/>
  <c r="AP349" i="14"/>
  <c r="AO351" i="14"/>
  <c r="AO352" i="14" s="1"/>
  <c r="AR357" i="13"/>
  <c r="AQ359" i="13"/>
  <c r="AQ360" i="13" s="1"/>
  <c r="AR361" i="13"/>
  <c r="AQ363" i="13"/>
  <c r="AQ364" i="13" s="1"/>
  <c r="AU361" i="10"/>
  <c r="AT363" i="10"/>
  <c r="AT364" i="10" s="1"/>
  <c r="AO361" i="14"/>
  <c r="AN363" i="14"/>
  <c r="AN364" i="14" s="1"/>
  <c r="AP117" i="13"/>
  <c r="AO119" i="13"/>
  <c r="AO120" i="13" s="1"/>
  <c r="AT357" i="10"/>
  <c r="AS359" i="10"/>
  <c r="AS360" i="10" s="1"/>
  <c r="AU237" i="10"/>
  <c r="AT239" i="10"/>
  <c r="AT240" i="10" s="1"/>
  <c r="AS299" i="10"/>
  <c r="AS300" i="10" s="1"/>
  <c r="AT297" i="10"/>
  <c r="AS119" i="10"/>
  <c r="AS120" i="10" s="1"/>
  <c r="AT117" i="10"/>
  <c r="AV177" i="10"/>
  <c r="AU179" i="10"/>
  <c r="AU180" i="10" s="1"/>
  <c r="AP299" i="13"/>
  <c r="AP300" i="13" s="1"/>
  <c r="AQ297" i="13"/>
  <c r="AP293" i="13"/>
  <c r="AO295" i="13"/>
  <c r="AO296" i="13" s="1"/>
  <c r="AQ291" i="13"/>
  <c r="AQ292" i="13" s="1"/>
  <c r="AR289" i="13"/>
  <c r="AO343" i="14"/>
  <c r="AO344" i="14" s="1"/>
  <c r="AP341" i="14"/>
  <c r="AQ357" i="14"/>
  <c r="AP359" i="14"/>
  <c r="AP360" i="14" s="1"/>
  <c r="AN339" i="14"/>
  <c r="AN340" i="14" s="1"/>
  <c r="AO337" i="14"/>
  <c r="AP353" i="14"/>
  <c r="AO355" i="14"/>
  <c r="AO356" i="14" s="1"/>
  <c r="AP345" i="14"/>
  <c r="AO347" i="14"/>
  <c r="AO348" i="14" s="1"/>
  <c r="E55" i="2"/>
  <c r="AC12" i="2" s="1"/>
  <c r="R55" i="2"/>
  <c r="AP59" i="13" l="1"/>
  <c r="AP60" i="13" s="1"/>
  <c r="AQ57" i="13"/>
  <c r="AT299" i="10"/>
  <c r="AT300" i="10" s="1"/>
  <c r="AU297" i="10"/>
  <c r="AU239" i="10"/>
  <c r="AU240" i="10" s="1"/>
  <c r="AV237" i="10"/>
  <c r="AT359" i="10"/>
  <c r="AT360" i="10" s="1"/>
  <c r="AU357" i="10"/>
  <c r="AQ117" i="13"/>
  <c r="AP119" i="13"/>
  <c r="AP120" i="13" s="1"/>
  <c r="AP361" i="14"/>
  <c r="AO363" i="14"/>
  <c r="AO364" i="14" s="1"/>
  <c r="AV361" i="10"/>
  <c r="AU363" i="10"/>
  <c r="AU364" i="10" s="1"/>
  <c r="AR363" i="13"/>
  <c r="AR364" i="13" s="1"/>
  <c r="AS361" i="13"/>
  <c r="AR359" i="13"/>
  <c r="AR360" i="13" s="1"/>
  <c r="AS357" i="13"/>
  <c r="AP351" i="14"/>
  <c r="AP352" i="14" s="1"/>
  <c r="AQ349" i="14"/>
  <c r="AU59" i="10"/>
  <c r="AU60" i="10" s="1"/>
  <c r="AV57" i="10"/>
  <c r="AV179" i="10"/>
  <c r="AV180" i="10" s="1"/>
  <c r="AW177" i="10"/>
  <c r="AT119" i="10"/>
  <c r="AT120" i="10" s="1"/>
  <c r="AU117" i="10"/>
  <c r="AP295" i="13"/>
  <c r="AP296" i="13" s="1"/>
  <c r="AQ293" i="13"/>
  <c r="AQ299" i="13"/>
  <c r="AQ300" i="13" s="1"/>
  <c r="AR297" i="13"/>
  <c r="AS289" i="13"/>
  <c r="AR291" i="13"/>
  <c r="AR292" i="13" s="1"/>
  <c r="AO339" i="14"/>
  <c r="AO340" i="14" s="1"/>
  <c r="AP337" i="14"/>
  <c r="AP343" i="14"/>
  <c r="AP344" i="14" s="1"/>
  <c r="AQ341" i="14"/>
  <c r="AQ353" i="14"/>
  <c r="AP355" i="14"/>
  <c r="AP356" i="14" s="1"/>
  <c r="AR357" i="14"/>
  <c r="AQ359" i="14"/>
  <c r="AQ360" i="14" s="1"/>
  <c r="AQ345" i="14"/>
  <c r="AP347" i="14"/>
  <c r="AP348" i="14" s="1"/>
  <c r="E28" i="7"/>
  <c r="Q55" i="2"/>
  <c r="AR57" i="13" l="1"/>
  <c r="AQ59" i="13"/>
  <c r="AQ60" i="13" s="1"/>
  <c r="AV59" i="10"/>
  <c r="AV60" i="10" s="1"/>
  <c r="AW57" i="10"/>
  <c r="AQ351" i="14"/>
  <c r="AQ352" i="14" s="1"/>
  <c r="AR349" i="14"/>
  <c r="AT357" i="13"/>
  <c r="AS359" i="13"/>
  <c r="AS360" i="13" s="1"/>
  <c r="AS363" i="13"/>
  <c r="AS364" i="13" s="1"/>
  <c r="AT361" i="13"/>
  <c r="AU359" i="10"/>
  <c r="AU360" i="10" s="1"/>
  <c r="AV357" i="10"/>
  <c r="AW237" i="10"/>
  <c r="AV239" i="10"/>
  <c r="AV240" i="10" s="1"/>
  <c r="AV297" i="10"/>
  <c r="AU299" i="10"/>
  <c r="AU300" i="10" s="1"/>
  <c r="AW361" i="10"/>
  <c r="AV363" i="10"/>
  <c r="AV364" i="10" s="1"/>
  <c r="AQ361" i="14"/>
  <c r="AP363" i="14"/>
  <c r="AP364" i="14" s="1"/>
  <c r="AR117" i="13"/>
  <c r="AQ119" i="13"/>
  <c r="AQ120" i="13" s="1"/>
  <c r="AU119" i="10"/>
  <c r="AU120" i="10" s="1"/>
  <c r="AV117" i="10"/>
  <c r="AW179" i="10"/>
  <c r="AW180" i="10" s="1"/>
  <c r="AX177" i="10"/>
  <c r="AS297" i="13"/>
  <c r="AR299" i="13"/>
  <c r="AR300" i="13" s="1"/>
  <c r="AT289" i="13"/>
  <c r="AS291" i="13"/>
  <c r="AS292" i="13" s="1"/>
  <c r="AR293" i="13"/>
  <c r="AQ295" i="13"/>
  <c r="AQ296" i="13" s="1"/>
  <c r="AQ355" i="14"/>
  <c r="AQ356" i="14" s="1"/>
  <c r="AR353" i="14"/>
  <c r="AR345" i="14"/>
  <c r="AQ347" i="14"/>
  <c r="AQ348" i="14" s="1"/>
  <c r="AR359" i="14"/>
  <c r="AR360" i="14" s="1"/>
  <c r="AS357" i="14"/>
  <c r="AR341" i="14"/>
  <c r="AQ343" i="14"/>
  <c r="AQ344" i="14" s="1"/>
  <c r="AQ337" i="14"/>
  <c r="AP339" i="14"/>
  <c r="AP340" i="14" s="1"/>
  <c r="O14" i="7"/>
  <c r="P14" i="7"/>
  <c r="Q14" i="7"/>
  <c r="N55" i="2"/>
  <c r="O55" i="2"/>
  <c r="G55" i="2" s="1"/>
  <c r="AS57" i="13" l="1"/>
  <c r="AR59" i="13"/>
  <c r="AR60" i="13" s="1"/>
  <c r="AW357" i="10"/>
  <c r="AV359" i="10"/>
  <c r="AV360" i="10" s="1"/>
  <c r="AT363" i="13"/>
  <c r="AT364" i="13" s="1"/>
  <c r="AU361" i="13"/>
  <c r="AS349" i="14"/>
  <c r="AR351" i="14"/>
  <c r="AR352" i="14" s="1"/>
  <c r="AX57" i="10"/>
  <c r="AW59" i="10"/>
  <c r="AW60" i="10" s="1"/>
  <c r="AS117" i="13"/>
  <c r="AR119" i="13"/>
  <c r="AR120" i="13" s="1"/>
  <c r="AR361" i="14"/>
  <c r="AQ363" i="14"/>
  <c r="AQ364" i="14" s="1"/>
  <c r="AX361" i="10"/>
  <c r="AW363" i="10"/>
  <c r="AW364" i="10" s="1"/>
  <c r="AV299" i="10"/>
  <c r="AV300" i="10" s="1"/>
  <c r="AW297" i="10"/>
  <c r="AW239" i="10"/>
  <c r="AW240" i="10" s="1"/>
  <c r="AX237" i="10"/>
  <c r="AU357" i="13"/>
  <c r="AT359" i="13"/>
  <c r="AT360" i="13" s="1"/>
  <c r="AY177" i="10"/>
  <c r="AX179" i="10"/>
  <c r="AX180" i="10" s="1"/>
  <c r="AV119" i="10"/>
  <c r="AV120" i="10" s="1"/>
  <c r="AW117" i="10"/>
  <c r="AT297" i="13"/>
  <c r="AS299" i="13"/>
  <c r="AS300" i="13" s="1"/>
  <c r="AS293" i="13"/>
  <c r="AR295" i="13"/>
  <c r="AR296" i="13" s="1"/>
  <c r="AU289" i="13"/>
  <c r="AT291" i="13"/>
  <c r="AT292" i="13" s="1"/>
  <c r="AR347" i="14"/>
  <c r="AR348" i="14" s="1"/>
  <c r="AS345" i="14"/>
  <c r="AR337" i="14"/>
  <c r="AQ339" i="14"/>
  <c r="AQ340" i="14" s="1"/>
  <c r="AS353" i="14"/>
  <c r="AR355" i="14"/>
  <c r="AR356" i="14" s="1"/>
  <c r="AT357" i="14"/>
  <c r="AS359" i="14"/>
  <c r="AS360" i="14" s="1"/>
  <c r="AR343" i="14"/>
  <c r="AR344" i="14" s="1"/>
  <c r="AS341" i="14"/>
  <c r="G28" i="7"/>
  <c r="AE12" i="2"/>
  <c r="P55" i="2"/>
  <c r="AT57" i="13" l="1"/>
  <c r="AS59" i="13"/>
  <c r="AS60" i="13" s="1"/>
  <c r="AY237" i="10"/>
  <c r="AX239" i="10"/>
  <c r="AX240" i="10" s="1"/>
  <c r="AW299" i="10"/>
  <c r="AW300" i="10" s="1"/>
  <c r="AX297" i="10"/>
  <c r="AU363" i="13"/>
  <c r="AU364" i="13" s="1"/>
  <c r="AV361" i="13"/>
  <c r="AU359" i="13"/>
  <c r="AU360" i="13" s="1"/>
  <c r="AV357" i="13"/>
  <c r="AY361" i="10"/>
  <c r="AX363" i="10"/>
  <c r="AX364" i="10" s="1"/>
  <c r="AR363" i="14"/>
  <c r="AR364" i="14" s="1"/>
  <c r="AS361" i="14"/>
  <c r="AS119" i="13"/>
  <c r="AS120" i="13" s="1"/>
  <c r="AT117" i="13"/>
  <c r="AX59" i="10"/>
  <c r="AX60" i="10" s="1"/>
  <c r="AY57" i="10"/>
  <c r="AT349" i="14"/>
  <c r="AS351" i="14"/>
  <c r="AS352" i="14" s="1"/>
  <c r="AX357" i="10"/>
  <c r="AW359" i="10"/>
  <c r="AW360" i="10" s="1"/>
  <c r="AX117" i="10"/>
  <c r="AW119" i="10"/>
  <c r="AW120" i="10" s="1"/>
  <c r="AZ177" i="10"/>
  <c r="AY179" i="10"/>
  <c r="AY180" i="10" s="1"/>
  <c r="AS295" i="13"/>
  <c r="AS296" i="13" s="1"/>
  <c r="AT293" i="13"/>
  <c r="AV289" i="13"/>
  <c r="AU291" i="13"/>
  <c r="AU292" i="13" s="1"/>
  <c r="AU297" i="13"/>
  <c r="AT299" i="13"/>
  <c r="AT300" i="13" s="1"/>
  <c r="AS337" i="14"/>
  <c r="AR339" i="14"/>
  <c r="AR340" i="14" s="1"/>
  <c r="AT341" i="14"/>
  <c r="AS343" i="14"/>
  <c r="AS344" i="14" s="1"/>
  <c r="AT353" i="14"/>
  <c r="AS355" i="14"/>
  <c r="AS356" i="14" s="1"/>
  <c r="AS347" i="14"/>
  <c r="AS348" i="14" s="1"/>
  <c r="AT345" i="14"/>
  <c r="AT359" i="14"/>
  <c r="AT360" i="14" s="1"/>
  <c r="AU357" i="14"/>
  <c r="AT59" i="13" l="1"/>
  <c r="AT60" i="13" s="1"/>
  <c r="AU57" i="13"/>
  <c r="AY59" i="10"/>
  <c r="AY60" i="10" s="1"/>
  <c r="AZ57" i="10"/>
  <c r="AU117" i="13"/>
  <c r="AT119" i="13"/>
  <c r="AT120" i="13" s="1"/>
  <c r="AT361" i="14"/>
  <c r="AS363" i="14"/>
  <c r="AS364" i="14" s="1"/>
  <c r="AV359" i="13"/>
  <c r="AV360" i="13" s="1"/>
  <c r="AW357" i="13"/>
  <c r="AV363" i="13"/>
  <c r="AV364" i="13" s="1"/>
  <c r="AW361" i="13"/>
  <c r="AY297" i="10"/>
  <c r="AX299" i="10"/>
  <c r="AX300" i="10" s="1"/>
  <c r="AY357" i="10"/>
  <c r="AX359" i="10"/>
  <c r="AX360" i="10" s="1"/>
  <c r="AT351" i="14"/>
  <c r="AT352" i="14" s="1"/>
  <c r="AU349" i="14"/>
  <c r="AZ361" i="10"/>
  <c r="AY363" i="10"/>
  <c r="AY364" i="10" s="1"/>
  <c r="AZ237" i="10"/>
  <c r="AY239" i="10"/>
  <c r="AY240" i="10" s="1"/>
  <c r="AZ179" i="10"/>
  <c r="AZ180" i="10" s="1"/>
  <c r="BA177" i="10"/>
  <c r="AY117" i="10"/>
  <c r="AX119" i="10"/>
  <c r="AX120" i="10" s="1"/>
  <c r="AT295" i="13"/>
  <c r="AT296" i="13" s="1"/>
  <c r="AU293" i="13"/>
  <c r="AU299" i="13"/>
  <c r="AU300" i="13" s="1"/>
  <c r="AV297" i="13"/>
  <c r="AW289" i="13"/>
  <c r="AV291" i="13"/>
  <c r="AV292" i="13" s="1"/>
  <c r="AU345" i="14"/>
  <c r="AT347" i="14"/>
  <c r="AT348" i="14" s="1"/>
  <c r="AT337" i="14"/>
  <c r="AS339" i="14"/>
  <c r="AS340" i="14" s="1"/>
  <c r="AV357" i="14"/>
  <c r="AU359" i="14"/>
  <c r="AU360" i="14" s="1"/>
  <c r="AU341" i="14"/>
  <c r="AT343" i="14"/>
  <c r="AT344" i="14" s="1"/>
  <c r="AT355" i="14"/>
  <c r="AT356" i="14" s="1"/>
  <c r="AU353" i="14"/>
  <c r="AV57" i="13" l="1"/>
  <c r="AU59" i="13"/>
  <c r="AU60" i="13" s="1"/>
  <c r="AV349" i="14"/>
  <c r="AU351" i="14"/>
  <c r="AU352" i="14" s="1"/>
  <c r="AW363" i="13"/>
  <c r="AW364" i="13" s="1"/>
  <c r="AX361" i="13"/>
  <c r="AW359" i="13"/>
  <c r="AW360" i="13" s="1"/>
  <c r="AX357" i="13"/>
  <c r="BA57" i="10"/>
  <c r="AZ59" i="10"/>
  <c r="AZ60" i="10" s="1"/>
  <c r="BA237" i="10"/>
  <c r="AZ239" i="10"/>
  <c r="AZ240" i="10" s="1"/>
  <c r="BA361" i="10"/>
  <c r="AZ363" i="10"/>
  <c r="AZ364" i="10" s="1"/>
  <c r="AZ357" i="10"/>
  <c r="AY359" i="10"/>
  <c r="AY360" i="10" s="1"/>
  <c r="AZ297" i="10"/>
  <c r="AY299" i="10"/>
  <c r="AY300" i="10" s="1"/>
  <c r="AT363" i="14"/>
  <c r="AT364" i="14" s="1"/>
  <c r="AU361" i="14"/>
  <c r="AU119" i="13"/>
  <c r="AU120" i="13" s="1"/>
  <c r="AV117" i="13"/>
  <c r="AZ117" i="10"/>
  <c r="AY119" i="10"/>
  <c r="AY120" i="10" s="1"/>
  <c r="BB177" i="10"/>
  <c r="BA179" i="10"/>
  <c r="BA180" i="10" s="1"/>
  <c r="AV293" i="13"/>
  <c r="AU295" i="13"/>
  <c r="AU296" i="13" s="1"/>
  <c r="AW297" i="13"/>
  <c r="AV299" i="13"/>
  <c r="AV300" i="13" s="1"/>
  <c r="AW291" i="13"/>
  <c r="AW292" i="13" s="1"/>
  <c r="AX289" i="13"/>
  <c r="AU355" i="14"/>
  <c r="AU356" i="14" s="1"/>
  <c r="AV353" i="14"/>
  <c r="AU337" i="14"/>
  <c r="AT339" i="14"/>
  <c r="AT340" i="14" s="1"/>
  <c r="AV341" i="14"/>
  <c r="AU343" i="14"/>
  <c r="AU344" i="14" s="1"/>
  <c r="AV359" i="14"/>
  <c r="AV360" i="14" s="1"/>
  <c r="AW357" i="14"/>
  <c r="AV345" i="14"/>
  <c r="AU347" i="14"/>
  <c r="AU348" i="14" s="1"/>
  <c r="O27" i="7"/>
  <c r="AW57" i="13" l="1"/>
  <c r="AV59" i="13"/>
  <c r="AV60" i="13" s="1"/>
  <c r="AV119" i="13"/>
  <c r="AV120" i="13" s="1"/>
  <c r="AW117" i="13"/>
  <c r="AV361" i="14"/>
  <c r="AU363" i="14"/>
  <c r="AU364" i="14" s="1"/>
  <c r="AY357" i="13"/>
  <c r="AX359" i="13"/>
  <c r="AX360" i="13" s="1"/>
  <c r="AY361" i="13"/>
  <c r="AX363" i="13"/>
  <c r="AX364" i="13" s="1"/>
  <c r="BA297" i="10"/>
  <c r="AZ299" i="10"/>
  <c r="AZ300" i="10" s="1"/>
  <c r="BA357" i="10"/>
  <c r="AZ359" i="10"/>
  <c r="AZ360" i="10" s="1"/>
  <c r="BB361" i="10"/>
  <c r="BA363" i="10"/>
  <c r="BA364" i="10" s="1"/>
  <c r="BA239" i="10"/>
  <c r="BA240" i="10" s="1"/>
  <c r="BB237" i="10"/>
  <c r="BB57" i="10"/>
  <c r="BA59" i="10"/>
  <c r="BA60" i="10" s="1"/>
  <c r="AW349" i="14"/>
  <c r="AV351" i="14"/>
  <c r="AV352" i="14" s="1"/>
  <c r="BA117" i="10"/>
  <c r="AZ119" i="10"/>
  <c r="AZ120" i="10" s="1"/>
  <c r="BC177" i="10"/>
  <c r="BB179" i="10"/>
  <c r="BB180" i="10" s="1"/>
  <c r="AW299" i="13"/>
  <c r="AW300" i="13" s="1"/>
  <c r="AX297" i="13"/>
  <c r="AV295" i="13"/>
  <c r="AV296" i="13" s="1"/>
  <c r="AW293" i="13"/>
  <c r="AY289" i="13"/>
  <c r="AX291" i="13"/>
  <c r="AX292" i="13" s="1"/>
  <c r="AV337" i="14"/>
  <c r="AU339" i="14"/>
  <c r="AU340" i="14" s="1"/>
  <c r="AV343" i="14"/>
  <c r="AV344" i="14" s="1"/>
  <c r="AW341" i="14"/>
  <c r="AW345" i="14"/>
  <c r="AV347" i="14"/>
  <c r="AV348" i="14" s="1"/>
  <c r="AW353" i="14"/>
  <c r="AV355" i="14"/>
  <c r="AV356" i="14" s="1"/>
  <c r="AX357" i="14"/>
  <c r="AW359" i="14"/>
  <c r="AW360" i="14" s="1"/>
  <c r="P27" i="7"/>
  <c r="AW59" i="13" l="1"/>
  <c r="AW60" i="13" s="1"/>
  <c r="AX57" i="13"/>
  <c r="BC237" i="10"/>
  <c r="BB239" i="10"/>
  <c r="BB240" i="10" s="1"/>
  <c r="AX117" i="13"/>
  <c r="AW119" i="13"/>
  <c r="AW120" i="13" s="1"/>
  <c r="AX349" i="14"/>
  <c r="AW351" i="14"/>
  <c r="AW352" i="14" s="1"/>
  <c r="BC57" i="10"/>
  <c r="BB59" i="10"/>
  <c r="BB60" i="10" s="1"/>
  <c r="BC361" i="10"/>
  <c r="BB363" i="10"/>
  <c r="BB364" i="10" s="1"/>
  <c r="BA359" i="10"/>
  <c r="BA360" i="10" s="1"/>
  <c r="BB357" i="10"/>
  <c r="BB297" i="10"/>
  <c r="BA299" i="10"/>
  <c r="BA300" i="10" s="1"/>
  <c r="AZ361" i="13"/>
  <c r="AY363" i="13"/>
  <c r="AY364" i="13" s="1"/>
  <c r="AZ357" i="13"/>
  <c r="AY359" i="13"/>
  <c r="AY360" i="13" s="1"/>
  <c r="AW361" i="14"/>
  <c r="AV363" i="14"/>
  <c r="AV364" i="14" s="1"/>
  <c r="BB117" i="10"/>
  <c r="BA119" i="10"/>
  <c r="BA120" i="10" s="1"/>
  <c r="BD177" i="10"/>
  <c r="BC179" i="10"/>
  <c r="BC180" i="10" s="1"/>
  <c r="AX299" i="13"/>
  <c r="AX300" i="13" s="1"/>
  <c r="AY297" i="13"/>
  <c r="AX293" i="13"/>
  <c r="AW295" i="13"/>
  <c r="AW296" i="13" s="1"/>
  <c r="AY291" i="13"/>
  <c r="AY292" i="13" s="1"/>
  <c r="AZ289" i="13"/>
  <c r="AW347" i="14"/>
  <c r="AW348" i="14" s="1"/>
  <c r="AX345" i="14"/>
  <c r="AW343" i="14"/>
  <c r="AW344" i="14" s="1"/>
  <c r="AX341" i="14"/>
  <c r="AY357" i="14"/>
  <c r="AX359" i="14"/>
  <c r="AX360" i="14" s="1"/>
  <c r="AX353" i="14"/>
  <c r="AW355" i="14"/>
  <c r="AW356" i="14" s="1"/>
  <c r="AW337" i="14"/>
  <c r="AV339" i="14"/>
  <c r="AV340" i="14" s="1"/>
  <c r="Q27" i="7"/>
  <c r="AY57" i="13" l="1"/>
  <c r="AX59" i="13"/>
  <c r="AX60" i="13" s="1"/>
  <c r="BC357" i="10"/>
  <c r="BB359" i="10"/>
  <c r="BB360" i="10" s="1"/>
  <c r="AX361" i="14"/>
  <c r="AW363" i="14"/>
  <c r="AW364" i="14" s="1"/>
  <c r="BA357" i="13"/>
  <c r="AZ359" i="13"/>
  <c r="AZ360" i="13" s="1"/>
  <c r="BA361" i="13"/>
  <c r="AZ363" i="13"/>
  <c r="AZ364" i="13" s="1"/>
  <c r="BC297" i="10"/>
  <c r="BB299" i="10"/>
  <c r="BB300" i="10" s="1"/>
  <c r="BC363" i="10"/>
  <c r="BC364" i="10" s="1"/>
  <c r="BD361" i="10"/>
  <c r="BD57" i="10"/>
  <c r="BC59" i="10"/>
  <c r="BC60" i="10" s="1"/>
  <c r="AX351" i="14"/>
  <c r="AX352" i="14" s="1"/>
  <c r="AY349" i="14"/>
  <c r="AX119" i="13"/>
  <c r="AX120" i="13" s="1"/>
  <c r="AY117" i="13"/>
  <c r="BD237" i="10"/>
  <c r="BC239" i="10"/>
  <c r="BC240" i="10" s="1"/>
  <c r="BE177" i="10"/>
  <c r="BD179" i="10"/>
  <c r="BD180" i="10" s="1"/>
  <c r="BC117" i="10"/>
  <c r="BB119" i="10"/>
  <c r="BB120" i="10" s="1"/>
  <c r="AX295" i="13"/>
  <c r="AX296" i="13" s="1"/>
  <c r="AY293" i="13"/>
  <c r="AY299" i="13"/>
  <c r="AY300" i="13" s="1"/>
  <c r="AZ297" i="13"/>
  <c r="AZ291" i="13"/>
  <c r="AZ292" i="13" s="1"/>
  <c r="BA289" i="13"/>
  <c r="AZ357" i="14"/>
  <c r="AY359" i="14"/>
  <c r="AY360" i="14" s="1"/>
  <c r="AW339" i="14"/>
  <c r="AW340" i="14" s="1"/>
  <c r="AX337" i="14"/>
  <c r="AY353" i="14"/>
  <c r="AX355" i="14"/>
  <c r="AX356" i="14" s="1"/>
  <c r="AX343" i="14"/>
  <c r="AX344" i="14" s="1"/>
  <c r="AY341" i="14"/>
  <c r="AY345" i="14"/>
  <c r="AX347" i="14"/>
  <c r="AX348" i="14" s="1"/>
  <c r="AY59" i="13" l="1"/>
  <c r="AY60" i="13" s="1"/>
  <c r="AZ57" i="13"/>
  <c r="AZ117" i="13"/>
  <c r="AY119" i="13"/>
  <c r="AY120" i="13" s="1"/>
  <c r="AZ349" i="14"/>
  <c r="AY351" i="14"/>
  <c r="AY352" i="14" s="1"/>
  <c r="BE361" i="10"/>
  <c r="BD363" i="10"/>
  <c r="BD364" i="10" s="1"/>
  <c r="BE237" i="10"/>
  <c r="BD239" i="10"/>
  <c r="BD240" i="10" s="1"/>
  <c r="BE57" i="10"/>
  <c r="BD59" i="10"/>
  <c r="BD60" i="10" s="1"/>
  <c r="BD297" i="10"/>
  <c r="BC299" i="10"/>
  <c r="BC300" i="10" s="1"/>
  <c r="BA363" i="13"/>
  <c r="BA364" i="13" s="1"/>
  <c r="BB361" i="13"/>
  <c r="BA359" i="13"/>
  <c r="BA360" i="13" s="1"/>
  <c r="BB357" i="13"/>
  <c r="AY361" i="14"/>
  <c r="AX363" i="14"/>
  <c r="AX364" i="14" s="1"/>
  <c r="BD357" i="10"/>
  <c r="BC359" i="10"/>
  <c r="BC360" i="10" s="1"/>
  <c r="BE179" i="10"/>
  <c r="BE180" i="10" s="1"/>
  <c r="BF177" i="10"/>
  <c r="BC119" i="10"/>
  <c r="BC120" i="10" s="1"/>
  <c r="BD117" i="10"/>
  <c r="AZ293" i="13"/>
  <c r="AY295" i="13"/>
  <c r="AY296" i="13" s="1"/>
  <c r="BB289" i="13"/>
  <c r="BA291" i="13"/>
  <c r="BA292" i="13" s="1"/>
  <c r="BA297" i="13"/>
  <c r="AZ299" i="13"/>
  <c r="AZ300" i="13" s="1"/>
  <c r="BA357" i="14"/>
  <c r="AZ359" i="14"/>
  <c r="AZ360" i="14" s="1"/>
  <c r="AZ353" i="14"/>
  <c r="AY355" i="14"/>
  <c r="AY356" i="14" s="1"/>
  <c r="AY337" i="14"/>
  <c r="AX339" i="14"/>
  <c r="AX340" i="14" s="1"/>
  <c r="AZ341" i="14"/>
  <c r="AY343" i="14"/>
  <c r="AY344" i="14" s="1"/>
  <c r="AZ345" i="14"/>
  <c r="AY347" i="14"/>
  <c r="AY348" i="14" s="1"/>
  <c r="BA57" i="13" l="1"/>
  <c r="AZ59" i="13"/>
  <c r="AZ60" i="13" s="1"/>
  <c r="BC357" i="13"/>
  <c r="BB359" i="13"/>
  <c r="BB360" i="13" s="1"/>
  <c r="BB363" i="13"/>
  <c r="BB364" i="13" s="1"/>
  <c r="BC361" i="13"/>
  <c r="BE357" i="10"/>
  <c r="BD359" i="10"/>
  <c r="BD360" i="10" s="1"/>
  <c r="AZ361" i="14"/>
  <c r="AY363" i="14"/>
  <c r="AY364" i="14" s="1"/>
  <c r="BE297" i="10"/>
  <c r="BD299" i="10"/>
  <c r="BD300" i="10" s="1"/>
  <c r="BE59" i="10"/>
  <c r="BE60" i="10" s="1"/>
  <c r="BF57" i="10"/>
  <c r="BE239" i="10"/>
  <c r="BE240" i="10" s="1"/>
  <c r="BF237" i="10"/>
  <c r="BE363" i="10"/>
  <c r="BE364" i="10" s="1"/>
  <c r="BF361" i="10"/>
  <c r="BA349" i="14"/>
  <c r="AZ351" i="14"/>
  <c r="AZ352" i="14" s="1"/>
  <c r="BA117" i="13"/>
  <c r="AZ119" i="13"/>
  <c r="AZ120" i="13" s="1"/>
  <c r="BG177" i="10"/>
  <c r="BF179" i="10"/>
  <c r="BF180" i="10" s="1"/>
  <c r="BD119" i="10"/>
  <c r="BD120" i="10" s="1"/>
  <c r="BE117" i="10"/>
  <c r="AZ295" i="13"/>
  <c r="AZ296" i="13" s="1"/>
  <c r="BA293" i="13"/>
  <c r="BC289" i="13"/>
  <c r="BB291" i="13"/>
  <c r="BB292" i="13" s="1"/>
  <c r="BB297" i="13"/>
  <c r="BA299" i="13"/>
  <c r="BA300" i="13" s="1"/>
  <c r="BA353" i="14"/>
  <c r="AZ355" i="14"/>
  <c r="AZ356" i="14" s="1"/>
  <c r="AZ343" i="14"/>
  <c r="AZ344" i="14" s="1"/>
  <c r="BA341" i="14"/>
  <c r="AZ347" i="14"/>
  <c r="AZ348" i="14" s="1"/>
  <c r="BA345" i="14"/>
  <c r="AZ337" i="14"/>
  <c r="AY339" i="14"/>
  <c r="AY340" i="14" s="1"/>
  <c r="BB357" i="14"/>
  <c r="BA359" i="14"/>
  <c r="BA360" i="14" s="1"/>
  <c r="BA59" i="13" l="1"/>
  <c r="BA60" i="13" s="1"/>
  <c r="BB57" i="13"/>
  <c r="BG361" i="10"/>
  <c r="BF363" i="10"/>
  <c r="BF364" i="10" s="1"/>
  <c r="BF239" i="10"/>
  <c r="BF240" i="10" s="1"/>
  <c r="BG237" i="10"/>
  <c r="BF59" i="10"/>
  <c r="BF60" i="10" s="1"/>
  <c r="BG57" i="10"/>
  <c r="BC363" i="13"/>
  <c r="BC364" i="13" s="1"/>
  <c r="BD361" i="13"/>
  <c r="BB117" i="13"/>
  <c r="BA119" i="13"/>
  <c r="BA120" i="13" s="1"/>
  <c r="BA351" i="14"/>
  <c r="BA352" i="14" s="1"/>
  <c r="BB349" i="14"/>
  <c r="BE299" i="10"/>
  <c r="BE300" i="10" s="1"/>
  <c r="BF297" i="10"/>
  <c r="BA361" i="14"/>
  <c r="AZ363" i="14"/>
  <c r="AZ364" i="14" s="1"/>
  <c r="BE359" i="10"/>
  <c r="BE360" i="10" s="1"/>
  <c r="BF357" i="10"/>
  <c r="BD357" i="13"/>
  <c r="BC359" i="13"/>
  <c r="BC360" i="13" s="1"/>
  <c r="BF117" i="10"/>
  <c r="BE119" i="10"/>
  <c r="BE120" i="10" s="1"/>
  <c r="BH177" i="10"/>
  <c r="BG179" i="10"/>
  <c r="BG180" i="10" s="1"/>
  <c r="BC297" i="13"/>
  <c r="BB299" i="13"/>
  <c r="BB300" i="13" s="1"/>
  <c r="BD289" i="13"/>
  <c r="BC291" i="13"/>
  <c r="BC292" i="13" s="1"/>
  <c r="BB293" i="13"/>
  <c r="BA295" i="13"/>
  <c r="BA296" i="13" s="1"/>
  <c r="BB359" i="14"/>
  <c r="BB360" i="14" s="1"/>
  <c r="BC357" i="14"/>
  <c r="BA337" i="14"/>
  <c r="AZ339" i="14"/>
  <c r="AZ340" i="14" s="1"/>
  <c r="BB341" i="14"/>
  <c r="BA343" i="14"/>
  <c r="BA344" i="14" s="1"/>
  <c r="BA355" i="14"/>
  <c r="BA356" i="14" s="1"/>
  <c r="BB353" i="14"/>
  <c r="BA347" i="14"/>
  <c r="BA348" i="14" s="1"/>
  <c r="BB345" i="14"/>
  <c r="R14" i="7"/>
  <c r="S14" i="7"/>
  <c r="T14" i="7"/>
  <c r="BB59" i="13" l="1"/>
  <c r="BB60" i="13" s="1"/>
  <c r="BC57" i="13"/>
  <c r="BG357" i="10"/>
  <c r="BF359" i="10"/>
  <c r="BF360" i="10" s="1"/>
  <c r="BG297" i="10"/>
  <c r="BF299" i="10"/>
  <c r="BF300" i="10" s="1"/>
  <c r="BB351" i="14"/>
  <c r="BB352" i="14" s="1"/>
  <c r="BC349" i="14"/>
  <c r="BE361" i="13"/>
  <c r="BD363" i="13"/>
  <c r="BD364" i="13" s="1"/>
  <c r="BG59" i="10"/>
  <c r="BG60" i="10" s="1"/>
  <c r="BH57" i="10"/>
  <c r="BG239" i="10"/>
  <c r="BG240" i="10" s="1"/>
  <c r="BH237" i="10"/>
  <c r="BE357" i="13"/>
  <c r="BD359" i="13"/>
  <c r="BD360" i="13" s="1"/>
  <c r="BA363" i="14"/>
  <c r="BA364" i="14" s="1"/>
  <c r="BB361" i="14"/>
  <c r="BC117" i="13"/>
  <c r="BB119" i="13"/>
  <c r="BB120" i="13" s="1"/>
  <c r="BH361" i="10"/>
  <c r="BG363" i="10"/>
  <c r="BG364" i="10" s="1"/>
  <c r="BH179" i="10"/>
  <c r="BH180" i="10" s="1"/>
  <c r="BI177" i="10"/>
  <c r="BG117" i="10"/>
  <c r="BF119" i="10"/>
  <c r="BF120" i="10" s="1"/>
  <c r="BD291" i="13"/>
  <c r="BD292" i="13" s="1"/>
  <c r="BE289" i="13"/>
  <c r="BB295" i="13"/>
  <c r="BB296" i="13" s="1"/>
  <c r="BC293" i="13"/>
  <c r="BD297" i="13"/>
  <c r="BC299" i="13"/>
  <c r="BC300" i="13" s="1"/>
  <c r="BC353" i="14"/>
  <c r="BB355" i="14"/>
  <c r="BB356" i="14" s="1"/>
  <c r="BC345" i="14"/>
  <c r="BB347" i="14"/>
  <c r="BB348" i="14" s="1"/>
  <c r="BB337" i="14"/>
  <c r="BA339" i="14"/>
  <c r="BA340" i="14" s="1"/>
  <c r="BD357" i="14"/>
  <c r="BC359" i="14"/>
  <c r="BC360" i="14" s="1"/>
  <c r="BB343" i="14"/>
  <c r="BB344" i="14" s="1"/>
  <c r="BC341" i="14"/>
  <c r="R27" i="7"/>
  <c r="BC59" i="13" l="1"/>
  <c r="BC60" i="13" s="1"/>
  <c r="BD57" i="13"/>
  <c r="BI361" i="10"/>
  <c r="BH363" i="10"/>
  <c r="BH364" i="10" s="1"/>
  <c r="BD117" i="13"/>
  <c r="BC119" i="13"/>
  <c r="BC120" i="13" s="1"/>
  <c r="BE359" i="13"/>
  <c r="BE360" i="13" s="1"/>
  <c r="BF357" i="13"/>
  <c r="BE363" i="13"/>
  <c r="BE364" i="13" s="1"/>
  <c r="BF361" i="13"/>
  <c r="BH297" i="10"/>
  <c r="BG299" i="10"/>
  <c r="BG300" i="10" s="1"/>
  <c r="BH357" i="10"/>
  <c r="BG359" i="10"/>
  <c r="BG360" i="10" s="1"/>
  <c r="BB363" i="14"/>
  <c r="BB364" i="14" s="1"/>
  <c r="BC361" i="14"/>
  <c r="BI237" i="10"/>
  <c r="BH239" i="10"/>
  <c r="BH240" i="10" s="1"/>
  <c r="BI57" i="10"/>
  <c r="BH59" i="10"/>
  <c r="BH60" i="10" s="1"/>
  <c r="BD349" i="14"/>
  <c r="BC351" i="14"/>
  <c r="BC352" i="14" s="1"/>
  <c r="BH117" i="10"/>
  <c r="BG119" i="10"/>
  <c r="BG120" i="10" s="1"/>
  <c r="BI179" i="10"/>
  <c r="BI180" i="10" s="1"/>
  <c r="BJ177" i="10"/>
  <c r="BE291" i="13"/>
  <c r="BE292" i="13" s="1"/>
  <c r="BF289" i="13"/>
  <c r="BD299" i="13"/>
  <c r="BD300" i="13" s="1"/>
  <c r="BE297" i="13"/>
  <c r="BC295" i="13"/>
  <c r="BC296" i="13" s="1"/>
  <c r="BD293" i="13"/>
  <c r="BC337" i="14"/>
  <c r="BB339" i="14"/>
  <c r="BB340" i="14" s="1"/>
  <c r="BD345" i="14"/>
  <c r="BC347" i="14"/>
  <c r="BC348" i="14" s="1"/>
  <c r="BC355" i="14"/>
  <c r="BC356" i="14" s="1"/>
  <c r="BD353" i="14"/>
  <c r="BD359" i="14"/>
  <c r="BD360" i="14" s="1"/>
  <c r="BE357" i="14"/>
  <c r="BD341" i="14"/>
  <c r="BC343" i="14"/>
  <c r="BC344" i="14" s="1"/>
  <c r="S27" i="7"/>
  <c r="T27" i="7" s="1"/>
  <c r="BD59" i="13" l="1"/>
  <c r="BD60" i="13" s="1"/>
  <c r="BE57" i="13"/>
  <c r="BC363" i="14"/>
  <c r="BC364" i="14" s="1"/>
  <c r="BD361" i="14"/>
  <c r="BF363" i="13"/>
  <c r="BF364" i="13" s="1"/>
  <c r="BG361" i="13"/>
  <c r="BG357" i="13"/>
  <c r="BF359" i="13"/>
  <c r="BF360" i="13" s="1"/>
  <c r="BD351" i="14"/>
  <c r="BD352" i="14" s="1"/>
  <c r="BE349" i="14"/>
  <c r="BI59" i="10"/>
  <c r="BI60" i="10" s="1"/>
  <c r="BJ57" i="10"/>
  <c r="BI239" i="10"/>
  <c r="BI240" i="10" s="1"/>
  <c r="BJ237" i="10"/>
  <c r="BI357" i="10"/>
  <c r="BH359" i="10"/>
  <c r="BH360" i="10" s="1"/>
  <c r="BI297" i="10"/>
  <c r="BH299" i="10"/>
  <c r="BH300" i="10" s="1"/>
  <c r="BE117" i="13"/>
  <c r="BD119" i="13"/>
  <c r="BD120" i="13" s="1"/>
  <c r="BJ361" i="10"/>
  <c r="BI363" i="10"/>
  <c r="BI364" i="10" s="1"/>
  <c r="BH119" i="10"/>
  <c r="BH120" i="10" s="1"/>
  <c r="BI117" i="10"/>
  <c r="BJ179" i="10"/>
  <c r="BJ180" i="10" s="1"/>
  <c r="BK177" i="10"/>
  <c r="BE293" i="13"/>
  <c r="BD295" i="13"/>
  <c r="BD296" i="13" s="1"/>
  <c r="BF297" i="13"/>
  <c r="BE299" i="13"/>
  <c r="BE300" i="13" s="1"/>
  <c r="BG289" i="13"/>
  <c r="BF291" i="13"/>
  <c r="BF292" i="13" s="1"/>
  <c r="BF357" i="14"/>
  <c r="BE359" i="14"/>
  <c r="BE360" i="14" s="1"/>
  <c r="BE353" i="14"/>
  <c r="BD355" i="14"/>
  <c r="BD356" i="14" s="1"/>
  <c r="BE341" i="14"/>
  <c r="BD343" i="14"/>
  <c r="BD344" i="14" s="1"/>
  <c r="BD337" i="14"/>
  <c r="BC339" i="14"/>
  <c r="BC340" i="14" s="1"/>
  <c r="BE345" i="14"/>
  <c r="BD347" i="14"/>
  <c r="BD348" i="14" s="1"/>
  <c r="BE59" i="13" l="1"/>
  <c r="BE60" i="13" s="1"/>
  <c r="BF57" i="13"/>
  <c r="BK237" i="10"/>
  <c r="BJ239" i="10"/>
  <c r="BJ240" i="10" s="1"/>
  <c r="BK57" i="10"/>
  <c r="BJ59" i="10"/>
  <c r="BJ60" i="10" s="1"/>
  <c r="BF349" i="14"/>
  <c r="BE351" i="14"/>
  <c r="BE352" i="14" s="1"/>
  <c r="BH361" i="13"/>
  <c r="BG363" i="13"/>
  <c r="BG364" i="13" s="1"/>
  <c r="BD363" i="14"/>
  <c r="BD364" i="14" s="1"/>
  <c r="BE361" i="14"/>
  <c r="BK361" i="10"/>
  <c r="BJ363" i="10"/>
  <c r="BJ364" i="10" s="1"/>
  <c r="BF117" i="13"/>
  <c r="BE119" i="13"/>
  <c r="BE120" i="13" s="1"/>
  <c r="BI299" i="10"/>
  <c r="BI300" i="10" s="1"/>
  <c r="BJ297" i="10"/>
  <c r="BJ357" i="10"/>
  <c r="BI359" i="10"/>
  <c r="BI360" i="10" s="1"/>
  <c r="BH357" i="13"/>
  <c r="BG359" i="13"/>
  <c r="BG360" i="13" s="1"/>
  <c r="BK179" i="10"/>
  <c r="BK180" i="10" s="1"/>
  <c r="BL177" i="10"/>
  <c r="BJ117" i="10"/>
  <c r="BI119" i="10"/>
  <c r="BI120" i="10" s="1"/>
  <c r="BF299" i="13"/>
  <c r="BF300" i="13" s="1"/>
  <c r="BG297" i="13"/>
  <c r="BE295" i="13"/>
  <c r="BE296" i="13" s="1"/>
  <c r="BF293" i="13"/>
  <c r="BG291" i="13"/>
  <c r="BG292" i="13" s="1"/>
  <c r="BH289" i="13"/>
  <c r="BF353" i="14"/>
  <c r="BE355" i="14"/>
  <c r="BE356" i="14" s="1"/>
  <c r="BG357" i="14"/>
  <c r="BF359" i="14"/>
  <c r="BF360" i="14" s="1"/>
  <c r="BE337" i="14"/>
  <c r="BD339" i="14"/>
  <c r="BD340" i="14" s="1"/>
  <c r="BF341" i="14"/>
  <c r="BE343" i="14"/>
  <c r="BE344" i="14" s="1"/>
  <c r="BE347" i="14"/>
  <c r="BE348" i="14" s="1"/>
  <c r="BF345" i="14"/>
  <c r="AC13" i="7"/>
  <c r="U14" i="7"/>
  <c r="BF59" i="13" l="1"/>
  <c r="BF60" i="13" s="1"/>
  <c r="BG57" i="13"/>
  <c r="BJ299" i="10"/>
  <c r="BJ300" i="10" s="1"/>
  <c r="BK297" i="10"/>
  <c r="BF361" i="14"/>
  <c r="BE363" i="14"/>
  <c r="BE364" i="14" s="1"/>
  <c r="BI357" i="13"/>
  <c r="BH359" i="13"/>
  <c r="BH360" i="13" s="1"/>
  <c r="BK357" i="10"/>
  <c r="BJ359" i="10"/>
  <c r="BJ360" i="10" s="1"/>
  <c r="BF119" i="13"/>
  <c r="BF120" i="13" s="1"/>
  <c r="BG117" i="13"/>
  <c r="BL361" i="10"/>
  <c r="BK363" i="10"/>
  <c r="BK364" i="10" s="1"/>
  <c r="BI361" i="13"/>
  <c r="BH363" i="13"/>
  <c r="BH364" i="13" s="1"/>
  <c r="BF351" i="14"/>
  <c r="BF352" i="14" s="1"/>
  <c r="BG349" i="14"/>
  <c r="BL57" i="10"/>
  <c r="BK59" i="10"/>
  <c r="BK60" i="10" s="1"/>
  <c r="BL237" i="10"/>
  <c r="BK239" i="10"/>
  <c r="BK240" i="10" s="1"/>
  <c r="BJ119" i="10"/>
  <c r="BJ120" i="10" s="1"/>
  <c r="BK117" i="10"/>
  <c r="BL179" i="10"/>
  <c r="BL180" i="10" s="1"/>
  <c r="BM177" i="10"/>
  <c r="BH291" i="13"/>
  <c r="BH292" i="13" s="1"/>
  <c r="BI289" i="13"/>
  <c r="BG299" i="13"/>
  <c r="BG300" i="13" s="1"/>
  <c r="BH297" i="13"/>
  <c r="BF295" i="13"/>
  <c r="BF296" i="13" s="1"/>
  <c r="BG293" i="13"/>
  <c r="BG345" i="14"/>
  <c r="BF347" i="14"/>
  <c r="BF348" i="14" s="1"/>
  <c r="BH357" i="14"/>
  <c r="BG359" i="14"/>
  <c r="BG360" i="14" s="1"/>
  <c r="BE339" i="14"/>
  <c r="BE340" i="14" s="1"/>
  <c r="BF337" i="14"/>
  <c r="BG353" i="14"/>
  <c r="BF355" i="14"/>
  <c r="BF356" i="14" s="1"/>
  <c r="BF343" i="14"/>
  <c r="BF344" i="14" s="1"/>
  <c r="BG341" i="14"/>
  <c r="V14" i="7"/>
  <c r="BG59" i="13" l="1"/>
  <c r="BG60" i="13" s="1"/>
  <c r="BH57" i="13"/>
  <c r="BH349" i="14"/>
  <c r="BG351" i="14"/>
  <c r="BG352" i="14" s="1"/>
  <c r="BG119" i="13"/>
  <c r="BG120" i="13" s="1"/>
  <c r="BH117" i="13"/>
  <c r="BK299" i="10"/>
  <c r="BK300" i="10" s="1"/>
  <c r="BL297" i="10"/>
  <c r="BM237" i="10"/>
  <c r="BL239" i="10"/>
  <c r="BL240" i="10" s="1"/>
  <c r="BM57" i="10"/>
  <c r="BL59" i="10"/>
  <c r="BL60" i="10" s="1"/>
  <c r="BJ361" i="13"/>
  <c r="BI363" i="13"/>
  <c r="BI364" i="13" s="1"/>
  <c r="BM361" i="10"/>
  <c r="BL363" i="10"/>
  <c r="BL364" i="10" s="1"/>
  <c r="BL357" i="10"/>
  <c r="BK359" i="10"/>
  <c r="BK360" i="10" s="1"/>
  <c r="BI359" i="13"/>
  <c r="BI360" i="13" s="1"/>
  <c r="BJ357" i="13"/>
  <c r="BG361" i="14"/>
  <c r="BF363" i="14"/>
  <c r="BF364" i="14" s="1"/>
  <c r="BK119" i="10"/>
  <c r="BK120" i="10" s="1"/>
  <c r="BL117" i="10"/>
  <c r="BM179" i="10"/>
  <c r="BM180" i="10" s="1"/>
  <c r="BN177" i="10"/>
  <c r="BI291" i="13"/>
  <c r="BI292" i="13" s="1"/>
  <c r="BJ289" i="13"/>
  <c r="BI297" i="13"/>
  <c r="BH299" i="13"/>
  <c r="BH300" i="13" s="1"/>
  <c r="BH293" i="13"/>
  <c r="BG295" i="13"/>
  <c r="BG296" i="13" s="1"/>
  <c r="BG337" i="14"/>
  <c r="BF339" i="14"/>
  <c r="BF340" i="14" s="1"/>
  <c r="BH345" i="14"/>
  <c r="BG347" i="14"/>
  <c r="BG348" i="14" s="1"/>
  <c r="BH341" i="14"/>
  <c r="BG343" i="14"/>
  <c r="BG344" i="14" s="1"/>
  <c r="BH353" i="14"/>
  <c r="BG355" i="14"/>
  <c r="BG356" i="14" s="1"/>
  <c r="BH359" i="14"/>
  <c r="BH360" i="14" s="1"/>
  <c r="BI357" i="14"/>
  <c r="W14" i="7"/>
  <c r="BH59" i="13" l="1"/>
  <c r="BH60" i="13" s="1"/>
  <c r="BI57" i="13"/>
  <c r="BK357" i="13"/>
  <c r="BJ359" i="13"/>
  <c r="BJ360" i="13" s="1"/>
  <c r="BM297" i="10"/>
  <c r="BL299" i="10"/>
  <c r="BL300" i="10" s="1"/>
  <c r="BI117" i="13"/>
  <c r="BH119" i="13"/>
  <c r="BH120" i="13" s="1"/>
  <c r="BH361" i="14"/>
  <c r="BG363" i="14"/>
  <c r="BG364" i="14" s="1"/>
  <c r="BM357" i="10"/>
  <c r="BL359" i="10"/>
  <c r="BL360" i="10" s="1"/>
  <c r="BM363" i="10"/>
  <c r="BM364" i="10" s="1"/>
  <c r="BN361" i="10"/>
  <c r="BK361" i="13"/>
  <c r="BJ363" i="13"/>
  <c r="BJ364" i="13" s="1"/>
  <c r="BN57" i="10"/>
  <c r="BM59" i="10"/>
  <c r="BM60" i="10" s="1"/>
  <c r="BM239" i="10"/>
  <c r="BM240" i="10" s="1"/>
  <c r="BN237" i="10"/>
  <c r="BH351" i="14"/>
  <c r="BH352" i="14" s="1"/>
  <c r="BI349" i="14"/>
  <c r="BO177" i="10"/>
  <c r="BN179" i="10"/>
  <c r="BN180" i="10" s="1"/>
  <c r="BL119" i="10"/>
  <c r="BL120" i="10" s="1"/>
  <c r="BM117" i="10"/>
  <c r="BI293" i="13"/>
  <c r="BH295" i="13"/>
  <c r="BH296" i="13" s="1"/>
  <c r="BJ297" i="13"/>
  <c r="BI299" i="13"/>
  <c r="BI300" i="13" s="1"/>
  <c r="BJ291" i="13"/>
  <c r="BJ292" i="13" s="1"/>
  <c r="BK289" i="13"/>
  <c r="BH347" i="14"/>
  <c r="BH348" i="14" s="1"/>
  <c r="BI345" i="14"/>
  <c r="BH337" i="14"/>
  <c r="BG339" i="14"/>
  <c r="BG340" i="14" s="1"/>
  <c r="BH343" i="14"/>
  <c r="BH344" i="14" s="1"/>
  <c r="BI341" i="14"/>
  <c r="BJ357" i="14"/>
  <c r="BI359" i="14"/>
  <c r="BI360" i="14" s="1"/>
  <c r="BI353" i="14"/>
  <c r="BH355" i="14"/>
  <c r="BH356" i="14" s="1"/>
  <c r="U27" i="7"/>
  <c r="BI59" i="13" l="1"/>
  <c r="BI60" i="13" s="1"/>
  <c r="BJ57" i="13"/>
  <c r="BI351" i="14"/>
  <c r="BI352" i="14" s="1"/>
  <c r="BJ349" i="14"/>
  <c r="BO237" i="10"/>
  <c r="BN239" i="10"/>
  <c r="BN240" i="10" s="1"/>
  <c r="BO361" i="10"/>
  <c r="BN363" i="10"/>
  <c r="BN364" i="10" s="1"/>
  <c r="BO57" i="10"/>
  <c r="BN59" i="10"/>
  <c r="BN60" i="10" s="1"/>
  <c r="BK363" i="13"/>
  <c r="BK364" i="13" s="1"/>
  <c r="BL361" i="13"/>
  <c r="BM359" i="10"/>
  <c r="BM360" i="10" s="1"/>
  <c r="BN357" i="10"/>
  <c r="BH363" i="14"/>
  <c r="BH364" i="14" s="1"/>
  <c r="BI361" i="14"/>
  <c r="BJ117" i="13"/>
  <c r="BI119" i="13"/>
  <c r="BI120" i="13" s="1"/>
  <c r="BM299" i="10"/>
  <c r="BM300" i="10" s="1"/>
  <c r="BN297" i="10"/>
  <c r="BK359" i="13"/>
  <c r="BK360" i="13" s="1"/>
  <c r="BL357" i="13"/>
  <c r="BN117" i="10"/>
  <c r="BM119" i="10"/>
  <c r="BM120" i="10" s="1"/>
  <c r="BP177" i="10"/>
  <c r="BO179" i="10"/>
  <c r="BO180" i="10" s="1"/>
  <c r="BI295" i="13"/>
  <c r="BI296" i="13" s="1"/>
  <c r="BJ293" i="13"/>
  <c r="BL289" i="13"/>
  <c r="BK291" i="13"/>
  <c r="BK292" i="13" s="1"/>
  <c r="BK297" i="13"/>
  <c r="BJ299" i="13"/>
  <c r="BJ300" i="13" s="1"/>
  <c r="BJ359" i="14"/>
  <c r="BJ360" i="14" s="1"/>
  <c r="BK357" i="14"/>
  <c r="BI347" i="14"/>
  <c r="BI348" i="14" s="1"/>
  <c r="BJ345" i="14"/>
  <c r="BJ341" i="14"/>
  <c r="BI343" i="14"/>
  <c r="BI344" i="14" s="1"/>
  <c r="BI337" i="14"/>
  <c r="BH339" i="14"/>
  <c r="BH340" i="14" s="1"/>
  <c r="BI355" i="14"/>
  <c r="BI356" i="14" s="1"/>
  <c r="BJ353" i="14"/>
  <c r="V27" i="7"/>
  <c r="BK57" i="13" l="1"/>
  <c r="BJ59" i="13"/>
  <c r="BJ60" i="13" s="1"/>
  <c r="BL359" i="13"/>
  <c r="BL360" i="13" s="1"/>
  <c r="BM357" i="13"/>
  <c r="BO297" i="10"/>
  <c r="BN299" i="10"/>
  <c r="BN300" i="10" s="1"/>
  <c r="BI363" i="14"/>
  <c r="BI364" i="14" s="1"/>
  <c r="BJ361" i="14"/>
  <c r="BO357" i="10"/>
  <c r="BN359" i="10"/>
  <c r="BN360" i="10" s="1"/>
  <c r="BM361" i="13"/>
  <c r="BL363" i="13"/>
  <c r="BL364" i="13" s="1"/>
  <c r="BJ351" i="14"/>
  <c r="BJ352" i="14" s="1"/>
  <c r="BK349" i="14"/>
  <c r="BK117" i="13"/>
  <c r="BJ119" i="13"/>
  <c r="BJ120" i="13" s="1"/>
  <c r="BO59" i="10"/>
  <c r="BO60" i="10" s="1"/>
  <c r="BP57" i="10"/>
  <c r="BP361" i="10"/>
  <c r="BO363" i="10"/>
  <c r="BO364" i="10" s="1"/>
  <c r="BP237" i="10"/>
  <c r="BO239" i="10"/>
  <c r="BO240" i="10" s="1"/>
  <c r="BQ177" i="10"/>
  <c r="BP179" i="10"/>
  <c r="BP180" i="10" s="1"/>
  <c r="BO117" i="10"/>
  <c r="BN119" i="10"/>
  <c r="BN120" i="10" s="1"/>
  <c r="BM289" i="13"/>
  <c r="BL291" i="13"/>
  <c r="BL292" i="13" s="1"/>
  <c r="BL297" i="13"/>
  <c r="BK299" i="13"/>
  <c r="BK300" i="13" s="1"/>
  <c r="BJ295" i="13"/>
  <c r="BJ296" i="13" s="1"/>
  <c r="BK293" i="13"/>
  <c r="BK359" i="14"/>
  <c r="BK360" i="14" s="1"/>
  <c r="BL357" i="14"/>
  <c r="BK345" i="14"/>
  <c r="BJ347" i="14"/>
  <c r="BJ348" i="14" s="1"/>
  <c r="BJ343" i="14"/>
  <c r="BJ344" i="14" s="1"/>
  <c r="BK341" i="14"/>
  <c r="BJ337" i="14"/>
  <c r="BI339" i="14"/>
  <c r="BI340" i="14" s="1"/>
  <c r="BK353" i="14"/>
  <c r="BJ355" i="14"/>
  <c r="BJ356" i="14" s="1"/>
  <c r="W27" i="7"/>
  <c r="X14" i="7"/>
  <c r="BK59" i="13" l="1"/>
  <c r="BK60" i="13" s="1"/>
  <c r="BL57" i="13"/>
  <c r="BQ57" i="10"/>
  <c r="BP59" i="10"/>
  <c r="BP60" i="10" s="1"/>
  <c r="BK351" i="14"/>
  <c r="BK352" i="14" s="1"/>
  <c r="BL349" i="14"/>
  <c r="BJ363" i="14"/>
  <c r="BJ364" i="14" s="1"/>
  <c r="BK361" i="14"/>
  <c r="BM359" i="13"/>
  <c r="BM360" i="13" s="1"/>
  <c r="BN357" i="13"/>
  <c r="BQ237" i="10"/>
  <c r="BP239" i="10"/>
  <c r="BP240" i="10" s="1"/>
  <c r="BQ361" i="10"/>
  <c r="BP363" i="10"/>
  <c r="BP364" i="10" s="1"/>
  <c r="BL117" i="13"/>
  <c r="BK119" i="13"/>
  <c r="BK120" i="13" s="1"/>
  <c r="BM363" i="13"/>
  <c r="BM364" i="13" s="1"/>
  <c r="BN361" i="13"/>
  <c r="BP357" i="10"/>
  <c r="BO359" i="10"/>
  <c r="BO360" i="10" s="1"/>
  <c r="BP297" i="10"/>
  <c r="BO299" i="10"/>
  <c r="BO300" i="10" s="1"/>
  <c r="BR177" i="10"/>
  <c r="BQ179" i="10"/>
  <c r="BQ180" i="10" s="1"/>
  <c r="BP117" i="10"/>
  <c r="BO119" i="10"/>
  <c r="BO120" i="10" s="1"/>
  <c r="BM297" i="13"/>
  <c r="BL299" i="13"/>
  <c r="BL300" i="13" s="1"/>
  <c r="BK295" i="13"/>
  <c r="BK296" i="13" s="1"/>
  <c r="BL293" i="13"/>
  <c r="BM291" i="13"/>
  <c r="BM292" i="13" s="1"/>
  <c r="BN289" i="13"/>
  <c r="BK355" i="14"/>
  <c r="BK356" i="14" s="1"/>
  <c r="BL353" i="14"/>
  <c r="BL345" i="14"/>
  <c r="BK347" i="14"/>
  <c r="BK348" i="14" s="1"/>
  <c r="BL359" i="14"/>
  <c r="BL360" i="14" s="1"/>
  <c r="BM357" i="14"/>
  <c r="BK343" i="14"/>
  <c r="BK344" i="14" s="1"/>
  <c r="BL341" i="14"/>
  <c r="BK337" i="14"/>
  <c r="BJ339" i="14"/>
  <c r="BJ340" i="14" s="1"/>
  <c r="X27" i="7"/>
  <c r="BL59" i="13" l="1"/>
  <c r="BL60" i="13" s="1"/>
  <c r="BM57" i="13"/>
  <c r="BO361" i="13"/>
  <c r="BO363" i="13" s="1"/>
  <c r="BO364" i="13" s="1"/>
  <c r="BN363" i="13"/>
  <c r="BN364" i="13" s="1"/>
  <c r="BO357" i="13"/>
  <c r="BO359" i="13" s="1"/>
  <c r="BO360" i="13" s="1"/>
  <c r="BN359" i="13"/>
  <c r="BN360" i="13" s="1"/>
  <c r="BL361" i="14"/>
  <c r="BK363" i="14"/>
  <c r="BK364" i="14" s="1"/>
  <c r="BL351" i="14"/>
  <c r="BL352" i="14" s="1"/>
  <c r="BM349" i="14"/>
  <c r="BQ297" i="10"/>
  <c r="BP299" i="10"/>
  <c r="BP300" i="10" s="1"/>
  <c r="BQ357" i="10"/>
  <c r="BP359" i="10"/>
  <c r="BP360" i="10" s="1"/>
  <c r="BL119" i="13"/>
  <c r="BL120" i="13" s="1"/>
  <c r="BM117" i="13"/>
  <c r="BQ363" i="10"/>
  <c r="BQ364" i="10" s="1"/>
  <c r="BR361" i="10"/>
  <c r="BQ239" i="10"/>
  <c r="BQ240" i="10" s="1"/>
  <c r="BR237" i="10"/>
  <c r="BR57" i="10"/>
  <c r="BQ59" i="10"/>
  <c r="BQ60" i="10" s="1"/>
  <c r="BQ117" i="10"/>
  <c r="BP119" i="10"/>
  <c r="BP120" i="10" s="1"/>
  <c r="BR179" i="10"/>
  <c r="BR180" i="10" s="1"/>
  <c r="BS177" i="10"/>
  <c r="BS179" i="10" s="1"/>
  <c r="BS180" i="10" s="1"/>
  <c r="BO289" i="13"/>
  <c r="BO291" i="13" s="1"/>
  <c r="BO292" i="13" s="1"/>
  <c r="BN291" i="13"/>
  <c r="BN292" i="13" s="1"/>
  <c r="BM299" i="13"/>
  <c r="BM300" i="13" s="1"/>
  <c r="BN297" i="13"/>
  <c r="BL295" i="13"/>
  <c r="BL296" i="13" s="1"/>
  <c r="BM293" i="13"/>
  <c r="BM353" i="14"/>
  <c r="BL355" i="14"/>
  <c r="BL356" i="14" s="1"/>
  <c r="BL343" i="14"/>
  <c r="BL344" i="14" s="1"/>
  <c r="BM341" i="14"/>
  <c r="BM345" i="14"/>
  <c r="BL347" i="14"/>
  <c r="BL348" i="14" s="1"/>
  <c r="BL337" i="14"/>
  <c r="BK339" i="14"/>
  <c r="BK340" i="14" s="1"/>
  <c r="BN357" i="14"/>
  <c r="BN359" i="14" s="1"/>
  <c r="BN360" i="14" s="1"/>
  <c r="BM359" i="14"/>
  <c r="BM360" i="14" s="1"/>
  <c r="Y27" i="7"/>
  <c r="BN57" i="13" l="1"/>
  <c r="BM59" i="13"/>
  <c r="BM60" i="13" s="1"/>
  <c r="BP360" i="14"/>
  <c r="BQ360" i="13"/>
  <c r="BQ364" i="13"/>
  <c r="BU180" i="10"/>
  <c r="BS237" i="10"/>
  <c r="BS239" i="10" s="1"/>
  <c r="BS240" i="10" s="1"/>
  <c r="BR239" i="10"/>
  <c r="BR240" i="10" s="1"/>
  <c r="BR363" i="10"/>
  <c r="BR364" i="10" s="1"/>
  <c r="BS361" i="10"/>
  <c r="BS363" i="10" s="1"/>
  <c r="BS364" i="10" s="1"/>
  <c r="BN117" i="13"/>
  <c r="BM119" i="13"/>
  <c r="BM120" i="13" s="1"/>
  <c r="BN349" i="14"/>
  <c r="BN351" i="14" s="1"/>
  <c r="BN352" i="14" s="1"/>
  <c r="BM351" i="14"/>
  <c r="BM352" i="14" s="1"/>
  <c r="BR59" i="10"/>
  <c r="BR60" i="10" s="1"/>
  <c r="BS57" i="10"/>
  <c r="BS59" i="10" s="1"/>
  <c r="BS60" i="10" s="1"/>
  <c r="BR357" i="10"/>
  <c r="BQ359" i="10"/>
  <c r="BQ360" i="10" s="1"/>
  <c r="BQ299" i="10"/>
  <c r="BQ300" i="10" s="1"/>
  <c r="BR297" i="10"/>
  <c r="BL363" i="14"/>
  <c r="BL364" i="14" s="1"/>
  <c r="BM361" i="14"/>
  <c r="BQ119" i="10"/>
  <c r="BQ120" i="10" s="1"/>
  <c r="BR117" i="10"/>
  <c r="BQ292" i="13"/>
  <c r="BN293" i="13"/>
  <c r="BM295" i="13"/>
  <c r="BM296" i="13" s="1"/>
  <c r="BO297" i="13"/>
  <c r="BO299" i="13" s="1"/>
  <c r="BO300" i="13" s="1"/>
  <c r="BN299" i="13"/>
  <c r="BN300" i="13" s="1"/>
  <c r="BN353" i="14"/>
  <c r="BN355" i="14" s="1"/>
  <c r="BN356" i="14" s="1"/>
  <c r="BM355" i="14"/>
  <c r="BM356" i="14" s="1"/>
  <c r="BN345" i="14"/>
  <c r="BN347" i="14" s="1"/>
  <c r="BN348" i="14" s="1"/>
  <c r="BM347" i="14"/>
  <c r="BM348" i="14" s="1"/>
  <c r="BN341" i="14"/>
  <c r="BN343" i="14" s="1"/>
  <c r="BN344" i="14" s="1"/>
  <c r="BM343" i="14"/>
  <c r="BM344" i="14" s="1"/>
  <c r="BM337" i="14"/>
  <c r="BL339" i="14"/>
  <c r="BL340" i="14" s="1"/>
  <c r="AB13" i="7"/>
  <c r="AA14" i="7"/>
  <c r="BO57" i="13" l="1"/>
  <c r="BO59" i="13" s="1"/>
  <c r="BO60" i="13" s="1"/>
  <c r="BN59" i="13"/>
  <c r="BN60" i="13" s="1"/>
  <c r="BQ60" i="13" s="1"/>
  <c r="BU240" i="10"/>
  <c r="BP352" i="14"/>
  <c r="BN361" i="14"/>
  <c r="BN363" i="14" s="1"/>
  <c r="BN364" i="14" s="1"/>
  <c r="BM363" i="14"/>
  <c r="BM364" i="14" s="1"/>
  <c r="BS297" i="10"/>
  <c r="BS299" i="10" s="1"/>
  <c r="BS300" i="10" s="1"/>
  <c r="BR299" i="10"/>
  <c r="BR300" i="10" s="1"/>
  <c r="BP344" i="14"/>
  <c r="BQ300" i="13"/>
  <c r="BS357" i="10"/>
  <c r="BS359" i="10" s="1"/>
  <c r="BS360" i="10" s="1"/>
  <c r="BR359" i="10"/>
  <c r="BR360" i="10" s="1"/>
  <c r="BU60" i="10"/>
  <c r="BN119" i="13"/>
  <c r="BN120" i="13" s="1"/>
  <c r="BO117" i="13"/>
  <c r="BO119" i="13" s="1"/>
  <c r="BO120" i="13" s="1"/>
  <c r="BU364" i="10"/>
  <c r="BP356" i="14"/>
  <c r="BR119" i="10"/>
  <c r="BR120" i="10" s="1"/>
  <c r="BS117" i="10"/>
  <c r="BS119" i="10" s="1"/>
  <c r="BS120" i="10" s="1"/>
  <c r="BP348" i="14"/>
  <c r="BN295" i="13"/>
  <c r="BN296" i="13" s="1"/>
  <c r="BO293" i="13"/>
  <c r="BO295" i="13" s="1"/>
  <c r="BO296" i="13" s="1"/>
  <c r="BM339" i="14"/>
  <c r="BM340" i="14" s="1"/>
  <c r="BN337" i="14"/>
  <c r="BN339" i="14" s="1"/>
  <c r="BN340" i="14" s="1"/>
  <c r="AA27" i="7"/>
  <c r="BU120" i="10" l="1"/>
  <c r="BQ120" i="13"/>
  <c r="BU360" i="10"/>
  <c r="BU300" i="10"/>
  <c r="BP364" i="14"/>
  <c r="BP340" i="14"/>
  <c r="BQ296" i="13"/>
  <c r="E27" i="7" l="1"/>
  <c r="J27" i="7" l="1"/>
  <c r="P56" i="2" l="1"/>
  <c r="H55" i="2" s="1"/>
  <c r="AF12" i="2" s="1"/>
  <c r="I55" i="2"/>
  <c r="I28" i="7" l="1"/>
  <c r="AG12" i="2"/>
  <c r="H28" i="7"/>
  <c r="R56" i="2"/>
  <c r="J55" i="2" l="1"/>
  <c r="AH12" i="2" s="1"/>
  <c r="J28" i="7" l="1"/>
  <c r="D24" i="7" l="1"/>
  <c r="D26" i="7"/>
  <c r="D22" i="7"/>
  <c r="D16" i="7"/>
  <c r="D19" i="7"/>
  <c r="D18" i="7"/>
  <c r="D23" i="7"/>
  <c r="D21" i="7"/>
  <c r="D13" i="7"/>
  <c r="D25" i="7"/>
  <c r="D17" i="7"/>
  <c r="D15" i="7"/>
  <c r="D27" i="7"/>
  <c r="D14" i="7"/>
  <c r="D46" i="2" l="1"/>
  <c r="D28" i="2"/>
  <c r="S17" i="2"/>
  <c r="D22" i="2"/>
  <c r="S23" i="2" s="1"/>
  <c r="D52" i="2"/>
  <c r="D31" i="2"/>
  <c r="D19" i="2"/>
  <c r="S20" i="2" s="1"/>
  <c r="D37" i="2"/>
  <c r="D40" i="2"/>
  <c r="D25" i="2"/>
  <c r="D43" i="2"/>
  <c r="S44" i="2" s="1"/>
  <c r="E44" i="2" s="1"/>
  <c r="D34" i="2"/>
  <c r="D13" i="2"/>
  <c r="D49" i="2"/>
  <c r="U61" i="15" l="1"/>
  <c r="V61" i="15" s="1"/>
  <c r="S14" i="2"/>
  <c r="J14" i="2" s="1"/>
  <c r="S50" i="2"/>
  <c r="S32" i="2"/>
  <c r="S53" i="2"/>
  <c r="S35" i="2"/>
  <c r="S29" i="2"/>
  <c r="S38" i="2"/>
  <c r="S26" i="2"/>
  <c r="S41" i="2"/>
  <c r="E41" i="2" s="1"/>
  <c r="S47" i="2"/>
  <c r="D56" i="2"/>
  <c r="AF61" i="15" l="1"/>
  <c r="AK61" i="15"/>
  <c r="AY61" i="15"/>
  <c r="BO61" i="15"/>
  <c r="AD61" i="15"/>
  <c r="AV61" i="15"/>
  <c r="BL61" i="15"/>
  <c r="BE61" i="15"/>
  <c r="AP61" i="15"/>
  <c r="BV61" i="15"/>
  <c r="BA61" i="15"/>
  <c r="AJ61" i="15"/>
  <c r="BT61" i="15"/>
  <c r="AQ61" i="15"/>
  <c r="AX61" i="15"/>
  <c r="BJ61" i="15"/>
  <c r="AE61" i="15"/>
  <c r="AH61" i="15"/>
  <c r="AR61" i="15"/>
  <c r="BK61" i="15"/>
  <c r="BC61" i="15"/>
  <c r="BU61" i="15"/>
  <c r="Z61" i="15"/>
  <c r="BF61" i="15"/>
  <c r="AI61" i="15"/>
  <c r="BS61" i="15"/>
  <c r="BB61" i="15"/>
  <c r="BP61" i="15"/>
  <c r="AT61" i="15"/>
  <c r="Y61" i="15"/>
  <c r="AS61" i="15"/>
  <c r="BQ61" i="15"/>
  <c r="BN61" i="15"/>
  <c r="AA61" i="15"/>
  <c r="BD61" i="15"/>
  <c r="U55" i="15"/>
  <c r="AM61" i="15"/>
  <c r="W61" i="15"/>
  <c r="BH61" i="15"/>
  <c r="AO61" i="15"/>
  <c r="AB61" i="15"/>
  <c r="BW61" i="15"/>
  <c r="BM61" i="15"/>
  <c r="BG61" i="15"/>
  <c r="AW61" i="15"/>
  <c r="AN61" i="15"/>
  <c r="AG61" i="15"/>
  <c r="X61" i="15"/>
  <c r="U6" i="15"/>
  <c r="V6" i="15" s="1"/>
  <c r="BR61" i="15"/>
  <c r="BI61" i="15"/>
  <c r="AZ61" i="15"/>
  <c r="AU61" i="15"/>
  <c r="AL61" i="15"/>
  <c r="AC61" i="15"/>
  <c r="I38" i="2"/>
  <c r="J38" i="2"/>
  <c r="E53" i="2"/>
  <c r="F53" i="2"/>
  <c r="G53" i="2"/>
  <c r="H53" i="2"/>
  <c r="I53" i="2"/>
  <c r="J53" i="2"/>
  <c r="E50" i="2"/>
  <c r="F50" i="2"/>
  <c r="G50" i="2"/>
  <c r="H50" i="2"/>
  <c r="I50" i="2"/>
  <c r="J50" i="2"/>
  <c r="E47" i="2"/>
  <c r="F47" i="2"/>
  <c r="G47" i="2"/>
  <c r="H47" i="2"/>
  <c r="I47" i="2"/>
  <c r="J47" i="2"/>
  <c r="G44" i="2"/>
  <c r="I44" i="2"/>
  <c r="H44" i="2"/>
  <c r="J44" i="2"/>
  <c r="F44" i="2"/>
  <c r="H41" i="2"/>
  <c r="I41" i="2"/>
  <c r="J41" i="2"/>
  <c r="F41" i="2"/>
  <c r="G41" i="2"/>
  <c r="E38" i="2"/>
  <c r="F38" i="2"/>
  <c r="G38" i="2"/>
  <c r="H38" i="2"/>
  <c r="E35" i="2"/>
  <c r="F35" i="2"/>
  <c r="G35" i="2"/>
  <c r="H35" i="2"/>
  <c r="I35" i="2"/>
  <c r="J35" i="2"/>
  <c r="E32" i="2"/>
  <c r="I32" i="2"/>
  <c r="J32" i="2"/>
  <c r="G32" i="2"/>
  <c r="H32" i="2"/>
  <c r="F32" i="2"/>
  <c r="E29" i="2"/>
  <c r="G29" i="2"/>
  <c r="H29" i="2"/>
  <c r="J29" i="2"/>
  <c r="F29" i="2"/>
  <c r="I29" i="2"/>
  <c r="AK21" i="7"/>
  <c r="V36" i="2"/>
  <c r="U36" i="2"/>
  <c r="AL36" i="2"/>
  <c r="S36" i="2"/>
  <c r="AK36" i="2"/>
  <c r="AE36" i="2"/>
  <c r="AD36" i="2"/>
  <c r="W36" i="2"/>
  <c r="AK22" i="7"/>
  <c r="W39" i="2"/>
  <c r="AL39" i="2"/>
  <c r="V39" i="2"/>
  <c r="U39" i="2"/>
  <c r="AE39" i="2"/>
  <c r="AD39" i="2"/>
  <c r="S39" i="2"/>
  <c r="AK39" i="2"/>
  <c r="AK25" i="7"/>
  <c r="W48" i="2"/>
  <c r="AL48" i="2"/>
  <c r="AK48" i="2"/>
  <c r="V48" i="2"/>
  <c r="U48" i="2"/>
  <c r="S48" i="2"/>
  <c r="AE48" i="2"/>
  <c r="AD48" i="2"/>
  <c r="AK19" i="7"/>
  <c r="U33" i="2"/>
  <c r="AE33" i="2"/>
  <c r="AD33" i="2"/>
  <c r="S33" i="2"/>
  <c r="AL33" i="2"/>
  <c r="AK33" i="2"/>
  <c r="V33" i="2"/>
  <c r="W33" i="2"/>
  <c r="AK26" i="7"/>
  <c r="W51" i="2"/>
  <c r="V51" i="2"/>
  <c r="U51" i="2"/>
  <c r="S51" i="2"/>
  <c r="AL51" i="2"/>
  <c r="AK51" i="2"/>
  <c r="AE51" i="2"/>
  <c r="AD51" i="2"/>
  <c r="AK17" i="7"/>
  <c r="U27" i="2"/>
  <c r="W27" i="2"/>
  <c r="S27" i="2"/>
  <c r="AL27" i="2"/>
  <c r="AK27" i="2"/>
  <c r="AE27" i="2"/>
  <c r="AD27" i="2"/>
  <c r="V27" i="2"/>
  <c r="E26" i="2"/>
  <c r="F26" i="2"/>
  <c r="G26" i="2"/>
  <c r="H26" i="2"/>
  <c r="I26" i="2"/>
  <c r="J26" i="2"/>
  <c r="AK27" i="7"/>
  <c r="AE54" i="2"/>
  <c r="AL54" i="2"/>
  <c r="AK54" i="2"/>
  <c r="AD54" i="2"/>
  <c r="V54" i="2"/>
  <c r="S54" i="2"/>
  <c r="U54" i="2"/>
  <c r="W54" i="2"/>
  <c r="AK18" i="7"/>
  <c r="U30" i="2"/>
  <c r="S30" i="2"/>
  <c r="AE30" i="2"/>
  <c r="W30" i="2"/>
  <c r="AL30" i="2"/>
  <c r="AK30" i="2"/>
  <c r="AD30" i="2"/>
  <c r="V30" i="2"/>
  <c r="AK23" i="7"/>
  <c r="W42" i="2"/>
  <c r="AE42" i="2"/>
  <c r="V42" i="2"/>
  <c r="U42" i="2"/>
  <c r="S42" i="2"/>
  <c r="AL42" i="2"/>
  <c r="AK42" i="2"/>
  <c r="AD42" i="2"/>
  <c r="AK24" i="7"/>
  <c r="W45" i="2"/>
  <c r="V45" i="2"/>
  <c r="U45" i="2"/>
  <c r="S45" i="2"/>
  <c r="AL45" i="2"/>
  <c r="AE45" i="2"/>
  <c r="AD45" i="2"/>
  <c r="AK45" i="2"/>
  <c r="AK14" i="7"/>
  <c r="U18" i="2"/>
  <c r="S18" i="2"/>
  <c r="AL18" i="2"/>
  <c r="AD18" i="2"/>
  <c r="AK18" i="2"/>
  <c r="AE18" i="2"/>
  <c r="V18" i="2"/>
  <c r="W18" i="2"/>
  <c r="E17" i="2"/>
  <c r="H17" i="2"/>
  <c r="F17" i="2"/>
  <c r="G17" i="2"/>
  <c r="I17" i="2"/>
  <c r="J17" i="2"/>
  <c r="AK16" i="7"/>
  <c r="U24" i="2"/>
  <c r="S24" i="2"/>
  <c r="AE24" i="2"/>
  <c r="AL24" i="2"/>
  <c r="AK24" i="2"/>
  <c r="AD24" i="2"/>
  <c r="W24" i="2"/>
  <c r="V24" i="2"/>
  <c r="E23" i="2"/>
  <c r="F23" i="2"/>
  <c r="G23" i="2"/>
  <c r="J23" i="2"/>
  <c r="H23" i="2"/>
  <c r="I23" i="2"/>
  <c r="AK15" i="7"/>
  <c r="U21" i="2"/>
  <c r="S21" i="2"/>
  <c r="AL21" i="2"/>
  <c r="V21" i="2"/>
  <c r="AK21" i="2"/>
  <c r="AE21" i="2"/>
  <c r="W21" i="2"/>
  <c r="AD21" i="2"/>
  <c r="E20" i="2"/>
  <c r="G20" i="2"/>
  <c r="F20" i="2"/>
  <c r="I20" i="2"/>
  <c r="H20" i="2"/>
  <c r="J20" i="2"/>
  <c r="W6" i="15" l="1"/>
  <c r="U24" i="15"/>
  <c r="V24" i="15" s="1"/>
  <c r="U20" i="15"/>
  <c r="V20" i="15" s="1"/>
  <c r="U11" i="15"/>
  <c r="V11" i="15" s="1"/>
  <c r="U8" i="15"/>
  <c r="V8" i="15" s="1"/>
  <c r="U7" i="15"/>
  <c r="V7" i="15" s="1"/>
  <c r="U30" i="15"/>
  <c r="V30" i="15" s="1"/>
  <c r="V96" i="15"/>
  <c r="V120" i="15"/>
  <c r="V102" i="15"/>
  <c r="V114" i="15"/>
  <c r="V108" i="15"/>
  <c r="U28" i="15"/>
  <c r="V28" i="15" s="1"/>
  <c r="V94" i="15"/>
  <c r="V100" i="15"/>
  <c r="V118" i="15"/>
  <c r="V106" i="15"/>
  <c r="V112" i="15"/>
  <c r="U26" i="15"/>
  <c r="V92" i="15"/>
  <c r="V98" i="15"/>
  <c r="V104" i="15"/>
  <c r="V110" i="15"/>
  <c r="V116" i="15"/>
  <c r="U35" i="15"/>
  <c r="U36" i="15"/>
  <c r="V36" i="15" s="1"/>
  <c r="U33" i="15"/>
  <c r="V33" i="15" s="1"/>
  <c r="U38" i="15"/>
  <c r="V38" i="15" s="1"/>
  <c r="U39" i="15"/>
  <c r="V39" i="15" s="1"/>
  <c r="U41" i="15"/>
  <c r="U48" i="15"/>
  <c r="V48" i="15" s="1"/>
  <c r="U46" i="15"/>
  <c r="U44" i="15"/>
  <c r="V44" i="15" s="1"/>
  <c r="U52" i="15"/>
  <c r="V52" i="15" s="1"/>
  <c r="U50" i="15"/>
  <c r="U57" i="15"/>
  <c r="V57" i="15" s="1"/>
  <c r="U60" i="15"/>
  <c r="U58" i="15"/>
  <c r="U66" i="15"/>
  <c r="V66" i="15" s="1"/>
  <c r="U65" i="15"/>
  <c r="V65" i="15" s="1"/>
  <c r="U72" i="15"/>
  <c r="V72" i="15" s="1"/>
  <c r="U70" i="15"/>
  <c r="V70" i="15" s="1"/>
  <c r="U68" i="15"/>
  <c r="V68" i="15" s="1"/>
  <c r="U78" i="15"/>
  <c r="V78" i="15" s="1"/>
  <c r="U76" i="15"/>
  <c r="U74" i="15"/>
  <c r="V74" i="15" s="1"/>
  <c r="BU74" i="15" s="1"/>
  <c r="U84" i="15"/>
  <c r="U82" i="15"/>
  <c r="U80" i="15"/>
  <c r="U54" i="15"/>
  <c r="V54" i="15" s="1"/>
  <c r="U16" i="15"/>
  <c r="V16" i="15" s="1"/>
  <c r="U14" i="15"/>
  <c r="V14" i="15" s="1"/>
  <c r="U13" i="15"/>
  <c r="U23" i="15"/>
  <c r="U18" i="15"/>
  <c r="U17" i="15"/>
  <c r="V17" i="15" s="1"/>
  <c r="U15" i="15"/>
  <c r="V15" i="15" s="1"/>
  <c r="U22" i="15"/>
  <c r="U21" i="15"/>
  <c r="U19" i="15"/>
  <c r="U12" i="15"/>
  <c r="U9" i="15"/>
  <c r="U10" i="15"/>
  <c r="V10" i="15" s="1"/>
  <c r="V107" i="15"/>
  <c r="U29" i="15"/>
  <c r="V95" i="15"/>
  <c r="V101" i="15"/>
  <c r="V119" i="15"/>
  <c r="V113" i="15"/>
  <c r="U27" i="15"/>
  <c r="V105" i="15"/>
  <c r="V111" i="15"/>
  <c r="V93" i="15"/>
  <c r="V99" i="15"/>
  <c r="V117" i="15"/>
  <c r="U25" i="15"/>
  <c r="V103" i="15"/>
  <c r="V109" i="15"/>
  <c r="V115" i="15"/>
  <c r="V91" i="15"/>
  <c r="V97" i="15"/>
  <c r="U32" i="15"/>
  <c r="V32" i="15" s="1"/>
  <c r="U34" i="15"/>
  <c r="U31" i="15"/>
  <c r="V31" i="15" s="1"/>
  <c r="U40" i="15"/>
  <c r="U42" i="15"/>
  <c r="U37" i="15"/>
  <c r="U47" i="15"/>
  <c r="U45" i="15"/>
  <c r="U43" i="15"/>
  <c r="U51" i="15"/>
  <c r="V51" i="15" s="1"/>
  <c r="U49" i="15"/>
  <c r="V49" i="15" s="1"/>
  <c r="U56" i="15"/>
  <c r="U59" i="15"/>
  <c r="U62" i="15"/>
  <c r="V62" i="15" s="1"/>
  <c r="U64" i="15"/>
  <c r="V64" i="15" s="1"/>
  <c r="BU64" i="15" s="1"/>
  <c r="U63" i="15"/>
  <c r="U71" i="15"/>
  <c r="U69" i="15"/>
  <c r="U67" i="15"/>
  <c r="U77" i="15"/>
  <c r="U75" i="15"/>
  <c r="U73" i="15"/>
  <c r="U83" i="15"/>
  <c r="V83" i="15" s="1"/>
  <c r="BD83" i="15" s="1"/>
  <c r="U81" i="15"/>
  <c r="V81" i="15" s="1"/>
  <c r="U79" i="15"/>
  <c r="U53" i="15"/>
  <c r="V53" i="15" s="1"/>
  <c r="X6" i="15"/>
  <c r="V55" i="15"/>
  <c r="BD55" i="15" s="1"/>
  <c r="Q53" i="2"/>
  <c r="O53" i="2"/>
  <c r="M53" i="2"/>
  <c r="Q50" i="2"/>
  <c r="O50" i="2"/>
  <c r="M50" i="2"/>
  <c r="Q47" i="2"/>
  <c r="O47" i="2"/>
  <c r="M47" i="2"/>
  <c r="Q44" i="2"/>
  <c r="O44" i="2"/>
  <c r="M44" i="2"/>
  <c r="O41" i="2"/>
  <c r="M41" i="2"/>
  <c r="Q41" i="2"/>
  <c r="O38" i="2"/>
  <c r="Q38" i="2"/>
  <c r="M38" i="2"/>
  <c r="Q35" i="2"/>
  <c r="O35" i="2"/>
  <c r="X36" i="2"/>
  <c r="M35" i="2"/>
  <c r="O32" i="2"/>
  <c r="Q32" i="2"/>
  <c r="M32" i="2"/>
  <c r="X39" i="2"/>
  <c r="Q29" i="2"/>
  <c r="O29" i="2"/>
  <c r="M29" i="2"/>
  <c r="X30" i="2"/>
  <c r="Y48" i="2"/>
  <c r="X33" i="2"/>
  <c r="Y27" i="2"/>
  <c r="X54" i="2"/>
  <c r="X48" i="2"/>
  <c r="X27" i="2"/>
  <c r="X51" i="2"/>
  <c r="Y36" i="2"/>
  <c r="X18" i="2"/>
  <c r="Y54" i="2"/>
  <c r="Y42" i="2"/>
  <c r="X42" i="2"/>
  <c r="Y51" i="2"/>
  <c r="Y33" i="2"/>
  <c r="Y30" i="2"/>
  <c r="X21" i="2"/>
  <c r="Y18" i="2"/>
  <c r="X24" i="2"/>
  <c r="Y45" i="2"/>
  <c r="Q26" i="2"/>
  <c r="O26" i="2"/>
  <c r="M26" i="2"/>
  <c r="X45" i="2"/>
  <c r="Y21" i="2"/>
  <c r="Y24" i="2"/>
  <c r="Y39" i="2"/>
  <c r="Q20" i="2"/>
  <c r="Q17" i="2"/>
  <c r="O23" i="2"/>
  <c r="O17" i="2"/>
  <c r="O20" i="2"/>
  <c r="M23" i="2"/>
  <c r="M17" i="2"/>
  <c r="M20" i="2"/>
  <c r="Q23" i="2"/>
  <c r="AJ64" i="15" l="1"/>
  <c r="BM64" i="15"/>
  <c r="W7" i="15"/>
  <c r="X7" i="15" s="1"/>
  <c r="BE64" i="15"/>
  <c r="AZ64" i="15"/>
  <c r="AJ74" i="15"/>
  <c r="V67" i="15"/>
  <c r="BS67" i="15" s="1"/>
  <c r="V71" i="15"/>
  <c r="AM71" i="15" s="1"/>
  <c r="AG64" i="15"/>
  <c r="AH64" i="15"/>
  <c r="BI64" i="15"/>
  <c r="AU64" i="15"/>
  <c r="AG78" i="15"/>
  <c r="BF78" i="15"/>
  <c r="BQ78" i="15"/>
  <c r="V75" i="15"/>
  <c r="AE75" i="15" s="1"/>
  <c r="W64" i="15"/>
  <c r="AN64" i="15"/>
  <c r="W24" i="15"/>
  <c r="X24" i="15" s="1"/>
  <c r="BC64" i="15"/>
  <c r="BQ64" i="15"/>
  <c r="Y64" i="15"/>
  <c r="AP64" i="15"/>
  <c r="AC64" i="15"/>
  <c r="BD64" i="15"/>
  <c r="BS64" i="15"/>
  <c r="AL64" i="15"/>
  <c r="BF64" i="15"/>
  <c r="V84" i="15"/>
  <c r="BP84" i="15" s="1"/>
  <c r="BO74" i="15"/>
  <c r="AL78" i="15"/>
  <c r="W31" i="15"/>
  <c r="X31" i="15" s="1"/>
  <c r="X83" i="15"/>
  <c r="AJ83" i="15"/>
  <c r="AI83" i="15"/>
  <c r="BR64" i="15"/>
  <c r="BA64" i="15"/>
  <c r="AT64" i="15"/>
  <c r="AY64" i="15"/>
  <c r="AK64" i="15"/>
  <c r="BW64" i="15"/>
  <c r="BN64" i="15"/>
  <c r="BH64" i="15"/>
  <c r="X64" i="15"/>
  <c r="AS64" i="15"/>
  <c r="AR64" i="15"/>
  <c r="AI64" i="15"/>
  <c r="Z64" i="15"/>
  <c r="BO64" i="15"/>
  <c r="BJ64" i="15"/>
  <c r="AQ64" i="15"/>
  <c r="AB64" i="15"/>
  <c r="BL64" i="15"/>
  <c r="AW64" i="15"/>
  <c r="AE64" i="15"/>
  <c r="BV64" i="15"/>
  <c r="AO64" i="15"/>
  <c r="BB74" i="15"/>
  <c r="Y74" i="15"/>
  <c r="W52" i="15"/>
  <c r="X52" i="15" s="1"/>
  <c r="BG64" i="15"/>
  <c r="AA64" i="15"/>
  <c r="W16" i="15"/>
  <c r="X16" i="15" s="1"/>
  <c r="AF74" i="15"/>
  <c r="BA74" i="15"/>
  <c r="AT74" i="15"/>
  <c r="AG74" i="15"/>
  <c r="BV74" i="15"/>
  <c r="AB74" i="15"/>
  <c r="AE68" i="15"/>
  <c r="AF68" i="15"/>
  <c r="Y68" i="15"/>
  <c r="BH68" i="15"/>
  <c r="BF68" i="15"/>
  <c r="AQ68" i="15"/>
  <c r="AP68" i="15"/>
  <c r="AU68" i="15"/>
  <c r="BK74" i="15"/>
  <c r="AP74" i="15"/>
  <c r="AC78" i="15"/>
  <c r="AV78" i="15"/>
  <c r="BT78" i="15"/>
  <c r="AX78" i="15"/>
  <c r="Z68" i="15"/>
  <c r="BB68" i="15"/>
  <c r="AB68" i="15"/>
  <c r="BI68" i="15"/>
  <c r="AM68" i="15"/>
  <c r="AY68" i="15"/>
  <c r="W44" i="15"/>
  <c r="V41" i="15"/>
  <c r="AZ83" i="15"/>
  <c r="AR83" i="15"/>
  <c r="BQ62" i="15"/>
  <c r="BR62" i="15"/>
  <c r="BC62" i="15"/>
  <c r="AQ62" i="15"/>
  <c r="BA62" i="15"/>
  <c r="BT62" i="15"/>
  <c r="AW62" i="15"/>
  <c r="AN62" i="15"/>
  <c r="BN62" i="15"/>
  <c r="AY62" i="15"/>
  <c r="BJ62" i="15"/>
  <c r="W62" i="15"/>
  <c r="BI62" i="15"/>
  <c r="AZ62" i="15"/>
  <c r="AE62" i="15"/>
  <c r="AO62" i="15"/>
  <c r="BW62" i="15"/>
  <c r="AJ62" i="15"/>
  <c r="BH62" i="15"/>
  <c r="AM62" i="15"/>
  <c r="BE62" i="15"/>
  <c r="BF62" i="15"/>
  <c r="Y62" i="15"/>
  <c r="AS62" i="15"/>
  <c r="BU62" i="15"/>
  <c r="AX62" i="15"/>
  <c r="AF62" i="15"/>
  <c r="W53" i="15"/>
  <c r="V79" i="15"/>
  <c r="AB79" i="15" s="1"/>
  <c r="AE83" i="15"/>
  <c r="BL83" i="15"/>
  <c r="BK83" i="15"/>
  <c r="BO83" i="15"/>
  <c r="BN83" i="15"/>
  <c r="AQ83" i="15"/>
  <c r="AA83" i="15"/>
  <c r="W49" i="15"/>
  <c r="X49" i="15" s="1"/>
  <c r="V73" i="15"/>
  <c r="W73" i="15" s="1"/>
  <c r="V69" i="15"/>
  <c r="BM69" i="15" s="1"/>
  <c r="BP64" i="15"/>
  <c r="AX64" i="15"/>
  <c r="AF64" i="15"/>
  <c r="V59" i="15"/>
  <c r="X59" i="15" s="1"/>
  <c r="W51" i="15"/>
  <c r="V13" i="15"/>
  <c r="W13" i="15" s="1"/>
  <c r="X13" i="15" s="1"/>
  <c r="Y13" i="15" s="1"/>
  <c r="AD74" i="15"/>
  <c r="AI74" i="15"/>
  <c r="BD74" i="15"/>
  <c r="W74" i="15"/>
  <c r="AQ74" i="15"/>
  <c r="BL74" i="15"/>
  <c r="BE74" i="15"/>
  <c r="BP74" i="15"/>
  <c r="AV74" i="15"/>
  <c r="AL57" i="15"/>
  <c r="BB57" i="15"/>
  <c r="AA57" i="15"/>
  <c r="BW57" i="15"/>
  <c r="AF57" i="15"/>
  <c r="BO57" i="15"/>
  <c r="BJ57" i="15"/>
  <c r="AS57" i="15"/>
  <c r="AC57" i="15"/>
  <c r="AU57" i="15"/>
  <c r="AN57" i="15"/>
  <c r="AZ57" i="15"/>
  <c r="X57" i="15"/>
  <c r="AH57" i="15"/>
  <c r="V22" i="15"/>
  <c r="V23" i="15"/>
  <c r="AJ66" i="15"/>
  <c r="AQ66" i="15"/>
  <c r="Z66" i="15"/>
  <c r="BM66" i="15"/>
  <c r="AM66" i="15"/>
  <c r="AY66" i="15"/>
  <c r="AC66" i="15"/>
  <c r="BJ66" i="15"/>
  <c r="BK66" i="15"/>
  <c r="AB66" i="15"/>
  <c r="BI66" i="15"/>
  <c r="V27" i="15"/>
  <c r="W27" i="15" s="1"/>
  <c r="V18" i="15"/>
  <c r="W18" i="15" s="1"/>
  <c r="X74" i="15"/>
  <c r="BQ74" i="15"/>
  <c r="BF74" i="15"/>
  <c r="AU74" i="15"/>
  <c r="AK74" i="15"/>
  <c r="Z74" i="15"/>
  <c r="BL78" i="15"/>
  <c r="BM78" i="15"/>
  <c r="BW78" i="15"/>
  <c r="BC78" i="15"/>
  <c r="AN78" i="15"/>
  <c r="BJ78" i="15"/>
  <c r="AI78" i="15"/>
  <c r="W78" i="15"/>
  <c r="BQ68" i="15"/>
  <c r="AS68" i="15"/>
  <c r="W68" i="15"/>
  <c r="AH68" i="15"/>
  <c r="AC68" i="15"/>
  <c r="X68" i="15"/>
  <c r="AT68" i="15"/>
  <c r="BV68" i="15"/>
  <c r="AA68" i="15"/>
  <c r="AR68" i="15"/>
  <c r="BW68" i="15"/>
  <c r="BP68" i="15"/>
  <c r="AW68" i="15"/>
  <c r="AZ66" i="15"/>
  <c r="BR66" i="15"/>
  <c r="AP66" i="15"/>
  <c r="AE66" i="15"/>
  <c r="BT66" i="15"/>
  <c r="AL66" i="15"/>
  <c r="BS66" i="15"/>
  <c r="BP66" i="15"/>
  <c r="AS66" i="15"/>
  <c r="BF66" i="15"/>
  <c r="BR57" i="15"/>
  <c r="AJ57" i="15"/>
  <c r="BM57" i="15"/>
  <c r="AY57" i="15"/>
  <c r="AV57" i="15"/>
  <c r="AE57" i="15"/>
  <c r="Y57" i="15"/>
  <c r="BA57" i="15"/>
  <c r="AD57" i="15"/>
  <c r="AG57" i="15"/>
  <c r="BQ57" i="15"/>
  <c r="BU57" i="15"/>
  <c r="AR57" i="15"/>
  <c r="V46" i="15"/>
  <c r="Y66" i="15"/>
  <c r="W48" i="15"/>
  <c r="X48" i="15" s="1"/>
  <c r="W38" i="15"/>
  <c r="X38" i="15" s="1"/>
  <c r="W30" i="15"/>
  <c r="X30" i="15" s="1"/>
  <c r="W33" i="15"/>
  <c r="X33" i="15" s="1"/>
  <c r="W28" i="15"/>
  <c r="X28" i="15" s="1"/>
  <c r="BA81" i="15"/>
  <c r="AF81" i="15"/>
  <c r="BW81" i="15"/>
  <c r="BL81" i="15"/>
  <c r="BM81" i="15"/>
  <c r="BV81" i="15"/>
  <c r="BJ81" i="15"/>
  <c r="BS81" i="15"/>
  <c r="AL81" i="15"/>
  <c r="BB81" i="15"/>
  <c r="BU81" i="15"/>
  <c r="W81" i="15"/>
  <c r="X81" i="15"/>
  <c r="AA81" i="15"/>
  <c r="AV81" i="15"/>
  <c r="AE81" i="15"/>
  <c r="BK81" i="15"/>
  <c r="AW81" i="15"/>
  <c r="Z81" i="15"/>
  <c r="BF81" i="15"/>
  <c r="AI81" i="15"/>
  <c r="AM81" i="15"/>
  <c r="AJ81" i="15"/>
  <c r="AC81" i="15"/>
  <c r="AK81" i="15"/>
  <c r="AN81" i="15"/>
  <c r="BH81" i="15"/>
  <c r="BT81" i="15"/>
  <c r="Y81" i="15"/>
  <c r="BE81" i="15"/>
  <c r="AH81" i="15"/>
  <c r="BN81" i="15"/>
  <c r="AS81" i="15"/>
  <c r="BI81" i="15"/>
  <c r="AT81" i="15"/>
  <c r="AY81" i="15"/>
  <c r="AU81" i="15"/>
  <c r="AB81" i="15"/>
  <c r="BR81" i="15"/>
  <c r="AQ81" i="15"/>
  <c r="AG81" i="15"/>
  <c r="AP81" i="15"/>
  <c r="BC81" i="15"/>
  <c r="BD81" i="15"/>
  <c r="BG81" i="15"/>
  <c r="AD81" i="15"/>
  <c r="AO81" i="15"/>
  <c r="AX81" i="15"/>
  <c r="BO81" i="15"/>
  <c r="BP81" i="15"/>
  <c r="BQ81" i="15"/>
  <c r="AZ81" i="15"/>
  <c r="AO55" i="15"/>
  <c r="BF55" i="15"/>
  <c r="BE55" i="15"/>
  <c r="BI55" i="15"/>
  <c r="AU55" i="15"/>
  <c r="BP55" i="15"/>
  <c r="AK55" i="15"/>
  <c r="AW83" i="15"/>
  <c r="AK83" i="15"/>
  <c r="BP83" i="15"/>
  <c r="AM83" i="15"/>
  <c r="BS83" i="15"/>
  <c r="AX83" i="15"/>
  <c r="AL83" i="15"/>
  <c r="AE55" i="15"/>
  <c r="AX55" i="15"/>
  <c r="BQ55" i="15"/>
  <c r="AM55" i="15"/>
  <c r="X55" i="15"/>
  <c r="BJ55" i="15"/>
  <c r="AR55" i="15"/>
  <c r="BL55" i="15"/>
  <c r="Z55" i="15"/>
  <c r="BW55" i="15"/>
  <c r="AL55" i="15"/>
  <c r="AV55" i="15"/>
  <c r="AR81" i="15"/>
  <c r="BG83" i="15"/>
  <c r="BT83" i="15"/>
  <c r="BW83" i="15"/>
  <c r="BA83" i="15"/>
  <c r="AT83" i="15"/>
  <c r="BH83" i="15"/>
  <c r="AB83" i="15"/>
  <c r="AY83" i="15"/>
  <c r="AO83" i="15"/>
  <c r="AH83" i="15"/>
  <c r="BR83" i="15"/>
  <c r="BE83" i="15"/>
  <c r="AP83" i="15"/>
  <c r="AC83" i="15"/>
  <c r="BU83" i="15"/>
  <c r="BI83" i="15"/>
  <c r="AU83" i="15"/>
  <c r="AF83" i="15"/>
  <c r="BV83" i="15"/>
  <c r="BQ83" i="15"/>
  <c r="BJ83" i="15"/>
  <c r="BC83" i="15"/>
  <c r="AV83" i="15"/>
  <c r="AN83" i="15"/>
  <c r="AG83" i="15"/>
  <c r="Z83" i="15"/>
  <c r="V77" i="15"/>
  <c r="AA77" i="15" s="1"/>
  <c r="V63" i="15"/>
  <c r="BM63" i="15" s="1"/>
  <c r="BT64" i="15"/>
  <c r="BK64" i="15"/>
  <c r="BB64" i="15"/>
  <c r="AV64" i="15"/>
  <c r="AM64" i="15"/>
  <c r="AD64" i="15"/>
  <c r="AP62" i="15"/>
  <c r="BP62" i="15"/>
  <c r="AC62" i="15"/>
  <c r="AB62" i="15"/>
  <c r="AL62" i="15"/>
  <c r="AV62" i="15"/>
  <c r="BK62" i="15"/>
  <c r="Z62" i="15"/>
  <c r="AR62" i="15"/>
  <c r="BO62" i="15"/>
  <c r="AI62" i="15"/>
  <c r="AT62" i="15"/>
  <c r="BD62" i="15"/>
  <c r="BM62" i="15"/>
  <c r="BL62" i="15"/>
  <c r="BV62" i="15"/>
  <c r="X62" i="15"/>
  <c r="AK62" i="15"/>
  <c r="BB62" i="15"/>
  <c r="BS62" i="15"/>
  <c r="AH62" i="15"/>
  <c r="BG62" i="15"/>
  <c r="AA62" i="15"/>
  <c r="AD62" i="15"/>
  <c r="AG62" i="15"/>
  <c r="AU62" i="15"/>
  <c r="V56" i="15"/>
  <c r="AL56" i="15" s="1"/>
  <c r="V45" i="15"/>
  <c r="V47" i="15"/>
  <c r="V37" i="15"/>
  <c r="V40" i="15"/>
  <c r="V34" i="15"/>
  <c r="W32" i="15"/>
  <c r="X32" i="15" s="1"/>
  <c r="W10" i="15"/>
  <c r="V9" i="15"/>
  <c r="V19" i="15"/>
  <c r="W54" i="15"/>
  <c r="X54" i="15" s="1"/>
  <c r="Y54" i="15" s="1"/>
  <c r="AD70" i="15"/>
  <c r="AE70" i="15"/>
  <c r="AP70" i="15"/>
  <c r="AZ70" i="15"/>
  <c r="BJ70" i="15"/>
  <c r="BU70" i="15"/>
  <c r="AB70" i="15"/>
  <c r="AL70" i="15"/>
  <c r="AX70" i="15"/>
  <c r="BH70" i="15"/>
  <c r="BR70" i="15"/>
  <c r="BO70" i="15"/>
  <c r="X70" i="15"/>
  <c r="BD70" i="15"/>
  <c r="BF70" i="15"/>
  <c r="BL70" i="15"/>
  <c r="AV70" i="15"/>
  <c r="AL65" i="15"/>
  <c r="BH65" i="15"/>
  <c r="AT65" i="15"/>
  <c r="AY65" i="15"/>
  <c r="AF65" i="15"/>
  <c r="BV65" i="15"/>
  <c r="BC65" i="15"/>
  <c r="AM65" i="15"/>
  <c r="Z65" i="15"/>
  <c r="AI65" i="15"/>
  <c r="AC65" i="15"/>
  <c r="AU65" i="15"/>
  <c r="BD65" i="15"/>
  <c r="AG65" i="15"/>
  <c r="AQ65" i="15"/>
  <c r="BM65" i="15"/>
  <c r="AN65" i="15"/>
  <c r="BN65" i="15"/>
  <c r="BS65" i="15"/>
  <c r="BL65" i="15"/>
  <c r="Y65" i="15"/>
  <c r="AV65" i="15"/>
  <c r="AB65" i="15"/>
  <c r="BP65" i="15"/>
  <c r="BR65" i="15"/>
  <c r="AO65" i="15"/>
  <c r="BQ65" i="15"/>
  <c r="AG55" i="15"/>
  <c r="Y55" i="15"/>
  <c r="AI55" i="15"/>
  <c r="AQ55" i="15"/>
  <c r="BB55" i="15"/>
  <c r="BN55" i="15"/>
  <c r="BS55" i="15"/>
  <c r="AD55" i="15"/>
  <c r="AW55" i="15"/>
  <c r="BO55" i="15"/>
  <c r="AH55" i="15"/>
  <c r="BA55" i="15"/>
  <c r="BR55" i="15"/>
  <c r="AB55" i="15"/>
  <c r="BH55" i="15"/>
  <c r="AT55" i="15"/>
  <c r="AC55" i="15"/>
  <c r="BM55" i="15"/>
  <c r="AY55" i="15"/>
  <c r="AS55" i="15"/>
  <c r="AJ55" i="15"/>
  <c r="BC55" i="15"/>
  <c r="BV55" i="15"/>
  <c r="AF55" i="15"/>
  <c r="AZ55" i="15"/>
  <c r="BU55" i="15"/>
  <c r="AN55" i="15"/>
  <c r="W55" i="15"/>
  <c r="AP55" i="15"/>
  <c r="AA55" i="15"/>
  <c r="BT55" i="15"/>
  <c r="BK55" i="15"/>
  <c r="BG55" i="15"/>
  <c r="BB83" i="15"/>
  <c r="Y83" i="15"/>
  <c r="BM83" i="15"/>
  <c r="BF83" i="15"/>
  <c r="AS83" i="15"/>
  <c r="AD83" i="15"/>
  <c r="W83" i="15"/>
  <c r="V43" i="15"/>
  <c r="V42" i="15"/>
  <c r="V25" i="15"/>
  <c r="V29" i="15"/>
  <c r="V12" i="15"/>
  <c r="W14" i="15"/>
  <c r="X14" i="15" s="1"/>
  <c r="AD72" i="15"/>
  <c r="AE72" i="15"/>
  <c r="AO72" i="15"/>
  <c r="AZ72" i="15"/>
  <c r="BJ72" i="15"/>
  <c r="BT72" i="15"/>
  <c r="AV72" i="15"/>
  <c r="AP72" i="15"/>
  <c r="BV72" i="15"/>
  <c r="AX72" i="15"/>
  <c r="AH72" i="15"/>
  <c r="X72" i="15"/>
  <c r="AC72" i="15"/>
  <c r="AI72" i="15"/>
  <c r="AN72" i="15"/>
  <c r="AS72" i="15"/>
  <c r="AY72" i="15"/>
  <c r="BC72" i="15"/>
  <c r="BI72" i="15"/>
  <c r="BM72" i="15"/>
  <c r="BS72" i="15"/>
  <c r="W72" i="15"/>
  <c r="AG72" i="15"/>
  <c r="AR72" i="15"/>
  <c r="BB72" i="15"/>
  <c r="BL72" i="15"/>
  <c r="BW72" i="15"/>
  <c r="Y72" i="15"/>
  <c r="AJ72" i="15"/>
  <c r="AT72" i="15"/>
  <c r="BD72" i="15"/>
  <c r="BP72" i="15"/>
  <c r="BO72" i="15"/>
  <c r="Z72" i="15"/>
  <c r="BF72" i="15"/>
  <c r="AM72" i="15"/>
  <c r="BE72" i="15"/>
  <c r="BN72" i="15"/>
  <c r="BO78" i="15"/>
  <c r="AZ78" i="15"/>
  <c r="AM78" i="15"/>
  <c r="Y78" i="15"/>
  <c r="BP78" i="15"/>
  <c r="BI78" i="15"/>
  <c r="BA78" i="15"/>
  <c r="AW78" i="15"/>
  <c r="AO78" i="15"/>
  <c r="AH78" i="15"/>
  <c r="Z78" i="15"/>
  <c r="BS70" i="15"/>
  <c r="BN70" i="15"/>
  <c r="BI70" i="15"/>
  <c r="BC70" i="15"/>
  <c r="AY70" i="15"/>
  <c r="AS70" i="15"/>
  <c r="AO70" i="15"/>
  <c r="AI70" i="15"/>
  <c r="AC70" i="15"/>
  <c r="Y70" i="15"/>
  <c r="BN66" i="15"/>
  <c r="BE66" i="15"/>
  <c r="AT66" i="15"/>
  <c r="AK66" i="15"/>
  <c r="AA66" i="15"/>
  <c r="V58" i="15"/>
  <c r="AD58" i="15" s="1"/>
  <c r="V50" i="15"/>
  <c r="W39" i="15"/>
  <c r="X39" i="15" s="1"/>
  <c r="W11" i="15"/>
  <c r="X11" i="15" s="1"/>
  <c r="V21" i="15"/>
  <c r="W15" i="15"/>
  <c r="X15" i="15" s="1"/>
  <c r="W17" i="15"/>
  <c r="V80" i="15"/>
  <c r="W80" i="15" s="1"/>
  <c r="V82" i="15"/>
  <c r="AE82" i="15" s="1"/>
  <c r="AR74" i="15"/>
  <c r="BH74" i="15"/>
  <c r="BN74" i="15"/>
  <c r="AZ74" i="15"/>
  <c r="AM74" i="15"/>
  <c r="BW74" i="15"/>
  <c r="BR74" i="15"/>
  <c r="BG74" i="15"/>
  <c r="AW74" i="15"/>
  <c r="AL74" i="15"/>
  <c r="AA74" i="15"/>
  <c r="BT74" i="15"/>
  <c r="BJ74" i="15"/>
  <c r="AY74" i="15"/>
  <c r="AO74" i="15"/>
  <c r="AE74" i="15"/>
  <c r="BS74" i="15"/>
  <c r="BM74" i="15"/>
  <c r="BI74" i="15"/>
  <c r="BC74" i="15"/>
  <c r="AX74" i="15"/>
  <c r="AS74" i="15"/>
  <c r="AN74" i="15"/>
  <c r="AH74" i="15"/>
  <c r="AC74" i="15"/>
  <c r="V76" i="15"/>
  <c r="BR76" i="15" s="1"/>
  <c r="BN78" i="15"/>
  <c r="AT78" i="15"/>
  <c r="AF78" i="15"/>
  <c r="AU78" i="15"/>
  <c r="AB78" i="15"/>
  <c r="AR78" i="15"/>
  <c r="BE78" i="15"/>
  <c r="BV78" i="15"/>
  <c r="AK78" i="15"/>
  <c r="BD78" i="15"/>
  <c r="X78" i="15"/>
  <c r="BR78" i="15"/>
  <c r="BB78" i="15"/>
  <c r="AP78" i="15"/>
  <c r="AA78" i="15"/>
  <c r="BU78" i="15"/>
  <c r="BH78" i="15"/>
  <c r="AS78" i="15"/>
  <c r="AE78" i="15"/>
  <c r="BS78" i="15"/>
  <c r="BK78" i="15"/>
  <c r="BG78" i="15"/>
  <c r="AY78" i="15"/>
  <c r="AQ78" i="15"/>
  <c r="AJ78" i="15"/>
  <c r="AD78" i="15"/>
  <c r="BR68" i="15"/>
  <c r="AV68" i="15"/>
  <c r="BE68" i="15"/>
  <c r="BM68" i="15"/>
  <c r="BL68" i="15"/>
  <c r="BG68" i="15"/>
  <c r="AN68" i="15"/>
  <c r="AD68" i="15"/>
  <c r="BK68" i="15"/>
  <c r="BC68" i="15"/>
  <c r="AK68" i="15"/>
  <c r="AJ68" i="15"/>
  <c r="AO68" i="15"/>
  <c r="BJ68" i="15"/>
  <c r="AL68" i="15"/>
  <c r="AI68" i="15"/>
  <c r="BU68" i="15"/>
  <c r="BD68" i="15"/>
  <c r="BN68" i="15"/>
  <c r="BT68" i="15"/>
  <c r="BA68" i="15"/>
  <c r="BS68" i="15"/>
  <c r="AZ68" i="15"/>
  <c r="AG68" i="15"/>
  <c r="AX68" i="15"/>
  <c r="BO68" i="15"/>
  <c r="AM70" i="15"/>
  <c r="AF70" i="15"/>
  <c r="BT70" i="15"/>
  <c r="AN70" i="15"/>
  <c r="AW70" i="15"/>
  <c r="BW70" i="15"/>
  <c r="BM70" i="15"/>
  <c r="BB70" i="15"/>
  <c r="AR70" i="15"/>
  <c r="AH70" i="15"/>
  <c r="W70" i="15"/>
  <c r="BP70" i="15"/>
  <c r="BE70" i="15"/>
  <c r="AT70" i="15"/>
  <c r="AJ70" i="15"/>
  <c r="Z70" i="15"/>
  <c r="BV70" i="15"/>
  <c r="BQ70" i="15"/>
  <c r="BK70" i="15"/>
  <c r="BG70" i="15"/>
  <c r="BA70" i="15"/>
  <c r="AU70" i="15"/>
  <c r="AQ70" i="15"/>
  <c r="AK70" i="15"/>
  <c r="AG70" i="15"/>
  <c r="AA70" i="15"/>
  <c r="BR72" i="15"/>
  <c r="BH72" i="15"/>
  <c r="AW72" i="15"/>
  <c r="AL72" i="15"/>
  <c r="AB72" i="15"/>
  <c r="BU72" i="15"/>
  <c r="BQ72" i="15"/>
  <c r="BK72" i="15"/>
  <c r="BG72" i="15"/>
  <c r="BA72" i="15"/>
  <c r="AU72" i="15"/>
  <c r="AQ72" i="15"/>
  <c r="AK72" i="15"/>
  <c r="AF72" i="15"/>
  <c r="AA72" i="15"/>
  <c r="BB65" i="15"/>
  <c r="AE65" i="15"/>
  <c r="X65" i="15"/>
  <c r="AX65" i="15"/>
  <c r="BG65" i="15"/>
  <c r="BO65" i="15"/>
  <c r="AR65" i="15"/>
  <c r="BU65" i="15"/>
  <c r="BI65" i="15"/>
  <c r="AA65" i="15"/>
  <c r="BE65" i="15"/>
  <c r="W65" i="15"/>
  <c r="BJ65" i="15"/>
  <c r="AJ65" i="15"/>
  <c r="AK65" i="15"/>
  <c r="AW65" i="15"/>
  <c r="AS65" i="15"/>
  <c r="BF65" i="15"/>
  <c r="BT65" i="15"/>
  <c r="BW65" i="15"/>
  <c r="AH65" i="15"/>
  <c r="BA65" i="15"/>
  <c r="BK65" i="15"/>
  <c r="AD65" i="15"/>
  <c r="AZ65" i="15"/>
  <c r="AP65" i="15"/>
  <c r="BU66" i="15"/>
  <c r="AD66" i="15"/>
  <c r="AN66" i="15"/>
  <c r="AW66" i="15"/>
  <c r="BH66" i="15"/>
  <c r="X66" i="15"/>
  <c r="AU66" i="15"/>
  <c r="BB66" i="15"/>
  <c r="AO66" i="15"/>
  <c r="AX66" i="15"/>
  <c r="BG66" i="15"/>
  <c r="BQ66" i="15"/>
  <c r="AG66" i="15"/>
  <c r="BC66" i="15"/>
  <c r="W66" i="15"/>
  <c r="BW66" i="15"/>
  <c r="BD66" i="15"/>
  <c r="AI66" i="15"/>
  <c r="BO66" i="15"/>
  <c r="AV66" i="15"/>
  <c r="AF66" i="15"/>
  <c r="BV66" i="15"/>
  <c r="BL66" i="15"/>
  <c r="BA66" i="15"/>
  <c r="AR66" i="15"/>
  <c r="AH66" i="15"/>
  <c r="V60" i="15"/>
  <c r="BF57" i="15"/>
  <c r="BI57" i="15"/>
  <c r="AW57" i="15"/>
  <c r="BD57" i="15"/>
  <c r="BH57" i="15"/>
  <c r="AB57" i="15"/>
  <c r="W57" i="15"/>
  <c r="AK57" i="15"/>
  <c r="BP57" i="15"/>
  <c r="BV57" i="15"/>
  <c r="BS57" i="15"/>
  <c r="BE57" i="15"/>
  <c r="AX57" i="15"/>
  <c r="BL57" i="15"/>
  <c r="BT57" i="15"/>
  <c r="AI57" i="15"/>
  <c r="AT57" i="15"/>
  <c r="BN57" i="15"/>
  <c r="AO57" i="15"/>
  <c r="BG57" i="15"/>
  <c r="AQ57" i="15"/>
  <c r="AP57" i="15"/>
  <c r="AM57" i="15"/>
  <c r="BC57" i="15"/>
  <c r="BK57" i="15"/>
  <c r="Z57" i="15"/>
  <c r="W8" i="15"/>
  <c r="X8" i="15" s="1"/>
  <c r="Y8" i="15" s="1"/>
  <c r="Y6" i="15"/>
  <c r="W20" i="15"/>
  <c r="X20" i="15" s="1"/>
  <c r="W36" i="15"/>
  <c r="V35" i="15"/>
  <c r="V26" i="15"/>
  <c r="Y48" i="15" l="1"/>
  <c r="Z48" i="15" s="1"/>
  <c r="AA48" i="15" s="1"/>
  <c r="Y52" i="15"/>
  <c r="Z52" i="15" s="1"/>
  <c r="AA52" i="15" s="1"/>
  <c r="Y49" i="15"/>
  <c r="Z54" i="15"/>
  <c r="X53" i="15"/>
  <c r="X51" i="15"/>
  <c r="Y51" i="15" s="1"/>
  <c r="BO67" i="15"/>
  <c r="X44" i="15"/>
  <c r="Y38" i="15"/>
  <c r="Z38" i="15" s="1"/>
  <c r="Y39" i="15"/>
  <c r="Z39" i="15" s="1"/>
  <c r="AA39" i="15" s="1"/>
  <c r="AE73" i="15"/>
  <c r="BJ73" i="15"/>
  <c r="BT73" i="15"/>
  <c r="AO73" i="15"/>
  <c r="AH73" i="15"/>
  <c r="AZ73" i="15"/>
  <c r="BC73" i="15"/>
  <c r="W114" i="15"/>
  <c r="W108" i="15"/>
  <c r="W102" i="15"/>
  <c r="W120" i="15"/>
  <c r="W96" i="15"/>
  <c r="Y31" i="15"/>
  <c r="Z31" i="15" s="1"/>
  <c r="W100" i="15"/>
  <c r="X36" i="15"/>
  <c r="Y32" i="15"/>
  <c r="Z32" i="15" s="1"/>
  <c r="Y33" i="15"/>
  <c r="W118" i="15"/>
  <c r="AI79" i="15"/>
  <c r="AK58" i="15"/>
  <c r="AT84" i="15"/>
  <c r="AQ79" i="15"/>
  <c r="BP67" i="15"/>
  <c r="BF67" i="15"/>
  <c r="BJ69" i="15"/>
  <c r="AH67" i="15"/>
  <c r="BE67" i="15"/>
  <c r="AB58" i="15"/>
  <c r="AR67" i="15"/>
  <c r="BH67" i="15"/>
  <c r="AI69" i="15"/>
  <c r="BH59" i="15"/>
  <c r="BB71" i="15"/>
  <c r="AE67" i="15"/>
  <c r="BR67" i="15"/>
  <c r="AR75" i="15"/>
  <c r="AP69" i="15"/>
  <c r="AQ67" i="15"/>
  <c r="BL67" i="15"/>
  <c r="BH71" i="15"/>
  <c r="AA58" i="15"/>
  <c r="BG58" i="15"/>
  <c r="BJ84" i="15"/>
  <c r="AK84" i="15"/>
  <c r="BP59" i="15"/>
  <c r="AF69" i="15"/>
  <c r="AZ69" i="15"/>
  <c r="BU69" i="15"/>
  <c r="BD69" i="15"/>
  <c r="Y79" i="15"/>
  <c r="BG79" i="15"/>
  <c r="AX79" i="15"/>
  <c r="Y71" i="15"/>
  <c r="BF84" i="15"/>
  <c r="AD84" i="15"/>
  <c r="AB84" i="15"/>
  <c r="AM59" i="15"/>
  <c r="AR59" i="15"/>
  <c r="AN59" i="15"/>
  <c r="AP71" i="15"/>
  <c r="Y73" i="15"/>
  <c r="AJ73" i="15"/>
  <c r="AT73" i="15"/>
  <c r="BD73" i="15"/>
  <c r="BP73" i="15"/>
  <c r="X73" i="15"/>
  <c r="AS73" i="15"/>
  <c r="BM73" i="15"/>
  <c r="X71" i="15"/>
  <c r="BF75" i="15"/>
  <c r="AZ75" i="15"/>
  <c r="AJ84" i="15"/>
  <c r="BA71" i="15"/>
  <c r="AO75" i="15"/>
  <c r="W106" i="15"/>
  <c r="W94" i="15"/>
  <c r="AH84" i="15"/>
  <c r="W84" i="15"/>
  <c r="BG84" i="15"/>
  <c r="BM84" i="15"/>
  <c r="Z84" i="15"/>
  <c r="BD84" i="15"/>
  <c r="BB84" i="15"/>
  <c r="W79" i="15"/>
  <c r="BO59" i="15"/>
  <c r="AF59" i="15"/>
  <c r="BK59" i="15"/>
  <c r="BJ71" i="15"/>
  <c r="BG75" i="15"/>
  <c r="AJ79" i="15"/>
  <c r="BD79" i="15"/>
  <c r="AK71" i="15"/>
  <c r="BN71" i="15"/>
  <c r="BU75" i="15"/>
  <c r="BV75" i="15"/>
  <c r="AB75" i="15"/>
  <c r="AJ75" i="15"/>
  <c r="BN58" i="15"/>
  <c r="AT58" i="15"/>
  <c r="X63" i="15"/>
  <c r="AD63" i="15"/>
  <c r="AW63" i="15"/>
  <c r="BN75" i="15"/>
  <c r="AM75" i="15"/>
  <c r="BK75" i="15"/>
  <c r="AD75" i="15"/>
  <c r="BP75" i="15"/>
  <c r="BW75" i="15"/>
  <c r="AK75" i="15"/>
  <c r="AW75" i="15"/>
  <c r="AG75" i="15"/>
  <c r="BB75" i="15"/>
  <c r="BM75" i="15"/>
  <c r="AS75" i="15"/>
  <c r="Z75" i="15"/>
  <c r="BL75" i="15"/>
  <c r="BE75" i="15"/>
  <c r="AL75" i="15"/>
  <c r="BC75" i="15"/>
  <c r="X75" i="15"/>
  <c r="AH75" i="15"/>
  <c r="AX75" i="15"/>
  <c r="BJ75" i="15"/>
  <c r="BS75" i="15"/>
  <c r="AT75" i="15"/>
  <c r="BK71" i="15"/>
  <c r="BO71" i="15"/>
  <c r="BI71" i="15"/>
  <c r="BV71" i="15"/>
  <c r="AF71" i="15"/>
  <c r="AV71" i="15"/>
  <c r="BM71" i="15"/>
  <c r="BF71" i="15"/>
  <c r="BC71" i="15"/>
  <c r="AI71" i="15"/>
  <c r="BQ71" i="15"/>
  <c r="AU71" i="15"/>
  <c r="AA71" i="15"/>
  <c r="BL71" i="15"/>
  <c r="AR71" i="15"/>
  <c r="BR71" i="15"/>
  <c r="AX71" i="15"/>
  <c r="AB71" i="15"/>
  <c r="BP71" i="15"/>
  <c r="BD71" i="15"/>
  <c r="AT71" i="15"/>
  <c r="AJ71" i="15"/>
  <c r="Z71" i="15"/>
  <c r="Y7" i="15"/>
  <c r="Z7" i="15" s="1"/>
  <c r="AY58" i="15"/>
  <c r="AJ58" i="15"/>
  <c r="BT58" i="15"/>
  <c r="AW58" i="15"/>
  <c r="BE58" i="15"/>
  <c r="BK58" i="15"/>
  <c r="BF58" i="15"/>
  <c r="AG63" i="15"/>
  <c r="BL63" i="15"/>
  <c r="AE71" i="15"/>
  <c r="AZ71" i="15"/>
  <c r="BT71" i="15"/>
  <c r="Y75" i="15"/>
  <c r="AL71" i="15"/>
  <c r="AI75" i="15"/>
  <c r="BU59" i="15"/>
  <c r="BB59" i="15"/>
  <c r="BC59" i="15"/>
  <c r="BF59" i="15"/>
  <c r="AA59" i="15"/>
  <c r="BL59" i="15"/>
  <c r="AO59" i="15"/>
  <c r="BR59" i="15"/>
  <c r="BI59" i="15"/>
  <c r="W59" i="15"/>
  <c r="AH71" i="15"/>
  <c r="BW71" i="15"/>
  <c r="BG71" i="15"/>
  <c r="AS71" i="15"/>
  <c r="AG71" i="15"/>
  <c r="BU71" i="15"/>
  <c r="BH75" i="15"/>
  <c r="BA75" i="15"/>
  <c r="BO75" i="15"/>
  <c r="AQ75" i="15"/>
  <c r="AV75" i="15"/>
  <c r="AN75" i="15"/>
  <c r="AA79" i="15"/>
  <c r="BB79" i="15"/>
  <c r="AU79" i="15"/>
  <c r="BQ79" i="15"/>
  <c r="AY79" i="15"/>
  <c r="AK79" i="15"/>
  <c r="AE79" i="15"/>
  <c r="X79" i="15"/>
  <c r="BS79" i="15"/>
  <c r="W71" i="15"/>
  <c r="AN71" i="15"/>
  <c r="AO71" i="15"/>
  <c r="W75" i="15"/>
  <c r="BD75" i="15"/>
  <c r="BI75" i="15"/>
  <c r="BW84" i="15"/>
  <c r="BV84" i="15"/>
  <c r="BR84" i="15"/>
  <c r="BT84" i="15"/>
  <c r="BU84" i="15"/>
  <c r="BH84" i="15"/>
  <c r="BE84" i="15"/>
  <c r="BK84" i="15"/>
  <c r="AC84" i="15"/>
  <c r="AZ84" i="15"/>
  <c r="BN84" i="15"/>
  <c r="AO84" i="15"/>
  <c r="AQ84" i="15"/>
  <c r="BO84" i="15"/>
  <c r="AW84" i="15"/>
  <c r="AU75" i="15"/>
  <c r="AY71" i="15"/>
  <c r="W34" i="15"/>
  <c r="X34" i="15" s="1"/>
  <c r="X18" i="15"/>
  <c r="Y18" i="15" s="1"/>
  <c r="AA75" i="15"/>
  <c r="AY75" i="15"/>
  <c r="BR75" i="15"/>
  <c r="W43" i="15"/>
  <c r="X43" i="15" s="1"/>
  <c r="BL73" i="15"/>
  <c r="AC79" i="15"/>
  <c r="W26" i="15"/>
  <c r="X26" i="15" s="1"/>
  <c r="Y26" i="15" s="1"/>
  <c r="Y28" i="15"/>
  <c r="W99" i="15"/>
  <c r="Y30" i="15"/>
  <c r="AW71" i="15"/>
  <c r="W111" i="15"/>
  <c r="W112" i="15"/>
  <c r="Y20" i="15"/>
  <c r="Z20" i="15" s="1"/>
  <c r="Y60" i="15"/>
  <c r="BL60" i="15"/>
  <c r="AV80" i="15"/>
  <c r="W42" i="15"/>
  <c r="X42" i="15" s="1"/>
  <c r="Y24" i="15"/>
  <c r="AK77" i="15"/>
  <c r="AW77" i="15"/>
  <c r="W23" i="15"/>
  <c r="AA84" i="15"/>
  <c r="BS84" i="15"/>
  <c r="Y84" i="15"/>
  <c r="AN84" i="15"/>
  <c r="BI84" i="15"/>
  <c r="AP84" i="15"/>
  <c r="AR84" i="15"/>
  <c r="AL84" i="15"/>
  <c r="AU84" i="15"/>
  <c r="AG84" i="15"/>
  <c r="AE84" i="15"/>
  <c r="AV84" i="15"/>
  <c r="BL84" i="15"/>
  <c r="AM84" i="15"/>
  <c r="BC84" i="15"/>
  <c r="BA84" i="15"/>
  <c r="AY84" i="15"/>
  <c r="AM67" i="15"/>
  <c r="BN67" i="15"/>
  <c r="AW67" i="15"/>
  <c r="AU67" i="15"/>
  <c r="AP67" i="15"/>
  <c r="BK67" i="15"/>
  <c r="BT67" i="15"/>
  <c r="X67" i="15"/>
  <c r="AL67" i="15"/>
  <c r="AG67" i="15"/>
  <c r="AS67" i="15"/>
  <c r="Z67" i="15"/>
  <c r="BB67" i="15"/>
  <c r="BJ67" i="15"/>
  <c r="BG67" i="15"/>
  <c r="AA67" i="15"/>
  <c r="AY67" i="15"/>
  <c r="AF67" i="15"/>
  <c r="BA67" i="15"/>
  <c r="AB67" i="15"/>
  <c r="AT67" i="15"/>
  <c r="W67" i="15"/>
  <c r="BM67" i="15"/>
  <c r="AI67" i="15"/>
  <c r="AC67" i="15"/>
  <c r="BW67" i="15"/>
  <c r="AO67" i="15"/>
  <c r="Z60" i="15"/>
  <c r="BD58" i="15"/>
  <c r="AZ58" i="15"/>
  <c r="BI58" i="15"/>
  <c r="AE58" i="15"/>
  <c r="AR58" i="15"/>
  <c r="BL58" i="15"/>
  <c r="AG58" i="15"/>
  <c r="AP58" i="15"/>
  <c r="AX58" i="15"/>
  <c r="BC58" i="15"/>
  <c r="AQ58" i="15"/>
  <c r="BS58" i="15"/>
  <c r="BP58" i="15"/>
  <c r="BW80" i="15"/>
  <c r="W22" i="15"/>
  <c r="X22" i="15" s="1"/>
  <c r="AX56" i="15"/>
  <c r="AN63" i="15"/>
  <c r="BF63" i="15"/>
  <c r="BV63" i="15"/>
  <c r="AV63" i="15"/>
  <c r="Y67" i="15"/>
  <c r="BU67" i="15"/>
  <c r="BI67" i="15"/>
  <c r="BV67" i="15"/>
  <c r="AN67" i="15"/>
  <c r="AK67" i="15"/>
  <c r="AZ67" i="15"/>
  <c r="AJ67" i="15"/>
  <c r="AD67" i="15"/>
  <c r="AF84" i="15"/>
  <c r="X84" i="15"/>
  <c r="AI84" i="15"/>
  <c r="AS84" i="15"/>
  <c r="AX84" i="15"/>
  <c r="BQ84" i="15"/>
  <c r="AB59" i="15"/>
  <c r="BE59" i="15"/>
  <c r="BA59" i="15"/>
  <c r="AE59" i="15"/>
  <c r="AI59" i="15"/>
  <c r="BG59" i="15"/>
  <c r="BM59" i="15"/>
  <c r="BS69" i="15"/>
  <c r="AO69" i="15"/>
  <c r="AR69" i="15"/>
  <c r="BN69" i="15"/>
  <c r="AS69" i="15"/>
  <c r="Y69" i="15"/>
  <c r="BP69" i="15"/>
  <c r="BE69" i="15"/>
  <c r="AT69" i="15"/>
  <c r="AJ69" i="15"/>
  <c r="Z69" i="15"/>
  <c r="BD67" i="15"/>
  <c r="AX67" i="15"/>
  <c r="BN79" i="15"/>
  <c r="BU79" i="15"/>
  <c r="AP79" i="15"/>
  <c r="BI79" i="15"/>
  <c r="AV79" i="15"/>
  <c r="BJ79" i="15"/>
  <c r="BK79" i="15"/>
  <c r="BL79" i="15"/>
  <c r="AW79" i="15"/>
  <c r="BO79" i="15"/>
  <c r="BR79" i="15"/>
  <c r="AZ79" i="15"/>
  <c r="BV79" i="15"/>
  <c r="BE79" i="15"/>
  <c r="BF79" i="15"/>
  <c r="AS79" i="15"/>
  <c r="BT79" i="15"/>
  <c r="BH79" i="15"/>
  <c r="AD79" i="15"/>
  <c r="BC67" i="15"/>
  <c r="BQ67" i="15"/>
  <c r="AV67" i="15"/>
  <c r="AF75" i="15"/>
  <c r="AC75" i="15"/>
  <c r="BQ75" i="15"/>
  <c r="AD71" i="15"/>
  <c r="AQ71" i="15"/>
  <c r="BS71" i="15"/>
  <c r="AC71" i="15"/>
  <c r="BE71" i="15"/>
  <c r="AP75" i="15"/>
  <c r="BT75" i="15"/>
  <c r="Y16" i="15"/>
  <c r="Z16" i="15" s="1"/>
  <c r="AG77" i="15"/>
  <c r="AS77" i="15"/>
  <c r="BE77" i="15"/>
  <c r="BA69" i="15"/>
  <c r="AU69" i="15"/>
  <c r="W41" i="15"/>
  <c r="BB60" i="15"/>
  <c r="BD60" i="15"/>
  <c r="BV60" i="15"/>
  <c r="BN82" i="15"/>
  <c r="AE80" i="15"/>
  <c r="BJ80" i="15"/>
  <c r="AY80" i="15"/>
  <c r="W45" i="15"/>
  <c r="X45" i="15" s="1"/>
  <c r="BI77" i="15"/>
  <c r="BH77" i="15"/>
  <c r="AB77" i="15"/>
  <c r="W77" i="15"/>
  <c r="AH69" i="15"/>
  <c r="BB69" i="15"/>
  <c r="BW69" i="15"/>
  <c r="BI69" i="15"/>
  <c r="AG69" i="15"/>
  <c r="BV69" i="15"/>
  <c r="AR73" i="15"/>
  <c r="AN73" i="15"/>
  <c r="Y14" i="15"/>
  <c r="Z14" i="15" s="1"/>
  <c r="AA14" i="15" s="1"/>
  <c r="W101" i="15"/>
  <c r="W37" i="15"/>
  <c r="X37" i="15" s="1"/>
  <c r="AH56" i="15"/>
  <c r="BJ56" i="15"/>
  <c r="AT56" i="15"/>
  <c r="AE56" i="15"/>
  <c r="BA56" i="15"/>
  <c r="AQ56" i="15"/>
  <c r="AV56" i="15"/>
  <c r="BR77" i="15"/>
  <c r="BQ77" i="15"/>
  <c r="AV77" i="15"/>
  <c r="AD77" i="15"/>
  <c r="W117" i="15"/>
  <c r="W105" i="15"/>
  <c r="W93" i="15"/>
  <c r="X27" i="15"/>
  <c r="AD69" i="15"/>
  <c r="AB69" i="15"/>
  <c r="AL69" i="15"/>
  <c r="AX69" i="15"/>
  <c r="BH69" i="15"/>
  <c r="BR69" i="15"/>
  <c r="AC69" i="15"/>
  <c r="AY69" i="15"/>
  <c r="BT69" i="15"/>
  <c r="AA69" i="15"/>
  <c r="AK69" i="15"/>
  <c r="AV69" i="15"/>
  <c r="BG69" i="15"/>
  <c r="BQ69" i="15"/>
  <c r="BF69" i="15"/>
  <c r="AE69" i="15"/>
  <c r="BK69" i="15"/>
  <c r="AM69" i="15"/>
  <c r="BO69" i="15"/>
  <c r="BC69" i="15"/>
  <c r="AQ69" i="15"/>
  <c r="BL69" i="15"/>
  <c r="AN69" i="15"/>
  <c r="AW69" i="15"/>
  <c r="W69" i="15"/>
  <c r="AG73" i="15"/>
  <c r="BB73" i="15"/>
  <c r="BV73" i="15"/>
  <c r="BI73" i="15"/>
  <c r="AF73" i="15"/>
  <c r="BA73" i="15"/>
  <c r="BU73" i="15"/>
  <c r="AY73" i="15"/>
  <c r="BW73" i="15"/>
  <c r="AN79" i="15"/>
  <c r="BM79" i="15"/>
  <c r="BP79" i="15"/>
  <c r="AL79" i="15"/>
  <c r="BA79" i="15"/>
  <c r="Z79" i="15"/>
  <c r="Y11" i="15"/>
  <c r="Z11" i="15" s="1"/>
  <c r="AA11" i="15" s="1"/>
  <c r="W29" i="15"/>
  <c r="W25" i="15"/>
  <c r="X25" i="15" s="1"/>
  <c r="Y56" i="15"/>
  <c r="Z56" i="15"/>
  <c r="AB56" i="15"/>
  <c r="AN56" i="15"/>
  <c r="BT56" i="15"/>
  <c r="AP56" i="15"/>
  <c r="W46" i="15"/>
  <c r="AL59" i="15"/>
  <c r="AY59" i="15"/>
  <c r="AX59" i="15"/>
  <c r="AW59" i="15"/>
  <c r="AU59" i="15"/>
  <c r="BV59" i="15"/>
  <c r="AV59" i="15"/>
  <c r="BJ59" i="15"/>
  <c r="Y59" i="15"/>
  <c r="AQ59" i="15"/>
  <c r="AH59" i="15"/>
  <c r="BD59" i="15"/>
  <c r="BQ59" i="15"/>
  <c r="BT59" i="15"/>
  <c r="AT59" i="15"/>
  <c r="BW59" i="15"/>
  <c r="AP59" i="15"/>
  <c r="BN59" i="15"/>
  <c r="AZ59" i="15"/>
  <c r="Z59" i="15"/>
  <c r="AS59" i="15"/>
  <c r="AG59" i="15"/>
  <c r="AD59" i="15"/>
  <c r="AK59" i="15"/>
  <c r="BS59" i="15"/>
  <c r="AC59" i="15"/>
  <c r="AJ59" i="15"/>
  <c r="AD73" i="15"/>
  <c r="AB73" i="15"/>
  <c r="AL73" i="15"/>
  <c r="AW73" i="15"/>
  <c r="BR73" i="15"/>
  <c r="AX73" i="15"/>
  <c r="Z73" i="15"/>
  <c r="AU73" i="15"/>
  <c r="BQ73" i="15"/>
  <c r="AI73" i="15"/>
  <c r="AQ73" i="15"/>
  <c r="BG73" i="15"/>
  <c r="BH73" i="15"/>
  <c r="AC73" i="15"/>
  <c r="BS73" i="15"/>
  <c r="AK73" i="15"/>
  <c r="BF73" i="15"/>
  <c r="BE73" i="15"/>
  <c r="BO73" i="15"/>
  <c r="BN73" i="15"/>
  <c r="AP73" i="15"/>
  <c r="BK73" i="15"/>
  <c r="AM73" i="15"/>
  <c r="AV73" i="15"/>
  <c r="AA73" i="15"/>
  <c r="AR79" i="15"/>
  <c r="AO79" i="15"/>
  <c r="BW79" i="15"/>
  <c r="AF79" i="15"/>
  <c r="AT79" i="15"/>
  <c r="AM79" i="15"/>
  <c r="X69" i="15"/>
  <c r="BC79" i="15"/>
  <c r="AG79" i="15"/>
  <c r="AH79" i="15"/>
  <c r="Z8" i="15"/>
  <c r="AA8" i="15" s="1"/>
  <c r="AB8" i="15" s="1"/>
  <c r="W104" i="15"/>
  <c r="W92" i="15"/>
  <c r="Z6" i="15"/>
  <c r="AA6" i="15" s="1"/>
  <c r="AB6" i="15" s="1"/>
  <c r="AI60" i="15"/>
  <c r="X60" i="15"/>
  <c r="BR60" i="15"/>
  <c r="AQ60" i="15"/>
  <c r="AS60" i="15"/>
  <c r="AY60" i="15"/>
  <c r="BC60" i="15"/>
  <c r="AT60" i="15"/>
  <c r="AV60" i="15"/>
  <c r="BS60" i="15"/>
  <c r="BN60" i="15"/>
  <c r="W60" i="15"/>
  <c r="BG60" i="15"/>
  <c r="AG76" i="15"/>
  <c r="AH76" i="15"/>
  <c r="BT76" i="15"/>
  <c r="BU76" i="15"/>
  <c r="BA76" i="15"/>
  <c r="BD76" i="15"/>
  <c r="AM76" i="15"/>
  <c r="AI76" i="15"/>
  <c r="AQ76" i="15"/>
  <c r="BV76" i="15"/>
  <c r="BH76" i="15"/>
  <c r="AP76" i="15"/>
  <c r="AY82" i="15"/>
  <c r="BL82" i="15"/>
  <c r="BC82" i="15"/>
  <c r="BP82" i="15"/>
  <c r="AW82" i="15"/>
  <c r="AA82" i="15"/>
  <c r="AF82" i="15"/>
  <c r="W82" i="15"/>
  <c r="AJ82" i="15"/>
  <c r="AU82" i="15"/>
  <c r="AO82" i="15"/>
  <c r="BV82" i="15"/>
  <c r="AN80" i="15"/>
  <c r="BB80" i="15"/>
  <c r="BQ80" i="15"/>
  <c r="AG80" i="15"/>
  <c r="BK80" i="15"/>
  <c r="AM80" i="15"/>
  <c r="BO80" i="15"/>
  <c r="BE80" i="15"/>
  <c r="AK80" i="15"/>
  <c r="BD80" i="15"/>
  <c r="AX80" i="15"/>
  <c r="BP80" i="15"/>
  <c r="AU80" i="15"/>
  <c r="Z13" i="15"/>
  <c r="AA13" i="15" s="1"/>
  <c r="Y15" i="15"/>
  <c r="Z15" i="15" s="1"/>
  <c r="AA15" i="15" s="1"/>
  <c r="W50" i="15"/>
  <c r="AO58" i="15"/>
  <c r="X58" i="15"/>
  <c r="AC58" i="15"/>
  <c r="AH58" i="15"/>
  <c r="AN58" i="15"/>
  <c r="BM58" i="15"/>
  <c r="AU58" i="15"/>
  <c r="Z58" i="15"/>
  <c r="BJ58" i="15"/>
  <c r="AS58" i="15"/>
  <c r="AF58" i="15"/>
  <c r="BH58" i="15"/>
  <c r="BV58" i="15"/>
  <c r="BQ58" i="15"/>
  <c r="BR58" i="15"/>
  <c r="BO58" i="15"/>
  <c r="AL58" i="15"/>
  <c r="W58" i="15"/>
  <c r="AI58" i="15"/>
  <c r="BB58" i="15"/>
  <c r="BW58" i="15"/>
  <c r="AM58" i="15"/>
  <c r="BA58" i="15"/>
  <c r="BU58" i="15"/>
  <c r="AV58" i="15"/>
  <c r="X17" i="15"/>
  <c r="Y58" i="15"/>
  <c r="W12" i="15"/>
  <c r="W113" i="15"/>
  <c r="W95" i="15"/>
  <c r="W107" i="15"/>
  <c r="W119" i="15"/>
  <c r="W115" i="15"/>
  <c r="W109" i="15"/>
  <c r="W97" i="15"/>
  <c r="X10" i="15"/>
  <c r="W91" i="15"/>
  <c r="W103" i="15"/>
  <c r="AY56" i="15"/>
  <c r="AW56" i="15"/>
  <c r="AC56" i="15"/>
  <c r="BI56" i="15"/>
  <c r="AR56" i="15"/>
  <c r="AA56" i="15"/>
  <c r="BL56" i="15"/>
  <c r="BE56" i="15"/>
  <c r="BD56" i="15"/>
  <c r="BF56" i="15"/>
  <c r="BG56" i="15"/>
  <c r="BH56" i="15"/>
  <c r="BN56" i="15"/>
  <c r="AK56" i="15"/>
  <c r="BQ56" i="15"/>
  <c r="BB56" i="15"/>
  <c r="AJ56" i="15"/>
  <c r="BU56" i="15"/>
  <c r="BP56" i="15"/>
  <c r="BR56" i="15"/>
  <c r="BS56" i="15"/>
  <c r="BV56" i="15"/>
  <c r="BW56" i="15"/>
  <c r="AM56" i="15"/>
  <c r="AZ56" i="15"/>
  <c r="W56" i="15"/>
  <c r="AS56" i="15"/>
  <c r="BK56" i="15"/>
  <c r="AF56" i="15"/>
  <c r="AD56" i="15"/>
  <c r="AG56" i="15"/>
  <c r="BM56" i="15"/>
  <c r="AI56" i="15"/>
  <c r="BC56" i="15"/>
  <c r="AO56" i="15"/>
  <c r="AU56" i="15"/>
  <c r="BO56" i="15"/>
  <c r="AC63" i="15"/>
  <c r="AU63" i="15"/>
  <c r="BI63" i="15"/>
  <c r="W63" i="15"/>
  <c r="BC63" i="15"/>
  <c r="AA63" i="15"/>
  <c r="BG63" i="15"/>
  <c r="AT63" i="15"/>
  <c r="AH63" i="15"/>
  <c r="BB63" i="15"/>
  <c r="AB63" i="15"/>
  <c r="BK63" i="15"/>
  <c r="Y63" i="15"/>
  <c r="BF77" i="15"/>
  <c r="AI77" i="15"/>
  <c r="BG77" i="15"/>
  <c r="BT77" i="15"/>
  <c r="AJ77" i="15"/>
  <c r="BU77" i="15"/>
  <c r="AX77" i="15"/>
  <c r="AH77" i="15"/>
  <c r="AF77" i="15"/>
  <c r="BO77" i="15"/>
  <c r="AZ77" i="15"/>
  <c r="AE77" i="15"/>
  <c r="BK77" i="15"/>
  <c r="AT77" i="15"/>
  <c r="AC77" i="15"/>
  <c r="BN77" i="15"/>
  <c r="Z77" i="15"/>
  <c r="BP77" i="15"/>
  <c r="BA77" i="15"/>
  <c r="AR77" i="15"/>
  <c r="AO77" i="15"/>
  <c r="AM77" i="15"/>
  <c r="BS77" i="15"/>
  <c r="BD77" i="15"/>
  <c r="AL77" i="15"/>
  <c r="BW77" i="15"/>
  <c r="AN77" i="15"/>
  <c r="Y77" i="15"/>
  <c r="BB77" i="15"/>
  <c r="AP77" i="15"/>
  <c r="AU77" i="15"/>
  <c r="BM77" i="15"/>
  <c r="AY77" i="15"/>
  <c r="AQ77" i="15"/>
  <c r="BL77" i="15"/>
  <c r="BC77" i="15"/>
  <c r="BV77" i="15"/>
  <c r="BJ77" i="15"/>
  <c r="W110" i="15"/>
  <c r="W98" i="15"/>
  <c r="W116" i="15"/>
  <c r="W35" i="15"/>
  <c r="AW60" i="15"/>
  <c r="AO60" i="15"/>
  <c r="BA60" i="15"/>
  <c r="BT60" i="15"/>
  <c r="AX60" i="15"/>
  <c r="AN60" i="15"/>
  <c r="AD60" i="15"/>
  <c r="BF60" i="15"/>
  <c r="AG60" i="15"/>
  <c r="AR60" i="15"/>
  <c r="BK60" i="15"/>
  <c r="AL60" i="15"/>
  <c r="AC60" i="15"/>
  <c r="AH60" i="15"/>
  <c r="AF60" i="15"/>
  <c r="BP60" i="15"/>
  <c r="AU60" i="15"/>
  <c r="BU60" i="15"/>
  <c r="BM60" i="15"/>
  <c r="AB60" i="15"/>
  <c r="BO60" i="15"/>
  <c r="AA60" i="15"/>
  <c r="AK60" i="15"/>
  <c r="AZ60" i="15"/>
  <c r="AE60" i="15"/>
  <c r="BQ60" i="15"/>
  <c r="BI60" i="15"/>
  <c r="AP60" i="15"/>
  <c r="BH60" i="15"/>
  <c r="AM60" i="15"/>
  <c r="AJ60" i="15"/>
  <c r="BE60" i="15"/>
  <c r="BW60" i="15"/>
  <c r="BJ60" i="15"/>
  <c r="AB76" i="15"/>
  <c r="BE76" i="15"/>
  <c r="AV76" i="15"/>
  <c r="BF76" i="15"/>
  <c r="AZ76" i="15"/>
  <c r="BG76" i="15"/>
  <c r="AW76" i="15"/>
  <c r="AN76" i="15"/>
  <c r="AX76" i="15"/>
  <c r="BL76" i="15"/>
  <c r="AF76" i="15"/>
  <c r="BO76" i="15"/>
  <c r="BJ76" i="15"/>
  <c r="AT76" i="15"/>
  <c r="AC76" i="15"/>
  <c r="AR76" i="15"/>
  <c r="AS76" i="15"/>
  <c r="Z76" i="15"/>
  <c r="AO76" i="15"/>
  <c r="BC76" i="15"/>
  <c r="BW76" i="15"/>
  <c r="BQ76" i="15"/>
  <c r="BS76" i="15"/>
  <c r="BK76" i="15"/>
  <c r="BP76" i="15"/>
  <c r="AD76" i="15"/>
  <c r="BM76" i="15"/>
  <c r="AY76" i="15"/>
  <c r="X76" i="15"/>
  <c r="Y76" i="15"/>
  <c r="AE76" i="15"/>
  <c r="AU76" i="15"/>
  <c r="BB76" i="15"/>
  <c r="AA76" i="15"/>
  <c r="AJ76" i="15"/>
  <c r="BN76" i="15"/>
  <c r="W76" i="15"/>
  <c r="BI76" i="15"/>
  <c r="AL76" i="15"/>
  <c r="AZ82" i="15"/>
  <c r="AX82" i="15"/>
  <c r="AI82" i="15"/>
  <c r="BO82" i="15"/>
  <c r="AR82" i="15"/>
  <c r="AV82" i="15"/>
  <c r="AG82" i="15"/>
  <c r="BH82" i="15"/>
  <c r="AT82" i="15"/>
  <c r="AM82" i="15"/>
  <c r="BE82" i="15"/>
  <c r="Z82" i="15"/>
  <c r="BF82" i="15"/>
  <c r="AQ82" i="15"/>
  <c r="BW82" i="15"/>
  <c r="BB82" i="15"/>
  <c r="BR82" i="15"/>
  <c r="AS82" i="15"/>
  <c r="AC82" i="15"/>
  <c r="BD82" i="15"/>
  <c r="Y82" i="15"/>
  <c r="BQ82" i="15"/>
  <c r="BA82" i="15"/>
  <c r="AN82" i="15"/>
  <c r="BK82" i="15"/>
  <c r="BJ82" i="15"/>
  <c r="BU82" i="15"/>
  <c r="BI82" i="15"/>
  <c r="X82" i="15"/>
  <c r="AK82" i="15"/>
  <c r="AP82" i="15"/>
  <c r="BG82" i="15"/>
  <c r="AB82" i="15"/>
  <c r="BM82" i="15"/>
  <c r="AL82" i="15"/>
  <c r="BS82" i="15"/>
  <c r="BT82" i="15"/>
  <c r="AD82" i="15"/>
  <c r="AF80" i="15"/>
  <c r="AA80" i="15"/>
  <c r="AI80" i="15"/>
  <c r="AQ80" i="15"/>
  <c r="AZ80" i="15"/>
  <c r="BH80" i="15"/>
  <c r="BN80" i="15"/>
  <c r="BS80" i="15"/>
  <c r="Y80" i="15"/>
  <c r="AO80" i="15"/>
  <c r="BG80" i="15"/>
  <c r="BR80" i="15"/>
  <c r="AD80" i="15"/>
  <c r="AS80" i="15"/>
  <c r="BI80" i="15"/>
  <c r="BV80" i="15"/>
  <c r="X80" i="15"/>
  <c r="Z80" i="15"/>
  <c r="BF80" i="15"/>
  <c r="BC80" i="15"/>
  <c r="AL80" i="15"/>
  <c r="BU80" i="15"/>
  <c r="AR80" i="15"/>
  <c r="AT80" i="15"/>
  <c r="BM80" i="15"/>
  <c r="AH80" i="15"/>
  <c r="BL80" i="15"/>
  <c r="BA80" i="15"/>
  <c r="AW80" i="15"/>
  <c r="AP80" i="15"/>
  <c r="BT80" i="15"/>
  <c r="AJ80" i="15"/>
  <c r="AC80" i="15"/>
  <c r="AB80" i="15"/>
  <c r="W21" i="15"/>
  <c r="X21" i="15" s="1"/>
  <c r="AK76" i="15"/>
  <c r="AH82" i="15"/>
  <c r="W19" i="15"/>
  <c r="X19" i="15" s="1"/>
  <c r="W9" i="15"/>
  <c r="X9" i="15" s="1"/>
  <c r="W40" i="15"/>
  <c r="W47" i="15"/>
  <c r="AF63" i="15"/>
  <c r="AK63" i="15"/>
  <c r="AX63" i="15"/>
  <c r="BN63" i="15"/>
  <c r="BQ63" i="15"/>
  <c r="AJ63" i="15"/>
  <c r="BP63" i="15"/>
  <c r="BA63" i="15"/>
  <c r="AI63" i="15"/>
  <c r="BT63" i="15"/>
  <c r="AP63" i="15"/>
  <c r="BH63" i="15"/>
  <c r="Z63" i="15"/>
  <c r="AE63" i="15"/>
  <c r="AR63" i="15"/>
  <c r="BJ63" i="15"/>
  <c r="BD63" i="15"/>
  <c r="AL63" i="15"/>
  <c r="AY63" i="15"/>
  <c r="BR63" i="15"/>
  <c r="AM63" i="15"/>
  <c r="BU63" i="15"/>
  <c r="AO63" i="15"/>
  <c r="BW63" i="15"/>
  <c r="AZ63" i="15"/>
  <c r="BS63" i="15"/>
  <c r="BO63" i="15"/>
  <c r="AQ63" i="15"/>
  <c r="BE63" i="15"/>
  <c r="AS63" i="15"/>
  <c r="X56" i="15"/>
  <c r="X77" i="15"/>
  <c r="O43" i="2"/>
  <c r="R40" i="2"/>
  <c r="N40" i="2"/>
  <c r="P40" i="2"/>
  <c r="Z49" i="15" l="1"/>
  <c r="Y43" i="15"/>
  <c r="Z43" i="15" s="1"/>
  <c r="Y53" i="15"/>
  <c r="Z53" i="15" s="1"/>
  <c r="X50" i="15"/>
  <c r="AB52" i="15"/>
  <c r="Z51" i="15"/>
  <c r="AA51" i="15"/>
  <c r="AA54" i="15"/>
  <c r="AB48" i="15"/>
  <c r="X47" i="15"/>
  <c r="Y44" i="15"/>
  <c r="X46" i="15"/>
  <c r="Y45" i="15"/>
  <c r="Y42" i="15"/>
  <c r="Z42" i="15" s="1"/>
  <c r="X40" i="15"/>
  <c r="X41" i="15"/>
  <c r="AA38" i="15"/>
  <c r="AB39" i="15"/>
  <c r="AC39" i="15" s="1"/>
  <c r="Y37" i="15"/>
  <c r="Z37" i="15" s="1"/>
  <c r="AA37" i="15" s="1"/>
  <c r="X96" i="15"/>
  <c r="Z33" i="15"/>
  <c r="Y34" i="15"/>
  <c r="X35" i="15"/>
  <c r="Y35" i="15" s="1"/>
  <c r="X114" i="15"/>
  <c r="X120" i="15"/>
  <c r="X108" i="15"/>
  <c r="X102" i="15"/>
  <c r="AA32" i="15"/>
  <c r="AA31" i="15"/>
  <c r="AB31" i="15" s="1"/>
  <c r="Y36" i="15"/>
  <c r="AA7" i="15"/>
  <c r="AB7" i="15" s="1"/>
  <c r="Z18" i="15"/>
  <c r="AA18" i="15" s="1"/>
  <c r="AB18" i="15" s="1"/>
  <c r="Z26" i="15"/>
  <c r="Y27" i="15"/>
  <c r="AA20" i="15"/>
  <c r="AB20" i="15" s="1"/>
  <c r="AC20" i="15" s="1"/>
  <c r="Y25" i="15"/>
  <c r="X29" i="15"/>
  <c r="Z28" i="15"/>
  <c r="Z30" i="15"/>
  <c r="AA30" i="15" s="1"/>
  <c r="Y21" i="15"/>
  <c r="Z21" i="15" s="1"/>
  <c r="Y22" i="15"/>
  <c r="X23" i="15"/>
  <c r="Y19" i="15"/>
  <c r="Z24" i="15"/>
  <c r="AA16" i="15"/>
  <c r="AB16" i="15" s="1"/>
  <c r="AC16" i="15" s="1"/>
  <c r="AC6" i="15"/>
  <c r="AD6" i="15" s="1"/>
  <c r="AE6" i="15" s="1"/>
  <c r="AF6" i="15" s="1"/>
  <c r="AG6" i="15" s="1"/>
  <c r="AH6" i="15" s="1"/>
  <c r="AI6" i="15" s="1"/>
  <c r="AJ6" i="15" s="1"/>
  <c r="AK6" i="15" s="1"/>
  <c r="AL6" i="15" s="1"/>
  <c r="AM6" i="15" s="1"/>
  <c r="AN6" i="15" s="1"/>
  <c r="AO6" i="15" s="1"/>
  <c r="AP6" i="15" s="1"/>
  <c r="AQ6" i="15" s="1"/>
  <c r="AR6" i="15" s="1"/>
  <c r="AS6" i="15" s="1"/>
  <c r="AT6" i="15" s="1"/>
  <c r="AU6" i="15" s="1"/>
  <c r="AV6" i="15" s="1"/>
  <c r="AW6" i="15" s="1"/>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AB11" i="15"/>
  <c r="AC11" i="15" s="1"/>
  <c r="AB14" i="15"/>
  <c r="AC14" i="15" s="1"/>
  <c r="AD14" i="15" s="1"/>
  <c r="AB15" i="15"/>
  <c r="AC15" i="15" s="1"/>
  <c r="Y17" i="15"/>
  <c r="AC8" i="15"/>
  <c r="Y10" i="15"/>
  <c r="Z10" i="15" s="1"/>
  <c r="AB13" i="15"/>
  <c r="Y9" i="15"/>
  <c r="Z9" i="15" s="1"/>
  <c r="X12" i="15"/>
  <c r="N43" i="2"/>
  <c r="Q43" i="2"/>
  <c r="I43" i="2" s="1"/>
  <c r="V281" i="10" s="1"/>
  <c r="P43" i="2"/>
  <c r="P44" i="2" s="1"/>
  <c r="H43" i="2" s="1"/>
  <c r="V221" i="10" s="1"/>
  <c r="G43" i="2"/>
  <c r="V161" i="10" s="1"/>
  <c r="M52" i="2"/>
  <c r="E52" i="2" s="1"/>
  <c r="V53" i="10" s="1"/>
  <c r="N56" i="2"/>
  <c r="F55" i="2" s="1"/>
  <c r="Q40" i="2"/>
  <c r="R49" i="2"/>
  <c r="P49" i="2"/>
  <c r="R46" i="2"/>
  <c r="M40" i="2"/>
  <c r="N41" i="2" s="1"/>
  <c r="F40" i="2" s="1"/>
  <c r="V97" i="10" s="1"/>
  <c r="O40" i="2"/>
  <c r="AB51" i="15" l="1"/>
  <c r="AC51" i="15" s="1"/>
  <c r="Y108" i="15"/>
  <c r="Y96" i="15"/>
  <c r="AA49" i="15"/>
  <c r="AB49" i="15" s="1"/>
  <c r="AA43" i="15"/>
  <c r="AB43" i="15" s="1"/>
  <c r="AC43" i="15" s="1"/>
  <c r="AC52" i="15"/>
  <c r="Y114" i="15"/>
  <c r="AA53" i="15"/>
  <c r="AB54" i="15"/>
  <c r="Y50" i="15"/>
  <c r="Z50" i="15" s="1"/>
  <c r="Y46" i="15"/>
  <c r="Z45" i="15"/>
  <c r="AA45" i="15" s="1"/>
  <c r="Z44" i="15"/>
  <c r="AD39" i="15"/>
  <c r="AE39" i="15" s="1"/>
  <c r="AC48" i="15"/>
  <c r="AD48" i="15" s="1"/>
  <c r="Y47" i="15"/>
  <c r="AB37" i="15"/>
  <c r="AC37" i="15" s="1"/>
  <c r="AB38" i="15"/>
  <c r="AC38" i="15" s="1"/>
  <c r="Z34" i="15"/>
  <c r="Y41" i="15"/>
  <c r="Y120" i="15"/>
  <c r="Y40" i="15"/>
  <c r="Z40" i="15" s="1"/>
  <c r="AA42" i="15"/>
  <c r="Y102" i="15"/>
  <c r="Z35" i="15"/>
  <c r="AA35" i="15" s="1"/>
  <c r="Z36" i="15"/>
  <c r="AA36" i="15" s="1"/>
  <c r="AC31" i="15"/>
  <c r="AB32" i="15"/>
  <c r="AC32" i="15" s="1"/>
  <c r="AA33" i="15"/>
  <c r="AC7" i="15"/>
  <c r="AD7" i="15" s="1"/>
  <c r="AB30" i="15"/>
  <c r="AA28" i="15"/>
  <c r="AB28" i="15" s="1"/>
  <c r="Z27" i="15"/>
  <c r="Y29" i="15"/>
  <c r="Z25" i="15"/>
  <c r="AA26" i="15"/>
  <c r="Z22" i="15"/>
  <c r="AA22" i="15" s="1"/>
  <c r="AB22" i="15" s="1"/>
  <c r="AD20" i="15"/>
  <c r="Y23" i="15"/>
  <c r="AA21" i="15"/>
  <c r="Z19" i="15"/>
  <c r="AA24" i="15"/>
  <c r="AB24" i="15" s="1"/>
  <c r="AD16" i="15"/>
  <c r="AE16" i="15" s="1"/>
  <c r="AD11" i="15"/>
  <c r="AE11" i="15" s="1"/>
  <c r="AC18" i="15"/>
  <c r="Z17" i="15"/>
  <c r="AA17" i="15" s="1"/>
  <c r="AB17" i="15" s="1"/>
  <c r="AC17" i="15" s="1"/>
  <c r="AA9" i="15"/>
  <c r="AB9" i="15" s="1"/>
  <c r="AD15" i="15"/>
  <c r="AE15" i="15" s="1"/>
  <c r="AF15" i="15" s="1"/>
  <c r="AG15" i="15" s="1"/>
  <c r="AH15" i="15" s="1"/>
  <c r="AI15" i="15" s="1"/>
  <c r="AJ15" i="15" s="1"/>
  <c r="AK15" i="15" s="1"/>
  <c r="AL15" i="15" s="1"/>
  <c r="AM15" i="15" s="1"/>
  <c r="AN15" i="15" s="1"/>
  <c r="AO15" i="15" s="1"/>
  <c r="AP15" i="15" s="1"/>
  <c r="AQ15" i="15" s="1"/>
  <c r="AR15" i="15" s="1"/>
  <c r="AS15" i="15" s="1"/>
  <c r="AT15" i="15" s="1"/>
  <c r="AU15" i="15" s="1"/>
  <c r="AV15" i="15" s="1"/>
  <c r="AW15" i="15" s="1"/>
  <c r="AX15" i="15" s="1"/>
  <c r="AY15" i="15" s="1"/>
  <c r="AZ15" i="15" s="1"/>
  <c r="BA15" i="15" s="1"/>
  <c r="BB15" i="15" s="1"/>
  <c r="BC15" i="15" s="1"/>
  <c r="BD15" i="15" s="1"/>
  <c r="BE15" i="15" s="1"/>
  <c r="BF15" i="15" s="1"/>
  <c r="BG15" i="15" s="1"/>
  <c r="BH15" i="15" s="1"/>
  <c r="BI15" i="15" s="1"/>
  <c r="BJ15" i="15" s="1"/>
  <c r="BK15" i="15" s="1"/>
  <c r="BL15" i="15" s="1"/>
  <c r="BM15" i="15" s="1"/>
  <c r="BN15" i="15" s="1"/>
  <c r="BO15" i="15" s="1"/>
  <c r="BP15" i="15" s="1"/>
  <c r="BQ15" i="15" s="1"/>
  <c r="BR15" i="15" s="1"/>
  <c r="BS15" i="15" s="1"/>
  <c r="BT15" i="15" s="1"/>
  <c r="BU15" i="15" s="1"/>
  <c r="BV15" i="15" s="1"/>
  <c r="BW15" i="15" s="1"/>
  <c r="AD8" i="15"/>
  <c r="Y12" i="15"/>
  <c r="AC13" i="15"/>
  <c r="AD13" i="15" s="1"/>
  <c r="AE14" i="15"/>
  <c r="AF14" i="15" s="1"/>
  <c r="AA10" i="15"/>
  <c r="V55" i="10"/>
  <c r="V56" i="10" s="1"/>
  <c r="W53" i="10"/>
  <c r="W161" i="10"/>
  <c r="V163" i="10"/>
  <c r="V164" i="10" s="1"/>
  <c r="V99" i="10"/>
  <c r="V100" i="10" s="1"/>
  <c r="W97" i="10"/>
  <c r="W221" i="10"/>
  <c r="V223" i="10"/>
  <c r="V224" i="10" s="1"/>
  <c r="W281" i="10"/>
  <c r="V283" i="10"/>
  <c r="V284" i="10" s="1"/>
  <c r="Q249" i="14"/>
  <c r="Q257" i="14"/>
  <c r="Q253" i="14"/>
  <c r="Q313" i="14"/>
  <c r="R53" i="13"/>
  <c r="Q221" i="14"/>
  <c r="R245" i="13"/>
  <c r="M43" i="2"/>
  <c r="E43" i="2" s="1"/>
  <c r="V41" i="10" s="1"/>
  <c r="F28" i="7"/>
  <c r="AD12" i="2"/>
  <c r="N52" i="2"/>
  <c r="N53" i="2" s="1"/>
  <c r="F52" i="2" s="1"/>
  <c r="V113" i="10" s="1"/>
  <c r="R52" i="2"/>
  <c r="Q49" i="2"/>
  <c r="Q52" i="2"/>
  <c r="I52" i="2" s="1"/>
  <c r="V293" i="10" s="1"/>
  <c r="N49" i="2"/>
  <c r="Q46" i="2"/>
  <c r="I46" i="2" s="1"/>
  <c r="V285" i="10" s="1"/>
  <c r="E40" i="2"/>
  <c r="V37" i="10" s="1"/>
  <c r="P41" i="2"/>
  <c r="H40" i="2" s="1"/>
  <c r="V217" i="10" s="1"/>
  <c r="G40" i="2"/>
  <c r="V157" i="10" s="1"/>
  <c r="I40" i="2"/>
  <c r="V277" i="10" s="1"/>
  <c r="R41" i="2"/>
  <c r="J40" i="2" s="1"/>
  <c r="V337" i="10" s="1"/>
  <c r="AD51" i="15" l="1"/>
  <c r="AE51" i="15" s="1"/>
  <c r="AC49" i="15"/>
  <c r="AD49" i="15" s="1"/>
  <c r="AE49" i="15" s="1"/>
  <c r="AB53" i="15"/>
  <c r="AC53" i="15" s="1"/>
  <c r="AD53" i="15" s="1"/>
  <c r="AC54" i="15"/>
  <c r="AD52" i="15"/>
  <c r="AE52" i="15" s="1"/>
  <c r="AA50" i="15"/>
  <c r="AF39" i="15"/>
  <c r="AG39" i="15" s="1"/>
  <c r="AH39" i="15" s="1"/>
  <c r="AI39" i="15" s="1"/>
  <c r="Z108" i="15"/>
  <c r="AA44" i="15"/>
  <c r="Z46" i="15"/>
  <c r="AD43" i="15"/>
  <c r="AE48" i="15"/>
  <c r="AB45" i="15"/>
  <c r="AC45" i="15" s="1"/>
  <c r="Z47" i="15"/>
  <c r="Z120" i="15"/>
  <c r="AA34" i="15"/>
  <c r="AB34" i="15" s="1"/>
  <c r="Z41" i="15"/>
  <c r="Z96" i="15"/>
  <c r="AD37" i="15"/>
  <c r="AD38" i="15"/>
  <c r="Z114" i="15"/>
  <c r="AA40" i="15"/>
  <c r="Z102" i="15"/>
  <c r="AB42" i="15"/>
  <c r="AB33" i="15"/>
  <c r="AD32" i="15"/>
  <c r="AB36" i="15"/>
  <c r="AC36" i="15" s="1"/>
  <c r="AD31" i="15"/>
  <c r="AB35" i="15"/>
  <c r="AC30" i="15"/>
  <c r="AD30" i="15" s="1"/>
  <c r="AE7" i="15"/>
  <c r="AF7" i="15" s="1"/>
  <c r="AG7" i="15" s="1"/>
  <c r="AH7" i="15" s="1"/>
  <c r="AI7" i="15" s="1"/>
  <c r="AJ7" i="15" s="1"/>
  <c r="AK7" i="15" s="1"/>
  <c r="AL7" i="15" s="1"/>
  <c r="AM7" i="15" s="1"/>
  <c r="AN7" i="15" s="1"/>
  <c r="AO7" i="15" s="1"/>
  <c r="AP7" i="15" s="1"/>
  <c r="AQ7" i="15" s="1"/>
  <c r="AR7" i="15" s="1"/>
  <c r="AS7" i="15" s="1"/>
  <c r="AT7" i="15" s="1"/>
  <c r="AU7" i="15" s="1"/>
  <c r="AV7" i="15" s="1"/>
  <c r="AW7" i="15" s="1"/>
  <c r="AX7" i="15" s="1"/>
  <c r="AY7" i="15" s="1"/>
  <c r="AZ7" i="15" s="1"/>
  <c r="BA7" i="15" s="1"/>
  <c r="BB7" i="15" s="1"/>
  <c r="BC7" i="15" s="1"/>
  <c r="BD7" i="15" s="1"/>
  <c r="BE7" i="15" s="1"/>
  <c r="BF7" i="15" s="1"/>
  <c r="BG7" i="15" s="1"/>
  <c r="BH7" i="15" s="1"/>
  <c r="BI7" i="15" s="1"/>
  <c r="BJ7" i="15" s="1"/>
  <c r="BK7" i="15" s="1"/>
  <c r="BL7" i="15" s="1"/>
  <c r="AF11" i="15"/>
  <c r="AG11" i="15" s="1"/>
  <c r="AH11" i="15" s="1"/>
  <c r="AF16" i="15"/>
  <c r="AG16" i="15" s="1"/>
  <c r="AH16" i="15" s="1"/>
  <c r="AI16" i="15" s="1"/>
  <c r="AJ16" i="15" s="1"/>
  <c r="AK16" i="15" s="1"/>
  <c r="AL16" i="15" s="1"/>
  <c r="AM16" i="15" s="1"/>
  <c r="AN16" i="15" s="1"/>
  <c r="AO16" i="15" s="1"/>
  <c r="AP16" i="15" s="1"/>
  <c r="AQ16" i="15" s="1"/>
  <c r="AR16" i="15" s="1"/>
  <c r="AS16" i="15" s="1"/>
  <c r="AT16" i="15" s="1"/>
  <c r="AU16" i="15" s="1"/>
  <c r="AV16" i="15" s="1"/>
  <c r="AW16" i="15" s="1"/>
  <c r="AX16" i="15" s="1"/>
  <c r="AY16" i="15" s="1"/>
  <c r="AZ16" i="15" s="1"/>
  <c r="BA16" i="15" s="1"/>
  <c r="BB16" i="15" s="1"/>
  <c r="BC16" i="15" s="1"/>
  <c r="BD16" i="15" s="1"/>
  <c r="BE16" i="15" s="1"/>
  <c r="BF16" i="15" s="1"/>
  <c r="BG16" i="15" s="1"/>
  <c r="BH16" i="15" s="1"/>
  <c r="BI16" i="15" s="1"/>
  <c r="BJ16" i="15" s="1"/>
  <c r="BK16" i="15" s="1"/>
  <c r="BL16" i="15" s="1"/>
  <c r="BM16" i="15" s="1"/>
  <c r="BN16" i="15" s="1"/>
  <c r="BO16" i="15" s="1"/>
  <c r="BP16" i="15" s="1"/>
  <c r="BQ16" i="15" s="1"/>
  <c r="BR16" i="15" s="1"/>
  <c r="BS16" i="15" s="1"/>
  <c r="BT16" i="15" s="1"/>
  <c r="BU16" i="15" s="1"/>
  <c r="BV16" i="15" s="1"/>
  <c r="BW16" i="15" s="1"/>
  <c r="AC28" i="15"/>
  <c r="AB26" i="15"/>
  <c r="Z29" i="15"/>
  <c r="AA25" i="15"/>
  <c r="AA27" i="15"/>
  <c r="AA19" i="15"/>
  <c r="AE20" i="15"/>
  <c r="AB21" i="15"/>
  <c r="AC21" i="15" s="1"/>
  <c r="AC22" i="15"/>
  <c r="AC24" i="15"/>
  <c r="AD24" i="15" s="1"/>
  <c r="AE24" i="15" s="1"/>
  <c r="Z23" i="15"/>
  <c r="AC9" i="15"/>
  <c r="AD9" i="15" s="1"/>
  <c r="AG14" i="15"/>
  <c r="AH14" i="15" s="1"/>
  <c r="AI14" i="15" s="1"/>
  <c r="AJ14" i="15" s="1"/>
  <c r="AK14" i="15" s="1"/>
  <c r="AL14" i="15" s="1"/>
  <c r="AM14" i="15" s="1"/>
  <c r="AN14" i="15" s="1"/>
  <c r="AO14" i="15" s="1"/>
  <c r="AP14" i="15" s="1"/>
  <c r="AQ14" i="15" s="1"/>
  <c r="AR14" i="15" s="1"/>
  <c r="AS14" i="15" s="1"/>
  <c r="AT14" i="15" s="1"/>
  <c r="AU14" i="15" s="1"/>
  <c r="AV14" i="15" s="1"/>
  <c r="AW14" i="15" s="1"/>
  <c r="AX14" i="15" s="1"/>
  <c r="AY14" i="15" s="1"/>
  <c r="AZ14" i="15" s="1"/>
  <c r="BA14" i="15" s="1"/>
  <c r="BB14" i="15" s="1"/>
  <c r="BC14" i="15" s="1"/>
  <c r="BD14" i="15" s="1"/>
  <c r="BE14" i="15" s="1"/>
  <c r="BF14" i="15" s="1"/>
  <c r="BG14" i="15" s="1"/>
  <c r="BH14" i="15" s="1"/>
  <c r="BI14" i="15" s="1"/>
  <c r="BJ14" i="15" s="1"/>
  <c r="BK14" i="15" s="1"/>
  <c r="BL14" i="15" s="1"/>
  <c r="BM14" i="15" s="1"/>
  <c r="BN14" i="15" s="1"/>
  <c r="BO14" i="15" s="1"/>
  <c r="BP14" i="15" s="1"/>
  <c r="BQ14" i="15" s="1"/>
  <c r="BR14" i="15" s="1"/>
  <c r="BS14" i="15" s="1"/>
  <c r="BT14" i="15" s="1"/>
  <c r="BU14" i="15" s="1"/>
  <c r="BV14" i="15" s="1"/>
  <c r="BW14" i="15" s="1"/>
  <c r="AE13" i="15"/>
  <c r="AF13" i="15" s="1"/>
  <c r="AG13" i="15" s="1"/>
  <c r="AH13" i="15" s="1"/>
  <c r="AI13" i="15" s="1"/>
  <c r="AJ13" i="15" s="1"/>
  <c r="AK13" i="15" s="1"/>
  <c r="AL13" i="15" s="1"/>
  <c r="AM13" i="15" s="1"/>
  <c r="AN13" i="15" s="1"/>
  <c r="AO13" i="15" s="1"/>
  <c r="AP13" i="15" s="1"/>
  <c r="AQ13" i="15" s="1"/>
  <c r="AR13" i="15" s="1"/>
  <c r="AS13" i="15" s="1"/>
  <c r="AT13" i="15" s="1"/>
  <c r="AU13" i="15" s="1"/>
  <c r="AV13" i="15" s="1"/>
  <c r="AW13" i="15" s="1"/>
  <c r="AX13" i="15" s="1"/>
  <c r="AY13" i="15" s="1"/>
  <c r="AZ13" i="15" s="1"/>
  <c r="BA13" i="15" s="1"/>
  <c r="BB13" i="15" s="1"/>
  <c r="BC13" i="15" s="1"/>
  <c r="BD13" i="15" s="1"/>
  <c r="BE13" i="15" s="1"/>
  <c r="BF13" i="15" s="1"/>
  <c r="BG13" i="15" s="1"/>
  <c r="BH13" i="15" s="1"/>
  <c r="BI13" i="15" s="1"/>
  <c r="BJ13" i="15" s="1"/>
  <c r="BK13" i="15" s="1"/>
  <c r="BL13" i="15" s="1"/>
  <c r="BM13" i="15" s="1"/>
  <c r="BN13" i="15" s="1"/>
  <c r="BO13" i="15" s="1"/>
  <c r="BP13" i="15" s="1"/>
  <c r="BQ13" i="15" s="1"/>
  <c r="BR13" i="15" s="1"/>
  <c r="BS13" i="15" s="1"/>
  <c r="BT13" i="15" s="1"/>
  <c r="BU13" i="15" s="1"/>
  <c r="BV13" i="15" s="1"/>
  <c r="BW13" i="15" s="1"/>
  <c r="M19" i="2" s="1"/>
  <c r="E19" i="2" s="1"/>
  <c r="AB10" i="15"/>
  <c r="Z12" i="15"/>
  <c r="AA12" i="15" s="1"/>
  <c r="AD17" i="15"/>
  <c r="AD18" i="15"/>
  <c r="AE8" i="15"/>
  <c r="AF8" i="15" s="1"/>
  <c r="AG8" i="15" s="1"/>
  <c r="W157" i="10"/>
  <c r="V159" i="10"/>
  <c r="V160" i="10" s="1"/>
  <c r="W217" i="10"/>
  <c r="V219" i="10"/>
  <c r="V220" i="10" s="1"/>
  <c r="W285" i="10"/>
  <c r="V287" i="10"/>
  <c r="V288" i="10" s="1"/>
  <c r="W41" i="10"/>
  <c r="V43" i="10"/>
  <c r="V44" i="10" s="1"/>
  <c r="W55" i="10"/>
  <c r="W56" i="10" s="1"/>
  <c r="X53" i="10"/>
  <c r="V115" i="10"/>
  <c r="V116" i="10" s="1"/>
  <c r="W113" i="10"/>
  <c r="BV340" i="10"/>
  <c r="V39" i="10"/>
  <c r="V40" i="10" s="1"/>
  <c r="W37" i="10"/>
  <c r="V295" i="10"/>
  <c r="V296" i="10" s="1"/>
  <c r="W293" i="10"/>
  <c r="W277" i="10"/>
  <c r="V279" i="10"/>
  <c r="V280" i="10" s="1"/>
  <c r="X221" i="10"/>
  <c r="W223" i="10"/>
  <c r="W224" i="10" s="1"/>
  <c r="X281" i="10"/>
  <c r="W283" i="10"/>
  <c r="W284" i="10" s="1"/>
  <c r="X97" i="10"/>
  <c r="W99" i="10"/>
  <c r="W100" i="10" s="1"/>
  <c r="V339" i="10"/>
  <c r="V340" i="10" s="1"/>
  <c r="W337" i="10"/>
  <c r="X161" i="10"/>
  <c r="W163" i="10"/>
  <c r="W164" i="10" s="1"/>
  <c r="R41" i="13"/>
  <c r="Q241" i="14"/>
  <c r="R313" i="14"/>
  <c r="Q315" i="14"/>
  <c r="Q316" i="14" s="1"/>
  <c r="R257" i="14"/>
  <c r="Q259" i="14"/>
  <c r="Q260" i="14" s="1"/>
  <c r="R247" i="13"/>
  <c r="R248" i="13" s="1"/>
  <c r="S245" i="13"/>
  <c r="Q251" i="14"/>
  <c r="Q252" i="14" s="1"/>
  <c r="R249" i="14"/>
  <c r="R337" i="13"/>
  <c r="Q317" i="14"/>
  <c r="Q329" i="14"/>
  <c r="Q223" i="14"/>
  <c r="Q224" i="14" s="1"/>
  <c r="R221" i="14"/>
  <c r="Q229" i="14"/>
  <c r="Q237" i="14"/>
  <c r="R261" i="13"/>
  <c r="Q225" i="14"/>
  <c r="R249" i="13"/>
  <c r="R55" i="13"/>
  <c r="R56" i="13" s="1"/>
  <c r="S53" i="13"/>
  <c r="Q217" i="14"/>
  <c r="R37" i="13"/>
  <c r="Q281" i="14"/>
  <c r="R253" i="14"/>
  <c r="Q255" i="14"/>
  <c r="Q256" i="14" s="1"/>
  <c r="Q233" i="14"/>
  <c r="N44" i="2"/>
  <c r="F43" i="2" s="1"/>
  <c r="V101" i="10" s="1"/>
  <c r="R53" i="2"/>
  <c r="J52" i="2" s="1"/>
  <c r="V353" i="10" s="1"/>
  <c r="O52" i="2"/>
  <c r="G52" i="2" s="1"/>
  <c r="O46" i="2"/>
  <c r="G46" i="2" s="1"/>
  <c r="V165" i="10" s="1"/>
  <c r="P46" i="2"/>
  <c r="I49" i="2"/>
  <c r="R50" i="2"/>
  <c r="J49" i="2" s="1"/>
  <c r="V349" i="10" s="1"/>
  <c r="N46" i="2"/>
  <c r="R47" i="2"/>
  <c r="J46" i="2" s="1"/>
  <c r="V345" i="10" s="1"/>
  <c r="K40" i="2"/>
  <c r="O19" i="2"/>
  <c r="G19" i="2" s="1"/>
  <c r="V129" i="10" s="1"/>
  <c r="AF51" i="15" l="1"/>
  <c r="AG51" i="15" s="1"/>
  <c r="AH51" i="15" s="1"/>
  <c r="AF52" i="15"/>
  <c r="AG52" i="15" s="1"/>
  <c r="AH52" i="15" s="1"/>
  <c r="AE53" i="15"/>
  <c r="AD54" i="15"/>
  <c r="AB50" i="15"/>
  <c r="AC50" i="15" s="1"/>
  <c r="AF53" i="15"/>
  <c r="AG53" i="15" s="1"/>
  <c r="AH53" i="15" s="1"/>
  <c r="AF49" i="15"/>
  <c r="AB44" i="15"/>
  <c r="AE43" i="15"/>
  <c r="AF43" i="15" s="1"/>
  <c r="AD45" i="15"/>
  <c r="AE45" i="15" s="1"/>
  <c r="AA47" i="15"/>
  <c r="AA46" i="15"/>
  <c r="AF48" i="15"/>
  <c r="AA41" i="15"/>
  <c r="AA120" i="15"/>
  <c r="AA114" i="15"/>
  <c r="AJ39" i="15"/>
  <c r="AE37" i="15"/>
  <c r="AA102" i="15"/>
  <c r="AC42" i="15"/>
  <c r="AE38" i="15"/>
  <c r="AF38" i="15" s="1"/>
  <c r="AA108" i="15"/>
  <c r="AA96" i="15"/>
  <c r="AB40" i="15"/>
  <c r="AC40" i="15" s="1"/>
  <c r="R349" i="13"/>
  <c r="S349" i="13" s="1"/>
  <c r="R253" i="13"/>
  <c r="R255" i="13" s="1"/>
  <c r="R256" i="13" s="1"/>
  <c r="V289" i="10"/>
  <c r="V291" i="10" s="1"/>
  <c r="V292" i="10" s="1"/>
  <c r="R273" i="13"/>
  <c r="V173" i="10"/>
  <c r="W173" i="10" s="1"/>
  <c r="R277" i="13"/>
  <c r="AC35" i="15"/>
  <c r="AE32" i="15"/>
  <c r="AC33" i="15"/>
  <c r="AE31" i="15"/>
  <c r="AC34" i="15"/>
  <c r="AD36" i="15"/>
  <c r="AE30" i="15"/>
  <c r="BM7" i="15"/>
  <c r="BN7" i="15" s="1"/>
  <c r="BO7" i="15" s="1"/>
  <c r="BP7" i="15" s="1"/>
  <c r="BQ7" i="15" s="1"/>
  <c r="BR7" i="15" s="1"/>
  <c r="BS7" i="15" s="1"/>
  <c r="BT7" i="15" s="1"/>
  <c r="BU7" i="15" s="1"/>
  <c r="BV7" i="15" s="1"/>
  <c r="BW7" i="15" s="1"/>
  <c r="AI11" i="15"/>
  <c r="AJ11" i="15" s="1"/>
  <c r="AK11" i="15" s="1"/>
  <c r="AL11" i="15" s="1"/>
  <c r="AM11" i="15" s="1"/>
  <c r="AN11" i="15" s="1"/>
  <c r="AO11" i="15" s="1"/>
  <c r="AP11" i="15" s="1"/>
  <c r="AQ11" i="15" s="1"/>
  <c r="AR11" i="15" s="1"/>
  <c r="AS11" i="15" s="1"/>
  <c r="AT11" i="15" s="1"/>
  <c r="AU11" i="15" s="1"/>
  <c r="AV11" i="15" s="1"/>
  <c r="AW11" i="15" s="1"/>
  <c r="AX11" i="15" s="1"/>
  <c r="AY11" i="15" s="1"/>
  <c r="AZ11" i="15" s="1"/>
  <c r="BA11" i="15" s="1"/>
  <c r="BB11" i="15" s="1"/>
  <c r="BC11" i="15" s="1"/>
  <c r="BD11" i="15" s="1"/>
  <c r="BE11" i="15" s="1"/>
  <c r="BF11" i="15" s="1"/>
  <c r="BG11" i="15" s="1"/>
  <c r="BH11" i="15" s="1"/>
  <c r="BI11" i="15" s="1"/>
  <c r="BJ11" i="15" s="1"/>
  <c r="BK11" i="15" s="1"/>
  <c r="BL11" i="15" s="1"/>
  <c r="BM11" i="15" s="1"/>
  <c r="BN11" i="15" s="1"/>
  <c r="BO11" i="15" s="1"/>
  <c r="BP11" i="15" s="1"/>
  <c r="BQ11" i="15" s="1"/>
  <c r="BR11" i="15" s="1"/>
  <c r="BS11" i="15" s="1"/>
  <c r="BT11" i="15" s="1"/>
  <c r="BU11" i="15" s="1"/>
  <c r="BV11" i="15" s="1"/>
  <c r="BW11" i="15" s="1"/>
  <c r="P19" i="2"/>
  <c r="P20" i="2" s="1"/>
  <c r="H19" i="2" s="1"/>
  <c r="V189" i="10" s="1"/>
  <c r="AD21" i="15"/>
  <c r="AE21" i="15" s="1"/>
  <c r="AF21" i="15" s="1"/>
  <c r="AC26" i="15"/>
  <c r="AD26" i="15" s="1"/>
  <c r="AB27" i="15"/>
  <c r="AB25" i="15"/>
  <c r="AA29" i="15"/>
  <c r="AB29" i="15" s="1"/>
  <c r="AD28" i="15"/>
  <c r="AD22" i="15"/>
  <c r="AE22" i="15" s="1"/>
  <c r="AF24" i="15"/>
  <c r="AG24" i="15" s="1"/>
  <c r="AF20" i="15"/>
  <c r="AA23" i="15"/>
  <c r="AB19" i="15"/>
  <c r="V9" i="10"/>
  <c r="Q49" i="14"/>
  <c r="Q51" i="14" s="1"/>
  <c r="R9" i="13"/>
  <c r="S9" i="13" s="1"/>
  <c r="AH8" i="15"/>
  <c r="AI8" i="15" s="1"/>
  <c r="AE9" i="15"/>
  <c r="AF9" i="15" s="1"/>
  <c r="AG9" i="15" s="1"/>
  <c r="AH9" i="15" s="1"/>
  <c r="AI9" i="15" s="1"/>
  <c r="AJ9" i="15" s="1"/>
  <c r="AK9" i="15" s="1"/>
  <c r="AL9" i="15" s="1"/>
  <c r="AM9" i="15" s="1"/>
  <c r="AN9" i="15" s="1"/>
  <c r="AO9" i="15" s="1"/>
  <c r="AP9" i="15" s="1"/>
  <c r="AQ9" i="15" s="1"/>
  <c r="AR9" i="15" s="1"/>
  <c r="AS9" i="15" s="1"/>
  <c r="AT9" i="15" s="1"/>
  <c r="AU9" i="15" s="1"/>
  <c r="AV9" i="15" s="1"/>
  <c r="AW9" i="15" s="1"/>
  <c r="AX9" i="15" s="1"/>
  <c r="AY9" i="15" s="1"/>
  <c r="AZ9" i="15" s="1"/>
  <c r="BA9" i="15" s="1"/>
  <c r="BB9" i="15" s="1"/>
  <c r="BC9" i="15" s="1"/>
  <c r="BD9" i="15" s="1"/>
  <c r="BE9" i="15" s="1"/>
  <c r="BF9" i="15" s="1"/>
  <c r="BG9" i="15" s="1"/>
  <c r="BH9" i="15" s="1"/>
  <c r="BI9" i="15" s="1"/>
  <c r="BJ9" i="15" s="1"/>
  <c r="BK9" i="15" s="1"/>
  <c r="BL9" i="15" s="1"/>
  <c r="BM9" i="15" s="1"/>
  <c r="BN9" i="15" s="1"/>
  <c r="BO9" i="15" s="1"/>
  <c r="BP9" i="15" s="1"/>
  <c r="BQ9" i="15" s="1"/>
  <c r="BR9" i="15" s="1"/>
  <c r="BS9" i="15" s="1"/>
  <c r="BT9" i="15" s="1"/>
  <c r="BU9" i="15" s="1"/>
  <c r="BV9" i="15" s="1"/>
  <c r="BW9" i="15" s="1"/>
  <c r="AB12" i="15"/>
  <c r="AC12" i="15" s="1"/>
  <c r="AD12" i="15" s="1"/>
  <c r="AE12" i="15" s="1"/>
  <c r="AF12" i="15" s="1"/>
  <c r="AG12" i="15" s="1"/>
  <c r="AH12" i="15" s="1"/>
  <c r="AI12" i="15" s="1"/>
  <c r="AJ12" i="15" s="1"/>
  <c r="AK12" i="15" s="1"/>
  <c r="AL12" i="15" s="1"/>
  <c r="AM12" i="15" s="1"/>
  <c r="AN12" i="15" s="1"/>
  <c r="AO12" i="15" s="1"/>
  <c r="AP12" i="15" s="1"/>
  <c r="AQ12" i="15" s="1"/>
  <c r="AR12" i="15" s="1"/>
  <c r="AS12" i="15" s="1"/>
  <c r="AT12" i="15" s="1"/>
  <c r="AU12" i="15" s="1"/>
  <c r="AV12" i="15" s="1"/>
  <c r="AW12" i="15" s="1"/>
  <c r="AX12" i="15" s="1"/>
  <c r="AY12" i="15" s="1"/>
  <c r="AZ12" i="15" s="1"/>
  <c r="BA12" i="15" s="1"/>
  <c r="BB12" i="15" s="1"/>
  <c r="BC12" i="15" s="1"/>
  <c r="BD12" i="15" s="1"/>
  <c r="BE12" i="15" s="1"/>
  <c r="BF12" i="15" s="1"/>
  <c r="BG12" i="15" s="1"/>
  <c r="BH12" i="15" s="1"/>
  <c r="BI12" i="15" s="1"/>
  <c r="BJ12" i="15" s="1"/>
  <c r="BK12" i="15" s="1"/>
  <c r="BL12" i="15" s="1"/>
  <c r="BM12" i="15" s="1"/>
  <c r="BN12" i="15" s="1"/>
  <c r="BO12" i="15" s="1"/>
  <c r="BP12" i="15" s="1"/>
  <c r="BQ12" i="15" s="1"/>
  <c r="BR12" i="15" s="1"/>
  <c r="BS12" i="15" s="1"/>
  <c r="BT12" i="15" s="1"/>
  <c r="BU12" i="15" s="1"/>
  <c r="BV12" i="15" s="1"/>
  <c r="BW12" i="15" s="1"/>
  <c r="AE18" i="15"/>
  <c r="AF18" i="15" s="1"/>
  <c r="AG18" i="15" s="1"/>
  <c r="AH18" i="15" s="1"/>
  <c r="AI18" i="15" s="1"/>
  <c r="AJ18" i="15" s="1"/>
  <c r="AK18" i="15" s="1"/>
  <c r="AL18" i="15" s="1"/>
  <c r="AM18" i="15" s="1"/>
  <c r="AN18" i="15" s="1"/>
  <c r="AO18" i="15" s="1"/>
  <c r="AP18" i="15" s="1"/>
  <c r="AQ18" i="15" s="1"/>
  <c r="AR18" i="15" s="1"/>
  <c r="AS18" i="15" s="1"/>
  <c r="AT18" i="15" s="1"/>
  <c r="AU18" i="15" s="1"/>
  <c r="AV18" i="15" s="1"/>
  <c r="AW18" i="15" s="1"/>
  <c r="AX18" i="15" s="1"/>
  <c r="AY18" i="15" s="1"/>
  <c r="AZ18" i="15" s="1"/>
  <c r="BA18" i="15" s="1"/>
  <c r="BB18" i="15" s="1"/>
  <c r="BC18" i="15" s="1"/>
  <c r="BD18" i="15" s="1"/>
  <c r="BE18" i="15" s="1"/>
  <c r="BF18" i="15" s="1"/>
  <c r="BG18" i="15" s="1"/>
  <c r="BH18" i="15" s="1"/>
  <c r="BI18" i="15" s="1"/>
  <c r="BJ18" i="15" s="1"/>
  <c r="BK18" i="15" s="1"/>
  <c r="BL18" i="15" s="1"/>
  <c r="BM18" i="15" s="1"/>
  <c r="BN18" i="15" s="1"/>
  <c r="BO18" i="15" s="1"/>
  <c r="BP18" i="15" s="1"/>
  <c r="BQ18" i="15" s="1"/>
  <c r="BR18" i="15" s="1"/>
  <c r="BS18" i="15" s="1"/>
  <c r="BT18" i="15" s="1"/>
  <c r="BU18" i="15" s="1"/>
  <c r="BV18" i="15" s="1"/>
  <c r="BW18" i="15" s="1"/>
  <c r="R19" i="2" s="1"/>
  <c r="AE17" i="15"/>
  <c r="AC10" i="15"/>
  <c r="AD10" i="15" s="1"/>
  <c r="N19" i="2"/>
  <c r="N20" i="2" s="1"/>
  <c r="F19" i="2" s="1"/>
  <c r="V69" i="10" s="1"/>
  <c r="V71" i="10" s="1"/>
  <c r="Y221" i="10"/>
  <c r="X223" i="10"/>
  <c r="X224" i="10" s="1"/>
  <c r="W129" i="10"/>
  <c r="V131" i="10"/>
  <c r="X99" i="10"/>
  <c r="X100" i="10" s="1"/>
  <c r="Y97" i="10"/>
  <c r="W279" i="10"/>
  <c r="W280" i="10" s="1"/>
  <c r="X277" i="10"/>
  <c r="W115" i="10"/>
  <c r="W116" i="10" s="1"/>
  <c r="X113" i="10"/>
  <c r="X283" i="10"/>
  <c r="X284" i="10" s="1"/>
  <c r="Y281" i="10"/>
  <c r="Y53" i="10"/>
  <c r="X55" i="10"/>
  <c r="X56" i="10" s="1"/>
  <c r="W353" i="10"/>
  <c r="V355" i="10"/>
  <c r="V356" i="10" s="1"/>
  <c r="W339" i="10"/>
  <c r="W340" i="10" s="1"/>
  <c r="X337" i="10"/>
  <c r="W39" i="10"/>
  <c r="W40" i="10" s="1"/>
  <c r="X37" i="10"/>
  <c r="W43" i="10"/>
  <c r="W44" i="10" s="1"/>
  <c r="X41" i="10"/>
  <c r="V351" i="10"/>
  <c r="V352" i="10" s="1"/>
  <c r="W349" i="10"/>
  <c r="W159" i="10"/>
  <c r="W160" i="10" s="1"/>
  <c r="X157" i="10"/>
  <c r="X293" i="10"/>
  <c r="W295" i="10"/>
  <c r="W296" i="10" s="1"/>
  <c r="Y161" i="10"/>
  <c r="X163" i="10"/>
  <c r="X164" i="10" s="1"/>
  <c r="V167" i="10"/>
  <c r="V168" i="10" s="1"/>
  <c r="W165" i="10"/>
  <c r="W345" i="10"/>
  <c r="V347" i="10"/>
  <c r="V348" i="10" s="1"/>
  <c r="V103" i="10"/>
  <c r="V104" i="10" s="1"/>
  <c r="W101" i="10"/>
  <c r="X217" i="10"/>
  <c r="W219" i="10"/>
  <c r="W220" i="10" s="1"/>
  <c r="W287" i="10"/>
  <c r="W288" i="10" s="1"/>
  <c r="X285" i="10"/>
  <c r="Q219" i="14"/>
  <c r="Q220" i="14" s="1"/>
  <c r="BQ240" i="14"/>
  <c r="R217" i="14"/>
  <c r="Q245" i="14"/>
  <c r="Q331" i="14"/>
  <c r="Q332" i="14" s="1"/>
  <c r="R329" i="14"/>
  <c r="R229" i="13"/>
  <c r="R251" i="14"/>
  <c r="R252" i="14" s="1"/>
  <c r="S249" i="14"/>
  <c r="R237" i="13"/>
  <c r="R281" i="14"/>
  <c r="Q283" i="14"/>
  <c r="Q284" i="14" s="1"/>
  <c r="S257" i="14"/>
  <c r="R259" i="14"/>
  <c r="R260" i="14" s="1"/>
  <c r="Q309" i="14"/>
  <c r="R353" i="13"/>
  <c r="Q333" i="14"/>
  <c r="R229" i="14"/>
  <c r="Q231" i="14"/>
  <c r="Q232" i="14" s="1"/>
  <c r="S313" i="14"/>
  <c r="R315" i="14"/>
  <c r="R316" i="14" s="1"/>
  <c r="Q273" i="14"/>
  <c r="S221" i="14"/>
  <c r="R223" i="14"/>
  <c r="R224" i="14" s="1"/>
  <c r="S55" i="13"/>
  <c r="S56" i="13" s="1"/>
  <c r="T53" i="13"/>
  <c r="R233" i="14"/>
  <c r="Q235" i="14"/>
  <c r="Q236" i="14" s="1"/>
  <c r="R263" i="13"/>
  <c r="R264" i="13" s="1"/>
  <c r="S261" i="13"/>
  <c r="Q285" i="14"/>
  <c r="Q239" i="14"/>
  <c r="Q240" i="14" s="1"/>
  <c r="R237" i="14"/>
  <c r="R233" i="13"/>
  <c r="Q305" i="14"/>
  <c r="S253" i="14"/>
  <c r="R255" i="14"/>
  <c r="R256" i="14" s="1"/>
  <c r="R251" i="13"/>
  <c r="R252" i="13" s="1"/>
  <c r="S249" i="13"/>
  <c r="Q319" i="14"/>
  <c r="Q320" i="14" s="1"/>
  <c r="R317" i="14"/>
  <c r="Q243" i="14"/>
  <c r="Q244" i="14" s="1"/>
  <c r="R241" i="14"/>
  <c r="Q321" i="14"/>
  <c r="Q57" i="14"/>
  <c r="R241" i="13"/>
  <c r="R39" i="13"/>
  <c r="R40" i="13" s="1"/>
  <c r="S37" i="13"/>
  <c r="Q227" i="14"/>
  <c r="Q228" i="14" s="1"/>
  <c r="R225" i="14"/>
  <c r="R339" i="13"/>
  <c r="R340" i="13" s="1"/>
  <c r="S337" i="13"/>
  <c r="T245" i="13"/>
  <c r="S247" i="13"/>
  <c r="S248" i="13" s="1"/>
  <c r="S41" i="13"/>
  <c r="R43" i="13"/>
  <c r="R44" i="13" s="1"/>
  <c r="AL23" i="7"/>
  <c r="L41" i="2"/>
  <c r="P47" i="2"/>
  <c r="H46" i="2" s="1"/>
  <c r="P52" i="2"/>
  <c r="P53" i="2" s="1"/>
  <c r="H52" i="2" s="1"/>
  <c r="V233" i="10" s="1"/>
  <c r="M46" i="2"/>
  <c r="M49" i="2"/>
  <c r="R351" i="13" l="1"/>
  <c r="R352" i="13" s="1"/>
  <c r="W289" i="10"/>
  <c r="S253" i="13"/>
  <c r="AI53" i="15"/>
  <c r="AJ53" i="15" s="1"/>
  <c r="AI52" i="15"/>
  <c r="AJ52" i="15" s="1"/>
  <c r="AK52" i="15" s="1"/>
  <c r="AL52" i="15" s="1"/>
  <c r="AM52" i="15" s="1"/>
  <c r="AE54" i="15"/>
  <c r="AD50" i="15"/>
  <c r="AE50" i="15" s="1"/>
  <c r="AI51" i="15"/>
  <c r="AG49" i="15"/>
  <c r="AB108" i="15"/>
  <c r="AB41" i="15"/>
  <c r="AB46" i="15"/>
  <c r="AC46" i="15"/>
  <c r="AC44" i="15"/>
  <c r="AB120" i="15"/>
  <c r="AB102" i="15"/>
  <c r="AG43" i="15"/>
  <c r="AB96" i="15"/>
  <c r="AF45" i="15"/>
  <c r="AB114" i="15"/>
  <c r="AG48" i="15"/>
  <c r="AB47" i="15"/>
  <c r="AG38" i="15"/>
  <c r="AF37" i="15"/>
  <c r="AD40" i="15"/>
  <c r="AK39" i="15"/>
  <c r="AD42" i="15"/>
  <c r="V175" i="10"/>
  <c r="V176" i="10" s="1"/>
  <c r="S277" i="13"/>
  <c r="R279" i="13"/>
  <c r="R280" i="13" s="1"/>
  <c r="R275" i="13"/>
  <c r="R276" i="13" s="1"/>
  <c r="S273" i="13"/>
  <c r="V265" i="10"/>
  <c r="W265" i="10" s="1"/>
  <c r="R257" i="13"/>
  <c r="M16" i="2"/>
  <c r="E16" i="2" s="1"/>
  <c r="V5" i="10" s="1"/>
  <c r="AD33" i="15"/>
  <c r="AE33" i="15" s="1"/>
  <c r="AE36" i="15"/>
  <c r="AF32" i="15"/>
  <c r="AG32" i="15" s="1"/>
  <c r="AD35" i="15"/>
  <c r="AD34" i="15"/>
  <c r="AF31" i="15"/>
  <c r="AF30" i="15"/>
  <c r="Q16" i="2"/>
  <c r="I16" i="2" s="1"/>
  <c r="R49" i="14"/>
  <c r="S49" i="14" s="1"/>
  <c r="R11" i="13"/>
  <c r="R101" i="13"/>
  <c r="R103" i="13" s="1"/>
  <c r="AE28" i="15"/>
  <c r="AE26" i="15"/>
  <c r="AF26" i="15" s="1"/>
  <c r="AH24" i="15"/>
  <c r="AI24" i="15" s="1"/>
  <c r="AC29" i="15"/>
  <c r="AD29" i="15" s="1"/>
  <c r="AC27" i="15"/>
  <c r="AC25" i="15"/>
  <c r="Q53" i="14"/>
  <c r="Q55" i="14" s="1"/>
  <c r="AB23" i="15"/>
  <c r="AC23" i="15" s="1"/>
  <c r="AC19" i="15"/>
  <c r="AD19" i="15" s="1"/>
  <c r="AG21" i="15"/>
  <c r="AH21" i="15" s="1"/>
  <c r="AI21" i="15" s="1"/>
  <c r="AG20" i="15"/>
  <c r="AF22" i="15"/>
  <c r="W69" i="10"/>
  <c r="X69" i="10" s="1"/>
  <c r="V11" i="10"/>
  <c r="W9" i="10"/>
  <c r="AE10" i="15"/>
  <c r="AF10" i="15" s="1"/>
  <c r="AG10" i="15" s="1"/>
  <c r="AH10" i="15" s="1"/>
  <c r="AI10" i="15" s="1"/>
  <c r="AJ10" i="15" s="1"/>
  <c r="AK10" i="15" s="1"/>
  <c r="AL10" i="15" s="1"/>
  <c r="AM10" i="15" s="1"/>
  <c r="AN10" i="15" s="1"/>
  <c r="AO10" i="15" s="1"/>
  <c r="AP10" i="15" s="1"/>
  <c r="AQ10" i="15" s="1"/>
  <c r="AR10" i="15" s="1"/>
  <c r="AS10" i="15" s="1"/>
  <c r="AT10" i="15" s="1"/>
  <c r="AU10" i="15" s="1"/>
  <c r="AV10" i="15" s="1"/>
  <c r="AW10" i="15" s="1"/>
  <c r="AX10" i="15" s="1"/>
  <c r="AY10" i="15" s="1"/>
  <c r="AZ10" i="15" s="1"/>
  <c r="BA10" i="15" s="1"/>
  <c r="BB10" i="15" s="1"/>
  <c r="BC10" i="15" s="1"/>
  <c r="BD10" i="15" s="1"/>
  <c r="BE10" i="15" s="1"/>
  <c r="BF10" i="15" s="1"/>
  <c r="BG10" i="15" s="1"/>
  <c r="BH10" i="15" s="1"/>
  <c r="BI10" i="15" s="1"/>
  <c r="BJ10" i="15" s="1"/>
  <c r="BK10" i="15" s="1"/>
  <c r="BL10" i="15" s="1"/>
  <c r="BM10" i="15" s="1"/>
  <c r="BN10" i="15" s="1"/>
  <c r="BO10" i="15" s="1"/>
  <c r="BP10" i="15" s="1"/>
  <c r="BQ10" i="15" s="1"/>
  <c r="BR10" i="15" s="1"/>
  <c r="BS10" i="15" s="1"/>
  <c r="BT10" i="15" s="1"/>
  <c r="BU10" i="15" s="1"/>
  <c r="BV10" i="15" s="1"/>
  <c r="BW10" i="15" s="1"/>
  <c r="AF17" i="15"/>
  <c r="AG17" i="15" s="1"/>
  <c r="AH17" i="15" s="1"/>
  <c r="AI17" i="15" s="1"/>
  <c r="AJ17" i="15" s="1"/>
  <c r="AK17" i="15" s="1"/>
  <c r="AL17" i="15" s="1"/>
  <c r="AM17" i="15" s="1"/>
  <c r="AN17" i="15" s="1"/>
  <c r="AO17" i="15" s="1"/>
  <c r="AP17" i="15" s="1"/>
  <c r="AQ17" i="15" s="1"/>
  <c r="AR17" i="15" s="1"/>
  <c r="AS17" i="15" s="1"/>
  <c r="AT17" i="15" s="1"/>
  <c r="AU17" i="15" s="1"/>
  <c r="AV17" i="15" s="1"/>
  <c r="AW17" i="15" s="1"/>
  <c r="AX17" i="15" s="1"/>
  <c r="AY17" i="15" s="1"/>
  <c r="AZ17" i="15" s="1"/>
  <c r="BA17" i="15" s="1"/>
  <c r="BB17" i="15" s="1"/>
  <c r="BC17" i="15" s="1"/>
  <c r="BD17" i="15" s="1"/>
  <c r="BE17" i="15" s="1"/>
  <c r="BF17" i="15" s="1"/>
  <c r="BG17" i="15" s="1"/>
  <c r="BH17" i="15" s="1"/>
  <c r="BI17" i="15" s="1"/>
  <c r="BJ17" i="15" s="1"/>
  <c r="BK17" i="15" s="1"/>
  <c r="BL17" i="15" s="1"/>
  <c r="BM17" i="15" s="1"/>
  <c r="BN17" i="15" s="1"/>
  <c r="BO17" i="15" s="1"/>
  <c r="BP17" i="15" s="1"/>
  <c r="BQ17" i="15" s="1"/>
  <c r="BR17" i="15" s="1"/>
  <c r="BS17" i="15" s="1"/>
  <c r="BT17" i="15" s="1"/>
  <c r="BU17" i="15" s="1"/>
  <c r="BV17" i="15" s="1"/>
  <c r="BW17" i="15" s="1"/>
  <c r="Q19" i="2" s="1"/>
  <c r="AJ8" i="15"/>
  <c r="AK8" i="15" s="1"/>
  <c r="AL8" i="15" s="1"/>
  <c r="AM8" i="15" s="1"/>
  <c r="AN8" i="15" s="1"/>
  <c r="AO8" i="15" s="1"/>
  <c r="AP8" i="15" s="1"/>
  <c r="AQ8" i="15" s="1"/>
  <c r="AR8" i="15" s="1"/>
  <c r="AS8" i="15" s="1"/>
  <c r="AT8" i="15" s="1"/>
  <c r="AU8" i="15" s="1"/>
  <c r="AV8" i="15" s="1"/>
  <c r="AW8" i="15" s="1"/>
  <c r="AX8" i="15" s="1"/>
  <c r="AY8" i="15" s="1"/>
  <c r="AZ8" i="15" s="1"/>
  <c r="BA8" i="15" s="1"/>
  <c r="BB8" i="15" s="1"/>
  <c r="BC8" i="15" s="1"/>
  <c r="BD8" i="15" s="1"/>
  <c r="BE8" i="15" s="1"/>
  <c r="BF8" i="15" s="1"/>
  <c r="BG8" i="15" s="1"/>
  <c r="BH8" i="15" s="1"/>
  <c r="BI8" i="15" s="1"/>
  <c r="BJ8" i="15" s="1"/>
  <c r="BK8" i="15" s="1"/>
  <c r="BL8" i="15" s="1"/>
  <c r="BM8" i="15" s="1"/>
  <c r="BN8" i="15" s="1"/>
  <c r="BO8" i="15" s="1"/>
  <c r="BP8" i="15" s="1"/>
  <c r="BQ8" i="15" s="1"/>
  <c r="BR8" i="15" s="1"/>
  <c r="BS8" i="15" s="1"/>
  <c r="BT8" i="15" s="1"/>
  <c r="BU8" i="15" s="1"/>
  <c r="BV8" i="15" s="1"/>
  <c r="BW8" i="15" s="1"/>
  <c r="O16" i="2"/>
  <c r="R16" i="2"/>
  <c r="Y37" i="10"/>
  <c r="X39" i="10"/>
  <c r="X40" i="10" s="1"/>
  <c r="X159" i="10"/>
  <c r="X160" i="10" s="1"/>
  <c r="Y157" i="10"/>
  <c r="Y337" i="10"/>
  <c r="X339" i="10"/>
  <c r="X340" i="10" s="1"/>
  <c r="Y41" i="10"/>
  <c r="X43" i="10"/>
  <c r="X44" i="10" s="1"/>
  <c r="X129" i="10"/>
  <c r="W131" i="10"/>
  <c r="X219" i="10"/>
  <c r="X220" i="10" s="1"/>
  <c r="Y217" i="10"/>
  <c r="X165" i="10"/>
  <c r="W167" i="10"/>
  <c r="W168" i="10" s="1"/>
  <c r="X353" i="10"/>
  <c r="W355" i="10"/>
  <c r="W356" i="10" s="1"/>
  <c r="Z281" i="10"/>
  <c r="Y283" i="10"/>
  <c r="Y284" i="10" s="1"/>
  <c r="Y99" i="10"/>
  <c r="Y100" i="10" s="1"/>
  <c r="Z97" i="10"/>
  <c r="W189" i="10"/>
  <c r="V191" i="10"/>
  <c r="X101" i="10"/>
  <c r="W103" i="10"/>
  <c r="W104" i="10" s="1"/>
  <c r="X173" i="10"/>
  <c r="W175" i="10"/>
  <c r="W176" i="10" s="1"/>
  <c r="Z53" i="10"/>
  <c r="Y55" i="10"/>
  <c r="Y56" i="10" s="1"/>
  <c r="X115" i="10"/>
  <c r="X116" i="10" s="1"/>
  <c r="Y113" i="10"/>
  <c r="X289" i="10"/>
  <c r="W291" i="10"/>
  <c r="W292" i="10" s="1"/>
  <c r="X287" i="10"/>
  <c r="X288" i="10" s="1"/>
  <c r="Y285" i="10"/>
  <c r="W347" i="10"/>
  <c r="W348" i="10" s="1"/>
  <c r="X345" i="10"/>
  <c r="X295" i="10"/>
  <c r="X296" i="10" s="1"/>
  <c r="Y293" i="10"/>
  <c r="Y277" i="10"/>
  <c r="X279" i="10"/>
  <c r="X280" i="10" s="1"/>
  <c r="Z161" i="10"/>
  <c r="Y163" i="10"/>
  <c r="Y164" i="10" s="1"/>
  <c r="Y223" i="10"/>
  <c r="Y224" i="10" s="1"/>
  <c r="Z221" i="10"/>
  <c r="W233" i="10"/>
  <c r="V235" i="10"/>
  <c r="V236" i="10" s="1"/>
  <c r="BV356" i="10"/>
  <c r="X349" i="10"/>
  <c r="W351" i="10"/>
  <c r="W352" i="10" s="1"/>
  <c r="S317" i="14"/>
  <c r="R319" i="14"/>
  <c r="R320" i="14" s="1"/>
  <c r="S223" i="14"/>
  <c r="S224" i="14" s="1"/>
  <c r="T221" i="14"/>
  <c r="S329" i="14"/>
  <c r="R331" i="14"/>
  <c r="R332" i="14" s="1"/>
  <c r="R57" i="14"/>
  <c r="Q59" i="14"/>
  <c r="Q335" i="14"/>
  <c r="Q336" i="14" s="1"/>
  <c r="R333" i="14"/>
  <c r="S39" i="13"/>
  <c r="S40" i="13" s="1"/>
  <c r="T37" i="13"/>
  <c r="Q323" i="14"/>
  <c r="Q324" i="14" s="1"/>
  <c r="R321" i="14"/>
  <c r="T9" i="13"/>
  <c r="S11" i="13"/>
  <c r="S351" i="13"/>
  <c r="S352" i="13" s="1"/>
  <c r="T349" i="13"/>
  <c r="R285" i="14"/>
  <c r="Q287" i="14"/>
  <c r="Q288" i="14" s="1"/>
  <c r="R273" i="14"/>
  <c r="Q275" i="14"/>
  <c r="Q276" i="14" s="1"/>
  <c r="S251" i="14"/>
  <c r="S252" i="14" s="1"/>
  <c r="T249" i="14"/>
  <c r="T261" i="13"/>
  <c r="S263" i="13"/>
  <c r="S264" i="13" s="1"/>
  <c r="S315" i="14"/>
  <c r="S316" i="14" s="1"/>
  <c r="T313" i="14"/>
  <c r="R219" i="14"/>
  <c r="R220" i="14" s="1"/>
  <c r="S217" i="14"/>
  <c r="T257" i="14"/>
  <c r="S259" i="14"/>
  <c r="S260" i="14" s="1"/>
  <c r="T337" i="13"/>
  <c r="S339" i="13"/>
  <c r="S340" i="13" s="1"/>
  <c r="Q311" i="14"/>
  <c r="Q312" i="14" s="1"/>
  <c r="R309" i="14"/>
  <c r="S229" i="13"/>
  <c r="R231" i="13"/>
  <c r="R232" i="13" s="1"/>
  <c r="S233" i="13"/>
  <c r="R235" i="13"/>
  <c r="R236" i="13" s="1"/>
  <c r="S237" i="13"/>
  <c r="R239" i="13"/>
  <c r="R240" i="13" s="1"/>
  <c r="R305" i="14"/>
  <c r="Q307" i="14"/>
  <c r="Q308" i="14" s="1"/>
  <c r="T55" i="13"/>
  <c r="T56" i="13" s="1"/>
  <c r="U53" i="13"/>
  <c r="R283" i="14"/>
  <c r="R284" i="14" s="1"/>
  <c r="S281" i="14"/>
  <c r="R345" i="13"/>
  <c r="Q325" i="14"/>
  <c r="BQ336" i="14" s="1"/>
  <c r="S255" i="14"/>
  <c r="S256" i="14" s="1"/>
  <c r="T253" i="14"/>
  <c r="S353" i="13"/>
  <c r="R355" i="13"/>
  <c r="R356" i="13" s="1"/>
  <c r="Q247" i="14"/>
  <c r="Q248" i="14" s="1"/>
  <c r="R245" i="14"/>
  <c r="Q61" i="14"/>
  <c r="R243" i="13"/>
  <c r="R244" i="13" s="1"/>
  <c r="S241" i="13"/>
  <c r="S255" i="13"/>
  <c r="S256" i="13" s="1"/>
  <c r="T253" i="13"/>
  <c r="S233" i="14"/>
  <c r="R235" i="14"/>
  <c r="R236" i="14" s="1"/>
  <c r="Q277" i="14"/>
  <c r="S251" i="13"/>
  <c r="S252" i="13" s="1"/>
  <c r="T249" i="13"/>
  <c r="R227" i="14"/>
  <c r="R228" i="14" s="1"/>
  <c r="S225" i="14"/>
  <c r="R243" i="14"/>
  <c r="R244" i="14" s="1"/>
  <c r="S241" i="14"/>
  <c r="T41" i="13"/>
  <c r="S43" i="13"/>
  <c r="S44" i="13" s="1"/>
  <c r="S229" i="14"/>
  <c r="R231" i="14"/>
  <c r="R232" i="14" s="1"/>
  <c r="U245" i="13"/>
  <c r="T247" i="13"/>
  <c r="T248" i="13" s="1"/>
  <c r="R239" i="14"/>
  <c r="R240" i="14" s="1"/>
  <c r="S237" i="14"/>
  <c r="K52" i="2"/>
  <c r="O49" i="2"/>
  <c r="G49" i="2" s="1"/>
  <c r="E46" i="2"/>
  <c r="V45" i="10" s="1"/>
  <c r="N47" i="2"/>
  <c r="F46" i="2" s="1"/>
  <c r="N50" i="2"/>
  <c r="F49" i="2" s="1"/>
  <c r="V109" i="10" s="1"/>
  <c r="E49" i="2"/>
  <c r="V49" i="10" s="1"/>
  <c r="AK53" i="15" l="1"/>
  <c r="AL53" i="15" s="1"/>
  <c r="AM53" i="15" s="1"/>
  <c r="AN53" i="15" s="1"/>
  <c r="AO53" i="15" s="1"/>
  <c r="AP53" i="15" s="1"/>
  <c r="AQ53" i="15" s="1"/>
  <c r="AR53" i="15" s="1"/>
  <c r="AF54" i="15"/>
  <c r="AC114" i="15"/>
  <c r="AC120" i="15"/>
  <c r="AC102" i="15"/>
  <c r="AC108" i="15"/>
  <c r="AH49" i="15"/>
  <c r="AI49" i="15" s="1"/>
  <c r="AJ49" i="15" s="1"/>
  <c r="AC41" i="15"/>
  <c r="AD41" i="15" s="1"/>
  <c r="AJ51" i="15"/>
  <c r="AK51" i="15" s="1"/>
  <c r="AL51" i="15" s="1"/>
  <c r="AM51" i="15" s="1"/>
  <c r="AN51" i="15" s="1"/>
  <c r="AO51" i="15" s="1"/>
  <c r="AP51" i="15" s="1"/>
  <c r="AQ51" i="15" s="1"/>
  <c r="AR51" i="15" s="1"/>
  <c r="AF50" i="15"/>
  <c r="AN52" i="15"/>
  <c r="AO52" i="15" s="1"/>
  <c r="AP52" i="15" s="1"/>
  <c r="AQ52" i="15" s="1"/>
  <c r="AR52" i="15" s="1"/>
  <c r="AS52" i="15" s="1"/>
  <c r="AT52" i="15" s="1"/>
  <c r="AU52" i="15" s="1"/>
  <c r="AV52" i="15" s="1"/>
  <c r="AW52" i="15" s="1"/>
  <c r="AX52" i="15" s="1"/>
  <c r="AY52" i="15" s="1"/>
  <c r="AZ52" i="15" s="1"/>
  <c r="BA52" i="15" s="1"/>
  <c r="BB52" i="15" s="1"/>
  <c r="BC52" i="15" s="1"/>
  <c r="BD52" i="15" s="1"/>
  <c r="BE52" i="15" s="1"/>
  <c r="BF52" i="15" s="1"/>
  <c r="BG52" i="15" s="1"/>
  <c r="BH52" i="15" s="1"/>
  <c r="BI52" i="15" s="1"/>
  <c r="BJ52" i="15" s="1"/>
  <c r="BK52" i="15" s="1"/>
  <c r="BL52" i="15" s="1"/>
  <c r="BM52" i="15" s="1"/>
  <c r="BN52" i="15" s="1"/>
  <c r="BO52" i="15" s="1"/>
  <c r="BP52" i="15" s="1"/>
  <c r="BQ52" i="15" s="1"/>
  <c r="BR52" i="15" s="1"/>
  <c r="BS52" i="15" s="1"/>
  <c r="BT52" i="15" s="1"/>
  <c r="BU52" i="15" s="1"/>
  <c r="BV52" i="15" s="1"/>
  <c r="BW52" i="15" s="1"/>
  <c r="AH43" i="15"/>
  <c r="AH48" i="15"/>
  <c r="AI48" i="15" s="1"/>
  <c r="AJ48" i="15" s="1"/>
  <c r="AK48" i="15" s="1"/>
  <c r="AL48" i="15" s="1"/>
  <c r="AM48" i="15" s="1"/>
  <c r="AN48" i="15" s="1"/>
  <c r="AO48" i="15" s="1"/>
  <c r="AP48" i="15" s="1"/>
  <c r="AD44" i="15"/>
  <c r="AC47" i="15"/>
  <c r="AD47" i="15" s="1"/>
  <c r="AD46" i="15"/>
  <c r="AG45" i="15"/>
  <c r="AC96" i="15"/>
  <c r="AG37" i="15"/>
  <c r="AE42" i="15"/>
  <c r="AH38" i="15"/>
  <c r="AL39" i="15"/>
  <c r="AM39" i="15" s="1"/>
  <c r="AN39" i="15" s="1"/>
  <c r="AO39" i="15" s="1"/>
  <c r="AP39" i="15" s="1"/>
  <c r="AQ39" i="15" s="1"/>
  <c r="AR39" i="15" s="1"/>
  <c r="AS39" i="15" s="1"/>
  <c r="AT39" i="15" s="1"/>
  <c r="AU39" i="15" s="1"/>
  <c r="AV39" i="15" s="1"/>
  <c r="AW39" i="15" s="1"/>
  <c r="AX39" i="15" s="1"/>
  <c r="AY39" i="15" s="1"/>
  <c r="AZ39" i="15" s="1"/>
  <c r="BA39" i="15" s="1"/>
  <c r="BB39" i="15" s="1"/>
  <c r="BC39" i="15" s="1"/>
  <c r="BD39" i="15" s="1"/>
  <c r="BE39" i="15" s="1"/>
  <c r="BF39" i="15" s="1"/>
  <c r="BG39" i="15" s="1"/>
  <c r="BH39" i="15" s="1"/>
  <c r="BI39" i="15" s="1"/>
  <c r="BJ39" i="15" s="1"/>
  <c r="BK39" i="15" s="1"/>
  <c r="BL39" i="15" s="1"/>
  <c r="BM39" i="15" s="1"/>
  <c r="BN39" i="15" s="1"/>
  <c r="BO39" i="15" s="1"/>
  <c r="BP39" i="15" s="1"/>
  <c r="BQ39" i="15" s="1"/>
  <c r="BR39" i="15" s="1"/>
  <c r="BS39" i="15" s="1"/>
  <c r="BT39" i="15" s="1"/>
  <c r="BU39" i="15" s="1"/>
  <c r="BV39" i="15" s="1"/>
  <c r="BW39" i="15" s="1"/>
  <c r="O31" i="2" s="1"/>
  <c r="G31" i="2" s="1"/>
  <c r="AE40" i="15"/>
  <c r="AF40" i="15" s="1"/>
  <c r="AG40" i="15" s="1"/>
  <c r="AH32" i="15"/>
  <c r="AI32" i="15" s="1"/>
  <c r="V267" i="10"/>
  <c r="V268" i="10" s="1"/>
  <c r="R259" i="13"/>
  <c r="R260" i="13" s="1"/>
  <c r="S257" i="13"/>
  <c r="T273" i="13"/>
  <c r="S275" i="13"/>
  <c r="S276" i="13" s="1"/>
  <c r="V105" i="10"/>
  <c r="W105" i="10" s="1"/>
  <c r="R105" i="13"/>
  <c r="R109" i="13"/>
  <c r="S109" i="13" s="1"/>
  <c r="V169" i="10"/>
  <c r="V171" i="10" s="1"/>
  <c r="V172" i="10" s="1"/>
  <c r="R265" i="13"/>
  <c r="T277" i="13"/>
  <c r="S279" i="13"/>
  <c r="S280" i="13" s="1"/>
  <c r="S101" i="13"/>
  <c r="T101" i="13" s="1"/>
  <c r="W71" i="10"/>
  <c r="Q25" i="14"/>
  <c r="Q27" i="14" s="1"/>
  <c r="R5" i="13"/>
  <c r="R7" i="13" s="1"/>
  <c r="AF33" i="15"/>
  <c r="AG33" i="15" s="1"/>
  <c r="AH33" i="15" s="1"/>
  <c r="AI33" i="15" s="1"/>
  <c r="AJ33" i="15" s="1"/>
  <c r="AK33" i="15" s="1"/>
  <c r="AL33" i="15" s="1"/>
  <c r="AM33" i="15" s="1"/>
  <c r="AN33" i="15" s="1"/>
  <c r="AO33" i="15" s="1"/>
  <c r="AP33" i="15" s="1"/>
  <c r="AQ33" i="15" s="1"/>
  <c r="AR33" i="15" s="1"/>
  <c r="AS33" i="15" s="1"/>
  <c r="AT33" i="15" s="1"/>
  <c r="AU33" i="15" s="1"/>
  <c r="AV33" i="15" s="1"/>
  <c r="AW33" i="15" s="1"/>
  <c r="AX33" i="15" s="1"/>
  <c r="AY33" i="15" s="1"/>
  <c r="AZ33" i="15" s="1"/>
  <c r="BA33" i="15" s="1"/>
  <c r="BB33" i="15" s="1"/>
  <c r="BC33" i="15" s="1"/>
  <c r="BD33" i="15" s="1"/>
  <c r="BE33" i="15" s="1"/>
  <c r="BF33" i="15" s="1"/>
  <c r="BG33" i="15" s="1"/>
  <c r="BH33" i="15" s="1"/>
  <c r="BI33" i="15" s="1"/>
  <c r="BJ33" i="15" s="1"/>
  <c r="BK33" i="15" s="1"/>
  <c r="BL33" i="15" s="1"/>
  <c r="BM33" i="15" s="1"/>
  <c r="BN33" i="15" s="1"/>
  <c r="BO33" i="15" s="1"/>
  <c r="BP33" i="15" s="1"/>
  <c r="BQ33" i="15" s="1"/>
  <c r="BR33" i="15" s="1"/>
  <c r="BS33" i="15" s="1"/>
  <c r="BT33" i="15" s="1"/>
  <c r="BU33" i="15" s="1"/>
  <c r="BV33" i="15" s="1"/>
  <c r="BW33" i="15" s="1"/>
  <c r="AE35" i="15"/>
  <c r="AG30" i="15"/>
  <c r="AG31" i="15"/>
  <c r="AE34" i="15"/>
  <c r="AF34" i="15"/>
  <c r="AG34" i="15" s="1"/>
  <c r="AH34" i="15" s="1"/>
  <c r="AF36" i="15"/>
  <c r="R51" i="14"/>
  <c r="R17" i="2"/>
  <c r="J16" i="2" s="1"/>
  <c r="R53" i="14"/>
  <c r="R55" i="14" s="1"/>
  <c r="AG26" i="15"/>
  <c r="AH26" i="15" s="1"/>
  <c r="AE29" i="15"/>
  <c r="AD27" i="15"/>
  <c r="AD25" i="15"/>
  <c r="AF28" i="15"/>
  <c r="AH20" i="15"/>
  <c r="AI20" i="15" s="1"/>
  <c r="AJ20" i="15" s="1"/>
  <c r="AK20" i="15" s="1"/>
  <c r="AL20" i="15" s="1"/>
  <c r="AM20" i="15" s="1"/>
  <c r="AN20" i="15" s="1"/>
  <c r="AO20" i="15" s="1"/>
  <c r="AP20" i="15" s="1"/>
  <c r="AG22" i="15"/>
  <c r="AH22" i="15" s="1"/>
  <c r="AD23" i="15"/>
  <c r="AE23" i="15" s="1"/>
  <c r="AF23" i="15" s="1"/>
  <c r="AG23" i="15" s="1"/>
  <c r="AH23" i="15" s="1"/>
  <c r="AJ21" i="15"/>
  <c r="AE19" i="15"/>
  <c r="AJ24" i="15"/>
  <c r="AK24" i="15" s="1"/>
  <c r="AL24" i="15" s="1"/>
  <c r="AM24" i="15" s="1"/>
  <c r="AN24" i="15" s="1"/>
  <c r="AO24" i="15" s="1"/>
  <c r="AP24" i="15" s="1"/>
  <c r="AQ24" i="15" s="1"/>
  <c r="X9" i="10"/>
  <c r="W11" i="10"/>
  <c r="I19" i="2"/>
  <c r="R20" i="2"/>
  <c r="J19" i="2" s="1"/>
  <c r="R309" i="13" s="1"/>
  <c r="W5" i="10"/>
  <c r="V7" i="10"/>
  <c r="V245" i="10"/>
  <c r="Q41" i="14"/>
  <c r="G16" i="2"/>
  <c r="N16" i="2"/>
  <c r="N17" i="2" s="1"/>
  <c r="F16" i="2" s="1"/>
  <c r="P16" i="2"/>
  <c r="P17" i="2" s="1"/>
  <c r="H16" i="2" s="1"/>
  <c r="Z217" i="10"/>
  <c r="Y219" i="10"/>
  <c r="Y220" i="10" s="1"/>
  <c r="Z337" i="10"/>
  <c r="Y339" i="10"/>
  <c r="Y340" i="10" s="1"/>
  <c r="W109" i="10"/>
  <c r="V111" i="10"/>
  <c r="V112" i="10" s="1"/>
  <c r="Z285" i="10"/>
  <c r="Y287" i="10"/>
  <c r="Y288" i="10" s="1"/>
  <c r="X265" i="10"/>
  <c r="W267" i="10"/>
  <c r="W268" i="10" s="1"/>
  <c r="Z283" i="10"/>
  <c r="Z284" i="10" s="1"/>
  <c r="AA281" i="10"/>
  <c r="AA97" i="10"/>
  <c r="Z99" i="10"/>
  <c r="Z100" i="10" s="1"/>
  <c r="Z41" i="10"/>
  <c r="Y43" i="10"/>
  <c r="Y44" i="10" s="1"/>
  <c r="W45" i="10"/>
  <c r="V47" i="10"/>
  <c r="V48" i="10" s="1"/>
  <c r="Y173" i="10"/>
  <c r="X175" i="10"/>
  <c r="X176" i="10" s="1"/>
  <c r="Z37" i="10"/>
  <c r="Y39" i="10"/>
  <c r="Y40" i="10" s="1"/>
  <c r="Z277" i="10"/>
  <c r="Y279" i="10"/>
  <c r="Y280" i="10" s="1"/>
  <c r="Y349" i="10"/>
  <c r="X351" i="10"/>
  <c r="X352" i="10" s="1"/>
  <c r="Y289" i="10"/>
  <c r="X291" i="10"/>
  <c r="X292" i="10" s="1"/>
  <c r="Y101" i="10"/>
  <c r="X103" i="10"/>
  <c r="X104" i="10" s="1"/>
  <c r="V51" i="10"/>
  <c r="V52" i="10" s="1"/>
  <c r="W49" i="10"/>
  <c r="Z293" i="10"/>
  <c r="Y295" i="10"/>
  <c r="Y296" i="10" s="1"/>
  <c r="X189" i="10"/>
  <c r="W191" i="10"/>
  <c r="X131" i="10"/>
  <c r="Y129" i="10"/>
  <c r="Z157" i="10"/>
  <c r="Y159" i="10"/>
  <c r="Y160" i="10" s="1"/>
  <c r="Y69" i="10"/>
  <c r="X71" i="10"/>
  <c r="Z223" i="10"/>
  <c r="Z224" i="10" s="1"/>
  <c r="AA221" i="10"/>
  <c r="Z55" i="10"/>
  <c r="Z56" i="10" s="1"/>
  <c r="AA53" i="10"/>
  <c r="X355" i="10"/>
  <c r="X356" i="10" s="1"/>
  <c r="Y353" i="10"/>
  <c r="X233" i="10"/>
  <c r="W235" i="10"/>
  <c r="W236" i="10" s="1"/>
  <c r="Z163" i="10"/>
  <c r="Z164" i="10" s="1"/>
  <c r="AA161" i="10"/>
  <c r="Y345" i="10"/>
  <c r="X347" i="10"/>
  <c r="X348" i="10" s="1"/>
  <c r="Z113" i="10"/>
  <c r="Y115" i="10"/>
  <c r="Y116" i="10" s="1"/>
  <c r="X167" i="10"/>
  <c r="X168" i="10" s="1"/>
  <c r="Y165" i="10"/>
  <c r="U41" i="13"/>
  <c r="T43" i="13"/>
  <c r="T44" i="13" s="1"/>
  <c r="S305" i="14"/>
  <c r="R307" i="14"/>
  <c r="R308" i="14" s="1"/>
  <c r="S243" i="14"/>
  <c r="S244" i="14" s="1"/>
  <c r="T241" i="14"/>
  <c r="S283" i="14"/>
  <c r="S284" i="14" s="1"/>
  <c r="T281" i="14"/>
  <c r="T339" i="13"/>
  <c r="T340" i="13" s="1"/>
  <c r="U337" i="13"/>
  <c r="R277" i="14"/>
  <c r="Q279" i="14"/>
  <c r="Q280" i="14" s="1"/>
  <c r="R347" i="13"/>
  <c r="R348" i="13" s="1"/>
  <c r="S345" i="13"/>
  <c r="T225" i="14"/>
  <c r="S227" i="14"/>
  <c r="S228" i="14" s="1"/>
  <c r="U257" i="14"/>
  <c r="T259" i="14"/>
  <c r="T260" i="14" s="1"/>
  <c r="S321" i="14"/>
  <c r="R323" i="14"/>
  <c r="R324" i="14" s="1"/>
  <c r="Q293" i="14"/>
  <c r="U253" i="13"/>
  <c r="T255" i="13"/>
  <c r="T256" i="13" s="1"/>
  <c r="S243" i="13"/>
  <c r="S244" i="13" s="1"/>
  <c r="T241" i="13"/>
  <c r="S245" i="14"/>
  <c r="R247" i="14"/>
  <c r="R248" i="14" s="1"/>
  <c r="S235" i="13"/>
  <c r="S236" i="13" s="1"/>
  <c r="T233" i="13"/>
  <c r="U313" i="14"/>
  <c r="T315" i="14"/>
  <c r="T316" i="14" s="1"/>
  <c r="S333" i="14"/>
  <c r="R335" i="14"/>
  <c r="R336" i="14" s="1"/>
  <c r="T237" i="13"/>
  <c r="S239" i="13"/>
  <c r="S240" i="13" s="1"/>
  <c r="R285" i="13"/>
  <c r="Q269" i="14"/>
  <c r="S239" i="14"/>
  <c r="S240" i="14" s="1"/>
  <c r="T237" i="14"/>
  <c r="V53" i="13"/>
  <c r="U55" i="13"/>
  <c r="U56" i="13" s="1"/>
  <c r="R311" i="14"/>
  <c r="R312" i="14" s="1"/>
  <c r="S309" i="14"/>
  <c r="U249" i="14"/>
  <c r="T251" i="14"/>
  <c r="T252" i="14" s="1"/>
  <c r="T317" i="14"/>
  <c r="S319" i="14"/>
  <c r="S320" i="14" s="1"/>
  <c r="T49" i="14"/>
  <c r="S51" i="14"/>
  <c r="U247" i="13"/>
  <c r="U248" i="13" s="1"/>
  <c r="V245" i="13"/>
  <c r="Q63" i="14"/>
  <c r="R61" i="14"/>
  <c r="Q327" i="14"/>
  <c r="Q328" i="14" s="1"/>
  <c r="R325" i="14"/>
  <c r="R287" i="14"/>
  <c r="R288" i="14" s="1"/>
  <c r="S285" i="14"/>
  <c r="T329" i="14"/>
  <c r="S331" i="14"/>
  <c r="S332" i="14" s="1"/>
  <c r="Q265" i="14"/>
  <c r="R45" i="13"/>
  <c r="S231" i="14"/>
  <c r="S232" i="14" s="1"/>
  <c r="T229" i="14"/>
  <c r="U249" i="13"/>
  <c r="T251" i="13"/>
  <c r="T252" i="13" s="1"/>
  <c r="S235" i="14"/>
  <c r="S236" i="14" s="1"/>
  <c r="T233" i="14"/>
  <c r="S219" i="14"/>
  <c r="S220" i="14" s="1"/>
  <c r="T217" i="14"/>
  <c r="S231" i="13"/>
  <c r="S232" i="13" s="1"/>
  <c r="T229" i="13"/>
  <c r="U349" i="13"/>
  <c r="T351" i="13"/>
  <c r="T352" i="13" s="1"/>
  <c r="U221" i="14"/>
  <c r="T223" i="14"/>
  <c r="T224" i="14" s="1"/>
  <c r="R49" i="13"/>
  <c r="Q289" i="14"/>
  <c r="T353" i="13"/>
  <c r="S355" i="13"/>
  <c r="S356" i="13" s="1"/>
  <c r="Q297" i="14"/>
  <c r="T255" i="14"/>
  <c r="T256" i="14" s="1"/>
  <c r="U253" i="14"/>
  <c r="U261" i="13"/>
  <c r="T263" i="13"/>
  <c r="T264" i="13" s="1"/>
  <c r="S273" i="14"/>
  <c r="R275" i="14"/>
  <c r="R276" i="14" s="1"/>
  <c r="T11" i="13"/>
  <c r="U9" i="13"/>
  <c r="T39" i="13"/>
  <c r="T40" i="13" s="1"/>
  <c r="U37" i="13"/>
  <c r="R59" i="14"/>
  <c r="S57" i="14"/>
  <c r="AL27" i="7"/>
  <c r="L53" i="2"/>
  <c r="P50" i="2"/>
  <c r="H49" i="2" s="1"/>
  <c r="K46" i="2"/>
  <c r="AS53" i="15" l="1"/>
  <c r="V107" i="10"/>
  <c r="V108" i="10" s="1"/>
  <c r="AD114" i="15"/>
  <c r="AE102" i="15"/>
  <c r="AE41" i="15"/>
  <c r="AF41" i="15" s="1"/>
  <c r="AG41" i="15" s="1"/>
  <c r="AH41" i="15" s="1"/>
  <c r="AI41" i="15" s="1"/>
  <c r="AS51" i="15"/>
  <c r="AT51" i="15" s="1"/>
  <c r="AU51" i="15" s="1"/>
  <c r="AV51" i="15" s="1"/>
  <c r="AW51" i="15" s="1"/>
  <c r="AX51" i="15" s="1"/>
  <c r="AY51" i="15" s="1"/>
  <c r="AZ51" i="15" s="1"/>
  <c r="BA51" i="15" s="1"/>
  <c r="BB51" i="15" s="1"/>
  <c r="BC51" i="15" s="1"/>
  <c r="BD51" i="15" s="1"/>
  <c r="BE51" i="15" s="1"/>
  <c r="BF51" i="15" s="1"/>
  <c r="BG51" i="15" s="1"/>
  <c r="BH51" i="15" s="1"/>
  <c r="BI51" i="15" s="1"/>
  <c r="BJ51" i="15" s="1"/>
  <c r="BK51" i="15" s="1"/>
  <c r="BL51" i="15" s="1"/>
  <c r="BM51" i="15" s="1"/>
  <c r="BN51" i="15" s="1"/>
  <c r="BO51" i="15" s="1"/>
  <c r="BP51" i="15" s="1"/>
  <c r="BQ51" i="15" s="1"/>
  <c r="BR51" i="15" s="1"/>
  <c r="BS51" i="15" s="1"/>
  <c r="BT51" i="15" s="1"/>
  <c r="BU51" i="15" s="1"/>
  <c r="BV51" i="15" s="1"/>
  <c r="BW51" i="15" s="1"/>
  <c r="O37" i="2" s="1"/>
  <c r="G37" i="2" s="1"/>
  <c r="AG54" i="15"/>
  <c r="AK49" i="15"/>
  <c r="AL49" i="15" s="1"/>
  <c r="AM49" i="15" s="1"/>
  <c r="AN49" i="15" s="1"/>
  <c r="AO49" i="15" s="1"/>
  <c r="AP49" i="15" s="1"/>
  <c r="AQ49" i="15" s="1"/>
  <c r="AR49" i="15" s="1"/>
  <c r="AS49" i="15" s="1"/>
  <c r="AT49" i="15" s="1"/>
  <c r="AU49" i="15" s="1"/>
  <c r="AV49" i="15" s="1"/>
  <c r="AW49" i="15" s="1"/>
  <c r="AX49" i="15" s="1"/>
  <c r="AY49" i="15" s="1"/>
  <c r="AZ49" i="15" s="1"/>
  <c r="BA49" i="15" s="1"/>
  <c r="BB49" i="15" s="1"/>
  <c r="BC49" i="15" s="1"/>
  <c r="BD49" i="15" s="1"/>
  <c r="BE49" i="15" s="1"/>
  <c r="BF49" i="15" s="1"/>
  <c r="BG49" i="15" s="1"/>
  <c r="BH49" i="15" s="1"/>
  <c r="BI49" i="15" s="1"/>
  <c r="BJ49" i="15" s="1"/>
  <c r="BK49" i="15" s="1"/>
  <c r="BL49" i="15" s="1"/>
  <c r="BM49" i="15" s="1"/>
  <c r="BN49" i="15" s="1"/>
  <c r="BO49" i="15" s="1"/>
  <c r="BP49" i="15" s="1"/>
  <c r="BQ49" i="15" s="1"/>
  <c r="BR49" i="15" s="1"/>
  <c r="BS49" i="15" s="1"/>
  <c r="BT49" i="15" s="1"/>
  <c r="BU49" i="15" s="1"/>
  <c r="BV49" i="15" s="1"/>
  <c r="BW49" i="15" s="1"/>
  <c r="AG50" i="15"/>
  <c r="AH50" i="15" s="1"/>
  <c r="AI50" i="15" s="1"/>
  <c r="AJ50" i="15" s="1"/>
  <c r="AK50" i="15" s="1"/>
  <c r="AL50" i="15" s="1"/>
  <c r="AM50" i="15" s="1"/>
  <c r="AN50" i="15" s="1"/>
  <c r="AO50" i="15" s="1"/>
  <c r="AP50" i="15" s="1"/>
  <c r="AQ50" i="15" s="1"/>
  <c r="AR50" i="15" s="1"/>
  <c r="AS50" i="15" s="1"/>
  <c r="AT50" i="15" s="1"/>
  <c r="AU50" i="15" s="1"/>
  <c r="AV50" i="15" s="1"/>
  <c r="AW50" i="15" s="1"/>
  <c r="AX50" i="15" s="1"/>
  <c r="AY50" i="15" s="1"/>
  <c r="AZ50" i="15" s="1"/>
  <c r="BA50" i="15" s="1"/>
  <c r="BB50" i="15" s="1"/>
  <c r="BC50" i="15" s="1"/>
  <c r="BD50" i="15" s="1"/>
  <c r="BE50" i="15" s="1"/>
  <c r="BF50" i="15" s="1"/>
  <c r="BG50" i="15" s="1"/>
  <c r="BH50" i="15" s="1"/>
  <c r="BI50" i="15" s="1"/>
  <c r="BJ50" i="15" s="1"/>
  <c r="BK50" i="15" s="1"/>
  <c r="BL50" i="15" s="1"/>
  <c r="BM50" i="15" s="1"/>
  <c r="BN50" i="15" s="1"/>
  <c r="BO50" i="15" s="1"/>
  <c r="BP50" i="15" s="1"/>
  <c r="BQ50" i="15" s="1"/>
  <c r="BR50" i="15" s="1"/>
  <c r="BS50" i="15" s="1"/>
  <c r="BT50" i="15" s="1"/>
  <c r="BU50" i="15" s="1"/>
  <c r="BV50" i="15" s="1"/>
  <c r="BW50" i="15" s="1"/>
  <c r="P37" i="2"/>
  <c r="R111" i="13"/>
  <c r="BV348" i="10"/>
  <c r="AT53" i="15"/>
  <c r="AD108" i="15"/>
  <c r="AE114" i="15"/>
  <c r="AE46" i="15"/>
  <c r="AE47" i="15"/>
  <c r="AD96" i="15"/>
  <c r="AH45" i="15"/>
  <c r="AI43" i="15"/>
  <c r="AQ48" i="15"/>
  <c r="AR48" i="15" s="1"/>
  <c r="AS48" i="15" s="1"/>
  <c r="AT48" i="15" s="1"/>
  <c r="AU48" i="15" s="1"/>
  <c r="AV48" i="15" s="1"/>
  <c r="AW48" i="15" s="1"/>
  <c r="AX48" i="15" s="1"/>
  <c r="AY48" i="15" s="1"/>
  <c r="AZ48" i="15" s="1"/>
  <c r="BA48" i="15" s="1"/>
  <c r="BB48" i="15" s="1"/>
  <c r="BC48" i="15" s="1"/>
  <c r="BD48" i="15" s="1"/>
  <c r="BE48" i="15" s="1"/>
  <c r="BF48" i="15" s="1"/>
  <c r="BG48" i="15" s="1"/>
  <c r="BH48" i="15" s="1"/>
  <c r="BI48" i="15" s="1"/>
  <c r="BJ48" i="15" s="1"/>
  <c r="BK48" i="15" s="1"/>
  <c r="BL48" i="15" s="1"/>
  <c r="BM48" i="15" s="1"/>
  <c r="BN48" i="15" s="1"/>
  <c r="BO48" i="15" s="1"/>
  <c r="BP48" i="15" s="1"/>
  <c r="BQ48" i="15" s="1"/>
  <c r="BR48" i="15" s="1"/>
  <c r="BS48" i="15" s="1"/>
  <c r="BT48" i="15" s="1"/>
  <c r="BU48" i="15" s="1"/>
  <c r="BV48" i="15" s="1"/>
  <c r="BW48" i="15" s="1"/>
  <c r="R34" i="2" s="1"/>
  <c r="AE120" i="15"/>
  <c r="AE108" i="15"/>
  <c r="AD120" i="15"/>
  <c r="AE96" i="15"/>
  <c r="AD102" i="15"/>
  <c r="AE44" i="15"/>
  <c r="V145" i="10"/>
  <c r="Q153" i="14"/>
  <c r="R193" i="13"/>
  <c r="AH37" i="15"/>
  <c r="AH40" i="15"/>
  <c r="AF42" i="15"/>
  <c r="AI38" i="15"/>
  <c r="V305" i="10"/>
  <c r="W305" i="10" s="1"/>
  <c r="R305" i="13"/>
  <c r="R107" i="13"/>
  <c r="S105" i="13"/>
  <c r="R25" i="14"/>
  <c r="S25" i="14" s="1"/>
  <c r="U273" i="13"/>
  <c r="T275" i="13"/>
  <c r="T276" i="13" s="1"/>
  <c r="V229" i="10"/>
  <c r="BV352" i="10" s="1"/>
  <c r="R269" i="13"/>
  <c r="W169" i="10"/>
  <c r="W171" i="10" s="1"/>
  <c r="W172" i="10" s="1"/>
  <c r="R311" i="13"/>
  <c r="S309" i="13"/>
  <c r="T279" i="13"/>
  <c r="T280" i="13" s="1"/>
  <c r="U277" i="13"/>
  <c r="T257" i="13"/>
  <c r="S259" i="13"/>
  <c r="S260" i="13" s="1"/>
  <c r="S265" i="13"/>
  <c r="R267" i="13"/>
  <c r="R268" i="13" s="1"/>
  <c r="S103" i="13"/>
  <c r="S5" i="13"/>
  <c r="T5" i="13" s="1"/>
  <c r="Q45" i="14"/>
  <c r="Q47" i="14" s="1"/>
  <c r="R97" i="13"/>
  <c r="S97" i="13" s="1"/>
  <c r="S53" i="14"/>
  <c r="T53" i="14" s="1"/>
  <c r="AH31" i="15"/>
  <c r="AI31" i="15" s="1"/>
  <c r="AJ31" i="15" s="1"/>
  <c r="AK31" i="15" s="1"/>
  <c r="AL31" i="15" s="1"/>
  <c r="AM31" i="15" s="1"/>
  <c r="AN31" i="15" s="1"/>
  <c r="AO31" i="15" s="1"/>
  <c r="AP31" i="15" s="1"/>
  <c r="AQ31" i="15" s="1"/>
  <c r="AI34" i="15"/>
  <c r="AH30" i="15"/>
  <c r="AG36" i="15"/>
  <c r="O28" i="2"/>
  <c r="G28" i="2" s="1"/>
  <c r="AF35" i="15"/>
  <c r="AJ32" i="15"/>
  <c r="AK32" i="15" s="1"/>
  <c r="AL32" i="15" s="1"/>
  <c r="AM32" i="15" s="1"/>
  <c r="AN32" i="15" s="1"/>
  <c r="AO32" i="15" s="1"/>
  <c r="AP32" i="15" s="1"/>
  <c r="AQ32" i="15" s="1"/>
  <c r="AR32" i="15" s="1"/>
  <c r="AS32" i="15" s="1"/>
  <c r="AT32" i="15" s="1"/>
  <c r="AU32" i="15" s="1"/>
  <c r="AV32" i="15" s="1"/>
  <c r="AW32" i="15" s="1"/>
  <c r="AX32" i="15" s="1"/>
  <c r="AY32" i="15" s="1"/>
  <c r="AZ32" i="15" s="1"/>
  <c r="BA32" i="15" s="1"/>
  <c r="BB32" i="15" s="1"/>
  <c r="BC32" i="15" s="1"/>
  <c r="BD32" i="15" s="1"/>
  <c r="BE32" i="15" s="1"/>
  <c r="BF32" i="15" s="1"/>
  <c r="BG32" i="15" s="1"/>
  <c r="BH32" i="15" s="1"/>
  <c r="BI32" i="15" s="1"/>
  <c r="BJ32" i="15" s="1"/>
  <c r="BK32" i="15" s="1"/>
  <c r="BL32" i="15" s="1"/>
  <c r="BM32" i="15" s="1"/>
  <c r="BN32" i="15" s="1"/>
  <c r="BO32" i="15" s="1"/>
  <c r="BP32" i="15" s="1"/>
  <c r="BQ32" i="15" s="1"/>
  <c r="BR32" i="15" s="1"/>
  <c r="BS32" i="15" s="1"/>
  <c r="BT32" i="15" s="1"/>
  <c r="BU32" i="15" s="1"/>
  <c r="BV32" i="15" s="1"/>
  <c r="BW32" i="15" s="1"/>
  <c r="N28" i="2" s="1"/>
  <c r="AI26" i="15"/>
  <c r="AJ26" i="15" s="1"/>
  <c r="AK26" i="15" s="1"/>
  <c r="AE27" i="15"/>
  <c r="AF29" i="15"/>
  <c r="AG29" i="15" s="1"/>
  <c r="AH29" i="15" s="1"/>
  <c r="AR24" i="15"/>
  <c r="AS24" i="15" s="1"/>
  <c r="AT24" i="15" s="1"/>
  <c r="AU24" i="15" s="1"/>
  <c r="AV24" i="15" s="1"/>
  <c r="AW24" i="15" s="1"/>
  <c r="AX24" i="15" s="1"/>
  <c r="AY24" i="15" s="1"/>
  <c r="AZ24" i="15" s="1"/>
  <c r="AG28" i="15"/>
  <c r="AH28" i="15" s="1"/>
  <c r="AI28" i="15" s="1"/>
  <c r="AJ28" i="15" s="1"/>
  <c r="AK28" i="15" s="1"/>
  <c r="AE25" i="15"/>
  <c r="AF25" i="15" s="1"/>
  <c r="AG25" i="15" s="1"/>
  <c r="AH25" i="15" s="1"/>
  <c r="AI25" i="15" s="1"/>
  <c r="AJ25" i="15" s="1"/>
  <c r="AK25" i="15" s="1"/>
  <c r="AL25" i="15" s="1"/>
  <c r="AM25" i="15" s="1"/>
  <c r="AN25" i="15" s="1"/>
  <c r="AO25" i="15" s="1"/>
  <c r="AP25" i="15" s="1"/>
  <c r="AQ25" i="15" s="1"/>
  <c r="AR25" i="15" s="1"/>
  <c r="AS25" i="15" s="1"/>
  <c r="AT25" i="15" s="1"/>
  <c r="AU25" i="15" s="1"/>
  <c r="AV25" i="15" s="1"/>
  <c r="AW25" i="15" s="1"/>
  <c r="AX25" i="15" s="1"/>
  <c r="AY25" i="15" s="1"/>
  <c r="AZ25" i="15" s="1"/>
  <c r="BA25" i="15" s="1"/>
  <c r="BB25" i="15" s="1"/>
  <c r="BC25" i="15" s="1"/>
  <c r="BD25" i="15" s="1"/>
  <c r="BE25" i="15" s="1"/>
  <c r="BF25" i="15" s="1"/>
  <c r="BG25" i="15" s="1"/>
  <c r="BH25" i="15" s="1"/>
  <c r="BI25" i="15" s="1"/>
  <c r="BJ25" i="15" s="1"/>
  <c r="BK25" i="15" s="1"/>
  <c r="BL25" i="15" s="1"/>
  <c r="BM25" i="15" s="1"/>
  <c r="BN25" i="15" s="1"/>
  <c r="BO25" i="15" s="1"/>
  <c r="BP25" i="15" s="1"/>
  <c r="BQ25" i="15" s="1"/>
  <c r="BR25" i="15" s="1"/>
  <c r="BS25" i="15" s="1"/>
  <c r="BT25" i="15" s="1"/>
  <c r="BU25" i="15" s="1"/>
  <c r="BV25" i="15" s="1"/>
  <c r="BW25" i="15" s="1"/>
  <c r="M25" i="2" s="1"/>
  <c r="E25" i="2" s="1"/>
  <c r="AI23" i="15"/>
  <c r="AK21" i="15"/>
  <c r="AF19" i="15"/>
  <c r="AG19" i="15" s="1"/>
  <c r="AH19" i="15" s="1"/>
  <c r="AI19" i="15" s="1"/>
  <c r="AJ19" i="15" s="1"/>
  <c r="AK19" i="15" s="1"/>
  <c r="AL19" i="15" s="1"/>
  <c r="AM19" i="15" s="1"/>
  <c r="AN19" i="15" s="1"/>
  <c r="AO19" i="15" s="1"/>
  <c r="AP19" i="15" s="1"/>
  <c r="AI22" i="15"/>
  <c r="AJ22" i="15" s="1"/>
  <c r="AK22" i="15" s="1"/>
  <c r="AL22" i="15" s="1"/>
  <c r="AM22" i="15" s="1"/>
  <c r="AQ20" i="15"/>
  <c r="AR20" i="15" s="1"/>
  <c r="AS20" i="15" s="1"/>
  <c r="AT20" i="15" s="1"/>
  <c r="AU20" i="15" s="1"/>
  <c r="Y9" i="10"/>
  <c r="X11" i="10"/>
  <c r="V185" i="10"/>
  <c r="Q37" i="14"/>
  <c r="Q43" i="14"/>
  <c r="R41" i="14"/>
  <c r="V247" i="10"/>
  <c r="W245" i="10"/>
  <c r="V249" i="10"/>
  <c r="R113" i="13"/>
  <c r="Q65" i="14"/>
  <c r="K19" i="2"/>
  <c r="V65" i="10"/>
  <c r="Q29" i="14"/>
  <c r="K16" i="2"/>
  <c r="V125" i="10"/>
  <c r="Q33" i="14"/>
  <c r="X5" i="10"/>
  <c r="W7" i="10"/>
  <c r="R27" i="14"/>
  <c r="V309" i="10"/>
  <c r="Q69" i="14"/>
  <c r="Z173" i="10"/>
  <c r="Y175" i="10"/>
  <c r="Y176" i="10" s="1"/>
  <c r="X109" i="10"/>
  <c r="W111" i="10"/>
  <c r="W112" i="10" s="1"/>
  <c r="AB161" i="10"/>
  <c r="AA163" i="10"/>
  <c r="AA164" i="10" s="1"/>
  <c r="Z129" i="10"/>
  <c r="Y131" i="10"/>
  <c r="Y132" i="10" s="1"/>
  <c r="AB97" i="10"/>
  <c r="AA99" i="10"/>
  <c r="AA100" i="10" s="1"/>
  <c r="AA337" i="10"/>
  <c r="Z339" i="10"/>
  <c r="Z340" i="10" s="1"/>
  <c r="AA113" i="10"/>
  <c r="Z115" i="10"/>
  <c r="Z116" i="10" s="1"/>
  <c r="AA293" i="10"/>
  <c r="Z295" i="10"/>
  <c r="Z296" i="10" s="1"/>
  <c r="Z349" i="10"/>
  <c r="Y351" i="10"/>
  <c r="Y352" i="10" s="1"/>
  <c r="W47" i="10"/>
  <c r="W48" i="10" s="1"/>
  <c r="X45" i="10"/>
  <c r="Y167" i="10"/>
  <c r="Y168" i="10" s="1"/>
  <c r="Z165" i="10"/>
  <c r="Z287" i="10"/>
  <c r="Z288" i="10" s="1"/>
  <c r="AA285" i="10"/>
  <c r="Y355" i="10"/>
  <c r="Y356" i="10" s="1"/>
  <c r="Z353" i="10"/>
  <c r="AA277" i="10"/>
  <c r="Z279" i="10"/>
  <c r="Z280" i="10" s="1"/>
  <c r="AA41" i="10"/>
  <c r="Z43" i="10"/>
  <c r="Z44" i="10" s="1"/>
  <c r="AB221" i="10"/>
  <c r="AA223" i="10"/>
  <c r="AA224" i="10" s="1"/>
  <c r="AB53" i="10"/>
  <c r="AA55" i="10"/>
  <c r="AA56" i="10" s="1"/>
  <c r="W51" i="10"/>
  <c r="W52" i="10" s="1"/>
  <c r="X49" i="10"/>
  <c r="AA217" i="10"/>
  <c r="Z219" i="10"/>
  <c r="Z220" i="10" s="1"/>
  <c r="AA157" i="10"/>
  <c r="Z159" i="10"/>
  <c r="Z160" i="10" s="1"/>
  <c r="AB281" i="10"/>
  <c r="AA283" i="10"/>
  <c r="AA284" i="10" s="1"/>
  <c r="X191" i="10"/>
  <c r="Y189" i="10"/>
  <c r="Z101" i="10"/>
  <c r="Y103" i="10"/>
  <c r="Y104" i="10" s="1"/>
  <c r="AA37" i="10"/>
  <c r="Z39" i="10"/>
  <c r="Z40" i="10" s="1"/>
  <c r="X267" i="10"/>
  <c r="X268" i="10" s="1"/>
  <c r="Y265" i="10"/>
  <c r="Y347" i="10"/>
  <c r="Y348" i="10" s="1"/>
  <c r="Z345" i="10"/>
  <c r="Y233" i="10"/>
  <c r="X235" i="10"/>
  <c r="X236" i="10" s="1"/>
  <c r="Y71" i="10"/>
  <c r="Z69" i="10"/>
  <c r="W107" i="10"/>
  <c r="W108" i="10" s="1"/>
  <c r="X105" i="10"/>
  <c r="Z289" i="10"/>
  <c r="Y291" i="10"/>
  <c r="Y292" i="10" s="1"/>
  <c r="R265" i="14"/>
  <c r="Q267" i="14"/>
  <c r="Q268" i="14" s="1"/>
  <c r="BQ288" i="14"/>
  <c r="BO288" i="14" s="1"/>
  <c r="S325" i="14"/>
  <c r="R327" i="14"/>
  <c r="R328" i="14" s="1"/>
  <c r="U225" i="14"/>
  <c r="T227" i="14"/>
  <c r="T228" i="14" s="1"/>
  <c r="T239" i="14"/>
  <c r="T240" i="14" s="1"/>
  <c r="U237" i="14"/>
  <c r="U255" i="13"/>
  <c r="U256" i="13" s="1"/>
  <c r="V253" i="13"/>
  <c r="S347" i="13"/>
  <c r="S348" i="13" s="1"/>
  <c r="T345" i="13"/>
  <c r="T231" i="14"/>
  <c r="T232" i="14" s="1"/>
  <c r="U229" i="14"/>
  <c r="S275" i="14"/>
  <c r="S276" i="14" s="1"/>
  <c r="T273" i="14"/>
  <c r="U259" i="14"/>
  <c r="U260" i="14" s="1"/>
  <c r="V257" i="14"/>
  <c r="U339" i="13"/>
  <c r="U340" i="13" s="1"/>
  <c r="V337" i="13"/>
  <c r="U223" i="14"/>
  <c r="U224" i="14" s="1"/>
  <c r="V221" i="14"/>
  <c r="U317" i="14"/>
  <c r="T319" i="14"/>
  <c r="T320" i="14" s="1"/>
  <c r="R289" i="14"/>
  <c r="Q291" i="14"/>
  <c r="Q292" i="14" s="1"/>
  <c r="S59" i="14"/>
  <c r="T57" i="14"/>
  <c r="T239" i="13"/>
  <c r="T240" i="13" s="1"/>
  <c r="U237" i="13"/>
  <c r="U241" i="14"/>
  <c r="T243" i="14"/>
  <c r="T244" i="14" s="1"/>
  <c r="T235" i="14"/>
  <c r="T236" i="14" s="1"/>
  <c r="U233" i="14"/>
  <c r="V247" i="13"/>
  <c r="V248" i="13" s="1"/>
  <c r="W245" i="13"/>
  <c r="T309" i="14"/>
  <c r="S311" i="14"/>
  <c r="S312" i="14" s="1"/>
  <c r="T333" i="14"/>
  <c r="S335" i="14"/>
  <c r="S336" i="14" s="1"/>
  <c r="S247" i="14"/>
  <c r="S248" i="14" s="1"/>
  <c r="T245" i="14"/>
  <c r="U281" i="14"/>
  <c r="T283" i="14"/>
  <c r="T284" i="14" s="1"/>
  <c r="S307" i="14"/>
  <c r="S308" i="14" s="1"/>
  <c r="T305" i="14"/>
  <c r="V313" i="14"/>
  <c r="U315" i="14"/>
  <c r="U316" i="14" s="1"/>
  <c r="R293" i="14"/>
  <c r="Q295" i="14"/>
  <c r="Q296" i="14" s="1"/>
  <c r="U43" i="13"/>
  <c r="U44" i="13" s="1"/>
  <c r="V41" i="13"/>
  <c r="R63" i="14"/>
  <c r="S61" i="14"/>
  <c r="U39" i="13"/>
  <c r="U40" i="13" s="1"/>
  <c r="V37" i="13"/>
  <c r="U353" i="13"/>
  <c r="T355" i="13"/>
  <c r="T356" i="13" s="1"/>
  <c r="V349" i="13"/>
  <c r="U351" i="13"/>
  <c r="U352" i="13" s="1"/>
  <c r="U217" i="14"/>
  <c r="T219" i="14"/>
  <c r="T220" i="14" s="1"/>
  <c r="U49" i="14"/>
  <c r="T51" i="14"/>
  <c r="V249" i="14"/>
  <c r="U251" i="14"/>
  <c r="U252" i="14" s="1"/>
  <c r="R269" i="14"/>
  <c r="Q271" i="14"/>
  <c r="Q272" i="14" s="1"/>
  <c r="U241" i="13"/>
  <c r="T243" i="13"/>
  <c r="T244" i="13" s="1"/>
  <c r="T321" i="14"/>
  <c r="S323" i="14"/>
  <c r="S324" i="14" s="1"/>
  <c r="R279" i="14"/>
  <c r="R280" i="14" s="1"/>
  <c r="S277" i="14"/>
  <c r="V9" i="13"/>
  <c r="U11" i="13"/>
  <c r="U329" i="14"/>
  <c r="T331" i="14"/>
  <c r="T332" i="14" s="1"/>
  <c r="V249" i="13"/>
  <c r="U251" i="13"/>
  <c r="U252" i="13" s="1"/>
  <c r="V55" i="13"/>
  <c r="V56" i="13" s="1"/>
  <c r="W53" i="13"/>
  <c r="T103" i="13"/>
  <c r="U101" i="13"/>
  <c r="U255" i="14"/>
  <c r="U256" i="14" s="1"/>
  <c r="V253" i="14"/>
  <c r="S49" i="13"/>
  <c r="R51" i="13"/>
  <c r="R52" i="13" s="1"/>
  <c r="Q301" i="14"/>
  <c r="U263" i="13"/>
  <c r="U264" i="13" s="1"/>
  <c r="V261" i="13"/>
  <c r="R297" i="14"/>
  <c r="Q299" i="14"/>
  <c r="Q300" i="14" s="1"/>
  <c r="T231" i="13"/>
  <c r="T232" i="13" s="1"/>
  <c r="U229" i="13"/>
  <c r="S45" i="13"/>
  <c r="R47" i="13"/>
  <c r="R48" i="13" s="1"/>
  <c r="T285" i="14"/>
  <c r="S287" i="14"/>
  <c r="S288" i="14" s="1"/>
  <c r="S285" i="13"/>
  <c r="R287" i="13"/>
  <c r="R288" i="13" s="1"/>
  <c r="U233" i="13"/>
  <c r="T235" i="13"/>
  <c r="T236" i="13" s="1"/>
  <c r="S111" i="13"/>
  <c r="T109" i="13"/>
  <c r="R43" i="2"/>
  <c r="R44" i="2" s="1"/>
  <c r="J43" i="2" s="1"/>
  <c r="K49" i="2"/>
  <c r="L50" i="2" s="1"/>
  <c r="AL25" i="7"/>
  <c r="L47" i="2"/>
  <c r="AJ41" i="15" l="1"/>
  <c r="AK41" i="15" s="1"/>
  <c r="AF108" i="15"/>
  <c r="P38" i="2"/>
  <c r="H37" i="2" s="1"/>
  <c r="R221" i="13" s="1"/>
  <c r="M37" i="2"/>
  <c r="E37" i="2" s="1"/>
  <c r="R33" i="13" s="1"/>
  <c r="V307" i="10"/>
  <c r="AF114" i="15"/>
  <c r="AH54" i="15"/>
  <c r="AU53" i="15"/>
  <c r="AV53" i="15" s="1"/>
  <c r="AW53" i="15" s="1"/>
  <c r="AX53" i="15" s="1"/>
  <c r="AY53" i="15" s="1"/>
  <c r="AZ53" i="15" s="1"/>
  <c r="BA53" i="15" s="1"/>
  <c r="BB53" i="15" s="1"/>
  <c r="BC53" i="15" s="1"/>
  <c r="BD53" i="15" s="1"/>
  <c r="BE53" i="15" s="1"/>
  <c r="BF53" i="15" s="1"/>
  <c r="BG53" i="15" s="1"/>
  <c r="BH53" i="15" s="1"/>
  <c r="BI53" i="15" s="1"/>
  <c r="BJ53" i="15" s="1"/>
  <c r="BK53" i="15" s="1"/>
  <c r="BL53" i="15" s="1"/>
  <c r="BM53" i="15" s="1"/>
  <c r="BN53" i="15" s="1"/>
  <c r="BO53" i="15" s="1"/>
  <c r="BP53" i="15" s="1"/>
  <c r="BQ53" i="15" s="1"/>
  <c r="BR53" i="15" s="1"/>
  <c r="BS53" i="15" s="1"/>
  <c r="BT53" i="15" s="1"/>
  <c r="BU53" i="15" s="1"/>
  <c r="BV53" i="15" s="1"/>
  <c r="BW53" i="15" s="1"/>
  <c r="Q37" i="2" s="1"/>
  <c r="N37" i="2"/>
  <c r="R217" i="13"/>
  <c r="V153" i="10"/>
  <c r="Q201" i="14"/>
  <c r="AF96" i="15"/>
  <c r="AI45" i="15"/>
  <c r="AJ43" i="15"/>
  <c r="AK43" i="15" s="1"/>
  <c r="AL43" i="15" s="1"/>
  <c r="AF120" i="15"/>
  <c r="AF47" i="15"/>
  <c r="AF46" i="15"/>
  <c r="AF102" i="15"/>
  <c r="AF44" i="15"/>
  <c r="X169" i="10"/>
  <c r="Y169" i="10" s="1"/>
  <c r="AI37" i="15"/>
  <c r="AJ37" i="15" s="1"/>
  <c r="AK37" i="15" s="1"/>
  <c r="AL37" i="15" s="1"/>
  <c r="AM37" i="15" s="1"/>
  <c r="AN37" i="15" s="1"/>
  <c r="AO37" i="15" s="1"/>
  <c r="AP37" i="15" s="1"/>
  <c r="AQ37" i="15" s="1"/>
  <c r="AR37" i="15" s="1"/>
  <c r="AS37" i="15" s="1"/>
  <c r="AT37" i="15" s="1"/>
  <c r="AU37" i="15" s="1"/>
  <c r="AV37" i="15" s="1"/>
  <c r="AW37" i="15" s="1"/>
  <c r="AX37" i="15" s="1"/>
  <c r="AY37" i="15" s="1"/>
  <c r="AZ37" i="15" s="1"/>
  <c r="BA37" i="15" s="1"/>
  <c r="BB37" i="15" s="1"/>
  <c r="BC37" i="15" s="1"/>
  <c r="BD37" i="15" s="1"/>
  <c r="BE37" i="15" s="1"/>
  <c r="BF37" i="15" s="1"/>
  <c r="BG37" i="15" s="1"/>
  <c r="BH37" i="15" s="1"/>
  <c r="BI37" i="15" s="1"/>
  <c r="BJ37" i="15" s="1"/>
  <c r="BK37" i="15" s="1"/>
  <c r="BL37" i="15" s="1"/>
  <c r="BM37" i="15" s="1"/>
  <c r="BN37" i="15" s="1"/>
  <c r="BO37" i="15" s="1"/>
  <c r="BP37" i="15" s="1"/>
  <c r="BQ37" i="15" s="1"/>
  <c r="BR37" i="15" s="1"/>
  <c r="BS37" i="15" s="1"/>
  <c r="BT37" i="15" s="1"/>
  <c r="BU37" i="15" s="1"/>
  <c r="BV37" i="15" s="1"/>
  <c r="BW37" i="15" s="1"/>
  <c r="M31" i="2" s="1"/>
  <c r="AG42" i="15"/>
  <c r="AH42" i="15" s="1"/>
  <c r="AI42" i="15" s="1"/>
  <c r="AJ42" i="15" s="1"/>
  <c r="AK42" i="15" s="1"/>
  <c r="AL42" i="15" s="1"/>
  <c r="AM42" i="15" s="1"/>
  <c r="AN42" i="15" s="1"/>
  <c r="AO42" i="15" s="1"/>
  <c r="AP42" i="15" s="1"/>
  <c r="AQ42" i="15" s="1"/>
  <c r="AR42" i="15" s="1"/>
  <c r="AS42" i="15" s="1"/>
  <c r="AT42" i="15" s="1"/>
  <c r="AI40" i="15"/>
  <c r="AJ38" i="15"/>
  <c r="AK38" i="15" s="1"/>
  <c r="AL38" i="15" s="1"/>
  <c r="AM38" i="15" s="1"/>
  <c r="AN38" i="15" s="1"/>
  <c r="AO38" i="15" s="1"/>
  <c r="AP38" i="15" s="1"/>
  <c r="AQ38" i="15" s="1"/>
  <c r="AR38" i="15" s="1"/>
  <c r="AS38" i="15" s="1"/>
  <c r="AT38" i="15" s="1"/>
  <c r="AU38" i="15" s="1"/>
  <c r="AV38" i="15" s="1"/>
  <c r="AW38" i="15" s="1"/>
  <c r="AX38" i="15" s="1"/>
  <c r="AY38" i="15" s="1"/>
  <c r="AZ38" i="15" s="1"/>
  <c r="BA38" i="15" s="1"/>
  <c r="BB38" i="15" s="1"/>
  <c r="BC38" i="15" s="1"/>
  <c r="BD38" i="15" s="1"/>
  <c r="BE38" i="15" s="1"/>
  <c r="BF38" i="15" s="1"/>
  <c r="BG38" i="15" s="1"/>
  <c r="BH38" i="15" s="1"/>
  <c r="BI38" i="15" s="1"/>
  <c r="BJ38" i="15" s="1"/>
  <c r="BK38" i="15" s="1"/>
  <c r="BL38" i="15" s="1"/>
  <c r="BM38" i="15" s="1"/>
  <c r="BN38" i="15" s="1"/>
  <c r="BO38" i="15" s="1"/>
  <c r="BP38" i="15" s="1"/>
  <c r="BQ38" i="15" s="1"/>
  <c r="BR38" i="15" s="1"/>
  <c r="BS38" i="15" s="1"/>
  <c r="BT38" i="15" s="1"/>
  <c r="BU38" i="15" s="1"/>
  <c r="BV38" i="15" s="1"/>
  <c r="BW38" i="15" s="1"/>
  <c r="N31" i="2" s="1"/>
  <c r="S193" i="13"/>
  <c r="R195" i="13"/>
  <c r="R153" i="14"/>
  <c r="Q155" i="14"/>
  <c r="V147" i="10"/>
  <c r="W145" i="10"/>
  <c r="AJ34" i="15"/>
  <c r="AK34" i="15" s="1"/>
  <c r="V231" i="10"/>
  <c r="V232" i="10" s="1"/>
  <c r="W229" i="10"/>
  <c r="X229" i="10" s="1"/>
  <c r="U275" i="13"/>
  <c r="U276" i="13" s="1"/>
  <c r="V273" i="13"/>
  <c r="T265" i="13"/>
  <c r="S267" i="13"/>
  <c r="S268" i="13" s="1"/>
  <c r="S107" i="13"/>
  <c r="T105" i="13"/>
  <c r="U257" i="13"/>
  <c r="T259" i="13"/>
  <c r="T260" i="13" s="1"/>
  <c r="U279" i="13"/>
  <c r="U280" i="13" s="1"/>
  <c r="V277" i="13"/>
  <c r="T309" i="13"/>
  <c r="S311" i="13"/>
  <c r="V341" i="10"/>
  <c r="W341" i="10" s="1"/>
  <c r="R341" i="13"/>
  <c r="R307" i="13"/>
  <c r="S305" i="13"/>
  <c r="S269" i="13"/>
  <c r="R271" i="13"/>
  <c r="R272" i="13" s="1"/>
  <c r="R45" i="14"/>
  <c r="S45" i="14" s="1"/>
  <c r="S7" i="13"/>
  <c r="S55" i="14"/>
  <c r="R99" i="13"/>
  <c r="AR31" i="15"/>
  <c r="AS31" i="15" s="1"/>
  <c r="AT31" i="15" s="1"/>
  <c r="AU31" i="15" s="1"/>
  <c r="AV31" i="15" s="1"/>
  <c r="AW31" i="15" s="1"/>
  <c r="AX31" i="15" s="1"/>
  <c r="AY31" i="15" s="1"/>
  <c r="AZ31" i="15" s="1"/>
  <c r="BA31" i="15" s="1"/>
  <c r="BB31" i="15" s="1"/>
  <c r="BC31" i="15" s="1"/>
  <c r="BD31" i="15" s="1"/>
  <c r="BE31" i="15" s="1"/>
  <c r="BF31" i="15" s="1"/>
  <c r="BG31" i="15" s="1"/>
  <c r="BH31" i="15" s="1"/>
  <c r="BI31" i="15" s="1"/>
  <c r="BJ31" i="15" s="1"/>
  <c r="BK31" i="15" s="1"/>
  <c r="BL31" i="15" s="1"/>
  <c r="BM31" i="15" s="1"/>
  <c r="BN31" i="15" s="1"/>
  <c r="BO31" i="15" s="1"/>
  <c r="BP31" i="15" s="1"/>
  <c r="BQ31" i="15" s="1"/>
  <c r="BR31" i="15" s="1"/>
  <c r="BS31" i="15" s="1"/>
  <c r="BT31" i="15" s="1"/>
  <c r="BU31" i="15" s="1"/>
  <c r="BV31" i="15" s="1"/>
  <c r="BW31" i="15" s="1"/>
  <c r="M28" i="2" s="1"/>
  <c r="AI30" i="15"/>
  <c r="AJ30" i="15" s="1"/>
  <c r="AK30" i="15" s="1"/>
  <c r="AL30" i="15" s="1"/>
  <c r="AM30" i="15" s="1"/>
  <c r="AN30" i="15" s="1"/>
  <c r="AO30" i="15" s="1"/>
  <c r="AP30" i="15" s="1"/>
  <c r="AQ30" i="15" s="1"/>
  <c r="AR30" i="15" s="1"/>
  <c r="AS30" i="15" s="1"/>
  <c r="AT30" i="15" s="1"/>
  <c r="AU30" i="15" s="1"/>
  <c r="AV30" i="15" s="1"/>
  <c r="AW30" i="15" s="1"/>
  <c r="AX30" i="15" s="1"/>
  <c r="AY30" i="15" s="1"/>
  <c r="AZ30" i="15" s="1"/>
  <c r="BA30" i="15" s="1"/>
  <c r="BB30" i="15" s="1"/>
  <c r="BC30" i="15" s="1"/>
  <c r="BD30" i="15" s="1"/>
  <c r="BE30" i="15" s="1"/>
  <c r="BF30" i="15" s="1"/>
  <c r="BG30" i="15" s="1"/>
  <c r="BH30" i="15" s="1"/>
  <c r="BI30" i="15" s="1"/>
  <c r="BJ30" i="15" s="1"/>
  <c r="BK30" i="15" s="1"/>
  <c r="BL30" i="15" s="1"/>
  <c r="BM30" i="15" s="1"/>
  <c r="BN30" i="15" s="1"/>
  <c r="BO30" i="15" s="1"/>
  <c r="BP30" i="15" s="1"/>
  <c r="BQ30" i="15" s="1"/>
  <c r="BR30" i="15" s="1"/>
  <c r="BS30" i="15" s="1"/>
  <c r="BT30" i="15" s="1"/>
  <c r="BU30" i="15" s="1"/>
  <c r="BV30" i="15" s="1"/>
  <c r="BW30" i="15" s="1"/>
  <c r="AG35" i="15"/>
  <c r="AH36" i="15"/>
  <c r="AI36" i="15" s="1"/>
  <c r="AJ36" i="15" s="1"/>
  <c r="AK36" i="15" s="1"/>
  <c r="AL36" i="15" s="1"/>
  <c r="AM36" i="15" s="1"/>
  <c r="AN36" i="15" s="1"/>
  <c r="AO36" i="15" s="1"/>
  <c r="AP36" i="15" s="1"/>
  <c r="AQ36" i="15" s="1"/>
  <c r="AR36" i="15" s="1"/>
  <c r="AS36" i="15" s="1"/>
  <c r="AT36" i="15" s="1"/>
  <c r="AU36" i="15" s="1"/>
  <c r="AV36" i="15" s="1"/>
  <c r="AW36" i="15" s="1"/>
  <c r="AX36" i="15" s="1"/>
  <c r="AY36" i="15" s="1"/>
  <c r="AZ36" i="15" s="1"/>
  <c r="BA36" i="15" s="1"/>
  <c r="BB36" i="15" s="1"/>
  <c r="BC36" i="15" s="1"/>
  <c r="BD36" i="15" s="1"/>
  <c r="BE36" i="15" s="1"/>
  <c r="BF36" i="15" s="1"/>
  <c r="BG36" i="15" s="1"/>
  <c r="BH36" i="15" s="1"/>
  <c r="BI36" i="15" s="1"/>
  <c r="BJ36" i="15" s="1"/>
  <c r="BK36" i="15" s="1"/>
  <c r="BL36" i="15" s="1"/>
  <c r="BM36" i="15" s="1"/>
  <c r="BN36" i="15" s="1"/>
  <c r="BO36" i="15" s="1"/>
  <c r="BP36" i="15" s="1"/>
  <c r="BQ36" i="15" s="1"/>
  <c r="BR36" i="15" s="1"/>
  <c r="BS36" i="15" s="1"/>
  <c r="BT36" i="15" s="1"/>
  <c r="BU36" i="15" s="1"/>
  <c r="BV36" i="15" s="1"/>
  <c r="BW36" i="15" s="1"/>
  <c r="V141" i="10"/>
  <c r="Q129" i="14"/>
  <c r="BA24" i="15"/>
  <c r="BB24" i="15" s="1"/>
  <c r="BC24" i="15" s="1"/>
  <c r="BD24" i="15" s="1"/>
  <c r="BE24" i="15" s="1"/>
  <c r="BF24" i="15" s="1"/>
  <c r="BG24" i="15" s="1"/>
  <c r="BH24" i="15" s="1"/>
  <c r="BI24" i="15" s="1"/>
  <c r="BJ24" i="15" s="1"/>
  <c r="BK24" i="15" s="1"/>
  <c r="BL24" i="15" s="1"/>
  <c r="BM24" i="15" s="1"/>
  <c r="BN24" i="15" s="1"/>
  <c r="BO24" i="15" s="1"/>
  <c r="BP24" i="15" s="1"/>
  <c r="BQ24" i="15" s="1"/>
  <c r="BR24" i="15" s="1"/>
  <c r="BS24" i="15" s="1"/>
  <c r="BT24" i="15" s="1"/>
  <c r="BU24" i="15" s="1"/>
  <c r="BV24" i="15" s="1"/>
  <c r="BW24" i="15" s="1"/>
  <c r="V17" i="10"/>
  <c r="R17" i="13"/>
  <c r="Q97" i="14"/>
  <c r="AN22" i="15"/>
  <c r="AO22" i="15" s="1"/>
  <c r="AP22" i="15" s="1"/>
  <c r="AL26" i="15"/>
  <c r="AM26" i="15" s="1"/>
  <c r="AN26" i="15" s="1"/>
  <c r="AO26" i="15" s="1"/>
  <c r="AP26" i="15" s="1"/>
  <c r="AQ26" i="15" s="1"/>
  <c r="AR26" i="15" s="1"/>
  <c r="AS26" i="15" s="1"/>
  <c r="AT26" i="15" s="1"/>
  <c r="AU26" i="15" s="1"/>
  <c r="AV26" i="15" s="1"/>
  <c r="AI29" i="15"/>
  <c r="AJ29" i="15" s="1"/>
  <c r="AK29" i="15" s="1"/>
  <c r="AL29" i="15" s="1"/>
  <c r="AM29" i="15" s="1"/>
  <c r="AN29" i="15" s="1"/>
  <c r="AO29" i="15" s="1"/>
  <c r="AP29" i="15" s="1"/>
  <c r="AQ29" i="15" s="1"/>
  <c r="AR29" i="15" s="1"/>
  <c r="AS29" i="15" s="1"/>
  <c r="AT29" i="15" s="1"/>
  <c r="AU29" i="15" s="1"/>
  <c r="AV29" i="15" s="1"/>
  <c r="AW29" i="15" s="1"/>
  <c r="AX29" i="15" s="1"/>
  <c r="AY29" i="15" s="1"/>
  <c r="AZ29" i="15" s="1"/>
  <c r="BA29" i="15" s="1"/>
  <c r="BB29" i="15" s="1"/>
  <c r="BC29" i="15" s="1"/>
  <c r="BD29" i="15" s="1"/>
  <c r="BE29" i="15" s="1"/>
  <c r="BF29" i="15" s="1"/>
  <c r="BG29" i="15" s="1"/>
  <c r="BH29" i="15" s="1"/>
  <c r="BI29" i="15" s="1"/>
  <c r="BJ29" i="15" s="1"/>
  <c r="BK29" i="15" s="1"/>
  <c r="BL29" i="15" s="1"/>
  <c r="BM29" i="15" s="1"/>
  <c r="BN29" i="15" s="1"/>
  <c r="BO29" i="15" s="1"/>
  <c r="BP29" i="15" s="1"/>
  <c r="BQ29" i="15" s="1"/>
  <c r="BR29" i="15" s="1"/>
  <c r="BS29" i="15" s="1"/>
  <c r="BT29" i="15" s="1"/>
  <c r="BU29" i="15" s="1"/>
  <c r="BV29" i="15" s="1"/>
  <c r="BW29" i="15" s="1"/>
  <c r="AL28" i="15"/>
  <c r="AM28" i="15" s="1"/>
  <c r="AN28" i="15" s="1"/>
  <c r="AO28" i="15" s="1"/>
  <c r="AP28" i="15" s="1"/>
  <c r="AQ28" i="15" s="1"/>
  <c r="AR28" i="15" s="1"/>
  <c r="AS28" i="15" s="1"/>
  <c r="AT28" i="15" s="1"/>
  <c r="AU28" i="15" s="1"/>
  <c r="AV28" i="15" s="1"/>
  <c r="AW28" i="15" s="1"/>
  <c r="AX28" i="15" s="1"/>
  <c r="AY28" i="15" s="1"/>
  <c r="AZ28" i="15" s="1"/>
  <c r="BA28" i="15" s="1"/>
  <c r="BB28" i="15" s="1"/>
  <c r="BC28" i="15" s="1"/>
  <c r="BD28" i="15" s="1"/>
  <c r="BE28" i="15" s="1"/>
  <c r="BF28" i="15" s="1"/>
  <c r="BG28" i="15" s="1"/>
  <c r="BH28" i="15" s="1"/>
  <c r="BI28" i="15" s="1"/>
  <c r="BJ28" i="15" s="1"/>
  <c r="BK28" i="15" s="1"/>
  <c r="BL28" i="15" s="1"/>
  <c r="BM28" i="15" s="1"/>
  <c r="BN28" i="15" s="1"/>
  <c r="BO28" i="15" s="1"/>
  <c r="BP28" i="15" s="1"/>
  <c r="BQ28" i="15" s="1"/>
  <c r="BR28" i="15" s="1"/>
  <c r="BS28" i="15" s="1"/>
  <c r="BT28" i="15" s="1"/>
  <c r="BU28" i="15" s="1"/>
  <c r="BV28" i="15" s="1"/>
  <c r="BW28" i="15" s="1"/>
  <c r="AF27" i="15"/>
  <c r="AV20" i="15"/>
  <c r="AW20" i="15" s="1"/>
  <c r="AX20" i="15" s="1"/>
  <c r="AY20" i="15" s="1"/>
  <c r="AZ20" i="15" s="1"/>
  <c r="BA20" i="15" s="1"/>
  <c r="BB20" i="15" s="1"/>
  <c r="BC20" i="15" s="1"/>
  <c r="BD20" i="15" s="1"/>
  <c r="BE20" i="15" s="1"/>
  <c r="BF20" i="15" s="1"/>
  <c r="BG20" i="15" s="1"/>
  <c r="BH20" i="15" s="1"/>
  <c r="BI20" i="15" s="1"/>
  <c r="BJ20" i="15" s="1"/>
  <c r="BK20" i="15" s="1"/>
  <c r="BL20" i="15" s="1"/>
  <c r="BM20" i="15" s="1"/>
  <c r="BN20" i="15" s="1"/>
  <c r="BO20" i="15" s="1"/>
  <c r="BP20" i="15" s="1"/>
  <c r="BQ20" i="15" s="1"/>
  <c r="BR20" i="15" s="1"/>
  <c r="BS20" i="15" s="1"/>
  <c r="BT20" i="15" s="1"/>
  <c r="BU20" i="15" s="1"/>
  <c r="BV20" i="15" s="1"/>
  <c r="BW20" i="15" s="1"/>
  <c r="AL21" i="15"/>
  <c r="AM21" i="15" s="1"/>
  <c r="AN21" i="15" s="1"/>
  <c r="AO21" i="15" s="1"/>
  <c r="AP21" i="15" s="1"/>
  <c r="AQ21" i="15" s="1"/>
  <c r="AR21" i="15" s="1"/>
  <c r="AS21" i="15" s="1"/>
  <c r="AT21" i="15" s="1"/>
  <c r="AU21" i="15" s="1"/>
  <c r="AV21" i="15" s="1"/>
  <c r="AW21" i="15" s="1"/>
  <c r="AX21" i="15" s="1"/>
  <c r="AJ23" i="15"/>
  <c r="AQ19" i="15"/>
  <c r="AR19" i="15" s="1"/>
  <c r="AS19" i="15" s="1"/>
  <c r="AT19" i="15" s="1"/>
  <c r="AU19" i="15" s="1"/>
  <c r="AV19" i="15" s="1"/>
  <c r="AW19" i="15" s="1"/>
  <c r="AX19" i="15" s="1"/>
  <c r="AY19" i="15" s="1"/>
  <c r="AZ19" i="15" s="1"/>
  <c r="BA19" i="15" s="1"/>
  <c r="BB19" i="15" s="1"/>
  <c r="BC19" i="15" s="1"/>
  <c r="BD19" i="15" s="1"/>
  <c r="BE19" i="15" s="1"/>
  <c r="BF19" i="15" s="1"/>
  <c r="BG19" i="15" s="1"/>
  <c r="BH19" i="15" s="1"/>
  <c r="BI19" i="15" s="1"/>
  <c r="BJ19" i="15" s="1"/>
  <c r="BK19" i="15" s="1"/>
  <c r="BL19" i="15" s="1"/>
  <c r="BM19" i="15" s="1"/>
  <c r="BN19" i="15" s="1"/>
  <c r="BO19" i="15" s="1"/>
  <c r="BP19" i="15" s="1"/>
  <c r="Z9" i="10"/>
  <c r="Y11" i="10"/>
  <c r="W307" i="10"/>
  <c r="X305" i="10"/>
  <c r="Q71" i="14"/>
  <c r="R69" i="14"/>
  <c r="W309" i="10"/>
  <c r="V311" i="10"/>
  <c r="X7" i="10"/>
  <c r="Y5" i="10"/>
  <c r="W125" i="10"/>
  <c r="V127" i="10"/>
  <c r="R29" i="14"/>
  <c r="Q31" i="14"/>
  <c r="BQ48" i="14"/>
  <c r="V67" i="10"/>
  <c r="W65" i="10"/>
  <c r="BV308" i="10"/>
  <c r="S99" i="13"/>
  <c r="S100" i="13" s="1"/>
  <c r="T97" i="13"/>
  <c r="R65" i="14"/>
  <c r="Q67" i="14"/>
  <c r="BQ72" i="14"/>
  <c r="V251" i="10"/>
  <c r="W249" i="10"/>
  <c r="BV312" i="10"/>
  <c r="T7" i="13"/>
  <c r="U5" i="13"/>
  <c r="T25" i="14"/>
  <c r="S27" i="14"/>
  <c r="R33" i="14"/>
  <c r="Q35" i="14"/>
  <c r="L17" i="2"/>
  <c r="AL14" i="7"/>
  <c r="AL15" i="7"/>
  <c r="L20" i="2"/>
  <c r="R115" i="13"/>
  <c r="S113" i="13"/>
  <c r="W247" i="10"/>
  <c r="X245" i="10"/>
  <c r="S41" i="14"/>
  <c r="R43" i="14"/>
  <c r="Q39" i="14"/>
  <c r="R37" i="14"/>
  <c r="W185" i="10"/>
  <c r="V187" i="10"/>
  <c r="Y45" i="10"/>
  <c r="X47" i="10"/>
  <c r="X48" i="10" s="1"/>
  <c r="X111" i="10"/>
  <c r="X112" i="10" s="1"/>
  <c r="Y109" i="10"/>
  <c r="AA69" i="10"/>
  <c r="Z71" i="10"/>
  <c r="Y49" i="10"/>
  <c r="X51" i="10"/>
  <c r="X52" i="10" s="1"/>
  <c r="AA349" i="10"/>
  <c r="Z351" i="10"/>
  <c r="Z352" i="10" s="1"/>
  <c r="AC97" i="10"/>
  <c r="AB99" i="10"/>
  <c r="AB100" i="10" s="1"/>
  <c r="Z265" i="10"/>
  <c r="Y267" i="10"/>
  <c r="Y268" i="10" s="1"/>
  <c r="Z189" i="10"/>
  <c r="Y191" i="10"/>
  <c r="Y192" i="10" s="1"/>
  <c r="AA173" i="10"/>
  <c r="Z175" i="10"/>
  <c r="Z176" i="10" s="1"/>
  <c r="Y105" i="10"/>
  <c r="X107" i="10"/>
  <c r="X108" i="10" s="1"/>
  <c r="AB37" i="10"/>
  <c r="AA39" i="10"/>
  <c r="AA40" i="10" s="1"/>
  <c r="AB41" i="10"/>
  <c r="AA43" i="10"/>
  <c r="AA44" i="10" s="1"/>
  <c r="AA115" i="10"/>
  <c r="AA116" i="10" s="1"/>
  <c r="AB113" i="10"/>
  <c r="AB163" i="10"/>
  <c r="AB164" i="10" s="1"/>
  <c r="AC161" i="10"/>
  <c r="Y235" i="10"/>
  <c r="Y236" i="10" s="1"/>
  <c r="Z233" i="10"/>
  <c r="AB293" i="10"/>
  <c r="AA295" i="10"/>
  <c r="AA296" i="10" s="1"/>
  <c r="AA345" i="10"/>
  <c r="Z347" i="10"/>
  <c r="Z348" i="10" s="1"/>
  <c r="AB157" i="10"/>
  <c r="AA159" i="10"/>
  <c r="AA160" i="10" s="1"/>
  <c r="Z167" i="10"/>
  <c r="Z168" i="10" s="1"/>
  <c r="AA165" i="10"/>
  <c r="AA289" i="10"/>
  <c r="Z291" i="10"/>
  <c r="Z292" i="10" s="1"/>
  <c r="AA219" i="10"/>
  <c r="AA220" i="10" s="1"/>
  <c r="AB217" i="10"/>
  <c r="AB337" i="10"/>
  <c r="AA339" i="10"/>
  <c r="AA340" i="10" s="1"/>
  <c r="AC281" i="10"/>
  <c r="AB283" i="10"/>
  <c r="AB284" i="10" s="1"/>
  <c r="AC53" i="10"/>
  <c r="AB55" i="10"/>
  <c r="AB56" i="10" s="1"/>
  <c r="AA353" i="10"/>
  <c r="Z355" i="10"/>
  <c r="Z356" i="10" s="1"/>
  <c r="AA101" i="10"/>
  <c r="Z103" i="10"/>
  <c r="Z104" i="10" s="1"/>
  <c r="AB223" i="10"/>
  <c r="AB224" i="10" s="1"/>
  <c r="AC221" i="10"/>
  <c r="AB277" i="10"/>
  <c r="AA279" i="10"/>
  <c r="AA280" i="10" s="1"/>
  <c r="AB285" i="10"/>
  <c r="AA287" i="10"/>
  <c r="AA288" i="10" s="1"/>
  <c r="Z131" i="10"/>
  <c r="Z132" i="10" s="1"/>
  <c r="AA129" i="10"/>
  <c r="T325" i="14"/>
  <c r="S327" i="14"/>
  <c r="S328" i="14" s="1"/>
  <c r="W261" i="13"/>
  <c r="V263" i="13"/>
  <c r="V264" i="13" s="1"/>
  <c r="V351" i="13"/>
  <c r="V352" i="13" s="1"/>
  <c r="W349" i="13"/>
  <c r="T45" i="13"/>
  <c r="S47" i="13"/>
  <c r="S48" i="13" s="1"/>
  <c r="U109" i="13"/>
  <c r="T111" i="13"/>
  <c r="Q303" i="14"/>
  <c r="Q304" i="14" s="1"/>
  <c r="R301" i="14"/>
  <c r="V241" i="14"/>
  <c r="U243" i="14"/>
  <c r="U244" i="14" s="1"/>
  <c r="W253" i="13"/>
  <c r="V255" i="13"/>
  <c r="V256" i="13" s="1"/>
  <c r="R267" i="14"/>
  <c r="R268" i="14" s="1"/>
  <c r="S265" i="14"/>
  <c r="R281" i="13"/>
  <c r="Q261" i="14"/>
  <c r="W253" i="14"/>
  <c r="V255" i="14"/>
  <c r="V256" i="14" s="1"/>
  <c r="W9" i="13"/>
  <c r="V11" i="13"/>
  <c r="U321" i="14"/>
  <c r="T323" i="14"/>
  <c r="T324" i="14" s="1"/>
  <c r="T55" i="14"/>
  <c r="U53" i="14"/>
  <c r="T311" i="14"/>
  <c r="T312" i="14" s="1"/>
  <c r="U309" i="14"/>
  <c r="U239" i="13"/>
  <c r="U240" i="13" s="1"/>
  <c r="V237" i="13"/>
  <c r="V259" i="14"/>
  <c r="V260" i="14" s="1"/>
  <c r="W257" i="14"/>
  <c r="T61" i="14"/>
  <c r="S63" i="14"/>
  <c r="U245" i="14"/>
  <c r="T247" i="14"/>
  <c r="T248" i="14" s="1"/>
  <c r="V225" i="14"/>
  <c r="U227" i="14"/>
  <c r="U228" i="14" s="1"/>
  <c r="T287" i="14"/>
  <c r="T288" i="14" s="1"/>
  <c r="U285" i="14"/>
  <c r="W249" i="14"/>
  <c r="V251" i="14"/>
  <c r="V252" i="14" s="1"/>
  <c r="V43" i="13"/>
  <c r="V44" i="13" s="1"/>
  <c r="W41" i="13"/>
  <c r="R295" i="14"/>
  <c r="R296" i="14" s="1"/>
  <c r="S293" i="14"/>
  <c r="BQ312" i="14"/>
  <c r="U231" i="14"/>
  <c r="U232" i="14" s="1"/>
  <c r="V229" i="14"/>
  <c r="V329" i="14"/>
  <c r="U331" i="14"/>
  <c r="U332" i="14" s="1"/>
  <c r="U231" i="13"/>
  <c r="U232" i="13" s="1"/>
  <c r="V229" i="13"/>
  <c r="V49" i="14"/>
  <c r="U51" i="14"/>
  <c r="T347" i="13"/>
  <c r="T348" i="13" s="1"/>
  <c r="U345" i="13"/>
  <c r="S269" i="14"/>
  <c r="R271" i="14"/>
  <c r="R272" i="14" s="1"/>
  <c r="U319" i="14"/>
  <c r="U320" i="14" s="1"/>
  <c r="V317" i="14"/>
  <c r="W337" i="13"/>
  <c r="V339" i="13"/>
  <c r="V340" i="13" s="1"/>
  <c r="S51" i="13"/>
  <c r="S52" i="13" s="1"/>
  <c r="T49" i="13"/>
  <c r="U355" i="13"/>
  <c r="U356" i="13" s="1"/>
  <c r="V353" i="13"/>
  <c r="T307" i="14"/>
  <c r="T308" i="14" s="1"/>
  <c r="U305" i="14"/>
  <c r="T59" i="14"/>
  <c r="T60" i="14" s="1"/>
  <c r="U57" i="14"/>
  <c r="W249" i="13"/>
  <c r="V251" i="13"/>
  <c r="V252" i="13" s="1"/>
  <c r="V233" i="13"/>
  <c r="U235" i="13"/>
  <c r="U236" i="13" s="1"/>
  <c r="T285" i="13"/>
  <c r="S287" i="13"/>
  <c r="S288" i="13" s="1"/>
  <c r="R299" i="14"/>
  <c r="R300" i="14" s="1"/>
  <c r="S297" i="14"/>
  <c r="V101" i="13"/>
  <c r="U103" i="13"/>
  <c r="X53" i="13"/>
  <c r="W55" i="13"/>
  <c r="W56" i="13" s="1"/>
  <c r="U243" i="13"/>
  <c r="U244" i="13" s="1"/>
  <c r="V241" i="13"/>
  <c r="V39" i="13"/>
  <c r="V40" i="13" s="1"/>
  <c r="W37" i="13"/>
  <c r="V281" i="14"/>
  <c r="U283" i="14"/>
  <c r="U284" i="14" s="1"/>
  <c r="U333" i="14"/>
  <c r="T335" i="14"/>
  <c r="T336" i="14" s="1"/>
  <c r="X245" i="13"/>
  <c r="W247" i="13"/>
  <c r="W248" i="13" s="1"/>
  <c r="V233" i="14"/>
  <c r="U235" i="14"/>
  <c r="U236" i="14" s="1"/>
  <c r="R291" i="14"/>
  <c r="R292" i="14" s="1"/>
  <c r="S289" i="14"/>
  <c r="V223" i="14"/>
  <c r="V224" i="14" s="1"/>
  <c r="W221" i="14"/>
  <c r="U239" i="14"/>
  <c r="U240" i="14" s="1"/>
  <c r="V237" i="14"/>
  <c r="S279" i="14"/>
  <c r="S280" i="14" s="1"/>
  <c r="T277" i="14"/>
  <c r="U219" i="14"/>
  <c r="U220" i="14" s="1"/>
  <c r="V217" i="14"/>
  <c r="V315" i="14"/>
  <c r="V316" i="14" s="1"/>
  <c r="W313" i="14"/>
  <c r="T275" i="14"/>
  <c r="T276" i="14" s="1"/>
  <c r="U273" i="14"/>
  <c r="K43" i="2"/>
  <c r="AL26" i="7"/>
  <c r="AL41" i="15" l="1"/>
  <c r="AM41" i="15" s="1"/>
  <c r="AN41" i="15" s="1"/>
  <c r="AO41" i="15" s="1"/>
  <c r="AP41" i="15" s="1"/>
  <c r="AQ41" i="15" s="1"/>
  <c r="AR41" i="15" s="1"/>
  <c r="AS41" i="15" s="1"/>
  <c r="AT41" i="15" s="1"/>
  <c r="AU41" i="15" s="1"/>
  <c r="AV41" i="15" s="1"/>
  <c r="AW41" i="15" s="1"/>
  <c r="AX41" i="15" s="1"/>
  <c r="AY41" i="15" s="1"/>
  <c r="AZ41" i="15" s="1"/>
  <c r="BA41" i="15" s="1"/>
  <c r="BB41" i="15" s="1"/>
  <c r="BC41" i="15" s="1"/>
  <c r="BD41" i="15" s="1"/>
  <c r="BE41" i="15" s="1"/>
  <c r="BF41" i="15" s="1"/>
  <c r="BG41" i="15" s="1"/>
  <c r="BH41" i="15" s="1"/>
  <c r="BI41" i="15" s="1"/>
  <c r="BJ41" i="15" s="1"/>
  <c r="BK41" i="15" s="1"/>
  <c r="BL41" i="15" s="1"/>
  <c r="BM41" i="15" s="1"/>
  <c r="BN41" i="15" s="1"/>
  <c r="BO41" i="15" s="1"/>
  <c r="BP41" i="15" s="1"/>
  <c r="BQ41" i="15" s="1"/>
  <c r="BR41" i="15" s="1"/>
  <c r="BS41" i="15" s="1"/>
  <c r="BT41" i="15" s="1"/>
  <c r="BU41" i="15" s="1"/>
  <c r="BV41" i="15" s="1"/>
  <c r="BW41" i="15" s="1"/>
  <c r="Q31" i="2" s="1"/>
  <c r="I31" i="2" s="1"/>
  <c r="V225" i="10" s="1"/>
  <c r="V227" i="10" s="1"/>
  <c r="Q205" i="14"/>
  <c r="V213" i="10"/>
  <c r="V33" i="10"/>
  <c r="W33" i="10" s="1"/>
  <c r="N38" i="2"/>
  <c r="F37" i="2" s="1"/>
  <c r="R93" i="13" s="1"/>
  <c r="Q193" i="14"/>
  <c r="R193" i="14" s="1"/>
  <c r="R201" i="13"/>
  <c r="S201" i="13" s="1"/>
  <c r="W231" i="10"/>
  <c r="W232" i="10" s="1"/>
  <c r="Q161" i="14"/>
  <c r="Q163" i="14" s="1"/>
  <c r="AI54" i="15"/>
  <c r="AJ54" i="15" s="1"/>
  <c r="R47" i="14"/>
  <c r="I37" i="2"/>
  <c r="AG108" i="15"/>
  <c r="R35" i="13"/>
  <c r="S33" i="13"/>
  <c r="BV344" i="10"/>
  <c r="AM43" i="15"/>
  <c r="AN43" i="15" s="1"/>
  <c r="AO43" i="15" s="1"/>
  <c r="AP43" i="15" s="1"/>
  <c r="AQ43" i="15" s="1"/>
  <c r="AR43" i="15" s="1"/>
  <c r="V343" i="10"/>
  <c r="V344" i="10" s="1"/>
  <c r="Q203" i="14"/>
  <c r="R201" i="14"/>
  <c r="W213" i="10"/>
  <c r="V215" i="10"/>
  <c r="W153" i="10"/>
  <c r="V155" i="10"/>
  <c r="S221" i="13"/>
  <c r="R223" i="13"/>
  <c r="R219" i="13"/>
  <c r="S217" i="13"/>
  <c r="R205" i="14"/>
  <c r="Q207" i="14"/>
  <c r="AG47" i="15"/>
  <c r="AH47" i="15" s="1"/>
  <c r="AI47" i="15" s="1"/>
  <c r="AJ47" i="15" s="1"/>
  <c r="AK47" i="15" s="1"/>
  <c r="AL47" i="15" s="1"/>
  <c r="AM47" i="15" s="1"/>
  <c r="AN47" i="15" s="1"/>
  <c r="AO47" i="15" s="1"/>
  <c r="AP47" i="15" s="1"/>
  <c r="AQ47" i="15" s="1"/>
  <c r="AR47" i="15" s="1"/>
  <c r="AS47" i="15" s="1"/>
  <c r="AT47" i="15" s="1"/>
  <c r="AU47" i="15" s="1"/>
  <c r="AV47" i="15" s="1"/>
  <c r="AW47" i="15" s="1"/>
  <c r="AX47" i="15" s="1"/>
  <c r="AY47" i="15" s="1"/>
  <c r="AZ47" i="15" s="1"/>
  <c r="BA47" i="15" s="1"/>
  <c r="BB47" i="15" s="1"/>
  <c r="BC47" i="15" s="1"/>
  <c r="BD47" i="15" s="1"/>
  <c r="BE47" i="15" s="1"/>
  <c r="BF47" i="15" s="1"/>
  <c r="BG47" i="15" s="1"/>
  <c r="BH47" i="15" s="1"/>
  <c r="BI47" i="15" s="1"/>
  <c r="BJ47" i="15" s="1"/>
  <c r="BK47" i="15" s="1"/>
  <c r="BL47" i="15" s="1"/>
  <c r="BM47" i="15" s="1"/>
  <c r="BN47" i="15" s="1"/>
  <c r="BO47" i="15" s="1"/>
  <c r="BP47" i="15" s="1"/>
  <c r="BQ47" i="15" s="1"/>
  <c r="BR47" i="15" s="1"/>
  <c r="BS47" i="15" s="1"/>
  <c r="BT47" i="15" s="1"/>
  <c r="BU47" i="15" s="1"/>
  <c r="BV47" i="15" s="1"/>
  <c r="BW47" i="15" s="1"/>
  <c r="Q34" i="2" s="1"/>
  <c r="AG96" i="15"/>
  <c r="X171" i="10"/>
  <c r="X172" i="10" s="1"/>
  <c r="AG120" i="15"/>
  <c r="AJ45" i="15"/>
  <c r="AK45" i="15" s="1"/>
  <c r="AL45" i="15" s="1"/>
  <c r="AM45" i="15" s="1"/>
  <c r="AN45" i="15" s="1"/>
  <c r="AO45" i="15" s="1"/>
  <c r="AP45" i="15" s="1"/>
  <c r="AQ45" i="15" s="1"/>
  <c r="AR45" i="15" s="1"/>
  <c r="AS45" i="15" s="1"/>
  <c r="AT45" i="15" s="1"/>
  <c r="AU45" i="15" s="1"/>
  <c r="AV45" i="15" s="1"/>
  <c r="AW45" i="15" s="1"/>
  <c r="AX45" i="15" s="1"/>
  <c r="AY45" i="15" s="1"/>
  <c r="AZ45" i="15" s="1"/>
  <c r="BA45" i="15" s="1"/>
  <c r="BB45" i="15" s="1"/>
  <c r="BC45" i="15" s="1"/>
  <c r="BD45" i="15" s="1"/>
  <c r="BE45" i="15" s="1"/>
  <c r="BF45" i="15" s="1"/>
  <c r="BG45" i="15" s="1"/>
  <c r="BH45" i="15" s="1"/>
  <c r="BI45" i="15" s="1"/>
  <c r="BJ45" i="15" s="1"/>
  <c r="BK45" i="15" s="1"/>
  <c r="BL45" i="15" s="1"/>
  <c r="BM45" i="15" s="1"/>
  <c r="BN45" i="15" s="1"/>
  <c r="BO45" i="15" s="1"/>
  <c r="BP45" i="15" s="1"/>
  <c r="BQ45" i="15" s="1"/>
  <c r="BR45" i="15" s="1"/>
  <c r="BS45" i="15" s="1"/>
  <c r="BT45" i="15" s="1"/>
  <c r="BU45" i="15" s="1"/>
  <c r="BV45" i="15" s="1"/>
  <c r="BW45" i="15" s="1"/>
  <c r="O34" i="2" s="1"/>
  <c r="AG102" i="15"/>
  <c r="AG44" i="15"/>
  <c r="AG46" i="15"/>
  <c r="AH46" i="15" s="1"/>
  <c r="AG114" i="15"/>
  <c r="AU42" i="15"/>
  <c r="AV42" i="15" s="1"/>
  <c r="AW42" i="15" s="1"/>
  <c r="AX42" i="15" s="1"/>
  <c r="AY42" i="15" s="1"/>
  <c r="AZ42" i="15" s="1"/>
  <c r="BA42" i="15" s="1"/>
  <c r="BB42" i="15" s="1"/>
  <c r="BC42" i="15" s="1"/>
  <c r="BD42" i="15" s="1"/>
  <c r="BE42" i="15" s="1"/>
  <c r="BF42" i="15" s="1"/>
  <c r="BG42" i="15" s="1"/>
  <c r="BH42" i="15" s="1"/>
  <c r="BI42" i="15" s="1"/>
  <c r="BJ42" i="15" s="1"/>
  <c r="BK42" i="15" s="1"/>
  <c r="BL42" i="15" s="1"/>
  <c r="BM42" i="15" s="1"/>
  <c r="BN42" i="15" s="1"/>
  <c r="BO42" i="15" s="1"/>
  <c r="BP42" i="15" s="1"/>
  <c r="BQ42" i="15" s="1"/>
  <c r="BR42" i="15" s="1"/>
  <c r="BS42" i="15" s="1"/>
  <c r="BT42" i="15" s="1"/>
  <c r="BU42" i="15" s="1"/>
  <c r="BV42" i="15" s="1"/>
  <c r="BW42" i="15" s="1"/>
  <c r="R31" i="2" s="1"/>
  <c r="R32" i="2" s="1"/>
  <c r="J31" i="2" s="1"/>
  <c r="E31" i="2"/>
  <c r="N32" i="2"/>
  <c r="F31" i="2" s="1"/>
  <c r="T193" i="13"/>
  <c r="S195" i="13"/>
  <c r="W147" i="10"/>
  <c r="X145" i="10"/>
  <c r="S153" i="14"/>
  <c r="R155" i="14"/>
  <c r="AJ40" i="15"/>
  <c r="AK40" i="15" s="1"/>
  <c r="AL40" i="15" s="1"/>
  <c r="AM40" i="15" s="1"/>
  <c r="AN40" i="15" s="1"/>
  <c r="AO40" i="15" s="1"/>
  <c r="AP40" i="15" s="1"/>
  <c r="AQ40" i="15" s="1"/>
  <c r="AR40" i="15" s="1"/>
  <c r="AS40" i="15" s="1"/>
  <c r="AT40" i="15" s="1"/>
  <c r="AU40" i="15" s="1"/>
  <c r="AV40" i="15" s="1"/>
  <c r="AW40" i="15" s="1"/>
  <c r="AX40" i="15" s="1"/>
  <c r="AY40" i="15" s="1"/>
  <c r="AZ40" i="15" s="1"/>
  <c r="BA40" i="15" s="1"/>
  <c r="BB40" i="15" s="1"/>
  <c r="BC40" i="15" s="1"/>
  <c r="BD40" i="15" s="1"/>
  <c r="BE40" i="15" s="1"/>
  <c r="BF40" i="15" s="1"/>
  <c r="BG40" i="15" s="1"/>
  <c r="BH40" i="15" s="1"/>
  <c r="BI40" i="15" s="1"/>
  <c r="BJ40" i="15" s="1"/>
  <c r="BK40" i="15" s="1"/>
  <c r="BL40" i="15" s="1"/>
  <c r="BM40" i="15" s="1"/>
  <c r="BN40" i="15" s="1"/>
  <c r="BO40" i="15" s="1"/>
  <c r="BP40" i="15" s="1"/>
  <c r="BQ40" i="15" s="1"/>
  <c r="BR40" i="15" s="1"/>
  <c r="BS40" i="15" s="1"/>
  <c r="BT40" i="15" s="1"/>
  <c r="BU40" i="15" s="1"/>
  <c r="BV40" i="15" s="1"/>
  <c r="BW40" i="15" s="1"/>
  <c r="P31" i="2" s="1"/>
  <c r="P32" i="2" s="1"/>
  <c r="H31" i="2" s="1"/>
  <c r="AL34" i="15"/>
  <c r="W277" i="13"/>
  <c r="V279" i="13"/>
  <c r="V280" i="13" s="1"/>
  <c r="T269" i="13"/>
  <c r="S271" i="13"/>
  <c r="S272" i="13" s="1"/>
  <c r="T305" i="13"/>
  <c r="S307" i="13"/>
  <c r="U259" i="13"/>
  <c r="U260" i="13" s="1"/>
  <c r="V257" i="13"/>
  <c r="R343" i="13"/>
  <c r="R344" i="13" s="1"/>
  <c r="S341" i="13"/>
  <c r="T107" i="13"/>
  <c r="U105" i="13"/>
  <c r="U265" i="13"/>
  <c r="T267" i="13"/>
  <c r="T268" i="13" s="1"/>
  <c r="V275" i="13"/>
  <c r="V276" i="13" s="1"/>
  <c r="W273" i="13"/>
  <c r="T311" i="13"/>
  <c r="T312" i="13" s="1"/>
  <c r="U309" i="13"/>
  <c r="R22" i="2"/>
  <c r="AH35" i="15"/>
  <c r="N29" i="2"/>
  <c r="F28" i="2" s="1"/>
  <c r="R81" i="13" s="1"/>
  <c r="E28" i="2"/>
  <c r="Q131" i="14"/>
  <c r="R129" i="14"/>
  <c r="R28" i="2"/>
  <c r="W141" i="10"/>
  <c r="V143" i="10"/>
  <c r="AQ22" i="15"/>
  <c r="AR22" i="15" s="1"/>
  <c r="AS22" i="15" s="1"/>
  <c r="AT22" i="15" s="1"/>
  <c r="AU22" i="15" s="1"/>
  <c r="AV22" i="15" s="1"/>
  <c r="AW22" i="15" s="1"/>
  <c r="AX22" i="15" s="1"/>
  <c r="AY22" i="15" s="1"/>
  <c r="AZ22" i="15" s="1"/>
  <c r="BA22" i="15" s="1"/>
  <c r="BB22" i="15" s="1"/>
  <c r="BC22" i="15" s="1"/>
  <c r="BD22" i="15" s="1"/>
  <c r="BE22" i="15" s="1"/>
  <c r="BF22" i="15" s="1"/>
  <c r="BG22" i="15" s="1"/>
  <c r="BH22" i="15" s="1"/>
  <c r="BI22" i="15" s="1"/>
  <c r="BJ22" i="15" s="1"/>
  <c r="BK22" i="15" s="1"/>
  <c r="BL22" i="15" s="1"/>
  <c r="BM22" i="15" s="1"/>
  <c r="BN22" i="15" s="1"/>
  <c r="BO22" i="15" s="1"/>
  <c r="BP22" i="15" s="1"/>
  <c r="BQ22" i="15" s="1"/>
  <c r="BR22" i="15" s="1"/>
  <c r="BS22" i="15" s="1"/>
  <c r="BT22" i="15" s="1"/>
  <c r="BU22" i="15" s="1"/>
  <c r="BV22" i="15" s="1"/>
  <c r="BW22" i="15" s="1"/>
  <c r="AY21" i="15"/>
  <c r="AZ21" i="15" s="1"/>
  <c r="BA21" i="15" s="1"/>
  <c r="BB21" i="15" s="1"/>
  <c r="BC21" i="15" s="1"/>
  <c r="BD21" i="15" s="1"/>
  <c r="BE21" i="15" s="1"/>
  <c r="BF21" i="15" s="1"/>
  <c r="BG21" i="15" s="1"/>
  <c r="BH21" i="15" s="1"/>
  <c r="BI21" i="15" s="1"/>
  <c r="BJ21" i="15" s="1"/>
  <c r="BK21" i="15" s="1"/>
  <c r="BL21" i="15" s="1"/>
  <c r="BM21" i="15" s="1"/>
  <c r="BN21" i="15" s="1"/>
  <c r="BO21" i="15" s="1"/>
  <c r="BP21" i="15" s="1"/>
  <c r="BQ21" i="15" s="1"/>
  <c r="BR21" i="15" s="1"/>
  <c r="BS21" i="15" s="1"/>
  <c r="BT21" i="15" s="1"/>
  <c r="BU21" i="15" s="1"/>
  <c r="BV21" i="15" s="1"/>
  <c r="BW21" i="15" s="1"/>
  <c r="BQ19" i="15"/>
  <c r="BR19" i="15" s="1"/>
  <c r="BS19" i="15" s="1"/>
  <c r="BT19" i="15" s="1"/>
  <c r="BU19" i="15" s="1"/>
  <c r="BV19" i="15" s="1"/>
  <c r="BW19" i="15" s="1"/>
  <c r="N22" i="2"/>
  <c r="AW26" i="15"/>
  <c r="AX26" i="15" s="1"/>
  <c r="AY26" i="15" s="1"/>
  <c r="AZ26" i="15" s="1"/>
  <c r="BA26" i="15" s="1"/>
  <c r="BB26" i="15" s="1"/>
  <c r="BC26" i="15" s="1"/>
  <c r="BD26" i="15" s="1"/>
  <c r="BE26" i="15" s="1"/>
  <c r="BF26" i="15" s="1"/>
  <c r="BG26" i="15" s="1"/>
  <c r="BH26" i="15" s="1"/>
  <c r="BI26" i="15" s="1"/>
  <c r="BJ26" i="15" s="1"/>
  <c r="BK26" i="15" s="1"/>
  <c r="BL26" i="15" s="1"/>
  <c r="BM26" i="15" s="1"/>
  <c r="BN26" i="15" s="1"/>
  <c r="BO26" i="15" s="1"/>
  <c r="BP26" i="15" s="1"/>
  <c r="BQ26" i="15" s="1"/>
  <c r="BR26" i="15" s="1"/>
  <c r="BS26" i="15" s="1"/>
  <c r="BT26" i="15" s="1"/>
  <c r="BU26" i="15" s="1"/>
  <c r="BV26" i="15" s="1"/>
  <c r="BW26" i="15" s="1"/>
  <c r="P25" i="2"/>
  <c r="AG27" i="15"/>
  <c r="S17" i="13"/>
  <c r="R19" i="13"/>
  <c r="Q25" i="2"/>
  <c r="R25" i="2"/>
  <c r="Q99" i="14"/>
  <c r="R97" i="14"/>
  <c r="V19" i="10"/>
  <c r="W17" i="10"/>
  <c r="AK23" i="15"/>
  <c r="AL23" i="15" s="1"/>
  <c r="AM23" i="15" s="1"/>
  <c r="AN23" i="15" s="1"/>
  <c r="AO23" i="15" s="1"/>
  <c r="AP23" i="15" s="1"/>
  <c r="AQ23" i="15" s="1"/>
  <c r="AR23" i="15" s="1"/>
  <c r="AS23" i="15" s="1"/>
  <c r="AT23" i="15" s="1"/>
  <c r="AU23" i="15" s="1"/>
  <c r="AV23" i="15" s="1"/>
  <c r="AW23" i="15" s="1"/>
  <c r="AX23" i="15" s="1"/>
  <c r="AY23" i="15" s="1"/>
  <c r="AZ23" i="15" s="1"/>
  <c r="BA23" i="15" s="1"/>
  <c r="BB23" i="15" s="1"/>
  <c r="BC23" i="15" s="1"/>
  <c r="BD23" i="15" s="1"/>
  <c r="BE23" i="15" s="1"/>
  <c r="BF23" i="15" s="1"/>
  <c r="BG23" i="15" s="1"/>
  <c r="BH23" i="15" s="1"/>
  <c r="BI23" i="15" s="1"/>
  <c r="BJ23" i="15" s="1"/>
  <c r="BK23" i="15" s="1"/>
  <c r="BL23" i="15" s="1"/>
  <c r="BM23" i="15" s="1"/>
  <c r="BN23" i="15" s="1"/>
  <c r="BO23" i="15" s="1"/>
  <c r="BP23" i="15" s="1"/>
  <c r="BQ23" i="15" s="1"/>
  <c r="BR23" i="15" s="1"/>
  <c r="BS23" i="15" s="1"/>
  <c r="BT23" i="15" s="1"/>
  <c r="BU23" i="15" s="1"/>
  <c r="BV23" i="15" s="1"/>
  <c r="BW23" i="15" s="1"/>
  <c r="Q22" i="2" s="1"/>
  <c r="Z11" i="10"/>
  <c r="AA9" i="10"/>
  <c r="W187" i="10"/>
  <c r="X185" i="10"/>
  <c r="T41" i="14"/>
  <c r="S43" i="14"/>
  <c r="S33" i="14"/>
  <c r="R35" i="14"/>
  <c r="U25" i="14"/>
  <c r="T27" i="14"/>
  <c r="U7" i="13"/>
  <c r="V5" i="13"/>
  <c r="Y7" i="10"/>
  <c r="Z5" i="10"/>
  <c r="R71" i="14"/>
  <c r="S69" i="14"/>
  <c r="Y305" i="10"/>
  <c r="X307" i="10"/>
  <c r="X308" i="10" s="1"/>
  <c r="T99" i="13"/>
  <c r="T100" i="13" s="1"/>
  <c r="U97" i="13"/>
  <c r="S37" i="14"/>
  <c r="R39" i="14"/>
  <c r="X247" i="10"/>
  <c r="Y245" i="10"/>
  <c r="T113" i="13"/>
  <c r="S115" i="13"/>
  <c r="X249" i="10"/>
  <c r="W251" i="10"/>
  <c r="S65" i="14"/>
  <c r="R67" i="14"/>
  <c r="X65" i="10"/>
  <c r="W67" i="10"/>
  <c r="S29" i="14"/>
  <c r="R31" i="14"/>
  <c r="X125" i="10"/>
  <c r="W127" i="10"/>
  <c r="W311" i="10"/>
  <c r="X309" i="10"/>
  <c r="T45" i="14"/>
  <c r="S47" i="14"/>
  <c r="S48" i="14" s="1"/>
  <c r="AB69" i="10"/>
  <c r="AA71" i="10"/>
  <c r="AB43" i="10"/>
  <c r="AB44" i="10" s="1"/>
  <c r="AC41" i="10"/>
  <c r="AD161" i="10"/>
  <c r="AC163" i="10"/>
  <c r="AC164" i="10" s="1"/>
  <c r="Y229" i="10"/>
  <c r="X231" i="10"/>
  <c r="X232" i="10" s="1"/>
  <c r="Z105" i="10"/>
  <c r="Y107" i="10"/>
  <c r="Y108" i="10" s="1"/>
  <c r="Z169" i="10"/>
  <c r="Y171" i="10"/>
  <c r="Y172" i="10" s="1"/>
  <c r="AC223" i="10"/>
  <c r="AC224" i="10" s="1"/>
  <c r="AD221" i="10"/>
  <c r="Z49" i="10"/>
  <c r="Y51" i="10"/>
  <c r="Y52" i="10" s="1"/>
  <c r="Z109" i="10"/>
  <c r="Y111" i="10"/>
  <c r="Y112" i="10" s="1"/>
  <c r="AB165" i="10"/>
  <c r="AA167" i="10"/>
  <c r="AA168" i="10" s="1"/>
  <c r="W343" i="10"/>
  <c r="W344" i="10" s="1"/>
  <c r="X341" i="10"/>
  <c r="AC337" i="10"/>
  <c r="AB339" i="10"/>
  <c r="AB340" i="10" s="1"/>
  <c r="AB219" i="10"/>
  <c r="AB220" i="10" s="1"/>
  <c r="AC217" i="10"/>
  <c r="AD97" i="10"/>
  <c r="AC99" i="10"/>
  <c r="AC100" i="10" s="1"/>
  <c r="Z45" i="10"/>
  <c r="Y47" i="10"/>
  <c r="Y48" i="10" s="1"/>
  <c r="AC285" i="10"/>
  <c r="AB287" i="10"/>
  <c r="AB288" i="10" s="1"/>
  <c r="AB289" i="10"/>
  <c r="AA291" i="10"/>
  <c r="AA292" i="10" s="1"/>
  <c r="AA265" i="10"/>
  <c r="Z267" i="10"/>
  <c r="Z268" i="10" s="1"/>
  <c r="AA351" i="10"/>
  <c r="AA352" i="10" s="1"/>
  <c r="AB349" i="10"/>
  <c r="AB353" i="10"/>
  <c r="AA355" i="10"/>
  <c r="AA356" i="10" s="1"/>
  <c r="AC293" i="10"/>
  <c r="AB295" i="10"/>
  <c r="AB296" i="10" s="1"/>
  <c r="AC283" i="10"/>
  <c r="AC284" i="10" s="1"/>
  <c r="AD281" i="10"/>
  <c r="AB345" i="10"/>
  <c r="AA347" i="10"/>
  <c r="AA348" i="10" s="1"/>
  <c r="AB159" i="10"/>
  <c r="AB160" i="10" s="1"/>
  <c r="AC157" i="10"/>
  <c r="AC37" i="10"/>
  <c r="AB39" i="10"/>
  <c r="AB40" i="10" s="1"/>
  <c r="Z235" i="10"/>
  <c r="Z236" i="10" s="1"/>
  <c r="AA233" i="10"/>
  <c r="AB115" i="10"/>
  <c r="AB116" i="10" s="1"/>
  <c r="AC113" i="10"/>
  <c r="AA189" i="10"/>
  <c r="Z191" i="10"/>
  <c r="Z192" i="10" s="1"/>
  <c r="AD53" i="10"/>
  <c r="AC55" i="10"/>
  <c r="AC56" i="10" s="1"/>
  <c r="AB101" i="10"/>
  <c r="AA103" i="10"/>
  <c r="AA104" i="10" s="1"/>
  <c r="AB129" i="10"/>
  <c r="AA131" i="10"/>
  <c r="AA132" i="10" s="1"/>
  <c r="AC277" i="10"/>
  <c r="AB279" i="10"/>
  <c r="AB280" i="10" s="1"/>
  <c r="AB173" i="10"/>
  <c r="AA175" i="10"/>
  <c r="AA176" i="10" s="1"/>
  <c r="W233" i="13"/>
  <c r="V235" i="13"/>
  <c r="V236" i="13" s="1"/>
  <c r="U45" i="13"/>
  <c r="T47" i="13"/>
  <c r="T48" i="13" s="1"/>
  <c r="R303" i="14"/>
  <c r="R304" i="14" s="1"/>
  <c r="S301" i="14"/>
  <c r="V239" i="14"/>
  <c r="V240" i="14" s="1"/>
  <c r="W237" i="14"/>
  <c r="S291" i="14"/>
  <c r="S292" i="14" s="1"/>
  <c r="T289" i="14"/>
  <c r="W39" i="13"/>
  <c r="W40" i="13" s="1"/>
  <c r="X37" i="13"/>
  <c r="V355" i="13"/>
  <c r="V356" i="13" s="1"/>
  <c r="W353" i="13"/>
  <c r="V331" i="14"/>
  <c r="V332" i="14" s="1"/>
  <c r="W329" i="14"/>
  <c r="V231" i="14"/>
  <c r="V232" i="14" s="1"/>
  <c r="W229" i="14"/>
  <c r="T293" i="14"/>
  <c r="S295" i="14"/>
  <c r="S296" i="14" s="1"/>
  <c r="R261" i="14"/>
  <c r="Q263" i="14"/>
  <c r="Q264" i="14" s="1"/>
  <c r="BQ264" i="14"/>
  <c r="X247" i="13"/>
  <c r="X248" i="13" s="1"/>
  <c r="Y245" i="13"/>
  <c r="X55" i="13"/>
  <c r="X56" i="13" s="1"/>
  <c r="Y53" i="13"/>
  <c r="X337" i="13"/>
  <c r="W339" i="13"/>
  <c r="W340" i="13" s="1"/>
  <c r="T269" i="14"/>
  <c r="S271" i="14"/>
  <c r="S272" i="14" s="1"/>
  <c r="U247" i="14"/>
  <c r="U248" i="14" s="1"/>
  <c r="V245" i="14"/>
  <c r="U55" i="14"/>
  <c r="V53" i="14"/>
  <c r="U323" i="14"/>
  <c r="U324" i="14" s="1"/>
  <c r="V321" i="14"/>
  <c r="W255" i="14"/>
  <c r="W256" i="14" s="1"/>
  <c r="X253" i="14"/>
  <c r="S281" i="13"/>
  <c r="R283" i="13"/>
  <c r="R284" i="13" s="1"/>
  <c r="W263" i="13"/>
  <c r="W264" i="13" s="1"/>
  <c r="X261" i="13"/>
  <c r="W351" i="13"/>
  <c r="W352" i="13" s="1"/>
  <c r="X349" i="13"/>
  <c r="T279" i="14"/>
  <c r="T280" i="14" s="1"/>
  <c r="U277" i="14"/>
  <c r="X253" i="13"/>
  <c r="W255" i="13"/>
  <c r="W256" i="13" s="1"/>
  <c r="W317" i="14"/>
  <c r="V319" i="14"/>
  <c r="V320" i="14" s="1"/>
  <c r="V345" i="13"/>
  <c r="U347" i="13"/>
  <c r="U348" i="13" s="1"/>
  <c r="W229" i="13"/>
  <c r="V231" i="13"/>
  <c r="V232" i="13" s="1"/>
  <c r="X41" i="13"/>
  <c r="W43" i="13"/>
  <c r="W44" i="13" s="1"/>
  <c r="W259" i="14"/>
  <c r="W260" i="14" s="1"/>
  <c r="X257" i="14"/>
  <c r="V239" i="13"/>
  <c r="V240" i="13" s="1"/>
  <c r="W237" i="13"/>
  <c r="V309" i="14"/>
  <c r="U311" i="14"/>
  <c r="U312" i="14" s="1"/>
  <c r="T265" i="14"/>
  <c r="S267" i="14"/>
  <c r="S268" i="14" s="1"/>
  <c r="V243" i="14"/>
  <c r="V244" i="14" s="1"/>
  <c r="W241" i="14"/>
  <c r="V283" i="14"/>
  <c r="V284" i="14" s="1"/>
  <c r="W281" i="14"/>
  <c r="U275" i="14"/>
  <c r="U276" i="14" s="1"/>
  <c r="V273" i="14"/>
  <c r="W315" i="14"/>
  <c r="W316" i="14" s="1"/>
  <c r="X313" i="14"/>
  <c r="X249" i="14"/>
  <c r="W251" i="14"/>
  <c r="W252" i="14" s="1"/>
  <c r="W225" i="14"/>
  <c r="V227" i="14"/>
  <c r="V228" i="14" s="1"/>
  <c r="V219" i="14"/>
  <c r="V220" i="14" s="1"/>
  <c r="W217" i="14"/>
  <c r="U335" i="14"/>
  <c r="U336" i="14" s="1"/>
  <c r="V333" i="14"/>
  <c r="W101" i="13"/>
  <c r="V103" i="13"/>
  <c r="T287" i="13"/>
  <c r="T288" i="13" s="1"/>
  <c r="U285" i="13"/>
  <c r="V57" i="14"/>
  <c r="U59" i="14"/>
  <c r="U60" i="14" s="1"/>
  <c r="U61" i="14"/>
  <c r="T63" i="14"/>
  <c r="T64" i="14" s="1"/>
  <c r="W11" i="13"/>
  <c r="X9" i="13"/>
  <c r="T327" i="14"/>
  <c r="T328" i="14" s="1"/>
  <c r="U325" i="14"/>
  <c r="V305" i="14"/>
  <c r="U307" i="14"/>
  <c r="U308" i="14" s="1"/>
  <c r="W233" i="14"/>
  <c r="V235" i="14"/>
  <c r="V236" i="14" s="1"/>
  <c r="X249" i="13"/>
  <c r="W251" i="13"/>
  <c r="W252" i="13" s="1"/>
  <c r="W223" i="14"/>
  <c r="W224" i="14" s="1"/>
  <c r="X221" i="14"/>
  <c r="V243" i="13"/>
  <c r="V244" i="13" s="1"/>
  <c r="W241" i="13"/>
  <c r="T297" i="14"/>
  <c r="S299" i="14"/>
  <c r="S300" i="14" s="1"/>
  <c r="T51" i="13"/>
  <c r="T52" i="13" s="1"/>
  <c r="U49" i="13"/>
  <c r="V51" i="14"/>
  <c r="W49" i="14"/>
  <c r="U287" i="14"/>
  <c r="U288" i="14" s="1"/>
  <c r="V285" i="14"/>
  <c r="V109" i="13"/>
  <c r="U111" i="13"/>
  <c r="U112" i="13" s="1"/>
  <c r="L44" i="2"/>
  <c r="AL24" i="7"/>
  <c r="W225" i="10" l="1"/>
  <c r="R203" i="13"/>
  <c r="V35" i="10"/>
  <c r="V93" i="10"/>
  <c r="V95" i="10" s="1"/>
  <c r="Q197" i="14"/>
  <c r="R197" i="14" s="1"/>
  <c r="Q195" i="14"/>
  <c r="R161" i="14"/>
  <c r="R163" i="14" s="1"/>
  <c r="AS43" i="15"/>
  <c r="AT43" i="15" s="1"/>
  <c r="AU43" i="15" s="1"/>
  <c r="AV43" i="15" s="1"/>
  <c r="AW43" i="15" s="1"/>
  <c r="AX43" i="15" s="1"/>
  <c r="AY43" i="15" s="1"/>
  <c r="AZ43" i="15" s="1"/>
  <c r="BA43" i="15" s="1"/>
  <c r="BB43" i="15" s="1"/>
  <c r="BC43" i="15" s="1"/>
  <c r="BD43" i="15" s="1"/>
  <c r="BE43" i="15" s="1"/>
  <c r="BF43" i="15" s="1"/>
  <c r="BG43" i="15" s="1"/>
  <c r="BH43" i="15" s="1"/>
  <c r="BI43" i="15" s="1"/>
  <c r="BJ43" i="15" s="1"/>
  <c r="BK43" i="15" s="1"/>
  <c r="BL43" i="15" s="1"/>
  <c r="BM43" i="15" s="1"/>
  <c r="BN43" i="15" s="1"/>
  <c r="BO43" i="15" s="1"/>
  <c r="BP43" i="15" s="1"/>
  <c r="BQ43" i="15" s="1"/>
  <c r="BR43" i="15" s="1"/>
  <c r="BS43" i="15" s="1"/>
  <c r="BT43" i="15" s="1"/>
  <c r="BU43" i="15" s="1"/>
  <c r="BV43" i="15" s="1"/>
  <c r="BW43" i="15" s="1"/>
  <c r="AI46" i="15"/>
  <c r="AJ46" i="15" s="1"/>
  <c r="AK46" i="15" s="1"/>
  <c r="AL46" i="15" s="1"/>
  <c r="AM46" i="15" s="1"/>
  <c r="AN46" i="15" s="1"/>
  <c r="AO46" i="15" s="1"/>
  <c r="AP46" i="15" s="1"/>
  <c r="AQ46" i="15" s="1"/>
  <c r="AR46" i="15" s="1"/>
  <c r="AS46" i="15" s="1"/>
  <c r="AT46" i="15" s="1"/>
  <c r="AU46" i="15" s="1"/>
  <c r="AV46" i="15" s="1"/>
  <c r="AW46" i="15" s="1"/>
  <c r="AX46" i="15" s="1"/>
  <c r="AY46" i="15" s="1"/>
  <c r="AZ46" i="15" s="1"/>
  <c r="BA46" i="15" s="1"/>
  <c r="BB46" i="15" s="1"/>
  <c r="BC46" i="15" s="1"/>
  <c r="BD46" i="15" s="1"/>
  <c r="BE46" i="15" s="1"/>
  <c r="BF46" i="15" s="1"/>
  <c r="BG46" i="15" s="1"/>
  <c r="BH46" i="15" s="1"/>
  <c r="BI46" i="15" s="1"/>
  <c r="BJ46" i="15" s="1"/>
  <c r="BK46" i="15" s="1"/>
  <c r="BL46" i="15" s="1"/>
  <c r="BM46" i="15" s="1"/>
  <c r="BN46" i="15" s="1"/>
  <c r="BO46" i="15" s="1"/>
  <c r="BP46" i="15" s="1"/>
  <c r="BQ46" i="15" s="1"/>
  <c r="BR46" i="15" s="1"/>
  <c r="BS46" i="15" s="1"/>
  <c r="BT46" i="15" s="1"/>
  <c r="BU46" i="15" s="1"/>
  <c r="BV46" i="15" s="1"/>
  <c r="BW46" i="15" s="1"/>
  <c r="P34" i="2" s="1"/>
  <c r="P35" i="2" s="1"/>
  <c r="H34" i="2" s="1"/>
  <c r="AH120" i="15"/>
  <c r="AK54" i="15"/>
  <c r="AL54" i="15" s="1"/>
  <c r="AM54" i="15" s="1"/>
  <c r="AN54" i="15" s="1"/>
  <c r="AO54" i="15" s="1"/>
  <c r="AP54" i="15" s="1"/>
  <c r="AQ54" i="15" s="1"/>
  <c r="AR54" i="15" s="1"/>
  <c r="AS54" i="15" s="1"/>
  <c r="AT54" i="15" s="1"/>
  <c r="AU54" i="15" s="1"/>
  <c r="AV54" i="15" s="1"/>
  <c r="AW54" i="15" s="1"/>
  <c r="AX54" i="15" s="1"/>
  <c r="AY54" i="15" s="1"/>
  <c r="AZ54" i="15" s="1"/>
  <c r="BA54" i="15" s="1"/>
  <c r="BB54" i="15" s="1"/>
  <c r="BC54" i="15" s="1"/>
  <c r="BD54" i="15" s="1"/>
  <c r="BE54" i="15" s="1"/>
  <c r="BF54" i="15" s="1"/>
  <c r="BG54" i="15" s="1"/>
  <c r="BH54" i="15" s="1"/>
  <c r="BI54" i="15" s="1"/>
  <c r="BJ54" i="15" s="1"/>
  <c r="BK54" i="15" s="1"/>
  <c r="BL54" i="15" s="1"/>
  <c r="BM54" i="15" s="1"/>
  <c r="BN54" i="15" s="1"/>
  <c r="BO54" i="15" s="1"/>
  <c r="BP54" i="15" s="1"/>
  <c r="BQ54" i="15" s="1"/>
  <c r="BR54" i="15" s="1"/>
  <c r="BS54" i="15" s="1"/>
  <c r="BT54" i="15" s="1"/>
  <c r="BU54" i="15" s="1"/>
  <c r="BV54" i="15" s="1"/>
  <c r="BW54" i="15" s="1"/>
  <c r="AH102" i="15"/>
  <c r="X153" i="10"/>
  <c r="W155" i="10"/>
  <c r="S35" i="13"/>
  <c r="T33" i="13"/>
  <c r="W215" i="10"/>
  <c r="X213" i="10"/>
  <c r="S205" i="14"/>
  <c r="R207" i="14"/>
  <c r="R203" i="14"/>
  <c r="S201" i="14"/>
  <c r="S193" i="14"/>
  <c r="R195" i="14"/>
  <c r="T217" i="13"/>
  <c r="S219" i="13"/>
  <c r="X33" i="10"/>
  <c r="W35" i="10"/>
  <c r="V273" i="10"/>
  <c r="Q209" i="14"/>
  <c r="R225" i="13"/>
  <c r="S93" i="13"/>
  <c r="R95" i="13"/>
  <c r="T221" i="13"/>
  <c r="S223" i="13"/>
  <c r="G34" i="2"/>
  <c r="I34" i="2"/>
  <c r="R35" i="2"/>
  <c r="J34" i="2" s="1"/>
  <c r="AH44" i="15"/>
  <c r="AI44" i="15" s="1"/>
  <c r="AJ44" i="15" s="1"/>
  <c r="AK44" i="15" s="1"/>
  <c r="AL44" i="15" s="1"/>
  <c r="AM44" i="15" s="1"/>
  <c r="AN44" i="15" s="1"/>
  <c r="AO44" i="15" s="1"/>
  <c r="AP44" i="15" s="1"/>
  <c r="AQ44" i="15" s="1"/>
  <c r="AR44" i="15" s="1"/>
  <c r="AS44" i="15" s="1"/>
  <c r="AT44" i="15" s="1"/>
  <c r="AU44" i="15" s="1"/>
  <c r="AV44" i="15" s="1"/>
  <c r="AW44" i="15" s="1"/>
  <c r="AX44" i="15" s="1"/>
  <c r="AY44" i="15" s="1"/>
  <c r="AZ44" i="15" s="1"/>
  <c r="BA44" i="15" s="1"/>
  <c r="BB44" i="15" s="1"/>
  <c r="BC44" i="15" s="1"/>
  <c r="BD44" i="15" s="1"/>
  <c r="BE44" i="15" s="1"/>
  <c r="BF44" i="15" s="1"/>
  <c r="BG44" i="15" s="1"/>
  <c r="BH44" i="15" s="1"/>
  <c r="BI44" i="15" s="1"/>
  <c r="BJ44" i="15" s="1"/>
  <c r="BK44" i="15" s="1"/>
  <c r="BL44" i="15" s="1"/>
  <c r="BM44" i="15" s="1"/>
  <c r="BN44" i="15" s="1"/>
  <c r="BO44" i="15" s="1"/>
  <c r="BP44" i="15" s="1"/>
  <c r="BQ44" i="15" s="1"/>
  <c r="BR44" i="15" s="1"/>
  <c r="BS44" i="15" s="1"/>
  <c r="BT44" i="15" s="1"/>
  <c r="BU44" i="15" s="1"/>
  <c r="BV44" i="15" s="1"/>
  <c r="BW44" i="15" s="1"/>
  <c r="N34" i="2" s="1"/>
  <c r="AH96" i="15"/>
  <c r="AH108" i="15"/>
  <c r="AH114" i="15"/>
  <c r="V205" i="10"/>
  <c r="Q157" i="14"/>
  <c r="R197" i="13"/>
  <c r="V325" i="10"/>
  <c r="Q165" i="14"/>
  <c r="R325" i="13"/>
  <c r="S203" i="13"/>
  <c r="T201" i="13"/>
  <c r="S155" i="14"/>
  <c r="S156" i="14" s="1"/>
  <c r="T153" i="14"/>
  <c r="Y145" i="10"/>
  <c r="X147" i="10"/>
  <c r="X148" i="10" s="1"/>
  <c r="X225" i="10"/>
  <c r="W227" i="10"/>
  <c r="U193" i="13"/>
  <c r="T195" i="13"/>
  <c r="T196" i="13" s="1"/>
  <c r="V85" i="10"/>
  <c r="Q149" i="14"/>
  <c r="R85" i="13"/>
  <c r="V25" i="10"/>
  <c r="R25" i="13"/>
  <c r="Q145" i="14"/>
  <c r="K31" i="2"/>
  <c r="O22" i="2"/>
  <c r="G22" i="2" s="1"/>
  <c r="AM34" i="15"/>
  <c r="S343" i="13"/>
  <c r="S344" i="13" s="1"/>
  <c r="T341" i="13"/>
  <c r="U311" i="13"/>
  <c r="U312" i="13" s="1"/>
  <c r="V309" i="13"/>
  <c r="V259" i="13"/>
  <c r="V260" i="13" s="1"/>
  <c r="W257" i="13"/>
  <c r="W275" i="13"/>
  <c r="W276" i="13" s="1"/>
  <c r="X273" i="13"/>
  <c r="T307" i="13"/>
  <c r="T308" i="13" s="1"/>
  <c r="U305" i="13"/>
  <c r="V265" i="13"/>
  <c r="U267" i="13"/>
  <c r="U268" i="13" s="1"/>
  <c r="T271" i="13"/>
  <c r="T272" i="13" s="1"/>
  <c r="U269" i="13"/>
  <c r="W279" i="13"/>
  <c r="W280" i="13" s="1"/>
  <c r="X277" i="13"/>
  <c r="R83" i="13"/>
  <c r="S81" i="13"/>
  <c r="U107" i="13"/>
  <c r="U108" i="13" s="1"/>
  <c r="V105" i="13"/>
  <c r="N25" i="2"/>
  <c r="N26" i="2" s="1"/>
  <c r="F25" i="2" s="1"/>
  <c r="V77" i="10" s="1"/>
  <c r="AI35" i="15"/>
  <c r="R131" i="14"/>
  <c r="S129" i="14"/>
  <c r="V21" i="10"/>
  <c r="Q121" i="14"/>
  <c r="R21" i="13"/>
  <c r="X141" i="10"/>
  <c r="W143" i="10"/>
  <c r="V81" i="10"/>
  <c r="Q125" i="14"/>
  <c r="P22" i="2"/>
  <c r="P23" i="2" s="1"/>
  <c r="H22" i="2" s="1"/>
  <c r="M22" i="2"/>
  <c r="X17" i="10"/>
  <c r="W19" i="10"/>
  <c r="R99" i="14"/>
  <c r="S97" i="14"/>
  <c r="R26" i="2"/>
  <c r="J25" i="2" s="1"/>
  <c r="R317" i="13" s="1"/>
  <c r="I25" i="2"/>
  <c r="AH27" i="15"/>
  <c r="AI27" i="15" s="1"/>
  <c r="AJ27" i="15" s="1"/>
  <c r="AK27" i="15" s="1"/>
  <c r="AL27" i="15" s="1"/>
  <c r="AM27" i="15" s="1"/>
  <c r="AN27" i="15" s="1"/>
  <c r="AO27" i="15" s="1"/>
  <c r="AP27" i="15" s="1"/>
  <c r="AQ27" i="15" s="1"/>
  <c r="AR27" i="15" s="1"/>
  <c r="AS27" i="15" s="1"/>
  <c r="AT27" i="15" s="1"/>
  <c r="AU27" i="15" s="1"/>
  <c r="AV27" i="15" s="1"/>
  <c r="AW27" i="15" s="1"/>
  <c r="AX27" i="15" s="1"/>
  <c r="AY27" i="15" s="1"/>
  <c r="AZ27" i="15" s="1"/>
  <c r="BA27" i="15" s="1"/>
  <c r="BB27" i="15" s="1"/>
  <c r="BC27" i="15" s="1"/>
  <c r="BD27" i="15" s="1"/>
  <c r="BE27" i="15" s="1"/>
  <c r="BF27" i="15" s="1"/>
  <c r="BG27" i="15" s="1"/>
  <c r="BH27" i="15" s="1"/>
  <c r="BI27" i="15" s="1"/>
  <c r="BJ27" i="15" s="1"/>
  <c r="BK27" i="15" s="1"/>
  <c r="BL27" i="15" s="1"/>
  <c r="BM27" i="15" s="1"/>
  <c r="BN27" i="15" s="1"/>
  <c r="BO27" i="15" s="1"/>
  <c r="BP27" i="15" s="1"/>
  <c r="BQ27" i="15" s="1"/>
  <c r="BR27" i="15" s="1"/>
  <c r="BS27" i="15" s="1"/>
  <c r="BT27" i="15" s="1"/>
  <c r="BU27" i="15" s="1"/>
  <c r="BV27" i="15" s="1"/>
  <c r="BW27" i="15" s="1"/>
  <c r="O25" i="2" s="1"/>
  <c r="T17" i="13"/>
  <c r="S19" i="13"/>
  <c r="I22" i="2"/>
  <c r="R165" i="13" s="1"/>
  <c r="R23" i="2"/>
  <c r="J22" i="2" s="1"/>
  <c r="R313" i="13" s="1"/>
  <c r="AA11" i="10"/>
  <c r="AB9" i="10"/>
  <c r="X311" i="10"/>
  <c r="X312" i="10" s="1"/>
  <c r="Y309" i="10"/>
  <c r="Z245" i="10"/>
  <c r="Y247" i="10"/>
  <c r="U99" i="13"/>
  <c r="U100" i="13" s="1"/>
  <c r="V97" i="13"/>
  <c r="T69" i="14"/>
  <c r="S71" i="14"/>
  <c r="S72" i="14" s="1"/>
  <c r="AA5" i="10"/>
  <c r="Z7" i="10"/>
  <c r="V7" i="13"/>
  <c r="W5" i="13"/>
  <c r="Y185" i="10"/>
  <c r="X187" i="10"/>
  <c r="T47" i="14"/>
  <c r="T48" i="14" s="1"/>
  <c r="U45" i="14"/>
  <c r="Y125" i="10"/>
  <c r="X127" i="10"/>
  <c r="S31" i="14"/>
  <c r="T29" i="14"/>
  <c r="X67" i="10"/>
  <c r="Y65" i="10"/>
  <c r="T65" i="14"/>
  <c r="S67" i="14"/>
  <c r="Y249" i="10"/>
  <c r="X251" i="10"/>
  <c r="U113" i="13"/>
  <c r="T115" i="13"/>
  <c r="T37" i="14"/>
  <c r="S39" i="14"/>
  <c r="Y307" i="10"/>
  <c r="Y308" i="10" s="1"/>
  <c r="Z305" i="10"/>
  <c r="V25" i="14"/>
  <c r="U27" i="14"/>
  <c r="T33" i="14"/>
  <c r="S35" i="14"/>
  <c r="T43" i="14"/>
  <c r="U41" i="14"/>
  <c r="AC129" i="10"/>
  <c r="AB131" i="10"/>
  <c r="AB132" i="10" s="1"/>
  <c r="AB265" i="10"/>
  <c r="AA267" i="10"/>
  <c r="AA268" i="10" s="1"/>
  <c r="AE221" i="10"/>
  <c r="AD223" i="10"/>
  <c r="AD224" i="10" s="1"/>
  <c r="AC289" i="10"/>
  <c r="AB291" i="10"/>
  <c r="AB292" i="10" s="1"/>
  <c r="AD99" i="10"/>
  <c r="AD100" i="10" s="1"/>
  <c r="AE97" i="10"/>
  <c r="AA191" i="10"/>
  <c r="AA192" i="10" s="1"/>
  <c r="AB189" i="10"/>
  <c r="Z229" i="10"/>
  <c r="Y231" i="10"/>
  <c r="Y232" i="10" s="1"/>
  <c r="AD217" i="10"/>
  <c r="AC219" i="10"/>
  <c r="AC220" i="10" s="1"/>
  <c r="Z107" i="10"/>
  <c r="Z108" i="10" s="1"/>
  <c r="AA105" i="10"/>
  <c r="AC353" i="10"/>
  <c r="AB355" i="10"/>
  <c r="AB356" i="10" s="1"/>
  <c r="AA109" i="10"/>
  <c r="Z111" i="10"/>
  <c r="Z112" i="10" s="1"/>
  <c r="AB103" i="10"/>
  <c r="AB104" i="10" s="1"/>
  <c r="AC101" i="10"/>
  <c r="AB71" i="10"/>
  <c r="AB72" i="10" s="1"/>
  <c r="AC69" i="10"/>
  <c r="AD113" i="10"/>
  <c r="AC115" i="10"/>
  <c r="AC116" i="10" s="1"/>
  <c r="AD157" i="10"/>
  <c r="AC159" i="10"/>
  <c r="AC160" i="10" s="1"/>
  <c r="AD283" i="10"/>
  <c r="AD284" i="10" s="1"/>
  <c r="AE281" i="10"/>
  <c r="AC349" i="10"/>
  <c r="AB351" i="10"/>
  <c r="AB352" i="10" s="1"/>
  <c r="AD285" i="10"/>
  <c r="AC287" i="10"/>
  <c r="AC288" i="10" s="1"/>
  <c r="AA169" i="10"/>
  <c r="Z171" i="10"/>
  <c r="Z172" i="10" s="1"/>
  <c r="AC173" i="10"/>
  <c r="AB175" i="10"/>
  <c r="AB176" i="10" s="1"/>
  <c r="AE161" i="10"/>
  <c r="AD163" i="10"/>
  <c r="AD164" i="10" s="1"/>
  <c r="AC279" i="10"/>
  <c r="AC280" i="10" s="1"/>
  <c r="AD277" i="10"/>
  <c r="AE53" i="10"/>
  <c r="AD55" i="10"/>
  <c r="AD56" i="10" s="1"/>
  <c r="AC345" i="10"/>
  <c r="AB347" i="10"/>
  <c r="AB348" i="10" s="1"/>
  <c r="AD337" i="10"/>
  <c r="AC339" i="10"/>
  <c r="AC340" i="10" s="1"/>
  <c r="AA49" i="10"/>
  <c r="Z51" i="10"/>
  <c r="Z52" i="10" s="1"/>
  <c r="AC295" i="10"/>
  <c r="AC296" i="10" s="1"/>
  <c r="AD293" i="10"/>
  <c r="AB167" i="10"/>
  <c r="AB168" i="10" s="1"/>
  <c r="AC165" i="10"/>
  <c r="AC39" i="10"/>
  <c r="AC40" i="10" s="1"/>
  <c r="AD37" i="10"/>
  <c r="AB233" i="10"/>
  <c r="AA235" i="10"/>
  <c r="AA236" i="10" s="1"/>
  <c r="Z47" i="10"/>
  <c r="Z48" i="10" s="1"/>
  <c r="AA45" i="10"/>
  <c r="X343" i="10"/>
  <c r="X344" i="10" s="1"/>
  <c r="Y341" i="10"/>
  <c r="AC43" i="10"/>
  <c r="AC44" i="10" s="1"/>
  <c r="AD41" i="10"/>
  <c r="V49" i="13"/>
  <c r="U51" i="13"/>
  <c r="U52" i="13" s="1"/>
  <c r="Y247" i="13"/>
  <c r="Y248" i="13" s="1"/>
  <c r="Z245" i="13"/>
  <c r="V335" i="14"/>
  <c r="V336" i="14" s="1"/>
  <c r="W333" i="14"/>
  <c r="W231" i="13"/>
  <c r="W232" i="13" s="1"/>
  <c r="X229" i="13"/>
  <c r="U289" i="14"/>
  <c r="T291" i="14"/>
  <c r="T292" i="14" s="1"/>
  <c r="X259" i="14"/>
  <c r="X260" i="14" s="1"/>
  <c r="Y257" i="14"/>
  <c r="U287" i="13"/>
  <c r="U288" i="13" s="1"/>
  <c r="V285" i="13"/>
  <c r="Y337" i="13"/>
  <c r="X339" i="13"/>
  <c r="X340" i="13" s="1"/>
  <c r="X237" i="14"/>
  <c r="W239" i="14"/>
  <c r="W240" i="14" s="1"/>
  <c r="V287" i="14"/>
  <c r="V288" i="14" s="1"/>
  <c r="W285" i="14"/>
  <c r="W51" i="14"/>
  <c r="W52" i="14" s="1"/>
  <c r="X49" i="14"/>
  <c r="W243" i="13"/>
  <c r="W244" i="13" s="1"/>
  <c r="X241" i="13"/>
  <c r="V307" i="14"/>
  <c r="V308" i="14" s="1"/>
  <c r="W305" i="14"/>
  <c r="X217" i="14"/>
  <c r="W219" i="14"/>
  <c r="W220" i="14" s="1"/>
  <c r="Y253" i="14"/>
  <c r="X255" i="14"/>
  <c r="X256" i="14" s="1"/>
  <c r="X237" i="13"/>
  <c r="W239" i="13"/>
  <c r="W240" i="13" s="1"/>
  <c r="Y349" i="13"/>
  <c r="X351" i="13"/>
  <c r="X352" i="13" s="1"/>
  <c r="W331" i="14"/>
  <c r="W332" i="14" s="1"/>
  <c r="X329" i="14"/>
  <c r="S283" i="13"/>
  <c r="S284" i="13" s="1"/>
  <c r="T281" i="13"/>
  <c r="V111" i="13"/>
  <c r="V112" i="13" s="1"/>
  <c r="W109" i="13"/>
  <c r="X251" i="13"/>
  <c r="X252" i="13" s="1"/>
  <c r="Y249" i="13"/>
  <c r="Y9" i="13"/>
  <c r="X11" i="13"/>
  <c r="X12" i="13" s="1"/>
  <c r="X225" i="14"/>
  <c r="W227" i="14"/>
  <c r="W228" i="14" s="1"/>
  <c r="V275" i="14"/>
  <c r="V276" i="14" s="1"/>
  <c r="W273" i="14"/>
  <c r="W319" i="14"/>
  <c r="W320" i="14" s="1"/>
  <c r="X317" i="14"/>
  <c r="V277" i="14"/>
  <c r="U279" i="14"/>
  <c r="U280" i="14" s="1"/>
  <c r="W355" i="13"/>
  <c r="W356" i="13" s="1"/>
  <c r="X353" i="13"/>
  <c r="W235" i="13"/>
  <c r="W236" i="13" s="1"/>
  <c r="X233" i="13"/>
  <c r="T271" i="14"/>
  <c r="T272" i="14" s="1"/>
  <c r="U269" i="14"/>
  <c r="W57" i="14"/>
  <c r="V59" i="14"/>
  <c r="V60" i="14" s="1"/>
  <c r="S261" i="14"/>
  <c r="R263" i="14"/>
  <c r="R264" i="14" s="1"/>
  <c r="U297" i="14"/>
  <c r="T299" i="14"/>
  <c r="T300" i="14" s="1"/>
  <c r="U63" i="14"/>
  <c r="U64" i="14" s="1"/>
  <c r="V61" i="14"/>
  <c r="U265" i="14"/>
  <c r="T267" i="14"/>
  <c r="T268" i="14" s="1"/>
  <c r="V347" i="13"/>
  <c r="V348" i="13" s="1"/>
  <c r="W345" i="13"/>
  <c r="Y221" i="14"/>
  <c r="X223" i="14"/>
  <c r="X224" i="14" s="1"/>
  <c r="W103" i="13"/>
  <c r="X101" i="13"/>
  <c r="W243" i="14"/>
  <c r="W244" i="14" s="1"/>
  <c r="X241" i="14"/>
  <c r="V323" i="14"/>
  <c r="V324" i="14" s="1"/>
  <c r="W321" i="14"/>
  <c r="V247" i="14"/>
  <c r="V248" i="14" s="1"/>
  <c r="W245" i="14"/>
  <c r="Y55" i="13"/>
  <c r="Y56" i="13" s="1"/>
  <c r="Z53" i="13"/>
  <c r="V55" i="14"/>
  <c r="W53" i="14"/>
  <c r="X229" i="14"/>
  <c r="W231" i="14"/>
  <c r="W232" i="14" s="1"/>
  <c r="X281" i="14"/>
  <c r="W283" i="14"/>
  <c r="W284" i="14" s="1"/>
  <c r="Y41" i="13"/>
  <c r="X43" i="13"/>
  <c r="X44" i="13" s="1"/>
  <c r="Y253" i="13"/>
  <c r="X255" i="13"/>
  <c r="X256" i="13" s="1"/>
  <c r="X263" i="13"/>
  <c r="X264" i="13" s="1"/>
  <c r="Y261" i="13"/>
  <c r="U47" i="13"/>
  <c r="U48" i="13" s="1"/>
  <c r="V45" i="13"/>
  <c r="X233" i="14"/>
  <c r="W235" i="14"/>
  <c r="W236" i="14" s="1"/>
  <c r="U327" i="14"/>
  <c r="U328" i="14" s="1"/>
  <c r="V325" i="14"/>
  <c r="X251" i="14"/>
  <c r="X252" i="14" s="1"/>
  <c r="Y249" i="14"/>
  <c r="X315" i="14"/>
  <c r="X316" i="14" s="1"/>
  <c r="Y313" i="14"/>
  <c r="V311" i="14"/>
  <c r="V312" i="14" s="1"/>
  <c r="W309" i="14"/>
  <c r="U293" i="14"/>
  <c r="T295" i="14"/>
  <c r="T296" i="14" s="1"/>
  <c r="Y37" i="13"/>
  <c r="X39" i="13"/>
  <c r="X40" i="13" s="1"/>
  <c r="T301" i="14"/>
  <c r="S303" i="14"/>
  <c r="S304" i="14" s="1"/>
  <c r="S161" i="14" l="1"/>
  <c r="W93" i="10"/>
  <c r="W95" i="10" s="1"/>
  <c r="Q199" i="14"/>
  <c r="M34" i="2"/>
  <c r="N35" i="2" s="1"/>
  <c r="F34" i="2" s="1"/>
  <c r="AJ114" i="15"/>
  <c r="AI114" i="15"/>
  <c r="AI120" i="15"/>
  <c r="AI102" i="15"/>
  <c r="R37" i="2"/>
  <c r="R38" i="2" s="1"/>
  <c r="J37" i="2" s="1"/>
  <c r="T219" i="13"/>
  <c r="T220" i="13" s="1"/>
  <c r="U217" i="13"/>
  <c r="Y33" i="10"/>
  <c r="X35" i="10"/>
  <c r="X36" i="10" s="1"/>
  <c r="T35" i="13"/>
  <c r="T36" i="13" s="1"/>
  <c r="U33" i="13"/>
  <c r="S195" i="14"/>
  <c r="T193" i="14"/>
  <c r="X93" i="10"/>
  <c r="T223" i="13"/>
  <c r="T224" i="13" s="1"/>
  <c r="U221" i="13"/>
  <c r="S203" i="14"/>
  <c r="S204" i="14" s="1"/>
  <c r="T201" i="14"/>
  <c r="S197" i="14"/>
  <c r="R199" i="14"/>
  <c r="T93" i="13"/>
  <c r="S95" i="13"/>
  <c r="R227" i="13"/>
  <c r="S225" i="13"/>
  <c r="T205" i="14"/>
  <c r="S207" i="14"/>
  <c r="S208" i="14" s="1"/>
  <c r="X155" i="10"/>
  <c r="X156" i="10" s="1"/>
  <c r="Y153" i="10"/>
  <c r="Q211" i="14"/>
  <c r="R209" i="14"/>
  <c r="Y213" i="10"/>
  <c r="X215" i="10"/>
  <c r="X216" i="10" s="1"/>
  <c r="W273" i="10"/>
  <c r="V275" i="10"/>
  <c r="E34" i="2"/>
  <c r="AJ120" i="15"/>
  <c r="AJ102" i="15"/>
  <c r="AI96" i="15"/>
  <c r="V329" i="10"/>
  <c r="Q189" i="14"/>
  <c r="R329" i="13"/>
  <c r="V269" i="10"/>
  <c r="Q185" i="14"/>
  <c r="R213" i="13"/>
  <c r="AI108" i="15"/>
  <c r="V209" i="10"/>
  <c r="R209" i="13"/>
  <c r="Q181" i="14"/>
  <c r="V149" i="10"/>
  <c r="Q177" i="14"/>
  <c r="R205" i="13"/>
  <c r="T161" i="14"/>
  <c r="S163" i="14"/>
  <c r="Z145" i="10"/>
  <c r="Y147" i="10"/>
  <c r="Y148" i="10" s="1"/>
  <c r="T155" i="14"/>
  <c r="T156" i="14" s="1"/>
  <c r="U153" i="14"/>
  <c r="S85" i="13"/>
  <c r="R87" i="13"/>
  <c r="T203" i="13"/>
  <c r="U201" i="13"/>
  <c r="R149" i="14"/>
  <c r="Q151" i="14"/>
  <c r="V27" i="10"/>
  <c r="W25" i="10"/>
  <c r="BV328" i="10"/>
  <c r="V87" i="10"/>
  <c r="W85" i="10"/>
  <c r="S325" i="13"/>
  <c r="R327" i="13"/>
  <c r="R328" i="13" s="1"/>
  <c r="R165" i="14"/>
  <c r="Q167" i="14"/>
  <c r="Q168" i="14" s="1"/>
  <c r="V193" i="13"/>
  <c r="U195" i="13"/>
  <c r="U196" i="13" s="1"/>
  <c r="V327" i="10"/>
  <c r="V328" i="10" s="1"/>
  <c r="W325" i="10"/>
  <c r="L32" i="2"/>
  <c r="AL19" i="7"/>
  <c r="R199" i="13"/>
  <c r="S197" i="13"/>
  <c r="Q147" i="14"/>
  <c r="R145" i="14"/>
  <c r="BQ168" i="14"/>
  <c r="R157" i="14"/>
  <c r="Q159" i="14"/>
  <c r="S25" i="13"/>
  <c r="R27" i="13"/>
  <c r="Y225" i="10"/>
  <c r="X227" i="10"/>
  <c r="V207" i="10"/>
  <c r="W205" i="10"/>
  <c r="AN34" i="15"/>
  <c r="W105" i="13"/>
  <c r="V107" i="13"/>
  <c r="V108" i="13" s="1"/>
  <c r="U307" i="13"/>
  <c r="U308" i="13" s="1"/>
  <c r="V305" i="13"/>
  <c r="S313" i="13"/>
  <c r="R315" i="13"/>
  <c r="S83" i="13"/>
  <c r="T81" i="13"/>
  <c r="X275" i="13"/>
  <c r="X276" i="13" s="1"/>
  <c r="Y273" i="13"/>
  <c r="X279" i="13"/>
  <c r="X280" i="13" s="1"/>
  <c r="Y277" i="13"/>
  <c r="W259" i="13"/>
  <c r="W260" i="13" s="1"/>
  <c r="X257" i="13"/>
  <c r="V311" i="13"/>
  <c r="V312" i="13" s="1"/>
  <c r="W309" i="13"/>
  <c r="R319" i="13"/>
  <c r="S317" i="13"/>
  <c r="U271" i="13"/>
  <c r="U272" i="13" s="1"/>
  <c r="V269" i="13"/>
  <c r="T343" i="13"/>
  <c r="T344" i="13" s="1"/>
  <c r="U341" i="13"/>
  <c r="V267" i="13"/>
  <c r="V268" i="13" s="1"/>
  <c r="W265" i="13"/>
  <c r="R145" i="13"/>
  <c r="S145" i="13" s="1"/>
  <c r="Q101" i="14"/>
  <c r="Q103" i="14" s="1"/>
  <c r="AJ35" i="15"/>
  <c r="AK108" i="15" s="1"/>
  <c r="AJ96" i="15"/>
  <c r="AJ108" i="15"/>
  <c r="R125" i="14"/>
  <c r="Q127" i="14"/>
  <c r="S21" i="13"/>
  <c r="R23" i="13"/>
  <c r="S165" i="13"/>
  <c r="R167" i="13"/>
  <c r="BR348" i="13"/>
  <c r="Y141" i="10"/>
  <c r="X143" i="10"/>
  <c r="X144" i="10" s="1"/>
  <c r="Q123" i="14"/>
  <c r="R121" i="14"/>
  <c r="V83" i="10"/>
  <c r="W81" i="10"/>
  <c r="W21" i="10"/>
  <c r="V23" i="10"/>
  <c r="T129" i="14"/>
  <c r="S131" i="14"/>
  <c r="S132" i="14" s="1"/>
  <c r="N23" i="2"/>
  <c r="F22" i="2" s="1"/>
  <c r="E22" i="2"/>
  <c r="G25" i="2"/>
  <c r="R169" i="13" s="1"/>
  <c r="P26" i="2"/>
  <c r="H25" i="2" s="1"/>
  <c r="R173" i="13" s="1"/>
  <c r="R175" i="13" s="1"/>
  <c r="T19" i="13"/>
  <c r="U17" i="13"/>
  <c r="V79" i="10"/>
  <c r="W77" i="10"/>
  <c r="V257" i="10"/>
  <c r="R157" i="13"/>
  <c r="Q113" i="14"/>
  <c r="S99" i="14"/>
  <c r="T97" i="14"/>
  <c r="V317" i="10"/>
  <c r="Q117" i="14"/>
  <c r="R161" i="13"/>
  <c r="X19" i="10"/>
  <c r="Y17" i="10"/>
  <c r="V133" i="10"/>
  <c r="Q81" i="14"/>
  <c r="V313" i="10"/>
  <c r="Q93" i="14"/>
  <c r="R141" i="13"/>
  <c r="V193" i="10"/>
  <c r="Q85" i="14"/>
  <c r="R133" i="13"/>
  <c r="V253" i="10"/>
  <c r="Q89" i="14"/>
  <c r="R137" i="13"/>
  <c r="AB11" i="10"/>
  <c r="AB12" i="10" s="1"/>
  <c r="AC9" i="10"/>
  <c r="U43" i="14"/>
  <c r="V41" i="14"/>
  <c r="Z307" i="10"/>
  <c r="Z308" i="10" s="1"/>
  <c r="AA305" i="10"/>
  <c r="Y67" i="10"/>
  <c r="Z65" i="10"/>
  <c r="T31" i="14"/>
  <c r="U29" i="14"/>
  <c r="U47" i="14"/>
  <c r="U48" i="14" s="1"/>
  <c r="V45" i="14"/>
  <c r="X5" i="13"/>
  <c r="W7" i="13"/>
  <c r="V99" i="13"/>
  <c r="V100" i="13" s="1"/>
  <c r="W97" i="13"/>
  <c r="Y311" i="10"/>
  <c r="Y312" i="10" s="1"/>
  <c r="Z309" i="10"/>
  <c r="T35" i="14"/>
  <c r="U33" i="14"/>
  <c r="W25" i="14"/>
  <c r="V27" i="14"/>
  <c r="T39" i="14"/>
  <c r="U37" i="14"/>
  <c r="U115" i="13"/>
  <c r="U116" i="13" s="1"/>
  <c r="V113" i="13"/>
  <c r="Y251" i="10"/>
  <c r="Z249" i="10"/>
  <c r="U65" i="14"/>
  <c r="T67" i="14"/>
  <c r="Y127" i="10"/>
  <c r="Z125" i="10"/>
  <c r="Y187" i="10"/>
  <c r="Z185" i="10"/>
  <c r="AA7" i="10"/>
  <c r="AB5" i="10"/>
  <c r="U69" i="14"/>
  <c r="T71" i="14"/>
  <c r="T72" i="14" s="1"/>
  <c r="Z247" i="10"/>
  <c r="AA245" i="10"/>
  <c r="AE293" i="10"/>
  <c r="AD295" i="10"/>
  <c r="AD296" i="10" s="1"/>
  <c r="AD159" i="10"/>
  <c r="AD160" i="10" s="1"/>
  <c r="AE157" i="10"/>
  <c r="AD353" i="10"/>
  <c r="AC355" i="10"/>
  <c r="AC356" i="10" s="1"/>
  <c r="AC351" i="10"/>
  <c r="AC352" i="10" s="1"/>
  <c r="AD349" i="10"/>
  <c r="AE113" i="10"/>
  <c r="AD115" i="10"/>
  <c r="AD116" i="10" s="1"/>
  <c r="AB169" i="10"/>
  <c r="AA171" i="10"/>
  <c r="AA172" i="10" s="1"/>
  <c r="AF53" i="10"/>
  <c r="AE55" i="10"/>
  <c r="AE56" i="10" s="1"/>
  <c r="AC175" i="10"/>
  <c r="AC176" i="10" s="1"/>
  <c r="AD173" i="10"/>
  <c r="AF281" i="10"/>
  <c r="AE283" i="10"/>
  <c r="AE284" i="10" s="1"/>
  <c r="AB109" i="10"/>
  <c r="AA111" i="10"/>
  <c r="AA112" i="10" s="1"/>
  <c r="AA107" i="10"/>
  <c r="AA108" i="10" s="1"/>
  <c r="AB105" i="10"/>
  <c r="AF97" i="10"/>
  <c r="AE99" i="10"/>
  <c r="AE100" i="10" s="1"/>
  <c r="AB267" i="10"/>
  <c r="AB268" i="10" s="1"/>
  <c r="AC265" i="10"/>
  <c r="AB49" i="10"/>
  <c r="AA51" i="10"/>
  <c r="AA52" i="10" s="1"/>
  <c r="AE41" i="10"/>
  <c r="AD43" i="10"/>
  <c r="AD44" i="10" s="1"/>
  <c r="AE163" i="10"/>
  <c r="AE164" i="10" s="1"/>
  <c r="AF161" i="10"/>
  <c r="Z341" i="10"/>
  <c r="Y343" i="10"/>
  <c r="Y344" i="10" s="1"/>
  <c r="AD279" i="10"/>
  <c r="AD280" i="10" s="1"/>
  <c r="AE277" i="10"/>
  <c r="Z231" i="10"/>
  <c r="Z232" i="10" s="1"/>
  <c r="AA229" i="10"/>
  <c r="AB191" i="10"/>
  <c r="AB192" i="10" s="1"/>
  <c r="AC189" i="10"/>
  <c r="AE337" i="10"/>
  <c r="AD339" i="10"/>
  <c r="AD340" i="10" s="1"/>
  <c r="AD39" i="10"/>
  <c r="AD40" i="10" s="1"/>
  <c r="AE37" i="10"/>
  <c r="AC167" i="10"/>
  <c r="AC168" i="10" s="1"/>
  <c r="AD165" i="10"/>
  <c r="AC131" i="10"/>
  <c r="AC132" i="10" s="1"/>
  <c r="AD129" i="10"/>
  <c r="AD219" i="10"/>
  <c r="AD220" i="10" s="1"/>
  <c r="AE217" i="10"/>
  <c r="AF221" i="10"/>
  <c r="AE223" i="10"/>
  <c r="AE224" i="10" s="1"/>
  <c r="AC103" i="10"/>
  <c r="AC104" i="10" s="1"/>
  <c r="AD101" i="10"/>
  <c r="AA47" i="10"/>
  <c r="AA48" i="10" s="1"/>
  <c r="AB45" i="10"/>
  <c r="AB235" i="10"/>
  <c r="AB236" i="10" s="1"/>
  <c r="AC233" i="10"/>
  <c r="AC347" i="10"/>
  <c r="AC348" i="10" s="1"/>
  <c r="AD345" i="10"/>
  <c r="AD287" i="10"/>
  <c r="AD288" i="10" s="1"/>
  <c r="AE285" i="10"/>
  <c r="AC71" i="10"/>
  <c r="AC72" i="10" s="1"/>
  <c r="AD69" i="10"/>
  <c r="AD289" i="10"/>
  <c r="AC291" i="10"/>
  <c r="AC292" i="10" s="1"/>
  <c r="X235" i="14"/>
  <c r="X236" i="14" s="1"/>
  <c r="Y233" i="14"/>
  <c r="V297" i="14"/>
  <c r="U299" i="14"/>
  <c r="U300" i="14" s="1"/>
  <c r="S263" i="14"/>
  <c r="S264" i="14" s="1"/>
  <c r="T261" i="14"/>
  <c r="Z261" i="13"/>
  <c r="Y263" i="13"/>
  <c r="Y264" i="13" s="1"/>
  <c r="X319" i="14"/>
  <c r="X320" i="14" s="1"/>
  <c r="Y317" i="14"/>
  <c r="X109" i="13"/>
  <c r="W111" i="13"/>
  <c r="W112" i="13" s="1"/>
  <c r="V327" i="14"/>
  <c r="V328" i="14" s="1"/>
  <c r="W325" i="14"/>
  <c r="Z253" i="13"/>
  <c r="Y255" i="13"/>
  <c r="Y256" i="13" s="1"/>
  <c r="Y223" i="14"/>
  <c r="Y224" i="14" s="1"/>
  <c r="Z221" i="14"/>
  <c r="V265" i="14"/>
  <c r="U267" i="14"/>
  <c r="U268" i="14" s="1"/>
  <c r="W59" i="14"/>
  <c r="W60" i="14" s="1"/>
  <c r="X57" i="14"/>
  <c r="Y233" i="13"/>
  <c r="X235" i="13"/>
  <c r="X236" i="13" s="1"/>
  <c r="U281" i="13"/>
  <c r="T283" i="13"/>
  <c r="T284" i="13" s="1"/>
  <c r="Y329" i="14"/>
  <c r="X331" i="14"/>
  <c r="X332" i="14" s="1"/>
  <c r="X243" i="13"/>
  <c r="X244" i="13" s="1"/>
  <c r="Y241" i="13"/>
  <c r="Z337" i="13"/>
  <c r="Y339" i="13"/>
  <c r="Y340" i="13" s="1"/>
  <c r="V289" i="14"/>
  <c r="U291" i="14"/>
  <c r="U292" i="14" s="1"/>
  <c r="X283" i="14"/>
  <c r="X284" i="14" s="1"/>
  <c r="Y281" i="14"/>
  <c r="X273" i="14"/>
  <c r="W275" i="14"/>
  <c r="W276" i="14" s="1"/>
  <c r="Y237" i="13"/>
  <c r="X239" i="13"/>
  <c r="X240" i="13" s="1"/>
  <c r="W55" i="14"/>
  <c r="W56" i="14" s="1"/>
  <c r="X53" i="14"/>
  <c r="V47" i="13"/>
  <c r="V48" i="13" s="1"/>
  <c r="W45" i="13"/>
  <c r="AA53" i="13"/>
  <c r="Z55" i="13"/>
  <c r="Z56" i="13" s="1"/>
  <c r="Y225" i="14"/>
  <c r="X227" i="14"/>
  <c r="X228" i="14" s="1"/>
  <c r="W335" i="14"/>
  <c r="W336" i="14" s="1"/>
  <c r="X333" i="14"/>
  <c r="AA245" i="13"/>
  <c r="Z247" i="13"/>
  <c r="Z248" i="13" s="1"/>
  <c r="Z37" i="13"/>
  <c r="Y39" i="13"/>
  <c r="Y40" i="13" s="1"/>
  <c r="W307" i="14"/>
  <c r="W308" i="14" s="1"/>
  <c r="X305" i="14"/>
  <c r="V293" i="14"/>
  <c r="U295" i="14"/>
  <c r="U296" i="14" s="1"/>
  <c r="V63" i="14"/>
  <c r="V64" i="14" s="1"/>
  <c r="W61" i="14"/>
  <c r="Z249" i="13"/>
  <c r="Y251" i="13"/>
  <c r="Y252" i="13" s="1"/>
  <c r="W311" i="14"/>
  <c r="W312" i="14" s="1"/>
  <c r="X309" i="14"/>
  <c r="Y43" i="13"/>
  <c r="Y44" i="13" s="1"/>
  <c r="Z41" i="13"/>
  <c r="Y101" i="13"/>
  <c r="X103" i="13"/>
  <c r="X104" i="13" s="1"/>
  <c r="Y351" i="13"/>
  <c r="Y352" i="13" s="1"/>
  <c r="Z349" i="13"/>
  <c r="Y217" i="14"/>
  <c r="X219" i="14"/>
  <c r="X220" i="14" s="1"/>
  <c r="Y49" i="14"/>
  <c r="X51" i="14"/>
  <c r="X52" i="14" s="1"/>
  <c r="Y259" i="14"/>
  <c r="Y260" i="14" s="1"/>
  <c r="Z257" i="14"/>
  <c r="X245" i="14"/>
  <c r="W247" i="14"/>
  <c r="W248" i="14" s="1"/>
  <c r="Z9" i="13"/>
  <c r="Y11" i="13"/>
  <c r="Y12" i="13" s="1"/>
  <c r="Z253" i="14"/>
  <c r="Y255" i="14"/>
  <c r="Y256" i="14" s="1"/>
  <c r="W287" i="14"/>
  <c r="W288" i="14" s="1"/>
  <c r="X285" i="14"/>
  <c r="X239" i="14"/>
  <c r="X240" i="14" s="1"/>
  <c r="Y237" i="14"/>
  <c r="Y315" i="14"/>
  <c r="Y316" i="14" s="1"/>
  <c r="Z313" i="14"/>
  <c r="X345" i="13"/>
  <c r="W347" i="13"/>
  <c r="W348" i="13" s="1"/>
  <c r="V279" i="14"/>
  <c r="V280" i="14" s="1"/>
  <c r="W277" i="14"/>
  <c r="V287" i="13"/>
  <c r="V288" i="13" s="1"/>
  <c r="W285" i="13"/>
  <c r="X231" i="14"/>
  <c r="X232" i="14" s="1"/>
  <c r="Y229" i="14"/>
  <c r="X321" i="14"/>
  <c r="W323" i="14"/>
  <c r="W324" i="14" s="1"/>
  <c r="U301" i="14"/>
  <c r="T303" i="14"/>
  <c r="T304" i="14" s="1"/>
  <c r="Z249" i="14"/>
  <c r="Y251" i="14"/>
  <c r="Y252" i="14" s="1"/>
  <c r="Y241" i="14"/>
  <c r="X243" i="14"/>
  <c r="X244" i="14" s="1"/>
  <c r="U271" i="14"/>
  <c r="U272" i="14" s="1"/>
  <c r="V269" i="14"/>
  <c r="X355" i="13"/>
  <c r="X356" i="13" s="1"/>
  <c r="Y353" i="13"/>
  <c r="X231" i="13"/>
  <c r="X232" i="13" s="1"/>
  <c r="Y229" i="13"/>
  <c r="V51" i="13"/>
  <c r="V52" i="13" s="1"/>
  <c r="W49" i="13"/>
  <c r="K37" i="2" l="1"/>
  <c r="Q213" i="14"/>
  <c r="V333" i="10"/>
  <c r="R333" i="13"/>
  <c r="T207" i="14"/>
  <c r="T208" i="14" s="1"/>
  <c r="U205" i="14"/>
  <c r="Y93" i="10"/>
  <c r="X95" i="10"/>
  <c r="U35" i="13"/>
  <c r="U36" i="13" s="1"/>
  <c r="V33" i="13"/>
  <c r="X273" i="10"/>
  <c r="W275" i="10"/>
  <c r="U93" i="13"/>
  <c r="T95" i="13"/>
  <c r="S227" i="13"/>
  <c r="T225" i="13"/>
  <c r="Z213" i="10"/>
  <c r="Y215" i="10"/>
  <c r="Y216" i="10" s="1"/>
  <c r="T197" i="14"/>
  <c r="S199" i="14"/>
  <c r="S209" i="14"/>
  <c r="R211" i="14"/>
  <c r="U201" i="14"/>
  <c r="T203" i="14"/>
  <c r="T204" i="14" s="1"/>
  <c r="Z33" i="10"/>
  <c r="Y35" i="10"/>
  <c r="Y36" i="10" s="1"/>
  <c r="U193" i="14"/>
  <c r="T195" i="14"/>
  <c r="T196" i="14" s="1"/>
  <c r="Y155" i="10"/>
  <c r="Y156" i="10" s="1"/>
  <c r="Z153" i="10"/>
  <c r="U223" i="13"/>
  <c r="U224" i="13" s="1"/>
  <c r="V221" i="13"/>
  <c r="U219" i="13"/>
  <c r="U220" i="13" s="1"/>
  <c r="V217" i="13"/>
  <c r="R215" i="13"/>
  <c r="S213" i="13"/>
  <c r="R185" i="14"/>
  <c r="Q187" i="14"/>
  <c r="W269" i="10"/>
  <c r="V271" i="10"/>
  <c r="S329" i="13"/>
  <c r="R331" i="13"/>
  <c r="R332" i="13" s="1"/>
  <c r="R189" i="14"/>
  <c r="Q191" i="14"/>
  <c r="Q192" i="14" s="1"/>
  <c r="S205" i="13"/>
  <c r="R207" i="13"/>
  <c r="W329" i="10"/>
  <c r="V331" i="10"/>
  <c r="V332" i="10" s="1"/>
  <c r="R177" i="14"/>
  <c r="Q179" i="14"/>
  <c r="V151" i="10"/>
  <c r="W149" i="10"/>
  <c r="R181" i="14"/>
  <c r="Q183" i="14"/>
  <c r="S209" i="13"/>
  <c r="R211" i="13"/>
  <c r="V89" i="10"/>
  <c r="Q173" i="14"/>
  <c r="R89" i="13"/>
  <c r="W209" i="10"/>
  <c r="V211" i="10"/>
  <c r="V29" i="10"/>
  <c r="Q169" i="14"/>
  <c r="R29" i="13"/>
  <c r="K34" i="2"/>
  <c r="S27" i="13"/>
  <c r="T25" i="13"/>
  <c r="R151" i="14"/>
  <c r="S149" i="14"/>
  <c r="W193" i="13"/>
  <c r="V195" i="13"/>
  <c r="V196" i="13" s="1"/>
  <c r="U203" i="13"/>
  <c r="V201" i="13"/>
  <c r="S157" i="14"/>
  <c r="R159" i="14"/>
  <c r="R167" i="14"/>
  <c r="R168" i="14" s="1"/>
  <c r="S165" i="14"/>
  <c r="S145" i="14"/>
  <c r="R147" i="14"/>
  <c r="S87" i="13"/>
  <c r="T85" i="13"/>
  <c r="S327" i="13"/>
  <c r="S328" i="13" s="1"/>
  <c r="T325" i="13"/>
  <c r="V153" i="14"/>
  <c r="U155" i="14"/>
  <c r="U156" i="14" s="1"/>
  <c r="S199" i="13"/>
  <c r="T197" i="13"/>
  <c r="W87" i="10"/>
  <c r="X85" i="10"/>
  <c r="W207" i="10"/>
  <c r="X205" i="10"/>
  <c r="AA145" i="10"/>
  <c r="Z147" i="10"/>
  <c r="Z148" i="10" s="1"/>
  <c r="W27" i="10"/>
  <c r="X25" i="10"/>
  <c r="AK102" i="15"/>
  <c r="Y227" i="10"/>
  <c r="Z225" i="10"/>
  <c r="X325" i="10"/>
  <c r="W327" i="10"/>
  <c r="W328" i="10" s="1"/>
  <c r="U161" i="14"/>
  <c r="T163" i="14"/>
  <c r="AK120" i="15"/>
  <c r="AK96" i="15"/>
  <c r="AK114" i="15"/>
  <c r="AO34" i="15"/>
  <c r="V341" i="13"/>
  <c r="U343" i="13"/>
  <c r="U344" i="13" s="1"/>
  <c r="Z277" i="13"/>
  <c r="Y279" i="13"/>
  <c r="Y280" i="13" s="1"/>
  <c r="V271" i="13"/>
  <c r="V272" i="13" s="1"/>
  <c r="W269" i="13"/>
  <c r="Z273" i="13"/>
  <c r="Y275" i="13"/>
  <c r="Y276" i="13" s="1"/>
  <c r="S169" i="13"/>
  <c r="R171" i="13"/>
  <c r="BR352" i="13"/>
  <c r="BR356" i="13"/>
  <c r="S173" i="13"/>
  <c r="T173" i="13" s="1"/>
  <c r="T317" i="13"/>
  <c r="S319" i="13"/>
  <c r="S320" i="13" s="1"/>
  <c r="U81" i="13"/>
  <c r="T83" i="13"/>
  <c r="W267" i="13"/>
  <c r="W268" i="13" s="1"/>
  <c r="X265" i="13"/>
  <c r="W311" i="13"/>
  <c r="W312" i="13" s="1"/>
  <c r="X309" i="13"/>
  <c r="S315" i="13"/>
  <c r="T313" i="13"/>
  <c r="V307" i="13"/>
  <c r="V308" i="13" s="1"/>
  <c r="W305" i="13"/>
  <c r="BR328" i="13"/>
  <c r="R147" i="13"/>
  <c r="X259" i="13"/>
  <c r="X260" i="13" s="1"/>
  <c r="Y257" i="13"/>
  <c r="W107" i="13"/>
  <c r="W108" i="13" s="1"/>
  <c r="X105" i="13"/>
  <c r="R101" i="14"/>
  <c r="R103" i="14" s="1"/>
  <c r="AK35" i="15"/>
  <c r="AL114" i="15" s="1"/>
  <c r="S167" i="13"/>
  <c r="T165" i="13"/>
  <c r="S125" i="14"/>
  <c r="R127" i="14"/>
  <c r="U129" i="14"/>
  <c r="T131" i="14"/>
  <c r="T132" i="14" s="1"/>
  <c r="X81" i="10"/>
  <c r="W83" i="10"/>
  <c r="S121" i="14"/>
  <c r="R123" i="14"/>
  <c r="S23" i="13"/>
  <c r="T21" i="13"/>
  <c r="X21" i="10"/>
  <c r="W23" i="10"/>
  <c r="Z141" i="10"/>
  <c r="Y143" i="10"/>
  <c r="Y144" i="10" s="1"/>
  <c r="Q77" i="14"/>
  <c r="V73" i="10"/>
  <c r="V13" i="10"/>
  <c r="Q73" i="14"/>
  <c r="R13" i="13"/>
  <c r="K22" i="2"/>
  <c r="Y19" i="10"/>
  <c r="Z17" i="10"/>
  <c r="Q119" i="14"/>
  <c r="R117" i="14"/>
  <c r="S157" i="13"/>
  <c r="BR340" i="13"/>
  <c r="R159" i="13"/>
  <c r="V17" i="13"/>
  <c r="U19" i="13"/>
  <c r="V197" i="10"/>
  <c r="Q109" i="14"/>
  <c r="R153" i="13"/>
  <c r="R163" i="13"/>
  <c r="S161" i="13"/>
  <c r="BR344" i="13"/>
  <c r="W317" i="10"/>
  <c r="V319" i="10"/>
  <c r="T99" i="14"/>
  <c r="U97" i="14"/>
  <c r="R113" i="14"/>
  <c r="Q115" i="14"/>
  <c r="V259" i="10"/>
  <c r="W257" i="10"/>
  <c r="X77" i="10"/>
  <c r="W79" i="10"/>
  <c r="T145" i="13"/>
  <c r="S147" i="13"/>
  <c r="V137" i="10"/>
  <c r="R149" i="13"/>
  <c r="Q105" i="14"/>
  <c r="K25" i="2"/>
  <c r="R139" i="13"/>
  <c r="S137" i="13"/>
  <c r="W253" i="10"/>
  <c r="V255" i="10"/>
  <c r="Q87" i="14"/>
  <c r="R85" i="14"/>
  <c r="R143" i="13"/>
  <c r="S141" i="13"/>
  <c r="V315" i="10"/>
  <c r="W313" i="10"/>
  <c r="R81" i="14"/>
  <c r="Q83" i="14"/>
  <c r="R89" i="14"/>
  <c r="Q91" i="14"/>
  <c r="R135" i="13"/>
  <c r="S133" i="13"/>
  <c r="V195" i="10"/>
  <c r="W193" i="10"/>
  <c r="Q95" i="14"/>
  <c r="R93" i="14"/>
  <c r="W133" i="10"/>
  <c r="V135" i="10"/>
  <c r="AC11" i="10"/>
  <c r="AC12" i="10" s="1"/>
  <c r="AD9" i="10"/>
  <c r="AB245" i="10"/>
  <c r="AA247" i="10"/>
  <c r="AB7" i="10"/>
  <c r="AC5" i="10"/>
  <c r="AA185" i="10"/>
  <c r="Z187" i="10"/>
  <c r="Z188" i="10" s="1"/>
  <c r="Z127" i="10"/>
  <c r="AA125" i="10"/>
  <c r="AA249" i="10"/>
  <c r="Z251" i="10"/>
  <c r="W113" i="13"/>
  <c r="V115" i="13"/>
  <c r="V116" i="13" s="1"/>
  <c r="V37" i="14"/>
  <c r="U39" i="14"/>
  <c r="U40" i="14" s="1"/>
  <c r="V33" i="14"/>
  <c r="U35" i="14"/>
  <c r="Z311" i="10"/>
  <c r="Z312" i="10" s="1"/>
  <c r="AA309" i="10"/>
  <c r="W99" i="13"/>
  <c r="W100" i="13" s="1"/>
  <c r="X97" i="13"/>
  <c r="W45" i="14"/>
  <c r="V47" i="14"/>
  <c r="V48" i="14" s="1"/>
  <c r="U31" i="14"/>
  <c r="V29" i="14"/>
  <c r="AA65" i="10"/>
  <c r="Z67" i="10"/>
  <c r="AB305" i="10"/>
  <c r="AA307" i="10"/>
  <c r="AA308" i="10" s="1"/>
  <c r="V43" i="14"/>
  <c r="W41" i="14"/>
  <c r="U71" i="14"/>
  <c r="U72" i="14" s="1"/>
  <c r="V69" i="14"/>
  <c r="U67" i="14"/>
  <c r="V65" i="14"/>
  <c r="X25" i="14"/>
  <c r="W27" i="14"/>
  <c r="Y5" i="13"/>
  <c r="X7" i="13"/>
  <c r="AF223" i="10"/>
  <c r="AF224" i="10" s="1"/>
  <c r="AG221" i="10"/>
  <c r="AF163" i="10"/>
  <c r="AF164" i="10" s="1"/>
  <c r="AG161" i="10"/>
  <c r="AE115" i="10"/>
  <c r="AE116" i="10" s="1"/>
  <c r="AF113" i="10"/>
  <c r="AD347" i="10"/>
  <c r="AD348" i="10" s="1"/>
  <c r="AE345" i="10"/>
  <c r="AE165" i="10"/>
  <c r="AD167" i="10"/>
  <c r="AD168" i="10" s="1"/>
  <c r="AG97" i="10"/>
  <c r="AF99" i="10"/>
  <c r="AF100" i="10" s="1"/>
  <c r="AD355" i="10"/>
  <c r="AD356" i="10" s="1"/>
  <c r="AE353" i="10"/>
  <c r="AE295" i="10"/>
  <c r="AE296" i="10" s="1"/>
  <c r="AF293" i="10"/>
  <c r="AC235" i="10"/>
  <c r="AC236" i="10" s="1"/>
  <c r="AD233" i="10"/>
  <c r="AA231" i="10"/>
  <c r="AA232" i="10" s="1"/>
  <c r="AB229" i="10"/>
  <c r="Z343" i="10"/>
  <c r="Z344" i="10" s="1"/>
  <c r="AA341" i="10"/>
  <c r="AB111" i="10"/>
  <c r="AB112" i="10" s="1"/>
  <c r="AC109" i="10"/>
  <c r="AB107" i="10"/>
  <c r="AB108" i="10" s="1"/>
  <c r="AC105" i="10"/>
  <c r="AF55" i="10"/>
  <c r="AF56" i="10" s="1"/>
  <c r="AG53" i="10"/>
  <c r="AC169" i="10"/>
  <c r="AB171" i="10"/>
  <c r="AB172" i="10" s="1"/>
  <c r="AD351" i="10"/>
  <c r="AD352" i="10" s="1"/>
  <c r="AE349" i="10"/>
  <c r="AE159" i="10"/>
  <c r="AE160" i="10" s="1"/>
  <c r="AF157" i="10"/>
  <c r="AE287" i="10"/>
  <c r="AE288" i="10" s="1"/>
  <c r="AF285" i="10"/>
  <c r="AD265" i="10"/>
  <c r="AC267" i="10"/>
  <c r="AC268" i="10" s="1"/>
  <c r="AB47" i="10"/>
  <c r="AB48" i="10" s="1"/>
  <c r="AC45" i="10"/>
  <c r="AD175" i="10"/>
  <c r="AD176" i="10" s="1"/>
  <c r="AE173" i="10"/>
  <c r="AD71" i="10"/>
  <c r="AD72" i="10" s="1"/>
  <c r="AE69" i="10"/>
  <c r="AD103" i="10"/>
  <c r="AD104" i="10" s="1"/>
  <c r="AE101" i="10"/>
  <c r="AF37" i="10"/>
  <c r="AE39" i="10"/>
  <c r="AE40" i="10" s="1"/>
  <c r="AD189" i="10"/>
  <c r="AC191" i="10"/>
  <c r="AC192" i="10" s="1"/>
  <c r="AF277" i="10"/>
  <c r="AE279" i="10"/>
  <c r="AE280" i="10" s="1"/>
  <c r="AC49" i="10"/>
  <c r="AB51" i="10"/>
  <c r="AB52" i="10" s="1"/>
  <c r="AF217" i="10"/>
  <c r="AE219" i="10"/>
  <c r="AE220" i="10" s="1"/>
  <c r="AE43" i="10"/>
  <c r="AE44" i="10" s="1"/>
  <c r="AF41" i="10"/>
  <c r="AD291" i="10"/>
  <c r="AD292" i="10" s="1"/>
  <c r="AE289" i="10"/>
  <c r="AD131" i="10"/>
  <c r="AD132" i="10" s="1"/>
  <c r="AE129" i="10"/>
  <c r="AE339" i="10"/>
  <c r="AE340" i="10" s="1"/>
  <c r="AF337" i="10"/>
  <c r="AF283" i="10"/>
  <c r="AF284" i="10" s="1"/>
  <c r="AG281" i="10"/>
  <c r="W289" i="14"/>
  <c r="V291" i="14"/>
  <c r="V292" i="14" s="1"/>
  <c r="W63" i="14"/>
  <c r="W64" i="14" s="1"/>
  <c r="X61" i="14"/>
  <c r="Z353" i="13"/>
  <c r="Y355" i="13"/>
  <c r="Y356" i="13" s="1"/>
  <c r="X45" i="13"/>
  <c r="W47" i="13"/>
  <c r="W48" i="13" s="1"/>
  <c r="Y235" i="14"/>
  <c r="Y236" i="14" s="1"/>
  <c r="Z233" i="14"/>
  <c r="Z241" i="13"/>
  <c r="Y243" i="13"/>
  <c r="Y244" i="13" s="1"/>
  <c r="Z229" i="14"/>
  <c r="Y231" i="14"/>
  <c r="Y232" i="14" s="1"/>
  <c r="Y331" i="14"/>
  <c r="Y332" i="14" s="1"/>
  <c r="Z329" i="14"/>
  <c r="Z233" i="13"/>
  <c r="Y235" i="13"/>
  <c r="Y236" i="13" s="1"/>
  <c r="V267" i="14"/>
  <c r="V268" i="14" s="1"/>
  <c r="W265" i="14"/>
  <c r="Y109" i="13"/>
  <c r="X111" i="13"/>
  <c r="X112" i="13" s="1"/>
  <c r="Y345" i="13"/>
  <c r="X347" i="13"/>
  <c r="X348" i="13" s="1"/>
  <c r="X49" i="13"/>
  <c r="W51" i="13"/>
  <c r="W52" i="13" s="1"/>
  <c r="Z255" i="13"/>
  <c r="Z256" i="13" s="1"/>
  <c r="AA253" i="13"/>
  <c r="Z339" i="13"/>
  <c r="Z340" i="13" s="1"/>
  <c r="AA337" i="13"/>
  <c r="Y239" i="14"/>
  <c r="Y240" i="14" s="1"/>
  <c r="Z237" i="14"/>
  <c r="Z259" i="14"/>
  <c r="Z260" i="14" s="1"/>
  <c r="AA257" i="14"/>
  <c r="AA41" i="13"/>
  <c r="Z43" i="13"/>
  <c r="Z44" i="13" s="1"/>
  <c r="X311" i="14"/>
  <c r="X312" i="14" s="1"/>
  <c r="Y309" i="14"/>
  <c r="Z229" i="13"/>
  <c r="Y231" i="13"/>
  <c r="Y232" i="13" s="1"/>
  <c r="V271" i="14"/>
  <c r="V272" i="14" s="1"/>
  <c r="W269" i="14"/>
  <c r="X287" i="14"/>
  <c r="X288" i="14" s="1"/>
  <c r="Y285" i="14"/>
  <c r="AA247" i="13"/>
  <c r="AA248" i="13" s="1"/>
  <c r="AB245" i="13"/>
  <c r="AA55" i="13"/>
  <c r="AA56" i="13" s="1"/>
  <c r="AB53" i="13"/>
  <c r="Z317" i="14"/>
  <c r="Y319" i="14"/>
  <c r="Y320" i="14" s="1"/>
  <c r="AA349" i="13"/>
  <c r="Z351" i="13"/>
  <c r="Z352" i="13" s="1"/>
  <c r="X275" i="14"/>
  <c r="X276" i="14" s="1"/>
  <c r="Y273" i="14"/>
  <c r="X277" i="14"/>
  <c r="W279" i="14"/>
  <c r="W280" i="14" s="1"/>
  <c r="X307" i="14"/>
  <c r="X308" i="14" s="1"/>
  <c r="Y305" i="14"/>
  <c r="V299" i="14"/>
  <c r="V300" i="14" s="1"/>
  <c r="W297" i="14"/>
  <c r="X323" i="14"/>
  <c r="X324" i="14" s="1"/>
  <c r="Y321" i="14"/>
  <c r="X247" i="14"/>
  <c r="X248" i="14" s="1"/>
  <c r="Y245" i="14"/>
  <c r="Y51" i="14"/>
  <c r="Y52" i="14" s="1"/>
  <c r="Z49" i="14"/>
  <c r="Z251" i="13"/>
  <c r="Z252" i="13" s="1"/>
  <c r="AA249" i="13"/>
  <c r="Y333" i="14"/>
  <c r="X335" i="14"/>
  <c r="X336" i="14" s="1"/>
  <c r="Z281" i="14"/>
  <c r="Y283" i="14"/>
  <c r="Y284" i="14" s="1"/>
  <c r="V281" i="13"/>
  <c r="U283" i="13"/>
  <c r="U284" i="13" s="1"/>
  <c r="X285" i="13"/>
  <c r="W287" i="13"/>
  <c r="W288" i="13" s="1"/>
  <c r="Z255" i="14"/>
  <c r="Z256" i="14" s="1"/>
  <c r="AA253" i="14"/>
  <c r="Y219" i="14"/>
  <c r="Y220" i="14" s="1"/>
  <c r="Z217" i="14"/>
  <c r="V301" i="14"/>
  <c r="U303" i="14"/>
  <c r="U304" i="14" s="1"/>
  <c r="AA313" i="14"/>
  <c r="Z315" i="14"/>
  <c r="Z316" i="14" s="1"/>
  <c r="AA9" i="13"/>
  <c r="Z11" i="13"/>
  <c r="Z12" i="13" s="1"/>
  <c r="Y53" i="14"/>
  <c r="X55" i="14"/>
  <c r="X56" i="14" s="1"/>
  <c r="Z263" i="13"/>
  <c r="Z264" i="13" s="1"/>
  <c r="AA261" i="13"/>
  <c r="AA37" i="13"/>
  <c r="Z39" i="13"/>
  <c r="Z40" i="13" s="1"/>
  <c r="Z225" i="14"/>
  <c r="Y227" i="14"/>
  <c r="Y228" i="14" s="1"/>
  <c r="X325" i="14"/>
  <c r="W327" i="14"/>
  <c r="W328" i="14" s="1"/>
  <c r="Z241" i="14"/>
  <c r="Y243" i="14"/>
  <c r="Y244" i="14" s="1"/>
  <c r="Z251" i="14"/>
  <c r="Z252" i="14" s="1"/>
  <c r="AA249" i="14"/>
  <c r="Y103" i="13"/>
  <c r="Y104" i="13" s="1"/>
  <c r="Z101" i="13"/>
  <c r="V295" i="14"/>
  <c r="V296" i="14" s="1"/>
  <c r="W293" i="14"/>
  <c r="Z237" i="13"/>
  <c r="Y239" i="13"/>
  <c r="Y240" i="13" s="1"/>
  <c r="X59" i="14"/>
  <c r="X60" i="14" s="1"/>
  <c r="Y57" i="14"/>
  <c r="Z223" i="14"/>
  <c r="Z224" i="14" s="1"/>
  <c r="AA221" i="14"/>
  <c r="T263" i="14"/>
  <c r="T264" i="14" s="1"/>
  <c r="U261" i="14"/>
  <c r="S175" i="13" l="1"/>
  <c r="S333" i="13"/>
  <c r="R335" i="13"/>
  <c r="R336" i="13" s="1"/>
  <c r="BV336" i="10"/>
  <c r="W333" i="10"/>
  <c r="V335" i="10"/>
  <c r="V336" i="10" s="1"/>
  <c r="BQ216" i="14"/>
  <c r="R213" i="14"/>
  <c r="Q215" i="14"/>
  <c r="Q216" i="14" s="1"/>
  <c r="AL22" i="7"/>
  <c r="L38" i="2"/>
  <c r="BQ96" i="14"/>
  <c r="Z35" i="10"/>
  <c r="Z36" i="10" s="1"/>
  <c r="AA33" i="10"/>
  <c r="U95" i="13"/>
  <c r="V93" i="13"/>
  <c r="U203" i="14"/>
  <c r="U204" i="14" s="1"/>
  <c r="V201" i="14"/>
  <c r="V223" i="13"/>
  <c r="V224" i="13" s="1"/>
  <c r="W221" i="13"/>
  <c r="T209" i="14"/>
  <c r="S211" i="14"/>
  <c r="X275" i="10"/>
  <c r="Y273" i="10"/>
  <c r="AA153" i="10"/>
  <c r="Z155" i="10"/>
  <c r="Z156" i="10" s="1"/>
  <c r="V35" i="13"/>
  <c r="V36" i="13" s="1"/>
  <c r="W33" i="13"/>
  <c r="T199" i="14"/>
  <c r="T200" i="14" s="1"/>
  <c r="U197" i="14"/>
  <c r="V219" i="13"/>
  <c r="V220" i="13" s="1"/>
  <c r="W217" i="13"/>
  <c r="AA213" i="10"/>
  <c r="Z215" i="10"/>
  <c r="Z216" i="10" s="1"/>
  <c r="Z93" i="10"/>
  <c r="Y95" i="10"/>
  <c r="Y96" i="10" s="1"/>
  <c r="U225" i="13"/>
  <c r="T227" i="13"/>
  <c r="U207" i="14"/>
  <c r="U208" i="14" s="1"/>
  <c r="V205" i="14"/>
  <c r="V193" i="14"/>
  <c r="U195" i="14"/>
  <c r="U196" i="14" s="1"/>
  <c r="BQ192" i="14"/>
  <c r="Q175" i="14"/>
  <c r="R173" i="14"/>
  <c r="BV332" i="10"/>
  <c r="V91" i="10"/>
  <c r="W89" i="10"/>
  <c r="T205" i="13"/>
  <c r="S207" i="13"/>
  <c r="S211" i="13"/>
  <c r="T209" i="13"/>
  <c r="R191" i="14"/>
  <c r="R192" i="14" s="1"/>
  <c r="S189" i="14"/>
  <c r="S101" i="14"/>
  <c r="S103" i="14" s="1"/>
  <c r="AL21" i="7"/>
  <c r="L35" i="2"/>
  <c r="R183" i="14"/>
  <c r="S181" i="14"/>
  <c r="T329" i="13"/>
  <c r="S331" i="13"/>
  <c r="S332" i="13" s="1"/>
  <c r="S29" i="13"/>
  <c r="R31" i="13"/>
  <c r="W151" i="10"/>
  <c r="X149" i="10"/>
  <c r="Q171" i="14"/>
  <c r="R169" i="14"/>
  <c r="W271" i="10"/>
  <c r="X269" i="10"/>
  <c r="W29" i="10"/>
  <c r="V31" i="10"/>
  <c r="S177" i="14"/>
  <c r="R179" i="14"/>
  <c r="S185" i="14"/>
  <c r="R187" i="14"/>
  <c r="X209" i="10"/>
  <c r="W211" i="10"/>
  <c r="T213" i="13"/>
  <c r="S215" i="13"/>
  <c r="S89" i="13"/>
  <c r="R91" i="13"/>
  <c r="W331" i="10"/>
  <c r="W332" i="10" s="1"/>
  <c r="X329" i="10"/>
  <c r="U163" i="14"/>
  <c r="U164" i="14" s="1"/>
  <c r="V161" i="14"/>
  <c r="X87" i="10"/>
  <c r="Y85" i="10"/>
  <c r="S167" i="14"/>
  <c r="S168" i="14" s="1"/>
  <c r="T165" i="14"/>
  <c r="Z227" i="10"/>
  <c r="Z228" i="10" s="1"/>
  <c r="AA225" i="10"/>
  <c r="S159" i="14"/>
  <c r="S160" i="14" s="1"/>
  <c r="T157" i="14"/>
  <c r="W201" i="13"/>
  <c r="V203" i="13"/>
  <c r="V204" i="13" s="1"/>
  <c r="V155" i="14"/>
  <c r="V156" i="14" s="1"/>
  <c r="W153" i="14"/>
  <c r="T199" i="13"/>
  <c r="T200" i="13" s="1"/>
  <c r="U197" i="13"/>
  <c r="Y25" i="10"/>
  <c r="X27" i="10"/>
  <c r="T327" i="13"/>
  <c r="T328" i="13" s="1"/>
  <c r="U325" i="13"/>
  <c r="X327" i="10"/>
  <c r="X328" i="10" s="1"/>
  <c r="Y325" i="10"/>
  <c r="W195" i="13"/>
  <c r="W196" i="13" s="1"/>
  <c r="X193" i="13"/>
  <c r="U85" i="13"/>
  <c r="T87" i="13"/>
  <c r="T149" i="14"/>
  <c r="S151" i="14"/>
  <c r="AB145" i="10"/>
  <c r="AA147" i="10"/>
  <c r="AA148" i="10" s="1"/>
  <c r="X207" i="10"/>
  <c r="X208" i="10" s="1"/>
  <c r="Y205" i="10"/>
  <c r="T27" i="13"/>
  <c r="U25" i="13"/>
  <c r="S147" i="14"/>
  <c r="T145" i="14"/>
  <c r="AP34" i="15"/>
  <c r="Z257" i="13"/>
  <c r="Y259" i="13"/>
  <c r="Y260" i="13" s="1"/>
  <c r="U313" i="13"/>
  <c r="T315" i="13"/>
  <c r="T316" i="13" s="1"/>
  <c r="Y309" i="13"/>
  <c r="X311" i="13"/>
  <c r="X312" i="13" s="1"/>
  <c r="S171" i="13"/>
  <c r="T169" i="13"/>
  <c r="Y265" i="13"/>
  <c r="X267" i="13"/>
  <c r="X268" i="13" s="1"/>
  <c r="AA273" i="13"/>
  <c r="Z275" i="13"/>
  <c r="Z276" i="13" s="1"/>
  <c r="W271" i="13"/>
  <c r="W272" i="13" s="1"/>
  <c r="X269" i="13"/>
  <c r="X305" i="13"/>
  <c r="W307" i="13"/>
  <c r="W308" i="13" s="1"/>
  <c r="U83" i="13"/>
  <c r="V81" i="13"/>
  <c r="Z279" i="13"/>
  <c r="Z280" i="13" s="1"/>
  <c r="AA277" i="13"/>
  <c r="T319" i="13"/>
  <c r="T320" i="13" s="1"/>
  <c r="U317" i="13"/>
  <c r="X107" i="13"/>
  <c r="X108" i="13" s="1"/>
  <c r="Y105" i="13"/>
  <c r="V343" i="13"/>
  <c r="V344" i="13" s="1"/>
  <c r="W341" i="13"/>
  <c r="AL35" i="15"/>
  <c r="AL108" i="15"/>
  <c r="AL120" i="15"/>
  <c r="AL96" i="15"/>
  <c r="AL102" i="15"/>
  <c r="BV316" i="10"/>
  <c r="Z143" i="10"/>
  <c r="Z144" i="10" s="1"/>
  <c r="AA141" i="10"/>
  <c r="Y21" i="10"/>
  <c r="X23" i="10"/>
  <c r="S123" i="14"/>
  <c r="T121" i="14"/>
  <c r="U131" i="14"/>
  <c r="U132" i="14" s="1"/>
  <c r="V129" i="14"/>
  <c r="T125" i="14"/>
  <c r="S127" i="14"/>
  <c r="U21" i="13"/>
  <c r="T23" i="13"/>
  <c r="U165" i="13"/>
  <c r="T167" i="13"/>
  <c r="U173" i="13"/>
  <c r="T175" i="13"/>
  <c r="T176" i="13" s="1"/>
  <c r="X83" i="10"/>
  <c r="Y81" i="10"/>
  <c r="R15" i="13"/>
  <c r="S13" i="13"/>
  <c r="W13" i="10"/>
  <c r="V15" i="10"/>
  <c r="W73" i="10"/>
  <c r="V75" i="10"/>
  <c r="L23" i="2"/>
  <c r="AL16" i="7"/>
  <c r="Q75" i="14"/>
  <c r="R73" i="14"/>
  <c r="R77" i="14"/>
  <c r="Q79" i="14"/>
  <c r="AL17" i="7"/>
  <c r="L26" i="2"/>
  <c r="R151" i="13"/>
  <c r="S149" i="13"/>
  <c r="BR332" i="13"/>
  <c r="U145" i="13"/>
  <c r="T147" i="13"/>
  <c r="Y77" i="10"/>
  <c r="X79" i="10"/>
  <c r="S113" i="14"/>
  <c r="R115" i="14"/>
  <c r="W319" i="10"/>
  <c r="X317" i="10"/>
  <c r="T161" i="13"/>
  <c r="S163" i="13"/>
  <c r="S153" i="13"/>
  <c r="R155" i="13"/>
  <c r="BR336" i="13"/>
  <c r="W197" i="10"/>
  <c r="V199" i="10"/>
  <c r="V19" i="13"/>
  <c r="W17" i="13"/>
  <c r="R119" i="14"/>
  <c r="S117" i="14"/>
  <c r="Z19" i="10"/>
  <c r="AA17" i="10"/>
  <c r="R105" i="14"/>
  <c r="Q107" i="14"/>
  <c r="BQ120" i="14"/>
  <c r="W137" i="10"/>
  <c r="V139" i="10"/>
  <c r="BV320" i="10"/>
  <c r="W259" i="10"/>
  <c r="X257" i="10"/>
  <c r="V97" i="14"/>
  <c r="U99" i="14"/>
  <c r="R109" i="14"/>
  <c r="Q111" i="14"/>
  <c r="S159" i="13"/>
  <c r="T157" i="13"/>
  <c r="W135" i="10"/>
  <c r="X133" i="10"/>
  <c r="W195" i="10"/>
  <c r="X193" i="10"/>
  <c r="T133" i="13"/>
  <c r="S135" i="13"/>
  <c r="R91" i="14"/>
  <c r="S89" i="14"/>
  <c r="S81" i="14"/>
  <c r="R83" i="14"/>
  <c r="X313" i="10"/>
  <c r="W315" i="10"/>
  <c r="S139" i="13"/>
  <c r="T137" i="13"/>
  <c r="S93" i="14"/>
  <c r="R95" i="14"/>
  <c r="S143" i="13"/>
  <c r="T141" i="13"/>
  <c r="R87" i="14"/>
  <c r="S85" i="14"/>
  <c r="W255" i="10"/>
  <c r="X253" i="10"/>
  <c r="AD11" i="10"/>
  <c r="AD12" i="10" s="1"/>
  <c r="AE9" i="10"/>
  <c r="V67" i="14"/>
  <c r="V68" i="14" s="1"/>
  <c r="W65" i="14"/>
  <c r="V71" i="14"/>
  <c r="V72" i="14" s="1"/>
  <c r="W69" i="14"/>
  <c r="X41" i="14"/>
  <c r="W43" i="14"/>
  <c r="W44" i="14" s="1"/>
  <c r="W29" i="14"/>
  <c r="V31" i="14"/>
  <c r="X99" i="13"/>
  <c r="X100" i="13" s="1"/>
  <c r="Y97" i="13"/>
  <c r="AB309" i="10"/>
  <c r="AA311" i="10"/>
  <c r="AA312" i="10" s="1"/>
  <c r="AB125" i="10"/>
  <c r="AA127" i="10"/>
  <c r="AA128" i="10" s="1"/>
  <c r="AD5" i="10"/>
  <c r="AC7" i="10"/>
  <c r="Z5" i="13"/>
  <c r="Y7" i="13"/>
  <c r="X27" i="14"/>
  <c r="Y25" i="14"/>
  <c r="AB307" i="10"/>
  <c r="AB308" i="10" s="1"/>
  <c r="AC305" i="10"/>
  <c r="AA67" i="10"/>
  <c r="AB65" i="10"/>
  <c r="X45" i="14"/>
  <c r="W47" i="14"/>
  <c r="W48" i="14" s="1"/>
  <c r="V35" i="14"/>
  <c r="V36" i="14" s="1"/>
  <c r="W33" i="14"/>
  <c r="V39" i="14"/>
  <c r="V40" i="14" s="1"/>
  <c r="W37" i="14"/>
  <c r="X113" i="13"/>
  <c r="W115" i="13"/>
  <c r="W116" i="13" s="1"/>
  <c r="AB249" i="10"/>
  <c r="AA251" i="10"/>
  <c r="AA252" i="10" s="1"/>
  <c r="AA187" i="10"/>
  <c r="AA188" i="10" s="1"/>
  <c r="AB185" i="10"/>
  <c r="AB247" i="10"/>
  <c r="AB248" i="10" s="1"/>
  <c r="AC245" i="10"/>
  <c r="AE131" i="10"/>
  <c r="AE132" i="10" s="1"/>
  <c r="AF129" i="10"/>
  <c r="AG41" i="10"/>
  <c r="AF43" i="10"/>
  <c r="AF44" i="10" s="1"/>
  <c r="AF349" i="10"/>
  <c r="AE351" i="10"/>
  <c r="AE352" i="10" s="1"/>
  <c r="AB341" i="10"/>
  <c r="AA343" i="10"/>
  <c r="AA344" i="10" s="1"/>
  <c r="AH161" i="10"/>
  <c r="AG163" i="10"/>
  <c r="AG164" i="10" s="1"/>
  <c r="AE347" i="10"/>
  <c r="AE348" i="10" s="1"/>
  <c r="AF345" i="10"/>
  <c r="AF279" i="10"/>
  <c r="AF280" i="10" s="1"/>
  <c r="AG277" i="10"/>
  <c r="AC47" i="10"/>
  <c r="AC48" i="10" s="1"/>
  <c r="AD45" i="10"/>
  <c r="AF287" i="10"/>
  <c r="AF288" i="10" s="1"/>
  <c r="AG285" i="10"/>
  <c r="AD235" i="10"/>
  <c r="AD236" i="10" s="1"/>
  <c r="AE233" i="10"/>
  <c r="AD267" i="10"/>
  <c r="AD268" i="10" s="1"/>
  <c r="AE265" i="10"/>
  <c r="AE71" i="10"/>
  <c r="AE72" i="10" s="1"/>
  <c r="AF69" i="10"/>
  <c r="AD105" i="10"/>
  <c r="AC107" i="10"/>
  <c r="AC108" i="10" s="1"/>
  <c r="AC111" i="10"/>
  <c r="AC112" i="10" s="1"/>
  <c r="AD109" i="10"/>
  <c r="AF353" i="10"/>
  <c r="AE355" i="10"/>
  <c r="AE356" i="10" s="1"/>
  <c r="AG113" i="10"/>
  <c r="AF115" i="10"/>
  <c r="AF116" i="10" s="1"/>
  <c r="AC51" i="10"/>
  <c r="AC52" i="10" s="1"/>
  <c r="AD49" i="10"/>
  <c r="AF289" i="10"/>
  <c r="AE291" i="10"/>
  <c r="AE292" i="10" s="1"/>
  <c r="AF219" i="10"/>
  <c r="AF220" i="10" s="1"/>
  <c r="AG217" i="10"/>
  <c r="AF101" i="10"/>
  <c r="AE103" i="10"/>
  <c r="AE104" i="10" s="1"/>
  <c r="AD169" i="10"/>
  <c r="AC171" i="10"/>
  <c r="AC172" i="10" s="1"/>
  <c r="AG99" i="10"/>
  <c r="AG100" i="10" s="1"/>
  <c r="AH97" i="10"/>
  <c r="AF39" i="10"/>
  <c r="AF40" i="10" s="1"/>
  <c r="AG37" i="10"/>
  <c r="AF173" i="10"/>
  <c r="AE175" i="10"/>
  <c r="AE176" i="10" s="1"/>
  <c r="AG157" i="10"/>
  <c r="AF159" i="10"/>
  <c r="AF160" i="10" s="1"/>
  <c r="AB231" i="10"/>
  <c r="AB232" i="10" s="1"/>
  <c r="AC229" i="10"/>
  <c r="AH281" i="10"/>
  <c r="AG283" i="10"/>
  <c r="AG284" i="10" s="1"/>
  <c r="AF339" i="10"/>
  <c r="AF340" i="10" s="1"/>
  <c r="AG337" i="10"/>
  <c r="AE189" i="10"/>
  <c r="AD191" i="10"/>
  <c r="AD192" i="10" s="1"/>
  <c r="AH53" i="10"/>
  <c r="AG55" i="10"/>
  <c r="AG56" i="10" s="1"/>
  <c r="AF295" i="10"/>
  <c r="AF296" i="10" s="1"/>
  <c r="AG293" i="10"/>
  <c r="AE167" i="10"/>
  <c r="AE168" i="10" s="1"/>
  <c r="AF165" i="10"/>
  <c r="AG223" i="10"/>
  <c r="AG224" i="10" s="1"/>
  <c r="AH221" i="10"/>
  <c r="AB257" i="14"/>
  <c r="AA259" i="14"/>
  <c r="AA260" i="14" s="1"/>
  <c r="AB337" i="13"/>
  <c r="AA339" i="13"/>
  <c r="AA340" i="13" s="1"/>
  <c r="Z231" i="14"/>
  <c r="Z232" i="14" s="1"/>
  <c r="AA229" i="14"/>
  <c r="Z283" i="14"/>
  <c r="Z284" i="14" s="1"/>
  <c r="AA281" i="14"/>
  <c r="AA49" i="14"/>
  <c r="Z51" i="14"/>
  <c r="Z52" i="14" s="1"/>
  <c r="Z273" i="14"/>
  <c r="Y275" i="14"/>
  <c r="Y276" i="14" s="1"/>
  <c r="AC245" i="13"/>
  <c r="AB247" i="13"/>
  <c r="AB248" i="13" s="1"/>
  <c r="AB253" i="13"/>
  <c r="AA255" i="13"/>
  <c r="AA256" i="13" s="1"/>
  <c r="AA329" i="14"/>
  <c r="Z331" i="14"/>
  <c r="Z332" i="14" s="1"/>
  <c r="W291" i="14"/>
  <c r="W292" i="14" s="1"/>
  <c r="X289" i="14"/>
  <c r="Y247" i="14"/>
  <c r="Y248" i="14" s="1"/>
  <c r="Z245" i="14"/>
  <c r="AB261" i="13"/>
  <c r="AA263" i="13"/>
  <c r="AA264" i="13" s="1"/>
  <c r="AA217" i="14"/>
  <c r="Z219" i="14"/>
  <c r="Z220" i="14" s="1"/>
  <c r="Y347" i="13"/>
  <c r="Y348" i="13" s="1"/>
  <c r="Z345" i="13"/>
  <c r="Z103" i="13"/>
  <c r="Z104" i="13" s="1"/>
  <c r="AA101" i="13"/>
  <c r="Z319" i="14"/>
  <c r="Z320" i="14" s="1"/>
  <c r="AA317" i="14"/>
  <c r="AC53" i="13"/>
  <c r="AB55" i="13"/>
  <c r="AB56" i="13" s="1"/>
  <c r="Z231" i="13"/>
  <c r="Z232" i="13" s="1"/>
  <c r="AA229" i="13"/>
  <c r="AB41" i="13"/>
  <c r="AA43" i="13"/>
  <c r="AA44" i="13" s="1"/>
  <c r="X265" i="14"/>
  <c r="W267" i="14"/>
  <c r="W268" i="14" s="1"/>
  <c r="Y45" i="13"/>
  <c r="X47" i="13"/>
  <c r="X48" i="13" s="1"/>
  <c r="X297" i="14"/>
  <c r="W299" i="14"/>
  <c r="W300" i="14" s="1"/>
  <c r="W271" i="14"/>
  <c r="W272" i="14" s="1"/>
  <c r="X269" i="14"/>
  <c r="Y111" i="13"/>
  <c r="Y112" i="13" s="1"/>
  <c r="Z109" i="13"/>
  <c r="AB221" i="14"/>
  <c r="AA223" i="14"/>
  <c r="AA224" i="14" s="1"/>
  <c r="Z227" i="14"/>
  <c r="Z228" i="14" s="1"/>
  <c r="AA225" i="14"/>
  <c r="Y59" i="14"/>
  <c r="Y60" i="14" s="1"/>
  <c r="Z57" i="14"/>
  <c r="AB313" i="14"/>
  <c r="AA315" i="14"/>
  <c r="AA316" i="14" s="1"/>
  <c r="Z305" i="14"/>
  <c r="Y307" i="14"/>
  <c r="Y308" i="14" s="1"/>
  <c r="X293" i="14"/>
  <c r="W295" i="14"/>
  <c r="W296" i="14" s="1"/>
  <c r="Y325" i="14"/>
  <c r="X327" i="14"/>
  <c r="X328" i="14" s="1"/>
  <c r="AB37" i="13"/>
  <c r="AA39" i="13"/>
  <c r="AA40" i="13" s="1"/>
  <c r="AA255" i="14"/>
  <c r="AA256" i="14" s="1"/>
  <c r="AB253" i="14"/>
  <c r="Z333" i="14"/>
  <c r="Y335" i="14"/>
  <c r="Y336" i="14" s="1"/>
  <c r="Y323" i="14"/>
  <c r="Y324" i="14" s="1"/>
  <c r="Z321" i="14"/>
  <c r="X279" i="14"/>
  <c r="X280" i="14" s="1"/>
  <c r="Y277" i="14"/>
  <c r="AB349" i="13"/>
  <c r="AA351" i="13"/>
  <c r="AA352" i="13" s="1"/>
  <c r="Y49" i="13"/>
  <c r="X51" i="13"/>
  <c r="X52" i="13" s="1"/>
  <c r="AA241" i="13"/>
  <c r="Z243" i="13"/>
  <c r="Z244" i="13" s="1"/>
  <c r="X63" i="14"/>
  <c r="X64" i="14" s="1"/>
  <c r="Y61" i="14"/>
  <c r="AA233" i="13"/>
  <c r="Z235" i="13"/>
  <c r="Z236" i="13" s="1"/>
  <c r="AA241" i="14"/>
  <c r="Z243" i="14"/>
  <c r="Z244" i="14" s="1"/>
  <c r="X287" i="13"/>
  <c r="X288" i="13" s="1"/>
  <c r="Y285" i="13"/>
  <c r="AA237" i="13"/>
  <c r="Z239" i="13"/>
  <c r="Z240" i="13" s="1"/>
  <c r="AA251" i="14"/>
  <c r="AA252" i="14" s="1"/>
  <c r="AB249" i="14"/>
  <c r="Z309" i="14"/>
  <c r="Y311" i="14"/>
  <c r="Y312" i="14" s="1"/>
  <c r="Z239" i="14"/>
  <c r="Z240" i="14" s="1"/>
  <c r="AA237" i="14"/>
  <c r="AA233" i="14"/>
  <c r="Z235" i="14"/>
  <c r="Z236" i="14" s="1"/>
  <c r="V261" i="14"/>
  <c r="U263" i="14"/>
  <c r="U264" i="14" s="1"/>
  <c r="Z53" i="14"/>
  <c r="Y55" i="14"/>
  <c r="Y56" i="14" s="1"/>
  <c r="AB9" i="13"/>
  <c r="AA11" i="13"/>
  <c r="AA12" i="13" s="1"/>
  <c r="V303" i="14"/>
  <c r="V304" i="14" s="1"/>
  <c r="W301" i="14"/>
  <c r="W281" i="13"/>
  <c r="V283" i="13"/>
  <c r="V284" i="13" s="1"/>
  <c r="AA251" i="13"/>
  <c r="AA252" i="13" s="1"/>
  <c r="AB249" i="13"/>
  <c r="Z285" i="14"/>
  <c r="Y287" i="14"/>
  <c r="Y288" i="14" s="1"/>
  <c r="AA353" i="13"/>
  <c r="Z355" i="13"/>
  <c r="Z356" i="13" s="1"/>
  <c r="T101" i="14" l="1"/>
  <c r="T103" i="14" s="1"/>
  <c r="T333" i="13"/>
  <c r="S335" i="13"/>
  <c r="S336" i="13" s="1"/>
  <c r="AM108" i="15"/>
  <c r="S213" i="14"/>
  <c r="R215" i="14"/>
  <c r="R216" i="14" s="1"/>
  <c r="W335" i="10"/>
  <c r="W336" i="10" s="1"/>
  <c r="X333" i="10"/>
  <c r="W205" i="14"/>
  <c r="V207" i="14"/>
  <c r="V208" i="14" s="1"/>
  <c r="V197" i="14"/>
  <c r="U199" i="14"/>
  <c r="U200" i="14" s="1"/>
  <c r="W35" i="13"/>
  <c r="W36" i="13" s="1"/>
  <c r="X33" i="13"/>
  <c r="W201" i="14"/>
  <c r="V203" i="14"/>
  <c r="V204" i="14" s="1"/>
  <c r="V225" i="13"/>
  <c r="U227" i="13"/>
  <c r="V95" i="13"/>
  <c r="W93" i="13"/>
  <c r="Z95" i="10"/>
  <c r="Z96" i="10" s="1"/>
  <c r="AA93" i="10"/>
  <c r="AA155" i="10"/>
  <c r="AA156" i="10" s="1"/>
  <c r="AB153" i="10"/>
  <c r="Z273" i="10"/>
  <c r="Y275" i="10"/>
  <c r="AB33" i="10"/>
  <c r="AA35" i="10"/>
  <c r="AA36" i="10" s="1"/>
  <c r="AB213" i="10"/>
  <c r="AA215" i="10"/>
  <c r="AA216" i="10" s="1"/>
  <c r="U209" i="14"/>
  <c r="T211" i="14"/>
  <c r="V195" i="14"/>
  <c r="V196" i="14" s="1"/>
  <c r="W193" i="14"/>
  <c r="X217" i="13"/>
  <c r="W219" i="13"/>
  <c r="W220" i="13" s="1"/>
  <c r="W223" i="13"/>
  <c r="W224" i="13" s="1"/>
  <c r="X221" i="13"/>
  <c r="X211" i="10"/>
  <c r="X212" i="10" s="1"/>
  <c r="Y209" i="10"/>
  <c r="T211" i="13"/>
  <c r="T212" i="13" s="1"/>
  <c r="U209" i="13"/>
  <c r="T185" i="14"/>
  <c r="S187" i="14"/>
  <c r="S31" i="13"/>
  <c r="T29" i="13"/>
  <c r="T207" i="13"/>
  <c r="T208" i="13" s="1"/>
  <c r="U205" i="13"/>
  <c r="T177" i="14"/>
  <c r="S179" i="14"/>
  <c r="S180" i="14" s="1"/>
  <c r="T331" i="13"/>
  <c r="T332" i="13" s="1"/>
  <c r="U329" i="13"/>
  <c r="W91" i="10"/>
  <c r="X89" i="10"/>
  <c r="U213" i="13"/>
  <c r="T215" i="13"/>
  <c r="X331" i="10"/>
  <c r="X332" i="10" s="1"/>
  <c r="Y329" i="10"/>
  <c r="S183" i="14"/>
  <c r="S184" i="14" s="1"/>
  <c r="T181" i="14"/>
  <c r="W31" i="10"/>
  <c r="X29" i="10"/>
  <c r="Y269" i="10"/>
  <c r="X271" i="10"/>
  <c r="R175" i="14"/>
  <c r="S173" i="14"/>
  <c r="Y149" i="10"/>
  <c r="X151" i="10"/>
  <c r="X152" i="10" s="1"/>
  <c r="S91" i="13"/>
  <c r="T89" i="13"/>
  <c r="T189" i="14"/>
  <c r="S191" i="14"/>
  <c r="S192" i="14" s="1"/>
  <c r="R171" i="14"/>
  <c r="S169" i="14"/>
  <c r="X195" i="13"/>
  <c r="X196" i="13" s="1"/>
  <c r="Y193" i="13"/>
  <c r="V25" i="13"/>
  <c r="U27" i="13"/>
  <c r="U28" i="13" s="1"/>
  <c r="Z325" i="10"/>
  <c r="Y327" i="10"/>
  <c r="Y328" i="10" s="1"/>
  <c r="T159" i="14"/>
  <c r="T160" i="14" s="1"/>
  <c r="U157" i="14"/>
  <c r="T147" i="14"/>
  <c r="T148" i="14" s="1"/>
  <c r="U145" i="14"/>
  <c r="Z205" i="10"/>
  <c r="Y207" i="10"/>
  <c r="Y208" i="10" s="1"/>
  <c r="V325" i="13"/>
  <c r="U327" i="13"/>
  <c r="U328" i="13" s="1"/>
  <c r="AA227" i="10"/>
  <c r="AA228" i="10" s="1"/>
  <c r="AB225" i="10"/>
  <c r="X201" i="13"/>
  <c r="W203" i="13"/>
  <c r="W204" i="13" s="1"/>
  <c r="U165" i="14"/>
  <c r="T167" i="14"/>
  <c r="T168" i="14" s="1"/>
  <c r="AC145" i="10"/>
  <c r="AB147" i="10"/>
  <c r="AB148" i="10" s="1"/>
  <c r="Z25" i="10"/>
  <c r="Y27" i="10"/>
  <c r="Y28" i="10" s="1"/>
  <c r="U199" i="13"/>
  <c r="U200" i="13" s="1"/>
  <c r="V197" i="13"/>
  <c r="Z85" i="10"/>
  <c r="Y87" i="10"/>
  <c r="Y88" i="10" s="1"/>
  <c r="U149" i="14"/>
  <c r="T151" i="14"/>
  <c r="T152" i="14" s="1"/>
  <c r="X153" i="14"/>
  <c r="W155" i="14"/>
  <c r="W156" i="14" s="1"/>
  <c r="V163" i="14"/>
  <c r="V164" i="14" s="1"/>
  <c r="W161" i="14"/>
  <c r="U87" i="13"/>
  <c r="V85" i="13"/>
  <c r="AM102" i="15"/>
  <c r="AM96" i="15"/>
  <c r="AM120" i="15"/>
  <c r="AQ34" i="15"/>
  <c r="AR34" i="15" s="1"/>
  <c r="AS34" i="15" s="1"/>
  <c r="AT34" i="15" s="1"/>
  <c r="AU34" i="15" s="1"/>
  <c r="AV34" i="15" s="1"/>
  <c r="AW34" i="15" s="1"/>
  <c r="AX34" i="15" s="1"/>
  <c r="AY34" i="15" s="1"/>
  <c r="AZ34" i="15" s="1"/>
  <c r="BA34" i="15" s="1"/>
  <c r="BB34" i="15" s="1"/>
  <c r="BC34" i="15" s="1"/>
  <c r="BD34" i="15" s="1"/>
  <c r="BE34" i="15" s="1"/>
  <c r="BF34" i="15" s="1"/>
  <c r="BG34" i="15" s="1"/>
  <c r="BH34" i="15" s="1"/>
  <c r="BI34" i="15" s="1"/>
  <c r="BJ34" i="15" s="1"/>
  <c r="BK34" i="15" s="1"/>
  <c r="BL34" i="15" s="1"/>
  <c r="BM34" i="15" s="1"/>
  <c r="BN34" i="15" s="1"/>
  <c r="BO34" i="15" s="1"/>
  <c r="BP34" i="15" s="1"/>
  <c r="BQ34" i="15" s="1"/>
  <c r="BR34" i="15" s="1"/>
  <c r="BS34" i="15" s="1"/>
  <c r="BT34" i="15" s="1"/>
  <c r="BU34" i="15" s="1"/>
  <c r="BV34" i="15" s="1"/>
  <c r="BW34" i="15" s="1"/>
  <c r="Y267" i="13"/>
  <c r="Y268" i="13" s="1"/>
  <c r="Z265" i="13"/>
  <c r="AA279" i="13"/>
  <c r="AA280" i="13" s="1"/>
  <c r="AB277" i="13"/>
  <c r="W343" i="13"/>
  <c r="W344" i="13" s="1"/>
  <c r="X341" i="13"/>
  <c r="V83" i="13"/>
  <c r="W81" i="13"/>
  <c r="U169" i="13"/>
  <c r="T171" i="13"/>
  <c r="X307" i="13"/>
  <c r="X308" i="13" s="1"/>
  <c r="Y305" i="13"/>
  <c r="Y311" i="13"/>
  <c r="Y312" i="13" s="1"/>
  <c r="Z309" i="13"/>
  <c r="Z105" i="13"/>
  <c r="Y107" i="13"/>
  <c r="Y108" i="13" s="1"/>
  <c r="X271" i="13"/>
  <c r="X272" i="13" s="1"/>
  <c r="Y269" i="13"/>
  <c r="V313" i="13"/>
  <c r="U315" i="13"/>
  <c r="U316" i="13" s="1"/>
  <c r="U319" i="13"/>
  <c r="U320" i="13" s="1"/>
  <c r="V317" i="13"/>
  <c r="AA275" i="13"/>
  <c r="AA276" i="13" s="1"/>
  <c r="AB273" i="13"/>
  <c r="AA257" i="13"/>
  <c r="Z259" i="13"/>
  <c r="Z260" i="13" s="1"/>
  <c r="AM35" i="15"/>
  <c r="AN108" i="15" s="1"/>
  <c r="AM114" i="15"/>
  <c r="Z81" i="10"/>
  <c r="Y83" i="10"/>
  <c r="T123" i="14"/>
  <c r="T124" i="14" s="1"/>
  <c r="U121" i="14"/>
  <c r="V173" i="13"/>
  <c r="U175" i="13"/>
  <c r="U176" i="13" s="1"/>
  <c r="V21" i="13"/>
  <c r="U23" i="13"/>
  <c r="U24" i="13" s="1"/>
  <c r="T127" i="14"/>
  <c r="U125" i="14"/>
  <c r="AB141" i="10"/>
  <c r="AA143" i="10"/>
  <c r="AA144" i="10" s="1"/>
  <c r="V131" i="14"/>
  <c r="V132" i="14" s="1"/>
  <c r="W129" i="14"/>
  <c r="V165" i="13"/>
  <c r="U167" i="13"/>
  <c r="Z21" i="10"/>
  <c r="Y23" i="10"/>
  <c r="Y24" i="10" s="1"/>
  <c r="S73" i="14"/>
  <c r="R75" i="14"/>
  <c r="S15" i="13"/>
  <c r="T13" i="13"/>
  <c r="S77" i="14"/>
  <c r="R79" i="14"/>
  <c r="X73" i="10"/>
  <c r="W75" i="10"/>
  <c r="W15" i="10"/>
  <c r="X13" i="10"/>
  <c r="U157" i="13"/>
  <c r="T159" i="13"/>
  <c r="W97" i="14"/>
  <c r="V99" i="14"/>
  <c r="X259" i="10"/>
  <c r="Y257" i="10"/>
  <c r="X137" i="10"/>
  <c r="W139" i="10"/>
  <c r="AB17" i="10"/>
  <c r="AA19" i="10"/>
  <c r="T117" i="14"/>
  <c r="S119" i="14"/>
  <c r="X17" i="13"/>
  <c r="W19" i="13"/>
  <c r="T153" i="13"/>
  <c r="S155" i="13"/>
  <c r="U161" i="13"/>
  <c r="T163" i="13"/>
  <c r="Y79" i="10"/>
  <c r="Z77" i="10"/>
  <c r="U147" i="13"/>
  <c r="V145" i="13"/>
  <c r="T149" i="13"/>
  <c r="S151" i="13"/>
  <c r="R111" i="14"/>
  <c r="S109" i="14"/>
  <c r="S105" i="14"/>
  <c r="R107" i="14"/>
  <c r="W199" i="10"/>
  <c r="X197" i="10"/>
  <c r="X319" i="10"/>
  <c r="Y317" i="10"/>
  <c r="S115" i="14"/>
  <c r="T113" i="14"/>
  <c r="T143" i="13"/>
  <c r="U141" i="13"/>
  <c r="S95" i="14"/>
  <c r="S96" i="14" s="1"/>
  <c r="T93" i="14"/>
  <c r="T139" i="13"/>
  <c r="U137" i="13"/>
  <c r="T135" i="13"/>
  <c r="U133" i="13"/>
  <c r="X135" i="10"/>
  <c r="Y133" i="10"/>
  <c r="Y253" i="10"/>
  <c r="X255" i="10"/>
  <c r="T85" i="14"/>
  <c r="S87" i="14"/>
  <c r="X315" i="10"/>
  <c r="X316" i="10" s="1"/>
  <c r="Y313" i="10"/>
  <c r="T81" i="14"/>
  <c r="S83" i="14"/>
  <c r="T89" i="14"/>
  <c r="S91" i="14"/>
  <c r="X195" i="10"/>
  <c r="Y193" i="10"/>
  <c r="AF9" i="10"/>
  <c r="AE11" i="10"/>
  <c r="AE12" i="10" s="1"/>
  <c r="AC247" i="10"/>
  <c r="AC248" i="10" s="1"/>
  <c r="AD245" i="10"/>
  <c r="AB187" i="10"/>
  <c r="AB188" i="10" s="1"/>
  <c r="AC185" i="10"/>
  <c r="X37" i="14"/>
  <c r="W39" i="14"/>
  <c r="W40" i="14" s="1"/>
  <c r="X33" i="14"/>
  <c r="W35" i="14"/>
  <c r="W36" i="14" s="1"/>
  <c r="AC65" i="10"/>
  <c r="AB67" i="10"/>
  <c r="AC307" i="10"/>
  <c r="AC308" i="10" s="1"/>
  <c r="AD305" i="10"/>
  <c r="Y27" i="14"/>
  <c r="Z25" i="14"/>
  <c r="Z97" i="13"/>
  <c r="Y99" i="13"/>
  <c r="Y100" i="13" s="1"/>
  <c r="W71" i="14"/>
  <c r="W72" i="14" s="1"/>
  <c r="X69" i="14"/>
  <c r="X65" i="14"/>
  <c r="W67" i="14"/>
  <c r="W68" i="14" s="1"/>
  <c r="AC249" i="10"/>
  <c r="AB251" i="10"/>
  <c r="AB252" i="10" s="1"/>
  <c r="X115" i="13"/>
  <c r="X116" i="13" s="1"/>
  <c r="Y113" i="13"/>
  <c r="Y45" i="14"/>
  <c r="X47" i="14"/>
  <c r="X48" i="14" s="1"/>
  <c r="AA5" i="13"/>
  <c r="Z7" i="13"/>
  <c r="AD7" i="10"/>
  <c r="AE5" i="10"/>
  <c r="AC125" i="10"/>
  <c r="AB127" i="10"/>
  <c r="AB128" i="10" s="1"/>
  <c r="AC309" i="10"/>
  <c r="AB311" i="10"/>
  <c r="AB312" i="10" s="1"/>
  <c r="X29" i="14"/>
  <c r="W31" i="14"/>
  <c r="X43" i="14"/>
  <c r="X44" i="14" s="1"/>
  <c r="Y41" i="14"/>
  <c r="AI281" i="10"/>
  <c r="AH283" i="10"/>
  <c r="AH284" i="10" s="1"/>
  <c r="AF167" i="10"/>
  <c r="AF168" i="10" s="1"/>
  <c r="AG165" i="10"/>
  <c r="AG69" i="10"/>
  <c r="AF71" i="10"/>
  <c r="AF72" i="10" s="1"/>
  <c r="AG349" i="10"/>
  <c r="AF351" i="10"/>
  <c r="AF352" i="10" s="1"/>
  <c r="AH55" i="10"/>
  <c r="AH56" i="10" s="1"/>
  <c r="AI53" i="10"/>
  <c r="AH157" i="10"/>
  <c r="AG159" i="10"/>
  <c r="AG160" i="10" s="1"/>
  <c r="AG289" i="10"/>
  <c r="AF291" i="10"/>
  <c r="AF292" i="10" s="1"/>
  <c r="AH285" i="10"/>
  <c r="AG287" i="10"/>
  <c r="AG288" i="10" s="1"/>
  <c r="AG279" i="10"/>
  <c r="AG280" i="10" s="1"/>
  <c r="AH277" i="10"/>
  <c r="AG43" i="10"/>
  <c r="AG44" i="10" s="1"/>
  <c r="AH41" i="10"/>
  <c r="AF189" i="10"/>
  <c r="AE191" i="10"/>
  <c r="AE192" i="10" s="1"/>
  <c r="AF175" i="10"/>
  <c r="AF176" i="10" s="1"/>
  <c r="AG173" i="10"/>
  <c r="AE169" i="10"/>
  <c r="AD171" i="10"/>
  <c r="AD172" i="10" s="1"/>
  <c r="AE235" i="10"/>
  <c r="AE236" i="10" s="1"/>
  <c r="AF233" i="10"/>
  <c r="AF131" i="10"/>
  <c r="AF132" i="10" s="1"/>
  <c r="AG129" i="10"/>
  <c r="AI161" i="10"/>
  <c r="AH163" i="10"/>
  <c r="AH164" i="10" s="1"/>
  <c r="AE109" i="10"/>
  <c r="AD111" i="10"/>
  <c r="AD112" i="10" s="1"/>
  <c r="AI221" i="10"/>
  <c r="AH223" i="10"/>
  <c r="AH224" i="10" s="1"/>
  <c r="AH337" i="10"/>
  <c r="AG339" i="10"/>
  <c r="AG340" i="10" s="1"/>
  <c r="AC231" i="10"/>
  <c r="AC232" i="10" s="1"/>
  <c r="AD229" i="10"/>
  <c r="AG39" i="10"/>
  <c r="AG40" i="10" s="1"/>
  <c r="AH37" i="10"/>
  <c r="AE45" i="10"/>
  <c r="AD47" i="10"/>
  <c r="AD48" i="10" s="1"/>
  <c r="AG345" i="10"/>
  <c r="AF347" i="10"/>
  <c r="AF348" i="10" s="1"/>
  <c r="AB343" i="10"/>
  <c r="AB344" i="10" s="1"/>
  <c r="AC341" i="10"/>
  <c r="AH113" i="10"/>
  <c r="AG115" i="10"/>
  <c r="AG116" i="10" s="1"/>
  <c r="AG353" i="10"/>
  <c r="AF355" i="10"/>
  <c r="AF356" i="10" s="1"/>
  <c r="AH293" i="10"/>
  <c r="AG295" i="10"/>
  <c r="AG296" i="10" s="1"/>
  <c r="AG101" i="10"/>
  <c r="AF103" i="10"/>
  <c r="AF104" i="10" s="1"/>
  <c r="AD107" i="10"/>
  <c r="AD108" i="10" s="1"/>
  <c r="AE105" i="10"/>
  <c r="AF265" i="10"/>
  <c r="AE267" i="10"/>
  <c r="AE268" i="10" s="1"/>
  <c r="AE49" i="10"/>
  <c r="AD51" i="10"/>
  <c r="AD52" i="10" s="1"/>
  <c r="AI97" i="10"/>
  <c r="AH99" i="10"/>
  <c r="AH100" i="10" s="1"/>
  <c r="AG219" i="10"/>
  <c r="AG220" i="10" s="1"/>
  <c r="AH217" i="10"/>
  <c r="W303" i="14"/>
  <c r="W304" i="14" s="1"/>
  <c r="X301" i="14"/>
  <c r="AB241" i="13"/>
  <c r="AA243" i="13"/>
  <c r="AA244" i="13" s="1"/>
  <c r="AB251" i="13"/>
  <c r="AB252" i="13" s="1"/>
  <c r="AC249" i="13"/>
  <c r="AA245" i="14"/>
  <c r="Z247" i="14"/>
  <c r="Z248" i="14" s="1"/>
  <c r="AB339" i="13"/>
  <c r="AB340" i="13" s="1"/>
  <c r="AC337" i="13"/>
  <c r="AB281" i="14"/>
  <c r="AA283" i="14"/>
  <c r="AA284" i="14" s="1"/>
  <c r="AC249" i="14"/>
  <c r="AB251" i="14"/>
  <c r="AB252" i="14" s="1"/>
  <c r="AC349" i="13"/>
  <c r="AB351" i="13"/>
  <c r="AB352" i="13" s="1"/>
  <c r="Z335" i="14"/>
  <c r="Z336" i="14" s="1"/>
  <c r="AA333" i="14"/>
  <c r="Y327" i="14"/>
  <c r="Y328" i="14" s="1"/>
  <c r="Z325" i="14"/>
  <c r="AA57" i="14"/>
  <c r="Z59" i="14"/>
  <c r="Z60" i="14" s="1"/>
  <c r="AA227" i="14"/>
  <c r="AA228" i="14" s="1"/>
  <c r="AB225" i="14"/>
  <c r="AB223" i="14"/>
  <c r="AB224" i="14" s="1"/>
  <c r="AC221" i="14"/>
  <c r="Y297" i="14"/>
  <c r="X299" i="14"/>
  <c r="X300" i="14" s="1"/>
  <c r="AA345" i="13"/>
  <c r="Z347" i="13"/>
  <c r="Z348" i="13" s="1"/>
  <c r="AD245" i="13"/>
  <c r="AC247" i="13"/>
  <c r="AC248" i="13" s="1"/>
  <c r="AB259" i="14"/>
  <c r="AB260" i="14" s="1"/>
  <c r="AC257" i="14"/>
  <c r="AA273" i="14"/>
  <c r="Z275" i="14"/>
  <c r="Z276" i="14" s="1"/>
  <c r="Z287" i="14"/>
  <c r="Z288" i="14" s="1"/>
  <c r="AA285" i="14"/>
  <c r="W261" i="14"/>
  <c r="V263" i="14"/>
  <c r="V264" i="14" s="1"/>
  <c r="AA243" i="14"/>
  <c r="AA244" i="14" s="1"/>
  <c r="AB241" i="14"/>
  <c r="AC41" i="13"/>
  <c r="AB43" i="13"/>
  <c r="AB44" i="13" s="1"/>
  <c r="AC37" i="13"/>
  <c r="AB39" i="13"/>
  <c r="AB40" i="13" s="1"/>
  <c r="Z311" i="14"/>
  <c r="Z312" i="14" s="1"/>
  <c r="AA309" i="14"/>
  <c r="AB353" i="13"/>
  <c r="AA355" i="13"/>
  <c r="AA356" i="13" s="1"/>
  <c r="W283" i="13"/>
  <c r="W284" i="13" s="1"/>
  <c r="X281" i="13"/>
  <c r="AB11" i="13"/>
  <c r="AB12" i="13" s="1"/>
  <c r="AC9" i="13"/>
  <c r="AB233" i="14"/>
  <c r="AA235" i="14"/>
  <c r="AA236" i="14" s="1"/>
  <c r="Z277" i="14"/>
  <c r="Y279" i="14"/>
  <c r="Y280" i="14" s="1"/>
  <c r="AA109" i="13"/>
  <c r="Z111" i="13"/>
  <c r="Z112" i="13" s="1"/>
  <c r="Y47" i="13"/>
  <c r="Y48" i="13" s="1"/>
  <c r="Z45" i="13"/>
  <c r="AC55" i="13"/>
  <c r="AC56" i="13" s="1"/>
  <c r="AD53" i="13"/>
  <c r="AA219" i="14"/>
  <c r="AA220" i="14" s="1"/>
  <c r="AB217" i="14"/>
  <c r="AB229" i="14"/>
  <c r="AA231" i="14"/>
  <c r="AA232" i="14" s="1"/>
  <c r="X295" i="14"/>
  <c r="X296" i="14" s="1"/>
  <c r="Y293" i="14"/>
  <c r="AA319" i="14"/>
  <c r="AA320" i="14" s="1"/>
  <c r="AB317" i="14"/>
  <c r="AB233" i="13"/>
  <c r="AA235" i="13"/>
  <c r="AA236" i="13" s="1"/>
  <c r="AB229" i="13"/>
  <c r="AA231" i="13"/>
  <c r="AA232" i="13" s="1"/>
  <c r="AB101" i="13"/>
  <c r="AA103" i="13"/>
  <c r="AA104" i="13" s="1"/>
  <c r="AB329" i="14"/>
  <c r="AA331" i="14"/>
  <c r="AA332" i="14" s="1"/>
  <c r="AA239" i="14"/>
  <c r="AA240" i="14" s="1"/>
  <c r="AB237" i="14"/>
  <c r="AC313" i="14"/>
  <c r="AB315" i="14"/>
  <c r="AB316" i="14" s="1"/>
  <c r="AC261" i="13"/>
  <c r="AB263" i="13"/>
  <c r="AB264" i="13" s="1"/>
  <c r="Y289" i="14"/>
  <c r="X291" i="14"/>
  <c r="X292" i="14" s="1"/>
  <c r="Z285" i="13"/>
  <c r="Y287" i="13"/>
  <c r="Y288" i="13" s="1"/>
  <c r="AB255" i="13"/>
  <c r="AB256" i="13" s="1"/>
  <c r="AC253" i="13"/>
  <c r="AB49" i="14"/>
  <c r="AA51" i="14"/>
  <c r="AA52" i="14" s="1"/>
  <c r="X267" i="14"/>
  <c r="X268" i="14" s="1"/>
  <c r="Y265" i="14"/>
  <c r="Z61" i="14"/>
  <c r="Y63" i="14"/>
  <c r="Y64" i="14" s="1"/>
  <c r="AA53" i="14"/>
  <c r="Z55" i="14"/>
  <c r="Z56" i="14" s="1"/>
  <c r="AA239" i="13"/>
  <c r="AA240" i="13" s="1"/>
  <c r="AB237" i="13"/>
  <c r="Z49" i="13"/>
  <c r="Y51" i="13"/>
  <c r="Y52" i="13" s="1"/>
  <c r="Z323" i="14"/>
  <c r="Z324" i="14" s="1"/>
  <c r="AA321" i="14"/>
  <c r="AC253" i="14"/>
  <c r="AB255" i="14"/>
  <c r="AB256" i="14" s="1"/>
  <c r="AA305" i="14"/>
  <c r="Z307" i="14"/>
  <c r="Z308" i="14" s="1"/>
  <c r="X271" i="14"/>
  <c r="X272" i="14" s="1"/>
  <c r="Y269" i="14"/>
  <c r="U101" i="14" l="1"/>
  <c r="S215" i="14"/>
  <c r="S216" i="14" s="1"/>
  <c r="T213" i="14"/>
  <c r="T335" i="13"/>
  <c r="T336" i="13" s="1"/>
  <c r="U333" i="13"/>
  <c r="Y333" i="10"/>
  <c r="X335" i="10"/>
  <c r="X336" i="10" s="1"/>
  <c r="X219" i="13"/>
  <c r="X220" i="13" s="1"/>
  <c r="Y217" i="13"/>
  <c r="AB35" i="10"/>
  <c r="AB36" i="10" s="1"/>
  <c r="AC33" i="10"/>
  <c r="X201" i="14"/>
  <c r="W203" i="14"/>
  <c r="W204" i="14" s="1"/>
  <c r="W195" i="14"/>
  <c r="W196" i="14" s="1"/>
  <c r="X193" i="14"/>
  <c r="X35" i="13"/>
  <c r="X36" i="13" s="1"/>
  <c r="Y33" i="13"/>
  <c r="W225" i="13"/>
  <c r="V227" i="13"/>
  <c r="V228" i="13" s="1"/>
  <c r="AA273" i="10"/>
  <c r="Z275" i="10"/>
  <c r="Z276" i="10" s="1"/>
  <c r="X223" i="13"/>
  <c r="X224" i="13" s="1"/>
  <c r="Y221" i="13"/>
  <c r="AC153" i="10"/>
  <c r="AB155" i="10"/>
  <c r="AB156" i="10" s="1"/>
  <c r="U211" i="14"/>
  <c r="U212" i="14" s="1"/>
  <c r="V209" i="14"/>
  <c r="AB215" i="10"/>
  <c r="AB216" i="10" s="1"/>
  <c r="AC213" i="10"/>
  <c r="AA95" i="10"/>
  <c r="AA96" i="10" s="1"/>
  <c r="AB93" i="10"/>
  <c r="W197" i="14"/>
  <c r="V199" i="14"/>
  <c r="V200" i="14" s="1"/>
  <c r="W95" i="13"/>
  <c r="X93" i="13"/>
  <c r="W207" i="14"/>
  <c r="W208" i="14" s="1"/>
  <c r="X205" i="14"/>
  <c r="T169" i="14"/>
  <c r="S171" i="14"/>
  <c r="Y29" i="10"/>
  <c r="X31" i="10"/>
  <c r="AN120" i="15"/>
  <c r="U177" i="14"/>
  <c r="T179" i="14"/>
  <c r="T180" i="14" s="1"/>
  <c r="U181" i="14"/>
  <c r="T183" i="14"/>
  <c r="T184" i="14" s="1"/>
  <c r="U207" i="13"/>
  <c r="U208" i="13" s="1"/>
  <c r="V205" i="13"/>
  <c r="T191" i="14"/>
  <c r="T192" i="14" s="1"/>
  <c r="U189" i="14"/>
  <c r="T91" i="13"/>
  <c r="U89" i="13"/>
  <c r="Z329" i="10"/>
  <c r="Y331" i="10"/>
  <c r="Y332" i="10" s="1"/>
  <c r="U29" i="13"/>
  <c r="T31" i="13"/>
  <c r="Z149" i="10"/>
  <c r="Y151" i="10"/>
  <c r="Y152" i="10" s="1"/>
  <c r="U215" i="13"/>
  <c r="V213" i="13"/>
  <c r="T187" i="14"/>
  <c r="U185" i="14"/>
  <c r="S175" i="14"/>
  <c r="T173" i="14"/>
  <c r="X91" i="10"/>
  <c r="Y89" i="10"/>
  <c r="V209" i="13"/>
  <c r="U211" i="13"/>
  <c r="U212" i="13" s="1"/>
  <c r="V329" i="13"/>
  <c r="U331" i="13"/>
  <c r="U332" i="13" s="1"/>
  <c r="Y211" i="10"/>
  <c r="Y212" i="10" s="1"/>
  <c r="Z209" i="10"/>
  <c r="AN114" i="15"/>
  <c r="Z269" i="10"/>
  <c r="Y271" i="10"/>
  <c r="Z207" i="10"/>
  <c r="Z208" i="10" s="1"/>
  <c r="AA205" i="10"/>
  <c r="X161" i="14"/>
  <c r="W163" i="14"/>
  <c r="W164" i="14" s="1"/>
  <c r="V145" i="14"/>
  <c r="U147" i="14"/>
  <c r="U148" i="14" s="1"/>
  <c r="AD145" i="10"/>
  <c r="AC147" i="10"/>
  <c r="AC148" i="10" s="1"/>
  <c r="V87" i="13"/>
  <c r="W85" i="13"/>
  <c r="V157" i="14"/>
  <c r="U159" i="14"/>
  <c r="U160" i="14" s="1"/>
  <c r="X155" i="14"/>
  <c r="X156" i="14" s="1"/>
  <c r="Y153" i="14"/>
  <c r="V165" i="14"/>
  <c r="U167" i="14"/>
  <c r="U168" i="14" s="1"/>
  <c r="V149" i="14"/>
  <c r="U151" i="14"/>
  <c r="U152" i="14" s="1"/>
  <c r="Y201" i="13"/>
  <c r="X203" i="13"/>
  <c r="X204" i="13" s="1"/>
  <c r="Z327" i="10"/>
  <c r="Z328" i="10" s="1"/>
  <c r="AA325" i="10"/>
  <c r="AB227" i="10"/>
  <c r="AB228" i="10" s="1"/>
  <c r="AC225" i="10"/>
  <c r="Z27" i="10"/>
  <c r="Z28" i="10" s="1"/>
  <c r="AA25" i="10"/>
  <c r="AA85" i="10"/>
  <c r="Z87" i="10"/>
  <c r="Z88" i="10" s="1"/>
  <c r="V27" i="13"/>
  <c r="V28" i="13" s="1"/>
  <c r="W25" i="13"/>
  <c r="AN102" i="15"/>
  <c r="W197" i="13"/>
  <c r="V199" i="13"/>
  <c r="V200" i="13" s="1"/>
  <c r="Y195" i="13"/>
  <c r="Y196" i="13" s="1"/>
  <c r="Z193" i="13"/>
  <c r="W325" i="13"/>
  <c r="V327" i="13"/>
  <c r="V328" i="13" s="1"/>
  <c r="AN96" i="15"/>
  <c r="P28" i="2"/>
  <c r="P29" i="2" s="1"/>
  <c r="H28" i="2" s="1"/>
  <c r="Y271" i="13"/>
  <c r="Y272" i="13" s="1"/>
  <c r="Z269" i="13"/>
  <c r="W83" i="13"/>
  <c r="X81" i="13"/>
  <c r="X343" i="13"/>
  <c r="X344" i="13" s="1"/>
  <c r="Y341" i="13"/>
  <c r="Z107" i="13"/>
  <c r="Z108" i="13" s="1"/>
  <c r="AA105" i="13"/>
  <c r="Z311" i="13"/>
  <c r="Z312" i="13" s="1"/>
  <c r="AA309" i="13"/>
  <c r="AA259" i="13"/>
  <c r="AA260" i="13" s="1"/>
  <c r="AB257" i="13"/>
  <c r="AC273" i="13"/>
  <c r="AB275" i="13"/>
  <c r="AB276" i="13" s="1"/>
  <c r="Z305" i="13"/>
  <c r="Y307" i="13"/>
  <c r="Y308" i="13" s="1"/>
  <c r="AB279" i="13"/>
  <c r="AB280" i="13" s="1"/>
  <c r="AC277" i="13"/>
  <c r="V319" i="13"/>
  <c r="V320" i="13" s="1"/>
  <c r="W317" i="13"/>
  <c r="AA265" i="13"/>
  <c r="Z267" i="13"/>
  <c r="Z268" i="13" s="1"/>
  <c r="W313" i="13"/>
  <c r="V315" i="13"/>
  <c r="V316" i="13" s="1"/>
  <c r="V169" i="13"/>
  <c r="U171" i="13"/>
  <c r="U172" i="13" s="1"/>
  <c r="AN35" i="15"/>
  <c r="AO96" i="15" s="1"/>
  <c r="W131" i="14"/>
  <c r="W132" i="14" s="1"/>
  <c r="X129" i="14"/>
  <c r="U127" i="14"/>
  <c r="U128" i="14" s="1"/>
  <c r="V125" i="14"/>
  <c r="W165" i="13"/>
  <c r="V167" i="13"/>
  <c r="AC141" i="10"/>
  <c r="AB143" i="10"/>
  <c r="AB144" i="10" s="1"/>
  <c r="W173" i="13"/>
  <c r="V175" i="13"/>
  <c r="V176" i="13" s="1"/>
  <c r="V121" i="14"/>
  <c r="U123" i="14"/>
  <c r="U124" i="14" s="1"/>
  <c r="AA21" i="10"/>
  <c r="Z23" i="10"/>
  <c r="Z24" i="10" s="1"/>
  <c r="V23" i="13"/>
  <c r="V24" i="13" s="1"/>
  <c r="W21" i="13"/>
  <c r="Z83" i="10"/>
  <c r="Z84" i="10" s="1"/>
  <c r="AA81" i="10"/>
  <c r="X15" i="10"/>
  <c r="Y13" i="10"/>
  <c r="U13" i="13"/>
  <c r="T15" i="13"/>
  <c r="Y73" i="10"/>
  <c r="X75" i="10"/>
  <c r="T77" i="14"/>
  <c r="S79" i="14"/>
  <c r="T73" i="14"/>
  <c r="S75" i="14"/>
  <c r="T115" i="14"/>
  <c r="U113" i="14"/>
  <c r="V101" i="14"/>
  <c r="U103" i="14"/>
  <c r="Z317" i="10"/>
  <c r="Y319" i="10"/>
  <c r="Y320" i="10" s="1"/>
  <c r="T105" i="14"/>
  <c r="S107" i="14"/>
  <c r="T109" i="14"/>
  <c r="S111" i="14"/>
  <c r="V147" i="13"/>
  <c r="W145" i="13"/>
  <c r="AA77" i="10"/>
  <c r="Z79" i="10"/>
  <c r="U163" i="13"/>
  <c r="U164" i="13" s="1"/>
  <c r="V161" i="13"/>
  <c r="T155" i="13"/>
  <c r="U153" i="13"/>
  <c r="X139" i="10"/>
  <c r="Y137" i="10"/>
  <c r="X97" i="14"/>
  <c r="W99" i="14"/>
  <c r="X199" i="10"/>
  <c r="Y197" i="10"/>
  <c r="T151" i="13"/>
  <c r="U149" i="13"/>
  <c r="Y17" i="13"/>
  <c r="X19" i="13"/>
  <c r="U117" i="14"/>
  <c r="T119" i="14"/>
  <c r="T120" i="14" s="1"/>
  <c r="AC17" i="10"/>
  <c r="AB19" i="10"/>
  <c r="Y259" i="10"/>
  <c r="Z257" i="10"/>
  <c r="U159" i="13"/>
  <c r="U160" i="13" s="1"/>
  <c r="V157" i="13"/>
  <c r="T91" i="14"/>
  <c r="U89" i="14"/>
  <c r="Z313" i="10"/>
  <c r="Y315" i="10"/>
  <c r="Y316" i="10" s="1"/>
  <c r="Z133" i="10"/>
  <c r="Y135" i="10"/>
  <c r="V137" i="13"/>
  <c r="U139" i="13"/>
  <c r="U140" i="13" s="1"/>
  <c r="U93" i="14"/>
  <c r="T95" i="14"/>
  <c r="T96" i="14" s="1"/>
  <c r="V141" i="13"/>
  <c r="U143" i="13"/>
  <c r="Z193" i="10"/>
  <c r="Y195" i="10"/>
  <c r="U81" i="14"/>
  <c r="T83" i="14"/>
  <c r="U85" i="14"/>
  <c r="T87" i="14"/>
  <c r="Z253" i="10"/>
  <c r="Y255" i="10"/>
  <c r="U135" i="13"/>
  <c r="V133" i="13"/>
  <c r="AF11" i="10"/>
  <c r="AF12" i="10" s="1"/>
  <c r="AG9" i="10"/>
  <c r="Y43" i="14"/>
  <c r="Y44" i="14" s="1"/>
  <c r="Z41" i="14"/>
  <c r="AF5" i="10"/>
  <c r="AE7" i="10"/>
  <c r="Z113" i="13"/>
  <c r="Y115" i="13"/>
  <c r="Y116" i="13" s="1"/>
  <c r="Y69" i="14"/>
  <c r="X71" i="14"/>
  <c r="X72" i="14" s="1"/>
  <c r="Z27" i="14"/>
  <c r="AA25" i="14"/>
  <c r="AE305" i="10"/>
  <c r="AD307" i="10"/>
  <c r="AD308" i="10" s="1"/>
  <c r="AD185" i="10"/>
  <c r="AC187" i="10"/>
  <c r="AC188" i="10" s="1"/>
  <c r="AD247" i="10"/>
  <c r="AD248" i="10" s="1"/>
  <c r="AE245" i="10"/>
  <c r="X31" i="14"/>
  <c r="Y29" i="14"/>
  <c r="AC311" i="10"/>
  <c r="AC312" i="10" s="1"/>
  <c r="AD309" i="10"/>
  <c r="AC127" i="10"/>
  <c r="AC128" i="10" s="1"/>
  <c r="AD125" i="10"/>
  <c r="AB5" i="13"/>
  <c r="AA7" i="13"/>
  <c r="Z45" i="14"/>
  <c r="Y47" i="14"/>
  <c r="Y48" i="14" s="1"/>
  <c r="AD249" i="10"/>
  <c r="AC251" i="10"/>
  <c r="AC252" i="10" s="1"/>
  <c r="Y65" i="14"/>
  <c r="X67" i="14"/>
  <c r="X68" i="14" s="1"/>
  <c r="Z99" i="13"/>
  <c r="Z100" i="13" s="1"/>
  <c r="AA97" i="13"/>
  <c r="AD65" i="10"/>
  <c r="AC67" i="10"/>
  <c r="X35" i="14"/>
  <c r="X36" i="14" s="1"/>
  <c r="Y33" i="14"/>
  <c r="X39" i="14"/>
  <c r="X40" i="14" s="1"/>
  <c r="Y37" i="14"/>
  <c r="AG291" i="10"/>
  <c r="AG292" i="10" s="1"/>
  <c r="AH289" i="10"/>
  <c r="AD341" i="10"/>
  <c r="AC343" i="10"/>
  <c r="AC344" i="10" s="1"/>
  <c r="AF267" i="10"/>
  <c r="AF268" i="10" s="1"/>
  <c r="AG265" i="10"/>
  <c r="AI293" i="10"/>
  <c r="AH295" i="10"/>
  <c r="AH296" i="10" s="1"/>
  <c r="AI285" i="10"/>
  <c r="AH287" i="10"/>
  <c r="AH288" i="10" s="1"/>
  <c r="AI157" i="10"/>
  <c r="AH159" i="10"/>
  <c r="AH160" i="10" s="1"/>
  <c r="AH129" i="10"/>
  <c r="AG131" i="10"/>
  <c r="AG132" i="10" s="1"/>
  <c r="AG175" i="10"/>
  <c r="AG176" i="10" s="1"/>
  <c r="AH173" i="10"/>
  <c r="AH349" i="10"/>
  <c r="AG351" i="10"/>
  <c r="AG352" i="10" s="1"/>
  <c r="AI337" i="10"/>
  <c r="AH339" i="10"/>
  <c r="AH340" i="10" s="1"/>
  <c r="AJ161" i="10"/>
  <c r="AI163" i="10"/>
  <c r="AI164" i="10" s="1"/>
  <c r="AE171" i="10"/>
  <c r="AE172" i="10" s="1"/>
  <c r="AF169" i="10"/>
  <c r="AG189" i="10"/>
  <c r="AF191" i="10"/>
  <c r="AF192" i="10" s="1"/>
  <c r="AJ53" i="10"/>
  <c r="AI55" i="10"/>
  <c r="AI56" i="10" s="1"/>
  <c r="AI277" i="10"/>
  <c r="AH279" i="10"/>
  <c r="AH280" i="10" s="1"/>
  <c r="AE229" i="10"/>
  <c r="AD231" i="10"/>
  <c r="AD232" i="10" s="1"/>
  <c r="AH69" i="10"/>
  <c r="AG71" i="10"/>
  <c r="AG72" i="10" s="1"/>
  <c r="AH101" i="10"/>
  <c r="AG103" i="10"/>
  <c r="AG104" i="10" s="1"/>
  <c r="AG355" i="10"/>
  <c r="AG356" i="10" s="1"/>
  <c r="AH353" i="10"/>
  <c r="AI113" i="10"/>
  <c r="AH115" i="10"/>
  <c r="AH116" i="10" s="1"/>
  <c r="AG347" i="10"/>
  <c r="AG348" i="10" s="1"/>
  <c r="AH345" i="10"/>
  <c r="AF235" i="10"/>
  <c r="AF236" i="10" s="1"/>
  <c r="AG233" i="10"/>
  <c r="AH43" i="10"/>
  <c r="AH44" i="10" s="1"/>
  <c r="AI41" i="10"/>
  <c r="AJ281" i="10"/>
  <c r="AI283" i="10"/>
  <c r="AI284" i="10" s="1"/>
  <c r="AE47" i="10"/>
  <c r="AE48" i="10" s="1"/>
  <c r="AF45" i="10"/>
  <c r="AI37" i="10"/>
  <c r="AH39" i="10"/>
  <c r="AH40" i="10" s="1"/>
  <c r="AH165" i="10"/>
  <c r="AG167" i="10"/>
  <c r="AG168" i="10" s="1"/>
  <c r="AE111" i="10"/>
  <c r="AE112" i="10" s="1"/>
  <c r="AF109" i="10"/>
  <c r="AI99" i="10"/>
  <c r="AI100" i="10" s="1"/>
  <c r="AJ97" i="10"/>
  <c r="AE51" i="10"/>
  <c r="AE52" i="10" s="1"/>
  <c r="AF49" i="10"/>
  <c r="AI217" i="10"/>
  <c r="AH219" i="10"/>
  <c r="AH220" i="10" s="1"/>
  <c r="AE107" i="10"/>
  <c r="AE108" i="10" s="1"/>
  <c r="AF105" i="10"/>
  <c r="AI223" i="10"/>
  <c r="AI224" i="10" s="1"/>
  <c r="AJ221" i="10"/>
  <c r="AD41" i="13"/>
  <c r="AC43" i="13"/>
  <c r="AC44" i="13" s="1"/>
  <c r="Z63" i="14"/>
  <c r="Z64" i="14" s="1"/>
  <c r="AA61" i="14"/>
  <c r="AB235" i="14"/>
  <c r="AB236" i="14" s="1"/>
  <c r="AC233" i="14"/>
  <c r="AC49" i="14"/>
  <c r="AB51" i="14"/>
  <c r="AB52" i="14" s="1"/>
  <c r="AB273" i="14"/>
  <c r="AA275" i="14"/>
  <c r="AA276" i="14" s="1"/>
  <c r="AE245" i="13"/>
  <c r="AD247" i="13"/>
  <c r="AD248" i="13" s="1"/>
  <c r="AC255" i="14"/>
  <c r="AC256" i="14" s="1"/>
  <c r="AD253" i="14"/>
  <c r="AB109" i="13"/>
  <c r="AA111" i="13"/>
  <c r="AA112" i="13" s="1"/>
  <c r="AB355" i="13"/>
  <c r="AB356" i="13" s="1"/>
  <c r="AC353" i="13"/>
  <c r="AC241" i="13"/>
  <c r="AB243" i="13"/>
  <c r="AB244" i="13" s="1"/>
  <c r="AB321" i="14"/>
  <c r="AA323" i="14"/>
  <c r="AA324" i="14" s="1"/>
  <c r="AC263" i="13"/>
  <c r="AC264" i="13" s="1"/>
  <c r="AD261" i="13"/>
  <c r="AB231" i="14"/>
  <c r="AB232" i="14" s="1"/>
  <c r="AC229" i="14"/>
  <c r="AE53" i="13"/>
  <c r="AD55" i="13"/>
  <c r="AD56" i="13" s="1"/>
  <c r="AC11" i="13"/>
  <c r="AC12" i="13" s="1"/>
  <c r="AD9" i="13"/>
  <c r="AD37" i="13"/>
  <c r="AC39" i="13"/>
  <c r="AC40" i="13" s="1"/>
  <c r="W263" i="14"/>
  <c r="W264" i="14" s="1"/>
  <c r="X261" i="14"/>
  <c r="AA347" i="13"/>
  <c r="AA348" i="13" s="1"/>
  <c r="AB345" i="13"/>
  <c r="Z297" i="14"/>
  <c r="Y299" i="14"/>
  <c r="Y300" i="14" s="1"/>
  <c r="AA307" i="14"/>
  <c r="AA308" i="14" s="1"/>
  <c r="AB305" i="14"/>
  <c r="AC251" i="14"/>
  <c r="AC252" i="14" s="1"/>
  <c r="AD249" i="14"/>
  <c r="AC237" i="13"/>
  <c r="AB239" i="13"/>
  <c r="AB240" i="13" s="1"/>
  <c r="AB57" i="14"/>
  <c r="AA59" i="14"/>
  <c r="AA60" i="14" s="1"/>
  <c r="AC351" i="13"/>
  <c r="AC352" i="13" s="1"/>
  <c r="AD349" i="13"/>
  <c r="AC255" i="13"/>
  <c r="AC256" i="13" s="1"/>
  <c r="AD253" i="13"/>
  <c r="AB283" i="14"/>
  <c r="AB284" i="14" s="1"/>
  <c r="AC281" i="14"/>
  <c r="AB53" i="14"/>
  <c r="AA55" i="14"/>
  <c r="AA56" i="14" s="1"/>
  <c r="AA285" i="13"/>
  <c r="Z287" i="13"/>
  <c r="Z288" i="13" s="1"/>
  <c r="AC329" i="14"/>
  <c r="AB331" i="14"/>
  <c r="AB332" i="14" s="1"/>
  <c r="AB231" i="13"/>
  <c r="AB232" i="13" s="1"/>
  <c r="AC229" i="13"/>
  <c r="AC233" i="13"/>
  <c r="AB235" i="13"/>
  <c r="AB236" i="13" s="1"/>
  <c r="AB309" i="14"/>
  <c r="AA311" i="14"/>
  <c r="AA312" i="14" s="1"/>
  <c r="AD221" i="14"/>
  <c r="AC223" i="14"/>
  <c r="AC224" i="14" s="1"/>
  <c r="AA325" i="14"/>
  <c r="Z327" i="14"/>
  <c r="Z328" i="14" s="1"/>
  <c r="Y291" i="14"/>
  <c r="Y292" i="14" s="1"/>
  <c r="Z289" i="14"/>
  <c r="Y301" i="14"/>
  <c r="X303" i="14"/>
  <c r="X304" i="14" s="1"/>
  <c r="AC317" i="14"/>
  <c r="AB319" i="14"/>
  <c r="AB320" i="14" s="1"/>
  <c r="Y267" i="14"/>
  <c r="Y268" i="14" s="1"/>
  <c r="Z265" i="14"/>
  <c r="AC101" i="13"/>
  <c r="AB103" i="13"/>
  <c r="AB104" i="13" s="1"/>
  <c r="AB239" i="14"/>
  <c r="AB240" i="14" s="1"/>
  <c r="AC237" i="14"/>
  <c r="Y295" i="14"/>
  <c r="Y296" i="14" s="1"/>
  <c r="Z293" i="14"/>
  <c r="Y281" i="13"/>
  <c r="X283" i="13"/>
  <c r="X284" i="13" s="1"/>
  <c r="AC339" i="13"/>
  <c r="AC340" i="13" s="1"/>
  <c r="AD337" i="13"/>
  <c r="AD249" i="13"/>
  <c r="AC251" i="13"/>
  <c r="AC252" i="13" s="1"/>
  <c r="Z47" i="13"/>
  <c r="Z48" i="13" s="1"/>
  <c r="AA45" i="13"/>
  <c r="AC315" i="14"/>
  <c r="AC316" i="14" s="1"/>
  <c r="AD313" i="14"/>
  <c r="AA247" i="14"/>
  <c r="AA248" i="14" s="1"/>
  <c r="AB245" i="14"/>
  <c r="Z269" i="14"/>
  <c r="Y271" i="14"/>
  <c r="Y272" i="14" s="1"/>
  <c r="AA49" i="13"/>
  <c r="Z51" i="13"/>
  <c r="Z52" i="13" s="1"/>
  <c r="AC217" i="14"/>
  <c r="AB219" i="14"/>
  <c r="AB220" i="14" s="1"/>
  <c r="Z279" i="14"/>
  <c r="Z280" i="14" s="1"/>
  <c r="AA277" i="14"/>
  <c r="AC241" i="14"/>
  <c r="AB243" i="14"/>
  <c r="AB244" i="14" s="1"/>
  <c r="AB285" i="14"/>
  <c r="AA287" i="14"/>
  <c r="AA288" i="14" s="1"/>
  <c r="AD257" i="14"/>
  <c r="AC259" i="14"/>
  <c r="AC260" i="14" s="1"/>
  <c r="AB227" i="14"/>
  <c r="AB228" i="14" s="1"/>
  <c r="AC225" i="14"/>
  <c r="AB333" i="14"/>
  <c r="AA335" i="14"/>
  <c r="AA336" i="14" s="1"/>
  <c r="Z333" i="10" l="1"/>
  <c r="Y335" i="10"/>
  <c r="Y336" i="10" s="1"/>
  <c r="V333" i="13"/>
  <c r="U335" i="13"/>
  <c r="U336" i="13" s="1"/>
  <c r="T215" i="14"/>
  <c r="T216" i="14" s="1"/>
  <c r="U213" i="14"/>
  <c r="Y205" i="14"/>
  <c r="X207" i="14"/>
  <c r="X208" i="14" s="1"/>
  <c r="AD213" i="10"/>
  <c r="AC215" i="10"/>
  <c r="AC216" i="10" s="1"/>
  <c r="X225" i="13"/>
  <c r="W227" i="13"/>
  <c r="W228" i="13" s="1"/>
  <c r="X95" i="13"/>
  <c r="X96" i="13" s="1"/>
  <c r="Y93" i="13"/>
  <c r="Y193" i="14"/>
  <c r="X195" i="14"/>
  <c r="X196" i="14" s="1"/>
  <c r="V211" i="14"/>
  <c r="V212" i="14" s="1"/>
  <c r="W209" i="14"/>
  <c r="W199" i="14"/>
  <c r="W200" i="14" s="1"/>
  <c r="X197" i="14"/>
  <c r="AD153" i="10"/>
  <c r="AC155" i="10"/>
  <c r="AC156" i="10" s="1"/>
  <c r="X203" i="14"/>
  <c r="X204" i="14" s="1"/>
  <c r="Y201" i="14"/>
  <c r="Z33" i="13"/>
  <c r="Y35" i="13"/>
  <c r="Y36" i="13" s="1"/>
  <c r="Y223" i="13"/>
  <c r="Y224" i="13" s="1"/>
  <c r="Z221" i="13"/>
  <c r="AC35" i="10"/>
  <c r="AC36" i="10" s="1"/>
  <c r="AD33" i="10"/>
  <c r="AC93" i="10"/>
  <c r="AB95" i="10"/>
  <c r="AB96" i="10" s="1"/>
  <c r="Z217" i="13"/>
  <c r="Y219" i="13"/>
  <c r="Y220" i="13" s="1"/>
  <c r="AA275" i="10"/>
  <c r="AA276" i="10" s="1"/>
  <c r="AB273" i="10"/>
  <c r="AA209" i="10"/>
  <c r="Z211" i="10"/>
  <c r="Z212" i="10" s="1"/>
  <c r="V215" i="13"/>
  <c r="V216" i="13" s="1"/>
  <c r="W213" i="13"/>
  <c r="V207" i="13"/>
  <c r="V208" i="13" s="1"/>
  <c r="W205" i="13"/>
  <c r="V331" i="13"/>
  <c r="V332" i="13" s="1"/>
  <c r="W329" i="13"/>
  <c r="Z151" i="10"/>
  <c r="Z152" i="10" s="1"/>
  <c r="AA149" i="10"/>
  <c r="U183" i="14"/>
  <c r="U184" i="14" s="1"/>
  <c r="V181" i="14"/>
  <c r="W209" i="13"/>
  <c r="V211" i="13"/>
  <c r="V212" i="13" s="1"/>
  <c r="V29" i="13"/>
  <c r="U31" i="13"/>
  <c r="U32" i="13" s="1"/>
  <c r="U179" i="14"/>
  <c r="U180" i="14" s="1"/>
  <c r="V177" i="14"/>
  <c r="Y91" i="10"/>
  <c r="Y92" i="10" s="1"/>
  <c r="Z89" i="10"/>
  <c r="Z331" i="10"/>
  <c r="Z332" i="10" s="1"/>
  <c r="AA329" i="10"/>
  <c r="T175" i="14"/>
  <c r="T176" i="14" s="1"/>
  <c r="U173" i="14"/>
  <c r="V89" i="13"/>
  <c r="U91" i="13"/>
  <c r="Y31" i="10"/>
  <c r="Y32" i="10" s="1"/>
  <c r="Z29" i="10"/>
  <c r="Z271" i="10"/>
  <c r="Z272" i="10" s="1"/>
  <c r="AA269" i="10"/>
  <c r="U187" i="14"/>
  <c r="U188" i="14" s="1"/>
  <c r="V185" i="14"/>
  <c r="U191" i="14"/>
  <c r="U192" i="14" s="1"/>
  <c r="V189" i="14"/>
  <c r="U169" i="14"/>
  <c r="T171" i="14"/>
  <c r="T172" i="14" s="1"/>
  <c r="W327" i="13"/>
  <c r="W328" i="13" s="1"/>
  <c r="X325" i="13"/>
  <c r="V159" i="14"/>
  <c r="V160" i="14" s="1"/>
  <c r="W157" i="14"/>
  <c r="AO108" i="15"/>
  <c r="AA327" i="10"/>
  <c r="AA328" i="10" s="1"/>
  <c r="AB325" i="10"/>
  <c r="X85" i="13"/>
  <c r="W87" i="13"/>
  <c r="W88" i="13" s="1"/>
  <c r="AD225" i="10"/>
  <c r="AC227" i="10"/>
  <c r="AC228" i="10" s="1"/>
  <c r="Z201" i="13"/>
  <c r="Y203" i="13"/>
  <c r="Y204" i="13" s="1"/>
  <c r="AE145" i="10"/>
  <c r="AD147" i="10"/>
  <c r="AD148" i="10" s="1"/>
  <c r="W199" i="13"/>
  <c r="W200" i="13" s="1"/>
  <c r="X197" i="13"/>
  <c r="X25" i="13"/>
  <c r="W27" i="13"/>
  <c r="W28" i="13" s="1"/>
  <c r="W149" i="14"/>
  <c r="V151" i="14"/>
  <c r="V152" i="14" s="1"/>
  <c r="V147" i="14"/>
  <c r="V148" i="14" s="1"/>
  <c r="W145" i="14"/>
  <c r="Z195" i="13"/>
  <c r="Z196" i="13" s="1"/>
  <c r="AA193" i="13"/>
  <c r="AB85" i="10"/>
  <c r="AA87" i="10"/>
  <c r="AA88" i="10" s="1"/>
  <c r="V167" i="14"/>
  <c r="V168" i="14" s="1"/>
  <c r="W165" i="14"/>
  <c r="X163" i="14"/>
  <c r="X164" i="14" s="1"/>
  <c r="Y161" i="14"/>
  <c r="AB25" i="10"/>
  <c r="AA27" i="10"/>
  <c r="AA28" i="10" s="1"/>
  <c r="Y155" i="14"/>
  <c r="Y156" i="14" s="1"/>
  <c r="Z153" i="14"/>
  <c r="AA207" i="10"/>
  <c r="AA208" i="10" s="1"/>
  <c r="AB205" i="10"/>
  <c r="R185" i="13"/>
  <c r="V201" i="10"/>
  <c r="Q133" i="14"/>
  <c r="AC257" i="13"/>
  <c r="AB259" i="13"/>
  <c r="AB260" i="13" s="1"/>
  <c r="AA267" i="13"/>
  <c r="AA268" i="13" s="1"/>
  <c r="AB265" i="13"/>
  <c r="X317" i="13"/>
  <c r="W319" i="13"/>
  <c r="W320" i="13" s="1"/>
  <c r="AB309" i="13"/>
  <c r="AA311" i="13"/>
  <c r="AA312" i="13" s="1"/>
  <c r="AD277" i="13"/>
  <c r="AC279" i="13"/>
  <c r="AC280" i="13" s="1"/>
  <c r="AA107" i="13"/>
  <c r="AA108" i="13" s="1"/>
  <c r="AB105" i="13"/>
  <c r="Z341" i="13"/>
  <c r="Y343" i="13"/>
  <c r="Y344" i="13" s="1"/>
  <c r="W169" i="13"/>
  <c r="V171" i="13"/>
  <c r="V172" i="13" s="1"/>
  <c r="AA305" i="13"/>
  <c r="Z307" i="13"/>
  <c r="Z308" i="13" s="1"/>
  <c r="Y81" i="13"/>
  <c r="X83" i="13"/>
  <c r="X313" i="13"/>
  <c r="W315" i="13"/>
  <c r="W316" i="13" s="1"/>
  <c r="AC275" i="13"/>
  <c r="AC276" i="13" s="1"/>
  <c r="AD273" i="13"/>
  <c r="AA269" i="13"/>
  <c r="Z271" i="13"/>
  <c r="Z272" i="13" s="1"/>
  <c r="AO35" i="15"/>
  <c r="AO102" i="15"/>
  <c r="AO114" i="15"/>
  <c r="AO120" i="15"/>
  <c r="AB81" i="10"/>
  <c r="AA83" i="10"/>
  <c r="AA84" i="10" s="1"/>
  <c r="Y129" i="14"/>
  <c r="X131" i="14"/>
  <c r="X132" i="14" s="1"/>
  <c r="W121" i="14"/>
  <c r="V123" i="14"/>
  <c r="V124" i="14" s="1"/>
  <c r="W175" i="13"/>
  <c r="W176" i="13" s="1"/>
  <c r="X173" i="13"/>
  <c r="W167" i="13"/>
  <c r="W168" i="13" s="1"/>
  <c r="X165" i="13"/>
  <c r="W23" i="13"/>
  <c r="W24" i="13" s="1"/>
  <c r="X21" i="13"/>
  <c r="V127" i="14"/>
  <c r="V128" i="14" s="1"/>
  <c r="W125" i="14"/>
  <c r="AA23" i="10"/>
  <c r="AA24" i="10" s="1"/>
  <c r="AB21" i="10"/>
  <c r="AD141" i="10"/>
  <c r="AC143" i="10"/>
  <c r="AC144" i="10" s="1"/>
  <c r="Z13" i="10"/>
  <c r="Y15" i="10"/>
  <c r="T75" i="14"/>
  <c r="U73" i="14"/>
  <c r="U77" i="14"/>
  <c r="T79" i="14"/>
  <c r="Y75" i="10"/>
  <c r="Z73" i="10"/>
  <c r="U15" i="13"/>
  <c r="V13" i="13"/>
  <c r="W157" i="13"/>
  <c r="V159" i="13"/>
  <c r="V160" i="13" s="1"/>
  <c r="AA257" i="10"/>
  <c r="Z259" i="10"/>
  <c r="Z260" i="10" s="1"/>
  <c r="AD17" i="10"/>
  <c r="AC19" i="10"/>
  <c r="V117" i="14"/>
  <c r="U119" i="14"/>
  <c r="U120" i="14" s="1"/>
  <c r="Z17" i="13"/>
  <c r="Y19" i="13"/>
  <c r="U151" i="13"/>
  <c r="V149" i="13"/>
  <c r="Y199" i="10"/>
  <c r="Z197" i="10"/>
  <c r="Y139" i="10"/>
  <c r="Z137" i="10"/>
  <c r="U155" i="13"/>
  <c r="V153" i="13"/>
  <c r="V163" i="13"/>
  <c r="V164" i="13" s="1"/>
  <c r="W161" i="13"/>
  <c r="W147" i="13"/>
  <c r="X145" i="13"/>
  <c r="U109" i="14"/>
  <c r="T111" i="14"/>
  <c r="U105" i="14"/>
  <c r="T107" i="14"/>
  <c r="U115" i="14"/>
  <c r="U116" i="14" s="1"/>
  <c r="V113" i="14"/>
  <c r="Y97" i="14"/>
  <c r="X99" i="14"/>
  <c r="AB77" i="10"/>
  <c r="AA79" i="10"/>
  <c r="AA317" i="10"/>
  <c r="Z319" i="10"/>
  <c r="Z320" i="10" s="1"/>
  <c r="W101" i="14"/>
  <c r="V103" i="14"/>
  <c r="Z255" i="10"/>
  <c r="AA253" i="10"/>
  <c r="V143" i="13"/>
  <c r="V144" i="13" s="1"/>
  <c r="W141" i="13"/>
  <c r="U91" i="14"/>
  <c r="V89" i="14"/>
  <c r="W133" i="13"/>
  <c r="V135" i="13"/>
  <c r="V136" i="13" s="1"/>
  <c r="U87" i="14"/>
  <c r="U88" i="14" s="1"/>
  <c r="V85" i="14"/>
  <c r="V81" i="14"/>
  <c r="U83" i="14"/>
  <c r="AA193" i="10"/>
  <c r="Z195" i="10"/>
  <c r="Z196" i="10" s="1"/>
  <c r="U95" i="14"/>
  <c r="U96" i="14" s="1"/>
  <c r="V93" i="14"/>
  <c r="W137" i="13"/>
  <c r="V139" i="13"/>
  <c r="V140" i="13" s="1"/>
  <c r="AA133" i="10"/>
  <c r="Z135" i="10"/>
  <c r="AA313" i="10"/>
  <c r="Z315" i="10"/>
  <c r="Z316" i="10" s="1"/>
  <c r="AH9" i="10"/>
  <c r="AG11" i="10"/>
  <c r="AG12" i="10" s="1"/>
  <c r="Z37" i="14"/>
  <c r="Y39" i="14"/>
  <c r="Y40" i="14" s="1"/>
  <c r="Z33" i="14"/>
  <c r="Y35" i="14"/>
  <c r="Y36" i="14" s="1"/>
  <c r="AA99" i="13"/>
  <c r="AA100" i="13" s="1"/>
  <c r="AB97" i="13"/>
  <c r="AD127" i="10"/>
  <c r="AD128" i="10" s="1"/>
  <c r="AE125" i="10"/>
  <c r="AD311" i="10"/>
  <c r="AD312" i="10" s="1"/>
  <c r="AE309" i="10"/>
  <c r="Z29" i="14"/>
  <c r="Y31" i="14"/>
  <c r="AF245" i="10"/>
  <c r="AE247" i="10"/>
  <c r="AE248" i="10" s="1"/>
  <c r="AB25" i="14"/>
  <c r="AA27" i="14"/>
  <c r="AA28" i="14" s="1"/>
  <c r="Z43" i="14"/>
  <c r="Z44" i="14" s="1"/>
  <c r="AA41" i="14"/>
  <c r="AD67" i="10"/>
  <c r="AE65" i="10"/>
  <c r="Z65" i="14"/>
  <c r="Y67" i="14"/>
  <c r="Y68" i="14" s="1"/>
  <c r="AE249" i="10"/>
  <c r="AD251" i="10"/>
  <c r="AD252" i="10" s="1"/>
  <c r="AA45" i="14"/>
  <c r="Z47" i="14"/>
  <c r="Z48" i="14" s="1"/>
  <c r="AC5" i="13"/>
  <c r="AB7" i="13"/>
  <c r="AB8" i="13" s="1"/>
  <c r="AE185" i="10"/>
  <c r="AD187" i="10"/>
  <c r="AD188" i="10" s="1"/>
  <c r="AE307" i="10"/>
  <c r="AE308" i="10" s="1"/>
  <c r="AF305" i="10"/>
  <c r="Y71" i="14"/>
  <c r="Y72" i="14" s="1"/>
  <c r="Z69" i="14"/>
  <c r="Z115" i="13"/>
  <c r="Z116" i="13" s="1"/>
  <c r="AA113" i="13"/>
  <c r="AF7" i="10"/>
  <c r="AF8" i="10" s="1"/>
  <c r="AG5" i="10"/>
  <c r="AJ113" i="10"/>
  <c r="AI115" i="10"/>
  <c r="AI116" i="10" s="1"/>
  <c r="AG49" i="10"/>
  <c r="AF51" i="10"/>
  <c r="AF52" i="10" s="1"/>
  <c r="AG235" i="10"/>
  <c r="AG236" i="10" s="1"/>
  <c r="AH233" i="10"/>
  <c r="AI349" i="10"/>
  <c r="AH351" i="10"/>
  <c r="AH352" i="10" s="1"/>
  <c r="AJ285" i="10"/>
  <c r="AI287" i="10"/>
  <c r="AI288" i="10" s="1"/>
  <c r="AH265" i="10"/>
  <c r="AG267" i="10"/>
  <c r="AG268" i="10" s="1"/>
  <c r="AG105" i="10"/>
  <c r="AF107" i="10"/>
  <c r="AF108" i="10" s="1"/>
  <c r="AH167" i="10"/>
  <c r="AH168" i="10" s="1"/>
  <c r="AI165" i="10"/>
  <c r="AJ283" i="10"/>
  <c r="AJ284" i="10" s="1"/>
  <c r="AK281" i="10"/>
  <c r="AH103" i="10"/>
  <c r="AH104" i="10" s="1"/>
  <c r="AI101" i="10"/>
  <c r="AI69" i="10"/>
  <c r="AH71" i="10"/>
  <c r="AH72" i="10" s="1"/>
  <c r="AE231" i="10"/>
  <c r="AE232" i="10" s="1"/>
  <c r="AF229" i="10"/>
  <c r="AI339" i="10"/>
  <c r="AI340" i="10" s="1"/>
  <c r="AJ337" i="10"/>
  <c r="AI173" i="10"/>
  <c r="AH175" i="10"/>
  <c r="AH176" i="10" s="1"/>
  <c r="AJ293" i="10"/>
  <c r="AI295" i="10"/>
  <c r="AI296" i="10" s="1"/>
  <c r="AJ55" i="10"/>
  <c r="AJ56" i="10" s="1"/>
  <c r="AK53" i="10"/>
  <c r="AK161" i="10"/>
  <c r="AJ163" i="10"/>
  <c r="AJ164" i="10" s="1"/>
  <c r="AJ99" i="10"/>
  <c r="AJ100" i="10" s="1"/>
  <c r="AK97" i="10"/>
  <c r="AI345" i="10"/>
  <c r="AH347" i="10"/>
  <c r="AH348" i="10" s="1"/>
  <c r="AK221" i="10"/>
  <c r="AJ223" i="10"/>
  <c r="AJ224" i="10" s="1"/>
  <c r="AJ37" i="10"/>
  <c r="AI39" i="10"/>
  <c r="AI40" i="10" s="1"/>
  <c r="AJ277" i="10"/>
  <c r="AI279" i="10"/>
  <c r="AI280" i="10" s="1"/>
  <c r="AG191" i="10"/>
  <c r="AG192" i="10" s="1"/>
  <c r="AH189" i="10"/>
  <c r="AD343" i="10"/>
  <c r="AD344" i="10" s="1"/>
  <c r="AE341" i="10"/>
  <c r="AG109" i="10"/>
  <c r="AF111" i="10"/>
  <c r="AF112" i="10" s="1"/>
  <c r="AI353" i="10"/>
  <c r="AH355" i="10"/>
  <c r="AH356" i="10" s="1"/>
  <c r="AJ217" i="10"/>
  <c r="AI219" i="10"/>
  <c r="AI220" i="10" s="1"/>
  <c r="AG45" i="10"/>
  <c r="AF47" i="10"/>
  <c r="AF48" i="10" s="1"/>
  <c r="AJ41" i="10"/>
  <c r="AI43" i="10"/>
  <c r="AI44" i="10" s="1"/>
  <c r="AF171" i="10"/>
  <c r="AF172" i="10" s="1"/>
  <c r="AG169" i="10"/>
  <c r="AI129" i="10"/>
  <c r="AH131" i="10"/>
  <c r="AH132" i="10" s="1"/>
  <c r="AI159" i="10"/>
  <c r="AI160" i="10" s="1"/>
  <c r="AJ157" i="10"/>
  <c r="AI289" i="10"/>
  <c r="AH291" i="10"/>
  <c r="AH292" i="10" s="1"/>
  <c r="AC333" i="14"/>
  <c r="AB335" i="14"/>
  <c r="AB336" i="14" s="1"/>
  <c r="AD259" i="14"/>
  <c r="AD260" i="14" s="1"/>
  <c r="AE257" i="14"/>
  <c r="Z299" i="14"/>
  <c r="Z300" i="14" s="1"/>
  <c r="AA297" i="14"/>
  <c r="AB275" i="14"/>
  <c r="AB276" i="14" s="1"/>
  <c r="AC273" i="14"/>
  <c r="AA269" i="14"/>
  <c r="Z271" i="14"/>
  <c r="Z272" i="14" s="1"/>
  <c r="AC345" i="13"/>
  <c r="AB347" i="13"/>
  <c r="AB348" i="13" s="1"/>
  <c r="AD233" i="14"/>
  <c r="AC235" i="14"/>
  <c r="AC236" i="14" s="1"/>
  <c r="AC109" i="13"/>
  <c r="AB111" i="13"/>
  <c r="AB112" i="13" s="1"/>
  <c r="AD251" i="13"/>
  <c r="AD252" i="13" s="1"/>
  <c r="AE249" i="13"/>
  <c r="AE261" i="13"/>
  <c r="AD263" i="13"/>
  <c r="AD264" i="13" s="1"/>
  <c r="AD255" i="14"/>
  <c r="AD256" i="14" s="1"/>
  <c r="AE253" i="14"/>
  <c r="Z291" i="14"/>
  <c r="Z292" i="14" s="1"/>
  <c r="AA289" i="14"/>
  <c r="AC309" i="14"/>
  <c r="AB311" i="14"/>
  <c r="AB312" i="14" s="1"/>
  <c r="AC283" i="14"/>
  <c r="AC284" i="14" s="1"/>
  <c r="AD281" i="14"/>
  <c r="AE349" i="13"/>
  <c r="AD351" i="13"/>
  <c r="AD352" i="13" s="1"/>
  <c r="AD241" i="14"/>
  <c r="AC243" i="14"/>
  <c r="AC244" i="14" s="1"/>
  <c r="AD339" i="13"/>
  <c r="AD340" i="13" s="1"/>
  <c r="AE337" i="13"/>
  <c r="Z281" i="13"/>
  <c r="Y283" i="13"/>
  <c r="Y284" i="13" s="1"/>
  <c r="AD237" i="13"/>
  <c r="AC239" i="13"/>
  <c r="AC240" i="13" s="1"/>
  <c r="AD39" i="13"/>
  <c r="AD40" i="13" s="1"/>
  <c r="AE37" i="13"/>
  <c r="AD49" i="14"/>
  <c r="AC51" i="14"/>
  <c r="AC52" i="14" s="1"/>
  <c r="Y261" i="14"/>
  <c r="X263" i="14"/>
  <c r="X264" i="14" s="1"/>
  <c r="AD223" i="14"/>
  <c r="AD224" i="14" s="1"/>
  <c r="AE221" i="14"/>
  <c r="AF53" i="13"/>
  <c r="AE55" i="13"/>
  <c r="AE56" i="13" s="1"/>
  <c r="AD225" i="14"/>
  <c r="AC227" i="14"/>
  <c r="AC228" i="14" s="1"/>
  <c r="AA279" i="14"/>
  <c r="AA280" i="14" s="1"/>
  <c r="AB277" i="14"/>
  <c r="Z295" i="14"/>
  <c r="Z296" i="14" s="1"/>
  <c r="AA293" i="14"/>
  <c r="AD237" i="14"/>
  <c r="AC239" i="14"/>
  <c r="AC240" i="14" s="1"/>
  <c r="AC331" i="14"/>
  <c r="AC332" i="14" s="1"/>
  <c r="AD329" i="14"/>
  <c r="AB55" i="14"/>
  <c r="AB56" i="14" s="1"/>
  <c r="AC53" i="14"/>
  <c r="AD11" i="13"/>
  <c r="AD12" i="13" s="1"/>
  <c r="AE9" i="13"/>
  <c r="AD229" i="14"/>
  <c r="AC231" i="14"/>
  <c r="AC232" i="14" s="1"/>
  <c r="Y303" i="14"/>
  <c r="Y304" i="14" s="1"/>
  <c r="Z301" i="14"/>
  <c r="AB323" i="14"/>
  <c r="AB324" i="14" s="1"/>
  <c r="AC321" i="14"/>
  <c r="AC245" i="14"/>
  <c r="AB247" i="14"/>
  <c r="AB248" i="14" s="1"/>
  <c r="AD233" i="13"/>
  <c r="AC235" i="13"/>
  <c r="AC236" i="13" s="1"/>
  <c r="AA287" i="13"/>
  <c r="AA288" i="13" s="1"/>
  <c r="AB285" i="13"/>
  <c r="AB59" i="14"/>
  <c r="AB60" i="14" s="1"/>
  <c r="AC57" i="14"/>
  <c r="AC305" i="14"/>
  <c r="AB307" i="14"/>
  <c r="AB308" i="14" s="1"/>
  <c r="AA63" i="14"/>
  <c r="AA64" i="14" s="1"/>
  <c r="AB61" i="14"/>
  <c r="Z267" i="14"/>
  <c r="Z268" i="14" s="1"/>
  <c r="AA265" i="14"/>
  <c r="AD353" i="13"/>
  <c r="AC355" i="13"/>
  <c r="AC356" i="13" s="1"/>
  <c r="AD43" i="13"/>
  <c r="AD44" i="13" s="1"/>
  <c r="AE41" i="13"/>
  <c r="AD315" i="14"/>
  <c r="AD316" i="14" s="1"/>
  <c r="AE313" i="14"/>
  <c r="AC285" i="14"/>
  <c r="AB287" i="14"/>
  <c r="AB288" i="14" s="1"/>
  <c r="AC219" i="14"/>
  <c r="AC220" i="14" s="1"/>
  <c r="AD217" i="14"/>
  <c r="AA51" i="13"/>
  <c r="AA52" i="13" s="1"/>
  <c r="AB49" i="13"/>
  <c r="AB45" i="13"/>
  <c r="AA47" i="13"/>
  <c r="AA48" i="13" s="1"/>
  <c r="AD101" i="13"/>
  <c r="AC103" i="13"/>
  <c r="AC104" i="13" s="1"/>
  <c r="AD317" i="14"/>
  <c r="AC319" i="14"/>
  <c r="AC320" i="14" s="1"/>
  <c r="AB325" i="14"/>
  <c r="AA327" i="14"/>
  <c r="AA328" i="14" s="1"/>
  <c r="AD229" i="13"/>
  <c r="AC231" i="13"/>
  <c r="AC232" i="13" s="1"/>
  <c r="AE253" i="13"/>
  <c r="AD255" i="13"/>
  <c r="AD256" i="13" s="1"/>
  <c r="AE249" i="14"/>
  <c r="AD251" i="14"/>
  <c r="AD252" i="14" s="1"/>
  <c r="AC243" i="13"/>
  <c r="AC244" i="13" s="1"/>
  <c r="AD241" i="13"/>
  <c r="AE247" i="13"/>
  <c r="AE248" i="13" s="1"/>
  <c r="AF245" i="13"/>
  <c r="U215" i="14" l="1"/>
  <c r="U216" i="14" s="1"/>
  <c r="V213" i="14"/>
  <c r="V335" i="13"/>
  <c r="V336" i="13" s="1"/>
  <c r="W333" i="13"/>
  <c r="Z335" i="10"/>
  <c r="Z336" i="10" s="1"/>
  <c r="AA333" i="10"/>
  <c r="Y195" i="14"/>
  <c r="Y196" i="14" s="1"/>
  <c r="Z193" i="14"/>
  <c r="AA33" i="13"/>
  <c r="Z35" i="13"/>
  <c r="Z36" i="13" s="1"/>
  <c r="Y203" i="14"/>
  <c r="Y204" i="14" s="1"/>
  <c r="Z201" i="14"/>
  <c r="Y95" i="13"/>
  <c r="Y96" i="13" s="1"/>
  <c r="Z93" i="13"/>
  <c r="AA217" i="13"/>
  <c r="Z219" i="13"/>
  <c r="Z220" i="13" s="1"/>
  <c r="AC95" i="10"/>
  <c r="AC96" i="10" s="1"/>
  <c r="AD93" i="10"/>
  <c r="AD155" i="10"/>
  <c r="AD156" i="10" s="1"/>
  <c r="AE153" i="10"/>
  <c r="X227" i="13"/>
  <c r="X228" i="13" s="1"/>
  <c r="Y225" i="13"/>
  <c r="AE33" i="10"/>
  <c r="AD35" i="10"/>
  <c r="AD36" i="10" s="1"/>
  <c r="Y197" i="14"/>
  <c r="X199" i="14"/>
  <c r="X200" i="14" s="1"/>
  <c r="AB275" i="10"/>
  <c r="AB276" i="10" s="1"/>
  <c r="AC273" i="10"/>
  <c r="AE213" i="10"/>
  <c r="AD215" i="10"/>
  <c r="AD216" i="10" s="1"/>
  <c r="AA221" i="13"/>
  <c r="Z223" i="13"/>
  <c r="Z224" i="13" s="1"/>
  <c r="X209" i="14"/>
  <c r="W211" i="14"/>
  <c r="W212" i="14" s="1"/>
  <c r="Y207" i="14"/>
  <c r="Y208" i="14" s="1"/>
  <c r="Z205" i="14"/>
  <c r="U175" i="14"/>
  <c r="U176" i="14" s="1"/>
  <c r="V173" i="14"/>
  <c r="W181" i="14"/>
  <c r="V183" i="14"/>
  <c r="V184" i="14" s="1"/>
  <c r="U171" i="14"/>
  <c r="U172" i="14" s="1"/>
  <c r="V169" i="14"/>
  <c r="V191" i="14"/>
  <c r="V192" i="14" s="1"/>
  <c r="W189" i="14"/>
  <c r="AA331" i="10"/>
  <c r="AA332" i="10" s="1"/>
  <c r="AB329" i="10"/>
  <c r="AB149" i="10"/>
  <c r="AA151" i="10"/>
  <c r="AA152" i="10" s="1"/>
  <c r="W185" i="14"/>
  <c r="V187" i="14"/>
  <c r="V188" i="14" s="1"/>
  <c r="Z91" i="10"/>
  <c r="Z92" i="10" s="1"/>
  <c r="AA89" i="10"/>
  <c r="W331" i="13"/>
  <c r="W332" i="13" s="1"/>
  <c r="X329" i="13"/>
  <c r="AB269" i="10"/>
  <c r="AA271" i="10"/>
  <c r="AA272" i="10" s="1"/>
  <c r="V179" i="14"/>
  <c r="V180" i="14" s="1"/>
  <c r="W177" i="14"/>
  <c r="X205" i="13"/>
  <c r="W207" i="13"/>
  <c r="W208" i="13" s="1"/>
  <c r="AA29" i="10"/>
  <c r="Z31" i="10"/>
  <c r="Z32" i="10" s="1"/>
  <c r="W215" i="13"/>
  <c r="W216" i="13" s="1"/>
  <c r="X213" i="13"/>
  <c r="W29" i="13"/>
  <c r="V31" i="13"/>
  <c r="V32" i="13" s="1"/>
  <c r="V91" i="13"/>
  <c r="V92" i="13" s="1"/>
  <c r="W89" i="13"/>
  <c r="W211" i="13"/>
  <c r="W212" i="13" s="1"/>
  <c r="X209" i="13"/>
  <c r="AB209" i="10"/>
  <c r="AA211" i="10"/>
  <c r="AA212" i="10" s="1"/>
  <c r="AA201" i="13"/>
  <c r="Z203" i="13"/>
  <c r="Z204" i="13" s="1"/>
  <c r="Z155" i="14"/>
  <c r="Z156" i="14" s="1"/>
  <c r="AA153" i="14"/>
  <c r="W147" i="14"/>
  <c r="W148" i="14" s="1"/>
  <c r="X145" i="14"/>
  <c r="AD227" i="10"/>
  <c r="AD228" i="10" s="1"/>
  <c r="AE225" i="10"/>
  <c r="AB27" i="10"/>
  <c r="AB28" i="10" s="1"/>
  <c r="AC25" i="10"/>
  <c r="X149" i="14"/>
  <c r="W151" i="14"/>
  <c r="W152" i="14" s="1"/>
  <c r="X87" i="13"/>
  <c r="X88" i="13" s="1"/>
  <c r="Y85" i="13"/>
  <c r="Z161" i="14"/>
  <c r="Y163" i="14"/>
  <c r="Y164" i="14" s="1"/>
  <c r="AC325" i="10"/>
  <c r="AB327" i="10"/>
  <c r="AB328" i="10" s="1"/>
  <c r="X27" i="13"/>
  <c r="X28" i="13" s="1"/>
  <c r="Y25" i="13"/>
  <c r="W167" i="14"/>
  <c r="W168" i="14" s="1"/>
  <c r="X165" i="14"/>
  <c r="Y197" i="13"/>
  <c r="X199" i="13"/>
  <c r="X200" i="13" s="1"/>
  <c r="X157" i="14"/>
  <c r="W159" i="14"/>
  <c r="W160" i="14" s="1"/>
  <c r="AB87" i="10"/>
  <c r="AB88" i="10" s="1"/>
  <c r="AC85" i="10"/>
  <c r="AF145" i="10"/>
  <c r="AE147" i="10"/>
  <c r="AE148" i="10" s="1"/>
  <c r="Y325" i="13"/>
  <c r="X327" i="13"/>
  <c r="X328" i="13" s="1"/>
  <c r="AB207" i="10"/>
  <c r="AB208" i="10" s="1"/>
  <c r="AC205" i="10"/>
  <c r="AB193" i="13"/>
  <c r="AA195" i="13"/>
  <c r="AA196" i="13" s="1"/>
  <c r="AP120" i="15"/>
  <c r="Q135" i="14"/>
  <c r="R133" i="14"/>
  <c r="AP114" i="15"/>
  <c r="W201" i="10"/>
  <c r="V203" i="10"/>
  <c r="AP102" i="15"/>
  <c r="R187" i="13"/>
  <c r="S185" i="13"/>
  <c r="AC105" i="13"/>
  <c r="AB107" i="13"/>
  <c r="AB108" i="13" s="1"/>
  <c r="X315" i="13"/>
  <c r="X316" i="13" s="1"/>
  <c r="Y313" i="13"/>
  <c r="Y83" i="13"/>
  <c r="Z81" i="13"/>
  <c r="AE277" i="13"/>
  <c r="AD279" i="13"/>
  <c r="AD280" i="13" s="1"/>
  <c r="AB305" i="13"/>
  <c r="AA307" i="13"/>
  <c r="AA308" i="13" s="1"/>
  <c r="AC309" i="13"/>
  <c r="AB311" i="13"/>
  <c r="AB312" i="13" s="1"/>
  <c r="AB269" i="13"/>
  <c r="AA271" i="13"/>
  <c r="AA272" i="13" s="1"/>
  <c r="W171" i="13"/>
  <c r="W172" i="13" s="1"/>
  <c r="X169" i="13"/>
  <c r="Y317" i="13"/>
  <c r="X319" i="13"/>
  <c r="X320" i="13" s="1"/>
  <c r="AB267" i="13"/>
  <c r="AB268" i="13" s="1"/>
  <c r="AC265" i="13"/>
  <c r="Z343" i="13"/>
  <c r="Z344" i="13" s="1"/>
  <c r="AA341" i="13"/>
  <c r="AD275" i="13"/>
  <c r="AD276" i="13" s="1"/>
  <c r="AE273" i="13"/>
  <c r="AC259" i="13"/>
  <c r="AC260" i="13" s="1"/>
  <c r="AD257" i="13"/>
  <c r="AP35" i="15"/>
  <c r="AP108" i="15"/>
  <c r="AP96" i="15"/>
  <c r="Y21" i="13"/>
  <c r="X23" i="13"/>
  <c r="X24" i="13" s="1"/>
  <c r="X167" i="13"/>
  <c r="X168" i="13" s="1"/>
  <c r="Y165" i="13"/>
  <c r="W123" i="14"/>
  <c r="W124" i="14" s="1"/>
  <c r="X121" i="14"/>
  <c r="AB23" i="10"/>
  <c r="AB24" i="10" s="1"/>
  <c r="AC21" i="10"/>
  <c r="W127" i="14"/>
  <c r="W128" i="14" s="1"/>
  <c r="X125" i="14"/>
  <c r="X175" i="13"/>
  <c r="X176" i="13" s="1"/>
  <c r="Y173" i="13"/>
  <c r="AE141" i="10"/>
  <c r="AD143" i="10"/>
  <c r="AD144" i="10" s="1"/>
  <c r="Y131" i="14"/>
  <c r="Y132" i="14" s="1"/>
  <c r="Z129" i="14"/>
  <c r="AB83" i="10"/>
  <c r="AB84" i="10" s="1"/>
  <c r="AC81" i="10"/>
  <c r="V15" i="13"/>
  <c r="W13" i="13"/>
  <c r="AA73" i="10"/>
  <c r="Z75" i="10"/>
  <c r="U75" i="14"/>
  <c r="V73" i="14"/>
  <c r="V77" i="14"/>
  <c r="U79" i="14"/>
  <c r="AA13" i="10"/>
  <c r="Z15" i="10"/>
  <c r="W113" i="14"/>
  <c r="V115" i="14"/>
  <c r="V116" i="14" s="1"/>
  <c r="X147" i="13"/>
  <c r="Y145" i="13"/>
  <c r="X161" i="13"/>
  <c r="W163" i="13"/>
  <c r="W164" i="13" s="1"/>
  <c r="W153" i="13"/>
  <c r="V155" i="13"/>
  <c r="AA137" i="10"/>
  <c r="Z139" i="10"/>
  <c r="AA197" i="10"/>
  <c r="Z199" i="10"/>
  <c r="V151" i="13"/>
  <c r="W149" i="13"/>
  <c r="W103" i="14"/>
  <c r="X101" i="14"/>
  <c r="AA319" i="10"/>
  <c r="AA320" i="10" s="1"/>
  <c r="AB317" i="10"/>
  <c r="AB79" i="10"/>
  <c r="AC77" i="10"/>
  <c r="Y99" i="14"/>
  <c r="Z97" i="14"/>
  <c r="V105" i="14"/>
  <c r="U107" i="14"/>
  <c r="V109" i="14"/>
  <c r="U111" i="14"/>
  <c r="AA17" i="13"/>
  <c r="Z19" i="13"/>
  <c r="W117" i="14"/>
  <c r="V119" i="14"/>
  <c r="V120" i="14" s="1"/>
  <c r="AD19" i="10"/>
  <c r="AE17" i="10"/>
  <c r="AB257" i="10"/>
  <c r="AA259" i="10"/>
  <c r="AA260" i="10" s="1"/>
  <c r="X157" i="13"/>
  <c r="W159" i="13"/>
  <c r="W160" i="13" s="1"/>
  <c r="W93" i="14"/>
  <c r="V95" i="14"/>
  <c r="V96" i="14" s="1"/>
  <c r="W85" i="14"/>
  <c r="V87" i="14"/>
  <c r="V88" i="14" s="1"/>
  <c r="W89" i="14"/>
  <c r="V91" i="14"/>
  <c r="V92" i="14" s="1"/>
  <c r="X141" i="13"/>
  <c r="W143" i="13"/>
  <c r="W144" i="13" s="1"/>
  <c r="AA255" i="10"/>
  <c r="AA256" i="10" s="1"/>
  <c r="AB253" i="10"/>
  <c r="AA315" i="10"/>
  <c r="AA316" i="10" s="1"/>
  <c r="AB313" i="10"/>
  <c r="AA135" i="10"/>
  <c r="AA136" i="10" s="1"/>
  <c r="AB133" i="10"/>
  <c r="X137" i="13"/>
  <c r="W139" i="13"/>
  <c r="W140" i="13" s="1"/>
  <c r="AB193" i="10"/>
  <c r="AA195" i="10"/>
  <c r="AA196" i="10" s="1"/>
  <c r="W81" i="14"/>
  <c r="V83" i="14"/>
  <c r="V84" i="14" s="1"/>
  <c r="W135" i="13"/>
  <c r="W136" i="13" s="1"/>
  <c r="X133" i="13"/>
  <c r="AI9" i="10"/>
  <c r="AH11" i="10"/>
  <c r="AH12" i="10" s="1"/>
  <c r="AG7" i="10"/>
  <c r="AG8" i="10" s="1"/>
  <c r="AH5" i="10"/>
  <c r="AA115" i="13"/>
  <c r="AA116" i="13" s="1"/>
  <c r="AB113" i="13"/>
  <c r="AA69" i="14"/>
  <c r="Z71" i="14"/>
  <c r="Z72" i="14" s="1"/>
  <c r="AF307" i="10"/>
  <c r="AF308" i="10" s="1"/>
  <c r="AG305" i="10"/>
  <c r="AF65" i="10"/>
  <c r="AE67" i="10"/>
  <c r="AB41" i="14"/>
  <c r="AA43" i="14"/>
  <c r="AA44" i="14" s="1"/>
  <c r="AE311" i="10"/>
  <c r="AE312" i="10" s="1"/>
  <c r="AF309" i="10"/>
  <c r="AF125" i="10"/>
  <c r="AE127" i="10"/>
  <c r="AE128" i="10" s="1"/>
  <c r="AC97" i="13"/>
  <c r="AB99" i="13"/>
  <c r="AB100" i="13" s="1"/>
  <c r="AE187" i="10"/>
  <c r="AE188" i="10" s="1"/>
  <c r="AF185" i="10"/>
  <c r="AD5" i="13"/>
  <c r="AC7" i="13"/>
  <c r="AC8" i="13" s="1"/>
  <c r="AB45" i="14"/>
  <c r="AA47" i="14"/>
  <c r="AA48" i="14" s="1"/>
  <c r="AF249" i="10"/>
  <c r="AE251" i="10"/>
  <c r="AE252" i="10" s="1"/>
  <c r="AA65" i="14"/>
  <c r="Z67" i="14"/>
  <c r="Z68" i="14" s="1"/>
  <c r="AB27" i="14"/>
  <c r="AB28" i="14" s="1"/>
  <c r="AC25" i="14"/>
  <c r="AF247" i="10"/>
  <c r="AF248" i="10" s="1"/>
  <c r="AG245" i="10"/>
  <c r="Z31" i="14"/>
  <c r="AA29" i="14"/>
  <c r="Z35" i="14"/>
  <c r="Z36" i="14" s="1"/>
  <c r="AA33" i="14"/>
  <c r="Z39" i="14"/>
  <c r="Z40" i="14" s="1"/>
  <c r="AA37" i="14"/>
  <c r="AI233" i="10"/>
  <c r="AH235" i="10"/>
  <c r="AH236" i="10" s="1"/>
  <c r="AJ219" i="10"/>
  <c r="AJ220" i="10" s="1"/>
  <c r="AK217" i="10"/>
  <c r="AL53" i="10"/>
  <c r="AK55" i="10"/>
  <c r="AK56" i="10" s="1"/>
  <c r="AI291" i="10"/>
  <c r="AI292" i="10" s="1"/>
  <c r="AJ289" i="10"/>
  <c r="AG171" i="10"/>
  <c r="AG172" i="10" s="1"/>
  <c r="AH169" i="10"/>
  <c r="AG111" i="10"/>
  <c r="AG112" i="10" s="1"/>
  <c r="AH109" i="10"/>
  <c r="AH105" i="10"/>
  <c r="AG107" i="10"/>
  <c r="AG108" i="10" s="1"/>
  <c r="AJ349" i="10"/>
  <c r="AI351" i="10"/>
  <c r="AI352" i="10" s="1"/>
  <c r="AH49" i="10"/>
  <c r="AG51" i="10"/>
  <c r="AG52" i="10" s="1"/>
  <c r="AK337" i="10"/>
  <c r="AJ339" i="10"/>
  <c r="AJ340" i="10" s="1"/>
  <c r="AH45" i="10"/>
  <c r="AG47" i="10"/>
  <c r="AG48" i="10" s="1"/>
  <c r="AJ279" i="10"/>
  <c r="AJ280" i="10" s="1"/>
  <c r="AK277" i="10"/>
  <c r="AL97" i="10"/>
  <c r="AK99" i="10"/>
  <c r="AK100" i="10" s="1"/>
  <c r="AL281" i="10"/>
  <c r="AK283" i="10"/>
  <c r="AK284" i="10" s="1"/>
  <c r="AJ353" i="10"/>
  <c r="AI355" i="10"/>
  <c r="AI356" i="10" s="1"/>
  <c r="AK285" i="10"/>
  <c r="AJ287" i="10"/>
  <c r="AJ288" i="10" s="1"/>
  <c r="AK113" i="10"/>
  <c r="AJ115" i="10"/>
  <c r="AJ116" i="10" s="1"/>
  <c r="AJ129" i="10"/>
  <c r="AI131" i="10"/>
  <c r="AI132" i="10" s="1"/>
  <c r="AI71" i="10"/>
  <c r="AI72" i="10" s="1"/>
  <c r="AJ69" i="10"/>
  <c r="AI347" i="10"/>
  <c r="AI348" i="10" s="1"/>
  <c r="AJ345" i="10"/>
  <c r="AJ101" i="10"/>
  <c r="AI103" i="10"/>
  <c r="AI104" i="10" s="1"/>
  <c r="AJ159" i="10"/>
  <c r="AJ160" i="10" s="1"/>
  <c r="AK157" i="10"/>
  <c r="AI189" i="10"/>
  <c r="AH191" i="10"/>
  <c r="AH192" i="10" s="1"/>
  <c r="AL221" i="10"/>
  <c r="AK223" i="10"/>
  <c r="AK224" i="10" s="1"/>
  <c r="AG229" i="10"/>
  <c r="AF231" i="10"/>
  <c r="AF232" i="10" s="1"/>
  <c r="AI265" i="10"/>
  <c r="AH267" i="10"/>
  <c r="AH268" i="10" s="1"/>
  <c r="AK41" i="10"/>
  <c r="AJ43" i="10"/>
  <c r="AJ44" i="10" s="1"/>
  <c r="AI175" i="10"/>
  <c r="AI176" i="10" s="1"/>
  <c r="AJ173" i="10"/>
  <c r="AK37" i="10"/>
  <c r="AJ39" i="10"/>
  <c r="AJ40" i="10" s="1"/>
  <c r="AK163" i="10"/>
  <c r="AK164" i="10" s="1"/>
  <c r="AL161" i="10"/>
  <c r="AE343" i="10"/>
  <c r="AE344" i="10" s="1"/>
  <c r="AF341" i="10"/>
  <c r="AJ295" i="10"/>
  <c r="AJ296" i="10" s="1"/>
  <c r="AK293" i="10"/>
  <c r="AJ165" i="10"/>
  <c r="AI167" i="10"/>
  <c r="AI168" i="10" s="1"/>
  <c r="AF313" i="14"/>
  <c r="AE315" i="14"/>
  <c r="AE316" i="14" s="1"/>
  <c r="AD219" i="14"/>
  <c r="AD220" i="14" s="1"/>
  <c r="AE217" i="14"/>
  <c r="AE223" i="14"/>
  <c r="AE224" i="14" s="1"/>
  <c r="AF221" i="14"/>
  <c r="AE237" i="13"/>
  <c r="AD239" i="13"/>
  <c r="AD240" i="13" s="1"/>
  <c r="AD319" i="14"/>
  <c r="AD320" i="14" s="1"/>
  <c r="AE317" i="14"/>
  <c r="AE241" i="14"/>
  <c r="AD243" i="14"/>
  <c r="AD244" i="14" s="1"/>
  <c r="AD309" i="14"/>
  <c r="AC311" i="14"/>
  <c r="AC312" i="14" s="1"/>
  <c r="AB63" i="14"/>
  <c r="AB64" i="14" s="1"/>
  <c r="AC61" i="14"/>
  <c r="Z303" i="14"/>
  <c r="Z304" i="14" s="1"/>
  <c r="AA301" i="14"/>
  <c r="AE329" i="14"/>
  <c r="AD331" i="14"/>
  <c r="AD332" i="14" s="1"/>
  <c r="AB279" i="14"/>
  <c r="AB280" i="14" s="1"/>
  <c r="AC277" i="14"/>
  <c r="AB289" i="14"/>
  <c r="AA291" i="14"/>
  <c r="AA292" i="14" s="1"/>
  <c r="AD235" i="14"/>
  <c r="AD236" i="14" s="1"/>
  <c r="AE233" i="14"/>
  <c r="AC275" i="14"/>
  <c r="AC276" i="14" s="1"/>
  <c r="AD273" i="14"/>
  <c r="AF337" i="13"/>
  <c r="AE339" i="13"/>
  <c r="AE340" i="13" s="1"/>
  <c r="AE49" i="14"/>
  <c r="AD51" i="14"/>
  <c r="AD52" i="14" s="1"/>
  <c r="AE39" i="13"/>
  <c r="AE40" i="13" s="1"/>
  <c r="AF37" i="13"/>
  <c r="AF349" i="13"/>
  <c r="AE351" i="13"/>
  <c r="AE352" i="13" s="1"/>
  <c r="AD333" i="14"/>
  <c r="AC335" i="14"/>
  <c r="AC336" i="14" s="1"/>
  <c r="AD235" i="13"/>
  <c r="AD236" i="13" s="1"/>
  <c r="AE233" i="13"/>
  <c r="AC323" i="14"/>
  <c r="AC324" i="14" s="1"/>
  <c r="AD321" i="14"/>
  <c r="AC55" i="14"/>
  <c r="AC56" i="14" s="1"/>
  <c r="AD53" i="14"/>
  <c r="AD283" i="14"/>
  <c r="AD284" i="14" s="1"/>
  <c r="AE281" i="14"/>
  <c r="AF261" i="13"/>
  <c r="AE263" i="13"/>
  <c r="AE264" i="13" s="1"/>
  <c r="AF249" i="14"/>
  <c r="AE251" i="14"/>
  <c r="AE252" i="14" s="1"/>
  <c r="AC325" i="14"/>
  <c r="AB327" i="14"/>
  <c r="AB328" i="14" s="1"/>
  <c r="AD103" i="13"/>
  <c r="AD104" i="13" s="1"/>
  <c r="AE101" i="13"/>
  <c r="AE229" i="14"/>
  <c r="AD231" i="14"/>
  <c r="AD232" i="14" s="1"/>
  <c r="AF249" i="13"/>
  <c r="AE251" i="13"/>
  <c r="AE252" i="13" s="1"/>
  <c r="AE43" i="13"/>
  <c r="AE44" i="13" s="1"/>
  <c r="AF41" i="13"/>
  <c r="AD245" i="14"/>
  <c r="AC247" i="14"/>
  <c r="AC248" i="14" s="1"/>
  <c r="AF55" i="13"/>
  <c r="AF56" i="13" s="1"/>
  <c r="AG53" i="13"/>
  <c r="AE241" i="13"/>
  <c r="AD243" i="13"/>
  <c r="AD244" i="13" s="1"/>
  <c r="AB51" i="13"/>
  <c r="AB52" i="13" s="1"/>
  <c r="AC49" i="13"/>
  <c r="AF9" i="13"/>
  <c r="AE11" i="13"/>
  <c r="AE12" i="13" s="1"/>
  <c r="AC347" i="13"/>
  <c r="AC348" i="13" s="1"/>
  <c r="AD345" i="13"/>
  <c r="AB297" i="14"/>
  <c r="AA299" i="14"/>
  <c r="AA300" i="14" s="1"/>
  <c r="AE259" i="14"/>
  <c r="AE260" i="14" s="1"/>
  <c r="AF257" i="14"/>
  <c r="AB265" i="14"/>
  <c r="AA267" i="14"/>
  <c r="AA268" i="14" s="1"/>
  <c r="AB293" i="14"/>
  <c r="AA295" i="14"/>
  <c r="AA296" i="14" s="1"/>
  <c r="AE353" i="13"/>
  <c r="AD355" i="13"/>
  <c r="AD356" i="13" s="1"/>
  <c r="AB269" i="14"/>
  <c r="AA271" i="14"/>
  <c r="AA272" i="14" s="1"/>
  <c r="AF247" i="13"/>
  <c r="AF248" i="13" s="1"/>
  <c r="AG245" i="13"/>
  <c r="AD231" i="13"/>
  <c r="AD232" i="13" s="1"/>
  <c r="AE229" i="13"/>
  <c r="AC45" i="13"/>
  <c r="AB47" i="13"/>
  <c r="AB48" i="13" s="1"/>
  <c r="AC59" i="14"/>
  <c r="AC60" i="14" s="1"/>
  <c r="AD57" i="14"/>
  <c r="AF253" i="13"/>
  <c r="AE255" i="13"/>
  <c r="AE256" i="13" s="1"/>
  <c r="AD285" i="14"/>
  <c r="AC287" i="14"/>
  <c r="AC288" i="14" s="1"/>
  <c r="AD305" i="14"/>
  <c r="AC307" i="14"/>
  <c r="AC308" i="14" s="1"/>
  <c r="AB287" i="13"/>
  <c r="AB288" i="13" s="1"/>
  <c r="AC285" i="13"/>
  <c r="AE237" i="14"/>
  <c r="AD239" i="14"/>
  <c r="AD240" i="14" s="1"/>
  <c r="AD227" i="14"/>
  <c r="AD228" i="14" s="1"/>
  <c r="AE225" i="14"/>
  <c r="Z261" i="14"/>
  <c r="Y263" i="14"/>
  <c r="Y264" i="14" s="1"/>
  <c r="AA281" i="13"/>
  <c r="Z283" i="13"/>
  <c r="Z284" i="13" s="1"/>
  <c r="AE255" i="14"/>
  <c r="AE256" i="14" s="1"/>
  <c r="AF253" i="14"/>
  <c r="AD109" i="13"/>
  <c r="AC111" i="13"/>
  <c r="AC112" i="13" s="1"/>
  <c r="AQ96" i="15" l="1"/>
  <c r="AQ108" i="15"/>
  <c r="AB333" i="10"/>
  <c r="AA335" i="10"/>
  <c r="AA336" i="10" s="1"/>
  <c r="W335" i="13"/>
  <c r="W336" i="13" s="1"/>
  <c r="X333" i="13"/>
  <c r="W213" i="14"/>
  <c r="V215" i="14"/>
  <c r="V216" i="14" s="1"/>
  <c r="AE35" i="10"/>
  <c r="AE36" i="10" s="1"/>
  <c r="AF33" i="10"/>
  <c r="Z225" i="13"/>
  <c r="Y227" i="13"/>
  <c r="Y228" i="13" s="1"/>
  <c r="X211" i="14"/>
  <c r="X212" i="14" s="1"/>
  <c r="Y209" i="14"/>
  <c r="AF153" i="10"/>
  <c r="AE155" i="10"/>
  <c r="AE156" i="10" s="1"/>
  <c r="AB221" i="13"/>
  <c r="AA223" i="13"/>
  <c r="AA224" i="13" s="1"/>
  <c r="AB33" i="13"/>
  <c r="AA35" i="13"/>
  <c r="AA36" i="13" s="1"/>
  <c r="AD95" i="10"/>
  <c r="AD96" i="10" s="1"/>
  <c r="AE93" i="10"/>
  <c r="Z195" i="14"/>
  <c r="Z196" i="14" s="1"/>
  <c r="AA193" i="14"/>
  <c r="Z207" i="14"/>
  <c r="Z208" i="14" s="1"/>
  <c r="AA205" i="14"/>
  <c r="AE215" i="10"/>
  <c r="AE216" i="10" s="1"/>
  <c r="AF213" i="10"/>
  <c r="AD273" i="10"/>
  <c r="AC275" i="10"/>
  <c r="AC276" i="10" s="1"/>
  <c r="AB217" i="13"/>
  <c r="AA219" i="13"/>
  <c r="AA220" i="13" s="1"/>
  <c r="Z203" i="14"/>
  <c r="Z204" i="14" s="1"/>
  <c r="AA201" i="14"/>
  <c r="Z95" i="13"/>
  <c r="Z96" i="13" s="1"/>
  <c r="AA93" i="13"/>
  <c r="Z197" i="14"/>
  <c r="Y199" i="14"/>
  <c r="Y200" i="14" s="1"/>
  <c r="AB211" i="10"/>
  <c r="AB212" i="10" s="1"/>
  <c r="AC209" i="10"/>
  <c r="X207" i="13"/>
  <c r="X208" i="13" s="1"/>
  <c r="Y205" i="13"/>
  <c r="AB151" i="10"/>
  <c r="AB152" i="10" s="1"/>
  <c r="AC149" i="10"/>
  <c r="Y209" i="13"/>
  <c r="X211" i="13"/>
  <c r="X212" i="13" s="1"/>
  <c r="W179" i="14"/>
  <c r="W180" i="14" s="1"/>
  <c r="X177" i="14"/>
  <c r="AB331" i="10"/>
  <c r="AB332" i="10" s="1"/>
  <c r="AC329" i="10"/>
  <c r="W91" i="13"/>
  <c r="W92" i="13" s="1"/>
  <c r="X89" i="13"/>
  <c r="X189" i="14"/>
  <c r="W191" i="14"/>
  <c r="W192" i="14" s="1"/>
  <c r="AC269" i="10"/>
  <c r="AB271" i="10"/>
  <c r="AB272" i="10" s="1"/>
  <c r="Y329" i="13"/>
  <c r="X331" i="13"/>
  <c r="X332" i="13" s="1"/>
  <c r="W169" i="14"/>
  <c r="V171" i="14"/>
  <c r="V172" i="14" s="1"/>
  <c r="W31" i="13"/>
  <c r="W32" i="13" s="1"/>
  <c r="X29" i="13"/>
  <c r="X215" i="13"/>
  <c r="X216" i="13" s="1"/>
  <c r="Y213" i="13"/>
  <c r="AB89" i="10"/>
  <c r="AA91" i="10"/>
  <c r="AA92" i="10" s="1"/>
  <c r="X181" i="14"/>
  <c r="W183" i="14"/>
  <c r="W184" i="14" s="1"/>
  <c r="W173" i="14"/>
  <c r="V175" i="14"/>
  <c r="V176" i="14" s="1"/>
  <c r="AA31" i="10"/>
  <c r="AA32" i="10" s="1"/>
  <c r="AB29" i="10"/>
  <c r="W187" i="14"/>
  <c r="W188" i="14" s="1"/>
  <c r="X185" i="14"/>
  <c r="AD205" i="10"/>
  <c r="AC207" i="10"/>
  <c r="AC208" i="10" s="1"/>
  <c r="X167" i="14"/>
  <c r="X168" i="14" s="1"/>
  <c r="Y165" i="14"/>
  <c r="AC27" i="10"/>
  <c r="AC28" i="10" s="1"/>
  <c r="AD25" i="10"/>
  <c r="Y27" i="13"/>
  <c r="Y28" i="13" s="1"/>
  <c r="Z25" i="13"/>
  <c r="AF225" i="10"/>
  <c r="AE227" i="10"/>
  <c r="AE228" i="10" s="1"/>
  <c r="Z325" i="13"/>
  <c r="Y327" i="13"/>
  <c r="Y328" i="13" s="1"/>
  <c r="Y145" i="14"/>
  <c r="X147" i="14"/>
  <c r="X148" i="14" s="1"/>
  <c r="AF147" i="10"/>
  <c r="AF148" i="10" s="1"/>
  <c r="AG145" i="10"/>
  <c r="AC327" i="10"/>
  <c r="AC328" i="10" s="1"/>
  <c r="AD325" i="10"/>
  <c r="AC87" i="10"/>
  <c r="AC88" i="10" s="1"/>
  <c r="AD85" i="10"/>
  <c r="AA155" i="14"/>
  <c r="AA156" i="14" s="1"/>
  <c r="AB153" i="14"/>
  <c r="X151" i="14"/>
  <c r="X152" i="14" s="1"/>
  <c r="Y149" i="14"/>
  <c r="Z163" i="14"/>
  <c r="Z164" i="14" s="1"/>
  <c r="AA161" i="14"/>
  <c r="AB195" i="13"/>
  <c r="AB196" i="13" s="1"/>
  <c r="AC193" i="13"/>
  <c r="Y87" i="13"/>
  <c r="Y88" i="13" s="1"/>
  <c r="Z85" i="13"/>
  <c r="Z197" i="13"/>
  <c r="Y199" i="13"/>
  <c r="Y200" i="13" s="1"/>
  <c r="Y157" i="14"/>
  <c r="X159" i="14"/>
  <c r="X160" i="14" s="1"/>
  <c r="AB201" i="13"/>
  <c r="AA203" i="13"/>
  <c r="AA204" i="13" s="1"/>
  <c r="S187" i="13"/>
  <c r="T185" i="13"/>
  <c r="X201" i="10"/>
  <c r="W203" i="10"/>
  <c r="R135" i="14"/>
  <c r="S133" i="14"/>
  <c r="AD265" i="13"/>
  <c r="AC267" i="13"/>
  <c r="AC268" i="13" s="1"/>
  <c r="AB307" i="13"/>
  <c r="AB308" i="13" s="1"/>
  <c r="AC305" i="13"/>
  <c r="AE257" i="13"/>
  <c r="AD259" i="13"/>
  <c r="AD260" i="13" s="1"/>
  <c r="Z317" i="13"/>
  <c r="Y319" i="13"/>
  <c r="Y320" i="13" s="1"/>
  <c r="AF277" i="13"/>
  <c r="AE279" i="13"/>
  <c r="AE280" i="13" s="1"/>
  <c r="Y169" i="13"/>
  <c r="X171" i="13"/>
  <c r="X172" i="13" s="1"/>
  <c r="AA81" i="13"/>
  <c r="Z83" i="13"/>
  <c r="AE275" i="13"/>
  <c r="AE276" i="13" s="1"/>
  <c r="AF273" i="13"/>
  <c r="Y315" i="13"/>
  <c r="Y316" i="13" s="1"/>
  <c r="Z313" i="13"/>
  <c r="AC269" i="13"/>
  <c r="AB271" i="13"/>
  <c r="AB272" i="13" s="1"/>
  <c r="AB341" i="13"/>
  <c r="AA343" i="13"/>
  <c r="AA344" i="13" s="1"/>
  <c r="AC311" i="13"/>
  <c r="AC312" i="13" s="1"/>
  <c r="AD309" i="13"/>
  <c r="AC107" i="13"/>
  <c r="AC108" i="13" s="1"/>
  <c r="AD105" i="13"/>
  <c r="AQ35" i="15"/>
  <c r="AR108" i="15" s="1"/>
  <c r="AQ114" i="15"/>
  <c r="AR114" i="15" s="1"/>
  <c r="AQ102" i="15"/>
  <c r="AQ120" i="15"/>
  <c r="AC83" i="10"/>
  <c r="AC84" i="10" s="1"/>
  <c r="AD81" i="10"/>
  <c r="AA129" i="14"/>
  <c r="Z131" i="14"/>
  <c r="Z132" i="14" s="1"/>
  <c r="Z173" i="13"/>
  <c r="Y175" i="13"/>
  <c r="Y176" i="13" s="1"/>
  <c r="AC23" i="10"/>
  <c r="AC24" i="10" s="1"/>
  <c r="AD21" i="10"/>
  <c r="Z165" i="13"/>
  <c r="Y167" i="13"/>
  <c r="Y168" i="13" s="1"/>
  <c r="X127" i="14"/>
  <c r="X128" i="14" s="1"/>
  <c r="Y125" i="14"/>
  <c r="X123" i="14"/>
  <c r="X124" i="14" s="1"/>
  <c r="Y121" i="14"/>
  <c r="AE143" i="10"/>
  <c r="AE144" i="10" s="1"/>
  <c r="AF141" i="10"/>
  <c r="Z21" i="13"/>
  <c r="Y23" i="13"/>
  <c r="Y24" i="13" s="1"/>
  <c r="V75" i="14"/>
  <c r="W73" i="14"/>
  <c r="W15" i="13"/>
  <c r="X13" i="13"/>
  <c r="AA15" i="10"/>
  <c r="AB13" i="10"/>
  <c r="V79" i="14"/>
  <c r="W77" i="14"/>
  <c r="AB73" i="10"/>
  <c r="AA75" i="10"/>
  <c r="AE19" i="10"/>
  <c r="AF17" i="10"/>
  <c r="Z99" i="14"/>
  <c r="AA97" i="14"/>
  <c r="AC79" i="10"/>
  <c r="AD77" i="10"/>
  <c r="AB319" i="10"/>
  <c r="AB320" i="10" s="1"/>
  <c r="AC317" i="10"/>
  <c r="Y101" i="14"/>
  <c r="X103" i="14"/>
  <c r="X149" i="13"/>
  <c r="W151" i="13"/>
  <c r="Y147" i="13"/>
  <c r="Z145" i="13"/>
  <c r="Y157" i="13"/>
  <c r="X159" i="13"/>
  <c r="X160" i="13" s="1"/>
  <c r="AB259" i="10"/>
  <c r="AB260" i="10" s="1"/>
  <c r="AC257" i="10"/>
  <c r="X117" i="14"/>
  <c r="W119" i="14"/>
  <c r="W120" i="14" s="1"/>
  <c r="AA19" i="13"/>
  <c r="AB17" i="13"/>
  <c r="W109" i="14"/>
  <c r="V111" i="14"/>
  <c r="V107" i="14"/>
  <c r="W105" i="14"/>
  <c r="AA199" i="10"/>
  <c r="AB197" i="10"/>
  <c r="AA139" i="10"/>
  <c r="AB137" i="10"/>
  <c r="X153" i="13"/>
  <c r="W155" i="13"/>
  <c r="X163" i="13"/>
  <c r="X164" i="13" s="1"/>
  <c r="Y161" i="13"/>
  <c r="X113" i="14"/>
  <c r="W115" i="14"/>
  <c r="W116" i="14" s="1"/>
  <c r="X135" i="13"/>
  <c r="X136" i="13" s="1"/>
  <c r="Y133" i="13"/>
  <c r="AC133" i="10"/>
  <c r="AB135" i="10"/>
  <c r="AB136" i="10" s="1"/>
  <c r="AC313" i="10"/>
  <c r="AB315" i="10"/>
  <c r="AB316" i="10" s="1"/>
  <c r="AB255" i="10"/>
  <c r="AB256" i="10" s="1"/>
  <c r="AC253" i="10"/>
  <c r="W83" i="14"/>
  <c r="W84" i="14" s="1"/>
  <c r="X81" i="14"/>
  <c r="AB195" i="10"/>
  <c r="AB196" i="10" s="1"/>
  <c r="AC193" i="10"/>
  <c r="Y137" i="13"/>
  <c r="X139" i="13"/>
  <c r="X140" i="13" s="1"/>
  <c r="X143" i="13"/>
  <c r="X144" i="13" s="1"/>
  <c r="Y141" i="13"/>
  <c r="X89" i="14"/>
  <c r="W91" i="14"/>
  <c r="W92" i="14" s="1"/>
  <c r="W87" i="14"/>
  <c r="W88" i="14" s="1"/>
  <c r="X85" i="14"/>
  <c r="X93" i="14"/>
  <c r="W95" i="14"/>
  <c r="W96" i="14" s="1"/>
  <c r="AJ9" i="10"/>
  <c r="AI11" i="10"/>
  <c r="AI12" i="10" s="1"/>
  <c r="AA39" i="14"/>
  <c r="AA40" i="14" s="1"/>
  <c r="AB37" i="14"/>
  <c r="AB33" i="14"/>
  <c r="AA35" i="14"/>
  <c r="AA36" i="14" s="1"/>
  <c r="AB29" i="14"/>
  <c r="AA31" i="14"/>
  <c r="AA32" i="14" s="1"/>
  <c r="AH245" i="10"/>
  <c r="AG247" i="10"/>
  <c r="AG248" i="10" s="1"/>
  <c r="AC27" i="14"/>
  <c r="AC28" i="14" s="1"/>
  <c r="AD25" i="14"/>
  <c r="AF187" i="10"/>
  <c r="AF188" i="10" s="1"/>
  <c r="AG185" i="10"/>
  <c r="AG309" i="10"/>
  <c r="AF311" i="10"/>
  <c r="AF312" i="10" s="1"/>
  <c r="AH305" i="10"/>
  <c r="AG307" i="10"/>
  <c r="AG308" i="10" s="1"/>
  <c r="AC113" i="13"/>
  <c r="AB115" i="13"/>
  <c r="AB116" i="13" s="1"/>
  <c r="AH7" i="10"/>
  <c r="AH8" i="10" s="1"/>
  <c r="AI5" i="10"/>
  <c r="AA67" i="14"/>
  <c r="AA68" i="14" s="1"/>
  <c r="AB65" i="14"/>
  <c r="AF251" i="10"/>
  <c r="AF252" i="10" s="1"/>
  <c r="AG249" i="10"/>
  <c r="AB47" i="14"/>
  <c r="AB48" i="14" s="1"/>
  <c r="AC45" i="14"/>
  <c r="AD7" i="13"/>
  <c r="AD8" i="13" s="1"/>
  <c r="AE5" i="13"/>
  <c r="AC99" i="13"/>
  <c r="AC100" i="13" s="1"/>
  <c r="AD97" i="13"/>
  <c r="AG125" i="10"/>
  <c r="AF127" i="10"/>
  <c r="AF128" i="10" s="1"/>
  <c r="AB43" i="14"/>
  <c r="AB44" i="14" s="1"/>
  <c r="AC41" i="14"/>
  <c r="AG65" i="10"/>
  <c r="AF67" i="10"/>
  <c r="AF68" i="10" s="1"/>
  <c r="AA71" i="14"/>
  <c r="AA72" i="14" s="1"/>
  <c r="AB69" i="14"/>
  <c r="AM221" i="10"/>
  <c r="AL223" i="10"/>
  <c r="AL224" i="10" s="1"/>
  <c r="AH171" i="10"/>
  <c r="AH172" i="10" s="1"/>
  <c r="AI169" i="10"/>
  <c r="AL217" i="10"/>
  <c r="AK219" i="10"/>
  <c r="AK220" i="10" s="1"/>
  <c r="AH229" i="10"/>
  <c r="AG231" i="10"/>
  <c r="AG232" i="10" s="1"/>
  <c r="AL293" i="10"/>
  <c r="AK295" i="10"/>
  <c r="AK296" i="10" s="1"/>
  <c r="AL113" i="10"/>
  <c r="AK115" i="10"/>
  <c r="AK116" i="10" s="1"/>
  <c r="AI45" i="10"/>
  <c r="AH47" i="10"/>
  <c r="AH48" i="10" s="1"/>
  <c r="AL37" i="10"/>
  <c r="AK39" i="10"/>
  <c r="AK40" i="10" s="1"/>
  <c r="AL157" i="10"/>
  <c r="AK159" i="10"/>
  <c r="AK160" i="10" s="1"/>
  <c r="AK353" i="10"/>
  <c r="AJ355" i="10"/>
  <c r="AJ356" i="10" s="1"/>
  <c r="AL283" i="10"/>
  <c r="AL284" i="10" s="1"/>
  <c r="AM281" i="10"/>
  <c r="AJ351" i="10"/>
  <c r="AJ352" i="10" s="1"/>
  <c r="AK349" i="10"/>
  <c r="AK165" i="10"/>
  <c r="AJ167" i="10"/>
  <c r="AJ168" i="10" s="1"/>
  <c r="AJ71" i="10"/>
  <c r="AJ72" i="10" s="1"/>
  <c r="AK69" i="10"/>
  <c r="AI109" i="10"/>
  <c r="AH111" i="10"/>
  <c r="AH112" i="10" s="1"/>
  <c r="AL55" i="10"/>
  <c r="AL56" i="10" s="1"/>
  <c r="AM53" i="10"/>
  <c r="AL163" i="10"/>
  <c r="AL164" i="10" s="1"/>
  <c r="AM161" i="10"/>
  <c r="AJ265" i="10"/>
  <c r="AI267" i="10"/>
  <c r="AI268" i="10" s="1"/>
  <c r="AI191" i="10"/>
  <c r="AI192" i="10" s="1"/>
  <c r="AJ189" i="10"/>
  <c r="AL277" i="10"/>
  <c r="AK279" i="10"/>
  <c r="AK280" i="10" s="1"/>
  <c r="AK289" i="10"/>
  <c r="AJ291" i="10"/>
  <c r="AJ292" i="10" s="1"/>
  <c r="AK173" i="10"/>
  <c r="AJ175" i="10"/>
  <c r="AJ176" i="10" s="1"/>
  <c r="AJ347" i="10"/>
  <c r="AJ348" i="10" s="1"/>
  <c r="AK345" i="10"/>
  <c r="AL285" i="10"/>
  <c r="AK287" i="10"/>
  <c r="AK288" i="10" s="1"/>
  <c r="AL337" i="10"/>
  <c r="AK339" i="10"/>
  <c r="AK340" i="10" s="1"/>
  <c r="AH51" i="10"/>
  <c r="AH52" i="10" s="1"/>
  <c r="AI49" i="10"/>
  <c r="AG341" i="10"/>
  <c r="AF343" i="10"/>
  <c r="AF344" i="10" s="1"/>
  <c r="AK43" i="10"/>
  <c r="AK44" i="10" s="1"/>
  <c r="AL41" i="10"/>
  <c r="AK101" i="10"/>
  <c r="AJ103" i="10"/>
  <c r="AJ104" i="10" s="1"/>
  <c r="AK129" i="10"/>
  <c r="AJ131" i="10"/>
  <c r="AJ132" i="10" s="1"/>
  <c r="AM97" i="10"/>
  <c r="AL99" i="10"/>
  <c r="AL100" i="10" s="1"/>
  <c r="AI105" i="10"/>
  <c r="AH107" i="10"/>
  <c r="AH108" i="10" s="1"/>
  <c r="AI235" i="10"/>
  <c r="AI236" i="10" s="1"/>
  <c r="AJ233" i="10"/>
  <c r="AG313" i="14"/>
  <c r="AF315" i="14"/>
  <c r="AF316" i="14" s="1"/>
  <c r="AE305" i="14"/>
  <c r="AD307" i="14"/>
  <c r="AD308" i="14" s="1"/>
  <c r="AC269" i="14"/>
  <c r="AB271" i="14"/>
  <c r="AB272" i="14" s="1"/>
  <c r="AE231" i="13"/>
  <c r="AE232" i="13" s="1"/>
  <c r="AF229" i="13"/>
  <c r="AE53" i="14"/>
  <c r="AD55" i="14"/>
  <c r="AD56" i="14" s="1"/>
  <c r="AB301" i="14"/>
  <c r="AA303" i="14"/>
  <c r="AA304" i="14" s="1"/>
  <c r="AF217" i="14"/>
  <c r="AE219" i="14"/>
  <c r="AE220" i="14" s="1"/>
  <c r="AH245" i="13"/>
  <c r="AG247" i="13"/>
  <c r="AG248" i="13" s="1"/>
  <c r="AH53" i="13"/>
  <c r="AG55" i="13"/>
  <c r="AG56" i="13" s="1"/>
  <c r="AE235" i="13"/>
  <c r="AE236" i="13" s="1"/>
  <c r="AF233" i="13"/>
  <c r="AD275" i="14"/>
  <c r="AD276" i="14" s="1"/>
  <c r="AE273" i="14"/>
  <c r="AC289" i="14"/>
  <c r="AB291" i="14"/>
  <c r="AB292" i="14" s="1"/>
  <c r="AC279" i="14"/>
  <c r="AC280" i="14" s="1"/>
  <c r="AD277" i="14"/>
  <c r="AE231" i="14"/>
  <c r="AE232" i="14" s="1"/>
  <c r="AF229" i="14"/>
  <c r="AF237" i="14"/>
  <c r="AE239" i="14"/>
  <c r="AE240" i="14" s="1"/>
  <c r="AF101" i="13"/>
  <c r="AE103" i="13"/>
  <c r="AE104" i="13" s="1"/>
  <c r="AE235" i="14"/>
  <c r="AE236" i="14" s="1"/>
  <c r="AF233" i="14"/>
  <c r="AD45" i="13"/>
  <c r="AC47" i="13"/>
  <c r="AC48" i="13" s="1"/>
  <c r="AE355" i="13"/>
  <c r="AE356" i="13" s="1"/>
  <c r="AF353" i="13"/>
  <c r="AC297" i="14"/>
  <c r="AB299" i="14"/>
  <c r="AB300" i="14" s="1"/>
  <c r="AD335" i="14"/>
  <c r="AD336" i="14" s="1"/>
  <c r="AE333" i="14"/>
  <c r="AF49" i="14"/>
  <c r="AE51" i="14"/>
  <c r="AE52" i="14" s="1"/>
  <c r="AF241" i="14"/>
  <c r="AE243" i="14"/>
  <c r="AE244" i="14" s="1"/>
  <c r="AA261" i="14"/>
  <c r="Z263" i="14"/>
  <c r="Z264" i="14" s="1"/>
  <c r="AE345" i="13"/>
  <c r="AD347" i="13"/>
  <c r="AD348" i="13" s="1"/>
  <c r="AD59" i="14"/>
  <c r="AD60" i="14" s="1"/>
  <c r="AE57" i="14"/>
  <c r="AE245" i="14"/>
  <c r="AD247" i="14"/>
  <c r="AD248" i="14" s="1"/>
  <c r="AG41" i="13"/>
  <c r="AF43" i="13"/>
  <c r="AF44" i="13" s="1"/>
  <c r="AD325" i="14"/>
  <c r="AC327" i="14"/>
  <c r="AC328" i="14" s="1"/>
  <c r="AG249" i="14"/>
  <c r="AF251" i="14"/>
  <c r="AF252" i="14" s="1"/>
  <c r="AG257" i="14"/>
  <c r="AF259" i="14"/>
  <c r="AF260" i="14" s="1"/>
  <c r="AF281" i="14"/>
  <c r="AE283" i="14"/>
  <c r="AE284" i="14" s="1"/>
  <c r="AG37" i="13"/>
  <c r="AF39" i="13"/>
  <c r="AF40" i="13" s="1"/>
  <c r="AF255" i="13"/>
  <c r="AF256" i="13" s="1"/>
  <c r="AG253" i="13"/>
  <c r="AG337" i="13"/>
  <c r="AF339" i="13"/>
  <c r="AF340" i="13" s="1"/>
  <c r="AF223" i="14"/>
  <c r="AF224" i="14" s="1"/>
  <c r="AG221" i="14"/>
  <c r="AC51" i="13"/>
  <c r="AC52" i="13" s="1"/>
  <c r="AD49" i="13"/>
  <c r="AE321" i="14"/>
  <c r="AD323" i="14"/>
  <c r="AD324" i="14" s="1"/>
  <c r="AE319" i="14"/>
  <c r="AE320" i="14" s="1"/>
  <c r="AF317" i="14"/>
  <c r="AE285" i="14"/>
  <c r="AD287" i="14"/>
  <c r="AD288" i="14" s="1"/>
  <c r="AD61" i="14"/>
  <c r="AC63" i="14"/>
  <c r="AC64" i="14" s="1"/>
  <c r="AC293" i="14"/>
  <c r="AB295" i="14"/>
  <c r="AB296" i="14" s="1"/>
  <c r="AE243" i="13"/>
  <c r="AE244" i="13" s="1"/>
  <c r="AF241" i="13"/>
  <c r="AE309" i="14"/>
  <c r="AD311" i="14"/>
  <c r="AD312" i="14" s="1"/>
  <c r="AE109" i="13"/>
  <c r="AD111" i="13"/>
  <c r="AD112" i="13" s="1"/>
  <c r="AE331" i="14"/>
  <c r="AE332" i="14" s="1"/>
  <c r="AF329" i="14"/>
  <c r="AF255" i="14"/>
  <c r="AF256" i="14" s="1"/>
  <c r="AG253" i="14"/>
  <c r="AA283" i="13"/>
  <c r="AA284" i="13" s="1"/>
  <c r="AB281" i="13"/>
  <c r="AF225" i="14"/>
  <c r="AE227" i="14"/>
  <c r="AE228" i="14" s="1"/>
  <c r="AC287" i="13"/>
  <c r="AC288" i="13" s="1"/>
  <c r="AD285" i="13"/>
  <c r="AC265" i="14"/>
  <c r="AB267" i="14"/>
  <c r="AB268" i="14" s="1"/>
  <c r="AG9" i="13"/>
  <c r="AF11" i="13"/>
  <c r="AF12" i="13" s="1"/>
  <c r="AF251" i="13"/>
  <c r="AF252" i="13" s="1"/>
  <c r="AG249" i="13"/>
  <c r="AF263" i="13"/>
  <c r="AF264" i="13" s="1"/>
  <c r="AG261" i="13"/>
  <c r="AG349" i="13"/>
  <c r="AF351" i="13"/>
  <c r="AF352" i="13" s="1"/>
  <c r="AE239" i="13"/>
  <c r="AE240" i="13" s="1"/>
  <c r="AF237" i="13"/>
  <c r="AR120" i="15" l="1"/>
  <c r="AR102" i="15"/>
  <c r="X213" i="14"/>
  <c r="W215" i="14"/>
  <c r="W216" i="14" s="1"/>
  <c r="X335" i="13"/>
  <c r="X336" i="13" s="1"/>
  <c r="Y333" i="13"/>
  <c r="AB335" i="10"/>
  <c r="AB336" i="10" s="1"/>
  <c r="AC333" i="10"/>
  <c r="Z199" i="14"/>
  <c r="Z200" i="14" s="1"/>
  <c r="AA197" i="14"/>
  <c r="AD275" i="10"/>
  <c r="AD276" i="10" s="1"/>
  <c r="AE273" i="10"/>
  <c r="AC221" i="13"/>
  <c r="AB223" i="13"/>
  <c r="AB224" i="13" s="1"/>
  <c r="AF215" i="10"/>
  <c r="AF216" i="10" s="1"/>
  <c r="AG213" i="10"/>
  <c r="AF155" i="10"/>
  <c r="AF156" i="10" s="1"/>
  <c r="AG153" i="10"/>
  <c r="AB93" i="13"/>
  <c r="AA95" i="13"/>
  <c r="AA96" i="13" s="1"/>
  <c r="AB205" i="14"/>
  <c r="AA207" i="14"/>
  <c r="AA208" i="14" s="1"/>
  <c r="AB201" i="14"/>
  <c r="AA203" i="14"/>
  <c r="AA204" i="14" s="1"/>
  <c r="AB193" i="14"/>
  <c r="AA195" i="14"/>
  <c r="AA196" i="14" s="1"/>
  <c r="Y211" i="14"/>
  <c r="Y212" i="14" s="1"/>
  <c r="Z209" i="14"/>
  <c r="AF93" i="10"/>
  <c r="AE95" i="10"/>
  <c r="AE96" i="10" s="1"/>
  <c r="AC217" i="13"/>
  <c r="AB219" i="13"/>
  <c r="AB220" i="13" s="1"/>
  <c r="AA225" i="13"/>
  <c r="Z227" i="13"/>
  <c r="Z228" i="13" s="1"/>
  <c r="AG33" i="10"/>
  <c r="AF35" i="10"/>
  <c r="AF36" i="10" s="1"/>
  <c r="AB35" i="13"/>
  <c r="AB36" i="13" s="1"/>
  <c r="AC33" i="13"/>
  <c r="Y185" i="14"/>
  <c r="X187" i="14"/>
  <c r="X188" i="14" s="1"/>
  <c r="X31" i="13"/>
  <c r="X32" i="13" s="1"/>
  <c r="Y29" i="13"/>
  <c r="AD329" i="10"/>
  <c r="AC331" i="10"/>
  <c r="AC332" i="10" s="1"/>
  <c r="AB31" i="10"/>
  <c r="AB32" i="10" s="1"/>
  <c r="AC29" i="10"/>
  <c r="X179" i="14"/>
  <c r="X180" i="14" s="1"/>
  <c r="Y177" i="14"/>
  <c r="X169" i="14"/>
  <c r="W171" i="14"/>
  <c r="W172" i="14" s="1"/>
  <c r="X173" i="14"/>
  <c r="W175" i="14"/>
  <c r="W176" i="14" s="1"/>
  <c r="Z329" i="13"/>
  <c r="Y331" i="13"/>
  <c r="Y332" i="13" s="1"/>
  <c r="Z209" i="13"/>
  <c r="Y211" i="13"/>
  <c r="Y212" i="13" s="1"/>
  <c r="AC151" i="10"/>
  <c r="AC152" i="10" s="1"/>
  <c r="AD149" i="10"/>
  <c r="X183" i="14"/>
  <c r="X184" i="14" s="1"/>
  <c r="Y181" i="14"/>
  <c r="AC271" i="10"/>
  <c r="AC272" i="10" s="1"/>
  <c r="AD269" i="10"/>
  <c r="Z205" i="13"/>
  <c r="Y207" i="13"/>
  <c r="Y208" i="13" s="1"/>
  <c r="AC89" i="10"/>
  <c r="AB91" i="10"/>
  <c r="AB92" i="10" s="1"/>
  <c r="X191" i="14"/>
  <c r="X192" i="14" s="1"/>
  <c r="Y189" i="14"/>
  <c r="Z213" i="13"/>
  <c r="Y215" i="13"/>
  <c r="Y216" i="13" s="1"/>
  <c r="X91" i="13"/>
  <c r="X92" i="13" s="1"/>
  <c r="Y89" i="13"/>
  <c r="AD209" i="10"/>
  <c r="AC211" i="10"/>
  <c r="AC212" i="10" s="1"/>
  <c r="AC201" i="13"/>
  <c r="AB203" i="13"/>
  <c r="AB204" i="13" s="1"/>
  <c r="AA325" i="13"/>
  <c r="Z327" i="13"/>
  <c r="Z328" i="13" s="1"/>
  <c r="AB155" i="14"/>
  <c r="AB156" i="14" s="1"/>
  <c r="AC153" i="14"/>
  <c r="Z157" i="14"/>
  <c r="Y159" i="14"/>
  <c r="Y160" i="14" s="1"/>
  <c r="AG225" i="10"/>
  <c r="AF227" i="10"/>
  <c r="AF228" i="10" s="1"/>
  <c r="AD87" i="10"/>
  <c r="AD88" i="10" s="1"/>
  <c r="AE85" i="10"/>
  <c r="AA25" i="13"/>
  <c r="Z27" i="13"/>
  <c r="Z28" i="13" s="1"/>
  <c r="Y151" i="14"/>
  <c r="Y152" i="14" s="1"/>
  <c r="Z149" i="14"/>
  <c r="AA197" i="13"/>
  <c r="Z199" i="13"/>
  <c r="Z200" i="13" s="1"/>
  <c r="AA85" i="13"/>
  <c r="Z87" i="13"/>
  <c r="Z88" i="13" s="1"/>
  <c r="AE325" i="10"/>
  <c r="AD327" i="10"/>
  <c r="AD328" i="10" s="1"/>
  <c r="AE25" i="10"/>
  <c r="AD27" i="10"/>
  <c r="AD28" i="10" s="1"/>
  <c r="AD193" i="13"/>
  <c r="AC195" i="13"/>
  <c r="AC196" i="13" s="1"/>
  <c r="AH145" i="10"/>
  <c r="AG147" i="10"/>
  <c r="AG148" i="10" s="1"/>
  <c r="Y167" i="14"/>
  <c r="Y168" i="14" s="1"/>
  <c r="Z165" i="14"/>
  <c r="AB161" i="14"/>
  <c r="AA163" i="14"/>
  <c r="AA164" i="14" s="1"/>
  <c r="Y147" i="14"/>
  <c r="Y148" i="14" s="1"/>
  <c r="Z145" i="14"/>
  <c r="AE205" i="10"/>
  <c r="AD207" i="10"/>
  <c r="AD208" i="10" s="1"/>
  <c r="T133" i="14"/>
  <c r="S135" i="14"/>
  <c r="S136" i="14" s="1"/>
  <c r="Y201" i="10"/>
  <c r="X203" i="10"/>
  <c r="X204" i="10" s="1"/>
  <c r="T187" i="13"/>
  <c r="T188" i="13" s="1"/>
  <c r="U185" i="13"/>
  <c r="AA313" i="13"/>
  <c r="Z315" i="13"/>
  <c r="Z316" i="13" s="1"/>
  <c r="Z319" i="13"/>
  <c r="Z320" i="13" s="1"/>
  <c r="AA317" i="13"/>
  <c r="AG273" i="13"/>
  <c r="AF275" i="13"/>
  <c r="AF276" i="13" s="1"/>
  <c r="AE259" i="13"/>
  <c r="AE260" i="13" s="1"/>
  <c r="AF257" i="13"/>
  <c r="AE105" i="13"/>
  <c r="AD107" i="13"/>
  <c r="AD108" i="13" s="1"/>
  <c r="AD311" i="13"/>
  <c r="AD312" i="13" s="1"/>
  <c r="AE309" i="13"/>
  <c r="AB81" i="13"/>
  <c r="AA83" i="13"/>
  <c r="AD305" i="13"/>
  <c r="AC307" i="13"/>
  <c r="AC308" i="13" s="1"/>
  <c r="AB343" i="13"/>
  <c r="AB344" i="13" s="1"/>
  <c r="AC341" i="13"/>
  <c r="Z169" i="13"/>
  <c r="Y171" i="13"/>
  <c r="Y172" i="13" s="1"/>
  <c r="AC271" i="13"/>
  <c r="AC272" i="13" s="1"/>
  <c r="AD269" i="13"/>
  <c r="AG277" i="13"/>
  <c r="AF279" i="13"/>
  <c r="AF280" i="13" s="1"/>
  <c r="AD267" i="13"/>
  <c r="AD268" i="13" s="1"/>
  <c r="AE265" i="13"/>
  <c r="AR35" i="15"/>
  <c r="AR96" i="15"/>
  <c r="AF143" i="10"/>
  <c r="AF144" i="10" s="1"/>
  <c r="AG141" i="10"/>
  <c r="Y127" i="14"/>
  <c r="Y128" i="14" s="1"/>
  <c r="Z125" i="14"/>
  <c r="AD23" i="10"/>
  <c r="AD24" i="10" s="1"/>
  <c r="AE21" i="10"/>
  <c r="AA21" i="13"/>
  <c r="Z23" i="13"/>
  <c r="Z24" i="13" s="1"/>
  <c r="AB129" i="14"/>
  <c r="AA131" i="14"/>
  <c r="AA132" i="14" s="1"/>
  <c r="Y123" i="14"/>
  <c r="Y124" i="14" s="1"/>
  <c r="Z121" i="14"/>
  <c r="AD83" i="10"/>
  <c r="AD84" i="10" s="1"/>
  <c r="AE81" i="10"/>
  <c r="Z167" i="13"/>
  <c r="Z168" i="13" s="1"/>
  <c r="AA165" i="13"/>
  <c r="AA173" i="13"/>
  <c r="Z175" i="13"/>
  <c r="Z176" i="13" s="1"/>
  <c r="W79" i="14"/>
  <c r="X77" i="14"/>
  <c r="AC13" i="10"/>
  <c r="AB15" i="10"/>
  <c r="X15" i="13"/>
  <c r="Y13" i="13"/>
  <c r="W75" i="14"/>
  <c r="X73" i="14"/>
  <c r="AB75" i="10"/>
  <c r="AC73" i="10"/>
  <c r="Z161" i="13"/>
  <c r="Y163" i="13"/>
  <c r="Y164" i="13" s="1"/>
  <c r="AB139" i="10"/>
  <c r="AC137" i="10"/>
  <c r="AC197" i="10"/>
  <c r="AB199" i="10"/>
  <c r="X105" i="14"/>
  <c r="W107" i="14"/>
  <c r="AC17" i="13"/>
  <c r="AB19" i="13"/>
  <c r="AD257" i="10"/>
  <c r="AC259" i="10"/>
  <c r="AC260" i="10" s="1"/>
  <c r="Z147" i="13"/>
  <c r="AA145" i="13"/>
  <c r="AD317" i="10"/>
  <c r="AC319" i="10"/>
  <c r="AC320" i="10" s="1"/>
  <c r="AD79" i="10"/>
  <c r="AE77" i="10"/>
  <c r="AA99" i="14"/>
  <c r="AB97" i="14"/>
  <c r="AG17" i="10"/>
  <c r="AF19" i="10"/>
  <c r="X115" i="14"/>
  <c r="X116" i="14" s="1"/>
  <c r="Y113" i="14"/>
  <c r="Y153" i="13"/>
  <c r="X155" i="13"/>
  <c r="X109" i="14"/>
  <c r="W111" i="14"/>
  <c r="Y117" i="14"/>
  <c r="X119" i="14"/>
  <c r="X120" i="14" s="1"/>
  <c r="Y159" i="13"/>
  <c r="Y160" i="13" s="1"/>
  <c r="Z157" i="13"/>
  <c r="X151" i="13"/>
  <c r="Y149" i="13"/>
  <c r="Z101" i="14"/>
  <c r="Y103" i="14"/>
  <c r="X87" i="14"/>
  <c r="X88" i="14" s="1"/>
  <c r="Y85" i="14"/>
  <c r="Y143" i="13"/>
  <c r="Y144" i="13" s="1"/>
  <c r="Z141" i="13"/>
  <c r="AD193" i="10"/>
  <c r="AC195" i="10"/>
  <c r="AC196" i="10" s="1"/>
  <c r="Y81" i="14"/>
  <c r="X83" i="14"/>
  <c r="X84" i="14" s="1"/>
  <c r="AD253" i="10"/>
  <c r="AC255" i="10"/>
  <c r="AC256" i="10" s="1"/>
  <c r="Z133" i="13"/>
  <c r="Y135" i="13"/>
  <c r="Y136" i="13" s="1"/>
  <c r="Y93" i="14"/>
  <c r="X95" i="14"/>
  <c r="X96" i="14" s="1"/>
  <c r="X91" i="14"/>
  <c r="X92" i="14" s="1"/>
  <c r="Y89" i="14"/>
  <c r="Z137" i="13"/>
  <c r="Y139" i="13"/>
  <c r="Y140" i="13" s="1"/>
  <c r="AC315" i="10"/>
  <c r="AC316" i="10" s="1"/>
  <c r="AD313" i="10"/>
  <c r="AD133" i="10"/>
  <c r="AC135" i="10"/>
  <c r="AC136" i="10" s="1"/>
  <c r="AJ11" i="10"/>
  <c r="AJ12" i="10" s="1"/>
  <c r="AK9" i="10"/>
  <c r="AB71" i="14"/>
  <c r="AB72" i="14" s="1"/>
  <c r="AC69" i="14"/>
  <c r="AD41" i="14"/>
  <c r="AC43" i="14"/>
  <c r="AC44" i="14" s="1"/>
  <c r="AD99" i="13"/>
  <c r="AD100" i="13" s="1"/>
  <c r="AE97" i="13"/>
  <c r="AE7" i="13"/>
  <c r="AE8" i="13" s="1"/>
  <c r="AF5" i="13"/>
  <c r="AD45" i="14"/>
  <c r="AC47" i="14"/>
  <c r="AC48" i="14" s="1"/>
  <c r="AH249" i="10"/>
  <c r="AG251" i="10"/>
  <c r="AG252" i="10" s="1"/>
  <c r="AC65" i="14"/>
  <c r="AB67" i="14"/>
  <c r="AB68" i="14" s="1"/>
  <c r="AJ5" i="10"/>
  <c r="AI7" i="10"/>
  <c r="AI8" i="10" s="1"/>
  <c r="AG187" i="10"/>
  <c r="AG188" i="10" s="1"/>
  <c r="AH185" i="10"/>
  <c r="AE25" i="14"/>
  <c r="AD27" i="14"/>
  <c r="AD28" i="14" s="1"/>
  <c r="AB39" i="14"/>
  <c r="AB40" i="14" s="1"/>
  <c r="AC37" i="14"/>
  <c r="AH65" i="10"/>
  <c r="AG67" i="10"/>
  <c r="AG68" i="10" s="1"/>
  <c r="AH125" i="10"/>
  <c r="AG127" i="10"/>
  <c r="AG128" i="10" s="1"/>
  <c r="AC115" i="13"/>
  <c r="AC116" i="13" s="1"/>
  <c r="AD113" i="13"/>
  <c r="AH307" i="10"/>
  <c r="AH308" i="10" s="1"/>
  <c r="AI305" i="10"/>
  <c r="AH309" i="10"/>
  <c r="AG311" i="10"/>
  <c r="AG312" i="10" s="1"/>
  <c r="AI245" i="10"/>
  <c r="AH247" i="10"/>
  <c r="AH248" i="10" s="1"/>
  <c r="AB31" i="14"/>
  <c r="AB32" i="14" s="1"/>
  <c r="AC29" i="14"/>
  <c r="AC33" i="14"/>
  <c r="AB35" i="14"/>
  <c r="AB36" i="14" s="1"/>
  <c r="AK71" i="10"/>
  <c r="AK72" i="10" s="1"/>
  <c r="AL69" i="10"/>
  <c r="AL159" i="10"/>
  <c r="AL160" i="10" s="1"/>
  <c r="AM157" i="10"/>
  <c r="AL43" i="10"/>
  <c r="AL44" i="10" s="1"/>
  <c r="AM41" i="10"/>
  <c r="AL279" i="10"/>
  <c r="AL280" i="10" s="1"/>
  <c r="AM277" i="10"/>
  <c r="AN161" i="10"/>
  <c r="AM163" i="10"/>
  <c r="AM164" i="10" s="1"/>
  <c r="AM99" i="10"/>
  <c r="AM100" i="10" s="1"/>
  <c r="AN97" i="10"/>
  <c r="AI111" i="10"/>
  <c r="AI112" i="10" s="1"/>
  <c r="AJ109" i="10"/>
  <c r="AI229" i="10"/>
  <c r="AH231" i="10"/>
  <c r="AH232" i="10" s="1"/>
  <c r="AN221" i="10"/>
  <c r="AM223" i="10"/>
  <c r="AM224" i="10" s="1"/>
  <c r="AJ235" i="10"/>
  <c r="AJ236" i="10" s="1"/>
  <c r="AK233" i="10"/>
  <c r="AN53" i="10"/>
  <c r="AM55" i="10"/>
  <c r="AM56" i="10" s="1"/>
  <c r="AL101" i="10"/>
  <c r="AK103" i="10"/>
  <c r="AK104" i="10" s="1"/>
  <c r="AL349" i="10"/>
  <c r="AK351" i="10"/>
  <c r="AK352" i="10" s="1"/>
  <c r="AM113" i="10"/>
  <c r="AL115" i="10"/>
  <c r="AL116" i="10" s="1"/>
  <c r="AJ105" i="10"/>
  <c r="AI107" i="10"/>
  <c r="AI108" i="10" s="1"/>
  <c r="AK355" i="10"/>
  <c r="AK356" i="10" s="1"/>
  <c r="AL353" i="10"/>
  <c r="AI51" i="10"/>
  <c r="AI52" i="10" s="1"/>
  <c r="AJ49" i="10"/>
  <c r="AL173" i="10"/>
  <c r="AK175" i="10"/>
  <c r="AK176" i="10" s="1"/>
  <c r="AJ191" i="10"/>
  <c r="AJ192" i="10" s="1"/>
  <c r="AK189" i="10"/>
  <c r="AK131" i="10"/>
  <c r="AK132" i="10" s="1"/>
  <c r="AL129" i="10"/>
  <c r="AM337" i="10"/>
  <c r="AL339" i="10"/>
  <c r="AL340" i="10" s="1"/>
  <c r="AK265" i="10"/>
  <c r="AJ267" i="10"/>
  <c r="AJ268" i="10" s="1"/>
  <c r="AL165" i="10"/>
  <c r="AK167" i="10"/>
  <c r="AK168" i="10" s="1"/>
  <c r="AL39" i="10"/>
  <c r="AL40" i="10" s="1"/>
  <c r="AM37" i="10"/>
  <c r="AI47" i="10"/>
  <c r="AI48" i="10" s="1"/>
  <c r="AJ45" i="10"/>
  <c r="AL295" i="10"/>
  <c r="AL296" i="10" s="1"/>
  <c r="AM293" i="10"/>
  <c r="AH341" i="10"/>
  <c r="AG343" i="10"/>
  <c r="AG344" i="10" s="1"/>
  <c r="AM285" i="10"/>
  <c r="AL287" i="10"/>
  <c r="AL288" i="10" s="1"/>
  <c r="AL219" i="10"/>
  <c r="AL220" i="10" s="1"/>
  <c r="AM217" i="10"/>
  <c r="AJ169" i="10"/>
  <c r="AI171" i="10"/>
  <c r="AI172" i="10" s="1"/>
  <c r="AL345" i="10"/>
  <c r="AK347" i="10"/>
  <c r="AK348" i="10" s="1"/>
  <c r="AK291" i="10"/>
  <c r="AK292" i="10" s="1"/>
  <c r="AL289" i="10"/>
  <c r="AN281" i="10"/>
  <c r="AM283" i="10"/>
  <c r="AM284" i="10" s="1"/>
  <c r="AG281" i="14"/>
  <c r="AF283" i="14"/>
  <c r="AF284" i="14" s="1"/>
  <c r="AD269" i="14"/>
  <c r="AC271" i="14"/>
  <c r="AC272" i="14" s="1"/>
  <c r="AH253" i="14"/>
  <c r="AG255" i="14"/>
  <c r="AG256" i="14" s="1"/>
  <c r="AF321" i="14"/>
  <c r="AE323" i="14"/>
  <c r="AE324" i="14" s="1"/>
  <c r="AF231" i="13"/>
  <c r="AF232" i="13" s="1"/>
  <c r="AG229" i="13"/>
  <c r="AF239" i="13"/>
  <c r="AF240" i="13" s="1"/>
  <c r="AG237" i="13"/>
  <c r="AF309" i="14"/>
  <c r="AE311" i="14"/>
  <c r="AE312" i="14" s="1"/>
  <c r="AG251" i="14"/>
  <c r="AG252" i="14" s="1"/>
  <c r="AH249" i="14"/>
  <c r="AE247" i="14"/>
  <c r="AE248" i="14" s="1"/>
  <c r="AF245" i="14"/>
  <c r="AF235" i="14"/>
  <c r="AF236" i="14" s="1"/>
  <c r="AG233" i="14"/>
  <c r="AG39" i="13"/>
  <c r="AG40" i="13" s="1"/>
  <c r="AH37" i="13"/>
  <c r="AF243" i="13"/>
  <c r="AF244" i="13" s="1"/>
  <c r="AG241" i="13"/>
  <c r="AE347" i="13"/>
  <c r="AE348" i="13" s="1"/>
  <c r="AF345" i="13"/>
  <c r="AD297" i="14"/>
  <c r="AC299" i="14"/>
  <c r="AC300" i="14" s="1"/>
  <c r="AG101" i="13"/>
  <c r="AF103" i="13"/>
  <c r="AF104" i="13" s="1"/>
  <c r="AH349" i="13"/>
  <c r="AG351" i="13"/>
  <c r="AG352" i="13" s="1"/>
  <c r="AG49" i="14"/>
  <c r="AF51" i="14"/>
  <c r="AF52" i="14" s="1"/>
  <c r="AD47" i="13"/>
  <c r="AD48" i="13" s="1"/>
  <c r="AE45" i="13"/>
  <c r="AH247" i="13"/>
  <c r="AH248" i="13" s="1"/>
  <c r="AI245" i="13"/>
  <c r="AH9" i="13"/>
  <c r="AG11" i="13"/>
  <c r="AG12" i="13" s="1"/>
  <c r="AE111" i="13"/>
  <c r="AE112" i="13" s="1"/>
  <c r="AF109" i="13"/>
  <c r="AG255" i="13"/>
  <c r="AG256" i="13" s="1"/>
  <c r="AH253" i="13"/>
  <c r="AG259" i="14"/>
  <c r="AG260" i="14" s="1"/>
  <c r="AH257" i="14"/>
  <c r="AB283" i="13"/>
  <c r="AB284" i="13" s="1"/>
  <c r="AC281" i="13"/>
  <c r="AG241" i="14"/>
  <c r="AF243" i="14"/>
  <c r="AF244" i="14" s="1"/>
  <c r="AH41" i="13"/>
  <c r="AG43" i="13"/>
  <c r="AG44" i="13" s="1"/>
  <c r="AF355" i="13"/>
  <c r="AF356" i="13" s="1"/>
  <c r="AG353" i="13"/>
  <c r="AE275" i="14"/>
  <c r="AE276" i="14" s="1"/>
  <c r="AF273" i="14"/>
  <c r="AF53" i="14"/>
  <c r="AE55" i="14"/>
  <c r="AE56" i="14" s="1"/>
  <c r="AG237" i="14"/>
  <c r="AF239" i="14"/>
  <c r="AF240" i="14" s="1"/>
  <c r="AI53" i="13"/>
  <c r="AH55" i="13"/>
  <c r="AH56" i="13" s="1"/>
  <c r="AD265" i="14"/>
  <c r="AC267" i="14"/>
  <c r="AC268" i="14" s="1"/>
  <c r="AF227" i="14"/>
  <c r="AF228" i="14" s="1"/>
  <c r="AG225" i="14"/>
  <c r="AE49" i="13"/>
  <c r="AD51" i="13"/>
  <c r="AD52" i="13" s="1"/>
  <c r="AD327" i="14"/>
  <c r="AD328" i="14" s="1"/>
  <c r="AE325" i="14"/>
  <c r="AE335" i="14"/>
  <c r="AE336" i="14" s="1"/>
  <c r="AF333" i="14"/>
  <c r="AG229" i="14"/>
  <c r="AF231" i="14"/>
  <c r="AF232" i="14" s="1"/>
  <c r="AD279" i="14"/>
  <c r="AD280" i="14" s="1"/>
  <c r="AE277" i="14"/>
  <c r="AF235" i="13"/>
  <c r="AF236" i="13" s="1"/>
  <c r="AG233" i="13"/>
  <c r="AF305" i="14"/>
  <c r="AE307" i="14"/>
  <c r="AE308" i="14" s="1"/>
  <c r="AE61" i="14"/>
  <c r="AD63" i="14"/>
  <c r="AD64" i="14" s="1"/>
  <c r="AC291" i="14"/>
  <c r="AC292" i="14" s="1"/>
  <c r="AD289" i="14"/>
  <c r="AC301" i="14"/>
  <c r="AB303" i="14"/>
  <c r="AB304" i="14" s="1"/>
  <c r="AH249" i="13"/>
  <c r="AG251" i="13"/>
  <c r="AG252" i="13" s="1"/>
  <c r="AC295" i="14"/>
  <c r="AC296" i="14" s="1"/>
  <c r="AD293" i="14"/>
  <c r="AG317" i="14"/>
  <c r="AF319" i="14"/>
  <c r="AF320" i="14" s="1"/>
  <c r="AH221" i="14"/>
  <c r="AG223" i="14"/>
  <c r="AG224" i="14" s="1"/>
  <c r="AG315" i="14"/>
  <c r="AG316" i="14" s="1"/>
  <c r="AH313" i="14"/>
  <c r="AE285" i="13"/>
  <c r="AD287" i="13"/>
  <c r="AD288" i="13" s="1"/>
  <c r="AH261" i="13"/>
  <c r="AG263" i="13"/>
  <c r="AG264" i="13" s="1"/>
  <c r="AF331" i="14"/>
  <c r="AF332" i="14" s="1"/>
  <c r="AG329" i="14"/>
  <c r="AF285" i="14"/>
  <c r="AE287" i="14"/>
  <c r="AE288" i="14" s="1"/>
  <c r="AH337" i="13"/>
  <c r="AG339" i="13"/>
  <c r="AG340" i="13" s="1"/>
  <c r="AE59" i="14"/>
  <c r="AE60" i="14" s="1"/>
  <c r="AF57" i="14"/>
  <c r="AB261" i="14"/>
  <c r="AA263" i="14"/>
  <c r="AA264" i="14" s="1"/>
  <c r="AF219" i="14"/>
  <c r="AF220" i="14" s="1"/>
  <c r="AG217" i="14"/>
  <c r="AC335" i="10" l="1"/>
  <c r="AC336" i="10" s="1"/>
  <c r="AD333" i="10"/>
  <c r="Y335" i="13"/>
  <c r="Y336" i="13" s="1"/>
  <c r="Z333" i="13"/>
  <c r="X215" i="14"/>
  <c r="X216" i="14" s="1"/>
  <c r="Y213" i="14"/>
  <c r="AH213" i="10"/>
  <c r="AG215" i="10"/>
  <c r="AG216" i="10" s="1"/>
  <c r="AH33" i="10"/>
  <c r="AG35" i="10"/>
  <c r="AG36" i="10" s="1"/>
  <c r="AB195" i="14"/>
  <c r="AB196" i="14" s="1"/>
  <c r="AC193" i="14"/>
  <c r="AA209" i="14"/>
  <c r="Z211" i="14"/>
  <c r="Z212" i="14" s="1"/>
  <c r="AB203" i="14"/>
  <c r="AB204" i="14" s="1"/>
  <c r="AC201" i="14"/>
  <c r="AH153" i="10"/>
  <c r="AG155" i="10"/>
  <c r="AG156" i="10" s="1"/>
  <c r="AA227" i="13"/>
  <c r="AA228" i="13" s="1"/>
  <c r="AB225" i="13"/>
  <c r="AC223" i="13"/>
  <c r="AC224" i="13" s="1"/>
  <c r="AD221" i="13"/>
  <c r="AE275" i="10"/>
  <c r="AE276" i="10" s="1"/>
  <c r="AF273" i="10"/>
  <c r="AC219" i="13"/>
  <c r="AC220" i="13" s="1"/>
  <c r="AD217" i="13"/>
  <c r="AC205" i="14"/>
  <c r="AB207" i="14"/>
  <c r="AB208" i="14" s="1"/>
  <c r="AD33" i="13"/>
  <c r="AC35" i="13"/>
  <c r="AC36" i="13" s="1"/>
  <c r="AB197" i="14"/>
  <c r="AA199" i="14"/>
  <c r="AA200" i="14" s="1"/>
  <c r="AF95" i="10"/>
  <c r="AF96" i="10" s="1"/>
  <c r="AG93" i="10"/>
  <c r="AC93" i="13"/>
  <c r="AB95" i="13"/>
  <c r="AB96" i="13" s="1"/>
  <c r="AD271" i="10"/>
  <c r="AD272" i="10" s="1"/>
  <c r="AE269" i="10"/>
  <c r="AE209" i="10"/>
  <c r="AD211" i="10"/>
  <c r="AD212" i="10" s="1"/>
  <c r="X171" i="14"/>
  <c r="X172" i="14" s="1"/>
  <c r="Y169" i="14"/>
  <c r="Z89" i="13"/>
  <c r="Y91" i="13"/>
  <c r="Y92" i="13" s="1"/>
  <c r="Z181" i="14"/>
  <c r="Y183" i="14"/>
  <c r="Y184" i="14" s="1"/>
  <c r="Y179" i="14"/>
  <c r="Y180" i="14" s="1"/>
  <c r="Z177" i="14"/>
  <c r="AE149" i="10"/>
  <c r="AD151" i="10"/>
  <c r="AD152" i="10" s="1"/>
  <c r="AC31" i="10"/>
  <c r="AC32" i="10" s="1"/>
  <c r="AD29" i="10"/>
  <c r="AA213" i="13"/>
  <c r="Z215" i="13"/>
  <c r="Z216" i="13" s="1"/>
  <c r="Z189" i="14"/>
  <c r="Y191" i="14"/>
  <c r="Y192" i="14" s="1"/>
  <c r="AA209" i="13"/>
  <c r="Z211" i="13"/>
  <c r="Z212" i="13" s="1"/>
  <c r="AD331" i="10"/>
  <c r="AD332" i="10" s="1"/>
  <c r="AE329" i="10"/>
  <c r="Y31" i="13"/>
  <c r="Y32" i="13" s="1"/>
  <c r="Z29" i="13"/>
  <c r="AD89" i="10"/>
  <c r="AC91" i="10"/>
  <c r="AC92" i="10" s="1"/>
  <c r="Z331" i="13"/>
  <c r="Z332" i="13" s="1"/>
  <c r="AA329" i="13"/>
  <c r="Z207" i="13"/>
  <c r="Z208" i="13" s="1"/>
  <c r="AA205" i="13"/>
  <c r="Y173" i="14"/>
  <c r="X175" i="14"/>
  <c r="X176" i="14" s="1"/>
  <c r="Z185" i="14"/>
  <c r="Y187" i="14"/>
  <c r="Y188" i="14" s="1"/>
  <c r="AE207" i="10"/>
  <c r="AE208" i="10" s="1"/>
  <c r="AF205" i="10"/>
  <c r="AE27" i="10"/>
  <c r="AE28" i="10" s="1"/>
  <c r="AF25" i="10"/>
  <c r="AA145" i="14"/>
  <c r="Z147" i="14"/>
  <c r="Z148" i="14" s="1"/>
  <c r="AF325" i="10"/>
  <c r="AE327" i="10"/>
  <c r="AE328" i="10" s="1"/>
  <c r="AH225" i="10"/>
  <c r="AG227" i="10"/>
  <c r="AG228" i="10" s="1"/>
  <c r="AB163" i="14"/>
  <c r="AB164" i="14" s="1"/>
  <c r="AC161" i="14"/>
  <c r="AB85" i="13"/>
  <c r="AA87" i="13"/>
  <c r="AA88" i="13" s="1"/>
  <c r="AA157" i="14"/>
  <c r="Z159" i="14"/>
  <c r="Z160" i="14" s="1"/>
  <c r="AF85" i="10"/>
  <c r="AE87" i="10"/>
  <c r="AE88" i="10" s="1"/>
  <c r="AA165" i="14"/>
  <c r="Z167" i="14"/>
  <c r="Z168" i="14" s="1"/>
  <c r="AD153" i="14"/>
  <c r="AC155" i="14"/>
  <c r="AC156" i="14" s="1"/>
  <c r="AB197" i="13"/>
  <c r="AA199" i="13"/>
  <c r="AA200" i="13" s="1"/>
  <c r="Z151" i="14"/>
  <c r="Z152" i="14" s="1"/>
  <c r="AA149" i="14"/>
  <c r="AH147" i="10"/>
  <c r="AH148" i="10" s="1"/>
  <c r="AI145" i="10"/>
  <c r="AB325" i="13"/>
  <c r="AA327" i="13"/>
  <c r="AA328" i="13" s="1"/>
  <c r="AE193" i="13"/>
  <c r="AD195" i="13"/>
  <c r="AD196" i="13" s="1"/>
  <c r="AA27" i="13"/>
  <c r="AA28" i="13" s="1"/>
  <c r="AB25" i="13"/>
  <c r="AC203" i="13"/>
  <c r="AC204" i="13" s="1"/>
  <c r="AD201" i="13"/>
  <c r="V185" i="13"/>
  <c r="U187" i="13"/>
  <c r="U188" i="13" s="1"/>
  <c r="Y203" i="10"/>
  <c r="Y204" i="10" s="1"/>
  <c r="Z201" i="10"/>
  <c r="T135" i="14"/>
  <c r="T136" i="14" s="1"/>
  <c r="U133" i="14"/>
  <c r="AC343" i="13"/>
  <c r="AC344" i="13" s="1"/>
  <c r="AD341" i="13"/>
  <c r="AE305" i="13"/>
  <c r="AD307" i="13"/>
  <c r="AD308" i="13" s="1"/>
  <c r="AF105" i="13"/>
  <c r="AE107" i="13"/>
  <c r="AE108" i="13" s="1"/>
  <c r="AF265" i="13"/>
  <c r="AE267" i="13"/>
  <c r="AE268" i="13" s="1"/>
  <c r="AG257" i="13"/>
  <c r="AF259" i="13"/>
  <c r="AF260" i="13" s="1"/>
  <c r="AC81" i="13"/>
  <c r="AB83" i="13"/>
  <c r="AB84" i="13" s="1"/>
  <c r="AH277" i="13"/>
  <c r="AG279" i="13"/>
  <c r="AG280" i="13" s="1"/>
  <c r="AG275" i="13"/>
  <c r="AG276" i="13" s="1"/>
  <c r="AH273" i="13"/>
  <c r="AD271" i="13"/>
  <c r="AD272" i="13" s="1"/>
  <c r="AE269" i="13"/>
  <c r="AE311" i="13"/>
  <c r="AE312" i="13" s="1"/>
  <c r="AF309" i="13"/>
  <c r="AB317" i="13"/>
  <c r="AA319" i="13"/>
  <c r="AA320" i="13" s="1"/>
  <c r="AA169" i="13"/>
  <c r="Z171" i="13"/>
  <c r="Z172" i="13" s="1"/>
  <c r="AB313" i="13"/>
  <c r="AA315" i="13"/>
  <c r="AA316" i="13" s="1"/>
  <c r="AS35" i="15"/>
  <c r="AT35" i="15" s="1"/>
  <c r="AU35" i="15" s="1"/>
  <c r="AV35" i="15" s="1"/>
  <c r="AW35" i="15" s="1"/>
  <c r="AX35" i="15" s="1"/>
  <c r="AY35" i="15" s="1"/>
  <c r="AZ35" i="15" s="1"/>
  <c r="BA35" i="15" s="1"/>
  <c r="BB35" i="15" s="1"/>
  <c r="BC35" i="15" s="1"/>
  <c r="BD35" i="15" s="1"/>
  <c r="BE35" i="15" s="1"/>
  <c r="BF35" i="15" s="1"/>
  <c r="BG35" i="15" s="1"/>
  <c r="BH35" i="15" s="1"/>
  <c r="BI35" i="15" s="1"/>
  <c r="BJ35" i="15" s="1"/>
  <c r="BK35" i="15" s="1"/>
  <c r="BL35" i="15" s="1"/>
  <c r="BM35" i="15" s="1"/>
  <c r="BN35" i="15" s="1"/>
  <c r="BO35" i="15" s="1"/>
  <c r="BP35" i="15" s="1"/>
  <c r="BQ35" i="15" s="1"/>
  <c r="BR35" i="15" s="1"/>
  <c r="BS35" i="15" s="1"/>
  <c r="BT35" i="15" s="1"/>
  <c r="BU35" i="15" s="1"/>
  <c r="BV35" i="15" s="1"/>
  <c r="BW35" i="15" s="1"/>
  <c r="Q28" i="2" s="1"/>
  <c r="AS96" i="15"/>
  <c r="AS102" i="15"/>
  <c r="AS114" i="15"/>
  <c r="AT114" i="15" s="1"/>
  <c r="AU114" i="15" s="1"/>
  <c r="AV114" i="15" s="1"/>
  <c r="AW114" i="15" s="1"/>
  <c r="AX114" i="15" s="1"/>
  <c r="AY114" i="15" s="1"/>
  <c r="AZ114" i="15" s="1"/>
  <c r="BA114" i="15" s="1"/>
  <c r="BB114" i="15" s="1"/>
  <c r="BC114" i="15" s="1"/>
  <c r="BD114" i="15" s="1"/>
  <c r="BE114" i="15" s="1"/>
  <c r="BF114" i="15" s="1"/>
  <c r="BG114" i="15" s="1"/>
  <c r="BH114" i="15" s="1"/>
  <c r="BI114" i="15" s="1"/>
  <c r="BJ114" i="15" s="1"/>
  <c r="BK114" i="15" s="1"/>
  <c r="BL114" i="15" s="1"/>
  <c r="BM114" i="15" s="1"/>
  <c r="BN114" i="15" s="1"/>
  <c r="BO114" i="15" s="1"/>
  <c r="BP114" i="15" s="1"/>
  <c r="BQ114" i="15" s="1"/>
  <c r="BR114" i="15" s="1"/>
  <c r="BS114" i="15" s="1"/>
  <c r="BT114" i="15" s="1"/>
  <c r="BU114" i="15" s="1"/>
  <c r="BV114" i="15" s="1"/>
  <c r="BW114" i="15" s="1"/>
  <c r="AS120" i="15"/>
  <c r="AS108" i="15"/>
  <c r="AF81" i="10"/>
  <c r="AE83" i="10"/>
  <c r="AE84" i="10" s="1"/>
  <c r="Z123" i="14"/>
  <c r="Z124" i="14" s="1"/>
  <c r="AA121" i="14"/>
  <c r="AA125" i="14"/>
  <c r="Z127" i="14"/>
  <c r="Z128" i="14" s="1"/>
  <c r="AB173" i="13"/>
  <c r="AA175" i="13"/>
  <c r="AA176" i="13" s="1"/>
  <c r="AA167" i="13"/>
  <c r="AA168" i="13" s="1"/>
  <c r="AB165" i="13"/>
  <c r="AE23" i="10"/>
  <c r="AE24" i="10" s="1"/>
  <c r="AF21" i="10"/>
  <c r="AH141" i="10"/>
  <c r="AG143" i="10"/>
  <c r="AG144" i="10" s="1"/>
  <c r="AC129" i="14"/>
  <c r="AB131" i="14"/>
  <c r="AB132" i="14" s="1"/>
  <c r="AB21" i="13"/>
  <c r="AA23" i="13"/>
  <c r="AA24" i="13" s="1"/>
  <c r="AC75" i="10"/>
  <c r="AD73" i="10"/>
  <c r="Y73" i="14"/>
  <c r="X75" i="14"/>
  <c r="Y15" i="13"/>
  <c r="Z13" i="13"/>
  <c r="X79" i="14"/>
  <c r="Y77" i="14"/>
  <c r="AC15" i="10"/>
  <c r="AD13" i="10"/>
  <c r="Y151" i="13"/>
  <c r="Z149" i="13"/>
  <c r="Z159" i="13"/>
  <c r="Z160" i="13" s="1"/>
  <c r="AA157" i="13"/>
  <c r="Y115" i="14"/>
  <c r="Y116" i="14" s="1"/>
  <c r="Z113" i="14"/>
  <c r="AC97" i="14"/>
  <c r="AB99" i="14"/>
  <c r="AE79" i="10"/>
  <c r="AF77" i="10"/>
  <c r="AA147" i="13"/>
  <c r="AB145" i="13"/>
  <c r="AD137" i="10"/>
  <c r="AC139" i="10"/>
  <c r="Z103" i="14"/>
  <c r="AA101" i="14"/>
  <c r="Z117" i="14"/>
  <c r="Y119" i="14"/>
  <c r="Y120" i="14" s="1"/>
  <c r="X111" i="14"/>
  <c r="Y109" i="14"/>
  <c r="Z153" i="13"/>
  <c r="Y155" i="13"/>
  <c r="AH17" i="10"/>
  <c r="AG19" i="10"/>
  <c r="AE317" i="10"/>
  <c r="AD319" i="10"/>
  <c r="AD320" i="10" s="1"/>
  <c r="AD259" i="10"/>
  <c r="AD260" i="10" s="1"/>
  <c r="AE257" i="10"/>
  <c r="AC19" i="13"/>
  <c r="AD17" i="13"/>
  <c r="X107" i="14"/>
  <c r="Y105" i="14"/>
  <c r="AD197" i="10"/>
  <c r="AC199" i="10"/>
  <c r="Z163" i="13"/>
  <c r="Z164" i="13" s="1"/>
  <c r="AA161" i="13"/>
  <c r="AD315" i="10"/>
  <c r="AD316" i="10" s="1"/>
  <c r="AE313" i="10"/>
  <c r="Y91" i="14"/>
  <c r="Y92" i="14" s="1"/>
  <c r="Z89" i="14"/>
  <c r="AA141" i="13"/>
  <c r="Z143" i="13"/>
  <c r="Z144" i="13" s="1"/>
  <c r="Z85" i="14"/>
  <c r="Y87" i="14"/>
  <c r="Y88" i="14" s="1"/>
  <c r="AE133" i="10"/>
  <c r="AD135" i="10"/>
  <c r="AD136" i="10" s="1"/>
  <c r="AA137" i="13"/>
  <c r="Z139" i="13"/>
  <c r="Z140" i="13" s="1"/>
  <c r="Y95" i="14"/>
  <c r="Y96" i="14" s="1"/>
  <c r="Z93" i="14"/>
  <c r="AA133" i="13"/>
  <c r="Z135" i="13"/>
  <c r="Z136" i="13" s="1"/>
  <c r="AE253" i="10"/>
  <c r="AD255" i="10"/>
  <c r="AD256" i="10" s="1"/>
  <c r="Z81" i="14"/>
  <c r="Y83" i="14"/>
  <c r="Y84" i="14" s="1"/>
  <c r="AD195" i="10"/>
  <c r="AD196" i="10" s="1"/>
  <c r="AE193" i="10"/>
  <c r="AK11" i="10"/>
  <c r="AK12" i="10" s="1"/>
  <c r="AL9" i="10"/>
  <c r="AC31" i="14"/>
  <c r="AC32" i="14" s="1"/>
  <c r="AD29" i="14"/>
  <c r="AJ305" i="10"/>
  <c r="AI307" i="10"/>
  <c r="AI308" i="10" s="1"/>
  <c r="AE113" i="13"/>
  <c r="AD115" i="13"/>
  <c r="AD116" i="13" s="1"/>
  <c r="AD37" i="14"/>
  <c r="AC39" i="14"/>
  <c r="AC40" i="14" s="1"/>
  <c r="AI185" i="10"/>
  <c r="AH187" i="10"/>
  <c r="AH188" i="10" s="1"/>
  <c r="AG5" i="13"/>
  <c r="AF7" i="13"/>
  <c r="AF8" i="13" s="1"/>
  <c r="AE99" i="13"/>
  <c r="AE100" i="13" s="1"/>
  <c r="AF97" i="13"/>
  <c r="AC71" i="14"/>
  <c r="AC72" i="14" s="1"/>
  <c r="AD69" i="14"/>
  <c r="AD33" i="14"/>
  <c r="AC35" i="14"/>
  <c r="AC36" i="14" s="1"/>
  <c r="AJ245" i="10"/>
  <c r="AI247" i="10"/>
  <c r="AI248" i="10" s="1"/>
  <c r="AH311" i="10"/>
  <c r="AH312" i="10" s="1"/>
  <c r="AI309" i="10"/>
  <c r="AH127" i="10"/>
  <c r="AH128" i="10" s="1"/>
  <c r="AI125" i="10"/>
  <c r="AI65" i="10"/>
  <c r="AH67" i="10"/>
  <c r="AH68" i="10" s="1"/>
  <c r="AF25" i="14"/>
  <c r="AE27" i="14"/>
  <c r="AE28" i="14" s="1"/>
  <c r="AJ7" i="10"/>
  <c r="AJ8" i="10" s="1"/>
  <c r="AK5" i="10"/>
  <c r="AC67" i="14"/>
  <c r="AC68" i="14" s="1"/>
  <c r="AD65" i="14"/>
  <c r="AH251" i="10"/>
  <c r="AH252" i="10" s="1"/>
  <c r="AI249" i="10"/>
  <c r="AD47" i="14"/>
  <c r="AD48" i="14" s="1"/>
  <c r="AE45" i="14"/>
  <c r="AD43" i="14"/>
  <c r="AD44" i="14" s="1"/>
  <c r="AE41" i="14"/>
  <c r="AL71" i="10"/>
  <c r="AL72" i="10" s="1"/>
  <c r="AM69" i="10"/>
  <c r="AL291" i="10"/>
  <c r="AL292" i="10" s="1"/>
  <c r="AM289" i="10"/>
  <c r="AL233" i="10"/>
  <c r="AK235" i="10"/>
  <c r="AK236" i="10" s="1"/>
  <c r="AI231" i="10"/>
  <c r="AI232" i="10" s="1"/>
  <c r="AJ229" i="10"/>
  <c r="AM39" i="10"/>
  <c r="AM40" i="10" s="1"/>
  <c r="AN37" i="10"/>
  <c r="AN337" i="10"/>
  <c r="AM339" i="10"/>
  <c r="AM340" i="10" s="1"/>
  <c r="AJ107" i="10"/>
  <c r="AJ108" i="10" s="1"/>
  <c r="AK105" i="10"/>
  <c r="AN99" i="10"/>
  <c r="AN100" i="10" s="1"/>
  <c r="AO97" i="10"/>
  <c r="AL189" i="10"/>
  <c r="AK191" i="10"/>
  <c r="AK192" i="10" s="1"/>
  <c r="AM353" i="10"/>
  <c r="AL355" i="10"/>
  <c r="AL356" i="10" s="1"/>
  <c r="AN283" i="10"/>
  <c r="AN284" i="10" s="1"/>
  <c r="AO281" i="10"/>
  <c r="AM345" i="10"/>
  <c r="AL347" i="10"/>
  <c r="AL348" i="10" s="1"/>
  <c r="AM287" i="10"/>
  <c r="AM288" i="10" s="1"/>
  <c r="AN285" i="10"/>
  <c r="AM129" i="10"/>
  <c r="AL131" i="10"/>
  <c r="AL132" i="10" s="1"/>
  <c r="AN55" i="10"/>
  <c r="AN56" i="10" s="1"/>
  <c r="AO53" i="10"/>
  <c r="AN163" i="10"/>
  <c r="AN164" i="10" s="1"/>
  <c r="AO161" i="10"/>
  <c r="AL265" i="10"/>
  <c r="AK267" i="10"/>
  <c r="AK268" i="10" s="1"/>
  <c r="AM43" i="10"/>
  <c r="AM44" i="10" s="1"/>
  <c r="AN41" i="10"/>
  <c r="AJ171" i="10"/>
  <c r="AJ172" i="10" s="1"/>
  <c r="AK169" i="10"/>
  <c r="AN293" i="10"/>
  <c r="AM295" i="10"/>
  <c r="AM296" i="10" s="1"/>
  <c r="AM173" i="10"/>
  <c r="AL175" i="10"/>
  <c r="AL176" i="10" s="1"/>
  <c r="AM115" i="10"/>
  <c r="AM116" i="10" s="1"/>
  <c r="AN113" i="10"/>
  <c r="AM279" i="10"/>
  <c r="AM280" i="10" s="1"/>
  <c r="AN277" i="10"/>
  <c r="AN157" i="10"/>
  <c r="AM159" i="10"/>
  <c r="AM160" i="10" s="1"/>
  <c r="AN217" i="10"/>
  <c r="AM219" i="10"/>
  <c r="AM220" i="10" s="1"/>
  <c r="AK45" i="10"/>
  <c r="AJ47" i="10"/>
  <c r="AJ48" i="10" s="1"/>
  <c r="AL103" i="10"/>
  <c r="AL104" i="10" s="1"/>
  <c r="AM101" i="10"/>
  <c r="AL351" i="10"/>
  <c r="AL352" i="10" s="1"/>
  <c r="AM349" i="10"/>
  <c r="AI341" i="10"/>
  <c r="AH343" i="10"/>
  <c r="AH344" i="10" s="1"/>
  <c r="AL167" i="10"/>
  <c r="AL168" i="10" s="1"/>
  <c r="AM165" i="10"/>
  <c r="AJ51" i="10"/>
  <c r="AJ52" i="10" s="1"/>
  <c r="AK49" i="10"/>
  <c r="AN223" i="10"/>
  <c r="AN224" i="10" s="1"/>
  <c r="AO221" i="10"/>
  <c r="AJ111" i="10"/>
  <c r="AJ112" i="10" s="1"/>
  <c r="AK109" i="10"/>
  <c r="AG273" i="14"/>
  <c r="AF275" i="14"/>
  <c r="AF276" i="14" s="1"/>
  <c r="AH237" i="13"/>
  <c r="AG239" i="13"/>
  <c r="AG240" i="13" s="1"/>
  <c r="AG331" i="14"/>
  <c r="AG332" i="14" s="1"/>
  <c r="AH329" i="14"/>
  <c r="AF307" i="14"/>
  <c r="AF308" i="14" s="1"/>
  <c r="AG305" i="14"/>
  <c r="AH229" i="14"/>
  <c r="AG231" i="14"/>
  <c r="AG232" i="14" s="1"/>
  <c r="AH237" i="14"/>
  <c r="AG239" i="14"/>
  <c r="AG240" i="14" s="1"/>
  <c r="AH241" i="14"/>
  <c r="AG243" i="14"/>
  <c r="AG244" i="14" s="1"/>
  <c r="AI257" i="14"/>
  <c r="AH259" i="14"/>
  <c r="AH260" i="14" s="1"/>
  <c r="AI253" i="14"/>
  <c r="AH255" i="14"/>
  <c r="AH256" i="14" s="1"/>
  <c r="AG227" i="14"/>
  <c r="AG228" i="14" s="1"/>
  <c r="AH225" i="14"/>
  <c r="AB263" i="14"/>
  <c r="AB264" i="14" s="1"/>
  <c r="AC261" i="14"/>
  <c r="AH233" i="13"/>
  <c r="AG235" i="13"/>
  <c r="AG236" i="13" s="1"/>
  <c r="AE51" i="13"/>
  <c r="AE52" i="13" s="1"/>
  <c r="AF49" i="13"/>
  <c r="AH229" i="13"/>
  <c r="AG231" i="13"/>
  <c r="AG232" i="13" s="1"/>
  <c r="AI337" i="13"/>
  <c r="AH339" i="13"/>
  <c r="AH340" i="13" s="1"/>
  <c r="AI261" i="13"/>
  <c r="AH263" i="13"/>
  <c r="AH264" i="13" s="1"/>
  <c r="AE287" i="13"/>
  <c r="AE288" i="13" s="1"/>
  <c r="AF285" i="13"/>
  <c r="AF277" i="14"/>
  <c r="AE279" i="14"/>
  <c r="AE280" i="14" s="1"/>
  <c r="AD267" i="14"/>
  <c r="AD268" i="14" s="1"/>
  <c r="AE265" i="14"/>
  <c r="AI41" i="13"/>
  <c r="AH43" i="13"/>
  <c r="AH44" i="13" s="1"/>
  <c r="AI247" i="13"/>
  <c r="AI248" i="13" s="1"/>
  <c r="AJ245" i="13"/>
  <c r="AF323" i="14"/>
  <c r="AF324" i="14" s="1"/>
  <c r="AG321" i="14"/>
  <c r="AG57" i="14"/>
  <c r="AF59" i="14"/>
  <c r="AF60" i="14" s="1"/>
  <c r="AI253" i="13"/>
  <c r="AH255" i="13"/>
  <c r="AH256" i="13" s="1"/>
  <c r="AI349" i="13"/>
  <c r="AH351" i="13"/>
  <c r="AH352" i="13" s="1"/>
  <c r="AI249" i="13"/>
  <c r="AH251" i="13"/>
  <c r="AH252" i="13" s="1"/>
  <c r="AE327" i="14"/>
  <c r="AE328" i="14" s="1"/>
  <c r="AF325" i="14"/>
  <c r="AG319" i="14"/>
  <c r="AG320" i="14" s="1"/>
  <c r="AH317" i="14"/>
  <c r="AD301" i="14"/>
  <c r="AC303" i="14"/>
  <c r="AC304" i="14" s="1"/>
  <c r="AE63" i="14"/>
  <c r="AE64" i="14" s="1"/>
  <c r="AF61" i="14"/>
  <c r="AG355" i="13"/>
  <c r="AG356" i="13" s="1"/>
  <c r="AH353" i="13"/>
  <c r="AD281" i="13"/>
  <c r="AC283" i="13"/>
  <c r="AC284" i="13" s="1"/>
  <c r="AD299" i="14"/>
  <c r="AD300" i="14" s="1"/>
  <c r="AE297" i="14"/>
  <c r="AI9" i="13"/>
  <c r="AH11" i="13"/>
  <c r="AH12" i="13" s="1"/>
  <c r="AD291" i="14"/>
  <c r="AD292" i="14" s="1"/>
  <c r="AE289" i="14"/>
  <c r="AG51" i="14"/>
  <c r="AG52" i="14" s="1"/>
  <c r="AH49" i="14"/>
  <c r="AG235" i="14"/>
  <c r="AG236" i="14" s="1"/>
  <c r="AH233" i="14"/>
  <c r="AH251" i="14"/>
  <c r="AH252" i="14" s="1"/>
  <c r="AI249" i="14"/>
  <c r="AG309" i="14"/>
  <c r="AF311" i="14"/>
  <c r="AF312" i="14" s="1"/>
  <c r="AH281" i="14"/>
  <c r="AG283" i="14"/>
  <c r="AG284" i="14" s="1"/>
  <c r="AG109" i="13"/>
  <c r="AF111" i="13"/>
  <c r="AF112" i="13" s="1"/>
  <c r="AH241" i="13"/>
  <c r="AG243" i="13"/>
  <c r="AG244" i="13" s="1"/>
  <c r="AD271" i="14"/>
  <c r="AD272" i="14" s="1"/>
  <c r="AE269" i="14"/>
  <c r="AI221" i="14"/>
  <c r="AH223" i="14"/>
  <c r="AH224" i="14" s="1"/>
  <c r="AF45" i="13"/>
  <c r="AE47" i="13"/>
  <c r="AE48" i="13" s="1"/>
  <c r="AH101" i="13"/>
  <c r="AG103" i="13"/>
  <c r="AG104" i="13" s="1"/>
  <c r="AH217" i="14"/>
  <c r="AG219" i="14"/>
  <c r="AG220" i="14" s="1"/>
  <c r="AF287" i="14"/>
  <c r="AF288" i="14" s="1"/>
  <c r="AG285" i="14"/>
  <c r="AH315" i="14"/>
  <c r="AH316" i="14" s="1"/>
  <c r="AI313" i="14"/>
  <c r="AD295" i="14"/>
  <c r="AD296" i="14" s="1"/>
  <c r="AE293" i="14"/>
  <c r="AF335" i="14"/>
  <c r="AF336" i="14" s="1"/>
  <c r="AG333" i="14"/>
  <c r="AI55" i="13"/>
  <c r="AI56" i="13" s="1"/>
  <c r="AJ53" i="13"/>
  <c r="AG53" i="14"/>
  <c r="AF55" i="14"/>
  <c r="AF56" i="14" s="1"/>
  <c r="AG345" i="13"/>
  <c r="AF347" i="13"/>
  <c r="AF348" i="13" s="1"/>
  <c r="AH39" i="13"/>
  <c r="AH40" i="13" s="1"/>
  <c r="AI37" i="13"/>
  <c r="AF247" i="14"/>
  <c r="AF248" i="14" s="1"/>
  <c r="AG245" i="14"/>
  <c r="AT96" i="15" l="1"/>
  <c r="AU96" i="15" s="1"/>
  <c r="AV96" i="15" s="1"/>
  <c r="AW96" i="15" s="1"/>
  <c r="AX96" i="15" s="1"/>
  <c r="AY96" i="15" s="1"/>
  <c r="AZ96" i="15" s="1"/>
  <c r="BA96" i="15" s="1"/>
  <c r="BB96" i="15" s="1"/>
  <c r="BC96" i="15" s="1"/>
  <c r="BD96" i="15" s="1"/>
  <c r="BE96" i="15" s="1"/>
  <c r="BF96" i="15" s="1"/>
  <c r="BG96" i="15" s="1"/>
  <c r="BH96" i="15" s="1"/>
  <c r="BI96" i="15" s="1"/>
  <c r="BJ96" i="15" s="1"/>
  <c r="BK96" i="15" s="1"/>
  <c r="BL96" i="15" s="1"/>
  <c r="BM96" i="15" s="1"/>
  <c r="BN96" i="15" s="1"/>
  <c r="BO96" i="15" s="1"/>
  <c r="BP96" i="15" s="1"/>
  <c r="BQ96" i="15" s="1"/>
  <c r="BR96" i="15" s="1"/>
  <c r="BS96" i="15" s="1"/>
  <c r="BT96" i="15" s="1"/>
  <c r="BU96" i="15" s="1"/>
  <c r="BV96" i="15" s="1"/>
  <c r="BW96" i="15" s="1"/>
  <c r="AT102" i="15"/>
  <c r="AU102" i="15" s="1"/>
  <c r="AV102" i="15" s="1"/>
  <c r="AW102" i="15" s="1"/>
  <c r="AX102" i="15" s="1"/>
  <c r="AY102" i="15" s="1"/>
  <c r="AZ102" i="15" s="1"/>
  <c r="BA102" i="15" s="1"/>
  <c r="BB102" i="15" s="1"/>
  <c r="BC102" i="15" s="1"/>
  <c r="BD102" i="15" s="1"/>
  <c r="BE102" i="15" s="1"/>
  <c r="BF102" i="15" s="1"/>
  <c r="BG102" i="15" s="1"/>
  <c r="BH102" i="15" s="1"/>
  <c r="BI102" i="15" s="1"/>
  <c r="BJ102" i="15" s="1"/>
  <c r="BK102" i="15" s="1"/>
  <c r="BL102" i="15" s="1"/>
  <c r="BM102" i="15" s="1"/>
  <c r="BN102" i="15" s="1"/>
  <c r="BO102" i="15" s="1"/>
  <c r="BP102" i="15" s="1"/>
  <c r="BQ102" i="15" s="1"/>
  <c r="BR102" i="15" s="1"/>
  <c r="BS102" i="15" s="1"/>
  <c r="BT102" i="15" s="1"/>
  <c r="BU102" i="15" s="1"/>
  <c r="BV102" i="15" s="1"/>
  <c r="BW102" i="15" s="1"/>
  <c r="AT108" i="15"/>
  <c r="AU108" i="15" s="1"/>
  <c r="AV108" i="15" s="1"/>
  <c r="AW108" i="15" s="1"/>
  <c r="AX108" i="15" s="1"/>
  <c r="AY108" i="15" s="1"/>
  <c r="AZ108" i="15" s="1"/>
  <c r="BA108" i="15" s="1"/>
  <c r="BB108" i="15" s="1"/>
  <c r="BC108" i="15" s="1"/>
  <c r="BD108" i="15" s="1"/>
  <c r="BE108" i="15" s="1"/>
  <c r="BF108" i="15" s="1"/>
  <c r="BG108" i="15" s="1"/>
  <c r="BH108" i="15" s="1"/>
  <c r="BI108" i="15" s="1"/>
  <c r="BJ108" i="15" s="1"/>
  <c r="BK108" i="15" s="1"/>
  <c r="BL108" i="15" s="1"/>
  <c r="BM108" i="15" s="1"/>
  <c r="BN108" i="15" s="1"/>
  <c r="BO108" i="15" s="1"/>
  <c r="BP108" i="15" s="1"/>
  <c r="BQ108" i="15" s="1"/>
  <c r="BR108" i="15" s="1"/>
  <c r="BS108" i="15" s="1"/>
  <c r="BT108" i="15" s="1"/>
  <c r="BU108" i="15" s="1"/>
  <c r="BV108" i="15" s="1"/>
  <c r="BW108" i="15" s="1"/>
  <c r="AT120" i="15"/>
  <c r="AU120" i="15" s="1"/>
  <c r="AV120" i="15" s="1"/>
  <c r="AW120" i="15" s="1"/>
  <c r="AX120" i="15" s="1"/>
  <c r="AY120" i="15" s="1"/>
  <c r="AZ120" i="15" s="1"/>
  <c r="BA120" i="15" s="1"/>
  <c r="BB120" i="15" s="1"/>
  <c r="BC120" i="15" s="1"/>
  <c r="BD120" i="15" s="1"/>
  <c r="BE120" i="15" s="1"/>
  <c r="BF120" i="15" s="1"/>
  <c r="BG120" i="15" s="1"/>
  <c r="BH120" i="15" s="1"/>
  <c r="BI120" i="15" s="1"/>
  <c r="BJ120" i="15" s="1"/>
  <c r="BK120" i="15" s="1"/>
  <c r="BL120" i="15" s="1"/>
  <c r="BM120" i="15" s="1"/>
  <c r="BN120" i="15" s="1"/>
  <c r="BO120" i="15" s="1"/>
  <c r="BP120" i="15" s="1"/>
  <c r="BQ120" i="15" s="1"/>
  <c r="BR120" i="15" s="1"/>
  <c r="BS120" i="15" s="1"/>
  <c r="BT120" i="15" s="1"/>
  <c r="BU120" i="15" s="1"/>
  <c r="BV120" i="15" s="1"/>
  <c r="BW120" i="15" s="1"/>
  <c r="Y215" i="14"/>
  <c r="Y216" i="14" s="1"/>
  <c r="Z213" i="14"/>
  <c r="AA333" i="13"/>
  <c r="Z335" i="13"/>
  <c r="Z336" i="13" s="1"/>
  <c r="AE333" i="10"/>
  <c r="AD335" i="10"/>
  <c r="AD336" i="10" s="1"/>
  <c r="AG273" i="10"/>
  <c r="AF275" i="10"/>
  <c r="AF276" i="10" s="1"/>
  <c r="AD93" i="13"/>
  <c r="AC95" i="13"/>
  <c r="AC96" i="13" s="1"/>
  <c r="AH93" i="10"/>
  <c r="AG95" i="10"/>
  <c r="AG96" i="10" s="1"/>
  <c r="AD223" i="13"/>
  <c r="AD224" i="13" s="1"/>
  <c r="AE221" i="13"/>
  <c r="AD201" i="14"/>
  <c r="AC203" i="14"/>
  <c r="AC204" i="14" s="1"/>
  <c r="AB227" i="13"/>
  <c r="AB228" i="13" s="1"/>
  <c r="AC225" i="13"/>
  <c r="AB199" i="14"/>
  <c r="AB200" i="14" s="1"/>
  <c r="AC197" i="14"/>
  <c r="AA211" i="14"/>
  <c r="AA212" i="14" s="1"/>
  <c r="AB209" i="14"/>
  <c r="AD193" i="14"/>
  <c r="AC195" i="14"/>
  <c r="AC196" i="14" s="1"/>
  <c r="AE33" i="13"/>
  <c r="AD35" i="13"/>
  <c r="AD36" i="13" s="1"/>
  <c r="AD205" i="14"/>
  <c r="AC207" i="14"/>
  <c r="AC208" i="14" s="1"/>
  <c r="AH155" i="10"/>
  <c r="AH156" i="10" s="1"/>
  <c r="AI153" i="10"/>
  <c r="AH35" i="10"/>
  <c r="AH36" i="10" s="1"/>
  <c r="AI33" i="10"/>
  <c r="AD219" i="13"/>
  <c r="AD220" i="13" s="1"/>
  <c r="AE217" i="13"/>
  <c r="AI213" i="10"/>
  <c r="AH215" i="10"/>
  <c r="AH216" i="10" s="1"/>
  <c r="AF329" i="10"/>
  <c r="AE331" i="10"/>
  <c r="AE332" i="10" s="1"/>
  <c r="AA177" i="14"/>
  <c r="Z179" i="14"/>
  <c r="Z180" i="14" s="1"/>
  <c r="AA185" i="14"/>
  <c r="Z187" i="14"/>
  <c r="Z188" i="14" s="1"/>
  <c r="Z173" i="14"/>
  <c r="Y175" i="14"/>
  <c r="Y176" i="14" s="1"/>
  <c r="AA211" i="13"/>
  <c r="AA212" i="13" s="1"/>
  <c r="AB209" i="13"/>
  <c r="AA181" i="14"/>
  <c r="Z183" i="14"/>
  <c r="Z184" i="14" s="1"/>
  <c r="AA207" i="13"/>
  <c r="AA208" i="13" s="1"/>
  <c r="AB205" i="13"/>
  <c r="Z191" i="14"/>
  <c r="Z192" i="14" s="1"/>
  <c r="AA189" i="14"/>
  <c r="AA89" i="13"/>
  <c r="Z91" i="13"/>
  <c r="Z92" i="13" s="1"/>
  <c r="AB329" i="13"/>
  <c r="AA331" i="13"/>
  <c r="AA332" i="13" s="1"/>
  <c r="Z169" i="14"/>
  <c r="Y171" i="14"/>
  <c r="Y172" i="14" s="1"/>
  <c r="AB213" i="13"/>
  <c r="AA215" i="13"/>
  <c r="AA216" i="13" s="1"/>
  <c r="AD31" i="10"/>
  <c r="AD32" i="10" s="1"/>
  <c r="AE29" i="10"/>
  <c r="AD91" i="10"/>
  <c r="AD92" i="10" s="1"/>
  <c r="AE89" i="10"/>
  <c r="AF209" i="10"/>
  <c r="AE211" i="10"/>
  <c r="AE212" i="10" s="1"/>
  <c r="AA29" i="13"/>
  <c r="Z31" i="13"/>
  <c r="Z32" i="13" s="1"/>
  <c r="AF269" i="10"/>
  <c r="AE271" i="10"/>
  <c r="AE272" i="10" s="1"/>
  <c r="AE151" i="10"/>
  <c r="AE152" i="10" s="1"/>
  <c r="AF149" i="10"/>
  <c r="AE201" i="13"/>
  <c r="AD203" i="13"/>
  <c r="AD204" i="13" s="1"/>
  <c r="AC163" i="14"/>
  <c r="AC164" i="14" s="1"/>
  <c r="AD161" i="14"/>
  <c r="AB199" i="13"/>
  <c r="AB200" i="13" s="1"/>
  <c r="AC197" i="13"/>
  <c r="AD155" i="14"/>
  <c r="AD156" i="14" s="1"/>
  <c r="AE153" i="14"/>
  <c r="AI225" i="10"/>
  <c r="AH227" i="10"/>
  <c r="AH228" i="10" s="1"/>
  <c r="AB27" i="13"/>
  <c r="AB28" i="13" s="1"/>
  <c r="AC25" i="13"/>
  <c r="AF193" i="13"/>
  <c r="AE195" i="13"/>
  <c r="AE196" i="13" s="1"/>
  <c r="AB165" i="14"/>
  <c r="AA167" i="14"/>
  <c r="AA168" i="14" s="1"/>
  <c r="AF327" i="10"/>
  <c r="AF328" i="10" s="1"/>
  <c r="AG325" i="10"/>
  <c r="AB327" i="13"/>
  <c r="AB328" i="13" s="1"/>
  <c r="AC325" i="13"/>
  <c r="AF87" i="10"/>
  <c r="AF88" i="10" s="1"/>
  <c r="AG85" i="10"/>
  <c r="AA147" i="14"/>
  <c r="AA148" i="14" s="1"/>
  <c r="AB145" i="14"/>
  <c r="AI147" i="10"/>
  <c r="AI148" i="10" s="1"/>
  <c r="AJ145" i="10"/>
  <c r="AG25" i="10"/>
  <c r="AF27" i="10"/>
  <c r="AF28" i="10" s="1"/>
  <c r="AA159" i="14"/>
  <c r="AA160" i="14" s="1"/>
  <c r="AB157" i="14"/>
  <c r="AB149" i="14"/>
  <c r="AA151" i="14"/>
  <c r="AA152" i="14" s="1"/>
  <c r="AG205" i="10"/>
  <c r="AF207" i="10"/>
  <c r="AF208" i="10" s="1"/>
  <c r="AC85" i="13"/>
  <c r="AB87" i="13"/>
  <c r="AB88" i="13" s="1"/>
  <c r="U135" i="14"/>
  <c r="U136" i="14" s="1"/>
  <c r="V133" i="14"/>
  <c r="Z203" i="10"/>
  <c r="Z204" i="10" s="1"/>
  <c r="AA201" i="10"/>
  <c r="W185" i="13"/>
  <c r="V187" i="13"/>
  <c r="V188" i="13" s="1"/>
  <c r="AG309" i="13"/>
  <c r="AF311" i="13"/>
  <c r="AF312" i="13" s="1"/>
  <c r="AG259" i="13"/>
  <c r="AG260" i="13" s="1"/>
  <c r="AH257" i="13"/>
  <c r="AF269" i="13"/>
  <c r="AE271" i="13"/>
  <c r="AE272" i="13" s="1"/>
  <c r="AF267" i="13"/>
  <c r="AF268" i="13" s="1"/>
  <c r="AG265" i="13"/>
  <c r="AH275" i="13"/>
  <c r="AH276" i="13" s="1"/>
  <c r="AI273" i="13"/>
  <c r="AC313" i="13"/>
  <c r="AB315" i="13"/>
  <c r="AB316" i="13" s="1"/>
  <c r="AG105" i="13"/>
  <c r="AF107" i="13"/>
  <c r="AF108" i="13" s="1"/>
  <c r="AB169" i="13"/>
  <c r="AA171" i="13"/>
  <c r="AA172" i="13" s="1"/>
  <c r="AI277" i="13"/>
  <c r="AH279" i="13"/>
  <c r="AH280" i="13" s="1"/>
  <c r="AF305" i="13"/>
  <c r="AE307" i="13"/>
  <c r="AE308" i="13" s="1"/>
  <c r="AD343" i="13"/>
  <c r="AD344" i="13" s="1"/>
  <c r="AE341" i="13"/>
  <c r="AB319" i="13"/>
  <c r="AB320" i="13" s="1"/>
  <c r="AC317" i="13"/>
  <c r="AC83" i="13"/>
  <c r="AC84" i="13" s="1"/>
  <c r="AD81" i="13"/>
  <c r="I28" i="2"/>
  <c r="R189" i="13" s="1"/>
  <c r="R29" i="2"/>
  <c r="J28" i="2" s="1"/>
  <c r="R321" i="13" s="1"/>
  <c r="AG21" i="10"/>
  <c r="AF23" i="10"/>
  <c r="AF24" i="10" s="1"/>
  <c r="AB167" i="13"/>
  <c r="AB168" i="13" s="1"/>
  <c r="AC165" i="13"/>
  <c r="AC21" i="13"/>
  <c r="AB23" i="13"/>
  <c r="AB24" i="13" s="1"/>
  <c r="AH143" i="10"/>
  <c r="AH144" i="10" s="1"/>
  <c r="AI141" i="10"/>
  <c r="AA127" i="14"/>
  <c r="AA128" i="14" s="1"/>
  <c r="AB125" i="14"/>
  <c r="AF83" i="10"/>
  <c r="AF84" i="10" s="1"/>
  <c r="AG81" i="10"/>
  <c r="AB121" i="14"/>
  <c r="AA123" i="14"/>
  <c r="AA124" i="14" s="1"/>
  <c r="AD129" i="14"/>
  <c r="AC131" i="14"/>
  <c r="AC132" i="14" s="1"/>
  <c r="AC173" i="13"/>
  <c r="AB175" i="13"/>
  <c r="AB176" i="13" s="1"/>
  <c r="AE13" i="10"/>
  <c r="AD15" i="10"/>
  <c r="Z77" i="14"/>
  <c r="Y79" i="14"/>
  <c r="AA13" i="13"/>
  <c r="Z15" i="13"/>
  <c r="AD75" i="10"/>
  <c r="AE73" i="10"/>
  <c r="Z73" i="14"/>
  <c r="Y75" i="14"/>
  <c r="AA163" i="13"/>
  <c r="AA164" i="13" s="1"/>
  <c r="AB161" i="13"/>
  <c r="Z105" i="14"/>
  <c r="Y107" i="14"/>
  <c r="AE17" i="13"/>
  <c r="AD19" i="13"/>
  <c r="AE259" i="10"/>
  <c r="AE260" i="10" s="1"/>
  <c r="AF257" i="10"/>
  <c r="Y111" i="14"/>
  <c r="Z109" i="14"/>
  <c r="AB101" i="14"/>
  <c r="AA103" i="14"/>
  <c r="AC145" i="13"/>
  <c r="AB147" i="13"/>
  <c r="AG77" i="10"/>
  <c r="AF79" i="10"/>
  <c r="AA113" i="14"/>
  <c r="Z115" i="14"/>
  <c r="Z116" i="14" s="1"/>
  <c r="AB157" i="13"/>
  <c r="AA159" i="13"/>
  <c r="AA160" i="13" s="1"/>
  <c r="Z151" i="13"/>
  <c r="AA149" i="13"/>
  <c r="AE197" i="10"/>
  <c r="AD199" i="10"/>
  <c r="AF317" i="10"/>
  <c r="AE319" i="10"/>
  <c r="AE320" i="10" s="1"/>
  <c r="AI17" i="10"/>
  <c r="AH19" i="10"/>
  <c r="AA153" i="13"/>
  <c r="Z155" i="13"/>
  <c r="Z119" i="14"/>
  <c r="Z120" i="14" s="1"/>
  <c r="AA117" i="14"/>
  <c r="AE137" i="10"/>
  <c r="AD139" i="10"/>
  <c r="AD97" i="14"/>
  <c r="AC99" i="14"/>
  <c r="AF193" i="10"/>
  <c r="AE195" i="10"/>
  <c r="AE196" i="10" s="1"/>
  <c r="AA93" i="14"/>
  <c r="Z95" i="14"/>
  <c r="Z96" i="14" s="1"/>
  <c r="Z91" i="14"/>
  <c r="Z92" i="14" s="1"/>
  <c r="AA89" i="14"/>
  <c r="AE315" i="10"/>
  <c r="AE316" i="10" s="1"/>
  <c r="AF313" i="10"/>
  <c r="Z83" i="14"/>
  <c r="Z84" i="14" s="1"/>
  <c r="AA81" i="14"/>
  <c r="AE255" i="10"/>
  <c r="AE256" i="10" s="1"/>
  <c r="AF253" i="10"/>
  <c r="AA135" i="13"/>
  <c r="AA136" i="13" s="1"/>
  <c r="AB133" i="13"/>
  <c r="AA139" i="13"/>
  <c r="AA140" i="13" s="1"/>
  <c r="AB137" i="13"/>
  <c r="AE135" i="10"/>
  <c r="AE136" i="10" s="1"/>
  <c r="AF133" i="10"/>
  <c r="Z87" i="14"/>
  <c r="Z88" i="14" s="1"/>
  <c r="AA85" i="14"/>
  <c r="AA143" i="13"/>
  <c r="AA144" i="13" s="1"/>
  <c r="AB141" i="13"/>
  <c r="AM9" i="10"/>
  <c r="AL11" i="10"/>
  <c r="AL12" i="10" s="1"/>
  <c r="AE43" i="14"/>
  <c r="AE44" i="14" s="1"/>
  <c r="AF41" i="14"/>
  <c r="AE47" i="14"/>
  <c r="AE48" i="14" s="1"/>
  <c r="AF45" i="14"/>
  <c r="AJ249" i="10"/>
  <c r="AI251" i="10"/>
  <c r="AI252" i="10" s="1"/>
  <c r="AE65" i="14"/>
  <c r="AD67" i="14"/>
  <c r="AD68" i="14" s="1"/>
  <c r="AL5" i="10"/>
  <c r="AK7" i="10"/>
  <c r="AK8" i="10" s="1"/>
  <c r="AJ125" i="10"/>
  <c r="AI127" i="10"/>
  <c r="AI128" i="10" s="1"/>
  <c r="AI311" i="10"/>
  <c r="AI312" i="10" s="1"/>
  <c r="AJ309" i="10"/>
  <c r="AE69" i="14"/>
  <c r="AD71" i="14"/>
  <c r="AD72" i="14" s="1"/>
  <c r="AG97" i="13"/>
  <c r="AF99" i="13"/>
  <c r="AF100" i="13" s="1"/>
  <c r="AE29" i="14"/>
  <c r="AD31" i="14"/>
  <c r="AD32" i="14" s="1"/>
  <c r="AF27" i="14"/>
  <c r="AF28" i="14" s="1"/>
  <c r="AG25" i="14"/>
  <c r="AJ65" i="10"/>
  <c r="AI67" i="10"/>
  <c r="AI68" i="10" s="1"/>
  <c r="AJ247" i="10"/>
  <c r="AJ248" i="10" s="1"/>
  <c r="AK245" i="10"/>
  <c r="AD35" i="14"/>
  <c r="AD36" i="14" s="1"/>
  <c r="AE33" i="14"/>
  <c r="AH5" i="13"/>
  <c r="AG7" i="13"/>
  <c r="AG8" i="13" s="1"/>
  <c r="AI187" i="10"/>
  <c r="AI188" i="10" s="1"/>
  <c r="AJ185" i="10"/>
  <c r="AE37" i="14"/>
  <c r="AD39" i="14"/>
  <c r="AD40" i="14" s="1"/>
  <c r="AE115" i="13"/>
  <c r="AE116" i="13" s="1"/>
  <c r="AF113" i="13"/>
  <c r="AK305" i="10"/>
  <c r="AJ307" i="10"/>
  <c r="AJ308" i="10" s="1"/>
  <c r="AO113" i="10"/>
  <c r="AN115" i="10"/>
  <c r="AN116" i="10" s="1"/>
  <c r="AM175" i="10"/>
  <c r="AM176" i="10" s="1"/>
  <c r="AN173" i="10"/>
  <c r="AM103" i="10"/>
  <c r="AM104" i="10" s="1"/>
  <c r="AN101" i="10"/>
  <c r="AM347" i="10"/>
  <c r="AM348" i="10" s="1"/>
  <c r="AN345" i="10"/>
  <c r="AL191" i="10"/>
  <c r="AL192" i="10" s="1"/>
  <c r="AM189" i="10"/>
  <c r="AK107" i="10"/>
  <c r="AK108" i="10" s="1"/>
  <c r="AL105" i="10"/>
  <c r="AN289" i="10"/>
  <c r="AM291" i="10"/>
  <c r="AM292" i="10" s="1"/>
  <c r="AM355" i="10"/>
  <c r="AM356" i="10" s="1"/>
  <c r="AN353" i="10"/>
  <c r="AJ231" i="10"/>
  <c r="AJ232" i="10" s="1"/>
  <c r="AK229" i="10"/>
  <c r="AK51" i="10"/>
  <c r="AK52" i="10" s="1"/>
  <c r="AL49" i="10"/>
  <c r="AN349" i="10"/>
  <c r="AM351" i="10"/>
  <c r="AM352" i="10" s="1"/>
  <c r="AN219" i="10"/>
  <c r="AN220" i="10" s="1"/>
  <c r="AO217" i="10"/>
  <c r="AM167" i="10"/>
  <c r="AM168" i="10" s="1"/>
  <c r="AN165" i="10"/>
  <c r="AN295" i="10"/>
  <c r="AN296" i="10" s="1"/>
  <c r="AO293" i="10"/>
  <c r="AL169" i="10"/>
  <c r="AK171" i="10"/>
  <c r="AK172" i="10" s="1"/>
  <c r="AP281" i="10"/>
  <c r="AO283" i="10"/>
  <c r="AO284" i="10" s="1"/>
  <c r="AO337" i="10"/>
  <c r="AN339" i="10"/>
  <c r="AN340" i="10" s="1"/>
  <c r="AL235" i="10"/>
  <c r="AL236" i="10" s="1"/>
  <c r="AM233" i="10"/>
  <c r="AM71" i="10"/>
  <c r="AM72" i="10" s="1"/>
  <c r="AN69" i="10"/>
  <c r="AJ341" i="10"/>
  <c r="AI343" i="10"/>
  <c r="AI344" i="10" s="1"/>
  <c r="AN279" i="10"/>
  <c r="AN280" i="10" s="1"/>
  <c r="AO277" i="10"/>
  <c r="AP97" i="10"/>
  <c r="AO99" i="10"/>
  <c r="AO100" i="10" s="1"/>
  <c r="AL45" i="10"/>
  <c r="AK47" i="10"/>
  <c r="AK48" i="10" s="1"/>
  <c r="AL267" i="10"/>
  <c r="AL268" i="10" s="1"/>
  <c r="AM265" i="10"/>
  <c r="AL109" i="10"/>
  <c r="AK111" i="10"/>
  <c r="AK112" i="10" s="1"/>
  <c r="AO223" i="10"/>
  <c r="AO224" i="10" s="1"/>
  <c r="AP221" i="10"/>
  <c r="AN129" i="10"/>
  <c r="AM131" i="10"/>
  <c r="AM132" i="10" s="1"/>
  <c r="AN39" i="10"/>
  <c r="AN40" i="10" s="1"/>
  <c r="AO37" i="10"/>
  <c r="AP161" i="10"/>
  <c r="AO163" i="10"/>
  <c r="AO164" i="10" s="1"/>
  <c r="AN287" i="10"/>
  <c r="AN288" i="10" s="1"/>
  <c r="AO285" i="10"/>
  <c r="AN159" i="10"/>
  <c r="AN160" i="10" s="1"/>
  <c r="AO157" i="10"/>
  <c r="AN43" i="10"/>
  <c r="AN44" i="10" s="1"/>
  <c r="AO41" i="10"/>
  <c r="AO55" i="10"/>
  <c r="AO56" i="10" s="1"/>
  <c r="AP53" i="10"/>
  <c r="AI255" i="14"/>
  <c r="AI256" i="14" s="1"/>
  <c r="AJ253" i="14"/>
  <c r="AI241" i="14"/>
  <c r="AH243" i="14"/>
  <c r="AH244" i="14" s="1"/>
  <c r="AI237" i="13"/>
  <c r="AH239" i="13"/>
  <c r="AH240" i="13" s="1"/>
  <c r="AH345" i="13"/>
  <c r="AG347" i="13"/>
  <c r="AG348" i="13" s="1"/>
  <c r="AG111" i="13"/>
  <c r="AG112" i="13" s="1"/>
  <c r="AH109" i="13"/>
  <c r="AG311" i="14"/>
  <c r="AG312" i="14" s="1"/>
  <c r="AH309" i="14"/>
  <c r="AI11" i="13"/>
  <c r="AI12" i="13" s="1"/>
  <c r="AJ9" i="13"/>
  <c r="AE281" i="13"/>
  <c r="AD283" i="13"/>
  <c r="AD284" i="13" s="1"/>
  <c r="AG307" i="14"/>
  <c r="AG308" i="14" s="1"/>
  <c r="AH305" i="14"/>
  <c r="AG55" i="14"/>
  <c r="AG56" i="14" s="1"/>
  <c r="AH53" i="14"/>
  <c r="AI317" i="14"/>
  <c r="AH319" i="14"/>
  <c r="AH320" i="14" s="1"/>
  <c r="AI255" i="13"/>
  <c r="AI256" i="13" s="1"/>
  <c r="AJ253" i="13"/>
  <c r="AJ55" i="13"/>
  <c r="AJ56" i="13" s="1"/>
  <c r="AK53" i="13"/>
  <c r="AI353" i="13"/>
  <c r="AH355" i="13"/>
  <c r="AH356" i="13" s="1"/>
  <c r="AF63" i="14"/>
  <c r="AF64" i="14" s="1"/>
  <c r="AG61" i="14"/>
  <c r="AG59" i="14"/>
  <c r="AG60" i="14" s="1"/>
  <c r="AH57" i="14"/>
  <c r="AG277" i="14"/>
  <c r="AF279" i="14"/>
  <c r="AF280" i="14" s="1"/>
  <c r="AJ37" i="13"/>
  <c r="AI39" i="13"/>
  <c r="AI40" i="13" s="1"/>
  <c r="AH333" i="14"/>
  <c r="AG335" i="14"/>
  <c r="AG336" i="14" s="1"/>
  <c r="AI251" i="14"/>
  <c r="AI252" i="14" s="1"/>
  <c r="AJ249" i="14"/>
  <c r="AI49" i="14"/>
  <c r="AH51" i="14"/>
  <c r="AH52" i="14" s="1"/>
  <c r="AE299" i="14"/>
  <c r="AE300" i="14" s="1"/>
  <c r="AF297" i="14"/>
  <c r="AJ221" i="14"/>
  <c r="AI223" i="14"/>
  <c r="AI224" i="14" s="1"/>
  <c r="AE301" i="14"/>
  <c r="AD303" i="14"/>
  <c r="AD304" i="14" s="1"/>
  <c r="AH227" i="14"/>
  <c r="AH228" i="14" s="1"/>
  <c r="AI225" i="14"/>
  <c r="AH283" i="14"/>
  <c r="AH284" i="14" s="1"/>
  <c r="AI281" i="14"/>
  <c r="AH285" i="14"/>
  <c r="AG287" i="14"/>
  <c r="AG288" i="14" s="1"/>
  <c r="AF47" i="13"/>
  <c r="AF48" i="13" s="1"/>
  <c r="AG45" i="13"/>
  <c r="AH243" i="13"/>
  <c r="AH244" i="13" s="1"/>
  <c r="AI241" i="13"/>
  <c r="AF327" i="14"/>
  <c r="AF328" i="14" s="1"/>
  <c r="AG325" i="14"/>
  <c r="AI351" i="13"/>
  <c r="AI352" i="13" s="1"/>
  <c r="AJ349" i="13"/>
  <c r="AJ41" i="13"/>
  <c r="AI43" i="13"/>
  <c r="AI44" i="13" s="1"/>
  <c r="AI339" i="13"/>
  <c r="AI340" i="13" s="1"/>
  <c r="AJ337" i="13"/>
  <c r="AI233" i="13"/>
  <c r="AH235" i="13"/>
  <c r="AH236" i="13" s="1"/>
  <c r="AI237" i="14"/>
  <c r="AH239" i="14"/>
  <c r="AH240" i="14" s="1"/>
  <c r="AI217" i="14"/>
  <c r="AH219" i="14"/>
  <c r="AH220" i="14" s="1"/>
  <c r="AF265" i="14"/>
  <c r="AE267" i="14"/>
  <c r="AE268" i="14" s="1"/>
  <c r="AI229" i="14"/>
  <c r="AH231" i="14"/>
  <c r="AH232" i="14" s="1"/>
  <c r="AE295" i="14"/>
  <c r="AE296" i="14" s="1"/>
  <c r="AF293" i="14"/>
  <c r="AJ261" i="13"/>
  <c r="AI263" i="13"/>
  <c r="AI264" i="13" s="1"/>
  <c r="AI229" i="13"/>
  <c r="AH231" i="13"/>
  <c r="AH232" i="13" s="1"/>
  <c r="AJ257" i="14"/>
  <c r="AI259" i="14"/>
  <c r="AI260" i="14" s="1"/>
  <c r="AH273" i="14"/>
  <c r="AG275" i="14"/>
  <c r="AG276" i="14" s="1"/>
  <c r="AG247" i="14"/>
  <c r="AG248" i="14" s="1"/>
  <c r="AH245" i="14"/>
  <c r="AF269" i="14"/>
  <c r="AE271" i="14"/>
  <c r="AE272" i="14" s="1"/>
  <c r="AJ249" i="13"/>
  <c r="AI251" i="13"/>
  <c r="AI252" i="13" s="1"/>
  <c r="AG49" i="13"/>
  <c r="AF51" i="13"/>
  <c r="AF52" i="13" s="1"/>
  <c r="AC263" i="14"/>
  <c r="AC264" i="14" s="1"/>
  <c r="AD261" i="14"/>
  <c r="AJ313" i="14"/>
  <c r="AI315" i="14"/>
  <c r="AI316" i="14" s="1"/>
  <c r="AH103" i="13"/>
  <c r="AH104" i="13" s="1"/>
  <c r="AI101" i="13"/>
  <c r="AH235" i="14"/>
  <c r="AH236" i="14" s="1"/>
  <c r="AI233" i="14"/>
  <c r="AF289" i="14"/>
  <c r="AE291" i="14"/>
  <c r="AE292" i="14" s="1"/>
  <c r="AH321" i="14"/>
  <c r="AG323" i="14"/>
  <c r="AG324" i="14" s="1"/>
  <c r="AJ247" i="13"/>
  <c r="AJ248" i="13" s="1"/>
  <c r="AK245" i="13"/>
  <c r="AF287" i="13"/>
  <c r="AF288" i="13" s="1"/>
  <c r="AG285" i="13"/>
  <c r="AI329" i="14"/>
  <c r="AH331" i="14"/>
  <c r="AH332" i="14" s="1"/>
  <c r="AF333" i="10" l="1"/>
  <c r="AE335" i="10"/>
  <c r="AE336" i="10" s="1"/>
  <c r="AA335" i="13"/>
  <c r="AA336" i="13" s="1"/>
  <c r="AB333" i="13"/>
  <c r="AA213" i="14"/>
  <c r="Z215" i="14"/>
  <c r="Z216" i="14" s="1"/>
  <c r="AI215" i="10"/>
  <c r="AI216" i="10" s="1"/>
  <c r="AJ213" i="10"/>
  <c r="AF33" i="13"/>
  <c r="AE35" i="13"/>
  <c r="AE36" i="13" s="1"/>
  <c r="AE201" i="14"/>
  <c r="AD203" i="14"/>
  <c r="AD204" i="14" s="1"/>
  <c r="AF217" i="13"/>
  <c r="AE219" i="13"/>
  <c r="AE220" i="13" s="1"/>
  <c r="AE223" i="13"/>
  <c r="AE224" i="13" s="1"/>
  <c r="AF221" i="13"/>
  <c r="AE193" i="14"/>
  <c r="AD195" i="14"/>
  <c r="AD196" i="14" s="1"/>
  <c r="AJ153" i="10"/>
  <c r="AI155" i="10"/>
  <c r="AI156" i="10" s="1"/>
  <c r="AD197" i="14"/>
  <c r="AC199" i="14"/>
  <c r="AC200" i="14" s="1"/>
  <c r="AB211" i="14"/>
  <c r="AB212" i="14" s="1"/>
  <c r="AC209" i="14"/>
  <c r="AH95" i="10"/>
  <c r="AH96" i="10" s="1"/>
  <c r="AI93" i="10"/>
  <c r="AE93" i="13"/>
  <c r="AD95" i="13"/>
  <c r="AD96" i="13" s="1"/>
  <c r="AD225" i="13"/>
  <c r="AC227" i="13"/>
  <c r="AC228" i="13" s="1"/>
  <c r="AJ33" i="10"/>
  <c r="AI35" i="10"/>
  <c r="AI36" i="10" s="1"/>
  <c r="AD207" i="14"/>
  <c r="AD208" i="14" s="1"/>
  <c r="AE205" i="14"/>
  <c r="AH273" i="10"/>
  <c r="AG275" i="10"/>
  <c r="AG276" i="10" s="1"/>
  <c r="AF151" i="10"/>
  <c r="AF152" i="10" s="1"/>
  <c r="AG149" i="10"/>
  <c r="AC213" i="13"/>
  <c r="AB215" i="13"/>
  <c r="AB216" i="13" s="1"/>
  <c r="AB181" i="14"/>
  <c r="AA183" i="14"/>
  <c r="AA184" i="14" s="1"/>
  <c r="AC209" i="13"/>
  <c r="AB211" i="13"/>
  <c r="AB212" i="13" s="1"/>
  <c r="AF271" i="10"/>
  <c r="AF272" i="10" s="1"/>
  <c r="AG269" i="10"/>
  <c r="AA169" i="14"/>
  <c r="Z171" i="14"/>
  <c r="Z172" i="14" s="1"/>
  <c r="AB29" i="13"/>
  <c r="AA31" i="13"/>
  <c r="AA32" i="13" s="1"/>
  <c r="AB331" i="13"/>
  <c r="AB332" i="13" s="1"/>
  <c r="AC329" i="13"/>
  <c r="AA173" i="14"/>
  <c r="Z175" i="14"/>
  <c r="Z176" i="14" s="1"/>
  <c r="AG209" i="10"/>
  <c r="AF211" i="10"/>
  <c r="AF212" i="10" s="1"/>
  <c r="AA91" i="13"/>
  <c r="AA92" i="13" s="1"/>
  <c r="AB89" i="13"/>
  <c r="AB185" i="14"/>
  <c r="AA187" i="14"/>
  <c r="AA188" i="14" s="1"/>
  <c r="AF89" i="10"/>
  <c r="AE91" i="10"/>
  <c r="AE92" i="10" s="1"/>
  <c r="AB189" i="14"/>
  <c r="AA191" i="14"/>
  <c r="AA192" i="14" s="1"/>
  <c r="AA179" i="14"/>
  <c r="AA180" i="14" s="1"/>
  <c r="AB177" i="14"/>
  <c r="AE31" i="10"/>
  <c r="AE32" i="10" s="1"/>
  <c r="AF29" i="10"/>
  <c r="AB207" i="13"/>
  <c r="AB208" i="13" s="1"/>
  <c r="AC205" i="13"/>
  <c r="AG329" i="10"/>
  <c r="AF331" i="10"/>
  <c r="AF332" i="10" s="1"/>
  <c r="AB147" i="14"/>
  <c r="AB148" i="14" s="1"/>
  <c r="AC145" i="14"/>
  <c r="AC27" i="13"/>
  <c r="AC28" i="13" s="1"/>
  <c r="AD25" i="13"/>
  <c r="AC87" i="13"/>
  <c r="AC88" i="13" s="1"/>
  <c r="AD85" i="13"/>
  <c r="AH85" i="10"/>
  <c r="AG87" i="10"/>
  <c r="AG88" i="10" s="1"/>
  <c r="AG207" i="10"/>
  <c r="AG208" i="10" s="1"/>
  <c r="AH205" i="10"/>
  <c r="AJ225" i="10"/>
  <c r="AI227" i="10"/>
  <c r="AI228" i="10" s="1"/>
  <c r="AD325" i="13"/>
  <c r="AC327" i="13"/>
  <c r="AC328" i="13" s="1"/>
  <c r="AE155" i="14"/>
  <c r="AE156" i="14" s="1"/>
  <c r="AF153" i="14"/>
  <c r="AB151" i="14"/>
  <c r="AB152" i="14" s="1"/>
  <c r="AC149" i="14"/>
  <c r="AC157" i="14"/>
  <c r="AB159" i="14"/>
  <c r="AB160" i="14" s="1"/>
  <c r="AH325" i="10"/>
  <c r="AG327" i="10"/>
  <c r="AG328" i="10" s="1"/>
  <c r="AD197" i="13"/>
  <c r="AC199" i="13"/>
  <c r="AC200" i="13" s="1"/>
  <c r="AD163" i="14"/>
  <c r="AD164" i="14" s="1"/>
  <c r="AE161" i="14"/>
  <c r="AH25" i="10"/>
  <c r="AG27" i="10"/>
  <c r="AG28" i="10" s="1"/>
  <c r="AC165" i="14"/>
  <c r="AB167" i="14"/>
  <c r="AB168" i="14" s="1"/>
  <c r="AJ147" i="10"/>
  <c r="AJ148" i="10" s="1"/>
  <c r="AK145" i="10"/>
  <c r="AF195" i="13"/>
  <c r="AF196" i="13" s="1"/>
  <c r="AG193" i="13"/>
  <c r="AF201" i="13"/>
  <c r="AE203" i="13"/>
  <c r="AE204" i="13" s="1"/>
  <c r="W187" i="13"/>
  <c r="W188" i="13" s="1"/>
  <c r="X185" i="13"/>
  <c r="AA203" i="10"/>
  <c r="AA204" i="10" s="1"/>
  <c r="AB201" i="10"/>
  <c r="W133" i="14"/>
  <c r="V135" i="14"/>
  <c r="V136" i="14" s="1"/>
  <c r="AC315" i="13"/>
  <c r="AC316" i="13" s="1"/>
  <c r="AD313" i="13"/>
  <c r="S321" i="13"/>
  <c r="R323" i="13"/>
  <c r="R324" i="13" s="1"/>
  <c r="BR324" i="13"/>
  <c r="AI275" i="13"/>
  <c r="AI276" i="13" s="1"/>
  <c r="AJ273" i="13"/>
  <c r="R191" i="13"/>
  <c r="S189" i="13"/>
  <c r="AE81" i="13"/>
  <c r="AD83" i="13"/>
  <c r="AD84" i="13" s="1"/>
  <c r="AH265" i="13"/>
  <c r="AG267" i="13"/>
  <c r="AG268" i="13" s="1"/>
  <c r="AF307" i="13"/>
  <c r="AF308" i="13" s="1"/>
  <c r="AG305" i="13"/>
  <c r="AC319" i="13"/>
  <c r="AC320" i="13" s="1"/>
  <c r="AD317" i="13"/>
  <c r="AJ277" i="13"/>
  <c r="AI279" i="13"/>
  <c r="AI280" i="13" s="1"/>
  <c r="AG269" i="13"/>
  <c r="AF271" i="13"/>
  <c r="AF272" i="13" s="1"/>
  <c r="AF341" i="13"/>
  <c r="AE343" i="13"/>
  <c r="AE344" i="13" s="1"/>
  <c r="AI257" i="13"/>
  <c r="AH259" i="13"/>
  <c r="AH260" i="13" s="1"/>
  <c r="AB171" i="13"/>
  <c r="AB172" i="13" s="1"/>
  <c r="AC169" i="13"/>
  <c r="AG107" i="13"/>
  <c r="AG108" i="13" s="1"/>
  <c r="AH105" i="13"/>
  <c r="AG311" i="13"/>
  <c r="AG312" i="13" s="1"/>
  <c r="AH309" i="13"/>
  <c r="R181" i="13"/>
  <c r="V321" i="10"/>
  <c r="Q141" i="14"/>
  <c r="Q137" i="14"/>
  <c r="V261" i="10"/>
  <c r="R177" i="13"/>
  <c r="K28" i="2"/>
  <c r="AI143" i="10"/>
  <c r="AI144" i="10" s="1"/>
  <c r="AJ141" i="10"/>
  <c r="AG83" i="10"/>
  <c r="AG84" i="10" s="1"/>
  <c r="AH81" i="10"/>
  <c r="AB127" i="14"/>
  <c r="AB128" i="14" s="1"/>
  <c r="AC125" i="14"/>
  <c r="AC167" i="13"/>
  <c r="AC168" i="13" s="1"/>
  <c r="AD165" i="13"/>
  <c r="AD173" i="13"/>
  <c r="AC175" i="13"/>
  <c r="AC176" i="13" s="1"/>
  <c r="AE129" i="14"/>
  <c r="AD131" i="14"/>
  <c r="AD132" i="14" s="1"/>
  <c r="AC121" i="14"/>
  <c r="AB123" i="14"/>
  <c r="AB124" i="14" s="1"/>
  <c r="AD21" i="13"/>
  <c r="AC23" i="13"/>
  <c r="AC24" i="13" s="1"/>
  <c r="AH21" i="10"/>
  <c r="AG23" i="10"/>
  <c r="AG24" i="10" s="1"/>
  <c r="AF73" i="10"/>
  <c r="AE75" i="10"/>
  <c r="AE76" i="10" s="1"/>
  <c r="Z75" i="14"/>
  <c r="Z76" i="14" s="1"/>
  <c r="AA73" i="14"/>
  <c r="AB13" i="13"/>
  <c r="AA15" i="13"/>
  <c r="AA16" i="13" s="1"/>
  <c r="AA77" i="14"/>
  <c r="Z79" i="14"/>
  <c r="Z80" i="14" s="1"/>
  <c r="AE15" i="10"/>
  <c r="AE16" i="10" s="1"/>
  <c r="AF13" i="10"/>
  <c r="AA119" i="14"/>
  <c r="AA120" i="14" s="1"/>
  <c r="AB117" i="14"/>
  <c r="AA151" i="13"/>
  <c r="AA152" i="13" s="1"/>
  <c r="AB149" i="13"/>
  <c r="AA109" i="14"/>
  <c r="Z111" i="14"/>
  <c r="Z112" i="14" s="1"/>
  <c r="AF259" i="10"/>
  <c r="AF260" i="10" s="1"/>
  <c r="AG257" i="10"/>
  <c r="AC161" i="13"/>
  <c r="AB163" i="13"/>
  <c r="AB164" i="13" s="1"/>
  <c r="AD99" i="14"/>
  <c r="AE97" i="14"/>
  <c r="AE139" i="10"/>
  <c r="AE140" i="10" s="1"/>
  <c r="AF137" i="10"/>
  <c r="AB153" i="13"/>
  <c r="AA155" i="13"/>
  <c r="AA156" i="13" s="1"/>
  <c r="AJ17" i="10"/>
  <c r="AI19" i="10"/>
  <c r="AF319" i="10"/>
  <c r="AF320" i="10" s="1"/>
  <c r="AG317" i="10"/>
  <c r="AE199" i="10"/>
  <c r="AE200" i="10" s="1"/>
  <c r="AF197" i="10"/>
  <c r="AC157" i="13"/>
  <c r="AB159" i="13"/>
  <c r="AB160" i="13" s="1"/>
  <c r="AB113" i="14"/>
  <c r="AA115" i="14"/>
  <c r="AA116" i="14" s="1"/>
  <c r="AG79" i="10"/>
  <c r="AH77" i="10"/>
  <c r="AC147" i="13"/>
  <c r="AD145" i="13"/>
  <c r="AB103" i="14"/>
  <c r="AC101" i="14"/>
  <c r="AE19" i="13"/>
  <c r="AF17" i="13"/>
  <c r="Z107" i="14"/>
  <c r="Z108" i="14" s="1"/>
  <c r="AA105" i="14"/>
  <c r="AC141" i="13"/>
  <c r="AB143" i="13"/>
  <c r="AB144" i="13" s="1"/>
  <c r="AB85" i="14"/>
  <c r="AA87" i="14"/>
  <c r="AA88" i="14" s="1"/>
  <c r="AG133" i="10"/>
  <c r="AF135" i="10"/>
  <c r="AF136" i="10" s="1"/>
  <c r="AC137" i="13"/>
  <c r="AB139" i="13"/>
  <c r="AB140" i="13" s="1"/>
  <c r="AB135" i="13"/>
  <c r="AB136" i="13" s="1"/>
  <c r="AC133" i="13"/>
  <c r="AF255" i="10"/>
  <c r="AF256" i="10" s="1"/>
  <c r="AG253" i="10"/>
  <c r="AA83" i="14"/>
  <c r="AA84" i="14" s="1"/>
  <c r="AB81" i="14"/>
  <c r="AG313" i="10"/>
  <c r="AF315" i="10"/>
  <c r="AF316" i="10" s="1"/>
  <c r="AB89" i="14"/>
  <c r="AA91" i="14"/>
  <c r="AA92" i="14" s="1"/>
  <c r="AB93" i="14"/>
  <c r="AA95" i="14"/>
  <c r="AA96" i="14" s="1"/>
  <c r="AG193" i="10"/>
  <c r="AF195" i="10"/>
  <c r="AF196" i="10" s="1"/>
  <c r="AM11" i="10"/>
  <c r="AM12" i="10" s="1"/>
  <c r="AN9" i="10"/>
  <c r="AG113" i="13"/>
  <c r="AF115" i="13"/>
  <c r="AF116" i="13" s="1"/>
  <c r="AJ187" i="10"/>
  <c r="AJ188" i="10" s="1"/>
  <c r="AK185" i="10"/>
  <c r="AF33" i="14"/>
  <c r="AE35" i="14"/>
  <c r="AE36" i="14" s="1"/>
  <c r="AL245" i="10"/>
  <c r="AK247" i="10"/>
  <c r="AK248" i="10" s="1"/>
  <c r="AG27" i="14"/>
  <c r="AG28" i="14" s="1"/>
  <c r="AH25" i="14"/>
  <c r="AK309" i="10"/>
  <c r="AJ311" i="10"/>
  <c r="AJ312" i="10" s="1"/>
  <c r="AF47" i="14"/>
  <c r="AF48" i="14" s="1"/>
  <c r="AG45" i="14"/>
  <c r="AF43" i="14"/>
  <c r="AF44" i="14" s="1"/>
  <c r="AG41" i="14"/>
  <c r="AL305" i="10"/>
  <c r="AK307" i="10"/>
  <c r="AK308" i="10" s="1"/>
  <c r="AF37" i="14"/>
  <c r="AE39" i="14"/>
  <c r="AE40" i="14" s="1"/>
  <c r="AI5" i="13"/>
  <c r="AH7" i="13"/>
  <c r="AH8" i="13" s="1"/>
  <c r="AK65" i="10"/>
  <c r="AJ67" i="10"/>
  <c r="AJ68" i="10" s="1"/>
  <c r="AE31" i="14"/>
  <c r="AE32" i="14" s="1"/>
  <c r="AF29" i="14"/>
  <c r="AH97" i="13"/>
  <c r="AG99" i="13"/>
  <c r="AG100" i="13" s="1"/>
  <c r="AF69" i="14"/>
  <c r="AE71" i="14"/>
  <c r="AE72" i="14" s="1"/>
  <c r="AJ127" i="10"/>
  <c r="AJ128" i="10" s="1"/>
  <c r="AK125" i="10"/>
  <c r="AM5" i="10"/>
  <c r="AL7" i="10"/>
  <c r="AL8" i="10" s="1"/>
  <c r="AF65" i="14"/>
  <c r="AE67" i="14"/>
  <c r="AE68" i="14" s="1"/>
  <c r="AJ251" i="10"/>
  <c r="AJ252" i="10" s="1"/>
  <c r="AK249" i="10"/>
  <c r="AQ161" i="10"/>
  <c r="AP163" i="10"/>
  <c r="AP164" i="10" s="1"/>
  <c r="AP293" i="10"/>
  <c r="AO295" i="10"/>
  <c r="AO296" i="10" s="1"/>
  <c r="AL229" i="10"/>
  <c r="AK231" i="10"/>
  <c r="AK232" i="10" s="1"/>
  <c r="AQ53" i="10"/>
  <c r="AP55" i="10"/>
  <c r="AP56" i="10" s="1"/>
  <c r="AP285" i="10"/>
  <c r="AO287" i="10"/>
  <c r="AO288" i="10" s="1"/>
  <c r="AM45" i="10"/>
  <c r="AL47" i="10"/>
  <c r="AL48" i="10" s="1"/>
  <c r="AK341" i="10"/>
  <c r="AJ343" i="10"/>
  <c r="AJ344" i="10" s="1"/>
  <c r="AP283" i="10"/>
  <c r="AP284" i="10" s="1"/>
  <c r="AQ281" i="10"/>
  <c r="AN189" i="10"/>
  <c r="AM191" i="10"/>
  <c r="AM192" i="10" s="1"/>
  <c r="AO101" i="10"/>
  <c r="AN103" i="10"/>
  <c r="AN104" i="10" s="1"/>
  <c r="AN131" i="10"/>
  <c r="AN132" i="10" s="1"/>
  <c r="AO129" i="10"/>
  <c r="AN233" i="10"/>
  <c r="AM235" i="10"/>
  <c r="AM236" i="10" s="1"/>
  <c r="AP41" i="10"/>
  <c r="AO43" i="10"/>
  <c r="AO44" i="10" s="1"/>
  <c r="AP99" i="10"/>
  <c r="AP100" i="10" s="1"/>
  <c r="AQ97" i="10"/>
  <c r="AN265" i="10"/>
  <c r="AM267" i="10"/>
  <c r="AM268" i="10" s="1"/>
  <c r="AO279" i="10"/>
  <c r="AO280" i="10" s="1"/>
  <c r="AP277" i="10"/>
  <c r="AO353" i="10"/>
  <c r="AN355" i="10"/>
  <c r="AN356" i="10" s="1"/>
  <c r="AP337" i="10"/>
  <c r="AO339" i="10"/>
  <c r="AO340" i="10" s="1"/>
  <c r="AO349" i="10"/>
  <c r="AN351" i="10"/>
  <c r="AN352" i="10" s="1"/>
  <c r="AM105" i="10"/>
  <c r="AL107" i="10"/>
  <c r="AL108" i="10" s="1"/>
  <c r="AM49" i="10"/>
  <c r="AL51" i="10"/>
  <c r="AL52" i="10" s="1"/>
  <c r="AQ221" i="10"/>
  <c r="AP223" i="10"/>
  <c r="AP224" i="10" s="1"/>
  <c r="AN71" i="10"/>
  <c r="AN72" i="10" s="1"/>
  <c r="AO69" i="10"/>
  <c r="AN167" i="10"/>
  <c r="AN168" i="10" s="1"/>
  <c r="AO165" i="10"/>
  <c r="AP217" i="10"/>
  <c r="AO219" i="10"/>
  <c r="AO220" i="10" s="1"/>
  <c r="AN291" i="10"/>
  <c r="AN292" i="10" s="1"/>
  <c r="AO289" i="10"/>
  <c r="AO115" i="10"/>
  <c r="AO116" i="10" s="1"/>
  <c r="AP113" i="10"/>
  <c r="AP157" i="10"/>
  <c r="AO159" i="10"/>
  <c r="AO160" i="10" s="1"/>
  <c r="AP37" i="10"/>
  <c r="AO39" i="10"/>
  <c r="AO40" i="10" s="1"/>
  <c r="AL111" i="10"/>
  <c r="AL112" i="10" s="1"/>
  <c r="AM109" i="10"/>
  <c r="AM169" i="10"/>
  <c r="AL171" i="10"/>
  <c r="AL172" i="10" s="1"/>
  <c r="AO345" i="10"/>
  <c r="AN347" i="10"/>
  <c r="AN348" i="10" s="1"/>
  <c r="AN175" i="10"/>
  <c r="AN176" i="10" s="1"/>
  <c r="AO173" i="10"/>
  <c r="AI235" i="13"/>
  <c r="AI236" i="13" s="1"/>
  <c r="AJ233" i="13"/>
  <c r="AI283" i="14"/>
  <c r="AI284" i="14" s="1"/>
  <c r="AJ281" i="14"/>
  <c r="AI51" i="14"/>
  <c r="AI52" i="14" s="1"/>
  <c r="AJ49" i="14"/>
  <c r="AI321" i="14"/>
  <c r="AH323" i="14"/>
  <c r="AH324" i="14" s="1"/>
  <c r="AI103" i="13"/>
  <c r="AI104" i="13" s="1"/>
  <c r="AJ101" i="13"/>
  <c r="AH49" i="13"/>
  <c r="AG51" i="13"/>
  <c r="AG52" i="13" s="1"/>
  <c r="AH275" i="14"/>
  <c r="AH276" i="14" s="1"/>
  <c r="AI273" i="14"/>
  <c r="AJ229" i="13"/>
  <c r="AI231" i="13"/>
  <c r="AI232" i="13" s="1"/>
  <c r="AF267" i="14"/>
  <c r="AF268" i="14" s="1"/>
  <c r="AG265" i="14"/>
  <c r="AG327" i="14"/>
  <c r="AG328" i="14" s="1"/>
  <c r="AH325" i="14"/>
  <c r="AJ255" i="13"/>
  <c r="AJ256" i="13" s="1"/>
  <c r="AK253" i="13"/>
  <c r="AI345" i="13"/>
  <c r="AH347" i="13"/>
  <c r="AH348" i="13" s="1"/>
  <c r="AJ233" i="14"/>
  <c r="AI235" i="14"/>
  <c r="AI236" i="14" s="1"/>
  <c r="AI53" i="14"/>
  <c r="AH55" i="14"/>
  <c r="AH56" i="14" s="1"/>
  <c r="AK41" i="13"/>
  <c r="AJ43" i="13"/>
  <c r="AJ44" i="13" s="1"/>
  <c r="AI333" i="14"/>
  <c r="AH335" i="14"/>
  <c r="AH336" i="14" s="1"/>
  <c r="AE303" i="14"/>
  <c r="AE304" i="14" s="1"/>
  <c r="AF301" i="14"/>
  <c r="AF299" i="14"/>
  <c r="AF300" i="14" s="1"/>
  <c r="AG297" i="14"/>
  <c r="AH307" i="14"/>
  <c r="AH308" i="14" s="1"/>
  <c r="AI305" i="14"/>
  <c r="AF281" i="13"/>
  <c r="AE283" i="13"/>
  <c r="AE284" i="13" s="1"/>
  <c r="AJ329" i="14"/>
  <c r="AI331" i="14"/>
  <c r="AI332" i="14" s="1"/>
  <c r="AJ39" i="13"/>
  <c r="AJ40" i="13" s="1"/>
  <c r="AK37" i="13"/>
  <c r="AJ241" i="14"/>
  <c r="AI243" i="14"/>
  <c r="AI244" i="14" s="1"/>
  <c r="AI243" i="13"/>
  <c r="AI244" i="13" s="1"/>
  <c r="AJ241" i="13"/>
  <c r="AK249" i="14"/>
  <c r="AJ251" i="14"/>
  <c r="AJ252" i="14" s="1"/>
  <c r="AH311" i="14"/>
  <c r="AH312" i="14" s="1"/>
  <c r="AI309" i="14"/>
  <c r="AK253" i="14"/>
  <c r="AJ255" i="14"/>
  <c r="AJ256" i="14" s="1"/>
  <c r="AG63" i="14"/>
  <c r="AG64" i="14" s="1"/>
  <c r="AH61" i="14"/>
  <c r="AJ251" i="13"/>
  <c r="AJ252" i="13" s="1"/>
  <c r="AK249" i="13"/>
  <c r="AK313" i="14"/>
  <c r="AJ315" i="14"/>
  <c r="AJ316" i="14" s="1"/>
  <c r="AH59" i="14"/>
  <c r="AH60" i="14" s="1"/>
  <c r="AI57" i="14"/>
  <c r="AK257" i="14"/>
  <c r="AJ259" i="14"/>
  <c r="AJ260" i="14" s="1"/>
  <c r="AJ229" i="14"/>
  <c r="AI231" i="14"/>
  <c r="AI232" i="14" s="1"/>
  <c r="AI239" i="14"/>
  <c r="AI240" i="14" s="1"/>
  <c r="AJ237" i="14"/>
  <c r="AH287" i="14"/>
  <c r="AH288" i="14" s="1"/>
  <c r="AI285" i="14"/>
  <c r="AI227" i="14"/>
  <c r="AI228" i="14" s="1"/>
  <c r="AJ225" i="14"/>
  <c r="AK221" i="14"/>
  <c r="AJ223" i="14"/>
  <c r="AJ224" i="14" s="1"/>
  <c r="AJ353" i="13"/>
  <c r="AI355" i="13"/>
  <c r="AI356" i="13" s="1"/>
  <c r="AK55" i="13"/>
  <c r="AK56" i="13" s="1"/>
  <c r="AL53" i="13"/>
  <c r="AJ11" i="13"/>
  <c r="AJ12" i="13" s="1"/>
  <c r="AK9" i="13"/>
  <c r="AF291" i="14"/>
  <c r="AF292" i="14" s="1"/>
  <c r="AG289" i="14"/>
  <c r="AF295" i="14"/>
  <c r="AF296" i="14" s="1"/>
  <c r="AG293" i="14"/>
  <c r="AK349" i="13"/>
  <c r="AJ351" i="13"/>
  <c r="AJ352" i="13" s="1"/>
  <c r="AI219" i="14"/>
  <c r="AI220" i="14" s="1"/>
  <c r="AJ217" i="14"/>
  <c r="AJ339" i="13"/>
  <c r="AJ340" i="13" s="1"/>
  <c r="AK337" i="13"/>
  <c r="AH277" i="14"/>
  <c r="AG279" i="14"/>
  <c r="AG280" i="14" s="1"/>
  <c r="AG47" i="13"/>
  <c r="AG48" i="13" s="1"/>
  <c r="AH45" i="13"/>
  <c r="AI109" i="13"/>
  <c r="AH111" i="13"/>
  <c r="AH112" i="13" s="1"/>
  <c r="AF271" i="14"/>
  <c r="AF272" i="14" s="1"/>
  <c r="AG269" i="14"/>
  <c r="AJ263" i="13"/>
  <c r="AJ264" i="13" s="1"/>
  <c r="AK261" i="13"/>
  <c r="AJ237" i="13"/>
  <c r="AI239" i="13"/>
  <c r="AI240" i="13" s="1"/>
  <c r="AH285" i="13"/>
  <c r="AG287" i="13"/>
  <c r="AG288" i="13" s="1"/>
  <c r="AL245" i="13"/>
  <c r="AK247" i="13"/>
  <c r="AK248" i="13" s="1"/>
  <c r="AE261" i="14"/>
  <c r="AD263" i="14"/>
  <c r="AD264" i="14" s="1"/>
  <c r="AI245" i="14"/>
  <c r="AH247" i="14"/>
  <c r="AH248" i="14" s="1"/>
  <c r="AJ317" i="14"/>
  <c r="AI319" i="14"/>
  <c r="AI320" i="14" s="1"/>
  <c r="AA215" i="14" l="1"/>
  <c r="AA216" i="14" s="1"/>
  <c r="AB213" i="14"/>
  <c r="AC333" i="13"/>
  <c r="AB335" i="13"/>
  <c r="AB336" i="13" s="1"/>
  <c r="AG333" i="10"/>
  <c r="AF335" i="10"/>
  <c r="AF336" i="10" s="1"/>
  <c r="AI273" i="10"/>
  <c r="AH275" i="10"/>
  <c r="AH276" i="10" s="1"/>
  <c r="AF201" i="14"/>
  <c r="AE203" i="14"/>
  <c r="AE204" i="14" s="1"/>
  <c r="AE207" i="14"/>
  <c r="AE208" i="14" s="1"/>
  <c r="AF205" i="14"/>
  <c r="AD199" i="14"/>
  <c r="AD200" i="14" s="1"/>
  <c r="AE197" i="14"/>
  <c r="AK33" i="10"/>
  <c r="AJ35" i="10"/>
  <c r="AJ36" i="10" s="1"/>
  <c r="AK153" i="10"/>
  <c r="AJ155" i="10"/>
  <c r="AJ156" i="10" s="1"/>
  <c r="AG33" i="13"/>
  <c r="AF35" i="13"/>
  <c r="AF36" i="13" s="1"/>
  <c r="AE225" i="13"/>
  <c r="AD227" i="13"/>
  <c r="AD228" i="13" s="1"/>
  <c r="AE195" i="14"/>
  <c r="AE196" i="14" s="1"/>
  <c r="AF193" i="14"/>
  <c r="AF223" i="13"/>
  <c r="AF224" i="13" s="1"/>
  <c r="AG221" i="13"/>
  <c r="AF93" i="13"/>
  <c r="AE95" i="13"/>
  <c r="AE96" i="13" s="1"/>
  <c r="AC211" i="14"/>
  <c r="AC212" i="14" s="1"/>
  <c r="AD209" i="14"/>
  <c r="AI95" i="10"/>
  <c r="AI96" i="10" s="1"/>
  <c r="AJ93" i="10"/>
  <c r="AJ215" i="10"/>
  <c r="AJ216" i="10" s="1"/>
  <c r="AK213" i="10"/>
  <c r="AF219" i="13"/>
  <c r="AF220" i="13" s="1"/>
  <c r="AG217" i="13"/>
  <c r="AH329" i="10"/>
  <c r="AG331" i="10"/>
  <c r="AG332" i="10" s="1"/>
  <c r="AC185" i="14"/>
  <c r="AB187" i="14"/>
  <c r="AB188" i="14" s="1"/>
  <c r="AA171" i="14"/>
  <c r="AA172" i="14" s="1"/>
  <c r="AB169" i="14"/>
  <c r="AC207" i="13"/>
  <c r="AC208" i="13" s="1"/>
  <c r="AD205" i="13"/>
  <c r="AC89" i="13"/>
  <c r="AB91" i="13"/>
  <c r="AB92" i="13" s="1"/>
  <c r="AH269" i="10"/>
  <c r="AG271" i="10"/>
  <c r="AG272" i="10" s="1"/>
  <c r="AF31" i="10"/>
  <c r="AF32" i="10" s="1"/>
  <c r="AG29" i="10"/>
  <c r="AH209" i="10"/>
  <c r="AG211" i="10"/>
  <c r="AG212" i="10" s="1"/>
  <c r="AD209" i="13"/>
  <c r="AC211" i="13"/>
  <c r="AC212" i="13" s="1"/>
  <c r="AB179" i="14"/>
  <c r="AB180" i="14" s="1"/>
  <c r="AC177" i="14"/>
  <c r="AB173" i="14"/>
  <c r="AA175" i="14"/>
  <c r="AA176" i="14" s="1"/>
  <c r="AC181" i="14"/>
  <c r="AB183" i="14"/>
  <c r="AB184" i="14" s="1"/>
  <c r="AD329" i="13"/>
  <c r="AC331" i="13"/>
  <c r="AC332" i="13" s="1"/>
  <c r="AC189" i="14"/>
  <c r="AB191" i="14"/>
  <c r="AB192" i="14" s="1"/>
  <c r="AD213" i="13"/>
  <c r="AC215" i="13"/>
  <c r="AC216" i="13" s="1"/>
  <c r="AH149" i="10"/>
  <c r="AG151" i="10"/>
  <c r="AG152" i="10" s="1"/>
  <c r="AG89" i="10"/>
  <c r="AF91" i="10"/>
  <c r="AF92" i="10" s="1"/>
  <c r="AC29" i="13"/>
  <c r="AB31" i="13"/>
  <c r="AB32" i="13" s="1"/>
  <c r="AF203" i="13"/>
  <c r="AF204" i="13" s="1"/>
  <c r="AG201" i="13"/>
  <c r="AD199" i="13"/>
  <c r="AD200" i="13" s="1"/>
  <c r="AE197" i="13"/>
  <c r="AK225" i="10"/>
  <c r="AJ227" i="10"/>
  <c r="AJ228" i="10" s="1"/>
  <c r="AG195" i="13"/>
  <c r="AG196" i="13" s="1"/>
  <c r="AH193" i="13"/>
  <c r="AH207" i="10"/>
  <c r="AH208" i="10" s="1"/>
  <c r="AI205" i="10"/>
  <c r="AH327" i="10"/>
  <c r="AH328" i="10" s="1"/>
  <c r="AI325" i="10"/>
  <c r="AK147" i="10"/>
  <c r="AK148" i="10" s="1"/>
  <c r="AL145" i="10"/>
  <c r="AD157" i="14"/>
  <c r="AC159" i="14"/>
  <c r="AC160" i="14" s="1"/>
  <c r="AH87" i="10"/>
  <c r="AH88" i="10" s="1"/>
  <c r="AI85" i="10"/>
  <c r="AC151" i="14"/>
  <c r="AC152" i="14" s="1"/>
  <c r="AD149" i="14"/>
  <c r="AE85" i="13"/>
  <c r="AD87" i="13"/>
  <c r="AD88" i="13" s="1"/>
  <c r="AD165" i="14"/>
  <c r="AC167" i="14"/>
  <c r="AC168" i="14" s="1"/>
  <c r="AG153" i="14"/>
  <c r="AF155" i="14"/>
  <c r="AF156" i="14" s="1"/>
  <c r="AE25" i="13"/>
  <c r="AD27" i="13"/>
  <c r="AD28" i="13" s="1"/>
  <c r="AI25" i="10"/>
  <c r="AH27" i="10"/>
  <c r="AH28" i="10" s="1"/>
  <c r="AF161" i="14"/>
  <c r="AE163" i="14"/>
  <c r="AE164" i="14" s="1"/>
  <c r="AC147" i="14"/>
  <c r="AC148" i="14" s="1"/>
  <c r="AD145" i="14"/>
  <c r="AE325" i="13"/>
  <c r="AD327" i="13"/>
  <c r="AD328" i="13" s="1"/>
  <c r="X133" i="14"/>
  <c r="W135" i="14"/>
  <c r="W136" i="14" s="1"/>
  <c r="AC201" i="10"/>
  <c r="AB203" i="10"/>
  <c r="AB204" i="10" s="1"/>
  <c r="X187" i="13"/>
  <c r="X188" i="13" s="1"/>
  <c r="Y185" i="13"/>
  <c r="AG271" i="13"/>
  <c r="AG272" i="13" s="1"/>
  <c r="AH269" i="13"/>
  <c r="AI105" i="13"/>
  <c r="AH107" i="13"/>
  <c r="AH108" i="13" s="1"/>
  <c r="AJ275" i="13"/>
  <c r="AJ276" i="13" s="1"/>
  <c r="AK273" i="13"/>
  <c r="AK277" i="13"/>
  <c r="AJ279" i="13"/>
  <c r="AJ280" i="13" s="1"/>
  <c r="AD319" i="13"/>
  <c r="AD320" i="13" s="1"/>
  <c r="AE317" i="13"/>
  <c r="AD169" i="13"/>
  <c r="AC171" i="13"/>
  <c r="AC172" i="13" s="1"/>
  <c r="AG307" i="13"/>
  <c r="AG308" i="13" s="1"/>
  <c r="AH305" i="13"/>
  <c r="T321" i="13"/>
  <c r="S323" i="13"/>
  <c r="S324" i="13" s="1"/>
  <c r="AJ257" i="13"/>
  <c r="AI259" i="13"/>
  <c r="AI260" i="13" s="1"/>
  <c r="AI265" i="13"/>
  <c r="AH267" i="13"/>
  <c r="AH268" i="13" s="1"/>
  <c r="AD315" i="13"/>
  <c r="AD316" i="13" s="1"/>
  <c r="AE313" i="13"/>
  <c r="AF343" i="13"/>
  <c r="AF344" i="13" s="1"/>
  <c r="AG341" i="13"/>
  <c r="AE83" i="13"/>
  <c r="AE84" i="13" s="1"/>
  <c r="AF81" i="13"/>
  <c r="AI309" i="13"/>
  <c r="AH311" i="13"/>
  <c r="AH312" i="13" s="1"/>
  <c r="T189" i="13"/>
  <c r="S191" i="13"/>
  <c r="Q139" i="14"/>
  <c r="R137" i="14"/>
  <c r="BQ144" i="14"/>
  <c r="AL18" i="7"/>
  <c r="L29" i="2"/>
  <c r="R141" i="14"/>
  <c r="Q143" i="14"/>
  <c r="Q144" i="14" s="1"/>
  <c r="R179" i="13"/>
  <c r="S177" i="13"/>
  <c r="BR360" i="13"/>
  <c r="W321" i="10"/>
  <c r="V323" i="10"/>
  <c r="V324" i="10" s="1"/>
  <c r="BV324" i="10"/>
  <c r="V263" i="10"/>
  <c r="W261" i="10"/>
  <c r="R183" i="13"/>
  <c r="S181" i="13"/>
  <c r="AD167" i="13"/>
  <c r="AD168" i="13" s="1"/>
  <c r="AE165" i="13"/>
  <c r="AH83" i="10"/>
  <c r="AH84" i="10" s="1"/>
  <c r="AI81" i="10"/>
  <c r="AI21" i="10"/>
  <c r="AH23" i="10"/>
  <c r="AH24" i="10" s="1"/>
  <c r="AD121" i="14"/>
  <c r="AC123" i="14"/>
  <c r="AC124" i="14" s="1"/>
  <c r="AD125" i="14"/>
  <c r="AC127" i="14"/>
  <c r="AC128" i="14" s="1"/>
  <c r="AJ143" i="10"/>
  <c r="AJ144" i="10" s="1"/>
  <c r="AK141" i="10"/>
  <c r="AE21" i="13"/>
  <c r="AD23" i="13"/>
  <c r="AD24" i="13" s="1"/>
  <c r="AE131" i="14"/>
  <c r="AE132" i="14" s="1"/>
  <c r="AF129" i="14"/>
  <c r="AE173" i="13"/>
  <c r="AD175" i="13"/>
  <c r="AD176" i="13" s="1"/>
  <c r="AF15" i="10"/>
  <c r="AF16" i="10" s="1"/>
  <c r="AG13" i="10"/>
  <c r="AA75" i="14"/>
  <c r="AA76" i="14" s="1"/>
  <c r="AB73" i="14"/>
  <c r="AB77" i="14"/>
  <c r="AA79" i="14"/>
  <c r="AA80" i="14" s="1"/>
  <c r="AC13" i="13"/>
  <c r="AB15" i="13"/>
  <c r="AB16" i="13" s="1"/>
  <c r="AG73" i="10"/>
  <c r="AF75" i="10"/>
  <c r="AF76" i="10" s="1"/>
  <c r="AB105" i="14"/>
  <c r="AA107" i="14"/>
  <c r="AA108" i="14" s="1"/>
  <c r="AG17" i="13"/>
  <c r="AF19" i="13"/>
  <c r="AD101" i="14"/>
  <c r="AC103" i="14"/>
  <c r="AE145" i="13"/>
  <c r="AD147" i="13"/>
  <c r="AI77" i="10"/>
  <c r="AH79" i="10"/>
  <c r="AF199" i="10"/>
  <c r="AF200" i="10" s="1"/>
  <c r="AG197" i="10"/>
  <c r="AG319" i="10"/>
  <c r="AG320" i="10" s="1"/>
  <c r="AH317" i="10"/>
  <c r="AF139" i="10"/>
  <c r="AF140" i="10" s="1"/>
  <c r="AG137" i="10"/>
  <c r="AE99" i="14"/>
  <c r="AF97" i="14"/>
  <c r="AG259" i="10"/>
  <c r="AG260" i="10" s="1"/>
  <c r="AH257" i="10"/>
  <c r="AC149" i="13"/>
  <c r="AB151" i="13"/>
  <c r="AB152" i="13" s="1"/>
  <c r="AB119" i="14"/>
  <c r="AB120" i="14" s="1"/>
  <c r="AC117" i="14"/>
  <c r="AB115" i="14"/>
  <c r="AB116" i="14" s="1"/>
  <c r="AC113" i="14"/>
  <c r="AC159" i="13"/>
  <c r="AC160" i="13" s="1"/>
  <c r="AD157" i="13"/>
  <c r="AJ19" i="10"/>
  <c r="AK17" i="10"/>
  <c r="AC153" i="13"/>
  <c r="AB155" i="13"/>
  <c r="AB156" i="13" s="1"/>
  <c r="AD161" i="13"/>
  <c r="AC163" i="13"/>
  <c r="AC164" i="13" s="1"/>
  <c r="AA111" i="14"/>
  <c r="AA112" i="14" s="1"/>
  <c r="AB109" i="14"/>
  <c r="AC81" i="14"/>
  <c r="AB83" i="14"/>
  <c r="AB84" i="14" s="1"/>
  <c r="AH253" i="10"/>
  <c r="AG255" i="10"/>
  <c r="AG256" i="10" s="1"/>
  <c r="AC135" i="13"/>
  <c r="AC136" i="13" s="1"/>
  <c r="AD133" i="13"/>
  <c r="AH193" i="10"/>
  <c r="AG195" i="10"/>
  <c r="AG196" i="10" s="1"/>
  <c r="AB95" i="14"/>
  <c r="AB96" i="14" s="1"/>
  <c r="AC93" i="14"/>
  <c r="AC89" i="14"/>
  <c r="AB91" i="14"/>
  <c r="AB92" i="14" s="1"/>
  <c r="AH313" i="10"/>
  <c r="AG315" i="10"/>
  <c r="AG316" i="10" s="1"/>
  <c r="AC139" i="13"/>
  <c r="AC140" i="13" s="1"/>
  <c r="AD137" i="13"/>
  <c r="AH133" i="10"/>
  <c r="AG135" i="10"/>
  <c r="AG136" i="10" s="1"/>
  <c r="AC85" i="14"/>
  <c r="AB87" i="14"/>
  <c r="AB88" i="14" s="1"/>
  <c r="AD141" i="13"/>
  <c r="AC143" i="13"/>
  <c r="AC144" i="13" s="1"/>
  <c r="AN11" i="10"/>
  <c r="AN12" i="10" s="1"/>
  <c r="AO9" i="10"/>
  <c r="AL249" i="10"/>
  <c r="AK251" i="10"/>
  <c r="AK252" i="10" s="1"/>
  <c r="AL125" i="10"/>
  <c r="AK127" i="10"/>
  <c r="AK128" i="10" s="1"/>
  <c r="AG29" i="14"/>
  <c r="AF31" i="14"/>
  <c r="AF32" i="14" s="1"/>
  <c r="AH41" i="14"/>
  <c r="AG43" i="14"/>
  <c r="AG44" i="14" s="1"/>
  <c r="AG47" i="14"/>
  <c r="AG48" i="14" s="1"/>
  <c r="AH45" i="14"/>
  <c r="AH27" i="14"/>
  <c r="AH28" i="14" s="1"/>
  <c r="AI25" i="14"/>
  <c r="AL185" i="10"/>
  <c r="AK187" i="10"/>
  <c r="AK188" i="10" s="1"/>
  <c r="AG65" i="14"/>
  <c r="AF67" i="14"/>
  <c r="AF68" i="14" s="1"/>
  <c r="AN5" i="10"/>
  <c r="AM7" i="10"/>
  <c r="AM8" i="10" s="1"/>
  <c r="AF71" i="14"/>
  <c r="AF72" i="14" s="1"/>
  <c r="AG69" i="14"/>
  <c r="AI97" i="13"/>
  <c r="AH99" i="13"/>
  <c r="AH100" i="13" s="1"/>
  <c r="AK67" i="10"/>
  <c r="AK68" i="10" s="1"/>
  <c r="AL65" i="10"/>
  <c r="AI7" i="13"/>
  <c r="AI8" i="13" s="1"/>
  <c r="AJ5" i="13"/>
  <c r="AF39" i="14"/>
  <c r="AF40" i="14" s="1"/>
  <c r="AG37" i="14"/>
  <c r="AM305" i="10"/>
  <c r="AL307" i="10"/>
  <c r="AL308" i="10" s="1"/>
  <c r="AL309" i="10"/>
  <c r="AK311" i="10"/>
  <c r="AK312" i="10" s="1"/>
  <c r="AL247" i="10"/>
  <c r="AL248" i="10" s="1"/>
  <c r="AM245" i="10"/>
  <c r="AF35" i="14"/>
  <c r="AF36" i="14" s="1"/>
  <c r="AG33" i="14"/>
  <c r="AG115" i="13"/>
  <c r="AG116" i="13" s="1"/>
  <c r="AH113" i="13"/>
  <c r="AP165" i="10"/>
  <c r="AO167" i="10"/>
  <c r="AO168" i="10" s="1"/>
  <c r="AR161" i="10"/>
  <c r="AQ163" i="10"/>
  <c r="AQ164" i="10" s="1"/>
  <c r="AR281" i="10"/>
  <c r="AQ283" i="10"/>
  <c r="AQ284" i="10" s="1"/>
  <c r="AN169" i="10"/>
  <c r="AM171" i="10"/>
  <c r="AM172" i="10" s="1"/>
  <c r="AP69" i="10"/>
  <c r="AO71" i="10"/>
  <c r="AO72" i="10" s="1"/>
  <c r="AQ337" i="10"/>
  <c r="AP339" i="10"/>
  <c r="AP340" i="10" s="1"/>
  <c r="AQ285" i="10"/>
  <c r="AP287" i="10"/>
  <c r="AP288" i="10" s="1"/>
  <c r="AN235" i="10"/>
  <c r="AN236" i="10" s="1"/>
  <c r="AO233" i="10"/>
  <c r="AQ157" i="10"/>
  <c r="AP159" i="10"/>
  <c r="AP160" i="10" s="1"/>
  <c r="AP43" i="10"/>
  <c r="AP44" i="10" s="1"/>
  <c r="AQ41" i="10"/>
  <c r="AO175" i="10"/>
  <c r="AO176" i="10" s="1"/>
  <c r="AP173" i="10"/>
  <c r="AO131" i="10"/>
  <c r="AO132" i="10" s="1"/>
  <c r="AP129" i="10"/>
  <c r="AO103" i="10"/>
  <c r="AO104" i="10" s="1"/>
  <c r="AP101" i="10"/>
  <c r="AL341" i="10"/>
  <c r="AK343" i="10"/>
  <c r="AK344" i="10" s="1"/>
  <c r="AM229" i="10"/>
  <c r="AL231" i="10"/>
  <c r="AL232" i="10" s="1"/>
  <c r="AO351" i="10"/>
  <c r="AO352" i="10" s="1"/>
  <c r="AP349" i="10"/>
  <c r="AQ99" i="10"/>
  <c r="AQ100" i="10" s="1"/>
  <c r="AR97" i="10"/>
  <c r="AO347" i="10"/>
  <c r="AO348" i="10" s="1"/>
  <c r="AP345" i="10"/>
  <c r="AP39" i="10"/>
  <c r="AP40" i="10" s="1"/>
  <c r="AQ37" i="10"/>
  <c r="AO355" i="10"/>
  <c r="AO356" i="10" s="1"/>
  <c r="AP353" i="10"/>
  <c r="AQ277" i="10"/>
  <c r="AP279" i="10"/>
  <c r="AP280" i="10" s="1"/>
  <c r="AQ113" i="10"/>
  <c r="AP115" i="10"/>
  <c r="AP116" i="10" s="1"/>
  <c r="AN105" i="10"/>
  <c r="AM107" i="10"/>
  <c r="AM108" i="10" s="1"/>
  <c r="AN267" i="10"/>
  <c r="AN268" i="10" s="1"/>
  <c r="AO265" i="10"/>
  <c r="AR53" i="10"/>
  <c r="AQ55" i="10"/>
  <c r="AQ56" i="10" s="1"/>
  <c r="AP219" i="10"/>
  <c r="AP220" i="10" s="1"/>
  <c r="AQ217" i="10"/>
  <c r="AP289" i="10"/>
  <c r="AO291" i="10"/>
  <c r="AO292" i="10" s="1"/>
  <c r="AM111" i="10"/>
  <c r="AM112" i="10" s="1"/>
  <c r="AN109" i="10"/>
  <c r="AR221" i="10"/>
  <c r="AQ223" i="10"/>
  <c r="AQ224" i="10" s="1"/>
  <c r="AM51" i="10"/>
  <c r="AM52" i="10" s="1"/>
  <c r="AN49" i="10"/>
  <c r="AN191" i="10"/>
  <c r="AN192" i="10" s="1"/>
  <c r="AO189" i="10"/>
  <c r="AN45" i="10"/>
  <c r="AM47" i="10"/>
  <c r="AM48" i="10" s="1"/>
  <c r="AP295" i="10"/>
  <c r="AP296" i="10" s="1"/>
  <c r="AQ293" i="10"/>
  <c r="AK351" i="13"/>
  <c r="AK352" i="13" s="1"/>
  <c r="AL349" i="13"/>
  <c r="AL221" i="14"/>
  <c r="AK223" i="14"/>
  <c r="AK224" i="14" s="1"/>
  <c r="AJ231" i="14"/>
  <c r="AJ232" i="14" s="1"/>
  <c r="AK229" i="14"/>
  <c r="AL41" i="13"/>
  <c r="AK43" i="13"/>
  <c r="AK44" i="13" s="1"/>
  <c r="AJ231" i="13"/>
  <c r="AJ232" i="13" s="1"/>
  <c r="AK229" i="13"/>
  <c r="AI285" i="13"/>
  <c r="AH287" i="13"/>
  <c r="AH288" i="13" s="1"/>
  <c r="AG291" i="14"/>
  <c r="AG292" i="14" s="1"/>
  <c r="AH289" i="14"/>
  <c r="AK241" i="14"/>
  <c r="AJ243" i="14"/>
  <c r="AJ244" i="14" s="1"/>
  <c r="AJ305" i="14"/>
  <c r="AI307" i="14"/>
  <c r="AI308" i="14" s="1"/>
  <c r="AL253" i="13"/>
  <c r="AK255" i="13"/>
  <c r="AK256" i="13" s="1"/>
  <c r="AI325" i="14"/>
  <c r="AH327" i="14"/>
  <c r="AH328" i="14" s="1"/>
  <c r="AE263" i="14"/>
  <c r="AE264" i="14" s="1"/>
  <c r="AF261" i="14"/>
  <c r="AJ239" i="13"/>
  <c r="AJ240" i="13" s="1"/>
  <c r="AK237" i="13"/>
  <c r="AM53" i="13"/>
  <c r="AL55" i="13"/>
  <c r="AL56" i="13" s="1"/>
  <c r="AJ239" i="14"/>
  <c r="AJ240" i="14" s="1"/>
  <c r="AK237" i="14"/>
  <c r="AJ57" i="14"/>
  <c r="AI59" i="14"/>
  <c r="AI60" i="14" s="1"/>
  <c r="AK251" i="13"/>
  <c r="AK252" i="13" s="1"/>
  <c r="AL249" i="13"/>
  <c r="AK241" i="13"/>
  <c r="AJ243" i="13"/>
  <c r="AJ244" i="13" s="1"/>
  <c r="AH297" i="14"/>
  <c r="AG299" i="14"/>
  <c r="AG300" i="14" s="1"/>
  <c r="AK317" i="14"/>
  <c r="AJ319" i="14"/>
  <c r="AJ320" i="14" s="1"/>
  <c r="AM245" i="13"/>
  <c r="AL247" i="13"/>
  <c r="AL248" i="13" s="1"/>
  <c r="AH269" i="14"/>
  <c r="AG271" i="14"/>
  <c r="AG272" i="14" s="1"/>
  <c r="AK217" i="14"/>
  <c r="AJ219" i="14"/>
  <c r="AJ220" i="14" s="1"/>
  <c r="AK11" i="13"/>
  <c r="AK12" i="13" s="1"/>
  <c r="AL9" i="13"/>
  <c r="AJ227" i="14"/>
  <c r="AJ228" i="14" s="1"/>
  <c r="AK225" i="14"/>
  <c r="AJ235" i="13"/>
  <c r="AJ236" i="13" s="1"/>
  <c r="AK233" i="13"/>
  <c r="AJ333" i="14"/>
  <c r="AI335" i="14"/>
  <c r="AI336" i="14" s="1"/>
  <c r="AJ321" i="14"/>
  <c r="AI323" i="14"/>
  <c r="AI324" i="14" s="1"/>
  <c r="AJ285" i="14"/>
  <c r="AI287" i="14"/>
  <c r="AI288" i="14" s="1"/>
  <c r="AJ273" i="14"/>
  <c r="AI275" i="14"/>
  <c r="AI276" i="14" s="1"/>
  <c r="AH63" i="14"/>
  <c r="AH64" i="14" s="1"/>
  <c r="AI61" i="14"/>
  <c r="AJ53" i="14"/>
  <c r="AI55" i="14"/>
  <c r="AI56" i="14" s="1"/>
  <c r="AJ235" i="14"/>
  <c r="AJ236" i="14" s="1"/>
  <c r="AK233" i="14"/>
  <c r="AI277" i="14"/>
  <c r="AH279" i="14"/>
  <c r="AH280" i="14" s="1"/>
  <c r="AK315" i="14"/>
  <c r="AK316" i="14" s="1"/>
  <c r="AL313" i="14"/>
  <c r="AL253" i="14"/>
  <c r="AK255" i="14"/>
  <c r="AK256" i="14" s="1"/>
  <c r="AL37" i="13"/>
  <c r="AK39" i="13"/>
  <c r="AK40" i="13" s="1"/>
  <c r="AK329" i="14"/>
  <c r="AJ331" i="14"/>
  <c r="AJ332" i="14" s="1"/>
  <c r="AI347" i="13"/>
  <c r="AI348" i="13" s="1"/>
  <c r="AJ345" i="13"/>
  <c r="AH51" i="13"/>
  <c r="AH52" i="13" s="1"/>
  <c r="AI49" i="13"/>
  <c r="AI247" i="14"/>
  <c r="AI248" i="14" s="1"/>
  <c r="AJ245" i="14"/>
  <c r="AG295" i="14"/>
  <c r="AG296" i="14" s="1"/>
  <c r="AH293" i="14"/>
  <c r="AJ109" i="13"/>
  <c r="AI111" i="13"/>
  <c r="AI112" i="13" s="1"/>
  <c r="AK251" i="14"/>
  <c r="AK252" i="14" s="1"/>
  <c r="AL249" i="14"/>
  <c r="AG281" i="13"/>
  <c r="AF283" i="13"/>
  <c r="AF284" i="13" s="1"/>
  <c r="AJ355" i="13"/>
  <c r="AJ356" i="13" s="1"/>
  <c r="AK353" i="13"/>
  <c r="AK259" i="14"/>
  <c r="AK260" i="14" s="1"/>
  <c r="AL257" i="14"/>
  <c r="AK263" i="13"/>
  <c r="AK264" i="13" s="1"/>
  <c r="AL261" i="13"/>
  <c r="AH47" i="13"/>
  <c r="AH48" i="13" s="1"/>
  <c r="AI45" i="13"/>
  <c r="AK339" i="13"/>
  <c r="AK340" i="13" s="1"/>
  <c r="AL337" i="13"/>
  <c r="AJ309" i="14"/>
  <c r="AI311" i="14"/>
  <c r="AI312" i="14" s="1"/>
  <c r="AF303" i="14"/>
  <c r="AF304" i="14" s="1"/>
  <c r="AG301" i="14"/>
  <c r="AG267" i="14"/>
  <c r="AG268" i="14" s="1"/>
  <c r="AH265" i="14"/>
  <c r="AK101" i="13"/>
  <c r="AJ103" i="13"/>
  <c r="AJ104" i="13" s="1"/>
  <c r="AJ51" i="14"/>
  <c r="AJ52" i="14" s="1"/>
  <c r="AK49" i="14"/>
  <c r="AJ283" i="14"/>
  <c r="AJ284" i="14" s="1"/>
  <c r="AK281" i="14"/>
  <c r="AH333" i="10" l="1"/>
  <c r="AG335" i="10"/>
  <c r="AG336" i="10" s="1"/>
  <c r="AC335" i="13"/>
  <c r="AC336" i="13" s="1"/>
  <c r="AD333" i="13"/>
  <c r="AB215" i="14"/>
  <c r="AB216" i="14" s="1"/>
  <c r="AC213" i="14"/>
  <c r="AH221" i="13"/>
  <c r="AG223" i="13"/>
  <c r="AG224" i="13" s="1"/>
  <c r="AE199" i="14"/>
  <c r="AE200" i="14" s="1"/>
  <c r="AF197" i="14"/>
  <c r="AK35" i="10"/>
  <c r="AK36" i="10" s="1"/>
  <c r="AL33" i="10"/>
  <c r="AL213" i="10"/>
  <c r="AK215" i="10"/>
  <c r="AK216" i="10" s="1"/>
  <c r="AG193" i="14"/>
  <c r="AF195" i="14"/>
  <c r="AF196" i="14" s="1"/>
  <c r="AJ95" i="10"/>
  <c r="AJ96" i="10" s="1"/>
  <c r="AK93" i="10"/>
  <c r="AG205" i="14"/>
  <c r="AF207" i="14"/>
  <c r="AF208" i="14" s="1"/>
  <c r="AF225" i="13"/>
  <c r="AE227" i="13"/>
  <c r="AE228" i="13" s="1"/>
  <c r="AH217" i="13"/>
  <c r="AG219" i="13"/>
  <c r="AG220" i="13" s="1"/>
  <c r="AD211" i="14"/>
  <c r="AD212" i="14" s="1"/>
  <c r="AE209" i="14"/>
  <c r="AH33" i="13"/>
  <c r="AG35" i="13"/>
  <c r="AG36" i="13" s="1"/>
  <c r="AG201" i="14"/>
  <c r="AF203" i="14"/>
  <c r="AF204" i="14" s="1"/>
  <c r="AG93" i="13"/>
  <c r="AF95" i="13"/>
  <c r="AF96" i="13" s="1"/>
  <c r="AL153" i="10"/>
  <c r="AK155" i="10"/>
  <c r="AK156" i="10" s="1"/>
  <c r="AI275" i="10"/>
  <c r="AI276" i="10" s="1"/>
  <c r="AJ273" i="10"/>
  <c r="AD29" i="13"/>
  <c r="AC31" i="13"/>
  <c r="AC32" i="13" s="1"/>
  <c r="AC183" i="14"/>
  <c r="AC184" i="14" s="1"/>
  <c r="AD181" i="14"/>
  <c r="AI269" i="10"/>
  <c r="AH271" i="10"/>
  <c r="AH272" i="10" s="1"/>
  <c r="AH89" i="10"/>
  <c r="AG91" i="10"/>
  <c r="AG92" i="10" s="1"/>
  <c r="AB175" i="14"/>
  <c r="AB176" i="14" s="1"/>
  <c r="AC173" i="14"/>
  <c r="AD89" i="13"/>
  <c r="AC91" i="13"/>
  <c r="AC92" i="13" s="1"/>
  <c r="AC179" i="14"/>
  <c r="AC180" i="14" s="1"/>
  <c r="AD177" i="14"/>
  <c r="AD207" i="13"/>
  <c r="AD208" i="13" s="1"/>
  <c r="AE205" i="13"/>
  <c r="AH151" i="10"/>
  <c r="AH152" i="10" s="1"/>
  <c r="AI149" i="10"/>
  <c r="AC169" i="14"/>
  <c r="AB171" i="14"/>
  <c r="AB172" i="14" s="1"/>
  <c r="AD215" i="13"/>
  <c r="AD216" i="13" s="1"/>
  <c r="AE213" i="13"/>
  <c r="AE209" i="13"/>
  <c r="AD211" i="13"/>
  <c r="AD212" i="13" s="1"/>
  <c r="AD189" i="14"/>
  <c r="AC191" i="14"/>
  <c r="AC192" i="14" s="1"/>
  <c r="AI209" i="10"/>
  <c r="AH211" i="10"/>
  <c r="AH212" i="10" s="1"/>
  <c r="AC187" i="14"/>
  <c r="AC188" i="14" s="1"/>
  <c r="AD185" i="14"/>
  <c r="AG31" i="10"/>
  <c r="AG32" i="10" s="1"/>
  <c r="AH29" i="10"/>
  <c r="AE329" i="13"/>
  <c r="AD331" i="13"/>
  <c r="AD332" i="13" s="1"/>
  <c r="AH331" i="10"/>
  <c r="AH332" i="10" s="1"/>
  <c r="AI329" i="10"/>
  <c r="AI327" i="10"/>
  <c r="AI328" i="10" s="1"/>
  <c r="AJ325" i="10"/>
  <c r="AE327" i="13"/>
  <c r="AE328" i="13" s="1"/>
  <c r="AF325" i="13"/>
  <c r="AD167" i="14"/>
  <c r="AD168" i="14" s="1"/>
  <c r="AE165" i="14"/>
  <c r="AE145" i="14"/>
  <c r="AD147" i="14"/>
  <c r="AD148" i="14" s="1"/>
  <c r="AI207" i="10"/>
  <c r="AI208" i="10" s="1"/>
  <c r="AJ205" i="10"/>
  <c r="AE87" i="13"/>
  <c r="AE88" i="13" s="1"/>
  <c r="AF85" i="13"/>
  <c r="AE149" i="14"/>
  <c r="AD151" i="14"/>
  <c r="AD152" i="14" s="1"/>
  <c r="AH195" i="13"/>
  <c r="AH196" i="13" s="1"/>
  <c r="AI193" i="13"/>
  <c r="AG161" i="14"/>
  <c r="AF163" i="14"/>
  <c r="AF164" i="14" s="1"/>
  <c r="AJ85" i="10"/>
  <c r="AI87" i="10"/>
  <c r="AI88" i="10" s="1"/>
  <c r="AI27" i="10"/>
  <c r="AI28" i="10" s="1"/>
  <c r="AJ25" i="10"/>
  <c r="AK227" i="10"/>
  <c r="AK228" i="10" s="1"/>
  <c r="AL225" i="10"/>
  <c r="AE199" i="13"/>
  <c r="AE200" i="13" s="1"/>
  <c r="AF197" i="13"/>
  <c r="AF25" i="13"/>
  <c r="AE27" i="13"/>
  <c r="AE28" i="13" s="1"/>
  <c r="AE157" i="14"/>
  <c r="AD159" i="14"/>
  <c r="AD160" i="14" s="1"/>
  <c r="AL147" i="10"/>
  <c r="AL148" i="10" s="1"/>
  <c r="AM145" i="10"/>
  <c r="AH201" i="13"/>
  <c r="AG203" i="13"/>
  <c r="AG204" i="13" s="1"/>
  <c r="AH153" i="14"/>
  <c r="AG155" i="14"/>
  <c r="AG156" i="14" s="1"/>
  <c r="Z185" i="13"/>
  <c r="Y187" i="13"/>
  <c r="Y188" i="13" s="1"/>
  <c r="AD201" i="10"/>
  <c r="AC203" i="10"/>
  <c r="AC204" i="10" s="1"/>
  <c r="X135" i="14"/>
  <c r="X136" i="14" s="1"/>
  <c r="Y133" i="14"/>
  <c r="T191" i="13"/>
  <c r="U189" i="13"/>
  <c r="AJ265" i="13"/>
  <c r="AI267" i="13"/>
  <c r="AI268" i="13" s="1"/>
  <c r="AF317" i="13"/>
  <c r="AE319" i="13"/>
  <c r="AE320" i="13" s="1"/>
  <c r="AI311" i="13"/>
  <c r="AI312" i="13" s="1"/>
  <c r="AJ309" i="13"/>
  <c r="AK257" i="13"/>
  <c r="AJ259" i="13"/>
  <c r="AJ260" i="13" s="1"/>
  <c r="U321" i="13"/>
  <c r="T323" i="13"/>
  <c r="T324" i="13" s="1"/>
  <c r="AL277" i="13"/>
  <c r="AK279" i="13"/>
  <c r="AK280" i="13" s="1"/>
  <c r="AF83" i="13"/>
  <c r="AF84" i="13" s="1"/>
  <c r="AG81" i="13"/>
  <c r="AI305" i="13"/>
  <c r="AH307" i="13"/>
  <c r="AH308" i="13" s="1"/>
  <c r="AL273" i="13"/>
  <c r="AK275" i="13"/>
  <c r="AK276" i="13" s="1"/>
  <c r="AG343" i="13"/>
  <c r="AG344" i="13" s="1"/>
  <c r="AH341" i="13"/>
  <c r="AD171" i="13"/>
  <c r="AD172" i="13" s="1"/>
  <c r="AE169" i="13"/>
  <c r="AI107" i="13"/>
  <c r="AI108" i="13" s="1"/>
  <c r="AJ105" i="13"/>
  <c r="AE315" i="13"/>
  <c r="AE316" i="13" s="1"/>
  <c r="AF313" i="13"/>
  <c r="AI269" i="13"/>
  <c r="AH271" i="13"/>
  <c r="AH272" i="13" s="1"/>
  <c r="X261" i="10"/>
  <c r="W263" i="10"/>
  <c r="W323" i="10"/>
  <c r="W324" i="10" s="1"/>
  <c r="X321" i="10"/>
  <c r="S141" i="14"/>
  <c r="R143" i="14"/>
  <c r="R144" i="14" s="1"/>
  <c r="R139" i="14"/>
  <c r="S137" i="14"/>
  <c r="S183" i="13"/>
  <c r="T181" i="13"/>
  <c r="T177" i="13"/>
  <c r="S179" i="13"/>
  <c r="AK143" i="10"/>
  <c r="AK144" i="10" s="1"/>
  <c r="AL141" i="10"/>
  <c r="AF165" i="13"/>
  <c r="AE167" i="13"/>
  <c r="AE168" i="13" s="1"/>
  <c r="AE175" i="13"/>
  <c r="AE176" i="13" s="1"/>
  <c r="AF173" i="13"/>
  <c r="AF21" i="13"/>
  <c r="AE23" i="13"/>
  <c r="AE24" i="13" s="1"/>
  <c r="AE125" i="14"/>
  <c r="AD127" i="14"/>
  <c r="AD128" i="14" s="1"/>
  <c r="AJ21" i="10"/>
  <c r="AI23" i="10"/>
  <c r="AI24" i="10" s="1"/>
  <c r="AF131" i="14"/>
  <c r="AF132" i="14" s="1"/>
  <c r="AG129" i="14"/>
  <c r="AJ81" i="10"/>
  <c r="AI83" i="10"/>
  <c r="AI84" i="10" s="1"/>
  <c r="AD123" i="14"/>
  <c r="AD124" i="14" s="1"/>
  <c r="AE121" i="14"/>
  <c r="AC73" i="14"/>
  <c r="AB75" i="14"/>
  <c r="AB76" i="14" s="1"/>
  <c r="AG15" i="10"/>
  <c r="AG16" i="10" s="1"/>
  <c r="AH13" i="10"/>
  <c r="AH73" i="10"/>
  <c r="AG75" i="10"/>
  <c r="AG76" i="10" s="1"/>
  <c r="AD13" i="13"/>
  <c r="AC15" i="13"/>
  <c r="AC16" i="13" s="1"/>
  <c r="AC77" i="14"/>
  <c r="AB79" i="14"/>
  <c r="AB80" i="14" s="1"/>
  <c r="AD163" i="13"/>
  <c r="AD164" i="13" s="1"/>
  <c r="AE161" i="13"/>
  <c r="AD153" i="13"/>
  <c r="AC155" i="13"/>
  <c r="AC156" i="13" s="1"/>
  <c r="AD149" i="13"/>
  <c r="AC151" i="13"/>
  <c r="AC152" i="13" s="1"/>
  <c r="AJ77" i="10"/>
  <c r="AI79" i="10"/>
  <c r="AE147" i="13"/>
  <c r="AF145" i="13"/>
  <c r="AE101" i="14"/>
  <c r="AD103" i="14"/>
  <c r="AH17" i="13"/>
  <c r="AG19" i="13"/>
  <c r="AC105" i="14"/>
  <c r="AB107" i="14"/>
  <c r="AB108" i="14" s="1"/>
  <c r="AB111" i="14"/>
  <c r="AB112" i="14" s="1"/>
  <c r="AC109" i="14"/>
  <c r="AL17" i="10"/>
  <c r="AK19" i="10"/>
  <c r="AE157" i="13"/>
  <c r="AD159" i="13"/>
  <c r="AD160" i="13" s="1"/>
  <c r="AD113" i="14"/>
  <c r="AC115" i="14"/>
  <c r="AC116" i="14" s="1"/>
  <c r="AC119" i="14"/>
  <c r="AC120" i="14" s="1"/>
  <c r="AD117" i="14"/>
  <c r="AH259" i="10"/>
  <c r="AH260" i="10" s="1"/>
  <c r="AI257" i="10"/>
  <c r="AG97" i="14"/>
  <c r="AF99" i="14"/>
  <c r="AG139" i="10"/>
  <c r="AG140" i="10" s="1"/>
  <c r="AH137" i="10"/>
  <c r="AI317" i="10"/>
  <c r="AH319" i="10"/>
  <c r="AH320" i="10" s="1"/>
  <c r="AH197" i="10"/>
  <c r="AG199" i="10"/>
  <c r="AG200" i="10" s="1"/>
  <c r="AD139" i="13"/>
  <c r="AD140" i="13" s="1"/>
  <c r="AE137" i="13"/>
  <c r="AC95" i="14"/>
  <c r="AC96" i="14" s="1"/>
  <c r="AD93" i="14"/>
  <c r="AD135" i="13"/>
  <c r="AD136" i="13" s="1"/>
  <c r="AE133" i="13"/>
  <c r="AE141" i="13"/>
  <c r="AD143" i="13"/>
  <c r="AD144" i="13" s="1"/>
  <c r="AD85" i="14"/>
  <c r="AC87" i="14"/>
  <c r="AC88" i="14" s="1"/>
  <c r="AI133" i="10"/>
  <c r="AH135" i="10"/>
  <c r="AH136" i="10" s="1"/>
  <c r="AI313" i="10"/>
  <c r="AH315" i="10"/>
  <c r="AH316" i="10" s="1"/>
  <c r="AD89" i="14"/>
  <c r="AC91" i="14"/>
  <c r="AC92" i="14" s="1"/>
  <c r="AH195" i="10"/>
  <c r="AH196" i="10" s="1"/>
  <c r="AI193" i="10"/>
  <c r="AI253" i="10"/>
  <c r="AH255" i="10"/>
  <c r="AH256" i="10" s="1"/>
  <c r="AC83" i="14"/>
  <c r="AC84" i="14" s="1"/>
  <c r="AD81" i="14"/>
  <c r="AP9" i="10"/>
  <c r="AO11" i="10"/>
  <c r="AO12" i="10" s="1"/>
  <c r="AH115" i="13"/>
  <c r="AH116" i="13" s="1"/>
  <c r="AI113" i="13"/>
  <c r="AG35" i="14"/>
  <c r="AG36" i="14" s="1"/>
  <c r="AH33" i="14"/>
  <c r="AN245" i="10"/>
  <c r="AM247" i="10"/>
  <c r="AM248" i="10" s="1"/>
  <c r="AH37" i="14"/>
  <c r="AG39" i="14"/>
  <c r="AG40" i="14" s="1"/>
  <c r="AJ7" i="13"/>
  <c r="AJ8" i="13" s="1"/>
  <c r="AK5" i="13"/>
  <c r="AL67" i="10"/>
  <c r="AL68" i="10" s="1"/>
  <c r="AM65" i="10"/>
  <c r="AH69" i="14"/>
  <c r="AG71" i="14"/>
  <c r="AG72" i="14" s="1"/>
  <c r="AI27" i="14"/>
  <c r="AI28" i="14" s="1"/>
  <c r="AJ25" i="14"/>
  <c r="AI45" i="14"/>
  <c r="AH47" i="14"/>
  <c r="AH48" i="14" s="1"/>
  <c r="AL311" i="10"/>
  <c r="AL312" i="10" s="1"/>
  <c r="AM309" i="10"/>
  <c r="AM307" i="10"/>
  <c r="AM308" i="10" s="1"/>
  <c r="AN305" i="10"/>
  <c r="AI99" i="13"/>
  <c r="AI100" i="13" s="1"/>
  <c r="AJ97" i="13"/>
  <c r="AN7" i="10"/>
  <c r="AN8" i="10" s="1"/>
  <c r="AO5" i="10"/>
  <c r="AG67" i="14"/>
  <c r="AG68" i="14" s="1"/>
  <c r="AH65" i="14"/>
  <c r="AM185" i="10"/>
  <c r="AL187" i="10"/>
  <c r="AL188" i="10" s="1"/>
  <c r="AI41" i="14"/>
  <c r="AH43" i="14"/>
  <c r="AH44" i="14" s="1"/>
  <c r="AG31" i="14"/>
  <c r="AG32" i="14" s="1"/>
  <c r="AH29" i="14"/>
  <c r="AL127" i="10"/>
  <c r="AL128" i="10" s="1"/>
  <c r="AM125" i="10"/>
  <c r="AM249" i="10"/>
  <c r="AL251" i="10"/>
  <c r="AL252" i="10" s="1"/>
  <c r="AR223" i="10"/>
  <c r="AR224" i="10" s="1"/>
  <c r="AS221" i="10"/>
  <c r="AQ39" i="10"/>
  <c r="AQ40" i="10" s="1"/>
  <c r="AR37" i="10"/>
  <c r="AP265" i="10"/>
  <c r="AO267" i="10"/>
  <c r="AO268" i="10" s="1"/>
  <c r="AQ353" i="10"/>
  <c r="AP355" i="10"/>
  <c r="AP356" i="10" s="1"/>
  <c r="AP347" i="10"/>
  <c r="AP348" i="10" s="1"/>
  <c r="AQ345" i="10"/>
  <c r="AS97" i="10"/>
  <c r="AR99" i="10"/>
  <c r="AR100" i="10" s="1"/>
  <c r="AP103" i="10"/>
  <c r="AP104" i="10" s="1"/>
  <c r="AQ101" i="10"/>
  <c r="AR337" i="10"/>
  <c r="AQ339" i="10"/>
  <c r="AQ340" i="10" s="1"/>
  <c r="AR283" i="10"/>
  <c r="AR284" i="10" s="1"/>
  <c r="AS281" i="10"/>
  <c r="AL343" i="10"/>
  <c r="AL344" i="10" s="1"/>
  <c r="AM341" i="10"/>
  <c r="AN171" i="10"/>
  <c r="AN172" i="10" s="1"/>
  <c r="AO169" i="10"/>
  <c r="AR113" i="10"/>
  <c r="AQ115" i="10"/>
  <c r="AQ116" i="10" s="1"/>
  <c r="AQ129" i="10"/>
  <c r="AP131" i="10"/>
  <c r="AP132" i="10" s="1"/>
  <c r="AQ173" i="10"/>
  <c r="AP175" i="10"/>
  <c r="AP176" i="10" s="1"/>
  <c r="AR163" i="10"/>
  <c r="AR164" i="10" s="1"/>
  <c r="AS161" i="10"/>
  <c r="AR217" i="10"/>
  <c r="AQ219" i="10"/>
  <c r="AQ220" i="10" s="1"/>
  <c r="AQ43" i="10"/>
  <c r="AQ44" i="10" s="1"/>
  <c r="AR41" i="10"/>
  <c r="AN229" i="10"/>
  <c r="AM231" i="10"/>
  <c r="AM232" i="10" s="1"/>
  <c r="AR157" i="10"/>
  <c r="AQ159" i="10"/>
  <c r="AQ160" i="10" s="1"/>
  <c r="AR293" i="10"/>
  <c r="AQ295" i="10"/>
  <c r="AQ296" i="10" s="1"/>
  <c r="AO105" i="10"/>
  <c r="AN107" i="10"/>
  <c r="AN108" i="10" s="1"/>
  <c r="AO45" i="10"/>
  <c r="AN47" i="10"/>
  <c r="AN48" i="10" s="1"/>
  <c r="AP291" i="10"/>
  <c r="AP292" i="10" s="1"/>
  <c r="AQ289" i="10"/>
  <c r="AQ349" i="10"/>
  <c r="AP351" i="10"/>
  <c r="AP352" i="10" s="1"/>
  <c r="AO235" i="10"/>
  <c r="AO236" i="10" s="1"/>
  <c r="AP233" i="10"/>
  <c r="AQ165" i="10"/>
  <c r="AP167" i="10"/>
  <c r="AP168" i="10" s="1"/>
  <c r="AO109" i="10"/>
  <c r="AN111" i="10"/>
  <c r="AN112" i="10" s="1"/>
  <c r="AR285" i="10"/>
  <c r="AQ287" i="10"/>
  <c r="AQ288" i="10" s="1"/>
  <c r="AO49" i="10"/>
  <c r="AN51" i="10"/>
  <c r="AN52" i="10" s="1"/>
  <c r="AO191" i="10"/>
  <c r="AO192" i="10" s="1"/>
  <c r="AP189" i="10"/>
  <c r="AR55" i="10"/>
  <c r="AR56" i="10" s="1"/>
  <c r="AS53" i="10"/>
  <c r="AR277" i="10"/>
  <c r="AQ279" i="10"/>
  <c r="AQ280" i="10" s="1"/>
  <c r="AP71" i="10"/>
  <c r="AP72" i="10" s="1"/>
  <c r="AQ69" i="10"/>
  <c r="AL259" i="14"/>
  <c r="AL260" i="14" s="1"/>
  <c r="AM257" i="14"/>
  <c r="AK53" i="14"/>
  <c r="AJ55" i="14"/>
  <c r="AJ56" i="14" s="1"/>
  <c r="AL229" i="13"/>
  <c r="AK231" i="13"/>
  <c r="AK232" i="13" s="1"/>
  <c r="AL49" i="14"/>
  <c r="AK51" i="14"/>
  <c r="AK52" i="14" s="1"/>
  <c r="AI293" i="14"/>
  <c r="AH295" i="14"/>
  <c r="AH296" i="14" s="1"/>
  <c r="AN245" i="13"/>
  <c r="AM247" i="13"/>
  <c r="AM248" i="13" s="1"/>
  <c r="AL329" i="14"/>
  <c r="AK331" i="14"/>
  <c r="AK332" i="14" s="1"/>
  <c r="AL11" i="13"/>
  <c r="AL12" i="13" s="1"/>
  <c r="AM9" i="13"/>
  <c r="AK319" i="14"/>
  <c r="AK320" i="14" s="1"/>
  <c r="AL317" i="14"/>
  <c r="AL241" i="13"/>
  <c r="AK243" i="13"/>
  <c r="AK244" i="13" s="1"/>
  <c r="AJ59" i="14"/>
  <c r="AJ60" i="14" s="1"/>
  <c r="AK57" i="14"/>
  <c r="AL237" i="14"/>
  <c r="AK239" i="14"/>
  <c r="AK240" i="14" s="1"/>
  <c r="AK309" i="14"/>
  <c r="AJ311" i="14"/>
  <c r="AJ312" i="14" s="1"/>
  <c r="AK285" i="14"/>
  <c r="AJ287" i="14"/>
  <c r="AJ288" i="14" s="1"/>
  <c r="AL353" i="13"/>
  <c r="AK355" i="13"/>
  <c r="AK356" i="13" s="1"/>
  <c r="AK321" i="14"/>
  <c r="AJ323" i="14"/>
  <c r="AJ324" i="14" s="1"/>
  <c r="AL39" i="13"/>
  <c r="AL40" i="13" s="1"/>
  <c r="AM37" i="13"/>
  <c r="AH299" i="14"/>
  <c r="AH300" i="14" s="1"/>
  <c r="AI297" i="14"/>
  <c r="AL229" i="14"/>
  <c r="AK231" i="14"/>
  <c r="AK232" i="14" s="1"/>
  <c r="AK245" i="14"/>
  <c r="AJ247" i="14"/>
  <c r="AJ248" i="14" s="1"/>
  <c r="AL315" i="14"/>
  <c r="AL316" i="14" s="1"/>
  <c r="AM313" i="14"/>
  <c r="AL233" i="14"/>
  <c r="AK235" i="14"/>
  <c r="AK236" i="14" s="1"/>
  <c r="AK333" i="14"/>
  <c r="AJ335" i="14"/>
  <c r="AJ336" i="14" s="1"/>
  <c r="AK219" i="14"/>
  <c r="AK220" i="14" s="1"/>
  <c r="AL217" i="14"/>
  <c r="AG261" i="14"/>
  <c r="AF263" i="14"/>
  <c r="AF264" i="14" s="1"/>
  <c r="AL241" i="14"/>
  <c r="AK243" i="14"/>
  <c r="AK244" i="14" s="1"/>
  <c r="AM41" i="13"/>
  <c r="AL43" i="13"/>
  <c r="AL44" i="13" s="1"/>
  <c r="AL101" i="13"/>
  <c r="AK103" i="13"/>
  <c r="AK104" i="13" s="1"/>
  <c r="AL251" i="14"/>
  <c r="AL252" i="14" s="1"/>
  <c r="AM249" i="14"/>
  <c r="AK273" i="14"/>
  <c r="AJ275" i="14"/>
  <c r="AJ276" i="14" s="1"/>
  <c r="AL225" i="14"/>
  <c r="AK227" i="14"/>
  <c r="AK228" i="14" s="1"/>
  <c r="AN53" i="13"/>
  <c r="AM55" i="13"/>
  <c r="AM56" i="13" s="1"/>
  <c r="AM253" i="14"/>
  <c r="AL255" i="14"/>
  <c r="AL256" i="14" s="1"/>
  <c r="AJ277" i="14"/>
  <c r="AI279" i="14"/>
  <c r="AI280" i="14" s="1"/>
  <c r="AM261" i="13"/>
  <c r="AL263" i="13"/>
  <c r="AL264" i="13" s="1"/>
  <c r="AL255" i="13"/>
  <c r="AL256" i="13" s="1"/>
  <c r="AM253" i="13"/>
  <c r="AJ61" i="14"/>
  <c r="AI63" i="14"/>
  <c r="AI64" i="14" s="1"/>
  <c r="AJ285" i="13"/>
  <c r="AI287" i="13"/>
  <c r="AI288" i="13" s="1"/>
  <c r="AM249" i="13"/>
  <c r="AL251" i="13"/>
  <c r="AL252" i="13" s="1"/>
  <c r="AL237" i="13"/>
  <c r="AK239" i="13"/>
  <c r="AK240" i="13" s="1"/>
  <c r="AK305" i="14"/>
  <c r="AJ307" i="14"/>
  <c r="AJ308" i="14" s="1"/>
  <c r="AL351" i="13"/>
  <c r="AL352" i="13" s="1"/>
  <c r="AM349" i="13"/>
  <c r="AL339" i="13"/>
  <c r="AL340" i="13" s="1"/>
  <c r="AM337" i="13"/>
  <c r="AH281" i="13"/>
  <c r="AG283" i="13"/>
  <c r="AG284" i="13" s="1"/>
  <c r="AK283" i="14"/>
  <c r="AK284" i="14" s="1"/>
  <c r="AL281" i="14"/>
  <c r="AH267" i="14"/>
  <c r="AH268" i="14" s="1"/>
  <c r="AI265" i="14"/>
  <c r="AH301" i="14"/>
  <c r="AG303" i="14"/>
  <c r="AG304" i="14" s="1"/>
  <c r="AI47" i="13"/>
  <c r="AI48" i="13" s="1"/>
  <c r="AJ45" i="13"/>
  <c r="AJ111" i="13"/>
  <c r="AJ112" i="13" s="1"/>
  <c r="AK109" i="13"/>
  <c r="AI51" i="13"/>
  <c r="AI52" i="13" s="1"/>
  <c r="AJ49" i="13"/>
  <c r="AK345" i="13"/>
  <c r="AJ347" i="13"/>
  <c r="AJ348" i="13" s="1"/>
  <c r="AK235" i="13"/>
  <c r="AK236" i="13" s="1"/>
  <c r="AL233" i="13"/>
  <c r="AH271" i="14"/>
  <c r="AH272" i="14" s="1"/>
  <c r="AI269" i="14"/>
  <c r="AI327" i="14"/>
  <c r="AI328" i="14" s="1"/>
  <c r="AJ325" i="14"/>
  <c r="AH291" i="14"/>
  <c r="AH292" i="14" s="1"/>
  <c r="AI289" i="14"/>
  <c r="AL223" i="14"/>
  <c r="AL224" i="14" s="1"/>
  <c r="AM221" i="14"/>
  <c r="AD213" i="14" l="1"/>
  <c r="AC215" i="14"/>
  <c r="AC216" i="14" s="1"/>
  <c r="AD335" i="13"/>
  <c r="AD336" i="13" s="1"/>
  <c r="AE333" i="13"/>
  <c r="AI333" i="10"/>
  <c r="AH335" i="10"/>
  <c r="AH336" i="10" s="1"/>
  <c r="AL155" i="10"/>
  <c r="AL156" i="10" s="1"/>
  <c r="AM153" i="10"/>
  <c r="AG225" i="13"/>
  <c r="AF227" i="13"/>
  <c r="AF228" i="13" s="1"/>
  <c r="AL215" i="10"/>
  <c r="AL216" i="10" s="1"/>
  <c r="AM213" i="10"/>
  <c r="AL35" i="10"/>
  <c r="AL36" i="10" s="1"/>
  <c r="AM33" i="10"/>
  <c r="AH93" i="13"/>
  <c r="AG95" i="13"/>
  <c r="AG96" i="13" s="1"/>
  <c r="AH205" i="14"/>
  <c r="AG207" i="14"/>
  <c r="AG208" i="14" s="1"/>
  <c r="AK95" i="10"/>
  <c r="AK96" i="10" s="1"/>
  <c r="AL93" i="10"/>
  <c r="AI217" i="13"/>
  <c r="AH219" i="13"/>
  <c r="AH220" i="13" s="1"/>
  <c r="AH201" i="14"/>
  <c r="AG203" i="14"/>
  <c r="AG204" i="14" s="1"/>
  <c r="AH193" i="14"/>
  <c r="AG195" i="14"/>
  <c r="AG196" i="14" s="1"/>
  <c r="AG197" i="14"/>
  <c r="AF199" i="14"/>
  <c r="AF200" i="14" s="1"/>
  <c r="AH35" i="13"/>
  <c r="AH36" i="13" s="1"/>
  <c r="AI33" i="13"/>
  <c r="AE211" i="14"/>
  <c r="AE212" i="14" s="1"/>
  <c r="AF209" i="14"/>
  <c r="AJ275" i="10"/>
  <c r="AJ276" i="10" s="1"/>
  <c r="AK273" i="10"/>
  <c r="AH223" i="13"/>
  <c r="AH224" i="13" s="1"/>
  <c r="AI221" i="13"/>
  <c r="AJ329" i="10"/>
  <c r="AI331" i="10"/>
  <c r="AI332" i="10" s="1"/>
  <c r="AE211" i="13"/>
  <c r="AE212" i="13" s="1"/>
  <c r="AF209" i="13"/>
  <c r="AE89" i="13"/>
  <c r="AD91" i="13"/>
  <c r="AD92" i="13" s="1"/>
  <c r="AF213" i="13"/>
  <c r="AE215" i="13"/>
  <c r="AE216" i="13" s="1"/>
  <c r="AD173" i="14"/>
  <c r="AC175" i="14"/>
  <c r="AC176" i="14" s="1"/>
  <c r="AE331" i="13"/>
  <c r="AE332" i="13" s="1"/>
  <c r="AF329" i="13"/>
  <c r="AI29" i="10"/>
  <c r="AH31" i="10"/>
  <c r="AH32" i="10" s="1"/>
  <c r="AC171" i="14"/>
  <c r="AC172" i="14" s="1"/>
  <c r="AD169" i="14"/>
  <c r="AH91" i="10"/>
  <c r="AH92" i="10" s="1"/>
  <c r="AI89" i="10"/>
  <c r="AD187" i="14"/>
  <c r="AD188" i="14" s="1"/>
  <c r="AE185" i="14"/>
  <c r="AJ149" i="10"/>
  <c r="AI151" i="10"/>
  <c r="AI152" i="10" s="1"/>
  <c r="AI271" i="10"/>
  <c r="AI272" i="10" s="1"/>
  <c r="AJ269" i="10"/>
  <c r="AE207" i="13"/>
  <c r="AE208" i="13" s="1"/>
  <c r="AF205" i="13"/>
  <c r="AD183" i="14"/>
  <c r="AD184" i="14" s="1"/>
  <c r="AE181" i="14"/>
  <c r="AI211" i="10"/>
  <c r="AI212" i="10" s="1"/>
  <c r="AJ209" i="10"/>
  <c r="AE177" i="14"/>
  <c r="AD179" i="14"/>
  <c r="AD180" i="14" s="1"/>
  <c r="AE189" i="14"/>
  <c r="AD191" i="14"/>
  <c r="AD192" i="14" s="1"/>
  <c r="AD31" i="13"/>
  <c r="AD32" i="13" s="1"/>
  <c r="AE29" i="13"/>
  <c r="AM225" i="10"/>
  <c r="AL227" i="10"/>
  <c r="AL228" i="10" s="1"/>
  <c r="AG85" i="13"/>
  <c r="AF87" i="13"/>
  <c r="AF88" i="13" s="1"/>
  <c r="AH155" i="14"/>
  <c r="AH156" i="14" s="1"/>
  <c r="AI153" i="14"/>
  <c r="AK25" i="10"/>
  <c r="AJ27" i="10"/>
  <c r="AJ28" i="10" s="1"/>
  <c r="AJ207" i="10"/>
  <c r="AJ208" i="10" s="1"/>
  <c r="AK205" i="10"/>
  <c r="AH203" i="13"/>
  <c r="AH204" i="13" s="1"/>
  <c r="AI201" i="13"/>
  <c r="AN145" i="10"/>
  <c r="AM147" i="10"/>
  <c r="AM148" i="10" s="1"/>
  <c r="AK85" i="10"/>
  <c r="AJ87" i="10"/>
  <c r="AJ88" i="10" s="1"/>
  <c r="AF145" i="14"/>
  <c r="AE147" i="14"/>
  <c r="AE148" i="14" s="1"/>
  <c r="AF165" i="14"/>
  <c r="AE167" i="14"/>
  <c r="AE168" i="14" s="1"/>
  <c r="AF157" i="14"/>
  <c r="AE159" i="14"/>
  <c r="AE160" i="14" s="1"/>
  <c r="AG163" i="14"/>
  <c r="AG164" i="14" s="1"/>
  <c r="AH161" i="14"/>
  <c r="AJ193" i="13"/>
  <c r="AI195" i="13"/>
  <c r="AI196" i="13" s="1"/>
  <c r="AF327" i="13"/>
  <c r="AF328" i="13" s="1"/>
  <c r="AG325" i="13"/>
  <c r="AG25" i="13"/>
  <c r="AF27" i="13"/>
  <c r="AF28" i="13" s="1"/>
  <c r="AG197" i="13"/>
  <c r="AF199" i="13"/>
  <c r="AF200" i="13" s="1"/>
  <c r="AJ327" i="10"/>
  <c r="AJ328" i="10" s="1"/>
  <c r="AK325" i="10"/>
  <c r="AE151" i="14"/>
  <c r="AE152" i="14" s="1"/>
  <c r="AF149" i="14"/>
  <c r="Y135" i="14"/>
  <c r="Y136" i="14" s="1"/>
  <c r="Z133" i="14"/>
  <c r="AD203" i="10"/>
  <c r="AD204" i="10" s="1"/>
  <c r="AE201" i="10"/>
  <c r="AA185" i="13"/>
  <c r="Z187" i="13"/>
  <c r="Z188" i="13" s="1"/>
  <c r="AI271" i="13"/>
  <c r="AI272" i="13" s="1"/>
  <c r="AJ269" i="13"/>
  <c r="AM273" i="13"/>
  <c r="AL275" i="13"/>
  <c r="AL276" i="13" s="1"/>
  <c r="AK259" i="13"/>
  <c r="AK260" i="13" s="1"/>
  <c r="AL257" i="13"/>
  <c r="AJ311" i="13"/>
  <c r="AJ312" i="13" s="1"/>
  <c r="AK309" i="13"/>
  <c r="AI307" i="13"/>
  <c r="AI308" i="13" s="1"/>
  <c r="AJ305" i="13"/>
  <c r="AG313" i="13"/>
  <c r="AF315" i="13"/>
  <c r="AF316" i="13" s="1"/>
  <c r="AG83" i="13"/>
  <c r="AG84" i="13" s="1"/>
  <c r="AH81" i="13"/>
  <c r="AF319" i="13"/>
  <c r="AF320" i="13" s="1"/>
  <c r="AG317" i="13"/>
  <c r="AK105" i="13"/>
  <c r="AJ107" i="13"/>
  <c r="AJ108" i="13" s="1"/>
  <c r="AM277" i="13"/>
  <c r="AL279" i="13"/>
  <c r="AL280" i="13" s="1"/>
  <c r="AK265" i="13"/>
  <c r="AJ267" i="13"/>
  <c r="AJ268" i="13" s="1"/>
  <c r="AF169" i="13"/>
  <c r="AE171" i="13"/>
  <c r="AE172" i="13" s="1"/>
  <c r="U191" i="13"/>
  <c r="V189" i="13"/>
  <c r="V321" i="13"/>
  <c r="U323" i="13"/>
  <c r="U324" i="13" s="1"/>
  <c r="AH343" i="13"/>
  <c r="AH344" i="13" s="1"/>
  <c r="AI341" i="13"/>
  <c r="S139" i="14"/>
  <c r="T137" i="14"/>
  <c r="X323" i="10"/>
  <c r="X324" i="10" s="1"/>
  <c r="Y321" i="10"/>
  <c r="T179" i="13"/>
  <c r="U177" i="13"/>
  <c r="T183" i="13"/>
  <c r="T184" i="13" s="1"/>
  <c r="U181" i="13"/>
  <c r="T141" i="14"/>
  <c r="S143" i="14"/>
  <c r="S144" i="14" s="1"/>
  <c r="X263" i="10"/>
  <c r="Y261" i="10"/>
  <c r="AG131" i="14"/>
  <c r="AG132" i="14" s="1"/>
  <c r="AH129" i="14"/>
  <c r="AM141" i="10"/>
  <c r="AL143" i="10"/>
  <c r="AL144" i="10" s="1"/>
  <c r="AK81" i="10"/>
  <c r="AJ83" i="10"/>
  <c r="AJ84" i="10" s="1"/>
  <c r="AG21" i="13"/>
  <c r="AF23" i="13"/>
  <c r="AF24" i="13" s="1"/>
  <c r="AF167" i="13"/>
  <c r="AF168" i="13" s="1"/>
  <c r="AG165" i="13"/>
  <c r="AE123" i="14"/>
  <c r="AE124" i="14" s="1"/>
  <c r="AF121" i="14"/>
  <c r="AG173" i="13"/>
  <c r="AF175" i="13"/>
  <c r="AF176" i="13" s="1"/>
  <c r="AK21" i="10"/>
  <c r="AJ23" i="10"/>
  <c r="AJ24" i="10" s="1"/>
  <c r="AE127" i="14"/>
  <c r="AE128" i="14" s="1"/>
  <c r="AF125" i="14"/>
  <c r="AI13" i="10"/>
  <c r="AH15" i="10"/>
  <c r="AH16" i="10" s="1"/>
  <c r="AD77" i="14"/>
  <c r="AC79" i="14"/>
  <c r="AC80" i="14" s="1"/>
  <c r="AD15" i="13"/>
  <c r="AD16" i="13" s="1"/>
  <c r="AE13" i="13"/>
  <c r="AI73" i="10"/>
  <c r="AH75" i="10"/>
  <c r="AH76" i="10" s="1"/>
  <c r="AD73" i="14"/>
  <c r="AC75" i="14"/>
  <c r="AC76" i="14" s="1"/>
  <c r="AH139" i="10"/>
  <c r="AH140" i="10" s="1"/>
  <c r="AI137" i="10"/>
  <c r="AJ257" i="10"/>
  <c r="AI259" i="10"/>
  <c r="AI260" i="10" s="1"/>
  <c r="AE117" i="14"/>
  <c r="AD119" i="14"/>
  <c r="AD120" i="14" s="1"/>
  <c r="AC111" i="14"/>
  <c r="AC112" i="14" s="1"/>
  <c r="AD109" i="14"/>
  <c r="AG145" i="13"/>
  <c r="AF147" i="13"/>
  <c r="AE163" i="13"/>
  <c r="AE164" i="13" s="1"/>
  <c r="AF161" i="13"/>
  <c r="AI197" i="10"/>
  <c r="AH199" i="10"/>
  <c r="AH200" i="10" s="1"/>
  <c r="AJ317" i="10"/>
  <c r="AI319" i="10"/>
  <c r="AI320" i="10" s="1"/>
  <c r="AG99" i="14"/>
  <c r="AH97" i="14"/>
  <c r="AE113" i="14"/>
  <c r="AD115" i="14"/>
  <c r="AD116" i="14" s="1"/>
  <c r="AF157" i="13"/>
  <c r="AE159" i="13"/>
  <c r="AE160" i="13" s="1"/>
  <c r="AL19" i="10"/>
  <c r="AM17" i="10"/>
  <c r="AD105" i="14"/>
  <c r="AC107" i="14"/>
  <c r="AC108" i="14" s="1"/>
  <c r="AH19" i="13"/>
  <c r="AI17" i="13"/>
  <c r="AF101" i="14"/>
  <c r="AE103" i="14"/>
  <c r="AK77" i="10"/>
  <c r="AJ79" i="10"/>
  <c r="AD151" i="13"/>
  <c r="AD152" i="13" s="1"/>
  <c r="AE149" i="13"/>
  <c r="AD155" i="13"/>
  <c r="AD156" i="13" s="1"/>
  <c r="AE153" i="13"/>
  <c r="AE81" i="14"/>
  <c r="AD83" i="14"/>
  <c r="AD84" i="14" s="1"/>
  <c r="AI195" i="10"/>
  <c r="AI196" i="10" s="1"/>
  <c r="AJ193" i="10"/>
  <c r="AE135" i="13"/>
  <c r="AE136" i="13" s="1"/>
  <c r="AF133" i="13"/>
  <c r="AD95" i="14"/>
  <c r="AD96" i="14" s="1"/>
  <c r="AE93" i="14"/>
  <c r="AE139" i="13"/>
  <c r="AE140" i="13" s="1"/>
  <c r="AF137" i="13"/>
  <c r="AJ253" i="10"/>
  <c r="AI255" i="10"/>
  <c r="AI256" i="10" s="1"/>
  <c r="AE89" i="14"/>
  <c r="AD91" i="14"/>
  <c r="AD92" i="14" s="1"/>
  <c r="AJ313" i="10"/>
  <c r="AI315" i="10"/>
  <c r="AI316" i="10" s="1"/>
  <c r="AJ133" i="10"/>
  <c r="AI135" i="10"/>
  <c r="AI136" i="10" s="1"/>
  <c r="AD87" i="14"/>
  <c r="AD88" i="14" s="1"/>
  <c r="AE85" i="14"/>
  <c r="AF141" i="13"/>
  <c r="AE143" i="13"/>
  <c r="AE144" i="13" s="1"/>
  <c r="AP11" i="10"/>
  <c r="AP12" i="10" s="1"/>
  <c r="AQ9" i="10"/>
  <c r="AN125" i="10"/>
  <c r="AM127" i="10"/>
  <c r="AM128" i="10" s="1"/>
  <c r="AH31" i="14"/>
  <c r="AH32" i="14" s="1"/>
  <c r="AI29" i="14"/>
  <c r="AI65" i="14"/>
  <c r="AH67" i="14"/>
  <c r="AH68" i="14" s="1"/>
  <c r="AO7" i="10"/>
  <c r="AO8" i="10" s="1"/>
  <c r="AP5" i="10"/>
  <c r="AK97" i="13"/>
  <c r="AJ99" i="13"/>
  <c r="AJ100" i="13" s="1"/>
  <c r="AN307" i="10"/>
  <c r="AN308" i="10" s="1"/>
  <c r="AO305" i="10"/>
  <c r="AM311" i="10"/>
  <c r="AM312" i="10" s="1"/>
  <c r="AN309" i="10"/>
  <c r="AJ27" i="14"/>
  <c r="AJ28" i="14" s="1"/>
  <c r="AK25" i="14"/>
  <c r="AM67" i="10"/>
  <c r="AM68" i="10" s="1"/>
  <c r="AN65" i="10"/>
  <c r="AL5" i="13"/>
  <c r="AK7" i="13"/>
  <c r="AK8" i="13" s="1"/>
  <c r="AH35" i="14"/>
  <c r="AH36" i="14" s="1"/>
  <c r="AI33" i="14"/>
  <c r="AI115" i="13"/>
  <c r="AI116" i="13" s="1"/>
  <c r="AJ113" i="13"/>
  <c r="AN249" i="10"/>
  <c r="AM251" i="10"/>
  <c r="AM252" i="10" s="1"/>
  <c r="AI43" i="14"/>
  <c r="AI44" i="14" s="1"/>
  <c r="AJ41" i="14"/>
  <c r="AM187" i="10"/>
  <c r="AM188" i="10" s="1"/>
  <c r="AN185" i="10"/>
  <c r="AI47" i="14"/>
  <c r="AI48" i="14" s="1"/>
  <c r="AJ45" i="14"/>
  <c r="AI69" i="14"/>
  <c r="AH71" i="14"/>
  <c r="AH72" i="14" s="1"/>
  <c r="AH39" i="14"/>
  <c r="AH40" i="14" s="1"/>
  <c r="AI37" i="14"/>
  <c r="AO245" i="10"/>
  <c r="AN247" i="10"/>
  <c r="AN248" i="10" s="1"/>
  <c r="AR287" i="10"/>
  <c r="AR288" i="10" s="1"/>
  <c r="AS285" i="10"/>
  <c r="AP109" i="10"/>
  <c r="AO111" i="10"/>
  <c r="AO112" i="10" s="1"/>
  <c r="AR289" i="10"/>
  <c r="AQ291" i="10"/>
  <c r="AQ292" i="10" s="1"/>
  <c r="AS41" i="10"/>
  <c r="AR43" i="10"/>
  <c r="AR44" i="10" s="1"/>
  <c r="AQ355" i="10"/>
  <c r="AQ356" i="10" s="1"/>
  <c r="AR353" i="10"/>
  <c r="AQ71" i="10"/>
  <c r="AQ72" i="10" s="1"/>
  <c r="AR69" i="10"/>
  <c r="AQ189" i="10"/>
  <c r="AP191" i="10"/>
  <c r="AP192" i="10" s="1"/>
  <c r="AP235" i="10"/>
  <c r="AP236" i="10" s="1"/>
  <c r="AQ233" i="10"/>
  <c r="AS337" i="10"/>
  <c r="AR339" i="10"/>
  <c r="AR340" i="10" s="1"/>
  <c r="AR279" i="10"/>
  <c r="AR280" i="10" s="1"/>
  <c r="AS277" i="10"/>
  <c r="AS157" i="10"/>
  <c r="AR159" i="10"/>
  <c r="AR160" i="10" s="1"/>
  <c r="AR219" i="10"/>
  <c r="AR220" i="10" s="1"/>
  <c r="AS217" i="10"/>
  <c r="AP169" i="10"/>
  <c r="AO171" i="10"/>
  <c r="AO172" i="10" s="1"/>
  <c r="AQ351" i="10"/>
  <c r="AQ352" i="10" s="1"/>
  <c r="AR349" i="10"/>
  <c r="AS163" i="10"/>
  <c r="AS164" i="10" s="1"/>
  <c r="AT161" i="10"/>
  <c r="AR129" i="10"/>
  <c r="AQ131" i="10"/>
  <c r="AQ132" i="10" s="1"/>
  <c r="AS99" i="10"/>
  <c r="AS100" i="10" s="1"/>
  <c r="AT97" i="10"/>
  <c r="AQ103" i="10"/>
  <c r="AQ104" i="10" s="1"/>
  <c r="AR101" i="10"/>
  <c r="AS37" i="10"/>
  <c r="AR39" i="10"/>
  <c r="AR40" i="10" s="1"/>
  <c r="AR173" i="10"/>
  <c r="AQ175" i="10"/>
  <c r="AQ176" i="10" s="1"/>
  <c r="AR115" i="10"/>
  <c r="AR116" i="10" s="1"/>
  <c r="AS113" i="10"/>
  <c r="AS283" i="10"/>
  <c r="AS284" i="10" s="1"/>
  <c r="AT281" i="10"/>
  <c r="AQ265" i="10"/>
  <c r="AP267" i="10"/>
  <c r="AP268" i="10" s="1"/>
  <c r="AO107" i="10"/>
  <c r="AO108" i="10" s="1"/>
  <c r="AP105" i="10"/>
  <c r="AP45" i="10"/>
  <c r="AO47" i="10"/>
  <c r="AO48" i="10" s="1"/>
  <c r="AN231" i="10"/>
  <c r="AN232" i="10" s="1"/>
  <c r="AO229" i="10"/>
  <c r="AM343" i="10"/>
  <c r="AM344" i="10" s="1"/>
  <c r="AN341" i="10"/>
  <c r="AR345" i="10"/>
  <c r="AQ347" i="10"/>
  <c r="AQ348" i="10" s="1"/>
  <c r="AS223" i="10"/>
  <c r="AS224" i="10" s="1"/>
  <c r="AT221" i="10"/>
  <c r="AS55" i="10"/>
  <c r="AS56" i="10" s="1"/>
  <c r="AT53" i="10"/>
  <c r="AO51" i="10"/>
  <c r="AO52" i="10" s="1"/>
  <c r="AP49" i="10"/>
  <c r="AR165" i="10"/>
  <c r="AQ167" i="10"/>
  <c r="AQ168" i="10" s="1"/>
  <c r="AR295" i="10"/>
  <c r="AR296" i="10" s="1"/>
  <c r="AS293" i="10"/>
  <c r="AL283" i="14"/>
  <c r="AL284" i="14" s="1"/>
  <c r="AM281" i="14"/>
  <c r="AK307" i="14"/>
  <c r="AK308" i="14" s="1"/>
  <c r="AL305" i="14"/>
  <c r="AL243" i="14"/>
  <c r="AL244" i="14" s="1"/>
  <c r="AM241" i="14"/>
  <c r="AM259" i="14"/>
  <c r="AM260" i="14" s="1"/>
  <c r="AN257" i="14"/>
  <c r="AM255" i="14"/>
  <c r="AM256" i="14" s="1"/>
  <c r="AN253" i="14"/>
  <c r="AJ297" i="14"/>
  <c r="AI299" i="14"/>
  <c r="AI300" i="14" s="1"/>
  <c r="AJ293" i="14"/>
  <c r="AI295" i="14"/>
  <c r="AI296" i="14" s="1"/>
  <c r="AL285" i="14"/>
  <c r="AK287" i="14"/>
  <c r="AK288" i="14" s="1"/>
  <c r="AL57" i="14"/>
  <c r="AK59" i="14"/>
  <c r="AK60" i="14" s="1"/>
  <c r="AN247" i="13"/>
  <c r="AN248" i="13" s="1"/>
  <c r="AO245" i="13"/>
  <c r="AL53" i="14"/>
  <c r="AK55" i="14"/>
  <c r="AK56" i="14" s="1"/>
  <c r="AJ47" i="13"/>
  <c r="AJ48" i="13" s="1"/>
  <c r="AK45" i="13"/>
  <c r="AM233" i="14"/>
  <c r="AL235" i="14"/>
  <c r="AL236" i="14" s="1"/>
  <c r="AK247" i="14"/>
  <c r="AK248" i="14" s="1"/>
  <c r="AL245" i="14"/>
  <c r="AN249" i="14"/>
  <c r="AM251" i="14"/>
  <c r="AM252" i="14" s="1"/>
  <c r="AJ51" i="13"/>
  <c r="AJ52" i="13" s="1"/>
  <c r="AK49" i="13"/>
  <c r="AM351" i="13"/>
  <c r="AM352" i="13" s="1"/>
  <c r="AN349" i="13"/>
  <c r="AL239" i="13"/>
  <c r="AL240" i="13" s="1"/>
  <c r="AM237" i="13"/>
  <c r="AK61" i="14"/>
  <c r="AJ63" i="14"/>
  <c r="AJ64" i="14" s="1"/>
  <c r="AM263" i="13"/>
  <c r="AM264" i="13" s="1"/>
  <c r="AN261" i="13"/>
  <c r="AK311" i="14"/>
  <c r="AK312" i="14" s="1"/>
  <c r="AL309" i="14"/>
  <c r="AL239" i="14"/>
  <c r="AL240" i="14" s="1"/>
  <c r="AM237" i="14"/>
  <c r="AL243" i="13"/>
  <c r="AL244" i="13" s="1"/>
  <c r="AM241" i="13"/>
  <c r="AL235" i="13"/>
  <c r="AL236" i="13" s="1"/>
  <c r="AM233" i="13"/>
  <c r="AJ279" i="14"/>
  <c r="AJ280" i="14" s="1"/>
  <c r="AK277" i="14"/>
  <c r="AL273" i="14"/>
  <c r="AK275" i="14"/>
  <c r="AK276" i="14" s="1"/>
  <c r="AM353" i="13"/>
  <c r="AL355" i="13"/>
  <c r="AL356" i="13" s="1"/>
  <c r="AN9" i="13"/>
  <c r="AM11" i="13"/>
  <c r="AM12" i="13" s="1"/>
  <c r="AM49" i="14"/>
  <c r="AL51" i="14"/>
  <c r="AL52" i="14" s="1"/>
  <c r="AK325" i="14"/>
  <c r="AJ327" i="14"/>
  <c r="AJ328" i="14" s="1"/>
  <c r="AM225" i="14"/>
  <c r="AL227" i="14"/>
  <c r="AL228" i="14" s="1"/>
  <c r="AM217" i="14"/>
  <c r="AL219" i="14"/>
  <c r="AL220" i="14" s="1"/>
  <c r="AN221" i="14"/>
  <c r="AM223" i="14"/>
  <c r="AM224" i="14" s="1"/>
  <c r="AI271" i="14"/>
  <c r="AI272" i="14" s="1"/>
  <c r="AJ269" i="14"/>
  <c r="AH303" i="14"/>
  <c r="AH304" i="14" s="1"/>
  <c r="AI301" i="14"/>
  <c r="AI281" i="13"/>
  <c r="AH283" i="13"/>
  <c r="AH284" i="13" s="1"/>
  <c r="AM255" i="13"/>
  <c r="AM256" i="13" s="1"/>
  <c r="AN253" i="13"/>
  <c r="AN313" i="14"/>
  <c r="AM315" i="14"/>
  <c r="AM316" i="14" s="1"/>
  <c r="AM39" i="13"/>
  <c r="AM40" i="13" s="1"/>
  <c r="AN37" i="13"/>
  <c r="AL319" i="14"/>
  <c r="AL320" i="14" s="1"/>
  <c r="AM317" i="14"/>
  <c r="AM229" i="13"/>
  <c r="AL231" i="13"/>
  <c r="AL232" i="13" s="1"/>
  <c r="AI291" i="14"/>
  <c r="AI292" i="14" s="1"/>
  <c r="AJ289" i="14"/>
  <c r="AK285" i="13"/>
  <c r="AJ287" i="13"/>
  <c r="AJ288" i="13" s="1"/>
  <c r="AM101" i="13"/>
  <c r="AL103" i="13"/>
  <c r="AL104" i="13" s="1"/>
  <c r="AL345" i="13"/>
  <c r="AK347" i="13"/>
  <c r="AK348" i="13" s="1"/>
  <c r="AN55" i="13"/>
  <c r="AN56" i="13" s="1"/>
  <c r="AO53" i="13"/>
  <c r="AL109" i="13"/>
  <c r="AK111" i="13"/>
  <c r="AK112" i="13" s="1"/>
  <c r="AI267" i="14"/>
  <c r="AI268" i="14" s="1"/>
  <c r="AJ265" i="14"/>
  <c r="AN337" i="13"/>
  <c r="AM339" i="13"/>
  <c r="AM340" i="13" s="1"/>
  <c r="AM251" i="13"/>
  <c r="AM252" i="13" s="1"/>
  <c r="AN249" i="13"/>
  <c r="AN41" i="13"/>
  <c r="AM43" i="13"/>
  <c r="AM44" i="13" s="1"/>
  <c r="AG263" i="14"/>
  <c r="AG264" i="14" s="1"/>
  <c r="AH261" i="14"/>
  <c r="AL333" i="14"/>
  <c r="AK335" i="14"/>
  <c r="AK336" i="14" s="1"/>
  <c r="AL231" i="14"/>
  <c r="AL232" i="14" s="1"/>
  <c r="AM229" i="14"/>
  <c r="AL321" i="14"/>
  <c r="AK323" i="14"/>
  <c r="AK324" i="14" s="1"/>
  <c r="AM329" i="14"/>
  <c r="AL331" i="14"/>
  <c r="AL332" i="14" s="1"/>
  <c r="AI335" i="10" l="1"/>
  <c r="AI336" i="10" s="1"/>
  <c r="AJ333" i="10"/>
  <c r="AE335" i="13"/>
  <c r="AE336" i="13" s="1"/>
  <c r="AF333" i="13"/>
  <c r="AD215" i="14"/>
  <c r="AD216" i="14" s="1"/>
  <c r="AE213" i="14"/>
  <c r="AK275" i="10"/>
  <c r="AK276" i="10" s="1"/>
  <c r="AL273" i="10"/>
  <c r="AH195" i="14"/>
  <c r="AH196" i="14" s="1"/>
  <c r="AI193" i="14"/>
  <c r="AH95" i="13"/>
  <c r="AH96" i="13" s="1"/>
  <c r="AI93" i="13"/>
  <c r="AN33" i="10"/>
  <c r="AM35" i="10"/>
  <c r="AM36" i="10" s="1"/>
  <c r="AH203" i="14"/>
  <c r="AH204" i="14" s="1"/>
  <c r="AI201" i="14"/>
  <c r="AI223" i="13"/>
  <c r="AI224" i="13" s="1"/>
  <c r="AJ221" i="13"/>
  <c r="AG209" i="14"/>
  <c r="AF211" i="14"/>
  <c r="AF212" i="14" s="1"/>
  <c r="AN213" i="10"/>
  <c r="AM215" i="10"/>
  <c r="AM216" i="10" s="1"/>
  <c r="AI219" i="13"/>
  <c r="AI220" i="13" s="1"/>
  <c r="AJ217" i="13"/>
  <c r="AJ33" i="13"/>
  <c r="AI35" i="13"/>
  <c r="AI36" i="13" s="1"/>
  <c r="AG227" i="13"/>
  <c r="AG228" i="13" s="1"/>
  <c r="AH225" i="13"/>
  <c r="AL95" i="10"/>
  <c r="AL96" i="10" s="1"/>
  <c r="AM93" i="10"/>
  <c r="AM155" i="10"/>
  <c r="AM156" i="10" s="1"/>
  <c r="AN153" i="10"/>
  <c r="AH207" i="14"/>
  <c r="AH208" i="14" s="1"/>
  <c r="AI205" i="14"/>
  <c r="AH197" i="14"/>
  <c r="AG199" i="14"/>
  <c r="AG200" i="14" s="1"/>
  <c r="AE31" i="13"/>
  <c r="AE32" i="13" s="1"/>
  <c r="AF29" i="13"/>
  <c r="AJ271" i="10"/>
  <c r="AJ272" i="10" s="1"/>
  <c r="AK269" i="10"/>
  <c r="AG329" i="13"/>
  <c r="AF331" i="13"/>
  <c r="AF332" i="13" s="1"/>
  <c r="AF189" i="14"/>
  <c r="AE191" i="14"/>
  <c r="AE192" i="14" s="1"/>
  <c r="AK149" i="10"/>
  <c r="AJ151" i="10"/>
  <c r="AJ152" i="10" s="1"/>
  <c r="AD175" i="14"/>
  <c r="AD176" i="14" s="1"/>
  <c r="AE173" i="14"/>
  <c r="AF185" i="14"/>
  <c r="AE187" i="14"/>
  <c r="AE188" i="14" s="1"/>
  <c r="AF177" i="14"/>
  <c r="AE179" i="14"/>
  <c r="AE180" i="14" s="1"/>
  <c r="AF215" i="13"/>
  <c r="AF216" i="13" s="1"/>
  <c r="AG213" i="13"/>
  <c r="AK209" i="10"/>
  <c r="AJ211" i="10"/>
  <c r="AJ212" i="10" s="1"/>
  <c r="AI91" i="10"/>
  <c r="AI92" i="10" s="1"/>
  <c r="AJ89" i="10"/>
  <c r="AE91" i="13"/>
  <c r="AE92" i="13" s="1"/>
  <c r="AF89" i="13"/>
  <c r="AF181" i="14"/>
  <c r="AE183" i="14"/>
  <c r="AE184" i="14" s="1"/>
  <c r="AE169" i="14"/>
  <c r="AD171" i="14"/>
  <c r="AD172" i="14" s="1"/>
  <c r="AF211" i="13"/>
  <c r="AF212" i="13" s="1"/>
  <c r="AG209" i="13"/>
  <c r="AF207" i="13"/>
  <c r="AF208" i="13" s="1"/>
  <c r="AG205" i="13"/>
  <c r="AI31" i="10"/>
  <c r="AI32" i="10" s="1"/>
  <c r="AJ29" i="10"/>
  <c r="AK329" i="10"/>
  <c r="AJ331" i="10"/>
  <c r="AJ332" i="10" s="1"/>
  <c r="AF151" i="14"/>
  <c r="AF152" i="14" s="1"/>
  <c r="AG149" i="14"/>
  <c r="AI161" i="14"/>
  <c r="AH163" i="14"/>
  <c r="AH164" i="14" s="1"/>
  <c r="AI203" i="13"/>
  <c r="AI204" i="13" s="1"/>
  <c r="AJ201" i="13"/>
  <c r="AL325" i="10"/>
  <c r="AK327" i="10"/>
  <c r="AK328" i="10" s="1"/>
  <c r="AL205" i="10"/>
  <c r="AK207" i="10"/>
  <c r="AK208" i="10" s="1"/>
  <c r="AF159" i="14"/>
  <c r="AF160" i="14" s="1"/>
  <c r="AG157" i="14"/>
  <c r="AG199" i="13"/>
  <c r="AG200" i="13" s="1"/>
  <c r="AH197" i="13"/>
  <c r="AG165" i="14"/>
  <c r="AF167" i="14"/>
  <c r="AF168" i="14" s="1"/>
  <c r="AK27" i="10"/>
  <c r="AK28" i="10" s="1"/>
  <c r="AL25" i="10"/>
  <c r="AJ153" i="14"/>
  <c r="AI155" i="14"/>
  <c r="AI156" i="14" s="1"/>
  <c r="AH25" i="13"/>
  <c r="AG27" i="13"/>
  <c r="AG28" i="13" s="1"/>
  <c r="AF147" i="14"/>
  <c r="AF148" i="14" s="1"/>
  <c r="AG145" i="14"/>
  <c r="AG327" i="13"/>
  <c r="AG328" i="13" s="1"/>
  <c r="AH325" i="13"/>
  <c r="AK87" i="10"/>
  <c r="AK88" i="10" s="1"/>
  <c r="AL85" i="10"/>
  <c r="AG87" i="13"/>
  <c r="AG88" i="13" s="1"/>
  <c r="AH85" i="13"/>
  <c r="AJ195" i="13"/>
  <c r="AJ196" i="13" s="1"/>
  <c r="AK193" i="13"/>
  <c r="AO145" i="10"/>
  <c r="AN147" i="10"/>
  <c r="AN148" i="10" s="1"/>
  <c r="AN225" i="10"/>
  <c r="AM227" i="10"/>
  <c r="AM228" i="10" s="1"/>
  <c r="AA187" i="13"/>
  <c r="AA188" i="13" s="1"/>
  <c r="AB185" i="13"/>
  <c r="AE203" i="10"/>
  <c r="AE204" i="10" s="1"/>
  <c r="AF201" i="10"/>
  <c r="AA133" i="14"/>
  <c r="Z135" i="14"/>
  <c r="Z136" i="14" s="1"/>
  <c r="AK305" i="13"/>
  <c r="AJ307" i="13"/>
  <c r="AJ308" i="13" s="1"/>
  <c r="AK267" i="13"/>
  <c r="AK268" i="13" s="1"/>
  <c r="AL265" i="13"/>
  <c r="AN277" i="13"/>
  <c r="AM279" i="13"/>
  <c r="AM280" i="13" s="1"/>
  <c r="AJ341" i="13"/>
  <c r="AI343" i="13"/>
  <c r="AI344" i="13" s="1"/>
  <c r="AL309" i="13"/>
  <c r="AK311" i="13"/>
  <c r="AK312" i="13" s="1"/>
  <c r="AL105" i="13"/>
  <c r="AK107" i="13"/>
  <c r="AK108" i="13" s="1"/>
  <c r="AH317" i="13"/>
  <c r="AG319" i="13"/>
  <c r="AG320" i="13" s="1"/>
  <c r="AL259" i="13"/>
  <c r="AL260" i="13" s="1"/>
  <c r="AM257" i="13"/>
  <c r="V323" i="13"/>
  <c r="V324" i="13" s="1"/>
  <c r="W321" i="13"/>
  <c r="V191" i="13"/>
  <c r="V192" i="13" s="1"/>
  <c r="W189" i="13"/>
  <c r="AI81" i="13"/>
  <c r="AH83" i="13"/>
  <c r="AH84" i="13" s="1"/>
  <c r="AM275" i="13"/>
  <c r="AM276" i="13" s="1"/>
  <c r="AN273" i="13"/>
  <c r="AJ271" i="13"/>
  <c r="AJ272" i="13" s="1"/>
  <c r="AK269" i="13"/>
  <c r="AF171" i="13"/>
  <c r="AF172" i="13" s="1"/>
  <c r="AG169" i="13"/>
  <c r="AH313" i="13"/>
  <c r="AG315" i="13"/>
  <c r="AG316" i="13" s="1"/>
  <c r="Y263" i="10"/>
  <c r="Z261" i="10"/>
  <c r="V181" i="13"/>
  <c r="U183" i="13"/>
  <c r="U184" i="13" s="1"/>
  <c r="Y323" i="10"/>
  <c r="Y324" i="10" s="1"/>
  <c r="Z321" i="10"/>
  <c r="U179" i="13"/>
  <c r="V177" i="13"/>
  <c r="T139" i="14"/>
  <c r="U137" i="14"/>
  <c r="U141" i="14"/>
  <c r="T143" i="14"/>
  <c r="T144" i="14" s="1"/>
  <c r="AG121" i="14"/>
  <c r="AF123" i="14"/>
  <c r="AF124" i="14" s="1"/>
  <c r="AL21" i="10"/>
  <c r="AK23" i="10"/>
  <c r="AK24" i="10" s="1"/>
  <c r="AG23" i="13"/>
  <c r="AG24" i="13" s="1"/>
  <c r="AH21" i="13"/>
  <c r="AN141" i="10"/>
  <c r="AM143" i="10"/>
  <c r="AM144" i="10" s="1"/>
  <c r="AG125" i="14"/>
  <c r="AF127" i="14"/>
  <c r="AF128" i="14" s="1"/>
  <c r="AH165" i="13"/>
  <c r="AG167" i="13"/>
  <c r="AG168" i="13" s="1"/>
  <c r="AI129" i="14"/>
  <c r="AH131" i="14"/>
  <c r="AH132" i="14" s="1"/>
  <c r="AG175" i="13"/>
  <c r="AG176" i="13" s="1"/>
  <c r="AH173" i="13"/>
  <c r="AK83" i="10"/>
  <c r="AK84" i="10" s="1"/>
  <c r="AL81" i="10"/>
  <c r="AE15" i="13"/>
  <c r="AE16" i="13" s="1"/>
  <c r="AF13" i="13"/>
  <c r="AE73" i="14"/>
  <c r="AD75" i="14"/>
  <c r="AD76" i="14" s="1"/>
  <c r="AI75" i="10"/>
  <c r="AI76" i="10" s="1"/>
  <c r="AJ73" i="10"/>
  <c r="AE77" i="14"/>
  <c r="AD79" i="14"/>
  <c r="AD80" i="14" s="1"/>
  <c r="AI15" i="10"/>
  <c r="AI16" i="10" s="1"/>
  <c r="AJ13" i="10"/>
  <c r="AE155" i="13"/>
  <c r="AE156" i="13" s="1"/>
  <c r="AF153" i="13"/>
  <c r="AE151" i="13"/>
  <c r="AE152" i="13" s="1"/>
  <c r="AF149" i="13"/>
  <c r="AI19" i="13"/>
  <c r="AJ17" i="13"/>
  <c r="AM19" i="10"/>
  <c r="AN17" i="10"/>
  <c r="AI97" i="14"/>
  <c r="AH99" i="14"/>
  <c r="AF163" i="13"/>
  <c r="AF164" i="13" s="1"/>
  <c r="AG161" i="13"/>
  <c r="AD111" i="14"/>
  <c r="AD112" i="14" s="1"/>
  <c r="AE109" i="14"/>
  <c r="AJ137" i="10"/>
  <c r="AI139" i="10"/>
  <c r="AI140" i="10" s="1"/>
  <c r="AL77" i="10"/>
  <c r="AK79" i="10"/>
  <c r="AF103" i="14"/>
  <c r="AG101" i="14"/>
  <c r="AE105" i="14"/>
  <c r="AD107" i="14"/>
  <c r="AD108" i="14" s="1"/>
  <c r="AF159" i="13"/>
  <c r="AF160" i="13" s="1"/>
  <c r="AG157" i="13"/>
  <c r="AF113" i="14"/>
  <c r="AE115" i="14"/>
  <c r="AE116" i="14" s="1"/>
  <c r="AK317" i="10"/>
  <c r="AJ319" i="10"/>
  <c r="AJ320" i="10" s="1"/>
  <c r="AI199" i="10"/>
  <c r="AI200" i="10" s="1"/>
  <c r="AJ197" i="10"/>
  <c r="AH145" i="13"/>
  <c r="AG147" i="13"/>
  <c r="AF117" i="14"/>
  <c r="AE119" i="14"/>
  <c r="AE120" i="14" s="1"/>
  <c r="AK257" i="10"/>
  <c r="AJ259" i="10"/>
  <c r="AJ260" i="10" s="1"/>
  <c r="AF85" i="14"/>
  <c r="AE87" i="14"/>
  <c r="AE88" i="14" s="1"/>
  <c r="AF139" i="13"/>
  <c r="AF140" i="13" s="1"/>
  <c r="AG137" i="13"/>
  <c r="AF93" i="14"/>
  <c r="AE95" i="14"/>
  <c r="AE96" i="14" s="1"/>
  <c r="AF135" i="13"/>
  <c r="AF136" i="13" s="1"/>
  <c r="AG133" i="13"/>
  <c r="AK193" i="10"/>
  <c r="AJ195" i="10"/>
  <c r="AJ196" i="10" s="1"/>
  <c r="AF143" i="13"/>
  <c r="AF144" i="13" s="1"/>
  <c r="AG141" i="13"/>
  <c r="AK133" i="10"/>
  <c r="AJ135" i="10"/>
  <c r="AJ136" i="10" s="1"/>
  <c r="AJ315" i="10"/>
  <c r="AJ316" i="10" s="1"/>
  <c r="AK313" i="10"/>
  <c r="AE91" i="14"/>
  <c r="AE92" i="14" s="1"/>
  <c r="AF89" i="14"/>
  <c r="AK253" i="10"/>
  <c r="AJ255" i="10"/>
  <c r="AJ256" i="10" s="1"/>
  <c r="AF81" i="14"/>
  <c r="AE83" i="14"/>
  <c r="AE84" i="14" s="1"/>
  <c r="AR9" i="10"/>
  <c r="AQ11" i="10"/>
  <c r="AQ12" i="10" s="1"/>
  <c r="AI39" i="14"/>
  <c r="AI40" i="14" s="1"/>
  <c r="AJ37" i="14"/>
  <c r="AK45" i="14"/>
  <c r="AJ47" i="14"/>
  <c r="AJ48" i="14" s="1"/>
  <c r="AO185" i="10"/>
  <c r="AN187" i="10"/>
  <c r="AN188" i="10" s="1"/>
  <c r="AK41" i="14"/>
  <c r="AJ43" i="14"/>
  <c r="AJ44" i="14" s="1"/>
  <c r="AJ115" i="13"/>
  <c r="AJ116" i="13" s="1"/>
  <c r="AK113" i="13"/>
  <c r="AI35" i="14"/>
  <c r="AI36" i="14" s="1"/>
  <c r="AJ33" i="14"/>
  <c r="AN67" i="10"/>
  <c r="AN68" i="10" s="1"/>
  <c r="AO65" i="10"/>
  <c r="AL25" i="14"/>
  <c r="AK27" i="14"/>
  <c r="AK28" i="14" s="1"/>
  <c r="AO309" i="10"/>
  <c r="AN311" i="10"/>
  <c r="AN312" i="10" s="1"/>
  <c r="AO307" i="10"/>
  <c r="AO308" i="10" s="1"/>
  <c r="AP305" i="10"/>
  <c r="AQ5" i="10"/>
  <c r="AP7" i="10"/>
  <c r="AP8" i="10" s="1"/>
  <c r="AJ29" i="14"/>
  <c r="AI31" i="14"/>
  <c r="AI32" i="14" s="1"/>
  <c r="AO247" i="10"/>
  <c r="AO248" i="10" s="1"/>
  <c r="AP245" i="10"/>
  <c r="AI71" i="14"/>
  <c r="AI72" i="14" s="1"/>
  <c r="AJ69" i="14"/>
  <c r="AO249" i="10"/>
  <c r="AN251" i="10"/>
  <c r="AN252" i="10" s="1"/>
  <c r="AM5" i="13"/>
  <c r="AL7" i="13"/>
  <c r="AL8" i="13" s="1"/>
  <c r="AK99" i="13"/>
  <c r="AK100" i="13" s="1"/>
  <c r="AL97" i="13"/>
  <c r="AJ65" i="14"/>
  <c r="AI67" i="14"/>
  <c r="AI68" i="14" s="1"/>
  <c r="AN127" i="10"/>
  <c r="AN128" i="10" s="1"/>
  <c r="AO125" i="10"/>
  <c r="AS43" i="10"/>
  <c r="AS44" i="10" s="1"/>
  <c r="AT41" i="10"/>
  <c r="AR265" i="10"/>
  <c r="AQ267" i="10"/>
  <c r="AQ268" i="10" s="1"/>
  <c r="AQ109" i="10"/>
  <c r="AP111" i="10"/>
  <c r="AP112" i="10" s="1"/>
  <c r="AS69" i="10"/>
  <c r="AR71" i="10"/>
  <c r="AR72" i="10" s="1"/>
  <c r="AP51" i="10"/>
  <c r="AP52" i="10" s="1"/>
  <c r="AQ49" i="10"/>
  <c r="AU221" i="10"/>
  <c r="AT223" i="10"/>
  <c r="AT224" i="10" s="1"/>
  <c r="AN343" i="10"/>
  <c r="AN344" i="10" s="1"/>
  <c r="AO341" i="10"/>
  <c r="AP47" i="10"/>
  <c r="AP48" i="10" s="1"/>
  <c r="AQ45" i="10"/>
  <c r="AQ169" i="10"/>
  <c r="AP171" i="10"/>
  <c r="AP172" i="10" s="1"/>
  <c r="AR291" i="10"/>
  <c r="AR292" i="10" s="1"/>
  <c r="AS289" i="10"/>
  <c r="AR167" i="10"/>
  <c r="AR168" i="10" s="1"/>
  <c r="AS165" i="10"/>
  <c r="AP107" i="10"/>
  <c r="AP108" i="10" s="1"/>
  <c r="AQ105" i="10"/>
  <c r="AR103" i="10"/>
  <c r="AR104" i="10" s="1"/>
  <c r="AS101" i="10"/>
  <c r="AR131" i="10"/>
  <c r="AR132" i="10" s="1"/>
  <c r="AS129" i="10"/>
  <c r="AS339" i="10"/>
  <c r="AS340" i="10" s="1"/>
  <c r="AT337" i="10"/>
  <c r="AS345" i="10"/>
  <c r="AR347" i="10"/>
  <c r="AR348" i="10" s="1"/>
  <c r="AO231" i="10"/>
  <c r="AO232" i="10" s="1"/>
  <c r="AP229" i="10"/>
  <c r="AT283" i="10"/>
  <c r="AT284" i="10" s="1"/>
  <c r="AU281" i="10"/>
  <c r="AT99" i="10"/>
  <c r="AT100" i="10" s="1"/>
  <c r="AU97" i="10"/>
  <c r="AT163" i="10"/>
  <c r="AT164" i="10" s="1"/>
  <c r="AU161" i="10"/>
  <c r="AS349" i="10"/>
  <c r="AR351" i="10"/>
  <c r="AR352" i="10" s="1"/>
  <c r="AS287" i="10"/>
  <c r="AS288" i="10" s="1"/>
  <c r="AT285" i="10"/>
  <c r="AT277" i="10"/>
  <c r="AS279" i="10"/>
  <c r="AS280" i="10" s="1"/>
  <c r="AR355" i="10"/>
  <c r="AR356" i="10" s="1"/>
  <c r="AS353" i="10"/>
  <c r="AS295" i="10"/>
  <c r="AS296" i="10" s="1"/>
  <c r="AT293" i="10"/>
  <c r="AU53" i="10"/>
  <c r="AT55" i="10"/>
  <c r="AT56" i="10" s="1"/>
  <c r="AR175" i="10"/>
  <c r="AR176" i="10" s="1"/>
  <c r="AS173" i="10"/>
  <c r="AT157" i="10"/>
  <c r="AS159" i="10"/>
  <c r="AS160" i="10" s="1"/>
  <c r="AT37" i="10"/>
  <c r="AS39" i="10"/>
  <c r="AS40" i="10" s="1"/>
  <c r="AR189" i="10"/>
  <c r="AQ191" i="10"/>
  <c r="AQ192" i="10" s="1"/>
  <c r="AT113" i="10"/>
  <c r="AS115" i="10"/>
  <c r="AS116" i="10" s="1"/>
  <c r="AT217" i="10"/>
  <c r="AS219" i="10"/>
  <c r="AS220" i="10" s="1"/>
  <c r="AQ235" i="10"/>
  <c r="AQ236" i="10" s="1"/>
  <c r="AR233" i="10"/>
  <c r="AN251" i="13"/>
  <c r="AN252" i="13" s="1"/>
  <c r="AO249" i="13"/>
  <c r="AM239" i="13"/>
  <c r="AM240" i="13" s="1"/>
  <c r="AN237" i="13"/>
  <c r="AL323" i="14"/>
  <c r="AL324" i="14" s="1"/>
  <c r="AM321" i="14"/>
  <c r="AO41" i="13"/>
  <c r="AN43" i="13"/>
  <c r="AN44" i="13" s="1"/>
  <c r="AJ301" i="14"/>
  <c r="AI303" i="14"/>
  <c r="AI304" i="14" s="1"/>
  <c r="AL55" i="14"/>
  <c r="AL56" i="14" s="1"/>
  <c r="AM53" i="14"/>
  <c r="AM331" i="14"/>
  <c r="AM332" i="14" s="1"/>
  <c r="AN329" i="14"/>
  <c r="AO337" i="13"/>
  <c r="AN339" i="13"/>
  <c r="AN340" i="13" s="1"/>
  <c r="AJ271" i="14"/>
  <c r="AJ272" i="14" s="1"/>
  <c r="AK269" i="14"/>
  <c r="AO249" i="14"/>
  <c r="AN251" i="14"/>
  <c r="AN252" i="14" s="1"/>
  <c r="AN255" i="14"/>
  <c r="AN256" i="14" s="1"/>
  <c r="AO253" i="14"/>
  <c r="AL111" i="13"/>
  <c r="AL112" i="13" s="1"/>
  <c r="AM109" i="13"/>
  <c r="AM103" i="13"/>
  <c r="AM104" i="13" s="1"/>
  <c r="AN101" i="13"/>
  <c r="AM319" i="14"/>
  <c r="AM320" i="14" s="1"/>
  <c r="AN317" i="14"/>
  <c r="AI283" i="13"/>
  <c r="AI284" i="13" s="1"/>
  <c r="AJ281" i="13"/>
  <c r="AN223" i="14"/>
  <c r="AN224" i="14" s="1"/>
  <c r="AO221" i="14"/>
  <c r="AL325" i="14"/>
  <c r="AK327" i="14"/>
  <c r="AK328" i="14" s="1"/>
  <c r="AM305" i="14"/>
  <c r="AL307" i="14"/>
  <c r="AL308" i="14" s="1"/>
  <c r="AL277" i="14"/>
  <c r="AK279" i="14"/>
  <c r="AK280" i="14" s="1"/>
  <c r="AN233" i="14"/>
  <c r="AM235" i="14"/>
  <c r="AM236" i="14" s="1"/>
  <c r="AM51" i="14"/>
  <c r="AM52" i="14" s="1"/>
  <c r="AN49" i="14"/>
  <c r="AK297" i="14"/>
  <c r="AJ299" i="14"/>
  <c r="AJ300" i="14" s="1"/>
  <c r="AO257" i="14"/>
  <c r="AN259" i="14"/>
  <c r="AN260" i="14" s="1"/>
  <c r="AJ267" i="14"/>
  <c r="AJ268" i="14" s="1"/>
  <c r="AK265" i="14"/>
  <c r="AN225" i="14"/>
  <c r="AM227" i="14"/>
  <c r="AM228" i="14" s="1"/>
  <c r="AM355" i="13"/>
  <c r="AM356" i="13" s="1"/>
  <c r="AN353" i="13"/>
  <c r="AN263" i="13"/>
  <c r="AN264" i="13" s="1"/>
  <c r="AO261" i="13"/>
  <c r="AP245" i="13"/>
  <c r="AO247" i="13"/>
  <c r="AO248" i="13" s="1"/>
  <c r="AM243" i="14"/>
  <c r="AM244" i="14" s="1"/>
  <c r="AN241" i="14"/>
  <c r="AM57" i="14"/>
  <c r="AL59" i="14"/>
  <c r="AL60" i="14" s="1"/>
  <c r="AK51" i="13"/>
  <c r="AK52" i="13" s="1"/>
  <c r="AL49" i="13"/>
  <c r="AL287" i="14"/>
  <c r="AL288" i="14" s="1"/>
  <c r="AM285" i="14"/>
  <c r="AM231" i="14"/>
  <c r="AM232" i="14" s="1"/>
  <c r="AN229" i="14"/>
  <c r="AP53" i="13"/>
  <c r="AO55" i="13"/>
  <c r="AO56" i="13" s="1"/>
  <c r="AO37" i="13"/>
  <c r="AN39" i="13"/>
  <c r="AN40" i="13" s="1"/>
  <c r="AM219" i="14"/>
  <c r="AM220" i="14" s="1"/>
  <c r="AN217" i="14"/>
  <c r="AL335" i="14"/>
  <c r="AL336" i="14" s="1"/>
  <c r="AM333" i="14"/>
  <c r="AM345" i="13"/>
  <c r="AL347" i="13"/>
  <c r="AL348" i="13" s="1"/>
  <c r="AK287" i="13"/>
  <c r="AK288" i="13" s="1"/>
  <c r="AL285" i="13"/>
  <c r="AK289" i="14"/>
  <c r="AJ291" i="14"/>
  <c r="AJ292" i="14" s="1"/>
  <c r="AM231" i="13"/>
  <c r="AM232" i="13" s="1"/>
  <c r="AN229" i="13"/>
  <c r="AN315" i="14"/>
  <c r="AN316" i="14" s="1"/>
  <c r="AO313" i="14"/>
  <c r="AN233" i="13"/>
  <c r="AM235" i="13"/>
  <c r="AM236" i="13" s="1"/>
  <c r="AN241" i="13"/>
  <c r="AM243" i="13"/>
  <c r="AM244" i="13" s="1"/>
  <c r="AK293" i="14"/>
  <c r="AJ295" i="14"/>
  <c r="AJ296" i="14" s="1"/>
  <c r="AN237" i="14"/>
  <c r="AM239" i="14"/>
  <c r="AM240" i="14" s="1"/>
  <c r="AK63" i="14"/>
  <c r="AK64" i="14" s="1"/>
  <c r="AL61" i="14"/>
  <c r="AO253" i="13"/>
  <c r="AN255" i="13"/>
  <c r="AN256" i="13" s="1"/>
  <c r="AL311" i="14"/>
  <c r="AL312" i="14" s="1"/>
  <c r="AM309" i="14"/>
  <c r="AI261" i="14"/>
  <c r="AH263" i="14"/>
  <c r="AH264" i="14" s="1"/>
  <c r="AO9" i="13"/>
  <c r="AN11" i="13"/>
  <c r="AN12" i="13" s="1"/>
  <c r="AL275" i="14"/>
  <c r="AL276" i="14" s="1"/>
  <c r="AM273" i="14"/>
  <c r="AO349" i="13"/>
  <c r="AN351" i="13"/>
  <c r="AN352" i="13" s="1"/>
  <c r="AM245" i="14"/>
  <c r="AL247" i="14"/>
  <c r="AL248" i="14" s="1"/>
  <c r="AL45" i="13"/>
  <c r="AK47" i="13"/>
  <c r="AK48" i="13" s="1"/>
  <c r="AM283" i="14"/>
  <c r="AM284" i="14" s="1"/>
  <c r="AN281" i="14"/>
  <c r="AF213" i="14" l="1"/>
  <c r="AE215" i="14"/>
  <c r="AE216" i="14" s="1"/>
  <c r="AF335" i="13"/>
  <c r="AF336" i="13" s="1"/>
  <c r="AG333" i="13"/>
  <c r="AK333" i="10"/>
  <c r="AJ335" i="10"/>
  <c r="AJ336" i="10" s="1"/>
  <c r="AH199" i="14"/>
  <c r="AH200" i="14" s="1"/>
  <c r="AI197" i="14"/>
  <c r="AI207" i="14"/>
  <c r="AI208" i="14" s="1"/>
  <c r="AJ205" i="14"/>
  <c r="AK33" i="13"/>
  <c r="AJ35" i="13"/>
  <c r="AJ36" i="13" s="1"/>
  <c r="AN35" i="10"/>
  <c r="AN36" i="10" s="1"/>
  <c r="AO33" i="10"/>
  <c r="AN155" i="10"/>
  <c r="AN156" i="10" s="1"/>
  <c r="AO153" i="10"/>
  <c r="AJ219" i="13"/>
  <c r="AJ220" i="13" s="1"/>
  <c r="AK217" i="13"/>
  <c r="AN93" i="10"/>
  <c r="AM95" i="10"/>
  <c r="AM96" i="10" s="1"/>
  <c r="AI95" i="13"/>
  <c r="AI96" i="13" s="1"/>
  <c r="AJ93" i="13"/>
  <c r="AI203" i="14"/>
  <c r="AI204" i="14" s="1"/>
  <c r="AJ201" i="14"/>
  <c r="AN215" i="10"/>
  <c r="AN216" i="10" s="1"/>
  <c r="AO213" i="10"/>
  <c r="AI225" i="13"/>
  <c r="AH227" i="13"/>
  <c r="AH228" i="13" s="1"/>
  <c r="AI195" i="14"/>
  <c r="AI196" i="14" s="1"/>
  <c r="AJ193" i="14"/>
  <c r="AG211" i="14"/>
  <c r="AG212" i="14" s="1"/>
  <c r="AH209" i="14"/>
  <c r="AJ223" i="13"/>
  <c r="AJ224" i="13" s="1"/>
  <c r="AK221" i="13"/>
  <c r="AM273" i="10"/>
  <c r="AL275" i="10"/>
  <c r="AL276" i="10" s="1"/>
  <c r="AF91" i="13"/>
  <c r="AF92" i="13" s="1"/>
  <c r="AG89" i="13"/>
  <c r="AE175" i="14"/>
  <c r="AE176" i="14" s="1"/>
  <c r="AF173" i="14"/>
  <c r="AL329" i="10"/>
  <c r="AK331" i="10"/>
  <c r="AK332" i="10" s="1"/>
  <c r="AK29" i="10"/>
  <c r="AJ31" i="10"/>
  <c r="AJ32" i="10" s="1"/>
  <c r="AJ91" i="10"/>
  <c r="AJ92" i="10" s="1"/>
  <c r="AK89" i="10"/>
  <c r="AL149" i="10"/>
  <c r="AK151" i="10"/>
  <c r="AK152" i="10" s="1"/>
  <c r="AH205" i="13"/>
  <c r="AG207" i="13"/>
  <c r="AG208" i="13" s="1"/>
  <c r="AL209" i="10"/>
  <c r="AK211" i="10"/>
  <c r="AK212" i="10" s="1"/>
  <c r="AF191" i="14"/>
  <c r="AF192" i="14" s="1"/>
  <c r="AG189" i="14"/>
  <c r="AH209" i="13"/>
  <c r="AG211" i="13"/>
  <c r="AG212" i="13" s="1"/>
  <c r="AH213" i="13"/>
  <c r="AG215" i="13"/>
  <c r="AG216" i="13" s="1"/>
  <c r="AH329" i="13"/>
  <c r="AG331" i="13"/>
  <c r="AG332" i="13" s="1"/>
  <c r="AK271" i="10"/>
  <c r="AK272" i="10" s="1"/>
  <c r="AL269" i="10"/>
  <c r="AF169" i="14"/>
  <c r="AE171" i="14"/>
  <c r="AE172" i="14" s="1"/>
  <c r="AF179" i="14"/>
  <c r="AF180" i="14" s="1"/>
  <c r="AG177" i="14"/>
  <c r="AF31" i="13"/>
  <c r="AF32" i="13" s="1"/>
  <c r="AG29" i="13"/>
  <c r="AG181" i="14"/>
  <c r="AF183" i="14"/>
  <c r="AF184" i="14" s="1"/>
  <c r="AF187" i="14"/>
  <c r="AF188" i="14" s="1"/>
  <c r="AG185" i="14"/>
  <c r="AH145" i="14"/>
  <c r="AG147" i="14"/>
  <c r="AG148" i="14" s="1"/>
  <c r="AG159" i="14"/>
  <c r="AG160" i="14" s="1"/>
  <c r="AH157" i="14"/>
  <c r="AN227" i="10"/>
  <c r="AN228" i="10" s="1"/>
  <c r="AO225" i="10"/>
  <c r="AO147" i="10"/>
  <c r="AO148" i="10" s="1"/>
  <c r="AP145" i="10"/>
  <c r="AI25" i="13"/>
  <c r="AH27" i="13"/>
  <c r="AH28" i="13" s="1"/>
  <c r="AL207" i="10"/>
  <c r="AL208" i="10" s="1"/>
  <c r="AM205" i="10"/>
  <c r="AK195" i="13"/>
  <c r="AK196" i="13" s="1"/>
  <c r="AL193" i="13"/>
  <c r="AK153" i="14"/>
  <c r="AJ155" i="14"/>
  <c r="AJ156" i="14" s="1"/>
  <c r="AM325" i="10"/>
  <c r="AL327" i="10"/>
  <c r="AL328" i="10" s="1"/>
  <c r="AI85" i="13"/>
  <c r="AH87" i="13"/>
  <c r="AH88" i="13" s="1"/>
  <c r="AM25" i="10"/>
  <c r="AL27" i="10"/>
  <c r="AL28" i="10" s="1"/>
  <c r="AJ203" i="13"/>
  <c r="AJ204" i="13" s="1"/>
  <c r="AK201" i="13"/>
  <c r="AL87" i="10"/>
  <c r="AL88" i="10" s="1"/>
  <c r="AM85" i="10"/>
  <c r="AG167" i="14"/>
  <c r="AG168" i="14" s="1"/>
  <c r="AH165" i="14"/>
  <c r="AI163" i="14"/>
  <c r="AI164" i="14" s="1"/>
  <c r="AJ161" i="14"/>
  <c r="AI325" i="13"/>
  <c r="AH327" i="13"/>
  <c r="AH328" i="13" s="1"/>
  <c r="AI197" i="13"/>
  <c r="AH199" i="13"/>
  <c r="AH200" i="13" s="1"/>
  <c r="AH149" i="14"/>
  <c r="AG151" i="14"/>
  <c r="AG152" i="14" s="1"/>
  <c r="AA135" i="14"/>
  <c r="AA136" i="14" s="1"/>
  <c r="AB133" i="14"/>
  <c r="AG201" i="10"/>
  <c r="AF203" i="10"/>
  <c r="AF204" i="10" s="1"/>
  <c r="AC185" i="13"/>
  <c r="AB187" i="13"/>
  <c r="AB188" i="13" s="1"/>
  <c r="W323" i="13"/>
  <c r="W324" i="13" s="1"/>
  <c r="X321" i="13"/>
  <c r="AH315" i="13"/>
  <c r="AH316" i="13" s="1"/>
  <c r="AI313" i="13"/>
  <c r="AN279" i="13"/>
  <c r="AN280" i="13" s="1"/>
  <c r="AO277" i="13"/>
  <c r="AH169" i="13"/>
  <c r="AG171" i="13"/>
  <c r="AG172" i="13" s="1"/>
  <c r="AN257" i="13"/>
  <c r="AM259" i="13"/>
  <c r="AM260" i="13" s="1"/>
  <c r="AL269" i="13"/>
  <c r="AK271" i="13"/>
  <c r="AK272" i="13" s="1"/>
  <c r="AH319" i="13"/>
  <c r="AH320" i="13" s="1"/>
  <c r="AI317" i="13"/>
  <c r="AO273" i="13"/>
  <c r="AN275" i="13"/>
  <c r="AN276" i="13" s="1"/>
  <c r="AM265" i="13"/>
  <c r="AL267" i="13"/>
  <c r="AL268" i="13" s="1"/>
  <c r="AM105" i="13"/>
  <c r="AL107" i="13"/>
  <c r="AL108" i="13" s="1"/>
  <c r="AI83" i="13"/>
  <c r="AI84" i="13" s="1"/>
  <c r="AJ81" i="13"/>
  <c r="AM309" i="13"/>
  <c r="AL311" i="13"/>
  <c r="AL312" i="13" s="1"/>
  <c r="X189" i="13"/>
  <c r="W191" i="13"/>
  <c r="W192" i="13" s="1"/>
  <c r="AJ343" i="13"/>
  <c r="AJ344" i="13" s="1"/>
  <c r="AK341" i="13"/>
  <c r="AK307" i="13"/>
  <c r="AK308" i="13" s="1"/>
  <c r="AL305" i="13"/>
  <c r="W177" i="13"/>
  <c r="V179" i="13"/>
  <c r="V180" i="13" s="1"/>
  <c r="V141" i="14"/>
  <c r="U143" i="14"/>
  <c r="U144" i="14" s="1"/>
  <c r="V183" i="13"/>
  <c r="V184" i="13" s="1"/>
  <c r="W181" i="13"/>
  <c r="V137" i="14"/>
  <c r="U139" i="14"/>
  <c r="U140" i="14" s="1"/>
  <c r="Z323" i="10"/>
  <c r="Z324" i="10" s="1"/>
  <c r="AA321" i="10"/>
  <c r="AA261" i="10"/>
  <c r="Z263" i="10"/>
  <c r="Z264" i="10" s="1"/>
  <c r="AI21" i="13"/>
  <c r="AH23" i="13"/>
  <c r="AH24" i="13" s="1"/>
  <c r="AI165" i="13"/>
  <c r="AH167" i="13"/>
  <c r="AH168" i="13" s="1"/>
  <c r="AH125" i="14"/>
  <c r="AG127" i="14"/>
  <c r="AG128" i="14" s="1"/>
  <c r="AM21" i="10"/>
  <c r="AL23" i="10"/>
  <c r="AL24" i="10" s="1"/>
  <c r="AL83" i="10"/>
  <c r="AL84" i="10" s="1"/>
  <c r="AM81" i="10"/>
  <c r="AH175" i="13"/>
  <c r="AH176" i="13" s="1"/>
  <c r="AI173" i="13"/>
  <c r="AJ129" i="14"/>
  <c r="AI131" i="14"/>
  <c r="AI132" i="14" s="1"/>
  <c r="AO141" i="10"/>
  <c r="AN143" i="10"/>
  <c r="AN144" i="10" s="1"/>
  <c r="AH121" i="14"/>
  <c r="AG123" i="14"/>
  <c r="AG124" i="14" s="1"/>
  <c r="AJ15" i="10"/>
  <c r="AJ16" i="10" s="1"/>
  <c r="AK13" i="10"/>
  <c r="AK73" i="10"/>
  <c r="AJ75" i="10"/>
  <c r="AJ76" i="10" s="1"/>
  <c r="AG13" i="13"/>
  <c r="AF15" i="13"/>
  <c r="AF16" i="13" s="1"/>
  <c r="AE79" i="14"/>
  <c r="AE80" i="14" s="1"/>
  <c r="AF77" i="14"/>
  <c r="AE75" i="14"/>
  <c r="AE76" i="14" s="1"/>
  <c r="AF73" i="14"/>
  <c r="AJ199" i="10"/>
  <c r="AJ200" i="10" s="1"/>
  <c r="AK197" i="10"/>
  <c r="AG159" i="13"/>
  <c r="AG160" i="13" s="1"/>
  <c r="AH157" i="13"/>
  <c r="AH101" i="14"/>
  <c r="AG103" i="14"/>
  <c r="AE111" i="14"/>
  <c r="AE112" i="14" s="1"/>
  <c r="AF109" i="14"/>
  <c r="AG163" i="13"/>
  <c r="AG164" i="13" s="1"/>
  <c r="AH161" i="13"/>
  <c r="AO17" i="10"/>
  <c r="AN19" i="10"/>
  <c r="AN20" i="10" s="1"/>
  <c r="AJ19" i="13"/>
  <c r="AJ20" i="13" s="1"/>
  <c r="AK17" i="13"/>
  <c r="AF151" i="13"/>
  <c r="AF152" i="13" s="1"/>
  <c r="AG149" i="13"/>
  <c r="AF155" i="13"/>
  <c r="AF156" i="13" s="1"/>
  <c r="AG153" i="13"/>
  <c r="AL257" i="10"/>
  <c r="AK259" i="10"/>
  <c r="AK260" i="10" s="1"/>
  <c r="AF119" i="14"/>
  <c r="AF120" i="14" s="1"/>
  <c r="AG117" i="14"/>
  <c r="AH147" i="13"/>
  <c r="AI145" i="13"/>
  <c r="AK319" i="10"/>
  <c r="AK320" i="10" s="1"/>
  <c r="AL317" i="10"/>
  <c r="AF115" i="14"/>
  <c r="AF116" i="14" s="1"/>
  <c r="AG113" i="14"/>
  <c r="AE107" i="14"/>
  <c r="AE108" i="14" s="1"/>
  <c r="AF105" i="14"/>
  <c r="AM77" i="10"/>
  <c r="AL79" i="10"/>
  <c r="AJ139" i="10"/>
  <c r="AJ140" i="10" s="1"/>
  <c r="AK137" i="10"/>
  <c r="AJ97" i="14"/>
  <c r="AI99" i="14"/>
  <c r="AI100" i="14" s="1"/>
  <c r="AF91" i="14"/>
  <c r="AF92" i="14" s="1"/>
  <c r="AG89" i="14"/>
  <c r="AL313" i="10"/>
  <c r="AK315" i="10"/>
  <c r="AK316" i="10" s="1"/>
  <c r="AH141" i="13"/>
  <c r="AG143" i="13"/>
  <c r="AG144" i="13" s="1"/>
  <c r="AH133" i="13"/>
  <c r="AG135" i="13"/>
  <c r="AG136" i="13" s="1"/>
  <c r="AH137" i="13"/>
  <c r="AG139" i="13"/>
  <c r="AG140" i="13" s="1"/>
  <c r="AG81" i="14"/>
  <c r="AF83" i="14"/>
  <c r="AF84" i="14" s="1"/>
  <c r="AK255" i="10"/>
  <c r="AK256" i="10" s="1"/>
  <c r="AL253" i="10"/>
  <c r="AK135" i="10"/>
  <c r="AK136" i="10" s="1"/>
  <c r="AL133" i="10"/>
  <c r="AL193" i="10"/>
  <c r="AK195" i="10"/>
  <c r="AK196" i="10" s="1"/>
  <c r="AF95" i="14"/>
  <c r="AF96" i="14" s="1"/>
  <c r="AG93" i="14"/>
  <c r="AF87" i="14"/>
  <c r="AF88" i="14" s="1"/>
  <c r="AG85" i="14"/>
  <c r="AR11" i="10"/>
  <c r="AR12" i="10" s="1"/>
  <c r="AS9" i="10"/>
  <c r="AP125" i="10"/>
  <c r="AO127" i="10"/>
  <c r="AO128" i="10" s="1"/>
  <c r="AL99" i="13"/>
  <c r="AL100" i="13" s="1"/>
  <c r="AM97" i="13"/>
  <c r="AK69" i="14"/>
  <c r="AJ71" i="14"/>
  <c r="AJ72" i="14" s="1"/>
  <c r="AP247" i="10"/>
  <c r="AP248" i="10" s="1"/>
  <c r="AQ245" i="10"/>
  <c r="AP307" i="10"/>
  <c r="AP308" i="10" s="1"/>
  <c r="AQ305" i="10"/>
  <c r="AO67" i="10"/>
  <c r="AO68" i="10" s="1"/>
  <c r="AP65" i="10"/>
  <c r="AJ35" i="14"/>
  <c r="AJ36" i="14" s="1"/>
  <c r="AK33" i="14"/>
  <c r="AL113" i="13"/>
  <c r="AK115" i="13"/>
  <c r="AK116" i="13" s="1"/>
  <c r="AJ39" i="14"/>
  <c r="AJ40" i="14" s="1"/>
  <c r="AK37" i="14"/>
  <c r="AK65" i="14"/>
  <c r="AJ67" i="14"/>
  <c r="AJ68" i="14" s="1"/>
  <c r="AM7" i="13"/>
  <c r="AM8" i="13" s="1"/>
  <c r="AN5" i="13"/>
  <c r="AO251" i="10"/>
  <c r="AO252" i="10" s="1"/>
  <c r="AP249" i="10"/>
  <c r="AK29" i="14"/>
  <c r="AJ31" i="14"/>
  <c r="AJ32" i="14" s="1"/>
  <c r="AR5" i="10"/>
  <c r="AQ7" i="10"/>
  <c r="AQ8" i="10" s="1"/>
  <c r="AP309" i="10"/>
  <c r="AO311" i="10"/>
  <c r="AO312" i="10" s="1"/>
  <c r="AM25" i="14"/>
  <c r="AL27" i="14"/>
  <c r="AL28" i="14" s="1"/>
  <c r="AL41" i="14"/>
  <c r="AK43" i="14"/>
  <c r="AK44" i="14" s="1"/>
  <c r="AO187" i="10"/>
  <c r="AO188" i="10" s="1"/>
  <c r="AP185" i="10"/>
  <c r="AL45" i="14"/>
  <c r="AK47" i="14"/>
  <c r="AK48" i="14" s="1"/>
  <c r="AP231" i="10"/>
  <c r="AP232" i="10" s="1"/>
  <c r="AQ229" i="10"/>
  <c r="AS131" i="10"/>
  <c r="AS132" i="10" s="1"/>
  <c r="AT129" i="10"/>
  <c r="AT219" i="10"/>
  <c r="AT220" i="10" s="1"/>
  <c r="AU217" i="10"/>
  <c r="AU55" i="10"/>
  <c r="AU56" i="10" s="1"/>
  <c r="AV53" i="10"/>
  <c r="AS351" i="10"/>
  <c r="AS352" i="10" s="1"/>
  <c r="AT349" i="10"/>
  <c r="AT101" i="10"/>
  <c r="AS103" i="10"/>
  <c r="AS104" i="10" s="1"/>
  <c r="AS291" i="10"/>
  <c r="AS292" i="10" s="1"/>
  <c r="AT289" i="10"/>
  <c r="AR45" i="10"/>
  <c r="AQ47" i="10"/>
  <c r="AQ48" i="10" s="1"/>
  <c r="AU293" i="10"/>
  <c r="AT295" i="10"/>
  <c r="AT296" i="10" s="1"/>
  <c r="AU285" i="10"/>
  <c r="AT287" i="10"/>
  <c r="AT288" i="10" s="1"/>
  <c r="AV161" i="10"/>
  <c r="AU163" i="10"/>
  <c r="AU164" i="10" s="1"/>
  <c r="AU337" i="10"/>
  <c r="AT339" i="10"/>
  <c r="AT340" i="10" s="1"/>
  <c r="AR109" i="10"/>
  <c r="AQ111" i="10"/>
  <c r="AQ112" i="10" s="1"/>
  <c r="AR267" i="10"/>
  <c r="AR268" i="10" s="1"/>
  <c r="AS265" i="10"/>
  <c r="AU157" i="10"/>
  <c r="AT159" i="10"/>
  <c r="AT160" i="10" s="1"/>
  <c r="AS355" i="10"/>
  <c r="AS356" i="10" s="1"/>
  <c r="AT353" i="10"/>
  <c r="AV97" i="10"/>
  <c r="AU99" i="10"/>
  <c r="AU100" i="10" s="1"/>
  <c r="AQ171" i="10"/>
  <c r="AQ172" i="10" s="1"/>
  <c r="AR169" i="10"/>
  <c r="AT69" i="10"/>
  <c r="AS71" i="10"/>
  <c r="AS72" i="10" s="1"/>
  <c r="AR105" i="10"/>
  <c r="AQ107" i="10"/>
  <c r="AQ108" i="10" s="1"/>
  <c r="AP341" i="10"/>
  <c r="AO343" i="10"/>
  <c r="AO344" i="10" s="1"/>
  <c r="AU37" i="10"/>
  <c r="AT39" i="10"/>
  <c r="AT40" i="10" s="1"/>
  <c r="AT345" i="10"/>
  <c r="AS347" i="10"/>
  <c r="AS348" i="10" s="1"/>
  <c r="AR235" i="10"/>
  <c r="AR236" i="10" s="1"/>
  <c r="AS233" i="10"/>
  <c r="AU283" i="10"/>
  <c r="AU284" i="10" s="1"/>
  <c r="AV281" i="10"/>
  <c r="AV221" i="10"/>
  <c r="AU223" i="10"/>
  <c r="AU224" i="10" s="1"/>
  <c r="AT173" i="10"/>
  <c r="AS175" i="10"/>
  <c r="AS176" i="10" s="1"/>
  <c r="AT115" i="10"/>
  <c r="AT116" i="10" s="1"/>
  <c r="AU113" i="10"/>
  <c r="AR191" i="10"/>
  <c r="AR192" i="10" s="1"/>
  <c r="AS189" i="10"/>
  <c r="AT279" i="10"/>
  <c r="AT280" i="10" s="1"/>
  <c r="AU277" i="10"/>
  <c r="AT165" i="10"/>
  <c r="AS167" i="10"/>
  <c r="AS168" i="10" s="1"/>
  <c r="AQ51" i="10"/>
  <c r="AQ52" i="10" s="1"/>
  <c r="AR49" i="10"/>
  <c r="AT43" i="10"/>
  <c r="AT44" i="10" s="1"/>
  <c r="AU41" i="10"/>
  <c r="AP349" i="13"/>
  <c r="AO351" i="13"/>
  <c r="AO352" i="13" s="1"/>
  <c r="AO11" i="13"/>
  <c r="AO12" i="13" s="1"/>
  <c r="AP9" i="13"/>
  <c r="AM311" i="14"/>
  <c r="AM312" i="14" s="1"/>
  <c r="AN309" i="14"/>
  <c r="AM335" i="14"/>
  <c r="AM336" i="14" s="1"/>
  <c r="AN333" i="14"/>
  <c r="AL297" i="14"/>
  <c r="AK299" i="14"/>
  <c r="AK300" i="14" s="1"/>
  <c r="AL269" i="14"/>
  <c r="AK271" i="14"/>
  <c r="AK272" i="14" s="1"/>
  <c r="AK301" i="14"/>
  <c r="AJ303" i="14"/>
  <c r="AJ304" i="14" s="1"/>
  <c r="AL289" i="14"/>
  <c r="AK291" i="14"/>
  <c r="AK292" i="14" s="1"/>
  <c r="AO39" i="13"/>
  <c r="AO40" i="13" s="1"/>
  <c r="AP37" i="13"/>
  <c r="AK267" i="14"/>
  <c r="AK268" i="14" s="1"/>
  <c r="AL265" i="14"/>
  <c r="AN273" i="14"/>
  <c r="AM275" i="14"/>
  <c r="AM276" i="14" s="1"/>
  <c r="AP249" i="14"/>
  <c r="AO251" i="14"/>
  <c r="AO252" i="14" s="1"/>
  <c r="AL47" i="13"/>
  <c r="AL48" i="13" s="1"/>
  <c r="AM45" i="13"/>
  <c r="AK295" i="14"/>
  <c r="AK296" i="14" s="1"/>
  <c r="AL293" i="14"/>
  <c r="AP313" i="14"/>
  <c r="AO315" i="14"/>
  <c r="AO316" i="14" s="1"/>
  <c r="AN231" i="14"/>
  <c r="AN232" i="14" s="1"/>
  <c r="AO229" i="14"/>
  <c r="AO353" i="13"/>
  <c r="AN355" i="13"/>
  <c r="AN356" i="13" s="1"/>
  <c r="AO223" i="14"/>
  <c r="AO224" i="14" s="1"/>
  <c r="AP221" i="14"/>
  <c r="AO101" i="13"/>
  <c r="AN103" i="13"/>
  <c r="AN104" i="13" s="1"/>
  <c r="AN319" i="14"/>
  <c r="AN320" i="14" s="1"/>
  <c r="AO317" i="14"/>
  <c r="AO233" i="14"/>
  <c r="AN235" i="14"/>
  <c r="AN236" i="14" s="1"/>
  <c r="AO251" i="13"/>
  <c r="AO252" i="13" s="1"/>
  <c r="AP249" i="13"/>
  <c r="AO237" i="14"/>
  <c r="AN239" i="14"/>
  <c r="AN240" i="14" s="1"/>
  <c r="AN243" i="13"/>
  <c r="AN244" i="13" s="1"/>
  <c r="AO241" i="13"/>
  <c r="AQ53" i="13"/>
  <c r="AP55" i="13"/>
  <c r="AP56" i="13" s="1"/>
  <c r="AN283" i="14"/>
  <c r="AN284" i="14" s="1"/>
  <c r="AO281" i="14"/>
  <c r="AM347" i="13"/>
  <c r="AM348" i="13" s="1"/>
  <c r="AN345" i="13"/>
  <c r="AO225" i="14"/>
  <c r="AN227" i="14"/>
  <c r="AN228" i="14" s="1"/>
  <c r="AN239" i="13"/>
  <c r="AN240" i="13" s="1"/>
  <c r="AO237" i="13"/>
  <c r="AP247" i="13"/>
  <c r="AP248" i="13" s="1"/>
  <c r="AQ245" i="13"/>
  <c r="AL287" i="13"/>
  <c r="AL288" i="13" s="1"/>
  <c r="AM285" i="13"/>
  <c r="AI263" i="14"/>
  <c r="AI264" i="14" s="1"/>
  <c r="AJ261" i="14"/>
  <c r="AM325" i="14"/>
  <c r="AL327" i="14"/>
  <c r="AL328" i="14" s="1"/>
  <c r="AP253" i="13"/>
  <c r="AO255" i="13"/>
  <c r="AO256" i="13" s="1"/>
  <c r="AM247" i="14"/>
  <c r="AM248" i="14" s="1"/>
  <c r="AN245" i="14"/>
  <c r="AL63" i="14"/>
  <c r="AL64" i="14" s="1"/>
  <c r="AM61" i="14"/>
  <c r="AN231" i="13"/>
  <c r="AN232" i="13" s="1"/>
  <c r="AO229" i="13"/>
  <c r="AO217" i="14"/>
  <c r="AN219" i="14"/>
  <c r="AN220" i="14" s="1"/>
  <c r="AN285" i="14"/>
  <c r="AM287" i="14"/>
  <c r="AM288" i="14" s="1"/>
  <c r="AN57" i="14"/>
  <c r="AM59" i="14"/>
  <c r="AM60" i="14" s="1"/>
  <c r="AO259" i="14"/>
  <c r="AO260" i="14" s="1"/>
  <c r="AP257" i="14"/>
  <c r="AJ283" i="13"/>
  <c r="AJ284" i="13" s="1"/>
  <c r="AK281" i="13"/>
  <c r="AM111" i="13"/>
  <c r="AM112" i="13" s="1"/>
  <c r="AN109" i="13"/>
  <c r="AO255" i="14"/>
  <c r="AO256" i="14" s="1"/>
  <c r="AP253" i="14"/>
  <c r="AN331" i="14"/>
  <c r="AN332" i="14" s="1"/>
  <c r="AO329" i="14"/>
  <c r="AO43" i="13"/>
  <c r="AO44" i="13" s="1"/>
  <c r="AP41" i="13"/>
  <c r="AL279" i="14"/>
  <c r="AL280" i="14" s="1"/>
  <c r="AM277" i="14"/>
  <c r="AM323" i="14"/>
  <c r="AM324" i="14" s="1"/>
  <c r="AN321" i="14"/>
  <c r="AN235" i="13"/>
  <c r="AN236" i="13" s="1"/>
  <c r="AO233" i="13"/>
  <c r="AL51" i="13"/>
  <c r="AL52" i="13" s="1"/>
  <c r="AM49" i="13"/>
  <c r="AN243" i="14"/>
  <c r="AN244" i="14" s="1"/>
  <c r="AO241" i="14"/>
  <c r="AO263" i="13"/>
  <c r="AO264" i="13" s="1"/>
  <c r="AP261" i="13"/>
  <c r="AO49" i="14"/>
  <c r="AN51" i="14"/>
  <c r="AN52" i="14" s="1"/>
  <c r="AM307" i="14"/>
  <c r="AM308" i="14" s="1"/>
  <c r="AN305" i="14"/>
  <c r="AP337" i="13"/>
  <c r="AO339" i="13"/>
  <c r="AO340" i="13" s="1"/>
  <c r="AN53" i="14"/>
  <c r="AM55" i="14"/>
  <c r="AM56" i="14" s="1"/>
  <c r="AK335" i="10" l="1"/>
  <c r="AK336" i="10" s="1"/>
  <c r="AL333" i="10"/>
  <c r="AH333" i="13"/>
  <c r="AG335" i="13"/>
  <c r="AG336" i="13" s="1"/>
  <c r="AG213" i="14"/>
  <c r="AF215" i="14"/>
  <c r="AF216" i="14" s="1"/>
  <c r="AM275" i="10"/>
  <c r="AM276" i="10" s="1"/>
  <c r="AN273" i="10"/>
  <c r="AL221" i="13"/>
  <c r="AK223" i="13"/>
  <c r="AK224" i="13" s="1"/>
  <c r="AK201" i="14"/>
  <c r="AJ203" i="14"/>
  <c r="AJ204" i="14" s="1"/>
  <c r="AP33" i="10"/>
  <c r="AO35" i="10"/>
  <c r="AO36" i="10" s="1"/>
  <c r="AO215" i="10"/>
  <c r="AO216" i="10" s="1"/>
  <c r="AP213" i="10"/>
  <c r="AK93" i="13"/>
  <c r="AJ95" i="13"/>
  <c r="AJ96" i="13" s="1"/>
  <c r="AO155" i="10"/>
  <c r="AO156" i="10" s="1"/>
  <c r="AP153" i="10"/>
  <c r="AK35" i="13"/>
  <c r="AK36" i="13" s="1"/>
  <c r="AL33" i="13"/>
  <c r="AH211" i="14"/>
  <c r="AH212" i="14" s="1"/>
  <c r="AI209" i="14"/>
  <c r="AK205" i="14"/>
  <c r="AJ207" i="14"/>
  <c r="AJ208" i="14" s="1"/>
  <c r="AO93" i="10"/>
  <c r="AN95" i="10"/>
  <c r="AN96" i="10" s="1"/>
  <c r="AK193" i="14"/>
  <c r="AJ195" i="14"/>
  <c r="AJ196" i="14" s="1"/>
  <c r="AK219" i="13"/>
  <c r="AK220" i="13" s="1"/>
  <c r="AL217" i="13"/>
  <c r="AJ197" i="14"/>
  <c r="AI199" i="14"/>
  <c r="AI200" i="14" s="1"/>
  <c r="AI227" i="13"/>
  <c r="AI228" i="13" s="1"/>
  <c r="AJ225" i="13"/>
  <c r="AH185" i="14"/>
  <c r="AG187" i="14"/>
  <c r="AG188" i="14" s="1"/>
  <c r="AH331" i="13"/>
  <c r="AH332" i="13" s="1"/>
  <c r="AI329" i="13"/>
  <c r="AM149" i="10"/>
  <c r="AL151" i="10"/>
  <c r="AL152" i="10" s="1"/>
  <c r="AK91" i="10"/>
  <c r="AK92" i="10" s="1"/>
  <c r="AL89" i="10"/>
  <c r="AG183" i="14"/>
  <c r="AG184" i="14" s="1"/>
  <c r="AH181" i="14"/>
  <c r="AH215" i="13"/>
  <c r="AH216" i="13" s="1"/>
  <c r="AI213" i="13"/>
  <c r="AG31" i="13"/>
  <c r="AG32" i="13" s="1"/>
  <c r="AH29" i="13"/>
  <c r="AH211" i="13"/>
  <c r="AH212" i="13" s="1"/>
  <c r="AI209" i="13"/>
  <c r="AL29" i="10"/>
  <c r="AK31" i="10"/>
  <c r="AK32" i="10" s="1"/>
  <c r="AH177" i="14"/>
  <c r="AG179" i="14"/>
  <c r="AG180" i="14" s="1"/>
  <c r="AG191" i="14"/>
  <c r="AG192" i="14" s="1"/>
  <c r="AH189" i="14"/>
  <c r="AL331" i="10"/>
  <c r="AL332" i="10" s="1"/>
  <c r="AM329" i="10"/>
  <c r="AG173" i="14"/>
  <c r="AF175" i="14"/>
  <c r="AF176" i="14" s="1"/>
  <c r="AG169" i="14"/>
  <c r="AF171" i="14"/>
  <c r="AF172" i="14" s="1"/>
  <c r="AL211" i="10"/>
  <c r="AL212" i="10" s="1"/>
  <c r="AM209" i="10"/>
  <c r="AL271" i="10"/>
  <c r="AL272" i="10" s="1"/>
  <c r="AM269" i="10"/>
  <c r="AH89" i="13"/>
  <c r="AG91" i="13"/>
  <c r="AG92" i="13" s="1"/>
  <c r="AH207" i="13"/>
  <c r="AH208" i="13" s="1"/>
  <c r="AI205" i="13"/>
  <c r="AK203" i="13"/>
  <c r="AK204" i="13" s="1"/>
  <c r="AL201" i="13"/>
  <c r="AN205" i="10"/>
  <c r="AM207" i="10"/>
  <c r="AM208" i="10" s="1"/>
  <c r="AH151" i="14"/>
  <c r="AH152" i="14" s="1"/>
  <c r="AI149" i="14"/>
  <c r="AJ197" i="13"/>
  <c r="AI199" i="13"/>
  <c r="AI200" i="13" s="1"/>
  <c r="AM27" i="10"/>
  <c r="AM28" i="10" s="1"/>
  <c r="AN25" i="10"/>
  <c r="AJ25" i="13"/>
  <c r="AI27" i="13"/>
  <c r="AI28" i="13" s="1"/>
  <c r="AQ145" i="10"/>
  <c r="AP147" i="10"/>
  <c r="AP148" i="10" s="1"/>
  <c r="AI327" i="13"/>
  <c r="AI328" i="13" s="1"/>
  <c r="AJ325" i="13"/>
  <c r="AJ85" i="13"/>
  <c r="AI87" i="13"/>
  <c r="AI88" i="13" s="1"/>
  <c r="AJ163" i="14"/>
  <c r="AJ164" i="14" s="1"/>
  <c r="AK161" i="14"/>
  <c r="AO227" i="10"/>
  <c r="AO228" i="10" s="1"/>
  <c r="AP225" i="10"/>
  <c r="AM327" i="10"/>
  <c r="AM328" i="10" s="1"/>
  <c r="AN325" i="10"/>
  <c r="AH167" i="14"/>
  <c r="AH168" i="14" s="1"/>
  <c r="AI165" i="14"/>
  <c r="AH159" i="14"/>
  <c r="AH160" i="14" s="1"/>
  <c r="AI157" i="14"/>
  <c r="AL153" i="14"/>
  <c r="AK155" i="14"/>
  <c r="AK156" i="14" s="1"/>
  <c r="AM87" i="10"/>
  <c r="AM88" i="10" s="1"/>
  <c r="AN85" i="10"/>
  <c r="AL195" i="13"/>
  <c r="AL196" i="13" s="1"/>
  <c r="AM193" i="13"/>
  <c r="AI145" i="14"/>
  <c r="AH147" i="14"/>
  <c r="AH148" i="14" s="1"/>
  <c r="AC187" i="13"/>
  <c r="AC188" i="13" s="1"/>
  <c r="AD185" i="13"/>
  <c r="AH201" i="10"/>
  <c r="AG203" i="10"/>
  <c r="AG204" i="10" s="1"/>
  <c r="AB135" i="14"/>
  <c r="AB136" i="14" s="1"/>
  <c r="AC133" i="14"/>
  <c r="AM305" i="13"/>
  <c r="AL307" i="13"/>
  <c r="AL308" i="13" s="1"/>
  <c r="AM107" i="13"/>
  <c r="AM108" i="13" s="1"/>
  <c r="AN105" i="13"/>
  <c r="AL341" i="13"/>
  <c r="AK343" i="13"/>
  <c r="AK344" i="13" s="1"/>
  <c r="AN265" i="13"/>
  <c r="AM267" i="13"/>
  <c r="AM268" i="13" s="1"/>
  <c r="AN259" i="13"/>
  <c r="AN260" i="13" s="1"/>
  <c r="AO257" i="13"/>
  <c r="X191" i="13"/>
  <c r="X192" i="13" s="1"/>
  <c r="Y189" i="13"/>
  <c r="AP273" i="13"/>
  <c r="AO275" i="13"/>
  <c r="AO276" i="13" s="1"/>
  <c r="AH171" i="13"/>
  <c r="AH172" i="13" s="1"/>
  <c r="AI169" i="13"/>
  <c r="AP277" i="13"/>
  <c r="AO279" i="13"/>
  <c r="AO280" i="13" s="1"/>
  <c r="AM311" i="13"/>
  <c r="AM312" i="13" s="1"/>
  <c r="AN309" i="13"/>
  <c r="AJ83" i="13"/>
  <c r="AJ84" i="13" s="1"/>
  <c r="AK81" i="13"/>
  <c r="AJ317" i="13"/>
  <c r="AI319" i="13"/>
  <c r="AI320" i="13" s="1"/>
  <c r="AI315" i="13"/>
  <c r="AI316" i="13" s="1"/>
  <c r="AJ313" i="13"/>
  <c r="Y321" i="13"/>
  <c r="X323" i="13"/>
  <c r="X324" i="13" s="1"/>
  <c r="AL271" i="13"/>
  <c r="AL272" i="13" s="1"/>
  <c r="AM269" i="13"/>
  <c r="AB261" i="10"/>
  <c r="AA263" i="10"/>
  <c r="AA264" i="10" s="1"/>
  <c r="W137" i="14"/>
  <c r="V139" i="14"/>
  <c r="V140" i="14" s="1"/>
  <c r="W141" i="14"/>
  <c r="V143" i="14"/>
  <c r="V144" i="14" s="1"/>
  <c r="AB321" i="10"/>
  <c r="AA323" i="10"/>
  <c r="AA324" i="10" s="1"/>
  <c r="X181" i="13"/>
  <c r="W183" i="13"/>
  <c r="W184" i="13" s="1"/>
  <c r="W179" i="13"/>
  <c r="W180" i="13" s="1"/>
  <c r="X177" i="13"/>
  <c r="AJ173" i="13"/>
  <c r="AI175" i="13"/>
  <c r="AI176" i="13" s="1"/>
  <c r="AN81" i="10"/>
  <c r="AM83" i="10"/>
  <c r="AM84" i="10" s="1"/>
  <c r="AO143" i="10"/>
  <c r="AO144" i="10" s="1"/>
  <c r="AP141" i="10"/>
  <c r="AK129" i="14"/>
  <c r="AJ131" i="14"/>
  <c r="AJ132" i="14" s="1"/>
  <c r="AH127" i="14"/>
  <c r="AH128" i="14" s="1"/>
  <c r="AI125" i="14"/>
  <c r="AI121" i="14"/>
  <c r="AH123" i="14"/>
  <c r="AH124" i="14" s="1"/>
  <c r="AM23" i="10"/>
  <c r="AM24" i="10" s="1"/>
  <c r="AN21" i="10"/>
  <c r="AI167" i="13"/>
  <c r="AI168" i="13" s="1"/>
  <c r="AJ165" i="13"/>
  <c r="AI23" i="13"/>
  <c r="AI24" i="13" s="1"/>
  <c r="AJ21" i="13"/>
  <c r="AG73" i="14"/>
  <c r="AF75" i="14"/>
  <c r="AF76" i="14" s="1"/>
  <c r="AF79" i="14"/>
  <c r="AF80" i="14" s="1"/>
  <c r="AG77" i="14"/>
  <c r="AL13" i="10"/>
  <c r="AK15" i="10"/>
  <c r="AK16" i="10" s="1"/>
  <c r="AG15" i="13"/>
  <c r="AG16" i="13" s="1"/>
  <c r="AH13" i="13"/>
  <c r="AL73" i="10"/>
  <c r="AK75" i="10"/>
  <c r="AK76" i="10" s="1"/>
  <c r="AL137" i="10"/>
  <c r="AK139" i="10"/>
  <c r="AK140" i="10" s="1"/>
  <c r="AG105" i="14"/>
  <c r="AF107" i="14"/>
  <c r="AF108" i="14" s="1"/>
  <c r="AG115" i="14"/>
  <c r="AG116" i="14" s="1"/>
  <c r="AH113" i="14"/>
  <c r="AM317" i="10"/>
  <c r="AL319" i="10"/>
  <c r="AL320" i="10" s="1"/>
  <c r="AI147" i="13"/>
  <c r="AJ145" i="13"/>
  <c r="AG119" i="14"/>
  <c r="AG120" i="14" s="1"/>
  <c r="AH117" i="14"/>
  <c r="AG155" i="13"/>
  <c r="AG156" i="13" s="1"/>
  <c r="AH153" i="13"/>
  <c r="AH149" i="13"/>
  <c r="AG151" i="13"/>
  <c r="AG152" i="13" s="1"/>
  <c r="AL17" i="13"/>
  <c r="AK19" i="13"/>
  <c r="AK20" i="13" s="1"/>
  <c r="AI161" i="13"/>
  <c r="AH163" i="13"/>
  <c r="AH164" i="13" s="1"/>
  <c r="AG109" i="14"/>
  <c r="AF111" i="14"/>
  <c r="AF112" i="14" s="1"/>
  <c r="AH159" i="13"/>
  <c r="AH160" i="13" s="1"/>
  <c r="AI157" i="13"/>
  <c r="AK199" i="10"/>
  <c r="AK200" i="10" s="1"/>
  <c r="AL197" i="10"/>
  <c r="AJ99" i="14"/>
  <c r="AJ100" i="14" s="1"/>
  <c r="AK97" i="14"/>
  <c r="AN77" i="10"/>
  <c r="AM79" i="10"/>
  <c r="AL259" i="10"/>
  <c r="AL260" i="10" s="1"/>
  <c r="AM257" i="10"/>
  <c r="AP17" i="10"/>
  <c r="AO19" i="10"/>
  <c r="AO20" i="10" s="1"/>
  <c r="AI101" i="14"/>
  <c r="AH103" i="14"/>
  <c r="AG87" i="14"/>
  <c r="AG88" i="14" s="1"/>
  <c r="AH85" i="14"/>
  <c r="AG95" i="14"/>
  <c r="AG96" i="14" s="1"/>
  <c r="AH93" i="14"/>
  <c r="AL135" i="10"/>
  <c r="AL136" i="10" s="1"/>
  <c r="AM133" i="10"/>
  <c r="AM253" i="10"/>
  <c r="AL255" i="10"/>
  <c r="AL256" i="10" s="1"/>
  <c r="AG91" i="14"/>
  <c r="AG92" i="14" s="1"/>
  <c r="AH89" i="14"/>
  <c r="AM193" i="10"/>
  <c r="AL195" i="10"/>
  <c r="AL196" i="10" s="1"/>
  <c r="AH81" i="14"/>
  <c r="AG83" i="14"/>
  <c r="AG84" i="14" s="1"/>
  <c r="AI137" i="13"/>
  <c r="AH139" i="13"/>
  <c r="AH140" i="13" s="1"/>
  <c r="AI133" i="13"/>
  <c r="AH135" i="13"/>
  <c r="AH136" i="13" s="1"/>
  <c r="AH143" i="13"/>
  <c r="AH144" i="13" s="1"/>
  <c r="AI141" i="13"/>
  <c r="AL315" i="10"/>
  <c r="AL316" i="10" s="1"/>
  <c r="AM313" i="10"/>
  <c r="AT9" i="10"/>
  <c r="AS11" i="10"/>
  <c r="AS12" i="10" s="1"/>
  <c r="AQ185" i="10"/>
  <c r="AP187" i="10"/>
  <c r="AP188" i="10" s="1"/>
  <c r="AQ249" i="10"/>
  <c r="AP251" i="10"/>
  <c r="AP252" i="10" s="1"/>
  <c r="AO5" i="13"/>
  <c r="AN7" i="13"/>
  <c r="AN8" i="13" s="1"/>
  <c r="AK39" i="14"/>
  <c r="AK40" i="14" s="1"/>
  <c r="AL37" i="14"/>
  <c r="AL33" i="14"/>
  <c r="AK35" i="14"/>
  <c r="AK36" i="14" s="1"/>
  <c r="AQ65" i="10"/>
  <c r="AP67" i="10"/>
  <c r="AP68" i="10" s="1"/>
  <c r="AR305" i="10"/>
  <c r="AQ307" i="10"/>
  <c r="AQ308" i="10" s="1"/>
  <c r="AQ247" i="10"/>
  <c r="AQ248" i="10" s="1"/>
  <c r="AR245" i="10"/>
  <c r="AN97" i="13"/>
  <c r="AM99" i="13"/>
  <c r="AM100" i="13" s="1"/>
  <c r="AM45" i="14"/>
  <c r="AL47" i="14"/>
  <c r="AL48" i="14" s="1"/>
  <c r="AM41" i="14"/>
  <c r="AL43" i="14"/>
  <c r="AL44" i="14" s="1"/>
  <c r="AN25" i="14"/>
  <c r="AM27" i="14"/>
  <c r="AM28" i="14" s="1"/>
  <c r="AQ309" i="10"/>
  <c r="AP311" i="10"/>
  <c r="AP312" i="10" s="1"/>
  <c r="AR7" i="10"/>
  <c r="AR8" i="10" s="1"/>
  <c r="AS5" i="10"/>
  <c r="AK31" i="14"/>
  <c r="AK32" i="14" s="1"/>
  <c r="AL29" i="14"/>
  <c r="AK67" i="14"/>
  <c r="AK68" i="14" s="1"/>
  <c r="AL65" i="14"/>
  <c r="AM113" i="13"/>
  <c r="AL115" i="13"/>
  <c r="AL116" i="13" s="1"/>
  <c r="AK71" i="14"/>
  <c r="AK72" i="14" s="1"/>
  <c r="AL69" i="14"/>
  <c r="AQ125" i="10"/>
  <c r="AP127" i="10"/>
  <c r="AP128" i="10" s="1"/>
  <c r="AW281" i="10"/>
  <c r="AV283" i="10"/>
  <c r="AV284" i="10" s="1"/>
  <c r="AU279" i="10"/>
  <c r="AU280" i="10" s="1"/>
  <c r="AV277" i="10"/>
  <c r="AT189" i="10"/>
  <c r="AS191" i="10"/>
  <c r="AS192" i="10" s="1"/>
  <c r="AW221" i="10"/>
  <c r="AV223" i="10"/>
  <c r="AV224" i="10" s="1"/>
  <c r="AT233" i="10"/>
  <c r="AS235" i="10"/>
  <c r="AS236" i="10" s="1"/>
  <c r="AS105" i="10"/>
  <c r="AR107" i="10"/>
  <c r="AR108" i="10" s="1"/>
  <c r="AT71" i="10"/>
  <c r="AT72" i="10" s="1"/>
  <c r="AU69" i="10"/>
  <c r="AU339" i="10"/>
  <c r="AU340" i="10" s="1"/>
  <c r="AV337" i="10"/>
  <c r="AV293" i="10"/>
  <c r="AU295" i="10"/>
  <c r="AU296" i="10" s="1"/>
  <c r="AS45" i="10"/>
  <c r="AR47" i="10"/>
  <c r="AR48" i="10" s="1"/>
  <c r="AU349" i="10"/>
  <c r="AT351" i="10"/>
  <c r="AT352" i="10" s="1"/>
  <c r="AV217" i="10"/>
  <c r="AU219" i="10"/>
  <c r="AU220" i="10" s="1"/>
  <c r="AR51" i="10"/>
  <c r="AR52" i="10" s="1"/>
  <c r="AS49" i="10"/>
  <c r="AR171" i="10"/>
  <c r="AR172" i="10" s="1"/>
  <c r="AS169" i="10"/>
  <c r="AU353" i="10"/>
  <c r="AT355" i="10"/>
  <c r="AT356" i="10" s="1"/>
  <c r="AT291" i="10"/>
  <c r="AT292" i="10" s="1"/>
  <c r="AU289" i="10"/>
  <c r="AV41" i="10"/>
  <c r="AU43" i="10"/>
  <c r="AU44" i="10" s="1"/>
  <c r="AS267" i="10"/>
  <c r="AS268" i="10" s="1"/>
  <c r="AT265" i="10"/>
  <c r="AV163" i="10"/>
  <c r="AV164" i="10" s="1"/>
  <c r="AW161" i="10"/>
  <c r="AV113" i="10"/>
  <c r="AU115" i="10"/>
  <c r="AU116" i="10" s="1"/>
  <c r="AU345" i="10"/>
  <c r="AT347" i="10"/>
  <c r="AT348" i="10" s="1"/>
  <c r="AT167" i="10"/>
  <c r="AT168" i="10" s="1"/>
  <c r="AU165" i="10"/>
  <c r="AV99" i="10"/>
  <c r="AV100" i="10" s="1"/>
  <c r="AW97" i="10"/>
  <c r="AU159" i="10"/>
  <c r="AU160" i="10" s="1"/>
  <c r="AV157" i="10"/>
  <c r="AV285" i="10"/>
  <c r="AU287" i="10"/>
  <c r="AU288" i="10" s="1"/>
  <c r="AT103" i="10"/>
  <c r="AT104" i="10" s="1"/>
  <c r="AU101" i="10"/>
  <c r="AW53" i="10"/>
  <c r="AV55" i="10"/>
  <c r="AV56" i="10" s="1"/>
  <c r="AU129" i="10"/>
  <c r="AT131" i="10"/>
  <c r="AT132" i="10" s="1"/>
  <c r="AU173" i="10"/>
  <c r="AT175" i="10"/>
  <c r="AT176" i="10" s="1"/>
  <c r="AU39" i="10"/>
  <c r="AU40" i="10" s="1"/>
  <c r="AV37" i="10"/>
  <c r="AP343" i="10"/>
  <c r="AP344" i="10" s="1"/>
  <c r="AQ341" i="10"/>
  <c r="AR111" i="10"/>
  <c r="AR112" i="10" s="1"/>
  <c r="AS109" i="10"/>
  <c r="AQ231" i="10"/>
  <c r="AQ232" i="10" s="1"/>
  <c r="AR229" i="10"/>
  <c r="AP217" i="14"/>
  <c r="AO219" i="14"/>
  <c r="AO220" i="14" s="1"/>
  <c r="AO227" i="14"/>
  <c r="AO228" i="14" s="1"/>
  <c r="AP225" i="14"/>
  <c r="AN323" i="14"/>
  <c r="AN324" i="14" s="1"/>
  <c r="AO321" i="14"/>
  <c r="AQ257" i="14"/>
  <c r="AP259" i="14"/>
  <c r="AP260" i="14" s="1"/>
  <c r="AP229" i="13"/>
  <c r="AO231" i="13"/>
  <c r="AO232" i="13" s="1"/>
  <c r="AP241" i="13"/>
  <c r="AO243" i="13"/>
  <c r="AO244" i="13" s="1"/>
  <c r="AL299" i="14"/>
  <c r="AL300" i="14" s="1"/>
  <c r="AM297" i="14"/>
  <c r="AP43" i="13"/>
  <c r="AP44" i="13" s="1"/>
  <c r="AQ41" i="13"/>
  <c r="AM327" i="14"/>
  <c r="AM328" i="14" s="1"/>
  <c r="AN325" i="14"/>
  <c r="AO319" i="14"/>
  <c r="AO320" i="14" s="1"/>
  <c r="AP317" i="14"/>
  <c r="AO103" i="13"/>
  <c r="AO104" i="13" s="1"/>
  <c r="AP101" i="13"/>
  <c r="AO355" i="13"/>
  <c r="AO356" i="13" s="1"/>
  <c r="AP353" i="13"/>
  <c r="AQ249" i="14"/>
  <c r="AP251" i="14"/>
  <c r="AP252" i="14" s="1"/>
  <c r="AL267" i="14"/>
  <c r="AL268" i="14" s="1"/>
  <c r="AM265" i="14"/>
  <c r="AO333" i="14"/>
  <c r="AN335" i="14"/>
  <c r="AN336" i="14" s="1"/>
  <c r="AP329" i="14"/>
  <c r="AO331" i="14"/>
  <c r="AO332" i="14" s="1"/>
  <c r="AM287" i="13"/>
  <c r="AM288" i="13" s="1"/>
  <c r="AN285" i="13"/>
  <c r="AQ261" i="13"/>
  <c r="AP263" i="13"/>
  <c r="AP264" i="13" s="1"/>
  <c r="AO283" i="14"/>
  <c r="AO284" i="14" s="1"/>
  <c r="AP281" i="14"/>
  <c r="AP223" i="14"/>
  <c r="AP224" i="14" s="1"/>
  <c r="AQ221" i="14"/>
  <c r="AL301" i="14"/>
  <c r="AK303" i="14"/>
  <c r="AK304" i="14" s="1"/>
  <c r="AQ9" i="13"/>
  <c r="AP11" i="13"/>
  <c r="AP12" i="13" s="1"/>
  <c r="AP351" i="13"/>
  <c r="AP352" i="13" s="1"/>
  <c r="AQ349" i="13"/>
  <c r="AK283" i="13"/>
  <c r="AK284" i="13" s="1"/>
  <c r="AL281" i="13"/>
  <c r="AO231" i="14"/>
  <c r="AO232" i="14" s="1"/>
  <c r="AP229" i="14"/>
  <c r="AN275" i="14"/>
  <c r="AN276" i="14" s="1"/>
  <c r="AO273" i="14"/>
  <c r="AM289" i="14"/>
  <c r="AL291" i="14"/>
  <c r="AL292" i="14" s="1"/>
  <c r="AN311" i="14"/>
  <c r="AN312" i="14" s="1"/>
  <c r="AO309" i="14"/>
  <c r="AO53" i="14"/>
  <c r="AN55" i="14"/>
  <c r="AN56" i="14" s="1"/>
  <c r="AQ337" i="13"/>
  <c r="AP339" i="13"/>
  <c r="AP340" i="13" s="1"/>
  <c r="AN49" i="13"/>
  <c r="AM51" i="13"/>
  <c r="AM52" i="13" s="1"/>
  <c r="AQ253" i="14"/>
  <c r="AP255" i="14"/>
  <c r="AP256" i="14" s="1"/>
  <c r="AK261" i="14"/>
  <c r="AJ263" i="14"/>
  <c r="AJ264" i="14" s="1"/>
  <c r="AQ247" i="13"/>
  <c r="AQ248" i="13" s="1"/>
  <c r="AR245" i="13"/>
  <c r="AO235" i="14"/>
  <c r="AO236" i="14" s="1"/>
  <c r="AP233" i="14"/>
  <c r="AQ313" i="14"/>
  <c r="AP315" i="14"/>
  <c r="AP316" i="14" s="1"/>
  <c r="AO51" i="14"/>
  <c r="AO52" i="14" s="1"/>
  <c r="AP49" i="14"/>
  <c r="AN287" i="14"/>
  <c r="AN288" i="14" s="1"/>
  <c r="AO285" i="14"/>
  <c r="AR53" i="13"/>
  <c r="AQ55" i="13"/>
  <c r="AQ56" i="13" s="1"/>
  <c r="AN307" i="14"/>
  <c r="AN308" i="14" s="1"/>
  <c r="AO305" i="14"/>
  <c r="AP241" i="14"/>
  <c r="AO243" i="14"/>
  <c r="AO244" i="14" s="1"/>
  <c r="AP233" i="13"/>
  <c r="AO235" i="13"/>
  <c r="AO236" i="13" s="1"/>
  <c r="AN59" i="14"/>
  <c r="AN60" i="14" s="1"/>
  <c r="AO57" i="14"/>
  <c r="AP237" i="13"/>
  <c r="AO239" i="13"/>
  <c r="AO240" i="13" s="1"/>
  <c r="AQ253" i="13"/>
  <c r="AP255" i="13"/>
  <c r="AP256" i="13" s="1"/>
  <c r="AP237" i="14"/>
  <c r="AO239" i="14"/>
  <c r="AO240" i="14" s="1"/>
  <c r="AQ249" i="13"/>
  <c r="AP251" i="13"/>
  <c r="AP252" i="13" s="1"/>
  <c r="AP39" i="13"/>
  <c r="AP40" i="13" s="1"/>
  <c r="AQ37" i="13"/>
  <c r="AN277" i="14"/>
  <c r="AM279" i="14"/>
  <c r="AM280" i="14" s="1"/>
  <c r="AO109" i="13"/>
  <c r="AN111" i="13"/>
  <c r="AN112" i="13" s="1"/>
  <c r="AN61" i="14"/>
  <c r="AM63" i="14"/>
  <c r="AM64" i="14" s="1"/>
  <c r="AN247" i="14"/>
  <c r="AN248" i="14" s="1"/>
  <c r="AO245" i="14"/>
  <c r="AN347" i="13"/>
  <c r="AN348" i="13" s="1"/>
  <c r="AO345" i="13"/>
  <c r="AL295" i="14"/>
  <c r="AL296" i="14" s="1"/>
  <c r="AM293" i="14"/>
  <c r="AN45" i="13"/>
  <c r="AM47" i="13"/>
  <c r="AM48" i="13" s="1"/>
  <c r="AM269" i="14"/>
  <c r="AL271" i="14"/>
  <c r="AL272" i="14" s="1"/>
  <c r="AH213" i="14" l="1"/>
  <c r="AG215" i="14"/>
  <c r="AG216" i="14" s="1"/>
  <c r="AI333" i="13"/>
  <c r="AH335" i="13"/>
  <c r="AH336" i="13" s="1"/>
  <c r="AM333" i="10"/>
  <c r="AL335" i="10"/>
  <c r="AL336" i="10" s="1"/>
  <c r="AP93" i="10"/>
  <c r="AO95" i="10"/>
  <c r="AO96" i="10" s="1"/>
  <c r="AL93" i="13"/>
  <c r="AK95" i="13"/>
  <c r="AK96" i="13" s="1"/>
  <c r="AP215" i="10"/>
  <c r="AP216" i="10" s="1"/>
  <c r="AQ213" i="10"/>
  <c r="AK197" i="14"/>
  <c r="AJ199" i="14"/>
  <c r="AJ200" i="14" s="1"/>
  <c r="AL205" i="14"/>
  <c r="AK207" i="14"/>
  <c r="AK208" i="14" s="1"/>
  <c r="AJ227" i="13"/>
  <c r="AJ228" i="13" s="1"/>
  <c r="AK225" i="13"/>
  <c r="AM217" i="13"/>
  <c r="AL219" i="13"/>
  <c r="AL220" i="13" s="1"/>
  <c r="AJ209" i="14"/>
  <c r="AI211" i="14"/>
  <c r="AI212" i="14" s="1"/>
  <c r="AP35" i="10"/>
  <c r="AP36" i="10" s="1"/>
  <c r="AQ33" i="10"/>
  <c r="AM33" i="13"/>
  <c r="AL35" i="13"/>
  <c r="AL36" i="13" s="1"/>
  <c r="AL201" i="14"/>
  <c r="AK203" i="14"/>
  <c r="AK204" i="14" s="1"/>
  <c r="AM221" i="13"/>
  <c r="AL223" i="13"/>
  <c r="AL224" i="13" s="1"/>
  <c r="AQ153" i="10"/>
  <c r="AP155" i="10"/>
  <c r="AP156" i="10" s="1"/>
  <c r="AN275" i="10"/>
  <c r="AN276" i="10" s="1"/>
  <c r="AO273" i="10"/>
  <c r="AL193" i="14"/>
  <c r="AK195" i="14"/>
  <c r="AK196" i="14" s="1"/>
  <c r="AI207" i="13"/>
  <c r="AI208" i="13" s="1"/>
  <c r="AJ205" i="13"/>
  <c r="AN329" i="10"/>
  <c r="AM331" i="10"/>
  <c r="AM332" i="10" s="1"/>
  <c r="AJ213" i="13"/>
  <c r="AI215" i="13"/>
  <c r="AI216" i="13" s="1"/>
  <c r="AH191" i="14"/>
  <c r="AH192" i="14" s="1"/>
  <c r="AI189" i="14"/>
  <c r="AI181" i="14"/>
  <c r="AH183" i="14"/>
  <c r="AH184" i="14" s="1"/>
  <c r="AH91" i="13"/>
  <c r="AH92" i="13" s="1"/>
  <c r="AI89" i="13"/>
  <c r="AN269" i="10"/>
  <c r="AM271" i="10"/>
  <c r="AM272" i="10" s="1"/>
  <c r="AL91" i="10"/>
  <c r="AL92" i="10" s="1"/>
  <c r="AM89" i="10"/>
  <c r="AH179" i="14"/>
  <c r="AH180" i="14" s="1"/>
  <c r="AI177" i="14"/>
  <c r="AN209" i="10"/>
  <c r="AM211" i="10"/>
  <c r="AM212" i="10" s="1"/>
  <c r="AM29" i="10"/>
  <c r="AL31" i="10"/>
  <c r="AL32" i="10" s="1"/>
  <c r="AN149" i="10"/>
  <c r="AM151" i="10"/>
  <c r="AM152" i="10" s="1"/>
  <c r="AJ209" i="13"/>
  <c r="AI211" i="13"/>
  <c r="AI212" i="13" s="1"/>
  <c r="AI331" i="13"/>
  <c r="AI332" i="13" s="1"/>
  <c r="AJ329" i="13"/>
  <c r="AH169" i="14"/>
  <c r="AG171" i="14"/>
  <c r="AG172" i="14" s="1"/>
  <c r="AI29" i="13"/>
  <c r="AH31" i="13"/>
  <c r="AH32" i="13" s="1"/>
  <c r="AH173" i="14"/>
  <c r="AG175" i="14"/>
  <c r="AG176" i="14" s="1"/>
  <c r="AI185" i="14"/>
  <c r="AH187" i="14"/>
  <c r="AH188" i="14" s="1"/>
  <c r="AO325" i="10"/>
  <c r="AN327" i="10"/>
  <c r="AN328" i="10" s="1"/>
  <c r="AJ145" i="14"/>
  <c r="AI147" i="14"/>
  <c r="AI148" i="14" s="1"/>
  <c r="AJ27" i="13"/>
  <c r="AJ28" i="13" s="1"/>
  <c r="AK25" i="13"/>
  <c r="AM195" i="13"/>
  <c r="AM196" i="13" s="1"/>
  <c r="AN193" i="13"/>
  <c r="AQ225" i="10"/>
  <c r="AP227" i="10"/>
  <c r="AP228" i="10" s="1"/>
  <c r="AO25" i="10"/>
  <c r="AN27" i="10"/>
  <c r="AN28" i="10" s="1"/>
  <c r="AO85" i="10"/>
  <c r="AN87" i="10"/>
  <c r="AN88" i="10" s="1"/>
  <c r="AL161" i="14"/>
  <c r="AK163" i="14"/>
  <c r="AK164" i="14" s="1"/>
  <c r="AJ199" i="13"/>
  <c r="AJ200" i="13" s="1"/>
  <c r="AK197" i="13"/>
  <c r="AI151" i="14"/>
  <c r="AI152" i="14" s="1"/>
  <c r="AJ149" i="14"/>
  <c r="AL155" i="14"/>
  <c r="AL156" i="14" s="1"/>
  <c r="AM153" i="14"/>
  <c r="AK85" i="13"/>
  <c r="AJ87" i="13"/>
  <c r="AJ88" i="13" s="1"/>
  <c r="AJ157" i="14"/>
  <c r="AI159" i="14"/>
  <c r="AI160" i="14" s="1"/>
  <c r="AJ327" i="13"/>
  <c r="AJ328" i="13" s="1"/>
  <c r="AK325" i="13"/>
  <c r="AN207" i="10"/>
  <c r="AN208" i="10" s="1"/>
  <c r="AO205" i="10"/>
  <c r="AJ165" i="14"/>
  <c r="AI167" i="14"/>
  <c r="AI168" i="14" s="1"/>
  <c r="AM201" i="13"/>
  <c r="AL203" i="13"/>
  <c r="AL204" i="13" s="1"/>
  <c r="AQ147" i="10"/>
  <c r="AQ148" i="10" s="1"/>
  <c r="AR145" i="10"/>
  <c r="AD133" i="14"/>
  <c r="AC135" i="14"/>
  <c r="AC136" i="14" s="1"/>
  <c r="AI201" i="10"/>
  <c r="AH203" i="10"/>
  <c r="AH204" i="10" s="1"/>
  <c r="AE185" i="13"/>
  <c r="AD187" i="13"/>
  <c r="AD188" i="13" s="1"/>
  <c r="AM271" i="13"/>
  <c r="AM272" i="13" s="1"/>
  <c r="AN269" i="13"/>
  <c r="AP257" i="13"/>
  <c r="AO259" i="13"/>
  <c r="AO260" i="13" s="1"/>
  <c r="AN311" i="13"/>
  <c r="AN312" i="13" s="1"/>
  <c r="AO309" i="13"/>
  <c r="AN267" i="13"/>
  <c r="AN268" i="13" s="1"/>
  <c r="AO265" i="13"/>
  <c r="Y323" i="13"/>
  <c r="Y324" i="13" s="1"/>
  <c r="Z321" i="13"/>
  <c r="AQ277" i="13"/>
  <c r="AP279" i="13"/>
  <c r="AP280" i="13" s="1"/>
  <c r="AM341" i="13"/>
  <c r="AL343" i="13"/>
  <c r="AL344" i="13" s="1"/>
  <c r="AK313" i="13"/>
  <c r="AJ315" i="13"/>
  <c r="AJ316" i="13" s="1"/>
  <c r="AI171" i="13"/>
  <c r="AI172" i="13" s="1"/>
  <c r="AJ169" i="13"/>
  <c r="AO105" i="13"/>
  <c r="AN107" i="13"/>
  <c r="AN108" i="13" s="1"/>
  <c r="AK317" i="13"/>
  <c r="AJ319" i="13"/>
  <c r="AJ320" i="13" s="1"/>
  <c r="AQ273" i="13"/>
  <c r="AP275" i="13"/>
  <c r="AP276" i="13" s="1"/>
  <c r="AL81" i="13"/>
  <c r="AK83" i="13"/>
  <c r="AK84" i="13" s="1"/>
  <c r="Y191" i="13"/>
  <c r="Y192" i="13" s="1"/>
  <c r="Z189" i="13"/>
  <c r="AM307" i="13"/>
  <c r="AM308" i="13" s="1"/>
  <c r="AN305" i="13"/>
  <c r="Y177" i="13"/>
  <c r="X179" i="13"/>
  <c r="X180" i="13" s="1"/>
  <c r="AB323" i="10"/>
  <c r="AB324" i="10" s="1"/>
  <c r="AC321" i="10"/>
  <c r="W139" i="14"/>
  <c r="W140" i="14" s="1"/>
  <c r="X137" i="14"/>
  <c r="Y181" i="13"/>
  <c r="X183" i="13"/>
  <c r="X184" i="13" s="1"/>
  <c r="W143" i="14"/>
  <c r="W144" i="14" s="1"/>
  <c r="X141" i="14"/>
  <c r="AC261" i="10"/>
  <c r="AB263" i="10"/>
  <c r="AB264" i="10" s="1"/>
  <c r="AK21" i="13"/>
  <c r="AJ23" i="13"/>
  <c r="AJ24" i="13" s="1"/>
  <c r="AO21" i="10"/>
  <c r="AN23" i="10"/>
  <c r="AN24" i="10" s="1"/>
  <c r="AJ125" i="14"/>
  <c r="AI127" i="14"/>
  <c r="AI128" i="14" s="1"/>
  <c r="AI123" i="14"/>
  <c r="AI124" i="14" s="1"/>
  <c r="AJ121" i="14"/>
  <c r="AK131" i="14"/>
  <c r="AK132" i="14" s="1"/>
  <c r="AL129" i="14"/>
  <c r="AK173" i="13"/>
  <c r="AJ175" i="13"/>
  <c r="AJ176" i="13" s="1"/>
  <c r="AJ167" i="13"/>
  <c r="AJ168" i="13" s="1"/>
  <c r="AK165" i="13"/>
  <c r="AQ141" i="10"/>
  <c r="AP143" i="10"/>
  <c r="AP144" i="10" s="1"/>
  <c r="AO81" i="10"/>
  <c r="AN83" i="10"/>
  <c r="AN84" i="10" s="1"/>
  <c r="AI13" i="13"/>
  <c r="AH15" i="13"/>
  <c r="AH16" i="13" s="1"/>
  <c r="AG79" i="14"/>
  <c r="AG80" i="14" s="1"/>
  <c r="AH77" i="14"/>
  <c r="AM73" i="10"/>
  <c r="AL75" i="10"/>
  <c r="AL76" i="10" s="1"/>
  <c r="AM13" i="10"/>
  <c r="AL15" i="10"/>
  <c r="AL16" i="10" s="1"/>
  <c r="AG75" i="14"/>
  <c r="AG76" i="14" s="1"/>
  <c r="AH73" i="14"/>
  <c r="AN257" i="10"/>
  <c r="AM259" i="10"/>
  <c r="AM260" i="10" s="1"/>
  <c r="AL97" i="14"/>
  <c r="AK99" i="14"/>
  <c r="AK100" i="14" s="1"/>
  <c r="AL199" i="10"/>
  <c r="AL200" i="10" s="1"/>
  <c r="AM197" i="10"/>
  <c r="AJ157" i="13"/>
  <c r="AI159" i="13"/>
  <c r="AI160" i="13" s="1"/>
  <c r="AH155" i="13"/>
  <c r="AH156" i="13" s="1"/>
  <c r="AI153" i="13"/>
  <c r="AH119" i="14"/>
  <c r="AH120" i="14" s="1"/>
  <c r="AI117" i="14"/>
  <c r="AJ147" i="13"/>
  <c r="AJ148" i="13" s="1"/>
  <c r="AK145" i="13"/>
  <c r="AI113" i="14"/>
  <c r="AH115" i="14"/>
  <c r="AH116" i="14" s="1"/>
  <c r="AI103" i="14"/>
  <c r="AI104" i="14" s="1"/>
  <c r="AJ101" i="14"/>
  <c r="AQ17" i="10"/>
  <c r="AP19" i="10"/>
  <c r="AP20" i="10" s="1"/>
  <c r="AO77" i="10"/>
  <c r="AN79" i="10"/>
  <c r="AN80" i="10" s="1"/>
  <c r="AG111" i="14"/>
  <c r="AG112" i="14" s="1"/>
  <c r="AH109" i="14"/>
  <c r="AI163" i="13"/>
  <c r="AI164" i="13" s="1"/>
  <c r="AJ161" i="13"/>
  <c r="AL19" i="13"/>
  <c r="AL20" i="13" s="1"/>
  <c r="AM17" i="13"/>
  <c r="AI149" i="13"/>
  <c r="AH151" i="13"/>
  <c r="AH152" i="13" s="1"/>
  <c r="AM319" i="10"/>
  <c r="AM320" i="10" s="1"/>
  <c r="AN317" i="10"/>
  <c r="AG107" i="14"/>
  <c r="AG108" i="14" s="1"/>
  <c r="AH105" i="14"/>
  <c r="AL139" i="10"/>
  <c r="AL140" i="10" s="1"/>
  <c r="AM137" i="10"/>
  <c r="AN313" i="10"/>
  <c r="AM315" i="10"/>
  <c r="AM316" i="10" s="1"/>
  <c r="AI143" i="13"/>
  <c r="AI144" i="13" s="1"/>
  <c r="AJ141" i="13"/>
  <c r="AH91" i="14"/>
  <c r="AH92" i="14" s="1"/>
  <c r="AI89" i="14"/>
  <c r="AM135" i="10"/>
  <c r="AM136" i="10" s="1"/>
  <c r="AN133" i="10"/>
  <c r="AH95" i="14"/>
  <c r="AH96" i="14" s="1"/>
  <c r="AI93" i="14"/>
  <c r="AH87" i="14"/>
  <c r="AH88" i="14" s="1"/>
  <c r="AI85" i="14"/>
  <c r="AJ133" i="13"/>
  <c r="AI135" i="13"/>
  <c r="AI136" i="13" s="1"/>
  <c r="AJ137" i="13"/>
  <c r="AI139" i="13"/>
  <c r="AI140" i="13" s="1"/>
  <c r="AH83" i="14"/>
  <c r="AH84" i="14" s="1"/>
  <c r="AI81" i="14"/>
  <c r="AN193" i="10"/>
  <c r="AM195" i="10"/>
  <c r="AM196" i="10" s="1"/>
  <c r="AM255" i="10"/>
  <c r="AM256" i="10" s="1"/>
  <c r="AN253" i="10"/>
  <c r="AU9" i="10"/>
  <c r="AT11" i="10"/>
  <c r="AT12" i="10" s="1"/>
  <c r="AM69" i="14"/>
  <c r="AL71" i="14"/>
  <c r="AL72" i="14" s="1"/>
  <c r="AM65" i="14"/>
  <c r="AL67" i="14"/>
  <c r="AL68" i="14" s="1"/>
  <c r="AM29" i="14"/>
  <c r="AL31" i="14"/>
  <c r="AL32" i="14" s="1"/>
  <c r="AS7" i="10"/>
  <c r="AS8" i="10" s="1"/>
  <c r="AT5" i="10"/>
  <c r="AR247" i="10"/>
  <c r="AR248" i="10" s="1"/>
  <c r="AS245" i="10"/>
  <c r="AL39" i="14"/>
  <c r="AL40" i="14" s="1"/>
  <c r="AM37" i="14"/>
  <c r="AR125" i="10"/>
  <c r="AQ127" i="10"/>
  <c r="AQ128" i="10" s="1"/>
  <c r="AM115" i="13"/>
  <c r="AM116" i="13" s="1"/>
  <c r="AN113" i="13"/>
  <c r="AQ311" i="10"/>
  <c r="AQ312" i="10" s="1"/>
  <c r="AR309" i="10"/>
  <c r="AN27" i="14"/>
  <c r="AN28" i="14" s="1"/>
  <c r="AO25" i="14"/>
  <c r="AN41" i="14"/>
  <c r="AM43" i="14"/>
  <c r="AM44" i="14" s="1"/>
  <c r="AM47" i="14"/>
  <c r="AM48" i="14" s="1"/>
  <c r="AN45" i="14"/>
  <c r="AO97" i="13"/>
  <c r="AN99" i="13"/>
  <c r="AN100" i="13" s="1"/>
  <c r="AS305" i="10"/>
  <c r="AR307" i="10"/>
  <c r="AR308" i="10" s="1"/>
  <c r="AR65" i="10"/>
  <c r="AQ67" i="10"/>
  <c r="AQ68" i="10" s="1"/>
  <c r="AL35" i="14"/>
  <c r="AL36" i="14" s="1"/>
  <c r="AM33" i="14"/>
  <c r="AO7" i="13"/>
  <c r="AO8" i="13" s="1"/>
  <c r="AP5" i="13"/>
  <c r="AR249" i="10"/>
  <c r="AQ251" i="10"/>
  <c r="AQ252" i="10" s="1"/>
  <c r="AR185" i="10"/>
  <c r="AQ187" i="10"/>
  <c r="AQ188" i="10" s="1"/>
  <c r="AS111" i="10"/>
  <c r="AS112" i="10" s="1"/>
  <c r="AT109" i="10"/>
  <c r="AU131" i="10"/>
  <c r="AU132" i="10" s="1"/>
  <c r="AV129" i="10"/>
  <c r="AW285" i="10"/>
  <c r="AV287" i="10"/>
  <c r="AV288" i="10" s="1"/>
  <c r="AV353" i="10"/>
  <c r="AU355" i="10"/>
  <c r="AU356" i="10" s="1"/>
  <c r="AV349" i="10"/>
  <c r="AU351" i="10"/>
  <c r="AU352" i="10" s="1"/>
  <c r="AW223" i="10"/>
  <c r="AW224" i="10" s="1"/>
  <c r="AX221" i="10"/>
  <c r="AW157" i="10"/>
  <c r="AV159" i="10"/>
  <c r="AV160" i="10" s="1"/>
  <c r="AU167" i="10"/>
  <c r="AU168" i="10" s="1"/>
  <c r="AV165" i="10"/>
  <c r="AX161" i="10"/>
  <c r="AW163" i="10"/>
  <c r="AW164" i="10" s="1"/>
  <c r="AS171" i="10"/>
  <c r="AS172" i="10" s="1"/>
  <c r="AT169" i="10"/>
  <c r="AV69" i="10"/>
  <c r="AU71" i="10"/>
  <c r="AU72" i="10" s="1"/>
  <c r="AV101" i="10"/>
  <c r="AU103" i="10"/>
  <c r="AU104" i="10" s="1"/>
  <c r="AW99" i="10"/>
  <c r="AW100" i="10" s="1"/>
  <c r="AX97" i="10"/>
  <c r="AU291" i="10"/>
  <c r="AU292" i="10" s="1"/>
  <c r="AV289" i="10"/>
  <c r="AS51" i="10"/>
  <c r="AS52" i="10" s="1"/>
  <c r="AT49" i="10"/>
  <c r="AR341" i="10"/>
  <c r="AQ343" i="10"/>
  <c r="AQ344" i="10" s="1"/>
  <c r="AV43" i="10"/>
  <c r="AV44" i="10" s="1"/>
  <c r="AW41" i="10"/>
  <c r="AT45" i="10"/>
  <c r="AS47" i="10"/>
  <c r="AS48" i="10" s="1"/>
  <c r="AR231" i="10"/>
  <c r="AR232" i="10" s="1"/>
  <c r="AS229" i="10"/>
  <c r="AW37" i="10"/>
  <c r="AV39" i="10"/>
  <c r="AV40" i="10" s="1"/>
  <c r="AU347" i="10"/>
  <c r="AU348" i="10" s="1"/>
  <c r="AV345" i="10"/>
  <c r="AV295" i="10"/>
  <c r="AV296" i="10" s="1"/>
  <c r="AW293" i="10"/>
  <c r="AS107" i="10"/>
  <c r="AS108" i="10" s="1"/>
  <c r="AT105" i="10"/>
  <c r="AU189" i="10"/>
  <c r="AT191" i="10"/>
  <c r="AT192" i="10" s="1"/>
  <c r="AX281" i="10"/>
  <c r="AW283" i="10"/>
  <c r="AW284" i="10" s="1"/>
  <c r="AU175" i="10"/>
  <c r="AU176" i="10" s="1"/>
  <c r="AV173" i="10"/>
  <c r="AW55" i="10"/>
  <c r="AW56" i="10" s="1"/>
  <c r="AX53" i="10"/>
  <c r="AU265" i="10"/>
  <c r="AT267" i="10"/>
  <c r="AT268" i="10" s="1"/>
  <c r="AW337" i="10"/>
  <c r="AV339" i="10"/>
  <c r="AV340" i="10" s="1"/>
  <c r="AV279" i="10"/>
  <c r="AV280" i="10" s="1"/>
  <c r="AW277" i="10"/>
  <c r="AW113" i="10"/>
  <c r="AV115" i="10"/>
  <c r="AV116" i="10" s="1"/>
  <c r="AV219" i="10"/>
  <c r="AV220" i="10" s="1"/>
  <c r="AW217" i="10"/>
  <c r="AU233" i="10"/>
  <c r="AT235" i="10"/>
  <c r="AT236" i="10" s="1"/>
  <c r="AP333" i="14"/>
  <c r="AO335" i="14"/>
  <c r="AO336" i="14" s="1"/>
  <c r="AP243" i="13"/>
  <c r="AP244" i="13" s="1"/>
  <c r="AQ241" i="13"/>
  <c r="AR313" i="14"/>
  <c r="AQ315" i="14"/>
  <c r="AQ316" i="14" s="1"/>
  <c r="AP285" i="14"/>
  <c r="AO287" i="14"/>
  <c r="AO288" i="14" s="1"/>
  <c r="AR247" i="13"/>
  <c r="AR248" i="13" s="1"/>
  <c r="AS245" i="13"/>
  <c r="AM291" i="14"/>
  <c r="AM292" i="14" s="1"/>
  <c r="AN289" i="14"/>
  <c r="AR221" i="14"/>
  <c r="AQ223" i="14"/>
  <c r="AQ224" i="14" s="1"/>
  <c r="AN265" i="14"/>
  <c r="AM267" i="14"/>
  <c r="AM268" i="14" s="1"/>
  <c r="AP103" i="13"/>
  <c r="AP104" i="13" s="1"/>
  <c r="AQ101" i="13"/>
  <c r="AN327" i="14"/>
  <c r="AN328" i="14" s="1"/>
  <c r="AO325" i="14"/>
  <c r="AR41" i="13"/>
  <c r="AQ43" i="13"/>
  <c r="AQ44" i="13" s="1"/>
  <c r="AP321" i="14"/>
  <c r="AO323" i="14"/>
  <c r="AO324" i="14" s="1"/>
  <c r="AN293" i="14"/>
  <c r="AM295" i="14"/>
  <c r="AM296" i="14" s="1"/>
  <c r="AO111" i="13"/>
  <c r="AO112" i="13" s="1"/>
  <c r="AP109" i="13"/>
  <c r="AQ237" i="13"/>
  <c r="AP239" i="13"/>
  <c r="AP240" i="13" s="1"/>
  <c r="AP227" i="14"/>
  <c r="AP228" i="14" s="1"/>
  <c r="AQ225" i="14"/>
  <c r="AO49" i="13"/>
  <c r="AN51" i="13"/>
  <c r="AN52" i="13" s="1"/>
  <c r="AO311" i="14"/>
  <c r="AO312" i="14" s="1"/>
  <c r="AP309" i="14"/>
  <c r="AN287" i="13"/>
  <c r="AN288" i="13" s="1"/>
  <c r="AO285" i="13"/>
  <c r="AQ233" i="13"/>
  <c r="AP235" i="13"/>
  <c r="AP236" i="13" s="1"/>
  <c r="AR337" i="13"/>
  <c r="AQ339" i="13"/>
  <c r="AQ340" i="13" s="1"/>
  <c r="AQ229" i="14"/>
  <c r="AP231" i="14"/>
  <c r="AP232" i="14" s="1"/>
  <c r="AR349" i="13"/>
  <c r="AQ351" i="13"/>
  <c r="AQ352" i="13" s="1"/>
  <c r="AQ263" i="13"/>
  <c r="AQ264" i="13" s="1"/>
  <c r="AR261" i="13"/>
  <c r="AO277" i="14"/>
  <c r="AN279" i="14"/>
  <c r="AN280" i="14" s="1"/>
  <c r="AQ251" i="13"/>
  <c r="AQ252" i="13" s="1"/>
  <c r="AR249" i="13"/>
  <c r="AR253" i="13"/>
  <c r="AQ255" i="13"/>
  <c r="AQ256" i="13" s="1"/>
  <c r="AP57" i="14"/>
  <c r="AO59" i="14"/>
  <c r="AO60" i="14" s="1"/>
  <c r="AQ241" i="14"/>
  <c r="AP243" i="14"/>
  <c r="AP244" i="14" s="1"/>
  <c r="AS53" i="13"/>
  <c r="AR55" i="13"/>
  <c r="AR56" i="13" s="1"/>
  <c r="AR253" i="14"/>
  <c r="AQ255" i="14"/>
  <c r="AQ256" i="14" s="1"/>
  <c r="AQ217" i="14"/>
  <c r="AP219" i="14"/>
  <c r="AP220" i="14" s="1"/>
  <c r="AQ281" i="14"/>
  <c r="AP283" i="14"/>
  <c r="AP284" i="14" s="1"/>
  <c r="AQ39" i="13"/>
  <c r="AQ40" i="13" s="1"/>
  <c r="AR37" i="13"/>
  <c r="AQ259" i="14"/>
  <c r="AQ260" i="14" s="1"/>
  <c r="AR257" i="14"/>
  <c r="AP355" i="13"/>
  <c r="AP356" i="13" s="1"/>
  <c r="AQ353" i="13"/>
  <c r="AN269" i="14"/>
  <c r="AM271" i="14"/>
  <c r="AM272" i="14" s="1"/>
  <c r="AO307" i="14"/>
  <c r="AO308" i="14" s="1"/>
  <c r="AP305" i="14"/>
  <c r="AP51" i="14"/>
  <c r="AP52" i="14" s="1"/>
  <c r="AQ49" i="14"/>
  <c r="AP235" i="14"/>
  <c r="AP236" i="14" s="1"/>
  <c r="AQ233" i="14"/>
  <c r="AR9" i="13"/>
  <c r="AQ11" i="13"/>
  <c r="AQ12" i="13" s="1"/>
  <c r="AQ317" i="14"/>
  <c r="AP319" i="14"/>
  <c r="AP320" i="14" s="1"/>
  <c r="AL303" i="14"/>
  <c r="AL304" i="14" s="1"/>
  <c r="AM301" i="14"/>
  <c r="AQ329" i="14"/>
  <c r="AP331" i="14"/>
  <c r="AP332" i="14" s="1"/>
  <c r="AO247" i="14"/>
  <c r="AO248" i="14" s="1"/>
  <c r="AP245" i="14"/>
  <c r="AO61" i="14"/>
  <c r="AN63" i="14"/>
  <c r="AN64" i="14" s="1"/>
  <c r="AP239" i="14"/>
  <c r="AP240" i="14" s="1"/>
  <c r="AQ237" i="14"/>
  <c r="AN47" i="13"/>
  <c r="AN48" i="13" s="1"/>
  <c r="AO45" i="13"/>
  <c r="AO347" i="13"/>
  <c r="AO348" i="13" s="1"/>
  <c r="AP345" i="13"/>
  <c r="AK263" i="14"/>
  <c r="AK264" i="14" s="1"/>
  <c r="AL261" i="14"/>
  <c r="AP53" i="14"/>
  <c r="AO55" i="14"/>
  <c r="AO56" i="14" s="1"/>
  <c r="AP273" i="14"/>
  <c r="AO275" i="14"/>
  <c r="AO276" i="14" s="1"/>
  <c r="AL283" i="13"/>
  <c r="AL284" i="13" s="1"/>
  <c r="AM281" i="13"/>
  <c r="AQ251" i="14"/>
  <c r="AQ252" i="14" s="1"/>
  <c r="AR249" i="14"/>
  <c r="AN297" i="14"/>
  <c r="AM299" i="14"/>
  <c r="AM300" i="14" s="1"/>
  <c r="AQ229" i="13"/>
  <c r="AP231" i="13"/>
  <c r="AP232" i="13" s="1"/>
  <c r="AM335" i="10" l="1"/>
  <c r="AM336" i="10" s="1"/>
  <c r="AN333" i="10"/>
  <c r="AJ333" i="13"/>
  <c r="AI335" i="13"/>
  <c r="AI336" i="13" s="1"/>
  <c r="AH215" i="14"/>
  <c r="AH216" i="14" s="1"/>
  <c r="AI213" i="14"/>
  <c r="AL195" i="14"/>
  <c r="AL196" i="14" s="1"/>
  <c r="AM193" i="14"/>
  <c r="AM201" i="14"/>
  <c r="AL203" i="14"/>
  <c r="AL204" i="14" s="1"/>
  <c r="AP273" i="10"/>
  <c r="AO275" i="10"/>
  <c r="AO276" i="10" s="1"/>
  <c r="AM205" i="14"/>
  <c r="AL207" i="14"/>
  <c r="AL208" i="14" s="1"/>
  <c r="AL225" i="13"/>
  <c r="AK227" i="13"/>
  <c r="AK228" i="13" s="1"/>
  <c r="AR153" i="10"/>
  <c r="AQ155" i="10"/>
  <c r="AQ156" i="10" s="1"/>
  <c r="AN33" i="13"/>
  <c r="AM35" i="13"/>
  <c r="AM36" i="13" s="1"/>
  <c r="AK199" i="14"/>
  <c r="AK200" i="14" s="1"/>
  <c r="AL197" i="14"/>
  <c r="AQ35" i="10"/>
  <c r="AQ36" i="10" s="1"/>
  <c r="AR33" i="10"/>
  <c r="AQ215" i="10"/>
  <c r="AQ216" i="10" s="1"/>
  <c r="AR213" i="10"/>
  <c r="AM223" i="13"/>
  <c r="AM224" i="13" s="1"/>
  <c r="AN221" i="13"/>
  <c r="AJ211" i="14"/>
  <c r="AJ212" i="14" s="1"/>
  <c r="AK209" i="14"/>
  <c r="AM93" i="13"/>
  <c r="AL95" i="13"/>
  <c r="AL96" i="13" s="1"/>
  <c r="AM219" i="13"/>
  <c r="AM220" i="13" s="1"/>
  <c r="AN217" i="13"/>
  <c r="AQ93" i="10"/>
  <c r="AP95" i="10"/>
  <c r="AP96" i="10" s="1"/>
  <c r="AI91" i="13"/>
  <c r="AI92" i="13" s="1"/>
  <c r="AJ89" i="13"/>
  <c r="AJ185" i="14"/>
  <c r="AI187" i="14"/>
  <c r="AI188" i="14" s="1"/>
  <c r="AO149" i="10"/>
  <c r="AN151" i="10"/>
  <c r="AN152" i="10" s="1"/>
  <c r="AH175" i="14"/>
  <c r="AH176" i="14" s="1"/>
  <c r="AI173" i="14"/>
  <c r="AM31" i="10"/>
  <c r="AM32" i="10" s="1"/>
  <c r="AN29" i="10"/>
  <c r="AI183" i="14"/>
  <c r="AI184" i="14" s="1"/>
  <c r="AJ181" i="14"/>
  <c r="AI191" i="14"/>
  <c r="AI192" i="14" s="1"/>
  <c r="AJ189" i="14"/>
  <c r="AJ29" i="13"/>
  <c r="AI31" i="13"/>
  <c r="AI32" i="13" s="1"/>
  <c r="AO209" i="10"/>
  <c r="AN211" i="10"/>
  <c r="AN212" i="10" s="1"/>
  <c r="AJ177" i="14"/>
  <c r="AI179" i="14"/>
  <c r="AI180" i="14" s="1"/>
  <c r="AH171" i="14"/>
  <c r="AH172" i="14" s="1"/>
  <c r="AI169" i="14"/>
  <c r="AK213" i="13"/>
  <c r="AJ215" i="13"/>
  <c r="AJ216" i="13" s="1"/>
  <c r="AK329" i="13"/>
  <c r="AJ331" i="13"/>
  <c r="AJ332" i="13" s="1"/>
  <c r="AN89" i="10"/>
  <c r="AM91" i="10"/>
  <c r="AM92" i="10" s="1"/>
  <c r="AN331" i="10"/>
  <c r="AN332" i="10" s="1"/>
  <c r="AO329" i="10"/>
  <c r="AJ207" i="13"/>
  <c r="AJ208" i="13" s="1"/>
  <c r="AK205" i="13"/>
  <c r="AJ211" i="13"/>
  <c r="AJ212" i="13" s="1"/>
  <c r="AK209" i="13"/>
  <c r="AN271" i="10"/>
  <c r="AN272" i="10" s="1"/>
  <c r="AO269" i="10"/>
  <c r="AR147" i="10"/>
  <c r="AR148" i="10" s="1"/>
  <c r="AS145" i="10"/>
  <c r="AK87" i="13"/>
  <c r="AK88" i="13" s="1"/>
  <c r="AL85" i="13"/>
  <c r="AO27" i="10"/>
  <c r="AO28" i="10" s="1"/>
  <c r="AP25" i="10"/>
  <c r="AM155" i="14"/>
  <c r="AM156" i="14" s="1"/>
  <c r="AN153" i="14"/>
  <c r="AN201" i="13"/>
  <c r="AM203" i="13"/>
  <c r="AM204" i="13" s="1"/>
  <c r="AQ227" i="10"/>
  <c r="AQ228" i="10" s="1"/>
  <c r="AR225" i="10"/>
  <c r="AJ151" i="14"/>
  <c r="AJ152" i="14" s="1"/>
  <c r="AK149" i="14"/>
  <c r="AO193" i="13"/>
  <c r="AN195" i="13"/>
  <c r="AN196" i="13" s="1"/>
  <c r="AJ167" i="14"/>
  <c r="AJ168" i="14" s="1"/>
  <c r="AK165" i="14"/>
  <c r="AO207" i="10"/>
  <c r="AO208" i="10" s="1"/>
  <c r="AP205" i="10"/>
  <c r="AL197" i="13"/>
  <c r="AK199" i="13"/>
  <c r="AK200" i="13" s="1"/>
  <c r="AK27" i="13"/>
  <c r="AK28" i="13" s="1"/>
  <c r="AL25" i="13"/>
  <c r="AL325" i="13"/>
  <c r="AK327" i="13"/>
  <c r="AK328" i="13" s="1"/>
  <c r="AL163" i="14"/>
  <c r="AL164" i="14" s="1"/>
  <c r="AM161" i="14"/>
  <c r="AK145" i="14"/>
  <c r="AJ147" i="14"/>
  <c r="AJ148" i="14" s="1"/>
  <c r="AK157" i="14"/>
  <c r="AJ159" i="14"/>
  <c r="AJ160" i="14" s="1"/>
  <c r="AO87" i="10"/>
  <c r="AO88" i="10" s="1"/>
  <c r="AP85" i="10"/>
  <c r="AO327" i="10"/>
  <c r="AO328" i="10" s="1"/>
  <c r="AP325" i="10"/>
  <c r="AE187" i="13"/>
  <c r="AE188" i="13" s="1"/>
  <c r="AF185" i="13"/>
  <c r="AI203" i="10"/>
  <c r="AI204" i="10" s="1"/>
  <c r="AJ201" i="10"/>
  <c r="AE133" i="14"/>
  <c r="AD135" i="14"/>
  <c r="AD136" i="14" s="1"/>
  <c r="AN307" i="13"/>
  <c r="AN308" i="13" s="1"/>
  <c r="AO305" i="13"/>
  <c r="AP265" i="13"/>
  <c r="AO267" i="13"/>
  <c r="AO268" i="13" s="1"/>
  <c r="AP105" i="13"/>
  <c r="AO107" i="13"/>
  <c r="AO108" i="13" s="1"/>
  <c r="AA189" i="13"/>
  <c r="Z191" i="13"/>
  <c r="Z192" i="13" s="1"/>
  <c r="AJ171" i="13"/>
  <c r="AJ172" i="13" s="1"/>
  <c r="AK169" i="13"/>
  <c r="AP309" i="13"/>
  <c r="AO311" i="13"/>
  <c r="AO312" i="13" s="1"/>
  <c r="AL83" i="13"/>
  <c r="AL84" i="13" s="1"/>
  <c r="AM81" i="13"/>
  <c r="AL313" i="13"/>
  <c r="AK315" i="13"/>
  <c r="AK316" i="13" s="1"/>
  <c r="AN341" i="13"/>
  <c r="AM343" i="13"/>
  <c r="AM344" i="13" s="1"/>
  <c r="AP259" i="13"/>
  <c r="AP260" i="13" s="1"/>
  <c r="AQ257" i="13"/>
  <c r="AQ275" i="13"/>
  <c r="AQ276" i="13" s="1"/>
  <c r="AR273" i="13"/>
  <c r="AQ279" i="13"/>
  <c r="AQ280" i="13" s="1"/>
  <c r="AR277" i="13"/>
  <c r="AA321" i="13"/>
  <c r="Z323" i="13"/>
  <c r="Z324" i="13" s="1"/>
  <c r="AN271" i="13"/>
  <c r="AN272" i="13" s="1"/>
  <c r="AO269" i="13"/>
  <c r="AL317" i="13"/>
  <c r="AK319" i="13"/>
  <c r="AK320" i="13" s="1"/>
  <c r="AC323" i="10"/>
  <c r="AC324" i="10" s="1"/>
  <c r="AD321" i="10"/>
  <c r="AD261" i="10"/>
  <c r="AC263" i="10"/>
  <c r="AC264" i="10" s="1"/>
  <c r="Y183" i="13"/>
  <c r="Y184" i="13" s="1"/>
  <c r="Z181" i="13"/>
  <c r="Y141" i="14"/>
  <c r="X143" i="14"/>
  <c r="X144" i="14" s="1"/>
  <c r="Y137" i="14"/>
  <c r="X139" i="14"/>
  <c r="X140" i="14" s="1"/>
  <c r="Y179" i="13"/>
  <c r="Y180" i="13" s="1"/>
  <c r="Z177" i="13"/>
  <c r="AK167" i="13"/>
  <c r="AK168" i="13" s="1"/>
  <c r="AL165" i="13"/>
  <c r="AK121" i="14"/>
  <c r="AJ123" i="14"/>
  <c r="AJ124" i="14" s="1"/>
  <c r="AP81" i="10"/>
  <c r="AO83" i="10"/>
  <c r="AO84" i="10" s="1"/>
  <c r="AQ143" i="10"/>
  <c r="AQ144" i="10" s="1"/>
  <c r="AR141" i="10"/>
  <c r="AO23" i="10"/>
  <c r="AO24" i="10" s="1"/>
  <c r="AP21" i="10"/>
  <c r="AL131" i="14"/>
  <c r="AL132" i="14" s="1"/>
  <c r="AM129" i="14"/>
  <c r="AL173" i="13"/>
  <c r="AK175" i="13"/>
  <c r="AK176" i="13" s="1"/>
  <c r="AJ127" i="14"/>
  <c r="AJ128" i="14" s="1"/>
  <c r="AK125" i="14"/>
  <c r="AL21" i="13"/>
  <c r="AK23" i="13"/>
  <c r="AK24" i="13" s="1"/>
  <c r="AH75" i="14"/>
  <c r="AH76" i="14" s="1"/>
  <c r="AI73" i="14"/>
  <c r="AH79" i="14"/>
  <c r="AH80" i="14" s="1"/>
  <c r="AI77" i="14"/>
  <c r="AM15" i="10"/>
  <c r="AM16" i="10" s="1"/>
  <c r="AN13" i="10"/>
  <c r="AN73" i="10"/>
  <c r="AM75" i="10"/>
  <c r="AM76" i="10" s="1"/>
  <c r="AI15" i="13"/>
  <c r="AI16" i="13" s="1"/>
  <c r="AJ13" i="13"/>
  <c r="AM139" i="10"/>
  <c r="AM140" i="10" s="1"/>
  <c r="AN137" i="10"/>
  <c r="AI105" i="14"/>
  <c r="AH107" i="14"/>
  <c r="AH108" i="14" s="1"/>
  <c r="AN319" i="10"/>
  <c r="AN320" i="10" s="1"/>
  <c r="AO317" i="10"/>
  <c r="AM19" i="13"/>
  <c r="AM20" i="13" s="1"/>
  <c r="AN17" i="13"/>
  <c r="AJ163" i="13"/>
  <c r="AJ164" i="13" s="1"/>
  <c r="AK161" i="13"/>
  <c r="AI109" i="14"/>
  <c r="AH111" i="14"/>
  <c r="AH112" i="14" s="1"/>
  <c r="AJ103" i="14"/>
  <c r="AJ104" i="14" s="1"/>
  <c r="AK101" i="14"/>
  <c r="AK147" i="13"/>
  <c r="AK148" i="13" s="1"/>
  <c r="AL145" i="13"/>
  <c r="AJ117" i="14"/>
  <c r="AI119" i="14"/>
  <c r="AI120" i="14" s="1"/>
  <c r="AJ153" i="13"/>
  <c r="AI155" i="13"/>
  <c r="AI156" i="13" s="1"/>
  <c r="AN197" i="10"/>
  <c r="AM199" i="10"/>
  <c r="AM200" i="10" s="1"/>
  <c r="AI151" i="13"/>
  <c r="AI152" i="13" s="1"/>
  <c r="AJ149" i="13"/>
  <c r="AO79" i="10"/>
  <c r="AO80" i="10" s="1"/>
  <c r="AP77" i="10"/>
  <c r="AR17" i="10"/>
  <c r="AQ19" i="10"/>
  <c r="AQ20" i="10" s="1"/>
  <c r="AJ113" i="14"/>
  <c r="AI115" i="14"/>
  <c r="AI116" i="14" s="1"/>
  <c r="AK157" i="13"/>
  <c r="AJ159" i="13"/>
  <c r="AJ160" i="13" s="1"/>
  <c r="AL99" i="14"/>
  <c r="AL100" i="14" s="1"/>
  <c r="AM97" i="14"/>
  <c r="AN259" i="10"/>
  <c r="AN260" i="10" s="1"/>
  <c r="AO257" i="10"/>
  <c r="AN255" i="10"/>
  <c r="AN256" i="10" s="1"/>
  <c r="AO253" i="10"/>
  <c r="AI83" i="14"/>
  <c r="AI84" i="14" s="1"/>
  <c r="AJ81" i="14"/>
  <c r="AJ85" i="14"/>
  <c r="AI87" i="14"/>
  <c r="AI88" i="14" s="1"/>
  <c r="AJ93" i="14"/>
  <c r="AI95" i="14"/>
  <c r="AI96" i="14" s="1"/>
  <c r="AN135" i="10"/>
  <c r="AN136" i="10" s="1"/>
  <c r="AO133" i="10"/>
  <c r="AJ89" i="14"/>
  <c r="AI91" i="14"/>
  <c r="AI92" i="14" s="1"/>
  <c r="AK141" i="13"/>
  <c r="AJ143" i="13"/>
  <c r="AJ144" i="13" s="1"/>
  <c r="AN195" i="10"/>
  <c r="AN196" i="10" s="1"/>
  <c r="AO193" i="10"/>
  <c r="AK137" i="13"/>
  <c r="AJ139" i="13"/>
  <c r="AJ140" i="13" s="1"/>
  <c r="AJ135" i="13"/>
  <c r="AJ136" i="13" s="1"/>
  <c r="AK133" i="13"/>
  <c r="AN315" i="10"/>
  <c r="AN316" i="10" s="1"/>
  <c r="AO313" i="10"/>
  <c r="AU11" i="10"/>
  <c r="AU12" i="10" s="1"/>
  <c r="AV9" i="10"/>
  <c r="AP7" i="13"/>
  <c r="AP8" i="13" s="1"/>
  <c r="AQ5" i="13"/>
  <c r="AN33" i="14"/>
  <c r="AM35" i="14"/>
  <c r="AM36" i="14" s="1"/>
  <c r="AO45" i="14"/>
  <c r="AN47" i="14"/>
  <c r="AN48" i="14" s="1"/>
  <c r="AP25" i="14"/>
  <c r="AO27" i="14"/>
  <c r="AO28" i="14" s="1"/>
  <c r="AR311" i="10"/>
  <c r="AR312" i="10" s="1"/>
  <c r="AS309" i="10"/>
  <c r="AO113" i="13"/>
  <c r="AN115" i="13"/>
  <c r="AN116" i="13" s="1"/>
  <c r="AN37" i="14"/>
  <c r="AM39" i="14"/>
  <c r="AM40" i="14" s="1"/>
  <c r="AT245" i="10"/>
  <c r="AS247" i="10"/>
  <c r="AS248" i="10" s="1"/>
  <c r="AT7" i="10"/>
  <c r="AT8" i="10" s="1"/>
  <c r="AU5" i="10"/>
  <c r="AR187" i="10"/>
  <c r="AR188" i="10" s="1"/>
  <c r="AS185" i="10"/>
  <c r="AR251" i="10"/>
  <c r="AR252" i="10" s="1"/>
  <c r="AS249" i="10"/>
  <c r="AS65" i="10"/>
  <c r="AR67" i="10"/>
  <c r="AR68" i="10" s="1"/>
  <c r="AS307" i="10"/>
  <c r="AS308" i="10" s="1"/>
  <c r="AT305" i="10"/>
  <c r="AO99" i="13"/>
  <c r="AO100" i="13" s="1"/>
  <c r="AP97" i="13"/>
  <c r="AN43" i="14"/>
  <c r="AN44" i="14" s="1"/>
  <c r="AO41" i="14"/>
  <c r="AS125" i="10"/>
  <c r="AR127" i="10"/>
  <c r="AR128" i="10" s="1"/>
  <c r="AN29" i="14"/>
  <c r="AM31" i="14"/>
  <c r="AM32" i="14" s="1"/>
  <c r="AN65" i="14"/>
  <c r="AM67" i="14"/>
  <c r="AM68" i="14" s="1"/>
  <c r="AN69" i="14"/>
  <c r="AM71" i="14"/>
  <c r="AM72" i="14" s="1"/>
  <c r="AV175" i="10"/>
  <c r="AV176" i="10" s="1"/>
  <c r="AW173" i="10"/>
  <c r="AS231" i="10"/>
  <c r="AS232" i="10" s="1"/>
  <c r="AT229" i="10"/>
  <c r="AX41" i="10"/>
  <c r="AW43" i="10"/>
  <c r="AW44" i="10" s="1"/>
  <c r="AW289" i="10"/>
  <c r="AV291" i="10"/>
  <c r="AV292" i="10" s="1"/>
  <c r="AY97" i="10"/>
  <c r="AX99" i="10"/>
  <c r="AX100" i="10" s="1"/>
  <c r="AY161" i="10"/>
  <c r="AX163" i="10"/>
  <c r="AX164" i="10" s="1"/>
  <c r="AX113" i="10"/>
  <c r="AW115" i="10"/>
  <c r="AW116" i="10" s="1"/>
  <c r="AW339" i="10"/>
  <c r="AW340" i="10" s="1"/>
  <c r="AX337" i="10"/>
  <c r="AX37" i="10"/>
  <c r="AW39" i="10"/>
  <c r="AW40" i="10" s="1"/>
  <c r="AX55" i="10"/>
  <c r="AX56" i="10" s="1"/>
  <c r="AY53" i="10"/>
  <c r="AX293" i="10"/>
  <c r="AW295" i="10"/>
  <c r="AW296" i="10" s="1"/>
  <c r="AR343" i="10"/>
  <c r="AR344" i="10" s="1"/>
  <c r="AS341" i="10"/>
  <c r="AW165" i="10"/>
  <c r="AV167" i="10"/>
  <c r="AV168" i="10" s="1"/>
  <c r="AV351" i="10"/>
  <c r="AV352" i="10" s="1"/>
  <c r="AW349" i="10"/>
  <c r="AT111" i="10"/>
  <c r="AT112" i="10" s="1"/>
  <c r="AU109" i="10"/>
  <c r="AV347" i="10"/>
  <c r="AV348" i="10" s="1"/>
  <c r="AW345" i="10"/>
  <c r="AW69" i="10"/>
  <c r="AV71" i="10"/>
  <c r="AV72" i="10" s="1"/>
  <c r="AY281" i="10"/>
  <c r="AX283" i="10"/>
  <c r="AX284" i="10" s="1"/>
  <c r="AV103" i="10"/>
  <c r="AV104" i="10" s="1"/>
  <c r="AW101" i="10"/>
  <c r="AU169" i="10"/>
  <c r="AT171" i="10"/>
  <c r="AT172" i="10" s="1"/>
  <c r="AX277" i="10"/>
  <c r="AW279" i="10"/>
  <c r="AW280" i="10" s="1"/>
  <c r="AU49" i="10"/>
  <c r="AT51" i="10"/>
  <c r="AT52" i="10" s="1"/>
  <c r="AW159" i="10"/>
  <c r="AW160" i="10" s="1"/>
  <c r="AX157" i="10"/>
  <c r="AW287" i="10"/>
  <c r="AW288" i="10" s="1"/>
  <c r="AX285" i="10"/>
  <c r="AV233" i="10"/>
  <c r="AU235" i="10"/>
  <c r="AU236" i="10" s="1"/>
  <c r="AU267" i="10"/>
  <c r="AU268" i="10" s="1"/>
  <c r="AV265" i="10"/>
  <c r="AV189" i="10"/>
  <c r="AU191" i="10"/>
  <c r="AU192" i="10" s="1"/>
  <c r="AT47" i="10"/>
  <c r="AT48" i="10" s="1"/>
  <c r="AU45" i="10"/>
  <c r="AW353" i="10"/>
  <c r="AV355" i="10"/>
  <c r="AV356" i="10" s="1"/>
  <c r="AV131" i="10"/>
  <c r="AV132" i="10" s="1"/>
  <c r="AW129" i="10"/>
  <c r="AW219" i="10"/>
  <c r="AW220" i="10" s="1"/>
  <c r="AX217" i="10"/>
  <c r="AT107" i="10"/>
  <c r="AT108" i="10" s="1"/>
  <c r="AU105" i="10"/>
  <c r="AX223" i="10"/>
  <c r="AX224" i="10" s="1"/>
  <c r="AY221" i="10"/>
  <c r="AQ283" i="14"/>
  <c r="AQ284" i="14" s="1"/>
  <c r="AR281" i="14"/>
  <c r="AQ51" i="14"/>
  <c r="AQ52" i="14" s="1"/>
  <c r="AR49" i="14"/>
  <c r="AS337" i="13"/>
  <c r="AR339" i="13"/>
  <c r="AR340" i="13" s="1"/>
  <c r="AR233" i="13"/>
  <c r="AQ235" i="13"/>
  <c r="AQ236" i="13" s="1"/>
  <c r="AN295" i="14"/>
  <c r="AN296" i="14" s="1"/>
  <c r="AO293" i="14"/>
  <c r="AR223" i="14"/>
  <c r="AR224" i="14" s="1"/>
  <c r="AS221" i="14"/>
  <c r="AP287" i="14"/>
  <c r="AP288" i="14" s="1"/>
  <c r="AQ285" i="14"/>
  <c r="AQ227" i="14"/>
  <c r="AQ228" i="14" s="1"/>
  <c r="AR225" i="14"/>
  <c r="AQ321" i="14"/>
  <c r="AP323" i="14"/>
  <c r="AP324" i="14" s="1"/>
  <c r="AO265" i="14"/>
  <c r="AN267" i="14"/>
  <c r="AN268" i="14" s="1"/>
  <c r="AP275" i="14"/>
  <c r="AP276" i="14" s="1"/>
  <c r="AQ273" i="14"/>
  <c r="AP247" i="14"/>
  <c r="AP248" i="14" s="1"/>
  <c r="AQ245" i="14"/>
  <c r="AN271" i="14"/>
  <c r="AN272" i="14" s="1"/>
  <c r="AO269" i="14"/>
  <c r="AS253" i="14"/>
  <c r="AR255" i="14"/>
  <c r="AR256" i="14" s="1"/>
  <c r="AR229" i="14"/>
  <c r="AQ231" i="14"/>
  <c r="AQ232" i="14" s="1"/>
  <c r="AR43" i="13"/>
  <c r="AR44" i="13" s="1"/>
  <c r="AS41" i="13"/>
  <c r="AR317" i="14"/>
  <c r="AQ319" i="14"/>
  <c r="AQ320" i="14" s="1"/>
  <c r="AS9" i="13"/>
  <c r="AR11" i="13"/>
  <c r="AR12" i="13" s="1"/>
  <c r="AS261" i="13"/>
  <c r="AR263" i="13"/>
  <c r="AR264" i="13" s="1"/>
  <c r="AO327" i="14"/>
  <c r="AO328" i="14" s="1"/>
  <c r="AP325" i="14"/>
  <c r="AP55" i="14"/>
  <c r="AP56" i="14" s="1"/>
  <c r="AQ53" i="14"/>
  <c r="AQ239" i="14"/>
  <c r="AQ240" i="14" s="1"/>
  <c r="AR237" i="14"/>
  <c r="AR353" i="13"/>
  <c r="AQ355" i="13"/>
  <c r="AQ356" i="13" s="1"/>
  <c r="AR259" i="14"/>
  <c r="AR260" i="14" s="1"/>
  <c r="AS257" i="14"/>
  <c r="AS37" i="13"/>
  <c r="AR39" i="13"/>
  <c r="AR40" i="13" s="1"/>
  <c r="AQ103" i="13"/>
  <c r="AQ104" i="13" s="1"/>
  <c r="AR101" i="13"/>
  <c r="AO289" i="14"/>
  <c r="AN291" i="14"/>
  <c r="AN292" i="14" s="1"/>
  <c r="AQ243" i="13"/>
  <c r="AQ244" i="13" s="1"/>
  <c r="AR241" i="13"/>
  <c r="AQ231" i="13"/>
  <c r="AQ232" i="13" s="1"/>
  <c r="AR229" i="13"/>
  <c r="AL263" i="14"/>
  <c r="AL264" i="14" s="1"/>
  <c r="AM261" i="14"/>
  <c r="AQ235" i="14"/>
  <c r="AQ236" i="14" s="1"/>
  <c r="AR233" i="14"/>
  <c r="AP347" i="13"/>
  <c r="AP348" i="13" s="1"/>
  <c r="AQ345" i="13"/>
  <c r="AO297" i="14"/>
  <c r="AN299" i="14"/>
  <c r="AN300" i="14" s="1"/>
  <c r="AM283" i="13"/>
  <c r="AM284" i="13" s="1"/>
  <c r="AN281" i="13"/>
  <c r="AP307" i="14"/>
  <c r="AP308" i="14" s="1"/>
  <c r="AQ305" i="14"/>
  <c r="AQ219" i="14"/>
  <c r="AQ220" i="14" s="1"/>
  <c r="AR217" i="14"/>
  <c r="AP59" i="14"/>
  <c r="AP60" i="14" s="1"/>
  <c r="AQ57" i="14"/>
  <c r="AP277" i="14"/>
  <c r="AO279" i="14"/>
  <c r="AO280" i="14" s="1"/>
  <c r="AP285" i="13"/>
  <c r="AO287" i="13"/>
  <c r="AO288" i="13" s="1"/>
  <c r="AR237" i="13"/>
  <c r="AQ239" i="13"/>
  <c r="AQ240" i="13" s="1"/>
  <c r="AQ333" i="14"/>
  <c r="AP335" i="14"/>
  <c r="AP336" i="14" s="1"/>
  <c r="AS55" i="13"/>
  <c r="AS56" i="13" s="1"/>
  <c r="AT53" i="13"/>
  <c r="AS349" i="13"/>
  <c r="AR351" i="13"/>
  <c r="AR352" i="13" s="1"/>
  <c r="AP111" i="13"/>
  <c r="AP112" i="13" s="1"/>
  <c r="AQ109" i="13"/>
  <c r="AP61" i="14"/>
  <c r="AO63" i="14"/>
  <c r="AO64" i="14" s="1"/>
  <c r="AM303" i="14"/>
  <c r="AM304" i="14" s="1"/>
  <c r="AN301" i="14"/>
  <c r="AQ243" i="14"/>
  <c r="AQ244" i="14" s="1"/>
  <c r="AR241" i="14"/>
  <c r="AR255" i="13"/>
  <c r="AR256" i="13" s="1"/>
  <c r="AS253" i="13"/>
  <c r="AP311" i="14"/>
  <c r="AP312" i="14" s="1"/>
  <c r="AQ309" i="14"/>
  <c r="AO47" i="13"/>
  <c r="AO48" i="13" s="1"/>
  <c r="AP45" i="13"/>
  <c r="AS249" i="13"/>
  <c r="AR251" i="13"/>
  <c r="AR252" i="13" s="1"/>
  <c r="AS249" i="14"/>
  <c r="AR251" i="14"/>
  <c r="AR252" i="14" s="1"/>
  <c r="AR329" i="14"/>
  <c r="AQ331" i="14"/>
  <c r="AQ332" i="14" s="1"/>
  <c r="AP49" i="13"/>
  <c r="AO51" i="13"/>
  <c r="AO52" i="13" s="1"/>
  <c r="AT245" i="13"/>
  <c r="AS247" i="13"/>
  <c r="AS248" i="13" s="1"/>
  <c r="AS313" i="14"/>
  <c r="AR315" i="14"/>
  <c r="AR316" i="14" s="1"/>
  <c r="AJ213" i="14" l="1"/>
  <c r="AI215" i="14"/>
  <c r="AI216" i="14" s="1"/>
  <c r="AJ335" i="13"/>
  <c r="AJ336" i="13" s="1"/>
  <c r="AK333" i="13"/>
  <c r="AO333" i="10"/>
  <c r="AN335" i="10"/>
  <c r="AN336" i="10" s="1"/>
  <c r="AO221" i="13"/>
  <c r="AN223" i="13"/>
  <c r="AN224" i="13" s="1"/>
  <c r="AR93" i="10"/>
  <c r="AQ95" i="10"/>
  <c r="AQ96" i="10" s="1"/>
  <c r="AL227" i="13"/>
  <c r="AL228" i="13" s="1"/>
  <c r="AM225" i="13"/>
  <c r="AN219" i="13"/>
  <c r="AN220" i="13" s="1"/>
  <c r="AO217" i="13"/>
  <c r="AR215" i="10"/>
  <c r="AR216" i="10" s="1"/>
  <c r="AS213" i="10"/>
  <c r="AN205" i="14"/>
  <c r="AM207" i="14"/>
  <c r="AM208" i="14" s="1"/>
  <c r="AS33" i="10"/>
  <c r="AR35" i="10"/>
  <c r="AR36" i="10" s="1"/>
  <c r="AL199" i="14"/>
  <c r="AL200" i="14" s="1"/>
  <c r="AM197" i="14"/>
  <c r="AN93" i="13"/>
  <c r="AM95" i="13"/>
  <c r="AM96" i="13" s="1"/>
  <c r="AP275" i="10"/>
  <c r="AP276" i="10" s="1"/>
  <c r="AQ273" i="10"/>
  <c r="AK211" i="14"/>
  <c r="AK212" i="14" s="1"/>
  <c r="AL209" i="14"/>
  <c r="AO33" i="13"/>
  <c r="AN35" i="13"/>
  <c r="AN36" i="13" s="1"/>
  <c r="AN201" i="14"/>
  <c r="AM203" i="14"/>
  <c r="AM204" i="14" s="1"/>
  <c r="AN193" i="14"/>
  <c r="AM195" i="14"/>
  <c r="AM196" i="14" s="1"/>
  <c r="AR155" i="10"/>
  <c r="AR156" i="10" s="1"/>
  <c r="AS153" i="10"/>
  <c r="AP269" i="10"/>
  <c r="AO271" i="10"/>
  <c r="AO272" i="10" s="1"/>
  <c r="AK181" i="14"/>
  <c r="AJ183" i="14"/>
  <c r="AJ184" i="14" s="1"/>
  <c r="AL213" i="13"/>
  <c r="AK215" i="13"/>
  <c r="AK216" i="13" s="1"/>
  <c r="AK211" i="13"/>
  <c r="AK212" i="13" s="1"/>
  <c r="AL209" i="13"/>
  <c r="AJ169" i="14"/>
  <c r="AI171" i="14"/>
  <c r="AI172" i="14" s="1"/>
  <c r="AO29" i="10"/>
  <c r="AN31" i="10"/>
  <c r="AN32" i="10" s="1"/>
  <c r="AK207" i="13"/>
  <c r="AK208" i="13" s="1"/>
  <c r="AL205" i="13"/>
  <c r="AJ173" i="14"/>
  <c r="AI175" i="14"/>
  <c r="AI176" i="14" s="1"/>
  <c r="AJ179" i="14"/>
  <c r="AJ180" i="14" s="1"/>
  <c r="AK177" i="14"/>
  <c r="AO331" i="10"/>
  <c r="AO332" i="10" s="1"/>
  <c r="AP329" i="10"/>
  <c r="AO211" i="10"/>
  <c r="AO212" i="10" s="1"/>
  <c r="AP209" i="10"/>
  <c r="AP149" i="10"/>
  <c r="AO151" i="10"/>
  <c r="AO152" i="10" s="1"/>
  <c r="AO89" i="10"/>
  <c r="AN91" i="10"/>
  <c r="AN92" i="10" s="1"/>
  <c r="AK29" i="13"/>
  <c r="AJ31" i="13"/>
  <c r="AJ32" i="13" s="1"/>
  <c r="AJ187" i="14"/>
  <c r="AJ188" i="14" s="1"/>
  <c r="AK185" i="14"/>
  <c r="AK189" i="14"/>
  <c r="AJ191" i="14"/>
  <c r="AJ192" i="14" s="1"/>
  <c r="AJ91" i="13"/>
  <c r="AJ92" i="13" s="1"/>
  <c r="AK89" i="13"/>
  <c r="AK331" i="13"/>
  <c r="AK332" i="13" s="1"/>
  <c r="AL329" i="13"/>
  <c r="AP327" i="10"/>
  <c r="AP328" i="10" s="1"/>
  <c r="AQ325" i="10"/>
  <c r="AL27" i="13"/>
  <c r="AL28" i="13" s="1"/>
  <c r="AM25" i="13"/>
  <c r="AR227" i="10"/>
  <c r="AR228" i="10" s="1"/>
  <c r="AS225" i="10"/>
  <c r="AP87" i="10"/>
  <c r="AP88" i="10" s="1"/>
  <c r="AQ85" i="10"/>
  <c r="AM197" i="13"/>
  <c r="AL199" i="13"/>
  <c r="AL200" i="13" s="1"/>
  <c r="AN203" i="13"/>
  <c r="AN204" i="13" s="1"/>
  <c r="AO201" i="13"/>
  <c r="AQ205" i="10"/>
  <c r="AP207" i="10"/>
  <c r="AP208" i="10" s="1"/>
  <c r="AO153" i="14"/>
  <c r="AN155" i="14"/>
  <c r="AN156" i="14" s="1"/>
  <c r="AL157" i="14"/>
  <c r="AK159" i="14"/>
  <c r="AK160" i="14" s="1"/>
  <c r="AK167" i="14"/>
  <c r="AK168" i="14" s="1"/>
  <c r="AL165" i="14"/>
  <c r="AQ25" i="10"/>
  <c r="AP27" i="10"/>
  <c r="AP28" i="10" s="1"/>
  <c r="AK147" i="14"/>
  <c r="AK148" i="14" s="1"/>
  <c r="AL145" i="14"/>
  <c r="AN161" i="14"/>
  <c r="AM163" i="14"/>
  <c r="AM164" i="14" s="1"/>
  <c r="AM85" i="13"/>
  <c r="AL87" i="13"/>
  <c r="AL88" i="13" s="1"/>
  <c r="AO195" i="13"/>
  <c r="AO196" i="13" s="1"/>
  <c r="AP193" i="13"/>
  <c r="AK151" i="14"/>
  <c r="AK152" i="14" s="1"/>
  <c r="AL149" i="14"/>
  <c r="AS147" i="10"/>
  <c r="AS148" i="10" s="1"/>
  <c r="AT145" i="10"/>
  <c r="AM325" i="13"/>
  <c r="AL327" i="13"/>
  <c r="AL328" i="13" s="1"/>
  <c r="AF133" i="14"/>
  <c r="AE135" i="14"/>
  <c r="AE136" i="14" s="1"/>
  <c r="AJ203" i="10"/>
  <c r="AJ204" i="10" s="1"/>
  <c r="AK201" i="10"/>
  <c r="AG185" i="13"/>
  <c r="AF187" i="13"/>
  <c r="AF188" i="13" s="1"/>
  <c r="AQ259" i="13"/>
  <c r="AQ260" i="13" s="1"/>
  <c r="AR257" i="13"/>
  <c r="AL319" i="13"/>
  <c r="AL320" i="13" s="1"/>
  <c r="AM317" i="13"/>
  <c r="AO271" i="13"/>
  <c r="AO272" i="13" s="1"/>
  <c r="AP269" i="13"/>
  <c r="AK171" i="13"/>
  <c r="AK172" i="13" s="1"/>
  <c r="AL169" i="13"/>
  <c r="AO341" i="13"/>
  <c r="AN343" i="13"/>
  <c r="AN344" i="13" s="1"/>
  <c r="AB321" i="13"/>
  <c r="AA323" i="13"/>
  <c r="AA324" i="13" s="1"/>
  <c r="AB189" i="13"/>
  <c r="AA191" i="13"/>
  <c r="AA192" i="13" s="1"/>
  <c r="AS277" i="13"/>
  <c r="AR279" i="13"/>
  <c r="AR280" i="13" s="1"/>
  <c r="AM313" i="13"/>
  <c r="AL315" i="13"/>
  <c r="AL316" i="13" s="1"/>
  <c r="AP107" i="13"/>
  <c r="AP108" i="13" s="1"/>
  <c r="AQ105" i="13"/>
  <c r="AS273" i="13"/>
  <c r="AR275" i="13"/>
  <c r="AR276" i="13" s="1"/>
  <c r="AN81" i="13"/>
  <c r="AM83" i="13"/>
  <c r="AM84" i="13" s="1"/>
  <c r="AQ265" i="13"/>
  <c r="AP267" i="13"/>
  <c r="AP268" i="13" s="1"/>
  <c r="AO307" i="13"/>
  <c r="AO308" i="13" s="1"/>
  <c r="AP305" i="13"/>
  <c r="AQ309" i="13"/>
  <c r="AP311" i="13"/>
  <c r="AP312" i="13" s="1"/>
  <c r="AA177" i="13"/>
  <c r="Z179" i="13"/>
  <c r="Z180" i="13" s="1"/>
  <c r="Y143" i="14"/>
  <c r="Y144" i="14" s="1"/>
  <c r="Z141" i="14"/>
  <c r="AE261" i="10"/>
  <c r="AD263" i="10"/>
  <c r="AD264" i="10" s="1"/>
  <c r="AA181" i="13"/>
  <c r="Z183" i="13"/>
  <c r="Z184" i="13" s="1"/>
  <c r="AE321" i="10"/>
  <c r="AD323" i="10"/>
  <c r="AD324" i="10" s="1"/>
  <c r="Z137" i="14"/>
  <c r="Y139" i="14"/>
  <c r="Y140" i="14" s="1"/>
  <c r="AS141" i="10"/>
  <c r="AR143" i="10"/>
  <c r="AR144" i="10" s="1"/>
  <c r="AM21" i="13"/>
  <c r="AL23" i="13"/>
  <c r="AL24" i="13" s="1"/>
  <c r="AM173" i="13"/>
  <c r="AL175" i="13"/>
  <c r="AL176" i="13" s="1"/>
  <c r="AK127" i="14"/>
  <c r="AK128" i="14" s="1"/>
  <c r="AL125" i="14"/>
  <c r="AM131" i="14"/>
  <c r="AM132" i="14" s="1"/>
  <c r="AN129" i="14"/>
  <c r="AP23" i="10"/>
  <c r="AP24" i="10" s="1"/>
  <c r="AQ21" i="10"/>
  <c r="AL167" i="13"/>
  <c r="AL168" i="13" s="1"/>
  <c r="AM165" i="13"/>
  <c r="AP83" i="10"/>
  <c r="AP84" i="10" s="1"/>
  <c r="AQ81" i="10"/>
  <c r="AL121" i="14"/>
  <c r="AK123" i="14"/>
  <c r="AK124" i="14" s="1"/>
  <c r="AK13" i="13"/>
  <c r="AJ15" i="13"/>
  <c r="AJ16" i="13" s="1"/>
  <c r="AN15" i="10"/>
  <c r="AN16" i="10" s="1"/>
  <c r="AO13" i="10"/>
  <c r="AJ77" i="14"/>
  <c r="AI79" i="14"/>
  <c r="AI80" i="14" s="1"/>
  <c r="AI75" i="14"/>
  <c r="AI76" i="14" s="1"/>
  <c r="AJ73" i="14"/>
  <c r="AO73" i="10"/>
  <c r="AN75" i="10"/>
  <c r="AN76" i="10" s="1"/>
  <c r="AO259" i="10"/>
  <c r="AO260" i="10" s="1"/>
  <c r="AP257" i="10"/>
  <c r="AM99" i="14"/>
  <c r="AM100" i="14" s="1"/>
  <c r="AN97" i="14"/>
  <c r="AP79" i="10"/>
  <c r="AP80" i="10" s="1"/>
  <c r="AQ77" i="10"/>
  <c r="AK149" i="13"/>
  <c r="AJ151" i="13"/>
  <c r="AJ152" i="13" s="1"/>
  <c r="AM145" i="13"/>
  <c r="AL147" i="13"/>
  <c r="AL148" i="13" s="1"/>
  <c r="AL101" i="14"/>
  <c r="AK103" i="14"/>
  <c r="AK104" i="14" s="1"/>
  <c r="AK163" i="13"/>
  <c r="AK164" i="13" s="1"/>
  <c r="AL161" i="13"/>
  <c r="AO17" i="13"/>
  <c r="AN19" i="13"/>
  <c r="AN20" i="13" s="1"/>
  <c r="AP317" i="10"/>
  <c r="AO319" i="10"/>
  <c r="AO320" i="10" s="1"/>
  <c r="AN139" i="10"/>
  <c r="AN140" i="10" s="1"/>
  <c r="AO137" i="10"/>
  <c r="AL157" i="13"/>
  <c r="AK159" i="13"/>
  <c r="AK160" i="13" s="1"/>
  <c r="AJ115" i="14"/>
  <c r="AJ116" i="14" s="1"/>
  <c r="AK113" i="14"/>
  <c r="AR19" i="10"/>
  <c r="AR20" i="10" s="1"/>
  <c r="AS17" i="10"/>
  <c r="AN199" i="10"/>
  <c r="AN200" i="10" s="1"/>
  <c r="AO197" i="10"/>
  <c r="AK153" i="13"/>
  <c r="AJ155" i="13"/>
  <c r="AJ156" i="13" s="1"/>
  <c r="AJ119" i="14"/>
  <c r="AJ120" i="14" s="1"/>
  <c r="AK117" i="14"/>
  <c r="AI111" i="14"/>
  <c r="AI112" i="14" s="1"/>
  <c r="AJ109" i="14"/>
  <c r="AJ105" i="14"/>
  <c r="AI107" i="14"/>
  <c r="AI108" i="14" s="1"/>
  <c r="AP313" i="10"/>
  <c r="AO315" i="10"/>
  <c r="AO316" i="10" s="1"/>
  <c r="AK135" i="13"/>
  <c r="AK136" i="13" s="1"/>
  <c r="AL133" i="13"/>
  <c r="AO195" i="10"/>
  <c r="AO196" i="10" s="1"/>
  <c r="AP193" i="10"/>
  <c r="AP133" i="10"/>
  <c r="AO135" i="10"/>
  <c r="AO136" i="10" s="1"/>
  <c r="AK81" i="14"/>
  <c r="AJ83" i="14"/>
  <c r="AJ84" i="14" s="1"/>
  <c r="AO255" i="10"/>
  <c r="AO256" i="10" s="1"/>
  <c r="AP253" i="10"/>
  <c r="AL137" i="13"/>
  <c r="AK139" i="13"/>
  <c r="AK140" i="13" s="1"/>
  <c r="AL141" i="13"/>
  <c r="AK143" i="13"/>
  <c r="AK144" i="13" s="1"/>
  <c r="AK89" i="14"/>
  <c r="AJ91" i="14"/>
  <c r="AJ92" i="14" s="1"/>
  <c r="AK93" i="14"/>
  <c r="AJ95" i="14"/>
  <c r="AJ96" i="14" s="1"/>
  <c r="AJ87" i="14"/>
  <c r="AJ88" i="14" s="1"/>
  <c r="AK85" i="14"/>
  <c r="AV11" i="10"/>
  <c r="AV12" i="10" s="1"/>
  <c r="AW9" i="10"/>
  <c r="AP41" i="14"/>
  <c r="AO43" i="14"/>
  <c r="AO44" i="14" s="1"/>
  <c r="AQ97" i="13"/>
  <c r="AP99" i="13"/>
  <c r="AP100" i="13" s="1"/>
  <c r="AU305" i="10"/>
  <c r="AT307" i="10"/>
  <c r="AT308" i="10" s="1"/>
  <c r="AS251" i="10"/>
  <c r="AS252" i="10" s="1"/>
  <c r="AT249" i="10"/>
  <c r="AT185" i="10"/>
  <c r="AS187" i="10"/>
  <c r="AS188" i="10" s="1"/>
  <c r="AU7" i="10"/>
  <c r="AU8" i="10" s="1"/>
  <c r="AV5" i="10"/>
  <c r="AS311" i="10"/>
  <c r="AS312" i="10" s="1"/>
  <c r="AT309" i="10"/>
  <c r="AR5" i="13"/>
  <c r="AQ7" i="13"/>
  <c r="AQ8" i="13" s="1"/>
  <c r="AO69" i="14"/>
  <c r="AN71" i="14"/>
  <c r="AN72" i="14" s="1"/>
  <c r="AN67" i="14"/>
  <c r="AN68" i="14" s="1"/>
  <c r="AO65" i="14"/>
  <c r="AN31" i="14"/>
  <c r="AN32" i="14" s="1"/>
  <c r="AO29" i="14"/>
  <c r="AT125" i="10"/>
  <c r="AS127" i="10"/>
  <c r="AS128" i="10" s="1"/>
  <c r="AS67" i="10"/>
  <c r="AS68" i="10" s="1"/>
  <c r="AT65" i="10"/>
  <c r="AT247" i="10"/>
  <c r="AT248" i="10" s="1"/>
  <c r="AU245" i="10"/>
  <c r="AN39" i="14"/>
  <c r="AN40" i="14" s="1"/>
  <c r="AO37" i="14"/>
  <c r="AP113" i="13"/>
  <c r="AO115" i="13"/>
  <c r="AO116" i="13" s="1"/>
  <c r="AP27" i="14"/>
  <c r="AP28" i="14" s="1"/>
  <c r="AQ25" i="14"/>
  <c r="AP45" i="14"/>
  <c r="AO47" i="14"/>
  <c r="AO48" i="14" s="1"/>
  <c r="AN35" i="14"/>
  <c r="AN36" i="14" s="1"/>
  <c r="AO33" i="14"/>
  <c r="AZ161" i="10"/>
  <c r="AY163" i="10"/>
  <c r="AY164" i="10" s="1"/>
  <c r="AY285" i="10"/>
  <c r="AX287" i="10"/>
  <c r="AX288" i="10" s="1"/>
  <c r="AX69" i="10"/>
  <c r="AW71" i="10"/>
  <c r="AW72" i="10" s="1"/>
  <c r="AX295" i="10"/>
  <c r="AX296" i="10" s="1"/>
  <c r="AY293" i="10"/>
  <c r="AX173" i="10"/>
  <c r="AW175" i="10"/>
  <c r="AW176" i="10" s="1"/>
  <c r="AW131" i="10"/>
  <c r="AW132" i="10" s="1"/>
  <c r="AX129" i="10"/>
  <c r="AU111" i="10"/>
  <c r="AU112" i="10" s="1"/>
  <c r="AV109" i="10"/>
  <c r="AX101" i="10"/>
  <c r="AW103" i="10"/>
  <c r="AW104" i="10" s="1"/>
  <c r="AT341" i="10"/>
  <c r="AS343" i="10"/>
  <c r="AS344" i="10" s="1"/>
  <c r="AZ53" i="10"/>
  <c r="AY55" i="10"/>
  <c r="AY56" i="10" s="1"/>
  <c r="AY337" i="10"/>
  <c r="AX339" i="10"/>
  <c r="AX340" i="10" s="1"/>
  <c r="AZ97" i="10"/>
  <c r="AY99" i="10"/>
  <c r="AY100" i="10" s="1"/>
  <c r="AV169" i="10"/>
  <c r="AU171" i="10"/>
  <c r="AU172" i="10" s="1"/>
  <c r="AX39" i="10"/>
  <c r="AX40" i="10" s="1"/>
  <c r="AY37" i="10"/>
  <c r="AX353" i="10"/>
  <c r="AW355" i="10"/>
  <c r="AW356" i="10" s="1"/>
  <c r="AU47" i="10"/>
  <c r="AU48" i="10" s="1"/>
  <c r="AV45" i="10"/>
  <c r="AY157" i="10"/>
  <c r="AX159" i="10"/>
  <c r="AX160" i="10" s="1"/>
  <c r="AU51" i="10"/>
  <c r="AU52" i="10" s="1"/>
  <c r="AV49" i="10"/>
  <c r="AZ281" i="10"/>
  <c r="AY283" i="10"/>
  <c r="AY284" i="10" s="1"/>
  <c r="AX165" i="10"/>
  <c r="AW167" i="10"/>
  <c r="AW168" i="10" s="1"/>
  <c r="AV235" i="10"/>
  <c r="AV236" i="10" s="1"/>
  <c r="AW233" i="10"/>
  <c r="AY277" i="10"/>
  <c r="AX279" i="10"/>
  <c r="AX280" i="10" s="1"/>
  <c r="AW347" i="10"/>
  <c r="AW348" i="10" s="1"/>
  <c r="AX345" i="10"/>
  <c r="AW351" i="10"/>
  <c r="AW352" i="10" s="1"/>
  <c r="AX349" i="10"/>
  <c r="AX289" i="10"/>
  <c r="AW291" i="10"/>
  <c r="AW292" i="10" s="1"/>
  <c r="AV267" i="10"/>
  <c r="AV268" i="10" s="1"/>
  <c r="AW265" i="10"/>
  <c r="AU229" i="10"/>
  <c r="AT231" i="10"/>
  <c r="AT232" i="10" s="1"/>
  <c r="AV105" i="10"/>
  <c r="AU107" i="10"/>
  <c r="AU108" i="10" s="1"/>
  <c r="AY223" i="10"/>
  <c r="AY224" i="10" s="1"/>
  <c r="AZ221" i="10"/>
  <c r="AY113" i="10"/>
  <c r="AX115" i="10"/>
  <c r="AX116" i="10" s="1"/>
  <c r="AY217" i="10"/>
  <c r="AX219" i="10"/>
  <c r="AX220" i="10" s="1"/>
  <c r="AV191" i="10"/>
  <c r="AV192" i="10" s="1"/>
  <c r="AW189" i="10"/>
  <c r="AY41" i="10"/>
  <c r="AX43" i="10"/>
  <c r="AX44" i="10" s="1"/>
  <c r="AT253" i="13"/>
  <c r="AS255" i="13"/>
  <c r="AS256" i="13" s="1"/>
  <c r="AQ277" i="14"/>
  <c r="AP279" i="14"/>
  <c r="AP280" i="14" s="1"/>
  <c r="AT313" i="14"/>
  <c r="AS315" i="14"/>
  <c r="AS316" i="14" s="1"/>
  <c r="AT55" i="13"/>
  <c r="AT56" i="13" s="1"/>
  <c r="AU53" i="13"/>
  <c r="AS241" i="14"/>
  <c r="AR243" i="14"/>
  <c r="AR244" i="14" s="1"/>
  <c r="AO291" i="14"/>
  <c r="AO292" i="14" s="1"/>
  <c r="AP289" i="14"/>
  <c r="AR231" i="14"/>
  <c r="AR232" i="14" s="1"/>
  <c r="AS229" i="14"/>
  <c r="AS233" i="13"/>
  <c r="AR235" i="13"/>
  <c r="AR236" i="13" s="1"/>
  <c r="AU245" i="13"/>
  <c r="AT247" i="13"/>
  <c r="AT248" i="13" s="1"/>
  <c r="AS329" i="14"/>
  <c r="AR331" i="14"/>
  <c r="AR332" i="14" s="1"/>
  <c r="AQ55" i="14"/>
  <c r="AQ56" i="14" s="1"/>
  <c r="AR53" i="14"/>
  <c r="AP47" i="13"/>
  <c r="AP48" i="13" s="1"/>
  <c r="AQ45" i="13"/>
  <c r="AO299" i="14"/>
  <c r="AO300" i="14" s="1"/>
  <c r="AP297" i="14"/>
  <c r="AS39" i="13"/>
  <c r="AS40" i="13" s="1"/>
  <c r="AT37" i="13"/>
  <c r="AS263" i="13"/>
  <c r="AS264" i="13" s="1"/>
  <c r="AT261" i="13"/>
  <c r="AS317" i="14"/>
  <c r="AR319" i="14"/>
  <c r="AR320" i="14" s="1"/>
  <c r="AS339" i="13"/>
  <c r="AS340" i="13" s="1"/>
  <c r="AT337" i="13"/>
  <c r="AR355" i="13"/>
  <c r="AR356" i="13" s="1"/>
  <c r="AS353" i="13"/>
  <c r="AS217" i="14"/>
  <c r="AR219" i="14"/>
  <c r="AR220" i="14" s="1"/>
  <c r="AS233" i="14"/>
  <c r="AR235" i="14"/>
  <c r="AR236" i="14" s="1"/>
  <c r="AR231" i="13"/>
  <c r="AR232" i="13" s="1"/>
  <c r="AS229" i="13"/>
  <c r="AS259" i="14"/>
  <c r="AS260" i="14" s="1"/>
  <c r="AT257" i="14"/>
  <c r="AP269" i="14"/>
  <c r="AO271" i="14"/>
  <c r="AO272" i="14" s="1"/>
  <c r="AR321" i="14"/>
  <c r="AQ323" i="14"/>
  <c r="AQ324" i="14" s="1"/>
  <c r="AQ287" i="14"/>
  <c r="AQ288" i="14" s="1"/>
  <c r="AR285" i="14"/>
  <c r="AR239" i="13"/>
  <c r="AR240" i="13" s="1"/>
  <c r="AS237" i="13"/>
  <c r="AQ275" i="14"/>
  <c r="AQ276" i="14" s="1"/>
  <c r="AR273" i="14"/>
  <c r="AR57" i="14"/>
  <c r="AQ59" i="14"/>
  <c r="AQ60" i="14" s="1"/>
  <c r="AR109" i="13"/>
  <c r="AQ111" i="13"/>
  <c r="AQ112" i="13" s="1"/>
  <c r="AP287" i="13"/>
  <c r="AP288" i="13" s="1"/>
  <c r="AQ285" i="13"/>
  <c r="AS11" i="13"/>
  <c r="AS12" i="13" s="1"/>
  <c r="AT9" i="13"/>
  <c r="AM263" i="14"/>
  <c r="AM264" i="14" s="1"/>
  <c r="AN261" i="14"/>
  <c r="AO267" i="14"/>
  <c r="AO268" i="14" s="1"/>
  <c r="AP265" i="14"/>
  <c r="AR309" i="14"/>
  <c r="AQ311" i="14"/>
  <c r="AQ312" i="14" s="1"/>
  <c r="AN303" i="14"/>
  <c r="AN304" i="14" s="1"/>
  <c r="AO301" i="14"/>
  <c r="AT349" i="13"/>
  <c r="AS351" i="13"/>
  <c r="AS352" i="13" s="1"/>
  <c r="AR333" i="14"/>
  <c r="AQ335" i="14"/>
  <c r="AQ336" i="14" s="1"/>
  <c r="AT253" i="14"/>
  <c r="AS255" i="14"/>
  <c r="AS256" i="14" s="1"/>
  <c r="AR227" i="14"/>
  <c r="AR228" i="14" s="1"/>
  <c r="AS225" i="14"/>
  <c r="AN283" i="13"/>
  <c r="AN284" i="13" s="1"/>
  <c r="AO281" i="13"/>
  <c r="AR239" i="14"/>
  <c r="AR240" i="14" s="1"/>
  <c r="AS237" i="14"/>
  <c r="AQ247" i="14"/>
  <c r="AQ248" i="14" s="1"/>
  <c r="AR245" i="14"/>
  <c r="AO295" i="14"/>
  <c r="AO296" i="14" s="1"/>
  <c r="AP293" i="14"/>
  <c r="AS49" i="14"/>
  <c r="AR51" i="14"/>
  <c r="AR52" i="14" s="1"/>
  <c r="AQ49" i="13"/>
  <c r="AP51" i="13"/>
  <c r="AP52" i="13" s="1"/>
  <c r="AS251" i="13"/>
  <c r="AS252" i="13" s="1"/>
  <c r="AT249" i="13"/>
  <c r="AP63" i="14"/>
  <c r="AP64" i="14" s="1"/>
  <c r="AQ61" i="14"/>
  <c r="AS101" i="13"/>
  <c r="AR103" i="13"/>
  <c r="AR104" i="13" s="1"/>
  <c r="AS251" i="14"/>
  <c r="AS252" i="14" s="1"/>
  <c r="AT249" i="14"/>
  <c r="AR305" i="14"/>
  <c r="AQ307" i="14"/>
  <c r="AQ308" i="14" s="1"/>
  <c r="AQ347" i="13"/>
  <c r="AQ348" i="13" s="1"/>
  <c r="AR345" i="13"/>
  <c r="AS241" i="13"/>
  <c r="AR243" i="13"/>
  <c r="AR244" i="13" s="1"/>
  <c r="AQ325" i="14"/>
  <c r="AP327" i="14"/>
  <c r="AP328" i="14" s="1"/>
  <c r="AS43" i="13"/>
  <c r="AS44" i="13" s="1"/>
  <c r="AT41" i="13"/>
  <c r="AS223" i="14"/>
  <c r="AS224" i="14" s="1"/>
  <c r="AT221" i="14"/>
  <c r="AR283" i="14"/>
  <c r="AR284" i="14" s="1"/>
  <c r="AS281" i="14"/>
  <c r="AO335" i="10" l="1"/>
  <c r="AO336" i="10" s="1"/>
  <c r="AP333" i="10"/>
  <c r="AK335" i="13"/>
  <c r="AK336" i="13" s="1"/>
  <c r="AL333" i="13"/>
  <c r="AJ215" i="14"/>
  <c r="AJ216" i="14" s="1"/>
  <c r="AK213" i="14"/>
  <c r="AN207" i="14"/>
  <c r="AN208" i="14" s="1"/>
  <c r="AO205" i="14"/>
  <c r="AT213" i="10"/>
  <c r="AS215" i="10"/>
  <c r="AS216" i="10" s="1"/>
  <c r="AR273" i="10"/>
  <c r="AQ275" i="10"/>
  <c r="AQ276" i="10" s="1"/>
  <c r="AN195" i="14"/>
  <c r="AN196" i="14" s="1"/>
  <c r="AO193" i="14"/>
  <c r="AO93" i="13"/>
  <c r="AN95" i="13"/>
  <c r="AN96" i="13" s="1"/>
  <c r="AM199" i="14"/>
  <c r="AM200" i="14" s="1"/>
  <c r="AN197" i="14"/>
  <c r="AP217" i="13"/>
  <c r="AO219" i="13"/>
  <c r="AO220" i="13" s="1"/>
  <c r="AM227" i="13"/>
  <c r="AM228" i="13" s="1"/>
  <c r="AN225" i="13"/>
  <c r="AN203" i="14"/>
  <c r="AN204" i="14" s="1"/>
  <c r="AO201" i="14"/>
  <c r="AP33" i="13"/>
  <c r="AO35" i="13"/>
  <c r="AO36" i="13" s="1"/>
  <c r="AT33" i="10"/>
  <c r="AS35" i="10"/>
  <c r="AS36" i="10" s="1"/>
  <c r="AR95" i="10"/>
  <c r="AR96" i="10" s="1"/>
  <c r="AS93" i="10"/>
  <c r="AT153" i="10"/>
  <c r="AS155" i="10"/>
  <c r="AS156" i="10" s="1"/>
  <c r="AM209" i="14"/>
  <c r="AL211" i="14"/>
  <c r="AL212" i="14" s="1"/>
  <c r="AP221" i="13"/>
  <c r="AO223" i="13"/>
  <c r="AO224" i="13" s="1"/>
  <c r="AM329" i="13"/>
  <c r="AL331" i="13"/>
  <c r="AL332" i="13" s="1"/>
  <c r="AP151" i="10"/>
  <c r="AP152" i="10" s="1"/>
  <c r="AQ149" i="10"/>
  <c r="AP29" i="10"/>
  <c r="AO31" i="10"/>
  <c r="AO32" i="10" s="1"/>
  <c r="AL89" i="13"/>
  <c r="AK91" i="13"/>
  <c r="AK92" i="13" s="1"/>
  <c r="AP211" i="10"/>
  <c r="AP212" i="10" s="1"/>
  <c r="AQ209" i="10"/>
  <c r="AK169" i="14"/>
  <c r="AJ171" i="14"/>
  <c r="AJ172" i="14" s="1"/>
  <c r="AP331" i="10"/>
  <c r="AP332" i="10" s="1"/>
  <c r="AQ329" i="10"/>
  <c r="AM209" i="13"/>
  <c r="AL211" i="13"/>
  <c r="AL212" i="13" s="1"/>
  <c r="AK191" i="14"/>
  <c r="AK192" i="14" s="1"/>
  <c r="AL189" i="14"/>
  <c r="AL185" i="14"/>
  <c r="AK187" i="14"/>
  <c r="AK188" i="14" s="1"/>
  <c r="AK179" i="14"/>
  <c r="AK180" i="14" s="1"/>
  <c r="AL177" i="14"/>
  <c r="AM213" i="13"/>
  <c r="AL215" i="13"/>
  <c r="AL216" i="13" s="1"/>
  <c r="AK31" i="13"/>
  <c r="AK32" i="13" s="1"/>
  <c r="AL29" i="13"/>
  <c r="AK173" i="14"/>
  <c r="AJ175" i="14"/>
  <c r="AJ176" i="14" s="1"/>
  <c r="AK183" i="14"/>
  <c r="AK184" i="14" s="1"/>
  <c r="AL181" i="14"/>
  <c r="AM205" i="13"/>
  <c r="AL207" i="13"/>
  <c r="AL208" i="13" s="1"/>
  <c r="AP89" i="10"/>
  <c r="AO91" i="10"/>
  <c r="AO92" i="10" s="1"/>
  <c r="AQ269" i="10"/>
  <c r="AP271" i="10"/>
  <c r="AP272" i="10" s="1"/>
  <c r="AL147" i="14"/>
  <c r="AL148" i="14" s="1"/>
  <c r="AM145" i="14"/>
  <c r="AP201" i="13"/>
  <c r="AO203" i="13"/>
  <c r="AO204" i="13" s="1"/>
  <c r="AM327" i="13"/>
  <c r="AM328" i="13" s="1"/>
  <c r="AN325" i="13"/>
  <c r="AU145" i="10"/>
  <c r="AT147" i="10"/>
  <c r="AT148" i="10" s="1"/>
  <c r="AQ27" i="10"/>
  <c r="AQ28" i="10" s="1"/>
  <c r="AR25" i="10"/>
  <c r="AM199" i="13"/>
  <c r="AM200" i="13" s="1"/>
  <c r="AN197" i="13"/>
  <c r="AL151" i="14"/>
  <c r="AL152" i="14" s="1"/>
  <c r="AM149" i="14"/>
  <c r="AL167" i="14"/>
  <c r="AL168" i="14" s="1"/>
  <c r="AM165" i="14"/>
  <c r="AR85" i="10"/>
  <c r="AQ87" i="10"/>
  <c r="AQ88" i="10" s="1"/>
  <c r="AP195" i="13"/>
  <c r="AP196" i="13" s="1"/>
  <c r="AQ193" i="13"/>
  <c r="AT225" i="10"/>
  <c r="AS227" i="10"/>
  <c r="AS228" i="10" s="1"/>
  <c r="AL159" i="14"/>
  <c r="AL160" i="14" s="1"/>
  <c r="AM157" i="14"/>
  <c r="AN25" i="13"/>
  <c r="AM27" i="13"/>
  <c r="AM28" i="13" s="1"/>
  <c r="AM87" i="13"/>
  <c r="AM88" i="13" s="1"/>
  <c r="AN85" i="13"/>
  <c r="AP153" i="14"/>
  <c r="AO155" i="14"/>
  <c r="AO156" i="14" s="1"/>
  <c r="AQ327" i="10"/>
  <c r="AQ328" i="10" s="1"/>
  <c r="AR325" i="10"/>
  <c r="AN163" i="14"/>
  <c r="AN164" i="14" s="1"/>
  <c r="AO161" i="14"/>
  <c r="AR205" i="10"/>
  <c r="AQ207" i="10"/>
  <c r="AQ208" i="10" s="1"/>
  <c r="AG187" i="13"/>
  <c r="AG188" i="13" s="1"/>
  <c r="AH185" i="13"/>
  <c r="AK203" i="10"/>
  <c r="AK204" i="10" s="1"/>
  <c r="AL201" i="10"/>
  <c r="AF135" i="14"/>
  <c r="AF136" i="14" s="1"/>
  <c r="AG133" i="14"/>
  <c r="AR105" i="13"/>
  <c r="AQ107" i="13"/>
  <c r="AQ108" i="13" s="1"/>
  <c r="AQ311" i="13"/>
  <c r="AQ312" i="13" s="1"/>
  <c r="AR309" i="13"/>
  <c r="AO343" i="13"/>
  <c r="AO344" i="13" s="1"/>
  <c r="AP341" i="13"/>
  <c r="AP307" i="13"/>
  <c r="AP308" i="13" s="1"/>
  <c r="AQ305" i="13"/>
  <c r="AL171" i="13"/>
  <c r="AL172" i="13" s="1"/>
  <c r="AM169" i="13"/>
  <c r="AN313" i="13"/>
  <c r="AM315" i="13"/>
  <c r="AM316" i="13" s="1"/>
  <c r="AQ269" i="13"/>
  <c r="AP271" i="13"/>
  <c r="AP272" i="13" s="1"/>
  <c r="AS279" i="13"/>
  <c r="AS280" i="13" s="1"/>
  <c r="AT277" i="13"/>
  <c r="AM319" i="13"/>
  <c r="AM320" i="13" s="1"/>
  <c r="AN317" i="13"/>
  <c r="AQ267" i="13"/>
  <c r="AQ268" i="13" s="1"/>
  <c r="AR265" i="13"/>
  <c r="AC189" i="13"/>
  <c r="AB191" i="13"/>
  <c r="AB192" i="13" s="1"/>
  <c r="AO81" i="13"/>
  <c r="AN83" i="13"/>
  <c r="AN84" i="13" s="1"/>
  <c r="AC321" i="13"/>
  <c r="AB323" i="13"/>
  <c r="AB324" i="13" s="1"/>
  <c r="AS257" i="13"/>
  <c r="AR259" i="13"/>
  <c r="AR260" i="13" s="1"/>
  <c r="AT273" i="13"/>
  <c r="AS275" i="13"/>
  <c r="AS276" i="13" s="1"/>
  <c r="Z143" i="14"/>
  <c r="Z144" i="14" s="1"/>
  <c r="AA141" i="14"/>
  <c r="Z139" i="14"/>
  <c r="Z140" i="14" s="1"/>
  <c r="AA137" i="14"/>
  <c r="AA183" i="13"/>
  <c r="AA184" i="13" s="1"/>
  <c r="AB181" i="13"/>
  <c r="AE323" i="10"/>
  <c r="AE324" i="10" s="1"/>
  <c r="AF321" i="10"/>
  <c r="AF261" i="10"/>
  <c r="AE263" i="10"/>
  <c r="AE264" i="10" s="1"/>
  <c r="AA179" i="13"/>
  <c r="AA180" i="13" s="1"/>
  <c r="AB177" i="13"/>
  <c r="AR81" i="10"/>
  <c r="AQ83" i="10"/>
  <c r="AQ84" i="10" s="1"/>
  <c r="AN165" i="13"/>
  <c r="AM167" i="13"/>
  <c r="AM168" i="13" s="1"/>
  <c r="AM125" i="14"/>
  <c r="AL127" i="14"/>
  <c r="AL128" i="14" s="1"/>
  <c r="AR21" i="10"/>
  <c r="AQ23" i="10"/>
  <c r="AQ24" i="10" s="1"/>
  <c r="AO129" i="14"/>
  <c r="AN131" i="14"/>
  <c r="AN132" i="14" s="1"/>
  <c r="AM175" i="13"/>
  <c r="AM176" i="13" s="1"/>
  <c r="AN173" i="13"/>
  <c r="AM121" i="14"/>
  <c r="AL123" i="14"/>
  <c r="AL124" i="14" s="1"/>
  <c r="AN21" i="13"/>
  <c r="AM23" i="13"/>
  <c r="AM24" i="13" s="1"/>
  <c r="AT141" i="10"/>
  <c r="AS143" i="10"/>
  <c r="AS144" i="10" s="1"/>
  <c r="AK73" i="14"/>
  <c r="AJ75" i="14"/>
  <c r="AJ76" i="14" s="1"/>
  <c r="AO15" i="10"/>
  <c r="AO16" i="10" s="1"/>
  <c r="AP13" i="10"/>
  <c r="AO75" i="10"/>
  <c r="AO76" i="10" s="1"/>
  <c r="AP73" i="10"/>
  <c r="AK77" i="14"/>
  <c r="AJ79" i="14"/>
  <c r="AJ80" i="14" s="1"/>
  <c r="AL13" i="13"/>
  <c r="AK15" i="13"/>
  <c r="AK16" i="13" s="1"/>
  <c r="AJ111" i="14"/>
  <c r="AJ112" i="14" s="1"/>
  <c r="AK109" i="14"/>
  <c r="AL117" i="14"/>
  <c r="AK119" i="14"/>
  <c r="AK120" i="14" s="1"/>
  <c r="AP197" i="10"/>
  <c r="AO199" i="10"/>
  <c r="AO200" i="10" s="1"/>
  <c r="AT17" i="10"/>
  <c r="AS19" i="10"/>
  <c r="AS20" i="10" s="1"/>
  <c r="AK115" i="14"/>
  <c r="AK116" i="14" s="1"/>
  <c r="AL113" i="14"/>
  <c r="AP137" i="10"/>
  <c r="AO139" i="10"/>
  <c r="AO140" i="10" s="1"/>
  <c r="AM161" i="13"/>
  <c r="AL163" i="13"/>
  <c r="AL164" i="13" s="1"/>
  <c r="AQ79" i="10"/>
  <c r="AQ80" i="10" s="1"/>
  <c r="AR77" i="10"/>
  <c r="AO97" i="14"/>
  <c r="AN99" i="14"/>
  <c r="AN100" i="14" s="1"/>
  <c r="AQ257" i="10"/>
  <c r="AP259" i="10"/>
  <c r="AP260" i="10" s="1"/>
  <c r="AK105" i="14"/>
  <c r="AJ107" i="14"/>
  <c r="AJ108" i="14" s="1"/>
  <c r="AL153" i="13"/>
  <c r="AK155" i="13"/>
  <c r="AK156" i="13" s="1"/>
  <c r="AM157" i="13"/>
  <c r="AL159" i="13"/>
  <c r="AL160" i="13" s="1"/>
  <c r="AP319" i="10"/>
  <c r="AP320" i="10" s="1"/>
  <c r="AQ317" i="10"/>
  <c r="AO19" i="13"/>
  <c r="AO20" i="13" s="1"/>
  <c r="AP17" i="13"/>
  <c r="AL103" i="14"/>
  <c r="AL104" i="14" s="1"/>
  <c r="AM101" i="14"/>
  <c r="AN145" i="13"/>
  <c r="AM147" i="13"/>
  <c r="AM148" i="13" s="1"/>
  <c r="AK151" i="13"/>
  <c r="AK152" i="13" s="1"/>
  <c r="AL149" i="13"/>
  <c r="AK87" i="14"/>
  <c r="AK88" i="14" s="1"/>
  <c r="AL85" i="14"/>
  <c r="AQ253" i="10"/>
  <c r="AP255" i="10"/>
  <c r="AP256" i="10" s="1"/>
  <c r="AQ193" i="10"/>
  <c r="AP195" i="10"/>
  <c r="AP196" i="10" s="1"/>
  <c r="AL135" i="13"/>
  <c r="AL136" i="13" s="1"/>
  <c r="AM133" i="13"/>
  <c r="AL93" i="14"/>
  <c r="AK95" i="14"/>
  <c r="AK96" i="14" s="1"/>
  <c r="AL89" i="14"/>
  <c r="AK91" i="14"/>
  <c r="AK92" i="14" s="1"/>
  <c r="AM141" i="13"/>
  <c r="AL143" i="13"/>
  <c r="AL144" i="13" s="1"/>
  <c r="AM137" i="13"/>
  <c r="AL139" i="13"/>
  <c r="AL140" i="13" s="1"/>
  <c r="AL81" i="14"/>
  <c r="AK83" i="14"/>
  <c r="AK84" i="14" s="1"/>
  <c r="AQ133" i="10"/>
  <c r="AP135" i="10"/>
  <c r="AP136" i="10" s="1"/>
  <c r="AQ313" i="10"/>
  <c r="AP315" i="10"/>
  <c r="AP316" i="10" s="1"/>
  <c r="AX9" i="10"/>
  <c r="AW11" i="10"/>
  <c r="AW12" i="10" s="1"/>
  <c r="AO35" i="14"/>
  <c r="AO36" i="14" s="1"/>
  <c r="AP33" i="14"/>
  <c r="AQ27" i="14"/>
  <c r="AQ28" i="14" s="1"/>
  <c r="AR25" i="14"/>
  <c r="AP37" i="14"/>
  <c r="AO39" i="14"/>
  <c r="AO40" i="14" s="1"/>
  <c r="AU247" i="10"/>
  <c r="AU248" i="10" s="1"/>
  <c r="AV245" i="10"/>
  <c r="AU65" i="10"/>
  <c r="AT67" i="10"/>
  <c r="AT68" i="10" s="1"/>
  <c r="AO31" i="14"/>
  <c r="AO32" i="14" s="1"/>
  <c r="AP29" i="14"/>
  <c r="AO67" i="14"/>
  <c r="AO68" i="14" s="1"/>
  <c r="AP65" i="14"/>
  <c r="AU309" i="10"/>
  <c r="AT311" i="10"/>
  <c r="AT312" i="10" s="1"/>
  <c r="AV7" i="10"/>
  <c r="AV8" i="10" s="1"/>
  <c r="AW5" i="10"/>
  <c r="AU249" i="10"/>
  <c r="AT251" i="10"/>
  <c r="AT252" i="10" s="1"/>
  <c r="AP47" i="14"/>
  <c r="AP48" i="14" s="1"/>
  <c r="AQ45" i="14"/>
  <c r="AQ113" i="13"/>
  <c r="AP115" i="13"/>
  <c r="AP116" i="13" s="1"/>
  <c r="AT127" i="10"/>
  <c r="AT128" i="10" s="1"/>
  <c r="AU125" i="10"/>
  <c r="AP69" i="14"/>
  <c r="AO71" i="14"/>
  <c r="AO72" i="14" s="1"/>
  <c r="AR7" i="13"/>
  <c r="AR8" i="13" s="1"/>
  <c r="AS5" i="13"/>
  <c r="AU185" i="10"/>
  <c r="AT187" i="10"/>
  <c r="AT188" i="10" s="1"/>
  <c r="AU307" i="10"/>
  <c r="AU308" i="10" s="1"/>
  <c r="AV305" i="10"/>
  <c r="AR97" i="13"/>
  <c r="AQ99" i="13"/>
  <c r="AQ100" i="13" s="1"/>
  <c r="AP43" i="14"/>
  <c r="AP44" i="14" s="1"/>
  <c r="AQ41" i="14"/>
  <c r="AX351" i="10"/>
  <c r="AX352" i="10" s="1"/>
  <c r="AY349" i="10"/>
  <c r="AY353" i="10"/>
  <c r="AX355" i="10"/>
  <c r="AX356" i="10" s="1"/>
  <c r="BA53" i="10"/>
  <c r="AZ55" i="10"/>
  <c r="AZ56" i="10" s="1"/>
  <c r="AW49" i="10"/>
  <c r="AV51" i="10"/>
  <c r="AV52" i="10" s="1"/>
  <c r="AZ37" i="10"/>
  <c r="AY39" i="10"/>
  <c r="AY40" i="10" s="1"/>
  <c r="AY173" i="10"/>
  <c r="AX175" i="10"/>
  <c r="AX176" i="10" s="1"/>
  <c r="AZ163" i="10"/>
  <c r="AZ164" i="10" s="1"/>
  <c r="BA161" i="10"/>
  <c r="BA221" i="10"/>
  <c r="AZ223" i="10"/>
  <c r="AZ224" i="10" s="1"/>
  <c r="AX265" i="10"/>
  <c r="AW267" i="10"/>
  <c r="AW268" i="10" s="1"/>
  <c r="AY345" i="10"/>
  <c r="AX347" i="10"/>
  <c r="AX348" i="10" s="1"/>
  <c r="AX167" i="10"/>
  <c r="AX168" i="10" s="1"/>
  <c r="AY165" i="10"/>
  <c r="AV171" i="10"/>
  <c r="AV172" i="10" s="1"/>
  <c r="AW169" i="10"/>
  <c r="AU341" i="10"/>
  <c r="AT343" i="10"/>
  <c r="AT344" i="10" s="1"/>
  <c r="AZ41" i="10"/>
  <c r="AY43" i="10"/>
  <c r="AY44" i="10" s="1"/>
  <c r="AW191" i="10"/>
  <c r="AW192" i="10" s="1"/>
  <c r="AX189" i="10"/>
  <c r="AZ283" i="10"/>
  <c r="AZ284" i="10" s="1"/>
  <c r="BA281" i="10"/>
  <c r="AY289" i="10"/>
  <c r="AX291" i="10"/>
  <c r="AX292" i="10" s="1"/>
  <c r="AZ157" i="10"/>
  <c r="AY159" i="10"/>
  <c r="AY160" i="10" s="1"/>
  <c r="AZ99" i="10"/>
  <c r="AZ100" i="10" s="1"/>
  <c r="BA97" i="10"/>
  <c r="AY129" i="10"/>
  <c r="AX131" i="10"/>
  <c r="AX132" i="10" s="1"/>
  <c r="AZ293" i="10"/>
  <c r="AY295" i="10"/>
  <c r="AY296" i="10" s="1"/>
  <c r="AX71" i="10"/>
  <c r="AX72" i="10" s="1"/>
  <c r="AY69" i="10"/>
  <c r="AZ113" i="10"/>
  <c r="AY115" i="10"/>
  <c r="AY116" i="10" s="1"/>
  <c r="AV107" i="10"/>
  <c r="AV108" i="10" s="1"/>
  <c r="AW105" i="10"/>
  <c r="AZ277" i="10"/>
  <c r="AY279" i="10"/>
  <c r="AY280" i="10" s="1"/>
  <c r="AW45" i="10"/>
  <c r="AV47" i="10"/>
  <c r="AV48" i="10" s="1"/>
  <c r="AZ285" i="10"/>
  <c r="AY287" i="10"/>
  <c r="AY288" i="10" s="1"/>
  <c r="AZ337" i="10"/>
  <c r="AY339" i="10"/>
  <c r="AY340" i="10" s="1"/>
  <c r="AX103" i="10"/>
  <c r="AX104" i="10" s="1"/>
  <c r="AY101" i="10"/>
  <c r="AV111" i="10"/>
  <c r="AV112" i="10" s="1"/>
  <c r="AW109" i="10"/>
  <c r="AY219" i="10"/>
  <c r="AY220" i="10" s="1"/>
  <c r="AZ217" i="10"/>
  <c r="AV229" i="10"/>
  <c r="AU231" i="10"/>
  <c r="AU232" i="10" s="1"/>
  <c r="AW235" i="10"/>
  <c r="AW236" i="10" s="1"/>
  <c r="AX233" i="10"/>
  <c r="AT251" i="13"/>
  <c r="AT252" i="13" s="1"/>
  <c r="AU249" i="13"/>
  <c r="AP301" i="14"/>
  <c r="AO303" i="14"/>
  <c r="AO304" i="14" s="1"/>
  <c r="AT241" i="14"/>
  <c r="AS243" i="14"/>
  <c r="AS244" i="14" s="1"/>
  <c r="AT43" i="13"/>
  <c r="AT44" i="13" s="1"/>
  <c r="AU41" i="13"/>
  <c r="AR247" i="14"/>
  <c r="AR248" i="14" s="1"/>
  <c r="AS245" i="14"/>
  <c r="AS331" i="14"/>
  <c r="AS332" i="14" s="1"/>
  <c r="AT329" i="14"/>
  <c r="AP281" i="13"/>
  <c r="AO283" i="13"/>
  <c r="AO284" i="13" s="1"/>
  <c r="AR287" i="14"/>
  <c r="AR288" i="14" s="1"/>
  <c r="AS285" i="14"/>
  <c r="AS219" i="14"/>
  <c r="AS220" i="14" s="1"/>
  <c r="AT217" i="14"/>
  <c r="AS355" i="13"/>
  <c r="AS356" i="13" s="1"/>
  <c r="AT353" i="13"/>
  <c r="AU261" i="13"/>
  <c r="AT263" i="13"/>
  <c r="AT264" i="13" s="1"/>
  <c r="AS309" i="14"/>
  <c r="AR311" i="14"/>
  <c r="AR312" i="14" s="1"/>
  <c r="AU313" i="14"/>
  <c r="AT315" i="14"/>
  <c r="AT316" i="14" s="1"/>
  <c r="AO261" i="14"/>
  <c r="AN263" i="14"/>
  <c r="AN264" i="14" s="1"/>
  <c r="AT11" i="13"/>
  <c r="AT12" i="13" s="1"/>
  <c r="AU9" i="13"/>
  <c r="AP299" i="14"/>
  <c r="AP300" i="14" s="1"/>
  <c r="AQ297" i="14"/>
  <c r="AQ47" i="13"/>
  <c r="AQ48" i="13" s="1"/>
  <c r="AR45" i="13"/>
  <c r="AR55" i="14"/>
  <c r="AR56" i="14" s="1"/>
  <c r="AS53" i="14"/>
  <c r="AS235" i="13"/>
  <c r="AS236" i="13" s="1"/>
  <c r="AT233" i="13"/>
  <c r="AR325" i="14"/>
  <c r="AQ327" i="14"/>
  <c r="AQ328" i="14" s="1"/>
  <c r="AS305" i="14"/>
  <c r="AR307" i="14"/>
  <c r="AR308" i="14" s="1"/>
  <c r="AT101" i="13"/>
  <c r="AS103" i="13"/>
  <c r="AS104" i="13" s="1"/>
  <c r="AR49" i="13"/>
  <c r="AQ51" i="13"/>
  <c r="AQ52" i="13" s="1"/>
  <c r="AS333" i="14"/>
  <c r="AR335" i="14"/>
  <c r="AR336" i="14" s="1"/>
  <c r="AS109" i="13"/>
  <c r="AR111" i="13"/>
  <c r="AR112" i="13" s="1"/>
  <c r="AP291" i="14"/>
  <c r="AP292" i="14" s="1"/>
  <c r="AQ289" i="14"/>
  <c r="AT259" i="14"/>
  <c r="AT260" i="14" s="1"/>
  <c r="AU257" i="14"/>
  <c r="AT339" i="13"/>
  <c r="AT340" i="13" s="1"/>
  <c r="AU337" i="13"/>
  <c r="AS51" i="14"/>
  <c r="AS52" i="14" s="1"/>
  <c r="AT49" i="14"/>
  <c r="AS283" i="14"/>
  <c r="AS284" i="14" s="1"/>
  <c r="AT281" i="14"/>
  <c r="AP295" i="14"/>
  <c r="AP296" i="14" s="1"/>
  <c r="AQ293" i="14"/>
  <c r="AT237" i="14"/>
  <c r="AS239" i="14"/>
  <c r="AS240" i="14" s="1"/>
  <c r="AT255" i="14"/>
  <c r="AT256" i="14" s="1"/>
  <c r="AU253" i="14"/>
  <c r="AQ265" i="14"/>
  <c r="AP267" i="14"/>
  <c r="AP268" i="14" s="1"/>
  <c r="AQ287" i="13"/>
  <c r="AQ288" i="13" s="1"/>
  <c r="AR285" i="13"/>
  <c r="AS57" i="14"/>
  <c r="AR59" i="14"/>
  <c r="AR60" i="14" s="1"/>
  <c r="AS239" i="13"/>
  <c r="AS240" i="13" s="1"/>
  <c r="AT237" i="13"/>
  <c r="AT223" i="14"/>
  <c r="AT224" i="14" s="1"/>
  <c r="AU221" i="14"/>
  <c r="AS345" i="13"/>
  <c r="AR347" i="13"/>
  <c r="AR348" i="13" s="1"/>
  <c r="AQ63" i="14"/>
  <c r="AQ64" i="14" s="1"/>
  <c r="AR61" i="14"/>
  <c r="AR275" i="14"/>
  <c r="AR276" i="14" s="1"/>
  <c r="AS273" i="14"/>
  <c r="AT39" i="13"/>
  <c r="AT40" i="13" s="1"/>
  <c r="AU37" i="13"/>
  <c r="AU55" i="13"/>
  <c r="AU56" i="13" s="1"/>
  <c r="AV53" i="13"/>
  <c r="AP271" i="14"/>
  <c r="AP272" i="14" s="1"/>
  <c r="AQ269" i="14"/>
  <c r="AR277" i="14"/>
  <c r="AQ279" i="14"/>
  <c r="AQ280" i="14" s="1"/>
  <c r="AT251" i="14"/>
  <c r="AT252" i="14" s="1"/>
  <c r="AU249" i="14"/>
  <c r="AV245" i="13"/>
  <c r="AU247" i="13"/>
  <c r="AU248" i="13" s="1"/>
  <c r="AT241" i="13"/>
  <c r="AS243" i="13"/>
  <c r="AS244" i="13" s="1"/>
  <c r="AS321" i="14"/>
  <c r="AR323" i="14"/>
  <c r="AR324" i="14" s="1"/>
  <c r="AS231" i="13"/>
  <c r="AS232" i="13" s="1"/>
  <c r="AT229" i="13"/>
  <c r="AT225" i="14"/>
  <c r="AS227" i="14"/>
  <c r="AS228" i="14" s="1"/>
  <c r="AT351" i="13"/>
  <c r="AT352" i="13" s="1"/>
  <c r="AU349" i="13"/>
  <c r="AT233" i="14"/>
  <c r="AS235" i="14"/>
  <c r="AS236" i="14" s="1"/>
  <c r="AT317" i="14"/>
  <c r="AS319" i="14"/>
  <c r="AS320" i="14" s="1"/>
  <c r="AT229" i="14"/>
  <c r="AS231" i="14"/>
  <c r="AS232" i="14" s="1"/>
  <c r="AT255" i="13"/>
  <c r="AT256" i="13" s="1"/>
  <c r="AU253" i="13"/>
  <c r="AL213" i="14" l="1"/>
  <c r="AK215" i="14"/>
  <c r="AK216" i="14" s="1"/>
  <c r="AL335" i="13"/>
  <c r="AL336" i="13" s="1"/>
  <c r="AM333" i="13"/>
  <c r="AQ333" i="10"/>
  <c r="AP335" i="10"/>
  <c r="AP336" i="10" s="1"/>
  <c r="AP223" i="13"/>
  <c r="AP224" i="13" s="1"/>
  <c r="AQ221" i="13"/>
  <c r="AQ33" i="13"/>
  <c r="AP35" i="13"/>
  <c r="AP36" i="13" s="1"/>
  <c r="AO95" i="13"/>
  <c r="AO96" i="13" s="1"/>
  <c r="AP93" i="13"/>
  <c r="AP201" i="14"/>
  <c r="AO203" i="14"/>
  <c r="AO204" i="14" s="1"/>
  <c r="AP193" i="14"/>
  <c r="AO195" i="14"/>
  <c r="AO196" i="14" s="1"/>
  <c r="AN209" i="14"/>
  <c r="AM211" i="14"/>
  <c r="AM212" i="14" s="1"/>
  <c r="AN227" i="13"/>
  <c r="AN228" i="13" s="1"/>
  <c r="AO225" i="13"/>
  <c r="AT155" i="10"/>
  <c r="AT156" i="10" s="1"/>
  <c r="AU153" i="10"/>
  <c r="AS273" i="10"/>
  <c r="AR275" i="10"/>
  <c r="AR276" i="10" s="1"/>
  <c r="AS95" i="10"/>
  <c r="AS96" i="10" s="1"/>
  <c r="AT93" i="10"/>
  <c r="AQ217" i="13"/>
  <c r="AP219" i="13"/>
  <c r="AP220" i="13" s="1"/>
  <c r="AU213" i="10"/>
  <c r="AT215" i="10"/>
  <c r="AT216" i="10" s="1"/>
  <c r="AN199" i="14"/>
  <c r="AN200" i="14" s="1"/>
  <c r="AO197" i="14"/>
  <c r="AO207" i="14"/>
  <c r="AO208" i="14" s="1"/>
  <c r="AP205" i="14"/>
  <c r="AU33" i="10"/>
  <c r="AT35" i="10"/>
  <c r="AT36" i="10" s="1"/>
  <c r="AQ271" i="10"/>
  <c r="AQ272" i="10" s="1"/>
  <c r="AR269" i="10"/>
  <c r="AM215" i="13"/>
  <c r="AM216" i="13" s="1"/>
  <c r="AN213" i="13"/>
  <c r="AL169" i="14"/>
  <c r="AK171" i="14"/>
  <c r="AK172" i="14" s="1"/>
  <c r="AL179" i="14"/>
  <c r="AL180" i="14" s="1"/>
  <c r="AM177" i="14"/>
  <c r="AR209" i="10"/>
  <c r="AQ211" i="10"/>
  <c r="AQ212" i="10" s="1"/>
  <c r="AP91" i="10"/>
  <c r="AP92" i="10" s="1"/>
  <c r="AQ89" i="10"/>
  <c r="AN205" i="13"/>
  <c r="AM207" i="13"/>
  <c r="AM208" i="13" s="1"/>
  <c r="AM185" i="14"/>
  <c r="AL187" i="14"/>
  <c r="AL188" i="14" s="1"/>
  <c r="AM89" i="13"/>
  <c r="AL91" i="13"/>
  <c r="AL92" i="13" s="1"/>
  <c r="AM181" i="14"/>
  <c r="AL183" i="14"/>
  <c r="AL184" i="14" s="1"/>
  <c r="AM189" i="14"/>
  <c r="AL191" i="14"/>
  <c r="AL192" i="14" s="1"/>
  <c r="AP31" i="10"/>
  <c r="AP32" i="10" s="1"/>
  <c r="AQ29" i="10"/>
  <c r="AQ151" i="10"/>
  <c r="AQ152" i="10" s="1"/>
  <c r="AR149" i="10"/>
  <c r="AK175" i="14"/>
  <c r="AK176" i="14" s="1"/>
  <c r="AL173" i="14"/>
  <c r="AM211" i="13"/>
  <c r="AM212" i="13" s="1"/>
  <c r="AN209" i="13"/>
  <c r="AM29" i="13"/>
  <c r="AL31" i="13"/>
  <c r="AL32" i="13" s="1"/>
  <c r="AQ331" i="10"/>
  <c r="AQ332" i="10" s="1"/>
  <c r="AR329" i="10"/>
  <c r="AN329" i="13"/>
  <c r="AM331" i="13"/>
  <c r="AM332" i="13" s="1"/>
  <c r="AM159" i="14"/>
  <c r="AM160" i="14" s="1"/>
  <c r="AN157" i="14"/>
  <c r="AN199" i="13"/>
  <c r="AN200" i="13" s="1"/>
  <c r="AO197" i="13"/>
  <c r="AR207" i="10"/>
  <c r="AR208" i="10" s="1"/>
  <c r="AS205" i="10"/>
  <c r="AP161" i="14"/>
  <c r="AO163" i="14"/>
  <c r="AO164" i="14" s="1"/>
  <c r="AS25" i="10"/>
  <c r="AR27" i="10"/>
  <c r="AR28" i="10" s="1"/>
  <c r="AT227" i="10"/>
  <c r="AT228" i="10" s="1"/>
  <c r="AU225" i="10"/>
  <c r="AS325" i="10"/>
  <c r="AR327" i="10"/>
  <c r="AR328" i="10" s="1"/>
  <c r="AQ195" i="13"/>
  <c r="AQ196" i="13" s="1"/>
  <c r="AR193" i="13"/>
  <c r="AU147" i="10"/>
  <c r="AU148" i="10" s="1"/>
  <c r="AV145" i="10"/>
  <c r="AN327" i="13"/>
  <c r="AN328" i="13" s="1"/>
  <c r="AO325" i="13"/>
  <c r="AP155" i="14"/>
  <c r="AP156" i="14" s="1"/>
  <c r="AQ153" i="14"/>
  <c r="AR87" i="10"/>
  <c r="AR88" i="10" s="1"/>
  <c r="AS85" i="10"/>
  <c r="AO85" i="13"/>
  <c r="AN87" i="13"/>
  <c r="AN88" i="13" s="1"/>
  <c r="AN165" i="14"/>
  <c r="AM167" i="14"/>
  <c r="AM168" i="14" s="1"/>
  <c r="AQ201" i="13"/>
  <c r="AP203" i="13"/>
  <c r="AP204" i="13" s="1"/>
  <c r="AN149" i="14"/>
  <c r="AM151" i="14"/>
  <c r="AM152" i="14" s="1"/>
  <c r="AN145" i="14"/>
  <c r="AM147" i="14"/>
  <c r="AM148" i="14" s="1"/>
  <c r="AO25" i="13"/>
  <c r="AN27" i="13"/>
  <c r="AN28" i="13" s="1"/>
  <c r="AG135" i="14"/>
  <c r="AG136" i="14" s="1"/>
  <c r="AH133" i="14"/>
  <c r="AL203" i="10"/>
  <c r="AL204" i="10" s="1"/>
  <c r="AM201" i="10"/>
  <c r="AI185" i="13"/>
  <c r="AH187" i="13"/>
  <c r="AH188" i="13" s="1"/>
  <c r="AU273" i="13"/>
  <c r="AT275" i="13"/>
  <c r="AT276" i="13" s="1"/>
  <c r="AC191" i="13"/>
  <c r="AC192" i="13" s="1"/>
  <c r="AD189" i="13"/>
  <c r="AN315" i="13"/>
  <c r="AN316" i="13" s="1"/>
  <c r="AO313" i="13"/>
  <c r="AR267" i="13"/>
  <c r="AR268" i="13" s="1"/>
  <c r="AS265" i="13"/>
  <c r="AN169" i="13"/>
  <c r="AM171" i="13"/>
  <c r="AM172" i="13" s="1"/>
  <c r="AT257" i="13"/>
  <c r="AS259" i="13"/>
  <c r="AS260" i="13" s="1"/>
  <c r="AO317" i="13"/>
  <c r="AN319" i="13"/>
  <c r="AN320" i="13" s="1"/>
  <c r="AR305" i="13"/>
  <c r="AQ307" i="13"/>
  <c r="AQ308" i="13" s="1"/>
  <c r="AT279" i="13"/>
  <c r="AT280" i="13" s="1"/>
  <c r="AU277" i="13"/>
  <c r="AP343" i="13"/>
  <c r="AP344" i="13" s="1"/>
  <c r="AQ341" i="13"/>
  <c r="AC323" i="13"/>
  <c r="AC324" i="13" s="1"/>
  <c r="AD321" i="13"/>
  <c r="AR311" i="13"/>
  <c r="AR312" i="13" s="1"/>
  <c r="AS309" i="13"/>
  <c r="AO83" i="13"/>
  <c r="AO84" i="13" s="1"/>
  <c r="AP81" i="13"/>
  <c r="AR269" i="13"/>
  <c r="AQ271" i="13"/>
  <c r="AQ272" i="13" s="1"/>
  <c r="AR107" i="13"/>
  <c r="AR108" i="13" s="1"/>
  <c r="AS105" i="13"/>
  <c r="AC177" i="13"/>
  <c r="AB179" i="13"/>
  <c r="AB180" i="13" s="1"/>
  <c r="AF323" i="10"/>
  <c r="AF324" i="10" s="1"/>
  <c r="AG321" i="10"/>
  <c r="AB137" i="14"/>
  <c r="AA139" i="14"/>
  <c r="AA140" i="14" s="1"/>
  <c r="AC181" i="13"/>
  <c r="AB183" i="13"/>
  <c r="AB184" i="13" s="1"/>
  <c r="AA143" i="14"/>
  <c r="AA144" i="14" s="1"/>
  <c r="AB141" i="14"/>
  <c r="AG261" i="10"/>
  <c r="AF263" i="10"/>
  <c r="AF264" i="10" s="1"/>
  <c r="AN175" i="13"/>
  <c r="AN176" i="13" s="1"/>
  <c r="AO173" i="13"/>
  <c r="AT143" i="10"/>
  <c r="AT144" i="10" s="1"/>
  <c r="AU141" i="10"/>
  <c r="AS21" i="10"/>
  <c r="AR23" i="10"/>
  <c r="AR24" i="10" s="1"/>
  <c r="AM127" i="14"/>
  <c r="AM128" i="14" s="1"/>
  <c r="AN125" i="14"/>
  <c r="AN167" i="13"/>
  <c r="AN168" i="13" s="1"/>
  <c r="AO165" i="13"/>
  <c r="AO21" i="13"/>
  <c r="AN23" i="13"/>
  <c r="AN24" i="13" s="1"/>
  <c r="AM123" i="14"/>
  <c r="AM124" i="14" s="1"/>
  <c r="AN121" i="14"/>
  <c r="AP129" i="14"/>
  <c r="AO131" i="14"/>
  <c r="AO132" i="14" s="1"/>
  <c r="AR83" i="10"/>
  <c r="AR84" i="10" s="1"/>
  <c r="AS81" i="10"/>
  <c r="AQ73" i="10"/>
  <c r="AP75" i="10"/>
  <c r="AP76" i="10" s="1"/>
  <c r="AP15" i="10"/>
  <c r="AP16" i="10" s="1"/>
  <c r="AQ13" i="10"/>
  <c r="AM13" i="13"/>
  <c r="AL15" i="13"/>
  <c r="AL16" i="13" s="1"/>
  <c r="AK79" i="14"/>
  <c r="AK80" i="14" s="1"/>
  <c r="AL77" i="14"/>
  <c r="AK75" i="14"/>
  <c r="AK76" i="14" s="1"/>
  <c r="AL73" i="14"/>
  <c r="AM149" i="13"/>
  <c r="AL151" i="13"/>
  <c r="AL152" i="13" s="1"/>
  <c r="AN101" i="14"/>
  <c r="AM103" i="14"/>
  <c r="AM104" i="14" s="1"/>
  <c r="AQ17" i="13"/>
  <c r="AP19" i="13"/>
  <c r="AP20" i="13" s="1"/>
  <c r="AQ319" i="10"/>
  <c r="AQ320" i="10" s="1"/>
  <c r="AR317" i="10"/>
  <c r="AS77" i="10"/>
  <c r="AR79" i="10"/>
  <c r="AR80" i="10" s="1"/>
  <c r="AL115" i="14"/>
  <c r="AL116" i="14" s="1"/>
  <c r="AM113" i="14"/>
  <c r="AL109" i="14"/>
  <c r="AK111" i="14"/>
  <c r="AK112" i="14" s="1"/>
  <c r="AO145" i="13"/>
  <c r="AN147" i="13"/>
  <c r="AN148" i="13" s="1"/>
  <c r="AN157" i="13"/>
  <c r="AM159" i="13"/>
  <c r="AM160" i="13" s="1"/>
  <c r="AL155" i="13"/>
  <c r="AL156" i="13" s="1"/>
  <c r="AM153" i="13"/>
  <c r="AK107" i="14"/>
  <c r="AK108" i="14" s="1"/>
  <c r="AL105" i="14"/>
  <c r="AR257" i="10"/>
  <c r="AQ259" i="10"/>
  <c r="AQ260" i="10" s="1"/>
  <c r="AP97" i="14"/>
  <c r="AO99" i="14"/>
  <c r="AO100" i="14" s="1"/>
  <c r="AN161" i="13"/>
  <c r="AM163" i="13"/>
  <c r="AM164" i="13" s="1"/>
  <c r="AQ137" i="10"/>
  <c r="AP139" i="10"/>
  <c r="AP140" i="10" s="1"/>
  <c r="AU17" i="10"/>
  <c r="AT19" i="10"/>
  <c r="AT20" i="10" s="1"/>
  <c r="AP199" i="10"/>
  <c r="AP200" i="10" s="1"/>
  <c r="AQ197" i="10"/>
  <c r="AM117" i="14"/>
  <c r="AL119" i="14"/>
  <c r="AL120" i="14" s="1"/>
  <c r="AN133" i="13"/>
  <c r="AM135" i="13"/>
  <c r="AM136" i="13" s="1"/>
  <c r="AM85" i="14"/>
  <c r="AL87" i="14"/>
  <c r="AL88" i="14" s="1"/>
  <c r="AQ315" i="10"/>
  <c r="AQ316" i="10" s="1"/>
  <c r="AR313" i="10"/>
  <c r="AQ135" i="10"/>
  <c r="AQ136" i="10" s="1"/>
  <c r="AR133" i="10"/>
  <c r="AL83" i="14"/>
  <c r="AL84" i="14" s="1"/>
  <c r="AM81" i="14"/>
  <c r="AM139" i="13"/>
  <c r="AM140" i="13" s="1"/>
  <c r="AN137" i="13"/>
  <c r="AN141" i="13"/>
  <c r="AM143" i="13"/>
  <c r="AM144" i="13" s="1"/>
  <c r="AM89" i="14"/>
  <c r="AL91" i="14"/>
  <c r="AL92" i="14" s="1"/>
  <c r="AM93" i="14"/>
  <c r="AL95" i="14"/>
  <c r="AL96" i="14" s="1"/>
  <c r="AQ195" i="10"/>
  <c r="AQ196" i="10" s="1"/>
  <c r="AR193" i="10"/>
  <c r="AQ255" i="10"/>
  <c r="AQ256" i="10" s="1"/>
  <c r="AR253" i="10"/>
  <c r="AY9" i="10"/>
  <c r="AX11" i="10"/>
  <c r="AX12" i="10" s="1"/>
  <c r="AR41" i="14"/>
  <c r="AQ43" i="14"/>
  <c r="AQ44" i="14" s="1"/>
  <c r="AW305" i="10"/>
  <c r="AV307" i="10"/>
  <c r="AV308" i="10" s="1"/>
  <c r="AT5" i="13"/>
  <c r="AS7" i="13"/>
  <c r="AS8" i="13" s="1"/>
  <c r="AV125" i="10"/>
  <c r="AU127" i="10"/>
  <c r="AU128" i="10" s="1"/>
  <c r="AR45" i="14"/>
  <c r="AQ47" i="14"/>
  <c r="AQ48" i="14" s="1"/>
  <c r="AW7" i="10"/>
  <c r="AW8" i="10" s="1"/>
  <c r="AX5" i="10"/>
  <c r="AP67" i="14"/>
  <c r="AP68" i="14" s="1"/>
  <c r="AQ65" i="14"/>
  <c r="AQ29" i="14"/>
  <c r="AP31" i="14"/>
  <c r="AP32" i="14" s="1"/>
  <c r="AV247" i="10"/>
  <c r="AV248" i="10" s="1"/>
  <c r="AW245" i="10"/>
  <c r="AS25" i="14"/>
  <c r="AR27" i="14"/>
  <c r="AR28" i="14" s="1"/>
  <c r="AP35" i="14"/>
  <c r="AP36" i="14" s="1"/>
  <c r="AQ33" i="14"/>
  <c r="AS97" i="13"/>
  <c r="AR99" i="13"/>
  <c r="AR100" i="13" s="1"/>
  <c r="AV185" i="10"/>
  <c r="AU187" i="10"/>
  <c r="AU188" i="10" s="1"/>
  <c r="AQ69" i="14"/>
  <c r="AP71" i="14"/>
  <c r="AP72" i="14" s="1"/>
  <c r="AQ115" i="13"/>
  <c r="AQ116" i="13" s="1"/>
  <c r="AR113" i="13"/>
  <c r="AV249" i="10"/>
  <c r="AU251" i="10"/>
  <c r="AU252" i="10" s="1"/>
  <c r="AV309" i="10"/>
  <c r="AU311" i="10"/>
  <c r="AU312" i="10" s="1"/>
  <c r="AU67" i="10"/>
  <c r="AU68" i="10" s="1"/>
  <c r="AV65" i="10"/>
  <c r="AP39" i="14"/>
  <c r="AP40" i="14" s="1"/>
  <c r="AQ37" i="14"/>
  <c r="BA113" i="10"/>
  <c r="AZ115" i="10"/>
  <c r="AZ116" i="10" s="1"/>
  <c r="AZ165" i="10"/>
  <c r="AY167" i="10"/>
  <c r="AY168" i="10" s="1"/>
  <c r="BB161" i="10"/>
  <c r="BA163" i="10"/>
  <c r="BA164" i="10" s="1"/>
  <c r="AZ43" i="10"/>
  <c r="AZ44" i="10" s="1"/>
  <c r="BA41" i="10"/>
  <c r="AZ39" i="10"/>
  <c r="AZ40" i="10" s="1"/>
  <c r="BA37" i="10"/>
  <c r="AZ353" i="10"/>
  <c r="AY355" i="10"/>
  <c r="AY356" i="10" s="1"/>
  <c r="AX235" i="10"/>
  <c r="AX236" i="10" s="1"/>
  <c r="AY233" i="10"/>
  <c r="AZ101" i="10"/>
  <c r="AY103" i="10"/>
  <c r="AY104" i="10" s="1"/>
  <c r="AZ159" i="10"/>
  <c r="AZ160" i="10" s="1"/>
  <c r="BA157" i="10"/>
  <c r="AX169" i="10"/>
  <c r="AW171" i="10"/>
  <c r="AW172" i="10" s="1"/>
  <c r="AY347" i="10"/>
  <c r="AY348" i="10" s="1"/>
  <c r="AZ345" i="10"/>
  <c r="AX49" i="10"/>
  <c r="AW51" i="10"/>
  <c r="AW52" i="10" s="1"/>
  <c r="AW111" i="10"/>
  <c r="AW112" i="10" s="1"/>
  <c r="AX109" i="10"/>
  <c r="BA99" i="10"/>
  <c r="BA100" i="10" s="1"/>
  <c r="BB97" i="10"/>
  <c r="BA283" i="10"/>
  <c r="BA284" i="10" s="1"/>
  <c r="BB281" i="10"/>
  <c r="AV341" i="10"/>
  <c r="AU343" i="10"/>
  <c r="AU344" i="10" s="1"/>
  <c r="AZ349" i="10"/>
  <c r="AY351" i="10"/>
  <c r="AY352" i="10" s="1"/>
  <c r="AX105" i="10"/>
  <c r="AW107" i="10"/>
  <c r="AW108" i="10" s="1"/>
  <c r="BA293" i="10"/>
  <c r="AZ295" i="10"/>
  <c r="AZ296" i="10" s="1"/>
  <c r="AY291" i="10"/>
  <c r="AY292" i="10" s="1"/>
  <c r="AZ289" i="10"/>
  <c r="AY265" i="10"/>
  <c r="AX267" i="10"/>
  <c r="AX268" i="10" s="1"/>
  <c r="AY175" i="10"/>
  <c r="AY176" i="10" s="1"/>
  <c r="AZ173" i="10"/>
  <c r="BA55" i="10"/>
  <c r="BA56" i="10" s="1"/>
  <c r="BB53" i="10"/>
  <c r="AZ219" i="10"/>
  <c r="AZ220" i="10" s="1"/>
  <c r="BA217" i="10"/>
  <c r="BA285" i="10"/>
  <c r="AZ287" i="10"/>
  <c r="AZ288" i="10" s="1"/>
  <c r="BA277" i="10"/>
  <c r="AZ279" i="10"/>
  <c r="AZ280" i="10" s="1"/>
  <c r="AZ339" i="10"/>
  <c r="AZ340" i="10" s="1"/>
  <c r="BA337" i="10"/>
  <c r="AX45" i="10"/>
  <c r="AW47" i="10"/>
  <c r="AW48" i="10" s="1"/>
  <c r="AX191" i="10"/>
  <c r="AX192" i="10" s="1"/>
  <c r="AY189" i="10"/>
  <c r="AW229" i="10"/>
  <c r="AV231" i="10"/>
  <c r="AV232" i="10" s="1"/>
  <c r="AY71" i="10"/>
  <c r="AY72" i="10" s="1"/>
  <c r="AZ69" i="10"/>
  <c r="AZ129" i="10"/>
  <c r="AY131" i="10"/>
  <c r="AY132" i="10" s="1"/>
  <c r="BB221" i="10"/>
  <c r="BA223" i="10"/>
  <c r="BA224" i="10" s="1"/>
  <c r="AU251" i="14"/>
  <c r="AU252" i="14" s="1"/>
  <c r="AV249" i="14"/>
  <c r="AT273" i="14"/>
  <c r="AS275" i="14"/>
  <c r="AS276" i="14" s="1"/>
  <c r="AT331" i="14"/>
  <c r="AT332" i="14" s="1"/>
  <c r="AU329" i="14"/>
  <c r="AS323" i="14"/>
  <c r="AS324" i="14" s="1"/>
  <c r="AT321" i="14"/>
  <c r="AU241" i="13"/>
  <c r="AT243" i="13"/>
  <c r="AT244" i="13" s="1"/>
  <c r="AR293" i="14"/>
  <c r="AQ295" i="14"/>
  <c r="AQ296" i="14" s="1"/>
  <c r="AV313" i="14"/>
  <c r="AU315" i="14"/>
  <c r="AU316" i="14" s="1"/>
  <c r="AU353" i="13"/>
  <c r="AT355" i="13"/>
  <c r="AT356" i="13" s="1"/>
  <c r="AR265" i="14"/>
  <c r="AQ267" i="14"/>
  <c r="AQ268" i="14" s="1"/>
  <c r="AT109" i="13"/>
  <c r="AS111" i="13"/>
  <c r="AS112" i="13" s="1"/>
  <c r="AT239" i="13"/>
  <c r="AT240" i="13" s="1"/>
  <c r="AU237" i="13"/>
  <c r="AO263" i="14"/>
  <c r="AO264" i="14" s="1"/>
  <c r="AP261" i="14"/>
  <c r="AU39" i="13"/>
  <c r="AU40" i="13" s="1"/>
  <c r="AV37" i="13"/>
  <c r="AS61" i="14"/>
  <c r="AR63" i="14"/>
  <c r="AR64" i="14" s="1"/>
  <c r="AS59" i="14"/>
  <c r="AS60" i="14" s="1"/>
  <c r="AT57" i="14"/>
  <c r="AU339" i="13"/>
  <c r="AU340" i="13" s="1"/>
  <c r="AV337" i="13"/>
  <c r="AV41" i="13"/>
  <c r="AU43" i="13"/>
  <c r="AU44" i="13" s="1"/>
  <c r="AU225" i="14"/>
  <c r="AT227" i="14"/>
  <c r="AT228" i="14" s="1"/>
  <c r="AQ271" i="14"/>
  <c r="AQ272" i="14" s="1"/>
  <c r="AR269" i="14"/>
  <c r="AT345" i="13"/>
  <c r="AS347" i="13"/>
  <c r="AS348" i="13" s="1"/>
  <c r="AV221" i="14"/>
  <c r="AU223" i="14"/>
  <c r="AU224" i="14" s="1"/>
  <c r="AU255" i="13"/>
  <c r="AU256" i="13" s="1"/>
  <c r="AV253" i="13"/>
  <c r="AU351" i="13"/>
  <c r="AU352" i="13" s="1"/>
  <c r="AV349" i="13"/>
  <c r="AU233" i="14"/>
  <c r="AT235" i="14"/>
  <c r="AT236" i="14" s="1"/>
  <c r="AV247" i="13"/>
  <c r="AV248" i="13" s="1"/>
  <c r="AW245" i="13"/>
  <c r="AS285" i="13"/>
  <c r="AR287" i="13"/>
  <c r="AR288" i="13" s="1"/>
  <c r="AU255" i="14"/>
  <c r="AU256" i="14" s="1"/>
  <c r="AV253" i="14"/>
  <c r="AT283" i="14"/>
  <c r="AT284" i="14" s="1"/>
  <c r="AU281" i="14"/>
  <c r="AT235" i="13"/>
  <c r="AT236" i="13" s="1"/>
  <c r="AU233" i="13"/>
  <c r="AT51" i="14"/>
  <c r="AT52" i="14" s="1"/>
  <c r="AU49" i="14"/>
  <c r="AU259" i="14"/>
  <c r="AU260" i="14" s="1"/>
  <c r="AV257" i="14"/>
  <c r="AU101" i="13"/>
  <c r="AT103" i="13"/>
  <c r="AT104" i="13" s="1"/>
  <c r="AV261" i="13"/>
  <c r="AU263" i="13"/>
  <c r="AU264" i="13" s="1"/>
  <c r="AR47" i="13"/>
  <c r="AR48" i="13" s="1"/>
  <c r="AS45" i="13"/>
  <c r="AU217" i="14"/>
  <c r="AT219" i="14"/>
  <c r="AT220" i="14" s="1"/>
  <c r="AS307" i="14"/>
  <c r="AS308" i="14" s="1"/>
  <c r="AT305" i="14"/>
  <c r="AS277" i="14"/>
  <c r="AR279" i="14"/>
  <c r="AR280" i="14" s="1"/>
  <c r="AR297" i="14"/>
  <c r="AQ299" i="14"/>
  <c r="AQ300" i="14" s="1"/>
  <c r="AQ301" i="14"/>
  <c r="AP303" i="14"/>
  <c r="AP304" i="14" s="1"/>
  <c r="AU229" i="13"/>
  <c r="AT231" i="13"/>
  <c r="AT232" i="13" s="1"/>
  <c r="AW53" i="13"/>
  <c r="AV55" i="13"/>
  <c r="AV56" i="13" s="1"/>
  <c r="AT333" i="14"/>
  <c r="AS335" i="14"/>
  <c r="AS336" i="14" s="1"/>
  <c r="AS49" i="13"/>
  <c r="AR51" i="13"/>
  <c r="AR52" i="13" s="1"/>
  <c r="AS325" i="14"/>
  <c r="AR327" i="14"/>
  <c r="AR328" i="14" s="1"/>
  <c r="AS311" i="14"/>
  <c r="AS312" i="14" s="1"/>
  <c r="AT309" i="14"/>
  <c r="AU251" i="13"/>
  <c r="AU252" i="13" s="1"/>
  <c r="AV249" i="13"/>
  <c r="AT239" i="14"/>
  <c r="AT240" i="14" s="1"/>
  <c r="AU237" i="14"/>
  <c r="AU11" i="13"/>
  <c r="AU12" i="13" s="1"/>
  <c r="AV9" i="13"/>
  <c r="AT243" i="14"/>
  <c r="AT244" i="14" s="1"/>
  <c r="AU241" i="14"/>
  <c r="AQ281" i="13"/>
  <c r="AP283" i="13"/>
  <c r="AP284" i="13" s="1"/>
  <c r="AT245" i="14"/>
  <c r="AS247" i="14"/>
  <c r="AS248" i="14" s="1"/>
  <c r="AU229" i="14"/>
  <c r="AT231" i="14"/>
  <c r="AT232" i="14" s="1"/>
  <c r="AT319" i="14"/>
  <c r="AT320" i="14" s="1"/>
  <c r="AU317" i="14"/>
  <c r="AR289" i="14"/>
  <c r="AQ291" i="14"/>
  <c r="AQ292" i="14" s="1"/>
  <c r="AT53" i="14"/>
  <c r="AS55" i="14"/>
  <c r="AS56" i="14" s="1"/>
  <c r="AS287" i="14"/>
  <c r="AS288" i="14" s="1"/>
  <c r="AT285" i="14"/>
  <c r="AR333" i="10" l="1"/>
  <c r="AQ335" i="10"/>
  <c r="AQ336" i="10" s="1"/>
  <c r="AN333" i="13"/>
  <c r="AM335" i="13"/>
  <c r="AM336" i="13" s="1"/>
  <c r="AM213" i="14"/>
  <c r="AL215" i="14"/>
  <c r="AL216" i="14" s="1"/>
  <c r="AQ93" i="13"/>
  <c r="AP95" i="13"/>
  <c r="AP96" i="13" s="1"/>
  <c r="AU35" i="10"/>
  <c r="AU36" i="10" s="1"/>
  <c r="AV33" i="10"/>
  <c r="AT273" i="10"/>
  <c r="AS275" i="10"/>
  <c r="AS276" i="10" s="1"/>
  <c r="AU155" i="10"/>
  <c r="AU156" i="10" s="1"/>
  <c r="AV153" i="10"/>
  <c r="AO199" i="14"/>
  <c r="AO200" i="14" s="1"/>
  <c r="AP197" i="14"/>
  <c r="AP225" i="13"/>
  <c r="AO227" i="13"/>
  <c r="AO228" i="13" s="1"/>
  <c r="AQ205" i="14"/>
  <c r="AP207" i="14"/>
  <c r="AP208" i="14" s="1"/>
  <c r="AV213" i="10"/>
  <c r="AU215" i="10"/>
  <c r="AU216" i="10" s="1"/>
  <c r="AN211" i="14"/>
  <c r="AN212" i="14" s="1"/>
  <c r="AO209" i="14"/>
  <c r="AQ219" i="13"/>
  <c r="AQ220" i="13" s="1"/>
  <c r="AR217" i="13"/>
  <c r="AP195" i="14"/>
  <c r="AP196" i="14" s="1"/>
  <c r="AQ193" i="14"/>
  <c r="AQ35" i="13"/>
  <c r="AQ36" i="13" s="1"/>
  <c r="AR33" i="13"/>
  <c r="AT95" i="10"/>
  <c r="AT96" i="10" s="1"/>
  <c r="AU93" i="10"/>
  <c r="AQ223" i="13"/>
  <c r="AQ224" i="13" s="1"/>
  <c r="AR221" i="13"/>
  <c r="AP203" i="14"/>
  <c r="AP204" i="14" s="1"/>
  <c r="AQ201" i="14"/>
  <c r="AR29" i="10"/>
  <c r="AQ31" i="10"/>
  <c r="AQ32" i="10" s="1"/>
  <c r="AQ91" i="10"/>
  <c r="AQ92" i="10" s="1"/>
  <c r="AR89" i="10"/>
  <c r="AN331" i="13"/>
  <c r="AN332" i="13" s="1"/>
  <c r="AO329" i="13"/>
  <c r="AS329" i="10"/>
  <c r="AR331" i="10"/>
  <c r="AR332" i="10" s="1"/>
  <c r="AN189" i="14"/>
  <c r="AM191" i="14"/>
  <c r="AM192" i="14" s="1"/>
  <c r="AR211" i="10"/>
  <c r="AR212" i="10" s="1"/>
  <c r="AS209" i="10"/>
  <c r="AM179" i="14"/>
  <c r="AM180" i="14" s="1"/>
  <c r="AN177" i="14"/>
  <c r="AM31" i="13"/>
  <c r="AM32" i="13" s="1"/>
  <c r="AN29" i="13"/>
  <c r="AN181" i="14"/>
  <c r="AM183" i="14"/>
  <c r="AM184" i="14" s="1"/>
  <c r="AO209" i="13"/>
  <c r="AN211" i="13"/>
  <c r="AN212" i="13" s="1"/>
  <c r="AN89" i="13"/>
  <c r="AM91" i="13"/>
  <c r="AM92" i="13" s="1"/>
  <c r="AL171" i="14"/>
  <c r="AL172" i="14" s="1"/>
  <c r="AM169" i="14"/>
  <c r="AL175" i="14"/>
  <c r="AL176" i="14" s="1"/>
  <c r="AM173" i="14"/>
  <c r="AN215" i="13"/>
  <c r="AN216" i="13" s="1"/>
  <c r="AO213" i="13"/>
  <c r="AM187" i="14"/>
  <c r="AM188" i="14" s="1"/>
  <c r="AN185" i="14"/>
  <c r="AS149" i="10"/>
  <c r="AR151" i="10"/>
  <c r="AR152" i="10" s="1"/>
  <c r="AS269" i="10"/>
  <c r="AR271" i="10"/>
  <c r="AR272" i="10" s="1"/>
  <c r="AN207" i="13"/>
  <c r="AN208" i="13" s="1"/>
  <c r="AO205" i="13"/>
  <c r="AS87" i="10"/>
  <c r="AS88" i="10" s="1"/>
  <c r="AT85" i="10"/>
  <c r="AV225" i="10"/>
  <c r="AU227" i="10"/>
  <c r="AU228" i="10" s="1"/>
  <c r="AP25" i="13"/>
  <c r="AO27" i="13"/>
  <c r="AO28" i="13" s="1"/>
  <c r="AR153" i="14"/>
  <c r="AQ155" i="14"/>
  <c r="AQ156" i="14" s="1"/>
  <c r="AO145" i="14"/>
  <c r="AN147" i="14"/>
  <c r="AN148" i="14" s="1"/>
  <c r="AT25" i="10"/>
  <c r="AS27" i="10"/>
  <c r="AS28" i="10" s="1"/>
  <c r="AP325" i="13"/>
  <c r="AO327" i="13"/>
  <c r="AO328" i="13" s="1"/>
  <c r="AN151" i="14"/>
  <c r="AN152" i="14" s="1"/>
  <c r="AO149" i="14"/>
  <c r="AP163" i="14"/>
  <c r="AP164" i="14" s="1"/>
  <c r="AQ161" i="14"/>
  <c r="AW145" i="10"/>
  <c r="AV147" i="10"/>
  <c r="AV148" i="10" s="1"/>
  <c r="AS207" i="10"/>
  <c r="AS208" i="10" s="1"/>
  <c r="AT205" i="10"/>
  <c r="AR201" i="13"/>
  <c r="AQ203" i="13"/>
  <c r="AQ204" i="13" s="1"/>
  <c r="AS193" i="13"/>
  <c r="AR195" i="13"/>
  <c r="AR196" i="13" s="1"/>
  <c r="AP197" i="13"/>
  <c r="AO199" i="13"/>
  <c r="AO200" i="13" s="1"/>
  <c r="AN167" i="14"/>
  <c r="AN168" i="14" s="1"/>
  <c r="AO165" i="14"/>
  <c r="AN159" i="14"/>
  <c r="AN160" i="14" s="1"/>
  <c r="AO157" i="14"/>
  <c r="AO87" i="13"/>
  <c r="AO88" i="13" s="1"/>
  <c r="AP85" i="13"/>
  <c r="AS327" i="10"/>
  <c r="AS328" i="10" s="1"/>
  <c r="AT325" i="10"/>
  <c r="AJ185" i="13"/>
  <c r="AI187" i="13"/>
  <c r="AI188" i="13" s="1"/>
  <c r="AN201" i="10"/>
  <c r="AM203" i="10"/>
  <c r="AM204" i="10" s="1"/>
  <c r="AI133" i="14"/>
  <c r="AH135" i="14"/>
  <c r="AH136" i="14" s="1"/>
  <c r="AT105" i="13"/>
  <c r="AS107" i="13"/>
  <c r="AS108" i="13" s="1"/>
  <c r="AE321" i="13"/>
  <c r="AD323" i="13"/>
  <c r="AD324" i="13" s="1"/>
  <c r="AT259" i="13"/>
  <c r="AT260" i="13" s="1"/>
  <c r="AU257" i="13"/>
  <c r="AR341" i="13"/>
  <c r="AQ343" i="13"/>
  <c r="AQ344" i="13" s="1"/>
  <c r="AN171" i="13"/>
  <c r="AN172" i="13" s="1"/>
  <c r="AO169" i="13"/>
  <c r="AV277" i="13"/>
  <c r="AU279" i="13"/>
  <c r="AU280" i="13" s="1"/>
  <c r="AS267" i="13"/>
  <c r="AS268" i="13" s="1"/>
  <c r="AT265" i="13"/>
  <c r="AP313" i="13"/>
  <c r="AO315" i="13"/>
  <c r="AO316" i="13" s="1"/>
  <c r="AS269" i="13"/>
  <c r="AR271" i="13"/>
  <c r="AR272" i="13" s="1"/>
  <c r="AS305" i="13"/>
  <c r="AR307" i="13"/>
  <c r="AR308" i="13" s="1"/>
  <c r="AQ81" i="13"/>
  <c r="AP83" i="13"/>
  <c r="AP84" i="13" s="1"/>
  <c r="AD191" i="13"/>
  <c r="AD192" i="13" s="1"/>
  <c r="AE189" i="13"/>
  <c r="AO319" i="13"/>
  <c r="AO320" i="13" s="1"/>
  <c r="AP317" i="13"/>
  <c r="AT309" i="13"/>
  <c r="AS311" i="13"/>
  <c r="AS312" i="13" s="1"/>
  <c r="AU275" i="13"/>
  <c r="AU276" i="13" s="1"/>
  <c r="AV273" i="13"/>
  <c r="AH321" i="10"/>
  <c r="AG323" i="10"/>
  <c r="AG324" i="10" s="1"/>
  <c r="AG263" i="10"/>
  <c r="AG264" i="10" s="1"/>
  <c r="AH261" i="10"/>
  <c r="AC183" i="13"/>
  <c r="AC184" i="13" s="1"/>
  <c r="AD181" i="13"/>
  <c r="AC141" i="14"/>
  <c r="AB143" i="14"/>
  <c r="AB144" i="14" s="1"/>
  <c r="AB139" i="14"/>
  <c r="AB140" i="14" s="1"/>
  <c r="AC137" i="14"/>
  <c r="AD177" i="13"/>
  <c r="AC179" i="13"/>
  <c r="AC180" i="13" s="1"/>
  <c r="AT81" i="10"/>
  <c r="AS83" i="10"/>
  <c r="AS84" i="10" s="1"/>
  <c r="AP165" i="13"/>
  <c r="AO167" i="13"/>
  <c r="AO168" i="13" s="1"/>
  <c r="AP131" i="14"/>
  <c r="AP132" i="14" s="1"/>
  <c r="AQ129" i="14"/>
  <c r="AT21" i="10"/>
  <c r="AS23" i="10"/>
  <c r="AS24" i="10" s="1"/>
  <c r="AO121" i="14"/>
  <c r="AN123" i="14"/>
  <c r="AN124" i="14" s="1"/>
  <c r="AN127" i="14"/>
  <c r="AN128" i="14" s="1"/>
  <c r="AO125" i="14"/>
  <c r="AU143" i="10"/>
  <c r="AU144" i="10" s="1"/>
  <c r="AV141" i="10"/>
  <c r="AP173" i="13"/>
  <c r="AO175" i="13"/>
  <c r="AO176" i="13" s="1"/>
  <c r="AP21" i="13"/>
  <c r="AO23" i="13"/>
  <c r="AO24" i="13" s="1"/>
  <c r="AM73" i="14"/>
  <c r="AL75" i="14"/>
  <c r="AL76" i="14" s="1"/>
  <c r="AM77" i="14"/>
  <c r="AL79" i="14"/>
  <c r="AL80" i="14" s="1"/>
  <c r="AQ15" i="10"/>
  <c r="AQ16" i="10" s="1"/>
  <c r="AR13" i="10"/>
  <c r="AM15" i="13"/>
  <c r="AM16" i="13" s="1"/>
  <c r="AN13" i="13"/>
  <c r="AQ75" i="10"/>
  <c r="AQ76" i="10" s="1"/>
  <c r="AR73" i="10"/>
  <c r="AQ199" i="10"/>
  <c r="AQ200" i="10" s="1"/>
  <c r="AR197" i="10"/>
  <c r="AM105" i="14"/>
  <c r="AL107" i="14"/>
  <c r="AL108" i="14" s="1"/>
  <c r="AM155" i="13"/>
  <c r="AM156" i="13" s="1"/>
  <c r="AN153" i="13"/>
  <c r="AM115" i="14"/>
  <c r="AM116" i="14" s="1"/>
  <c r="AN113" i="14"/>
  <c r="AR319" i="10"/>
  <c r="AR320" i="10" s="1"/>
  <c r="AS317" i="10"/>
  <c r="AN117" i="14"/>
  <c r="AM119" i="14"/>
  <c r="AM120" i="14" s="1"/>
  <c r="AU19" i="10"/>
  <c r="AU20" i="10" s="1"/>
  <c r="AV17" i="10"/>
  <c r="AQ139" i="10"/>
  <c r="AQ140" i="10" s="1"/>
  <c r="AR137" i="10"/>
  <c r="AN163" i="13"/>
  <c r="AN164" i="13" s="1"/>
  <c r="AO161" i="13"/>
  <c r="AQ97" i="14"/>
  <c r="AP99" i="14"/>
  <c r="AP100" i="14" s="1"/>
  <c r="AR259" i="10"/>
  <c r="AR260" i="10" s="1"/>
  <c r="AS257" i="10"/>
  <c r="AN159" i="13"/>
  <c r="AN160" i="13" s="1"/>
  <c r="AO157" i="13"/>
  <c r="AP145" i="13"/>
  <c r="AO147" i="13"/>
  <c r="AO148" i="13" s="1"/>
  <c r="AL111" i="14"/>
  <c r="AL112" i="14" s="1"/>
  <c r="AM109" i="14"/>
  <c r="AT77" i="10"/>
  <c r="AS79" i="10"/>
  <c r="AS80" i="10" s="1"/>
  <c r="AR17" i="13"/>
  <c r="AQ19" i="13"/>
  <c r="AQ20" i="13" s="1"/>
  <c r="AN103" i="14"/>
  <c r="AN104" i="14" s="1"/>
  <c r="AO101" i="14"/>
  <c r="AM151" i="13"/>
  <c r="AM152" i="13" s="1"/>
  <c r="AN149" i="13"/>
  <c r="AR255" i="10"/>
  <c r="AR256" i="10" s="1"/>
  <c r="AS253" i="10"/>
  <c r="AR195" i="10"/>
  <c r="AR196" i="10" s="1"/>
  <c r="AS193" i="10"/>
  <c r="AN139" i="13"/>
  <c r="AN140" i="13" s="1"/>
  <c r="AO137" i="13"/>
  <c r="AM83" i="14"/>
  <c r="AM84" i="14" s="1"/>
  <c r="AN81" i="14"/>
  <c r="AR135" i="10"/>
  <c r="AR136" i="10" s="1"/>
  <c r="AS133" i="10"/>
  <c r="AR315" i="10"/>
  <c r="AR316" i="10" s="1"/>
  <c r="AS313" i="10"/>
  <c r="AM95" i="14"/>
  <c r="AM96" i="14" s="1"/>
  <c r="AN93" i="14"/>
  <c r="AN89" i="14"/>
  <c r="AM91" i="14"/>
  <c r="AM92" i="14" s="1"/>
  <c r="AN143" i="13"/>
  <c r="AN144" i="13" s="1"/>
  <c r="AO141" i="13"/>
  <c r="AN85" i="14"/>
  <c r="AM87" i="14"/>
  <c r="AM88" i="14" s="1"/>
  <c r="AN135" i="13"/>
  <c r="AN136" i="13" s="1"/>
  <c r="AO133" i="13"/>
  <c r="AZ9" i="10"/>
  <c r="AY11" i="10"/>
  <c r="AY12" i="10" s="1"/>
  <c r="AR37" i="14"/>
  <c r="AQ39" i="14"/>
  <c r="AQ40" i="14" s="1"/>
  <c r="AV67" i="10"/>
  <c r="AV68" i="10" s="1"/>
  <c r="AW65" i="10"/>
  <c r="AS113" i="13"/>
  <c r="AR115" i="13"/>
  <c r="AR116" i="13" s="1"/>
  <c r="AR33" i="14"/>
  <c r="AQ35" i="14"/>
  <c r="AQ36" i="14" s="1"/>
  <c r="AW247" i="10"/>
  <c r="AW248" i="10" s="1"/>
  <c r="AX245" i="10"/>
  <c r="AQ67" i="14"/>
  <c r="AQ68" i="14" s="1"/>
  <c r="AR65" i="14"/>
  <c r="AX7" i="10"/>
  <c r="AX8" i="10" s="1"/>
  <c r="AY5" i="10"/>
  <c r="AW309" i="10"/>
  <c r="AV311" i="10"/>
  <c r="AV312" i="10" s="1"/>
  <c r="AV251" i="10"/>
  <c r="AV252" i="10" s="1"/>
  <c r="AW249" i="10"/>
  <c r="AR69" i="14"/>
  <c r="AQ71" i="14"/>
  <c r="AQ72" i="14" s="1"/>
  <c r="AV187" i="10"/>
  <c r="AV188" i="10" s="1"/>
  <c r="AW185" i="10"/>
  <c r="AS99" i="13"/>
  <c r="AS100" i="13" s="1"/>
  <c r="AT97" i="13"/>
  <c r="AT25" i="14"/>
  <c r="AS27" i="14"/>
  <c r="AS28" i="14" s="1"/>
  <c r="AQ31" i="14"/>
  <c r="AQ32" i="14" s="1"/>
  <c r="AR29" i="14"/>
  <c r="AR47" i="14"/>
  <c r="AR48" i="14" s="1"/>
  <c r="AS45" i="14"/>
  <c r="AV127" i="10"/>
  <c r="AV128" i="10" s="1"/>
  <c r="AW125" i="10"/>
  <c r="AU5" i="13"/>
  <c r="AT7" i="13"/>
  <c r="AT8" i="13" s="1"/>
  <c r="AW307" i="10"/>
  <c r="AW308" i="10" s="1"/>
  <c r="AX305" i="10"/>
  <c r="AS41" i="14"/>
  <c r="AR43" i="14"/>
  <c r="AR44" i="14" s="1"/>
  <c r="AZ265" i="10"/>
  <c r="AY267" i="10"/>
  <c r="AY268" i="10" s="1"/>
  <c r="AX107" i="10"/>
  <c r="AX108" i="10" s="1"/>
  <c r="AY105" i="10"/>
  <c r="BA345" i="10"/>
  <c r="AZ347" i="10"/>
  <c r="AZ348" i="10" s="1"/>
  <c r="BA159" i="10"/>
  <c r="BA160" i="10" s="1"/>
  <c r="BB157" i="10"/>
  <c r="AZ167" i="10"/>
  <c r="AZ168" i="10" s="1"/>
  <c r="BA165" i="10"/>
  <c r="AZ175" i="10"/>
  <c r="AZ176" i="10" s="1"/>
  <c r="BA173" i="10"/>
  <c r="BA295" i="10"/>
  <c r="BA296" i="10" s="1"/>
  <c r="BB293" i="10"/>
  <c r="BA115" i="10"/>
  <c r="BA116" i="10" s="1"/>
  <c r="BB113" i="10"/>
  <c r="BB223" i="10"/>
  <c r="BB224" i="10" s="1"/>
  <c r="BC221" i="10"/>
  <c r="AW231" i="10"/>
  <c r="AW232" i="10" s="1"/>
  <c r="AX229" i="10"/>
  <c r="BB55" i="10"/>
  <c r="BB56" i="10" s="1"/>
  <c r="BC53" i="10"/>
  <c r="BA289" i="10"/>
  <c r="AZ291" i="10"/>
  <c r="AZ292" i="10" s="1"/>
  <c r="AZ351" i="10"/>
  <c r="AZ352" i="10" s="1"/>
  <c r="BA349" i="10"/>
  <c r="BB283" i="10"/>
  <c r="BB284" i="10" s="1"/>
  <c r="BC281" i="10"/>
  <c r="BA287" i="10"/>
  <c r="BA288" i="10" s="1"/>
  <c r="BB285" i="10"/>
  <c r="AZ103" i="10"/>
  <c r="AZ104" i="10" s="1"/>
  <c r="BA101" i="10"/>
  <c r="AZ131" i="10"/>
  <c r="AZ132" i="10" s="1"/>
  <c r="BA129" i="10"/>
  <c r="AY235" i="10"/>
  <c r="AY236" i="10" s="1"/>
  <c r="AZ233" i="10"/>
  <c r="BA339" i="10"/>
  <c r="BA340" i="10" s="1"/>
  <c r="BB337" i="10"/>
  <c r="BB217" i="10"/>
  <c r="BA219" i="10"/>
  <c r="BA220" i="10" s="1"/>
  <c r="BA69" i="10"/>
  <c r="AZ71" i="10"/>
  <c r="AZ72" i="10" s="1"/>
  <c r="AW341" i="10"/>
  <c r="AV343" i="10"/>
  <c r="AV344" i="10" s="1"/>
  <c r="BC97" i="10"/>
  <c r="BB99" i="10"/>
  <c r="BB100" i="10" s="1"/>
  <c r="AY169" i="10"/>
  <c r="AX171" i="10"/>
  <c r="AX172" i="10" s="1"/>
  <c r="BA39" i="10"/>
  <c r="BA40" i="10" s="1"/>
  <c r="BB37" i="10"/>
  <c r="BC161" i="10"/>
  <c r="BB163" i="10"/>
  <c r="BB164" i="10" s="1"/>
  <c r="AX51" i="10"/>
  <c r="AX52" i="10" s="1"/>
  <c r="AY49" i="10"/>
  <c r="BA43" i="10"/>
  <c r="BA44" i="10" s="1"/>
  <c r="BB41" i="10"/>
  <c r="AZ189" i="10"/>
  <c r="AY191" i="10"/>
  <c r="AY192" i="10" s="1"/>
  <c r="AY45" i="10"/>
  <c r="AX47" i="10"/>
  <c r="AX48" i="10" s="1"/>
  <c r="BA279" i="10"/>
  <c r="BA280" i="10" s="1"/>
  <c r="BB277" i="10"/>
  <c r="AY109" i="10"/>
  <c r="AX111" i="10"/>
  <c r="AX112" i="10" s="1"/>
  <c r="BA353" i="10"/>
  <c r="AZ355" i="10"/>
  <c r="AZ356" i="10" s="1"/>
  <c r="AT49" i="13"/>
  <c r="AS51" i="13"/>
  <c r="AS52" i="13" s="1"/>
  <c r="AS287" i="13"/>
  <c r="AS288" i="13" s="1"/>
  <c r="AT285" i="13"/>
  <c r="AU235" i="14"/>
  <c r="AU236" i="14" s="1"/>
  <c r="AV233" i="14"/>
  <c r="AU243" i="14"/>
  <c r="AU244" i="14" s="1"/>
  <c r="AV241" i="14"/>
  <c r="AT45" i="13"/>
  <c r="AS47" i="13"/>
  <c r="AS48" i="13" s="1"/>
  <c r="AW221" i="14"/>
  <c r="AV223" i="14"/>
  <c r="AV224" i="14" s="1"/>
  <c r="AW337" i="13"/>
  <c r="AV339" i="13"/>
  <c r="AV340" i="13" s="1"/>
  <c r="AV315" i="14"/>
  <c r="AV316" i="14" s="1"/>
  <c r="AW313" i="14"/>
  <c r="AV241" i="13"/>
  <c r="AU243" i="13"/>
  <c r="AU244" i="13" s="1"/>
  <c r="AV251" i="13"/>
  <c r="AV252" i="13" s="1"/>
  <c r="AW249" i="13"/>
  <c r="AW37" i="13"/>
  <c r="AV39" i="13"/>
  <c r="AV40" i="13" s="1"/>
  <c r="AV329" i="14"/>
  <c r="AU331" i="14"/>
  <c r="AU332" i="14" s="1"/>
  <c r="AR301" i="14"/>
  <c r="AQ303" i="14"/>
  <c r="AQ304" i="14" s="1"/>
  <c r="AR299" i="14"/>
  <c r="AR300" i="14" s="1"/>
  <c r="AS297" i="14"/>
  <c r="AU305" i="14"/>
  <c r="AT307" i="14"/>
  <c r="AT308" i="14" s="1"/>
  <c r="AU333" i="14"/>
  <c r="AT335" i="14"/>
  <c r="AT336" i="14" s="1"/>
  <c r="AU231" i="14"/>
  <c r="AU232" i="14" s="1"/>
  <c r="AV229" i="14"/>
  <c r="AV237" i="14"/>
  <c r="AU239" i="14"/>
  <c r="AU240" i="14" s="1"/>
  <c r="AU219" i="14"/>
  <c r="AU220" i="14" s="1"/>
  <c r="AV217" i="14"/>
  <c r="AT287" i="14"/>
  <c r="AT288" i="14" s="1"/>
  <c r="AU285" i="14"/>
  <c r="AT247" i="14"/>
  <c r="AT248" i="14" s="1"/>
  <c r="AU245" i="14"/>
  <c r="AX53" i="13"/>
  <c r="AW55" i="13"/>
  <c r="AW56" i="13" s="1"/>
  <c r="AV229" i="13"/>
  <c r="AU231" i="13"/>
  <c r="AU232" i="13" s="1"/>
  <c r="AV281" i="14"/>
  <c r="AU283" i="14"/>
  <c r="AU284" i="14" s="1"/>
  <c r="AR267" i="14"/>
  <c r="AR268" i="14" s="1"/>
  <c r="AS265" i="14"/>
  <c r="AU321" i="14"/>
  <c r="AT323" i="14"/>
  <c r="AT324" i="14" s="1"/>
  <c r="AU319" i="14"/>
  <c r="AU320" i="14" s="1"/>
  <c r="AV317" i="14"/>
  <c r="AU103" i="13"/>
  <c r="AU104" i="13" s="1"/>
  <c r="AV101" i="13"/>
  <c r="AS293" i="14"/>
  <c r="AR295" i="14"/>
  <c r="AR296" i="14" s="1"/>
  <c r="AV11" i="13"/>
  <c r="AV12" i="13" s="1"/>
  <c r="AW9" i="13"/>
  <c r="AV255" i="13"/>
  <c r="AV256" i="13" s="1"/>
  <c r="AW253" i="13"/>
  <c r="AR271" i="14"/>
  <c r="AR272" i="14" s="1"/>
  <c r="AS269" i="14"/>
  <c r="AW257" i="14"/>
  <c r="AV259" i="14"/>
  <c r="AV260" i="14" s="1"/>
  <c r="AX245" i="13"/>
  <c r="AW247" i="13"/>
  <c r="AW248" i="13" s="1"/>
  <c r="AT55" i="14"/>
  <c r="AT56" i="14" s="1"/>
  <c r="AU53" i="14"/>
  <c r="AS289" i="14"/>
  <c r="AR291" i="14"/>
  <c r="AR292" i="14" s="1"/>
  <c r="AT325" i="14"/>
  <c r="AS327" i="14"/>
  <c r="AS328" i="14" s="1"/>
  <c r="AV263" i="13"/>
  <c r="AV264" i="13" s="1"/>
  <c r="AW261" i="13"/>
  <c r="AV233" i="13"/>
  <c r="AU235" i="13"/>
  <c r="AU236" i="13" s="1"/>
  <c r="AU345" i="13"/>
  <c r="AT347" i="13"/>
  <c r="AT348" i="13" s="1"/>
  <c r="AU239" i="13"/>
  <c r="AU240" i="13" s="1"/>
  <c r="AV237" i="13"/>
  <c r="AT275" i="14"/>
  <c r="AT276" i="14" s="1"/>
  <c r="AU273" i="14"/>
  <c r="AU309" i="14"/>
  <c r="AT311" i="14"/>
  <c r="AT312" i="14" s="1"/>
  <c r="AU109" i="13"/>
  <c r="AT111" i="13"/>
  <c r="AT112" i="13" s="1"/>
  <c r="AT59" i="14"/>
  <c r="AT60" i="14" s="1"/>
  <c r="AU57" i="14"/>
  <c r="AQ261" i="14"/>
  <c r="AP263" i="14"/>
  <c r="AP264" i="14" s="1"/>
  <c r="AU355" i="13"/>
  <c r="AU356" i="13" s="1"/>
  <c r="AV353" i="13"/>
  <c r="AV43" i="13"/>
  <c r="AV44" i="13" s="1"/>
  <c r="AW41" i="13"/>
  <c r="AR281" i="13"/>
  <c r="AQ283" i="13"/>
  <c r="AQ284" i="13" s="1"/>
  <c r="AT277" i="14"/>
  <c r="AS279" i="14"/>
  <c r="AS280" i="14" s="1"/>
  <c r="AV49" i="14"/>
  <c r="AU51" i="14"/>
  <c r="AU52" i="14" s="1"/>
  <c r="AW253" i="14"/>
  <c r="AV255" i="14"/>
  <c r="AV256" i="14" s="1"/>
  <c r="AV351" i="13"/>
  <c r="AV352" i="13" s="1"/>
  <c r="AW349" i="13"/>
  <c r="AV225" i="14"/>
  <c r="AU227" i="14"/>
  <c r="AU228" i="14" s="1"/>
  <c r="AS63" i="14"/>
  <c r="AS64" i="14" s="1"/>
  <c r="AT61" i="14"/>
  <c r="AV251" i="14"/>
  <c r="AV252" i="14" s="1"/>
  <c r="AW249" i="14"/>
  <c r="AM215" i="14" l="1"/>
  <c r="AM216" i="14" s="1"/>
  <c r="AN213" i="14"/>
  <c r="AO333" i="13"/>
  <c r="AN335" i="13"/>
  <c r="AN336" i="13" s="1"/>
  <c r="AR335" i="10"/>
  <c r="AR336" i="10" s="1"/>
  <c r="AS333" i="10"/>
  <c r="AR223" i="13"/>
  <c r="AR224" i="13" s="1"/>
  <c r="AS221" i="13"/>
  <c r="AW153" i="10"/>
  <c r="AV155" i="10"/>
  <c r="AV156" i="10" s="1"/>
  <c r="AP209" i="14"/>
  <c r="AO211" i="14"/>
  <c r="AO212" i="14" s="1"/>
  <c r="AW213" i="10"/>
  <c r="AV215" i="10"/>
  <c r="AV216" i="10" s="1"/>
  <c r="AV93" i="10"/>
  <c r="AU95" i="10"/>
  <c r="AU96" i="10" s="1"/>
  <c r="AR35" i="13"/>
  <c r="AR36" i="13" s="1"/>
  <c r="AS33" i="13"/>
  <c r="AR205" i="14"/>
  <c r="AQ207" i="14"/>
  <c r="AQ208" i="14" s="1"/>
  <c r="AT275" i="10"/>
  <c r="AT276" i="10" s="1"/>
  <c r="AU273" i="10"/>
  <c r="AQ197" i="14"/>
  <c r="AP199" i="14"/>
  <c r="AP200" i="14" s="1"/>
  <c r="AR193" i="14"/>
  <c r="AQ195" i="14"/>
  <c r="AQ196" i="14" s="1"/>
  <c r="AV35" i="10"/>
  <c r="AV36" i="10" s="1"/>
  <c r="AW33" i="10"/>
  <c r="AR219" i="13"/>
  <c r="AR220" i="13" s="1"/>
  <c r="AS217" i="13"/>
  <c r="AQ203" i="14"/>
  <c r="AQ204" i="14" s="1"/>
  <c r="AR201" i="14"/>
  <c r="AP227" i="13"/>
  <c r="AP228" i="13" s="1"/>
  <c r="AQ225" i="13"/>
  <c r="AQ95" i="13"/>
  <c r="AQ96" i="13" s="1"/>
  <c r="AR93" i="13"/>
  <c r="AO207" i="13"/>
  <c r="AO208" i="13" s="1"/>
  <c r="AP205" i="13"/>
  <c r="AN169" i="14"/>
  <c r="AM171" i="14"/>
  <c r="AM172" i="14" s="1"/>
  <c r="AT209" i="10"/>
  <c r="AS211" i="10"/>
  <c r="AS212" i="10" s="1"/>
  <c r="AS271" i="10"/>
  <c r="AS272" i="10" s="1"/>
  <c r="AT269" i="10"/>
  <c r="AN91" i="13"/>
  <c r="AN92" i="13" s="1"/>
  <c r="AO89" i="13"/>
  <c r="AO189" i="14"/>
  <c r="AN191" i="14"/>
  <c r="AN192" i="14" s="1"/>
  <c r="AT149" i="10"/>
  <c r="AS151" i="10"/>
  <c r="AS152" i="10" s="1"/>
  <c r="AP209" i="13"/>
  <c r="AO211" i="13"/>
  <c r="AO212" i="13" s="1"/>
  <c r="AT329" i="10"/>
  <c r="AS331" i="10"/>
  <c r="AS332" i="10" s="1"/>
  <c r="AO185" i="14"/>
  <c r="AN187" i="14"/>
  <c r="AN188" i="14" s="1"/>
  <c r="AP329" i="13"/>
  <c r="AO331" i="13"/>
  <c r="AO332" i="13" s="1"/>
  <c r="AN183" i="14"/>
  <c r="AN184" i="14" s="1"/>
  <c r="AO181" i="14"/>
  <c r="AO215" i="13"/>
  <c r="AO216" i="13" s="1"/>
  <c r="AP213" i="13"/>
  <c r="AN31" i="13"/>
  <c r="AN32" i="13" s="1"/>
  <c r="AO29" i="13"/>
  <c r="AR91" i="10"/>
  <c r="AR92" i="10" s="1"/>
  <c r="AS89" i="10"/>
  <c r="AN173" i="14"/>
  <c r="AM175" i="14"/>
  <c r="AM176" i="14" s="1"/>
  <c r="AN179" i="14"/>
  <c r="AN180" i="14" s="1"/>
  <c r="AO177" i="14"/>
  <c r="AS29" i="10"/>
  <c r="AR31" i="10"/>
  <c r="AR32" i="10" s="1"/>
  <c r="AT327" i="10"/>
  <c r="AT328" i="10" s="1"/>
  <c r="AU325" i="10"/>
  <c r="AS201" i="13"/>
  <c r="AR203" i="13"/>
  <c r="AR204" i="13" s="1"/>
  <c r="AT27" i="10"/>
  <c r="AT28" i="10" s="1"/>
  <c r="AU25" i="10"/>
  <c r="AQ85" i="13"/>
  <c r="AP87" i="13"/>
  <c r="AP88" i="13" s="1"/>
  <c r="AU205" i="10"/>
  <c r="AT207" i="10"/>
  <c r="AT208" i="10" s="1"/>
  <c r="AO147" i="14"/>
  <c r="AO148" i="14" s="1"/>
  <c r="AP145" i="14"/>
  <c r="AP157" i="14"/>
  <c r="AO159" i="14"/>
  <c r="AO160" i="14" s="1"/>
  <c r="AX145" i="10"/>
  <c r="AW147" i="10"/>
  <c r="AW148" i="10" s="1"/>
  <c r="AS153" i="14"/>
  <c r="AR155" i="14"/>
  <c r="AR156" i="14" s="1"/>
  <c r="AO167" i="14"/>
  <c r="AO168" i="14" s="1"/>
  <c r="AP165" i="14"/>
  <c r="AR161" i="14"/>
  <c r="AQ163" i="14"/>
  <c r="AQ164" i="14" s="1"/>
  <c r="AP27" i="13"/>
  <c r="AP28" i="13" s="1"/>
  <c r="AQ25" i="13"/>
  <c r="AP149" i="14"/>
  <c r="AO151" i="14"/>
  <c r="AO152" i="14" s="1"/>
  <c r="AP199" i="13"/>
  <c r="AP200" i="13" s="1"/>
  <c r="AQ197" i="13"/>
  <c r="AW225" i="10"/>
  <c r="AV227" i="10"/>
  <c r="AV228" i="10" s="1"/>
  <c r="AT87" i="10"/>
  <c r="AT88" i="10" s="1"/>
  <c r="AU85" i="10"/>
  <c r="AS195" i="13"/>
  <c r="AS196" i="13" s="1"/>
  <c r="AT193" i="13"/>
  <c r="AP327" i="13"/>
  <c r="AP328" i="13" s="1"/>
  <c r="AQ325" i="13"/>
  <c r="AJ133" i="14"/>
  <c r="AI135" i="14"/>
  <c r="AI136" i="14" s="1"/>
  <c r="AN203" i="10"/>
  <c r="AN204" i="10" s="1"/>
  <c r="AO201" i="10"/>
  <c r="AJ187" i="13"/>
  <c r="AJ188" i="13" s="1"/>
  <c r="AK185" i="13"/>
  <c r="AV275" i="13"/>
  <c r="AV276" i="13" s="1"/>
  <c r="AW273" i="13"/>
  <c r="AP169" i="13"/>
  <c r="AO171" i="13"/>
  <c r="AO172" i="13" s="1"/>
  <c r="AT305" i="13"/>
  <c r="AS307" i="13"/>
  <c r="AS308" i="13" s="1"/>
  <c r="AS271" i="13"/>
  <c r="AS272" i="13" s="1"/>
  <c r="AT269" i="13"/>
  <c r="AS341" i="13"/>
  <c r="AR343" i="13"/>
  <c r="AR344" i="13" s="1"/>
  <c r="AU309" i="13"/>
  <c r="AT311" i="13"/>
  <c r="AT312" i="13" s="1"/>
  <c r="AP315" i="13"/>
  <c r="AP316" i="13" s="1"/>
  <c r="AQ313" i="13"/>
  <c r="AP319" i="13"/>
  <c r="AP320" i="13" s="1"/>
  <c r="AQ317" i="13"/>
  <c r="AV257" i="13"/>
  <c r="AU259" i="13"/>
  <c r="AU260" i="13" s="1"/>
  <c r="AE191" i="13"/>
  <c r="AE192" i="13" s="1"/>
  <c r="AF189" i="13"/>
  <c r="AT267" i="13"/>
  <c r="AT268" i="13" s="1"/>
  <c r="AU265" i="13"/>
  <c r="AF321" i="13"/>
  <c r="AE323" i="13"/>
  <c r="AE324" i="13" s="1"/>
  <c r="AR81" i="13"/>
  <c r="AQ83" i="13"/>
  <c r="AQ84" i="13" s="1"/>
  <c r="AW277" i="13"/>
  <c r="AV279" i="13"/>
  <c r="AV280" i="13" s="1"/>
  <c r="AT107" i="13"/>
  <c r="AT108" i="13" s="1"/>
  <c r="AU105" i="13"/>
  <c r="AI261" i="10"/>
  <c r="AH263" i="10"/>
  <c r="AH264" i="10" s="1"/>
  <c r="AD179" i="13"/>
  <c r="AD180" i="13" s="1"/>
  <c r="AE177" i="13"/>
  <c r="AC143" i="14"/>
  <c r="AC144" i="14" s="1"/>
  <c r="AD141" i="14"/>
  <c r="AC139" i="14"/>
  <c r="AC140" i="14" s="1"/>
  <c r="AD137" i="14"/>
  <c r="AE181" i="13"/>
  <c r="AD183" i="13"/>
  <c r="AD184" i="13" s="1"/>
  <c r="AH323" i="10"/>
  <c r="AH324" i="10" s="1"/>
  <c r="AI321" i="10"/>
  <c r="AV143" i="10"/>
  <c r="AV144" i="10" s="1"/>
  <c r="AW141" i="10"/>
  <c r="AO127" i="14"/>
  <c r="AO128" i="14" s="1"/>
  <c r="AP125" i="14"/>
  <c r="AO123" i="14"/>
  <c r="AO124" i="14" s="1"/>
  <c r="AP121" i="14"/>
  <c r="AT23" i="10"/>
  <c r="AT24" i="10" s="1"/>
  <c r="AU21" i="10"/>
  <c r="AR129" i="14"/>
  <c r="AQ131" i="14"/>
  <c r="AQ132" i="14" s="1"/>
  <c r="AP23" i="13"/>
  <c r="AP24" i="13" s="1"/>
  <c r="AQ21" i="13"/>
  <c r="AP175" i="13"/>
  <c r="AP176" i="13" s="1"/>
  <c r="AQ173" i="13"/>
  <c r="AQ165" i="13"/>
  <c r="AP167" i="13"/>
  <c r="AP168" i="13" s="1"/>
  <c r="AT83" i="10"/>
  <c r="AT84" i="10" s="1"/>
  <c r="AU81" i="10"/>
  <c r="AR75" i="10"/>
  <c r="AR76" i="10" s="1"/>
  <c r="AS73" i="10"/>
  <c r="AO13" i="13"/>
  <c r="AN15" i="13"/>
  <c r="AN16" i="13" s="1"/>
  <c r="AS13" i="10"/>
  <c r="AR15" i="10"/>
  <c r="AR16" i="10" s="1"/>
  <c r="AM79" i="14"/>
  <c r="AM80" i="14" s="1"/>
  <c r="AN77" i="14"/>
  <c r="AN73" i="14"/>
  <c r="AM75" i="14"/>
  <c r="AM76" i="14" s="1"/>
  <c r="AN151" i="13"/>
  <c r="AN152" i="13" s="1"/>
  <c r="AO149" i="13"/>
  <c r="AO103" i="14"/>
  <c r="AO104" i="14" s="1"/>
  <c r="AP101" i="14"/>
  <c r="AN109" i="14"/>
  <c r="AM111" i="14"/>
  <c r="AM112" i="14" s="1"/>
  <c r="AO159" i="13"/>
  <c r="AO160" i="13" s="1"/>
  <c r="AP157" i="13"/>
  <c r="AS259" i="10"/>
  <c r="AS260" i="10" s="1"/>
  <c r="AT257" i="10"/>
  <c r="AO163" i="13"/>
  <c r="AO164" i="13" s="1"/>
  <c r="AP161" i="13"/>
  <c r="AS137" i="10"/>
  <c r="AR139" i="10"/>
  <c r="AR140" i="10" s="1"/>
  <c r="AV19" i="10"/>
  <c r="AV20" i="10" s="1"/>
  <c r="AW17" i="10"/>
  <c r="AS319" i="10"/>
  <c r="AS320" i="10" s="1"/>
  <c r="AT317" i="10"/>
  <c r="AO113" i="14"/>
  <c r="AN115" i="14"/>
  <c r="AN116" i="14" s="1"/>
  <c r="AN155" i="13"/>
  <c r="AN156" i="13" s="1"/>
  <c r="AO153" i="13"/>
  <c r="AR199" i="10"/>
  <c r="AR200" i="10" s="1"/>
  <c r="AS197" i="10"/>
  <c r="AR19" i="13"/>
  <c r="AR20" i="13" s="1"/>
  <c r="AS17" i="13"/>
  <c r="AU77" i="10"/>
  <c r="AT79" i="10"/>
  <c r="AT80" i="10" s="1"/>
  <c r="AP147" i="13"/>
  <c r="AP148" i="13" s="1"/>
  <c r="AQ145" i="13"/>
  <c r="AR97" i="14"/>
  <c r="AQ99" i="14"/>
  <c r="AQ100" i="14" s="1"/>
  <c r="AN119" i="14"/>
  <c r="AN120" i="14" s="1"/>
  <c r="AO117" i="14"/>
  <c r="AN105" i="14"/>
  <c r="AM107" i="14"/>
  <c r="AM108" i="14" s="1"/>
  <c r="AP133" i="13"/>
  <c r="AO135" i="13"/>
  <c r="AO136" i="13" s="1"/>
  <c r="AP141" i="13"/>
  <c r="AO143" i="13"/>
  <c r="AO144" i="13" s="1"/>
  <c r="AO93" i="14"/>
  <c r="AN95" i="14"/>
  <c r="AN96" i="14" s="1"/>
  <c r="AS315" i="10"/>
  <c r="AS316" i="10" s="1"/>
  <c r="AT313" i="10"/>
  <c r="AS135" i="10"/>
  <c r="AS136" i="10" s="1"/>
  <c r="AT133" i="10"/>
  <c r="AN83" i="14"/>
  <c r="AN84" i="14" s="1"/>
  <c r="AO81" i="14"/>
  <c r="AP137" i="13"/>
  <c r="AO139" i="13"/>
  <c r="AO140" i="13" s="1"/>
  <c r="AS195" i="10"/>
  <c r="AS196" i="10" s="1"/>
  <c r="AT193" i="10"/>
  <c r="AS255" i="10"/>
  <c r="AS256" i="10" s="1"/>
  <c r="AT253" i="10"/>
  <c r="AO85" i="14"/>
  <c r="AN87" i="14"/>
  <c r="AN88" i="14" s="1"/>
  <c r="AO89" i="14"/>
  <c r="AN91" i="14"/>
  <c r="AN92" i="14" s="1"/>
  <c r="AZ11" i="10"/>
  <c r="AZ12" i="10" s="1"/>
  <c r="BA9" i="10"/>
  <c r="AY305" i="10"/>
  <c r="AX307" i="10"/>
  <c r="AX308" i="10" s="1"/>
  <c r="AW127" i="10"/>
  <c r="AW128" i="10" s="1"/>
  <c r="AX125" i="10"/>
  <c r="AT45" i="14"/>
  <c r="AS47" i="14"/>
  <c r="AS48" i="14" s="1"/>
  <c r="AS29" i="14"/>
  <c r="AR31" i="14"/>
  <c r="AR32" i="14" s="1"/>
  <c r="AU97" i="13"/>
  <c r="AT99" i="13"/>
  <c r="AT100" i="13" s="1"/>
  <c r="AX185" i="10"/>
  <c r="AW187" i="10"/>
  <c r="AW188" i="10" s="1"/>
  <c r="AX249" i="10"/>
  <c r="AW251" i="10"/>
  <c r="AW252" i="10" s="1"/>
  <c r="AY7" i="10"/>
  <c r="AY8" i="10" s="1"/>
  <c r="AZ5" i="10"/>
  <c r="AS65" i="14"/>
  <c r="AR67" i="14"/>
  <c r="AR68" i="14" s="1"/>
  <c r="AY245" i="10"/>
  <c r="AX247" i="10"/>
  <c r="AX248" i="10" s="1"/>
  <c r="AW67" i="10"/>
  <c r="AW68" i="10" s="1"/>
  <c r="AX65" i="10"/>
  <c r="AT41" i="14"/>
  <c r="AS43" i="14"/>
  <c r="AS44" i="14" s="1"/>
  <c r="AU7" i="13"/>
  <c r="AU8" i="13" s="1"/>
  <c r="AV5" i="13"/>
  <c r="AU25" i="14"/>
  <c r="AT27" i="14"/>
  <c r="AT28" i="14" s="1"/>
  <c r="AS69" i="14"/>
  <c r="AR71" i="14"/>
  <c r="AR72" i="14" s="1"/>
  <c r="AW311" i="10"/>
  <c r="AW312" i="10" s="1"/>
  <c r="AX309" i="10"/>
  <c r="AR35" i="14"/>
  <c r="AR36" i="14" s="1"/>
  <c r="AS33" i="14"/>
  <c r="AS115" i="13"/>
  <c r="AS116" i="13" s="1"/>
  <c r="AT113" i="13"/>
  <c r="AR39" i="14"/>
  <c r="AR40" i="14" s="1"/>
  <c r="AS37" i="14"/>
  <c r="BB353" i="10"/>
  <c r="BA355" i="10"/>
  <c r="BA356" i="10" s="1"/>
  <c r="AZ235" i="10"/>
  <c r="AZ236" i="10" s="1"/>
  <c r="BA233" i="10"/>
  <c r="BB279" i="10"/>
  <c r="BB280" i="10" s="1"/>
  <c r="BC277" i="10"/>
  <c r="BA265" i="10"/>
  <c r="AZ267" i="10"/>
  <c r="AZ268" i="10" s="1"/>
  <c r="BC283" i="10"/>
  <c r="BC284" i="10" s="1"/>
  <c r="BD281" i="10"/>
  <c r="BD161" i="10"/>
  <c r="BC163" i="10"/>
  <c r="BC164" i="10" s="1"/>
  <c r="BB101" i="10"/>
  <c r="BA103" i="10"/>
  <c r="BA104" i="10" s="1"/>
  <c r="BA351" i="10"/>
  <c r="BA352" i="10" s="1"/>
  <c r="BB349" i="10"/>
  <c r="AZ191" i="10"/>
  <c r="AZ192" i="10" s="1"/>
  <c r="BA189" i="10"/>
  <c r="BB159" i="10"/>
  <c r="BB160" i="10" s="1"/>
  <c r="BC157" i="10"/>
  <c r="AY111" i="10"/>
  <c r="AY112" i="10" s="1"/>
  <c r="AZ109" i="10"/>
  <c r="AZ49" i="10"/>
  <c r="AY51" i="10"/>
  <c r="AY52" i="10" s="1"/>
  <c r="AZ169" i="10"/>
  <c r="AY171" i="10"/>
  <c r="AY172" i="10" s="1"/>
  <c r="BA71" i="10"/>
  <c r="BA72" i="10" s="1"/>
  <c r="BB69" i="10"/>
  <c r="BC293" i="10"/>
  <c r="BB295" i="10"/>
  <c r="BB296" i="10" s="1"/>
  <c r="BB345" i="10"/>
  <c r="BA347" i="10"/>
  <c r="BA348" i="10" s="1"/>
  <c r="BB339" i="10"/>
  <c r="BB340" i="10" s="1"/>
  <c r="BC337" i="10"/>
  <c r="BA131" i="10"/>
  <c r="BA132" i="10" s="1"/>
  <c r="BB129" i="10"/>
  <c r="BD53" i="10"/>
  <c r="BC55" i="10"/>
  <c r="BC56" i="10" s="1"/>
  <c r="AY107" i="10"/>
  <c r="AY108" i="10" s="1"/>
  <c r="AZ105" i="10"/>
  <c r="BB287" i="10"/>
  <c r="BB288" i="10" s="1"/>
  <c r="BC285" i="10"/>
  <c r="BC41" i="10"/>
  <c r="BB43" i="10"/>
  <c r="BB44" i="10" s="1"/>
  <c r="AX341" i="10"/>
  <c r="AW343" i="10"/>
  <c r="AW344" i="10" s="1"/>
  <c r="BC113" i="10"/>
  <c r="BB115" i="10"/>
  <c r="BB116" i="10" s="1"/>
  <c r="AY47" i="10"/>
  <c r="AY48" i="10" s="1"/>
  <c r="AZ45" i="10"/>
  <c r="BC37" i="10"/>
  <c r="BB39" i="10"/>
  <c r="BB40" i="10" s="1"/>
  <c r="BC99" i="10"/>
  <c r="BC100" i="10" s="1"/>
  <c r="BD97" i="10"/>
  <c r="BB219" i="10"/>
  <c r="BB220" i="10" s="1"/>
  <c r="BC217" i="10"/>
  <c r="BB289" i="10"/>
  <c r="BA291" i="10"/>
  <c r="BA292" i="10" s="1"/>
  <c r="AY229" i="10"/>
  <c r="AX231" i="10"/>
  <c r="AX232" i="10" s="1"/>
  <c r="BD221" i="10"/>
  <c r="BC223" i="10"/>
  <c r="BC224" i="10" s="1"/>
  <c r="BA175" i="10"/>
  <c r="BA176" i="10" s="1"/>
  <c r="BB173" i="10"/>
  <c r="BA167" i="10"/>
  <c r="BA168" i="10" s="1"/>
  <c r="BB165" i="10"/>
  <c r="AX253" i="13"/>
  <c r="AW255" i="13"/>
  <c r="AW256" i="13" s="1"/>
  <c r="AV319" i="14"/>
  <c r="AV320" i="14" s="1"/>
  <c r="AW317" i="14"/>
  <c r="AS267" i="14"/>
  <c r="AS268" i="14" s="1"/>
  <c r="AT265" i="14"/>
  <c r="AV285" i="14"/>
  <c r="AU287" i="14"/>
  <c r="AU288" i="14" s="1"/>
  <c r="AV283" i="14"/>
  <c r="AV284" i="14" s="1"/>
  <c r="AW281" i="14"/>
  <c r="AW251" i="14"/>
  <c r="AW252" i="14" s="1"/>
  <c r="AX249" i="14"/>
  <c r="AW43" i="13"/>
  <c r="AW44" i="13" s="1"/>
  <c r="AX41" i="13"/>
  <c r="AR261" i="14"/>
  <c r="AQ263" i="14"/>
  <c r="AQ264" i="14" s="1"/>
  <c r="AX261" i="13"/>
  <c r="AW263" i="13"/>
  <c r="AW264" i="13" s="1"/>
  <c r="AT289" i="14"/>
  <c r="AS291" i="14"/>
  <c r="AS292" i="14" s="1"/>
  <c r="AY245" i="13"/>
  <c r="AX247" i="13"/>
  <c r="AX248" i="13" s="1"/>
  <c r="AX9" i="13"/>
  <c r="AW11" i="13"/>
  <c r="AW12" i="13" s="1"/>
  <c r="AU247" i="14"/>
  <c r="AU248" i="14" s="1"/>
  <c r="AV245" i="14"/>
  <c r="AV219" i="14"/>
  <c r="AV220" i="14" s="1"/>
  <c r="AW217" i="14"/>
  <c r="AV231" i="14"/>
  <c r="AV232" i="14" s="1"/>
  <c r="AW229" i="14"/>
  <c r="AW329" i="14"/>
  <c r="AV331" i="14"/>
  <c r="AV332" i="14" s="1"/>
  <c r="AX249" i="13"/>
  <c r="AW251" i="13"/>
  <c r="AW252" i="13" s="1"/>
  <c r="AX337" i="13"/>
  <c r="AW339" i="13"/>
  <c r="AW340" i="13" s="1"/>
  <c r="AU285" i="13"/>
  <c r="AT287" i="13"/>
  <c r="AT288" i="13" s="1"/>
  <c r="AW351" i="13"/>
  <c r="AW352" i="13" s="1"/>
  <c r="AX349" i="13"/>
  <c r="AW353" i="13"/>
  <c r="AV355" i="13"/>
  <c r="AV356" i="13" s="1"/>
  <c r="AV321" i="14"/>
  <c r="AU323" i="14"/>
  <c r="AU324" i="14" s="1"/>
  <c r="AX221" i="14"/>
  <c r="AW223" i="14"/>
  <c r="AW224" i="14" s="1"/>
  <c r="AV235" i="14"/>
  <c r="AV236" i="14" s="1"/>
  <c r="AW233" i="14"/>
  <c r="AX253" i="14"/>
  <c r="AW255" i="14"/>
  <c r="AW256" i="14" s="1"/>
  <c r="AU277" i="14"/>
  <c r="AT279" i="14"/>
  <c r="AT280" i="14" s="1"/>
  <c r="AR283" i="13"/>
  <c r="AR284" i="13" s="1"/>
  <c r="AS281" i="13"/>
  <c r="AU311" i="14"/>
  <c r="AU312" i="14" s="1"/>
  <c r="AV309" i="14"/>
  <c r="AV235" i="13"/>
  <c r="AV236" i="13" s="1"/>
  <c r="AW233" i="13"/>
  <c r="AT327" i="14"/>
  <c r="AT328" i="14" s="1"/>
  <c r="AU325" i="14"/>
  <c r="AV53" i="14"/>
  <c r="AU55" i="14"/>
  <c r="AU56" i="14" s="1"/>
  <c r="AT293" i="14"/>
  <c r="AS295" i="14"/>
  <c r="AS296" i="14" s="1"/>
  <c r="AY53" i="13"/>
  <c r="AX55" i="13"/>
  <c r="AX56" i="13" s="1"/>
  <c r="AU335" i="14"/>
  <c r="AU336" i="14" s="1"/>
  <c r="AV333" i="14"/>
  <c r="AU307" i="14"/>
  <c r="AU308" i="14" s="1"/>
  <c r="AV305" i="14"/>
  <c r="AT47" i="13"/>
  <c r="AT48" i="13" s="1"/>
  <c r="AU45" i="13"/>
  <c r="AS301" i="14"/>
  <c r="AR303" i="14"/>
  <c r="AR304" i="14" s="1"/>
  <c r="AU111" i="13"/>
  <c r="AU112" i="13" s="1"/>
  <c r="AV109" i="13"/>
  <c r="AV345" i="13"/>
  <c r="AU347" i="13"/>
  <c r="AU348" i="13" s="1"/>
  <c r="AS271" i="14"/>
  <c r="AS272" i="14" s="1"/>
  <c r="AT269" i="14"/>
  <c r="AW101" i="13"/>
  <c r="AV103" i="13"/>
  <c r="AV104" i="13" s="1"/>
  <c r="AS299" i="14"/>
  <c r="AS300" i="14" s="1"/>
  <c r="AT297" i="14"/>
  <c r="AX37" i="13"/>
  <c r="AW39" i="13"/>
  <c r="AW40" i="13" s="1"/>
  <c r="AT63" i="14"/>
  <c r="AT64" i="14" s="1"/>
  <c r="AU61" i="14"/>
  <c r="AW259" i="14"/>
  <c r="AW260" i="14" s="1"/>
  <c r="AX257" i="14"/>
  <c r="AW315" i="14"/>
  <c r="AW316" i="14" s="1"/>
  <c r="AX313" i="14"/>
  <c r="AV243" i="14"/>
  <c r="AV244" i="14" s="1"/>
  <c r="AW241" i="14"/>
  <c r="AT51" i="13"/>
  <c r="AT52" i="13" s="1"/>
  <c r="AU49" i="13"/>
  <c r="AV231" i="13"/>
  <c r="AV232" i="13" s="1"/>
  <c r="AW229" i="13"/>
  <c r="AW237" i="14"/>
  <c r="AV239" i="14"/>
  <c r="AV240" i="14" s="1"/>
  <c r="AV227" i="14"/>
  <c r="AV228" i="14" s="1"/>
  <c r="AW225" i="14"/>
  <c r="AW49" i="14"/>
  <c r="AV51" i="14"/>
  <c r="AV52" i="14" s="1"/>
  <c r="AU59" i="14"/>
  <c r="AU60" i="14" s="1"/>
  <c r="AV57" i="14"/>
  <c r="AV273" i="14"/>
  <c r="AU275" i="14"/>
  <c r="AU276" i="14" s="1"/>
  <c r="AV239" i="13"/>
  <c r="AV240" i="13" s="1"/>
  <c r="AW237" i="13"/>
  <c r="AV243" i="13"/>
  <c r="AV244" i="13" s="1"/>
  <c r="AW241" i="13"/>
  <c r="AS335" i="10" l="1"/>
  <c r="AS336" i="10" s="1"/>
  <c r="AT333" i="10"/>
  <c r="AO335" i="13"/>
  <c r="AO336" i="13" s="1"/>
  <c r="AP333" i="13"/>
  <c r="AO213" i="14"/>
  <c r="AN215" i="14"/>
  <c r="AN216" i="14" s="1"/>
  <c r="AR95" i="13"/>
  <c r="AR96" i="13" s="1"/>
  <c r="AS93" i="13"/>
  <c r="AR195" i="14"/>
  <c r="AR196" i="14" s="1"/>
  <c r="AS193" i="14"/>
  <c r="AR225" i="13"/>
  <c r="AQ227" i="13"/>
  <c r="AQ228" i="13" s="1"/>
  <c r="AQ199" i="14"/>
  <c r="AQ200" i="14" s="1"/>
  <c r="AR197" i="14"/>
  <c r="AW93" i="10"/>
  <c r="AV95" i="10"/>
  <c r="AV96" i="10" s="1"/>
  <c r="AR203" i="14"/>
  <c r="AR204" i="14" s="1"/>
  <c r="AS201" i="14"/>
  <c r="AU275" i="10"/>
  <c r="AU276" i="10" s="1"/>
  <c r="AV273" i="10"/>
  <c r="AX213" i="10"/>
  <c r="AW215" i="10"/>
  <c r="AW216" i="10" s="1"/>
  <c r="AT217" i="13"/>
  <c r="AS219" i="13"/>
  <c r="AS220" i="13" s="1"/>
  <c r="AR207" i="14"/>
  <c r="AR208" i="14" s="1"/>
  <c r="AS205" i="14"/>
  <c r="AP211" i="14"/>
  <c r="AP212" i="14" s="1"/>
  <c r="AQ209" i="14"/>
  <c r="AX33" i="10"/>
  <c r="AW35" i="10"/>
  <c r="AW36" i="10" s="1"/>
  <c r="AS35" i="13"/>
  <c r="AS36" i="13" s="1"/>
  <c r="AT33" i="13"/>
  <c r="AX153" i="10"/>
  <c r="AW155" i="10"/>
  <c r="AW156" i="10" s="1"/>
  <c r="AS223" i="13"/>
  <c r="AS224" i="13" s="1"/>
  <c r="AT221" i="13"/>
  <c r="AP181" i="14"/>
  <c r="AO183" i="14"/>
  <c r="AO184" i="14" s="1"/>
  <c r="AT29" i="10"/>
  <c r="AS31" i="10"/>
  <c r="AS32" i="10" s="1"/>
  <c r="AP189" i="14"/>
  <c r="AO191" i="14"/>
  <c r="AO192" i="14" s="1"/>
  <c r="AO179" i="14"/>
  <c r="AO180" i="14" s="1"/>
  <c r="AP177" i="14"/>
  <c r="AO91" i="13"/>
  <c r="AO92" i="13" s="1"/>
  <c r="AP89" i="13"/>
  <c r="AQ329" i="13"/>
  <c r="AP331" i="13"/>
  <c r="AP332" i="13" s="1"/>
  <c r="AU269" i="10"/>
  <c r="AT271" i="10"/>
  <c r="AT272" i="10" s="1"/>
  <c r="AN175" i="14"/>
  <c r="AN176" i="14" s="1"/>
  <c r="AO173" i="14"/>
  <c r="AO187" i="14"/>
  <c r="AO188" i="14" s="1"/>
  <c r="AP185" i="14"/>
  <c r="AS91" i="10"/>
  <c r="AS92" i="10" s="1"/>
  <c r="AT89" i="10"/>
  <c r="AT331" i="10"/>
  <c r="AT332" i="10" s="1"/>
  <c r="AU329" i="10"/>
  <c r="AU209" i="10"/>
  <c r="AT211" i="10"/>
  <c r="AT212" i="10" s="1"/>
  <c r="AO31" i="13"/>
  <c r="AO32" i="13" s="1"/>
  <c r="AP29" i="13"/>
  <c r="AQ209" i="13"/>
  <c r="AP211" i="13"/>
  <c r="AP212" i="13" s="1"/>
  <c r="AN171" i="14"/>
  <c r="AN172" i="14" s="1"/>
  <c r="AO169" i="14"/>
  <c r="AQ213" i="13"/>
  <c r="AP215" i="13"/>
  <c r="AP216" i="13" s="1"/>
  <c r="AP207" i="13"/>
  <c r="AP208" i="13" s="1"/>
  <c r="AQ205" i="13"/>
  <c r="AT151" i="10"/>
  <c r="AT152" i="10" s="1"/>
  <c r="AU149" i="10"/>
  <c r="AQ327" i="13"/>
  <c r="AQ328" i="13" s="1"/>
  <c r="AR325" i="13"/>
  <c r="AQ27" i="13"/>
  <c r="AQ28" i="13" s="1"/>
  <c r="AR25" i="13"/>
  <c r="AP147" i="14"/>
  <c r="AP148" i="14" s="1"/>
  <c r="AQ145" i="14"/>
  <c r="AT195" i="13"/>
  <c r="AT196" i="13" s="1"/>
  <c r="AU193" i="13"/>
  <c r="AR163" i="14"/>
  <c r="AR164" i="14" s="1"/>
  <c r="AS161" i="14"/>
  <c r="AV205" i="10"/>
  <c r="AU207" i="10"/>
  <c r="AU208" i="10" s="1"/>
  <c r="AV85" i="10"/>
  <c r="AU87" i="10"/>
  <c r="AU88" i="10" s="1"/>
  <c r="AP167" i="14"/>
  <c r="AP168" i="14" s="1"/>
  <c r="AQ165" i="14"/>
  <c r="AQ87" i="13"/>
  <c r="AQ88" i="13" s="1"/>
  <c r="AR85" i="13"/>
  <c r="AV25" i="10"/>
  <c r="AU27" i="10"/>
  <c r="AU28" i="10" s="1"/>
  <c r="AW227" i="10"/>
  <c r="AW228" i="10" s="1"/>
  <c r="AX225" i="10"/>
  <c r="AS155" i="14"/>
  <c r="AS156" i="14" s="1"/>
  <c r="AT153" i="14"/>
  <c r="AQ199" i="13"/>
  <c r="AQ200" i="13" s="1"/>
  <c r="AR197" i="13"/>
  <c r="AY145" i="10"/>
  <c r="AX147" i="10"/>
  <c r="AX148" i="10" s="1"/>
  <c r="AS203" i="13"/>
  <c r="AS204" i="13" s="1"/>
  <c r="AT201" i="13"/>
  <c r="AV325" i="10"/>
  <c r="AU327" i="10"/>
  <c r="AU328" i="10" s="1"/>
  <c r="AP151" i="14"/>
  <c r="AP152" i="14" s="1"/>
  <c r="AQ149" i="14"/>
  <c r="AP159" i="14"/>
  <c r="AP160" i="14" s="1"/>
  <c r="AQ157" i="14"/>
  <c r="AK187" i="13"/>
  <c r="AK188" i="13" s="1"/>
  <c r="AL185" i="13"/>
  <c r="AP201" i="10"/>
  <c r="AO203" i="10"/>
  <c r="AO204" i="10" s="1"/>
  <c r="AK133" i="14"/>
  <c r="AJ135" i="14"/>
  <c r="AJ136" i="14" s="1"/>
  <c r="AU107" i="13"/>
  <c r="AU108" i="13" s="1"/>
  <c r="AV105" i="13"/>
  <c r="AW257" i="13"/>
  <c r="AV259" i="13"/>
  <c r="AV260" i="13" s="1"/>
  <c r="AS343" i="13"/>
  <c r="AS344" i="13" s="1"/>
  <c r="AT341" i="13"/>
  <c r="AU269" i="13"/>
  <c r="AT271" i="13"/>
  <c r="AT272" i="13" s="1"/>
  <c r="AX277" i="13"/>
  <c r="AW279" i="13"/>
  <c r="AW280" i="13" s="1"/>
  <c r="AR317" i="13"/>
  <c r="AQ319" i="13"/>
  <c r="AQ320" i="13" s="1"/>
  <c r="AR83" i="13"/>
  <c r="AR84" i="13" s="1"/>
  <c r="AS81" i="13"/>
  <c r="AG321" i="13"/>
  <c r="AF323" i="13"/>
  <c r="AF324" i="13" s="1"/>
  <c r="AT307" i="13"/>
  <c r="AT308" i="13" s="1"/>
  <c r="AU305" i="13"/>
  <c r="AU267" i="13"/>
  <c r="AU268" i="13" s="1"/>
  <c r="AV265" i="13"/>
  <c r="AQ315" i="13"/>
  <c r="AQ316" i="13" s="1"/>
  <c r="AR313" i="13"/>
  <c r="AQ169" i="13"/>
  <c r="AP171" i="13"/>
  <c r="AP172" i="13" s="1"/>
  <c r="AG189" i="13"/>
  <c r="AF191" i="13"/>
  <c r="AF192" i="13" s="1"/>
  <c r="AX273" i="13"/>
  <c r="AW275" i="13"/>
  <c r="AW276" i="13" s="1"/>
  <c r="AU311" i="13"/>
  <c r="AU312" i="13" s="1"/>
  <c r="AV309" i="13"/>
  <c r="AJ321" i="10"/>
  <c r="AI323" i="10"/>
  <c r="AI324" i="10" s="1"/>
  <c r="AE137" i="14"/>
  <c r="AD139" i="14"/>
  <c r="AD140" i="14" s="1"/>
  <c r="AF177" i="13"/>
  <c r="AE179" i="13"/>
  <c r="AE180" i="13" s="1"/>
  <c r="AE141" i="14"/>
  <c r="AD143" i="14"/>
  <c r="AD144" i="14" s="1"/>
  <c r="AF181" i="13"/>
  <c r="AE183" i="13"/>
  <c r="AE184" i="13" s="1"/>
  <c r="AJ261" i="10"/>
  <c r="AI263" i="10"/>
  <c r="AI264" i="10" s="1"/>
  <c r="AV81" i="10"/>
  <c r="AU83" i="10"/>
  <c r="AU84" i="10" s="1"/>
  <c r="AQ175" i="13"/>
  <c r="AQ176" i="13" s="1"/>
  <c r="AR173" i="13"/>
  <c r="AQ121" i="14"/>
  <c r="AP123" i="14"/>
  <c r="AP124" i="14" s="1"/>
  <c r="AQ125" i="14"/>
  <c r="AP127" i="14"/>
  <c r="AP128" i="14" s="1"/>
  <c r="AR131" i="14"/>
  <c r="AR132" i="14" s="1"/>
  <c r="AS129" i="14"/>
  <c r="AQ23" i="13"/>
  <c r="AQ24" i="13" s="1"/>
  <c r="AR21" i="13"/>
  <c r="AU23" i="10"/>
  <c r="AU24" i="10" s="1"/>
  <c r="AV21" i="10"/>
  <c r="AX141" i="10"/>
  <c r="AW143" i="10"/>
  <c r="AW144" i="10" s="1"/>
  <c r="AR165" i="13"/>
  <c r="AQ167" i="13"/>
  <c r="AQ168" i="13" s="1"/>
  <c r="AN79" i="14"/>
  <c r="AN80" i="14" s="1"/>
  <c r="AO77" i="14"/>
  <c r="AS75" i="10"/>
  <c r="AS76" i="10" s="1"/>
  <c r="AT73" i="10"/>
  <c r="AO73" i="14"/>
  <c r="AN75" i="14"/>
  <c r="AN76" i="14" s="1"/>
  <c r="AT13" i="10"/>
  <c r="AS15" i="10"/>
  <c r="AS16" i="10" s="1"/>
  <c r="AO15" i="13"/>
  <c r="AO16" i="13" s="1"/>
  <c r="AP13" i="13"/>
  <c r="AP117" i="14"/>
  <c r="AO119" i="14"/>
  <c r="AO120" i="14" s="1"/>
  <c r="AQ147" i="13"/>
  <c r="AQ148" i="13" s="1"/>
  <c r="AR145" i="13"/>
  <c r="AS19" i="13"/>
  <c r="AS20" i="13" s="1"/>
  <c r="AT17" i="13"/>
  <c r="AT197" i="10"/>
  <c r="AS199" i="10"/>
  <c r="AS200" i="10" s="1"/>
  <c r="AO155" i="13"/>
  <c r="AO156" i="13" s="1"/>
  <c r="AP153" i="13"/>
  <c r="AU317" i="10"/>
  <c r="AT319" i="10"/>
  <c r="AT320" i="10" s="1"/>
  <c r="AW19" i="10"/>
  <c r="AW20" i="10" s="1"/>
  <c r="AX17" i="10"/>
  <c r="AP163" i="13"/>
  <c r="AP164" i="13" s="1"/>
  <c r="AQ161" i="13"/>
  <c r="AU257" i="10"/>
  <c r="AT259" i="10"/>
  <c r="AT260" i="10" s="1"/>
  <c r="AP159" i="13"/>
  <c r="AP160" i="13" s="1"/>
  <c r="AQ157" i="13"/>
  <c r="AQ101" i="14"/>
  <c r="AP103" i="14"/>
  <c r="AP104" i="14" s="1"/>
  <c r="AP149" i="13"/>
  <c r="AO151" i="13"/>
  <c r="AO152" i="13" s="1"/>
  <c r="AN107" i="14"/>
  <c r="AN108" i="14" s="1"/>
  <c r="AO105" i="14"/>
  <c r="AS97" i="14"/>
  <c r="AR99" i="14"/>
  <c r="AR100" i="14" s="1"/>
  <c r="AV77" i="10"/>
  <c r="AU79" i="10"/>
  <c r="AU80" i="10" s="1"/>
  <c r="AO115" i="14"/>
  <c r="AO116" i="14" s="1"/>
  <c r="AP113" i="14"/>
  <c r="AT137" i="10"/>
  <c r="AS139" i="10"/>
  <c r="AS140" i="10" s="1"/>
  <c r="AN111" i="14"/>
  <c r="AN112" i="14" s="1"/>
  <c r="AO109" i="14"/>
  <c r="AU253" i="10"/>
  <c r="AT255" i="10"/>
  <c r="AT256" i="10" s="1"/>
  <c r="AT195" i="10"/>
  <c r="AT196" i="10" s="1"/>
  <c r="AU193" i="10"/>
  <c r="AP81" i="14"/>
  <c r="AO83" i="14"/>
  <c r="AO84" i="14" s="1"/>
  <c r="AU133" i="10"/>
  <c r="AT135" i="10"/>
  <c r="AT136" i="10" s="1"/>
  <c r="AT315" i="10"/>
  <c r="AT316" i="10" s="1"/>
  <c r="AU313" i="10"/>
  <c r="AO91" i="14"/>
  <c r="AO92" i="14" s="1"/>
  <c r="AP89" i="14"/>
  <c r="AP85" i="14"/>
  <c r="AO87" i="14"/>
  <c r="AO88" i="14" s="1"/>
  <c r="AQ137" i="13"/>
  <c r="AP139" i="13"/>
  <c r="AP140" i="13" s="1"/>
  <c r="AO95" i="14"/>
  <c r="AO96" i="14" s="1"/>
  <c r="AP93" i="14"/>
  <c r="AP143" i="13"/>
  <c r="AP144" i="13" s="1"/>
  <c r="AQ141" i="13"/>
  <c r="AQ133" i="13"/>
  <c r="AP135" i="13"/>
  <c r="AP136" i="13" s="1"/>
  <c r="BA11" i="10"/>
  <c r="BA12" i="10" s="1"/>
  <c r="BB9" i="10"/>
  <c r="AT37" i="14"/>
  <c r="AS39" i="14"/>
  <c r="AS40" i="14" s="1"/>
  <c r="AU113" i="13"/>
  <c r="AT115" i="13"/>
  <c r="AT116" i="13" s="1"/>
  <c r="AT33" i="14"/>
  <c r="AS35" i="14"/>
  <c r="AS36" i="14" s="1"/>
  <c r="AY309" i="10"/>
  <c r="AX311" i="10"/>
  <c r="AX312" i="10" s="1"/>
  <c r="AW5" i="13"/>
  <c r="AV7" i="13"/>
  <c r="AV8" i="13" s="1"/>
  <c r="AX67" i="10"/>
  <c r="AX68" i="10" s="1"/>
  <c r="AY65" i="10"/>
  <c r="BA5" i="10"/>
  <c r="AZ7" i="10"/>
  <c r="AZ8" i="10" s="1"/>
  <c r="AY125" i="10"/>
  <c r="AX127" i="10"/>
  <c r="AX128" i="10" s="1"/>
  <c r="AS71" i="14"/>
  <c r="AS72" i="14" s="1"/>
  <c r="AT69" i="14"/>
  <c r="AV25" i="14"/>
  <c r="AU27" i="14"/>
  <c r="AU28" i="14" s="1"/>
  <c r="AT43" i="14"/>
  <c r="AT44" i="14" s="1"/>
  <c r="AU41" i="14"/>
  <c r="AZ245" i="10"/>
  <c r="AY247" i="10"/>
  <c r="AY248" i="10" s="1"/>
  <c r="AS67" i="14"/>
  <c r="AS68" i="14" s="1"/>
  <c r="AT65" i="14"/>
  <c r="AY249" i="10"/>
  <c r="AX251" i="10"/>
  <c r="AX252" i="10" s="1"/>
  <c r="AX187" i="10"/>
  <c r="AX188" i="10" s="1"/>
  <c r="AY185" i="10"/>
  <c r="AU99" i="13"/>
  <c r="AU100" i="13" s="1"/>
  <c r="AV97" i="13"/>
  <c r="AS31" i="14"/>
  <c r="AS32" i="14" s="1"/>
  <c r="AT29" i="14"/>
  <c r="AT47" i="14"/>
  <c r="AT48" i="14" s="1"/>
  <c r="AU45" i="14"/>
  <c r="AZ305" i="10"/>
  <c r="AY307" i="10"/>
  <c r="AY308" i="10" s="1"/>
  <c r="BC165" i="10"/>
  <c r="BB167" i="10"/>
  <c r="BB168" i="10" s="1"/>
  <c r="BD217" i="10"/>
  <c r="BC219" i="10"/>
  <c r="BC220" i="10" s="1"/>
  <c r="AY231" i="10"/>
  <c r="AY232" i="10" s="1"/>
  <c r="AZ229" i="10"/>
  <c r="BE281" i="10"/>
  <c r="BD283" i="10"/>
  <c r="BD284" i="10" s="1"/>
  <c r="BC289" i="10"/>
  <c r="BB291" i="10"/>
  <c r="BB292" i="10" s="1"/>
  <c r="AZ107" i="10"/>
  <c r="AZ108" i="10" s="1"/>
  <c r="BA105" i="10"/>
  <c r="BA109" i="10"/>
  <c r="AZ111" i="10"/>
  <c r="AZ112" i="10" s="1"/>
  <c r="BD277" i="10"/>
  <c r="BC279" i="10"/>
  <c r="BC280" i="10" s="1"/>
  <c r="BC115" i="10"/>
  <c r="BC116" i="10" s="1"/>
  <c r="BD113" i="10"/>
  <c r="BD41" i="10"/>
  <c r="BC43" i="10"/>
  <c r="BC44" i="10" s="1"/>
  <c r="BD337" i="10"/>
  <c r="BC339" i="10"/>
  <c r="BC340" i="10" s="1"/>
  <c r="BB189" i="10"/>
  <c r="BA191" i="10"/>
  <c r="BA192" i="10" s="1"/>
  <c r="BC349" i="10"/>
  <c r="BB351" i="10"/>
  <c r="BB352" i="10" s="1"/>
  <c r="BC287" i="10"/>
  <c r="BC288" i="10" s="1"/>
  <c r="BD285" i="10"/>
  <c r="BD99" i="10"/>
  <c r="BD100" i="10" s="1"/>
  <c r="BE97" i="10"/>
  <c r="BA49" i="10"/>
  <c r="AZ51" i="10"/>
  <c r="AZ52" i="10" s="1"/>
  <c r="BA235" i="10"/>
  <c r="BA236" i="10" s="1"/>
  <c r="BB233" i="10"/>
  <c r="BC39" i="10"/>
  <c r="BC40" i="10" s="1"/>
  <c r="BD37" i="10"/>
  <c r="AX343" i="10"/>
  <c r="AX344" i="10" s="1"/>
  <c r="AY341" i="10"/>
  <c r="BB71" i="10"/>
  <c r="BB72" i="10" s="1"/>
  <c r="BC69" i="10"/>
  <c r="BD163" i="10"/>
  <c r="BD164" i="10" s="1"/>
  <c r="BE161" i="10"/>
  <c r="BA45" i="10"/>
  <c r="AZ47" i="10"/>
  <c r="AZ48" i="10" s="1"/>
  <c r="BE53" i="10"/>
  <c r="BD55" i="10"/>
  <c r="BD56" i="10" s="1"/>
  <c r="BC345" i="10"/>
  <c r="BB347" i="10"/>
  <c r="BB348" i="10" s="1"/>
  <c r="BB265" i="10"/>
  <c r="BA267" i="10"/>
  <c r="BA268" i="10" s="1"/>
  <c r="BA169" i="10"/>
  <c r="AZ171" i="10"/>
  <c r="AZ172" i="10" s="1"/>
  <c r="BC173" i="10"/>
  <c r="BB175" i="10"/>
  <c r="BB176" i="10" s="1"/>
  <c r="BC295" i="10"/>
  <c r="BC296" i="10" s="1"/>
  <c r="BD293" i="10"/>
  <c r="BE221" i="10"/>
  <c r="BD223" i="10"/>
  <c r="BD224" i="10" s="1"/>
  <c r="BB131" i="10"/>
  <c r="BB132" i="10" s="1"/>
  <c r="BC129" i="10"/>
  <c r="BD157" i="10"/>
  <c r="BC159" i="10"/>
  <c r="BC160" i="10" s="1"/>
  <c r="BB103" i="10"/>
  <c r="BB104" i="10" s="1"/>
  <c r="BC101" i="10"/>
  <c r="BC353" i="10"/>
  <c r="BB355" i="10"/>
  <c r="BB356" i="10" s="1"/>
  <c r="AV49" i="13"/>
  <c r="AU51" i="13"/>
  <c r="AU52" i="13" s="1"/>
  <c r="AY55" i="13"/>
  <c r="AY56" i="13" s="1"/>
  <c r="AZ53" i="13"/>
  <c r="AW53" i="14"/>
  <c r="AV55" i="14"/>
  <c r="AV56" i="14" s="1"/>
  <c r="AW235" i="14"/>
  <c r="AW236" i="14" s="1"/>
  <c r="AX233" i="14"/>
  <c r="AW243" i="14"/>
  <c r="AW244" i="14" s="1"/>
  <c r="AX241" i="14"/>
  <c r="AW231" i="13"/>
  <c r="AW232" i="13" s="1"/>
  <c r="AX229" i="13"/>
  <c r="AU297" i="14"/>
  <c r="AT299" i="14"/>
  <c r="AT300" i="14" s="1"/>
  <c r="AX353" i="13"/>
  <c r="AW355" i="13"/>
  <c r="AW356" i="13" s="1"/>
  <c r="AY9" i="13"/>
  <c r="AX11" i="13"/>
  <c r="AX12" i="13" s="1"/>
  <c r="AT291" i="14"/>
  <c r="AT292" i="14" s="1"/>
  <c r="AU289" i="14"/>
  <c r="AW273" i="14"/>
  <c r="AV275" i="14"/>
  <c r="AV276" i="14" s="1"/>
  <c r="AW109" i="13"/>
  <c r="AV111" i="13"/>
  <c r="AV112" i="13" s="1"/>
  <c r="AV335" i="14"/>
  <c r="AV336" i="14" s="1"/>
  <c r="AW333" i="14"/>
  <c r="AV277" i="14"/>
  <c r="AU279" i="14"/>
  <c r="AU280" i="14" s="1"/>
  <c r="AW245" i="14"/>
  <c r="AV247" i="14"/>
  <c r="AV248" i="14" s="1"/>
  <c r="AY249" i="14"/>
  <c r="AX251" i="14"/>
  <c r="AX252" i="14" s="1"/>
  <c r="AW51" i="14"/>
  <c r="AW52" i="14" s="1"/>
  <c r="AX49" i="14"/>
  <c r="AX217" i="14"/>
  <c r="AW219" i="14"/>
  <c r="AW220" i="14" s="1"/>
  <c r="AX43" i="13"/>
  <c r="AX44" i="13" s="1"/>
  <c r="AY41" i="13"/>
  <c r="AY253" i="13"/>
  <c r="AX255" i="13"/>
  <c r="AX256" i="13" s="1"/>
  <c r="AX225" i="14"/>
  <c r="AW227" i="14"/>
  <c r="AW228" i="14" s="1"/>
  <c r="AV287" i="14"/>
  <c r="AV288" i="14" s="1"/>
  <c r="AW285" i="14"/>
  <c r="AX315" i="14"/>
  <c r="AX316" i="14" s="1"/>
  <c r="AY313" i="14"/>
  <c r="AT271" i="14"/>
  <c r="AT272" i="14" s="1"/>
  <c r="AU269" i="14"/>
  <c r="AT301" i="14"/>
  <c r="AS303" i="14"/>
  <c r="AS304" i="14" s="1"/>
  <c r="AV311" i="14"/>
  <c r="AV312" i="14" s="1"/>
  <c r="AW309" i="14"/>
  <c r="AX329" i="14"/>
  <c r="AW331" i="14"/>
  <c r="AW332" i="14" s="1"/>
  <c r="AY261" i="13"/>
  <c r="AX263" i="13"/>
  <c r="AX264" i="13" s="1"/>
  <c r="AT267" i="14"/>
  <c r="AT268" i="14" s="1"/>
  <c r="AU265" i="14"/>
  <c r="AX237" i="13"/>
  <c r="AW239" i="13"/>
  <c r="AW240" i="13" s="1"/>
  <c r="AW57" i="14"/>
  <c r="AV59" i="14"/>
  <c r="AV60" i="14" s="1"/>
  <c r="AX339" i="13"/>
  <c r="AX340" i="13" s="1"/>
  <c r="AY337" i="13"/>
  <c r="AX39" i="13"/>
  <c r="AX40" i="13" s="1"/>
  <c r="AY37" i="13"/>
  <c r="AW103" i="13"/>
  <c r="AW104" i="13" s="1"/>
  <c r="AX101" i="13"/>
  <c r="AX241" i="13"/>
  <c r="AW243" i="13"/>
  <c r="AW244" i="13" s="1"/>
  <c r="AU287" i="13"/>
  <c r="AU288" i="13" s="1"/>
  <c r="AV285" i="13"/>
  <c r="AY249" i="13"/>
  <c r="AX251" i="13"/>
  <c r="AX252" i="13" s="1"/>
  <c r="AX237" i="14"/>
  <c r="AW239" i="14"/>
  <c r="AW240" i="14" s="1"/>
  <c r="AV45" i="13"/>
  <c r="AU47" i="13"/>
  <c r="AU48" i="13" s="1"/>
  <c r="AT295" i="14"/>
  <c r="AT296" i="14" s="1"/>
  <c r="AU293" i="14"/>
  <c r="AX255" i="14"/>
  <c r="AX256" i="14" s="1"/>
  <c r="AY253" i="14"/>
  <c r="AY221" i="14"/>
  <c r="AX223" i="14"/>
  <c r="AX224" i="14" s="1"/>
  <c r="AX351" i="13"/>
  <c r="AX352" i="13" s="1"/>
  <c r="AY349" i="13"/>
  <c r="AW231" i="14"/>
  <c r="AW232" i="14" s="1"/>
  <c r="AX229" i="14"/>
  <c r="AV325" i="14"/>
  <c r="AU327" i="14"/>
  <c r="AU328" i="14" s="1"/>
  <c r="AS283" i="13"/>
  <c r="AS284" i="13" s="1"/>
  <c r="AT281" i="13"/>
  <c r="AZ245" i="13"/>
  <c r="AY247" i="13"/>
  <c r="AY248" i="13" s="1"/>
  <c r="AV307" i="14"/>
  <c r="AV308" i="14" s="1"/>
  <c r="AW305" i="14"/>
  <c r="AX259" i="14"/>
  <c r="AX260" i="14" s="1"/>
  <c r="AY257" i="14"/>
  <c r="AV61" i="14"/>
  <c r="AU63" i="14"/>
  <c r="AU64" i="14" s="1"/>
  <c r="AV347" i="13"/>
  <c r="AV348" i="13" s="1"/>
  <c r="AW345" i="13"/>
  <c r="AX233" i="13"/>
  <c r="AW235" i="13"/>
  <c r="AW236" i="13" s="1"/>
  <c r="AV323" i="14"/>
  <c r="AV324" i="14" s="1"/>
  <c r="AW321" i="14"/>
  <c r="AS261" i="14"/>
  <c r="AR263" i="14"/>
  <c r="AR264" i="14" s="1"/>
  <c r="AX281" i="14"/>
  <c r="AW283" i="14"/>
  <c r="AW284" i="14" s="1"/>
  <c r="AX317" i="14"/>
  <c r="AW319" i="14"/>
  <c r="AW320" i="14" s="1"/>
  <c r="AP213" i="14" l="1"/>
  <c r="AO215" i="14"/>
  <c r="AO216" i="14" s="1"/>
  <c r="AP335" i="13"/>
  <c r="AP336" i="13" s="1"/>
  <c r="AQ333" i="13"/>
  <c r="AT335" i="10"/>
  <c r="AT336" i="10" s="1"/>
  <c r="AU333" i="10"/>
  <c r="AR209" i="14"/>
  <c r="AQ211" i="14"/>
  <c r="AQ212" i="14" s="1"/>
  <c r="AX93" i="10"/>
  <c r="AW95" i="10"/>
  <c r="AW96" i="10" s="1"/>
  <c r="AU221" i="13"/>
  <c r="AT223" i="13"/>
  <c r="AT224" i="13" s="1"/>
  <c r="AT205" i="14"/>
  <c r="AS207" i="14"/>
  <c r="AS208" i="14" s="1"/>
  <c r="AS197" i="14"/>
  <c r="AR199" i="14"/>
  <c r="AR200" i="14" s="1"/>
  <c r="AT219" i="13"/>
  <c r="AT220" i="13" s="1"/>
  <c r="AU217" i="13"/>
  <c r="AS225" i="13"/>
  <c r="AR227" i="13"/>
  <c r="AR228" i="13" s="1"/>
  <c r="AS195" i="14"/>
  <c r="AS196" i="14" s="1"/>
  <c r="AT193" i="14"/>
  <c r="AY153" i="10"/>
  <c r="AX155" i="10"/>
  <c r="AX156" i="10" s="1"/>
  <c r="AY213" i="10"/>
  <c r="AX215" i="10"/>
  <c r="AX216" i="10" s="1"/>
  <c r="AT35" i="13"/>
  <c r="AT36" i="13" s="1"/>
  <c r="AU33" i="13"/>
  <c r="AW273" i="10"/>
  <c r="AV275" i="10"/>
  <c r="AV276" i="10" s="1"/>
  <c r="AT201" i="14"/>
  <c r="AS203" i="14"/>
  <c r="AS204" i="14" s="1"/>
  <c r="AS95" i="13"/>
  <c r="AS96" i="13" s="1"/>
  <c r="AT93" i="13"/>
  <c r="AX35" i="10"/>
  <c r="AX36" i="10" s="1"/>
  <c r="AY33" i="10"/>
  <c r="AV149" i="10"/>
  <c r="AU151" i="10"/>
  <c r="AU152" i="10" s="1"/>
  <c r="AU211" i="10"/>
  <c r="AU212" i="10" s="1"/>
  <c r="AV209" i="10"/>
  <c r="AR329" i="13"/>
  <c r="AQ331" i="13"/>
  <c r="AQ332" i="13" s="1"/>
  <c r="AQ207" i="13"/>
  <c r="AQ208" i="13" s="1"/>
  <c r="AR205" i="13"/>
  <c r="AU331" i="10"/>
  <c r="AU332" i="10" s="1"/>
  <c r="AV329" i="10"/>
  <c r="AQ89" i="13"/>
  <c r="AP91" i="13"/>
  <c r="AP92" i="13" s="1"/>
  <c r="AT91" i="10"/>
  <c r="AT92" i="10" s="1"/>
  <c r="AU89" i="10"/>
  <c r="AP179" i="14"/>
  <c r="AP180" i="14" s="1"/>
  <c r="AQ177" i="14"/>
  <c r="AR213" i="13"/>
  <c r="AQ215" i="13"/>
  <c r="AQ216" i="13" s="1"/>
  <c r="AO171" i="14"/>
  <c r="AO172" i="14" s="1"/>
  <c r="AP169" i="14"/>
  <c r="AP187" i="14"/>
  <c r="AP188" i="14" s="1"/>
  <c r="AQ185" i="14"/>
  <c r="AQ189" i="14"/>
  <c r="AP191" i="14"/>
  <c r="AP192" i="14" s="1"/>
  <c r="AP173" i="14"/>
  <c r="AO175" i="14"/>
  <c r="AO176" i="14" s="1"/>
  <c r="AR209" i="13"/>
  <c r="AQ211" i="13"/>
  <c r="AQ212" i="13" s="1"/>
  <c r="AT31" i="10"/>
  <c r="AT32" i="10" s="1"/>
  <c r="AU29" i="10"/>
  <c r="AP31" i="13"/>
  <c r="AP32" i="13" s="1"/>
  <c r="AQ29" i="13"/>
  <c r="AU271" i="10"/>
  <c r="AU272" i="10" s="1"/>
  <c r="AV269" i="10"/>
  <c r="AQ181" i="14"/>
  <c r="AP183" i="14"/>
  <c r="AP184" i="14" s="1"/>
  <c r="AQ159" i="14"/>
  <c r="AQ160" i="14" s="1"/>
  <c r="AR157" i="14"/>
  <c r="AT155" i="14"/>
  <c r="AT156" i="14" s="1"/>
  <c r="AU153" i="14"/>
  <c r="AW205" i="10"/>
  <c r="AV207" i="10"/>
  <c r="AV208" i="10" s="1"/>
  <c r="AR149" i="14"/>
  <c r="AQ151" i="14"/>
  <c r="AQ152" i="14" s="1"/>
  <c r="AX227" i="10"/>
  <c r="AX228" i="10" s="1"/>
  <c r="AY225" i="10"/>
  <c r="AS163" i="14"/>
  <c r="AS164" i="14" s="1"/>
  <c r="AT161" i="14"/>
  <c r="AV193" i="13"/>
  <c r="AU195" i="13"/>
  <c r="AU196" i="13" s="1"/>
  <c r="AW325" i="10"/>
  <c r="AV327" i="10"/>
  <c r="AV328" i="10" s="1"/>
  <c r="AV27" i="10"/>
  <c r="AV28" i="10" s="1"/>
  <c r="AW25" i="10"/>
  <c r="AT203" i="13"/>
  <c r="AT204" i="13" s="1"/>
  <c r="AU201" i="13"/>
  <c r="AS85" i="13"/>
  <c r="AR87" i="13"/>
  <c r="AR88" i="13" s="1"/>
  <c r="AQ147" i="14"/>
  <c r="AQ148" i="14" s="1"/>
  <c r="AR145" i="14"/>
  <c r="AQ167" i="14"/>
  <c r="AQ168" i="14" s="1"/>
  <c r="AR165" i="14"/>
  <c r="AS25" i="13"/>
  <c r="AR27" i="13"/>
  <c r="AR28" i="13" s="1"/>
  <c r="AZ145" i="10"/>
  <c r="AY147" i="10"/>
  <c r="AY148" i="10" s="1"/>
  <c r="AS197" i="13"/>
  <c r="AR199" i="13"/>
  <c r="AR200" i="13" s="1"/>
  <c r="AR327" i="13"/>
  <c r="AR328" i="13" s="1"/>
  <c r="AS325" i="13"/>
  <c r="AW85" i="10"/>
  <c r="AV87" i="10"/>
  <c r="AV88" i="10" s="1"/>
  <c r="AK135" i="14"/>
  <c r="AK136" i="14" s="1"/>
  <c r="AL133" i="14"/>
  <c r="AP203" i="10"/>
  <c r="AP204" i="10" s="1"/>
  <c r="AQ201" i="10"/>
  <c r="AL187" i="13"/>
  <c r="AL188" i="13" s="1"/>
  <c r="AM185" i="13"/>
  <c r="AW309" i="13"/>
  <c r="AV311" i="13"/>
  <c r="AV312" i="13" s="1"/>
  <c r="AV305" i="13"/>
  <c r="AU307" i="13"/>
  <c r="AU308" i="13" s="1"/>
  <c r="AY277" i="13"/>
  <c r="AX279" i="13"/>
  <c r="AX280" i="13" s="1"/>
  <c r="AX275" i="13"/>
  <c r="AX276" i="13" s="1"/>
  <c r="AY273" i="13"/>
  <c r="AV269" i="13"/>
  <c r="AU271" i="13"/>
  <c r="AU272" i="13" s="1"/>
  <c r="AH189" i="13"/>
  <c r="AG191" i="13"/>
  <c r="AG192" i="13" s="1"/>
  <c r="AG323" i="13"/>
  <c r="AG324" i="13" s="1"/>
  <c r="AH321" i="13"/>
  <c r="AS83" i="13"/>
  <c r="AS84" i="13" s="1"/>
  <c r="AT81" i="13"/>
  <c r="AT343" i="13"/>
  <c r="AT344" i="13" s="1"/>
  <c r="AU341" i="13"/>
  <c r="AR169" i="13"/>
  <c r="AQ171" i="13"/>
  <c r="AQ172" i="13" s="1"/>
  <c r="AS313" i="13"/>
  <c r="AR315" i="13"/>
  <c r="AR316" i="13" s="1"/>
  <c r="AX257" i="13"/>
  <c r="AW259" i="13"/>
  <c r="AW260" i="13" s="1"/>
  <c r="AV267" i="13"/>
  <c r="AV268" i="13" s="1"/>
  <c r="AW265" i="13"/>
  <c r="AW105" i="13"/>
  <c r="AV107" i="13"/>
  <c r="AV108" i="13" s="1"/>
  <c r="AR319" i="13"/>
  <c r="AR320" i="13" s="1"/>
  <c r="AS317" i="13"/>
  <c r="AJ263" i="10"/>
  <c r="AJ264" i="10" s="1"/>
  <c r="AK261" i="10"/>
  <c r="AE143" i="14"/>
  <c r="AE144" i="14" s="1"/>
  <c r="AF141" i="14"/>
  <c r="AE139" i="14"/>
  <c r="AE140" i="14" s="1"/>
  <c r="AF137" i="14"/>
  <c r="AG181" i="13"/>
  <c r="AF183" i="13"/>
  <c r="AF184" i="13" s="1"/>
  <c r="AF179" i="13"/>
  <c r="AF180" i="13" s="1"/>
  <c r="AG177" i="13"/>
  <c r="AJ323" i="10"/>
  <c r="AJ324" i="10" s="1"/>
  <c r="AK321" i="10"/>
  <c r="AR23" i="13"/>
  <c r="AR24" i="13" s="1"/>
  <c r="AS21" i="13"/>
  <c r="AT129" i="14"/>
  <c r="AS131" i="14"/>
  <c r="AS132" i="14" s="1"/>
  <c r="AS173" i="13"/>
  <c r="AR175" i="13"/>
  <c r="AR176" i="13" s="1"/>
  <c r="AX143" i="10"/>
  <c r="AX144" i="10" s="1"/>
  <c r="AY141" i="10"/>
  <c r="AR125" i="14"/>
  <c r="AQ127" i="14"/>
  <c r="AQ128" i="14" s="1"/>
  <c r="AW21" i="10"/>
  <c r="AV23" i="10"/>
  <c r="AV24" i="10" s="1"/>
  <c r="AS165" i="13"/>
  <c r="AR167" i="13"/>
  <c r="AR168" i="13" s="1"/>
  <c r="AQ123" i="14"/>
  <c r="AQ124" i="14" s="1"/>
  <c r="AR121" i="14"/>
  <c r="AW81" i="10"/>
  <c r="AV83" i="10"/>
  <c r="AV84" i="10" s="1"/>
  <c r="AP15" i="13"/>
  <c r="AP16" i="13" s="1"/>
  <c r="AQ13" i="13"/>
  <c r="AT75" i="10"/>
  <c r="AT76" i="10" s="1"/>
  <c r="AU73" i="10"/>
  <c r="AO79" i="14"/>
  <c r="AO80" i="14" s="1"/>
  <c r="AP77" i="14"/>
  <c r="AU13" i="10"/>
  <c r="AT15" i="10"/>
  <c r="AT16" i="10" s="1"/>
  <c r="AO75" i="14"/>
  <c r="AO76" i="14" s="1"/>
  <c r="AP73" i="14"/>
  <c r="AO111" i="14"/>
  <c r="AO112" i="14" s="1"/>
  <c r="AP109" i="14"/>
  <c r="AQ113" i="14"/>
  <c r="AP115" i="14"/>
  <c r="AP116" i="14" s="1"/>
  <c r="AO107" i="14"/>
  <c r="AO108" i="14" s="1"/>
  <c r="AP105" i="14"/>
  <c r="AQ159" i="13"/>
  <c r="AQ160" i="13" s="1"/>
  <c r="AR157" i="13"/>
  <c r="AR161" i="13"/>
  <c r="AQ163" i="13"/>
  <c r="AQ164" i="13" s="1"/>
  <c r="AX19" i="10"/>
  <c r="AX20" i="10" s="1"/>
  <c r="AY17" i="10"/>
  <c r="AQ153" i="13"/>
  <c r="AP155" i="13"/>
  <c r="AP156" i="13" s="1"/>
  <c r="AU17" i="13"/>
  <c r="AT19" i="13"/>
  <c r="AT20" i="13" s="1"/>
  <c r="AS145" i="13"/>
  <c r="AR147" i="13"/>
  <c r="AR148" i="13" s="1"/>
  <c r="AU137" i="10"/>
  <c r="AT139" i="10"/>
  <c r="AT140" i="10" s="1"/>
  <c r="AW77" i="10"/>
  <c r="AV79" i="10"/>
  <c r="AV80" i="10" s="1"/>
  <c r="AS99" i="14"/>
  <c r="AS100" i="14" s="1"/>
  <c r="AT97" i="14"/>
  <c r="AQ149" i="13"/>
  <c r="AP151" i="13"/>
  <c r="AP152" i="13" s="1"/>
  <c r="AQ103" i="14"/>
  <c r="AQ104" i="14" s="1"/>
  <c r="AR101" i="14"/>
  <c r="AU259" i="10"/>
  <c r="AU260" i="10" s="1"/>
  <c r="AV257" i="10"/>
  <c r="AV317" i="10"/>
  <c r="AU319" i="10"/>
  <c r="AU320" i="10" s="1"/>
  <c r="AU197" i="10"/>
  <c r="AT199" i="10"/>
  <c r="AT200" i="10" s="1"/>
  <c r="AP119" i="14"/>
  <c r="AP120" i="14" s="1"/>
  <c r="AQ117" i="14"/>
  <c r="AQ143" i="13"/>
  <c r="AQ144" i="13" s="1"/>
  <c r="AR141" i="13"/>
  <c r="AP95" i="14"/>
  <c r="AP96" i="14" s="1"/>
  <c r="AQ93" i="14"/>
  <c r="AP91" i="14"/>
  <c r="AP92" i="14" s="1"/>
  <c r="AQ89" i="14"/>
  <c r="AV313" i="10"/>
  <c r="AU315" i="10"/>
  <c r="AU316" i="10" s="1"/>
  <c r="AU195" i="10"/>
  <c r="AU196" i="10" s="1"/>
  <c r="AV193" i="10"/>
  <c r="AR133" i="13"/>
  <c r="AQ135" i="13"/>
  <c r="AQ136" i="13" s="1"/>
  <c r="AR137" i="13"/>
  <c r="AQ139" i="13"/>
  <c r="AQ140" i="13" s="1"/>
  <c r="AP87" i="14"/>
  <c r="AP88" i="14" s="1"/>
  <c r="AQ85" i="14"/>
  <c r="AU135" i="10"/>
  <c r="AU136" i="10" s="1"/>
  <c r="AV133" i="10"/>
  <c r="AP83" i="14"/>
  <c r="AP84" i="14" s="1"/>
  <c r="AQ81" i="14"/>
  <c r="AU255" i="10"/>
  <c r="AU256" i="10" s="1"/>
  <c r="AV253" i="10"/>
  <c r="BB11" i="10"/>
  <c r="BB12" i="10" s="1"/>
  <c r="BC9" i="10"/>
  <c r="AV45" i="14"/>
  <c r="AU47" i="14"/>
  <c r="AU48" i="14" s="1"/>
  <c r="AT31" i="14"/>
  <c r="AT32" i="14" s="1"/>
  <c r="AU29" i="14"/>
  <c r="AW97" i="13"/>
  <c r="AV99" i="13"/>
  <c r="AV100" i="13" s="1"/>
  <c r="AY187" i="10"/>
  <c r="AY188" i="10" s="1"/>
  <c r="AZ185" i="10"/>
  <c r="AU65" i="14"/>
  <c r="AT67" i="14"/>
  <c r="AT68" i="14" s="1"/>
  <c r="AU43" i="14"/>
  <c r="AU44" i="14" s="1"/>
  <c r="AV41" i="14"/>
  <c r="AT71" i="14"/>
  <c r="AT72" i="14" s="1"/>
  <c r="AU69" i="14"/>
  <c r="AZ65" i="10"/>
  <c r="AY67" i="10"/>
  <c r="AY68" i="10" s="1"/>
  <c r="BA305" i="10"/>
  <c r="AZ307" i="10"/>
  <c r="AZ308" i="10" s="1"/>
  <c r="AZ249" i="10"/>
  <c r="AY251" i="10"/>
  <c r="AY252" i="10" s="1"/>
  <c r="BA245" i="10"/>
  <c r="AZ247" i="10"/>
  <c r="AZ248" i="10" s="1"/>
  <c r="AV27" i="14"/>
  <c r="AV28" i="14" s="1"/>
  <c r="AW25" i="14"/>
  <c r="AZ125" i="10"/>
  <c r="AY127" i="10"/>
  <c r="AY128" i="10" s="1"/>
  <c r="BB5" i="10"/>
  <c r="BA7" i="10"/>
  <c r="BA8" i="10" s="1"/>
  <c r="AW7" i="13"/>
  <c r="AW8" i="13" s="1"/>
  <c r="AX5" i="13"/>
  <c r="AY311" i="10"/>
  <c r="AY312" i="10" s="1"/>
  <c r="AZ309" i="10"/>
  <c r="AU33" i="14"/>
  <c r="AT35" i="14"/>
  <c r="AT36" i="14" s="1"/>
  <c r="AU115" i="13"/>
  <c r="AU116" i="13" s="1"/>
  <c r="AV113" i="13"/>
  <c r="AT39" i="14"/>
  <c r="AT40" i="14" s="1"/>
  <c r="AU37" i="14"/>
  <c r="BE285" i="10"/>
  <c r="BD287" i="10"/>
  <c r="BD288" i="10" s="1"/>
  <c r="BD129" i="10"/>
  <c r="BC131" i="10"/>
  <c r="BC132" i="10" s="1"/>
  <c r="BD101" i="10"/>
  <c r="BC103" i="10"/>
  <c r="BC104" i="10" s="1"/>
  <c r="BC189" i="10"/>
  <c r="BB191" i="10"/>
  <c r="BB192" i="10" s="1"/>
  <c r="BD279" i="10"/>
  <c r="BD280" i="10" s="1"/>
  <c r="BE277" i="10"/>
  <c r="BA111" i="10"/>
  <c r="BA112" i="10" s="1"/>
  <c r="BB109" i="10"/>
  <c r="BD289" i="10"/>
  <c r="BC291" i="10"/>
  <c r="BC292" i="10" s="1"/>
  <c r="BC175" i="10"/>
  <c r="BC176" i="10" s="1"/>
  <c r="BD173" i="10"/>
  <c r="AY343" i="10"/>
  <c r="AY344" i="10" s="1"/>
  <c r="AZ341" i="10"/>
  <c r="BE163" i="10"/>
  <c r="BE164" i="10" s="1"/>
  <c r="BF161" i="10"/>
  <c r="BA51" i="10"/>
  <c r="BA52" i="10" s="1"/>
  <c r="BB49" i="10"/>
  <c r="BE113" i="10"/>
  <c r="BD115" i="10"/>
  <c r="BD116" i="10" s="1"/>
  <c r="BD165" i="10"/>
  <c r="BC167" i="10"/>
  <c r="BC168" i="10" s="1"/>
  <c r="BC355" i="10"/>
  <c r="BC356" i="10" s="1"/>
  <c r="BD353" i="10"/>
  <c r="BB267" i="10"/>
  <c r="BB268" i="10" s="1"/>
  <c r="BC265" i="10"/>
  <c r="BD349" i="10"/>
  <c r="BC351" i="10"/>
  <c r="BC352" i="10" s="1"/>
  <c r="BE337" i="10"/>
  <c r="BD339" i="10"/>
  <c r="BD340" i="10" s="1"/>
  <c r="BF221" i="10"/>
  <c r="BE223" i="10"/>
  <c r="BE224" i="10" s="1"/>
  <c r="BB169" i="10"/>
  <c r="BA171" i="10"/>
  <c r="BA172" i="10" s="1"/>
  <c r="BD345" i="10"/>
  <c r="BC347" i="10"/>
  <c r="BC348" i="10" s="1"/>
  <c r="BB45" i="10"/>
  <c r="BA47" i="10"/>
  <c r="BA48" i="10" s="1"/>
  <c r="BF53" i="10"/>
  <c r="BE55" i="10"/>
  <c r="BE56" i="10" s="1"/>
  <c r="BD69" i="10"/>
  <c r="BC71" i="10"/>
  <c r="BC72" i="10" s="1"/>
  <c r="BD39" i="10"/>
  <c r="BD40" i="10" s="1"/>
  <c r="BE37" i="10"/>
  <c r="BE293" i="10"/>
  <c r="BD295" i="10"/>
  <c r="BD296" i="10" s="1"/>
  <c r="BE157" i="10"/>
  <c r="BD159" i="10"/>
  <c r="BD160" i="10" s="1"/>
  <c r="BB235" i="10"/>
  <c r="BB236" i="10" s="1"/>
  <c r="BC233" i="10"/>
  <c r="BA107" i="10"/>
  <c r="BA108" i="10" s="1"/>
  <c r="BB105" i="10"/>
  <c r="BF281" i="10"/>
  <c r="BE283" i="10"/>
  <c r="BE284" i="10" s="1"/>
  <c r="BE217" i="10"/>
  <c r="BD219" i="10"/>
  <c r="BD220" i="10" s="1"/>
  <c r="BE99" i="10"/>
  <c r="BE100" i="10" s="1"/>
  <c r="BF97" i="10"/>
  <c r="BE41" i="10"/>
  <c r="BD43" i="10"/>
  <c r="BD44" i="10" s="1"/>
  <c r="BA229" i="10"/>
  <c r="AZ231" i="10"/>
  <c r="AZ232" i="10" s="1"/>
  <c r="AX273" i="14"/>
  <c r="AW275" i="14"/>
  <c r="AW276" i="14" s="1"/>
  <c r="AX235" i="14"/>
  <c r="AX236" i="14" s="1"/>
  <c r="AY233" i="14"/>
  <c r="AU291" i="14"/>
  <c r="AU292" i="14" s="1"/>
  <c r="AV289" i="14"/>
  <c r="AW323" i="14"/>
  <c r="AW324" i="14" s="1"/>
  <c r="AX321" i="14"/>
  <c r="AZ37" i="13"/>
  <c r="AY39" i="13"/>
  <c r="AY40" i="13" s="1"/>
  <c r="AV265" i="14"/>
  <c r="AU267" i="14"/>
  <c r="AU268" i="14" s="1"/>
  <c r="AY43" i="13"/>
  <c r="AY44" i="13" s="1"/>
  <c r="AZ41" i="13"/>
  <c r="AY229" i="13"/>
  <c r="AX231" i="13"/>
  <c r="AX232" i="13" s="1"/>
  <c r="AW55" i="14"/>
  <c r="AW56" i="14" s="1"/>
  <c r="AX53" i="14"/>
  <c r="AT261" i="14"/>
  <c r="AS263" i="14"/>
  <c r="AS264" i="14" s="1"/>
  <c r="AY233" i="13"/>
  <c r="AX235" i="13"/>
  <c r="AX236" i="13" s="1"/>
  <c r="AX345" i="13"/>
  <c r="AW347" i="13"/>
  <c r="AW348" i="13" s="1"/>
  <c r="AZ257" i="14"/>
  <c r="AY259" i="14"/>
  <c r="AY260" i="14" s="1"/>
  <c r="AV47" i="13"/>
  <c r="AV48" i="13" s="1"/>
  <c r="AW45" i="13"/>
  <c r="AV287" i="13"/>
  <c r="AV288" i="13" s="1"/>
  <c r="AW285" i="13"/>
  <c r="AT303" i="14"/>
  <c r="AT304" i="14" s="1"/>
  <c r="AU301" i="14"/>
  <c r="AY251" i="14"/>
  <c r="AY252" i="14" s="1"/>
  <c r="AZ249" i="14"/>
  <c r="AZ9" i="13"/>
  <c r="AY11" i="13"/>
  <c r="AY12" i="13" s="1"/>
  <c r="AY241" i="14"/>
  <c r="AX243" i="14"/>
  <c r="AX244" i="14" s="1"/>
  <c r="BA53" i="13"/>
  <c r="AZ55" i="13"/>
  <c r="AZ56" i="13" s="1"/>
  <c r="AX283" i="14"/>
  <c r="AX284" i="14" s="1"/>
  <c r="AY281" i="14"/>
  <c r="AW61" i="14"/>
  <c r="AV63" i="14"/>
  <c r="AV64" i="14" s="1"/>
  <c r="AZ247" i="13"/>
  <c r="AZ248" i="13" s="1"/>
  <c r="BA245" i="13"/>
  <c r="AZ313" i="14"/>
  <c r="AY315" i="14"/>
  <c r="AY316" i="14" s="1"/>
  <c r="AV51" i="13"/>
  <c r="AV52" i="13" s="1"/>
  <c r="AW49" i="13"/>
  <c r="AY317" i="14"/>
  <c r="AX319" i="14"/>
  <c r="AX320" i="14" s="1"/>
  <c r="AU299" i="14"/>
  <c r="AU300" i="14" s="1"/>
  <c r="AV297" i="14"/>
  <c r="AZ349" i="13"/>
  <c r="AY351" i="13"/>
  <c r="AY352" i="13" s="1"/>
  <c r="AU295" i="14"/>
  <c r="AU296" i="14" s="1"/>
  <c r="AV293" i="14"/>
  <c r="AY255" i="13"/>
  <c r="AY256" i="13" s="1"/>
  <c r="AZ253" i="13"/>
  <c r="AY237" i="14"/>
  <c r="AX239" i="14"/>
  <c r="AX240" i="14" s="1"/>
  <c r="AY251" i="13"/>
  <c r="AY252" i="13" s="1"/>
  <c r="AZ249" i="13"/>
  <c r="AY329" i="14"/>
  <c r="AX331" i="14"/>
  <c r="AX332" i="14" s="1"/>
  <c r="AW307" i="14"/>
  <c r="AW308" i="14" s="1"/>
  <c r="AX305" i="14"/>
  <c r="AT283" i="13"/>
  <c r="AT284" i="13" s="1"/>
  <c r="AU281" i="13"/>
  <c r="AY229" i="14"/>
  <c r="AX231" i="14"/>
  <c r="AX232" i="14" s="1"/>
  <c r="AZ221" i="14"/>
  <c r="AY223" i="14"/>
  <c r="AY224" i="14" s="1"/>
  <c r="AX57" i="14"/>
  <c r="AW59" i="14"/>
  <c r="AW60" i="14" s="1"/>
  <c r="AY263" i="13"/>
  <c r="AY264" i="13" s="1"/>
  <c r="AZ261" i="13"/>
  <c r="AW311" i="14"/>
  <c r="AW312" i="14" s="1"/>
  <c r="AX309" i="14"/>
  <c r="AY225" i="14"/>
  <c r="AX227" i="14"/>
  <c r="AX228" i="14" s="1"/>
  <c r="AY217" i="14"/>
  <c r="AX219" i="14"/>
  <c r="AX220" i="14" s="1"/>
  <c r="AX333" i="14"/>
  <c r="AW335" i="14"/>
  <c r="AW336" i="14" s="1"/>
  <c r="AY353" i="13"/>
  <c r="AX355" i="13"/>
  <c r="AX356" i="13" s="1"/>
  <c r="AY237" i="13"/>
  <c r="AX239" i="13"/>
  <c r="AX240" i="13" s="1"/>
  <c r="AW325" i="14"/>
  <c r="AV327" i="14"/>
  <c r="AV328" i="14" s="1"/>
  <c r="AX243" i="13"/>
  <c r="AX244" i="13" s="1"/>
  <c r="AY241" i="13"/>
  <c r="AV279" i="14"/>
  <c r="AV280" i="14" s="1"/>
  <c r="AW277" i="14"/>
  <c r="AX109" i="13"/>
  <c r="AW111" i="13"/>
  <c r="AW112" i="13" s="1"/>
  <c r="AY255" i="14"/>
  <c r="AY256" i="14" s="1"/>
  <c r="AZ253" i="14"/>
  <c r="AY101" i="13"/>
  <c r="AX103" i="13"/>
  <c r="AX104" i="13" s="1"/>
  <c r="AY339" i="13"/>
  <c r="AY340" i="13" s="1"/>
  <c r="AZ337" i="13"/>
  <c r="AV269" i="14"/>
  <c r="AU271" i="14"/>
  <c r="AU272" i="14" s="1"/>
  <c r="AW287" i="14"/>
  <c r="AW288" i="14" s="1"/>
  <c r="AX285" i="14"/>
  <c r="AY49" i="14"/>
  <c r="AX51" i="14"/>
  <c r="AX52" i="14" s="1"/>
  <c r="AX245" i="14"/>
  <c r="AW247" i="14"/>
  <c r="AW248" i="14" s="1"/>
  <c r="AU335" i="10" l="1"/>
  <c r="AU336" i="10" s="1"/>
  <c r="AV333" i="10"/>
  <c r="AR333" i="13"/>
  <c r="AQ335" i="13"/>
  <c r="AQ336" i="13" s="1"/>
  <c r="AQ213" i="14"/>
  <c r="AP215" i="14"/>
  <c r="AP216" i="14" s="1"/>
  <c r="AZ33" i="10"/>
  <c r="AY35" i="10"/>
  <c r="AY36" i="10" s="1"/>
  <c r="AZ213" i="10"/>
  <c r="AY215" i="10"/>
  <c r="AY216" i="10" s="1"/>
  <c r="AT197" i="14"/>
  <c r="AS199" i="14"/>
  <c r="AS200" i="14" s="1"/>
  <c r="AU93" i="13"/>
  <c r="AT95" i="13"/>
  <c r="AT96" i="13" s="1"/>
  <c r="AY155" i="10"/>
  <c r="AY156" i="10" s="1"/>
  <c r="AZ153" i="10"/>
  <c r="AU205" i="14"/>
  <c r="AT207" i="14"/>
  <c r="AT208" i="14" s="1"/>
  <c r="AU193" i="14"/>
  <c r="AT195" i="14"/>
  <c r="AT196" i="14" s="1"/>
  <c r="AU201" i="14"/>
  <c r="AT203" i="14"/>
  <c r="AT204" i="14" s="1"/>
  <c r="AU223" i="13"/>
  <c r="AU224" i="13" s="1"/>
  <c r="AV221" i="13"/>
  <c r="AT225" i="13"/>
  <c r="AS227" i="13"/>
  <c r="AS228" i="13" s="1"/>
  <c r="AX95" i="10"/>
  <c r="AX96" i="10" s="1"/>
  <c r="AY93" i="10"/>
  <c r="AU219" i="13"/>
  <c r="AU220" i="13" s="1"/>
  <c r="AV217" i="13"/>
  <c r="AW275" i="10"/>
  <c r="AW276" i="10" s="1"/>
  <c r="AX273" i="10"/>
  <c r="AV33" i="13"/>
  <c r="AU35" i="13"/>
  <c r="AU36" i="13" s="1"/>
  <c r="AR211" i="14"/>
  <c r="AR212" i="14" s="1"/>
  <c r="AS209" i="14"/>
  <c r="AQ183" i="14"/>
  <c r="AQ184" i="14" s="1"/>
  <c r="AR181" i="14"/>
  <c r="AQ191" i="14"/>
  <c r="AQ192" i="14" s="1"/>
  <c r="AR189" i="14"/>
  <c r="AR89" i="13"/>
  <c r="AQ91" i="13"/>
  <c r="AQ92" i="13" s="1"/>
  <c r="AW269" i="10"/>
  <c r="AV271" i="10"/>
  <c r="AV272" i="10" s="1"/>
  <c r="AR185" i="14"/>
  <c r="AQ187" i="14"/>
  <c r="AQ188" i="14" s="1"/>
  <c r="AV331" i="10"/>
  <c r="AV332" i="10" s="1"/>
  <c r="AW329" i="10"/>
  <c r="AR29" i="13"/>
  <c r="AQ31" i="13"/>
  <c r="AQ32" i="13" s="1"/>
  <c r="AP171" i="14"/>
  <c r="AP172" i="14" s="1"/>
  <c r="AQ169" i="14"/>
  <c r="AS205" i="13"/>
  <c r="AR207" i="13"/>
  <c r="AR208" i="13" s="1"/>
  <c r="AU31" i="10"/>
  <c r="AU32" i="10" s="1"/>
  <c r="AV29" i="10"/>
  <c r="AR215" i="13"/>
  <c r="AR216" i="13" s="1"/>
  <c r="AS213" i="13"/>
  <c r="AR331" i="13"/>
  <c r="AR332" i="13" s="1"/>
  <c r="AS329" i="13"/>
  <c r="AQ179" i="14"/>
  <c r="AQ180" i="14" s="1"/>
  <c r="AR177" i="14"/>
  <c r="AV211" i="10"/>
  <c r="AV212" i="10" s="1"/>
  <c r="AW209" i="10"/>
  <c r="AR211" i="13"/>
  <c r="AR212" i="13" s="1"/>
  <c r="AS209" i="13"/>
  <c r="AV89" i="10"/>
  <c r="AU91" i="10"/>
  <c r="AU92" i="10" s="1"/>
  <c r="AP175" i="14"/>
  <c r="AP176" i="14" s="1"/>
  <c r="AQ173" i="14"/>
  <c r="AV151" i="10"/>
  <c r="AV152" i="10" s="1"/>
  <c r="AW149" i="10"/>
  <c r="AS145" i="14"/>
  <c r="AR147" i="14"/>
  <c r="AR148" i="14" s="1"/>
  <c r="AT163" i="14"/>
  <c r="AT164" i="14" s="1"/>
  <c r="AU161" i="14"/>
  <c r="AX85" i="10"/>
  <c r="AW87" i="10"/>
  <c r="AW88" i="10" s="1"/>
  <c r="AT325" i="13"/>
  <c r="AS327" i="13"/>
  <c r="AS328" i="13" s="1"/>
  <c r="AZ225" i="10"/>
  <c r="AY227" i="10"/>
  <c r="AY228" i="10" s="1"/>
  <c r="AT85" i="13"/>
  <c r="AS87" i="13"/>
  <c r="AS88" i="13" s="1"/>
  <c r="AU203" i="13"/>
  <c r="AU204" i="13" s="1"/>
  <c r="AV201" i="13"/>
  <c r="AT197" i="13"/>
  <c r="AS199" i="13"/>
  <c r="AS200" i="13" s="1"/>
  <c r="AR151" i="14"/>
  <c r="AR152" i="14" s="1"/>
  <c r="AS149" i="14"/>
  <c r="AW27" i="10"/>
  <c r="AW28" i="10" s="1"/>
  <c r="AX25" i="10"/>
  <c r="AZ147" i="10"/>
  <c r="AZ148" i="10" s="1"/>
  <c r="BA145" i="10"/>
  <c r="AW207" i="10"/>
  <c r="AW208" i="10" s="1"/>
  <c r="AX205" i="10"/>
  <c r="AV153" i="14"/>
  <c r="AU155" i="14"/>
  <c r="AU156" i="14" s="1"/>
  <c r="AS27" i="13"/>
  <c r="AS28" i="13" s="1"/>
  <c r="AT25" i="13"/>
  <c r="AX325" i="10"/>
  <c r="AW327" i="10"/>
  <c r="AW328" i="10" s="1"/>
  <c r="AS165" i="14"/>
  <c r="AR167" i="14"/>
  <c r="AR168" i="14" s="1"/>
  <c r="AS157" i="14"/>
  <c r="AR159" i="14"/>
  <c r="AR160" i="14" s="1"/>
  <c r="AV195" i="13"/>
  <c r="AV196" i="13" s="1"/>
  <c r="AW193" i="13"/>
  <c r="AM187" i="13"/>
  <c r="AM188" i="13" s="1"/>
  <c r="AN185" i="13"/>
  <c r="AR201" i="10"/>
  <c r="AQ203" i="10"/>
  <c r="AQ204" i="10" s="1"/>
  <c r="AL135" i="14"/>
  <c r="AL136" i="14" s="1"/>
  <c r="AM133" i="14"/>
  <c r="AS319" i="13"/>
  <c r="AS320" i="13" s="1"/>
  <c r="AT317" i="13"/>
  <c r="AS169" i="13"/>
  <c r="AR171" i="13"/>
  <c r="AR172" i="13" s="1"/>
  <c r="AV271" i="13"/>
  <c r="AV272" i="13" s="1"/>
  <c r="AW269" i="13"/>
  <c r="AU343" i="13"/>
  <c r="AU344" i="13" s="1"/>
  <c r="AV341" i="13"/>
  <c r="AY275" i="13"/>
  <c r="AY276" i="13" s="1"/>
  <c r="AZ273" i="13"/>
  <c r="AX105" i="13"/>
  <c r="AW107" i="13"/>
  <c r="AW108" i="13" s="1"/>
  <c r="AX265" i="13"/>
  <c r="AW267" i="13"/>
  <c r="AW268" i="13" s="1"/>
  <c r="AU81" i="13"/>
  <c r="AT83" i="13"/>
  <c r="AT84" i="13" s="1"/>
  <c r="AY257" i="13"/>
  <c r="AX259" i="13"/>
  <c r="AX260" i="13" s="1"/>
  <c r="AZ277" i="13"/>
  <c r="AY279" i="13"/>
  <c r="AY280" i="13" s="1"/>
  <c r="AI321" i="13"/>
  <c r="AH323" i="13"/>
  <c r="AH324" i="13" s="1"/>
  <c r="AV307" i="13"/>
  <c r="AV308" i="13" s="1"/>
  <c r="AW305" i="13"/>
  <c r="AT313" i="13"/>
  <c r="AS315" i="13"/>
  <c r="AS316" i="13" s="1"/>
  <c r="AI189" i="13"/>
  <c r="AH191" i="13"/>
  <c r="AH192" i="13" s="1"/>
  <c r="AX309" i="13"/>
  <c r="AW311" i="13"/>
  <c r="AW312" i="13" s="1"/>
  <c r="AL321" i="10"/>
  <c r="AK323" i="10"/>
  <c r="AK324" i="10" s="1"/>
  <c r="AF143" i="14"/>
  <c r="AF144" i="14" s="1"/>
  <c r="AG141" i="14"/>
  <c r="AH181" i="13"/>
  <c r="AG183" i="13"/>
  <c r="AG184" i="13" s="1"/>
  <c r="AG179" i="13"/>
  <c r="AG180" i="13" s="1"/>
  <c r="AH177" i="13"/>
  <c r="AG137" i="14"/>
  <c r="AF139" i="14"/>
  <c r="AF140" i="14" s="1"/>
  <c r="AL261" i="10"/>
  <c r="AK263" i="10"/>
  <c r="AK264" i="10" s="1"/>
  <c r="AZ141" i="10"/>
  <c r="AY143" i="10"/>
  <c r="AY144" i="10" s="1"/>
  <c r="AX81" i="10"/>
  <c r="AW83" i="10"/>
  <c r="AW84" i="10" s="1"/>
  <c r="AT165" i="13"/>
  <c r="AS167" i="13"/>
  <c r="AS168" i="13" s="1"/>
  <c r="AX21" i="10"/>
  <c r="AW23" i="10"/>
  <c r="AW24" i="10" s="1"/>
  <c r="AT131" i="14"/>
  <c r="AT132" i="14" s="1"/>
  <c r="AU129" i="14"/>
  <c r="AR123" i="14"/>
  <c r="AR124" i="14" s="1"/>
  <c r="AS121" i="14"/>
  <c r="AT21" i="13"/>
  <c r="AS23" i="13"/>
  <c r="AS24" i="13" s="1"/>
  <c r="AR127" i="14"/>
  <c r="AR128" i="14" s="1"/>
  <c r="AS125" i="14"/>
  <c r="AT173" i="13"/>
  <c r="AS175" i="13"/>
  <c r="AS176" i="13" s="1"/>
  <c r="AP75" i="14"/>
  <c r="AP76" i="14" s="1"/>
  <c r="AQ73" i="14"/>
  <c r="AQ77" i="14"/>
  <c r="AP79" i="14"/>
  <c r="AP80" i="14" s="1"/>
  <c r="AV73" i="10"/>
  <c r="AU75" i="10"/>
  <c r="AU76" i="10" s="1"/>
  <c r="AR13" i="13"/>
  <c r="AQ15" i="13"/>
  <c r="AQ16" i="13" s="1"/>
  <c r="AV13" i="10"/>
  <c r="AU15" i="10"/>
  <c r="AU16" i="10" s="1"/>
  <c r="AR117" i="14"/>
  <c r="AQ119" i="14"/>
  <c r="AQ120" i="14" s="1"/>
  <c r="AV259" i="10"/>
  <c r="AV260" i="10" s="1"/>
  <c r="AW257" i="10"/>
  <c r="AR103" i="14"/>
  <c r="AR104" i="14" s="1"/>
  <c r="AS101" i="14"/>
  <c r="AT99" i="14"/>
  <c r="AT100" i="14" s="1"/>
  <c r="AU97" i="14"/>
  <c r="AZ17" i="10"/>
  <c r="AY19" i="10"/>
  <c r="AY20" i="10" s="1"/>
  <c r="AS157" i="13"/>
  <c r="AR159" i="13"/>
  <c r="AR160" i="13" s="1"/>
  <c r="AQ105" i="14"/>
  <c r="AP107" i="14"/>
  <c r="AP108" i="14" s="1"/>
  <c r="AQ109" i="14"/>
  <c r="AP111" i="14"/>
  <c r="AP112" i="14" s="1"/>
  <c r="AV197" i="10"/>
  <c r="AU199" i="10"/>
  <c r="AU200" i="10" s="1"/>
  <c r="AW317" i="10"/>
  <c r="AV319" i="10"/>
  <c r="AV320" i="10" s="1"/>
  <c r="AQ151" i="13"/>
  <c r="AQ152" i="13" s="1"/>
  <c r="AR149" i="13"/>
  <c r="AW79" i="10"/>
  <c r="AW80" i="10" s="1"/>
  <c r="AX77" i="10"/>
  <c r="AU139" i="10"/>
  <c r="AU140" i="10" s="1"/>
  <c r="AV137" i="10"/>
  <c r="AT145" i="13"/>
  <c r="AS147" i="13"/>
  <c r="AS148" i="13" s="1"/>
  <c r="AV17" i="13"/>
  <c r="AU19" i="13"/>
  <c r="AU20" i="13" s="1"/>
  <c r="AR153" i="13"/>
  <c r="AQ155" i="13"/>
  <c r="AQ156" i="13" s="1"/>
  <c r="AR163" i="13"/>
  <c r="AR164" i="13" s="1"/>
  <c r="AS161" i="13"/>
  <c r="AR113" i="14"/>
  <c r="AQ115" i="14"/>
  <c r="AQ116" i="14" s="1"/>
  <c r="AW253" i="10"/>
  <c r="AV255" i="10"/>
  <c r="AV256" i="10" s="1"/>
  <c r="AR81" i="14"/>
  <c r="AQ83" i="14"/>
  <c r="AQ84" i="14" s="1"/>
  <c r="AW133" i="10"/>
  <c r="AV135" i="10"/>
  <c r="AV136" i="10" s="1"/>
  <c r="AR85" i="14"/>
  <c r="AQ87" i="14"/>
  <c r="AQ88" i="14" s="1"/>
  <c r="AW193" i="10"/>
  <c r="AV195" i="10"/>
  <c r="AV196" i="10" s="1"/>
  <c r="AR89" i="14"/>
  <c r="AQ91" i="14"/>
  <c r="AQ92" i="14" s="1"/>
  <c r="AR93" i="14"/>
  <c r="AQ95" i="14"/>
  <c r="AQ96" i="14" s="1"/>
  <c r="AR143" i="13"/>
  <c r="AR144" i="13" s="1"/>
  <c r="AS141" i="13"/>
  <c r="AR139" i="13"/>
  <c r="AR140" i="13" s="1"/>
  <c r="AS137" i="13"/>
  <c r="AR135" i="13"/>
  <c r="AR136" i="13" s="1"/>
  <c r="AS133" i="13"/>
  <c r="AW313" i="10"/>
  <c r="AV315" i="10"/>
  <c r="AV316" i="10" s="1"/>
  <c r="BD9" i="10"/>
  <c r="BC11" i="10"/>
  <c r="BC12" i="10" s="1"/>
  <c r="AU39" i="14"/>
  <c r="AU40" i="14" s="1"/>
  <c r="AV37" i="14"/>
  <c r="AW113" i="13"/>
  <c r="AV115" i="13"/>
  <c r="AV116" i="13" s="1"/>
  <c r="AZ311" i="10"/>
  <c r="AZ312" i="10" s="1"/>
  <c r="BA309" i="10"/>
  <c r="AY5" i="13"/>
  <c r="AX7" i="13"/>
  <c r="AX8" i="13" s="1"/>
  <c r="AW27" i="14"/>
  <c r="AW28" i="14" s="1"/>
  <c r="AX25" i="14"/>
  <c r="AV69" i="14"/>
  <c r="AU71" i="14"/>
  <c r="AU72" i="14" s="1"/>
  <c r="AW41" i="14"/>
  <c r="AV43" i="14"/>
  <c r="AV44" i="14" s="1"/>
  <c r="AZ187" i="10"/>
  <c r="AZ188" i="10" s="1"/>
  <c r="BA185" i="10"/>
  <c r="AV29" i="14"/>
  <c r="AU31" i="14"/>
  <c r="AU32" i="14" s="1"/>
  <c r="AU35" i="14"/>
  <c r="AU36" i="14" s="1"/>
  <c r="AV33" i="14"/>
  <c r="BB7" i="10"/>
  <c r="BB8" i="10" s="1"/>
  <c r="BC5" i="10"/>
  <c r="BA125" i="10"/>
  <c r="AZ127" i="10"/>
  <c r="AZ128" i="10" s="1"/>
  <c r="BB245" i="10"/>
  <c r="BA247" i="10"/>
  <c r="BA248" i="10" s="1"/>
  <c r="AZ251" i="10"/>
  <c r="AZ252" i="10" s="1"/>
  <c r="BA249" i="10"/>
  <c r="BA307" i="10"/>
  <c r="BA308" i="10" s="1"/>
  <c r="BB305" i="10"/>
  <c r="AZ67" i="10"/>
  <c r="AZ68" i="10" s="1"/>
  <c r="BA65" i="10"/>
  <c r="AV65" i="14"/>
  <c r="AU67" i="14"/>
  <c r="AU68" i="14" s="1"/>
  <c r="AW99" i="13"/>
  <c r="AW100" i="13" s="1"/>
  <c r="AX97" i="13"/>
  <c r="AV47" i="14"/>
  <c r="AV48" i="14" s="1"/>
  <c r="AW45" i="14"/>
  <c r="BA231" i="10"/>
  <c r="BA232" i="10" s="1"/>
  <c r="BB229" i="10"/>
  <c r="BE39" i="10"/>
  <c r="BE40" i="10" s="1"/>
  <c r="BF37" i="10"/>
  <c r="BF99" i="10"/>
  <c r="BF100" i="10" s="1"/>
  <c r="BG97" i="10"/>
  <c r="BC235" i="10"/>
  <c r="BC236" i="10" s="1"/>
  <c r="BD233" i="10"/>
  <c r="BF293" i="10"/>
  <c r="BE295" i="10"/>
  <c r="BE296" i="10" s="1"/>
  <c r="BD71" i="10"/>
  <c r="BD72" i="10" s="1"/>
  <c r="BE69" i="10"/>
  <c r="BG221" i="10"/>
  <c r="BF223" i="10"/>
  <c r="BF224" i="10" s="1"/>
  <c r="BD167" i="10"/>
  <c r="BD168" i="10" s="1"/>
  <c r="BE165" i="10"/>
  <c r="BE289" i="10"/>
  <c r="BD291" i="10"/>
  <c r="BD292" i="10" s="1"/>
  <c r="BE101" i="10"/>
  <c r="BD103" i="10"/>
  <c r="BD104" i="10" s="1"/>
  <c r="BF285" i="10"/>
  <c r="BE287" i="10"/>
  <c r="BE288" i="10" s="1"/>
  <c r="BB171" i="10"/>
  <c r="BB172" i="10" s="1"/>
  <c r="BC169" i="10"/>
  <c r="BF217" i="10"/>
  <c r="BE219" i="10"/>
  <c r="BE220" i="10" s="1"/>
  <c r="BE339" i="10"/>
  <c r="BE340" i="10" s="1"/>
  <c r="BF337" i="10"/>
  <c r="AZ343" i="10"/>
  <c r="AZ344" i="10" s="1"/>
  <c r="BA341" i="10"/>
  <c r="BE173" i="10"/>
  <c r="BD175" i="10"/>
  <c r="BD176" i="10" s="1"/>
  <c r="BC109" i="10"/>
  <c r="BB111" i="10"/>
  <c r="BB112" i="10" s="1"/>
  <c r="BE353" i="10"/>
  <c r="BD355" i="10"/>
  <c r="BD356" i="10" s="1"/>
  <c r="BD189" i="10"/>
  <c r="BC191" i="10"/>
  <c r="BC192" i="10" s="1"/>
  <c r="BF41" i="10"/>
  <c r="BE43" i="10"/>
  <c r="BE44" i="10" s="1"/>
  <c r="BF55" i="10"/>
  <c r="BF56" i="10" s="1"/>
  <c r="BG53" i="10"/>
  <c r="BB47" i="10"/>
  <c r="BB48" i="10" s="1"/>
  <c r="BC45" i="10"/>
  <c r="BE115" i="10"/>
  <c r="BE116" i="10" s="1"/>
  <c r="BF113" i="10"/>
  <c r="BG161" i="10"/>
  <c r="BF163" i="10"/>
  <c r="BF164" i="10" s="1"/>
  <c r="BG281" i="10"/>
  <c r="BF283" i="10"/>
  <c r="BF284" i="10" s="1"/>
  <c r="BE159" i="10"/>
  <c r="BE160" i="10" s="1"/>
  <c r="BF157" i="10"/>
  <c r="BD351" i="10"/>
  <c r="BD352" i="10" s="1"/>
  <c r="BE349" i="10"/>
  <c r="BD265" i="10"/>
  <c r="BC267" i="10"/>
  <c r="BC268" i="10" s="1"/>
  <c r="BC49" i="10"/>
  <c r="BB51" i="10"/>
  <c r="BB52" i="10" s="1"/>
  <c r="BE279" i="10"/>
  <c r="BE280" i="10" s="1"/>
  <c r="BF277" i="10"/>
  <c r="BC105" i="10"/>
  <c r="BB107" i="10"/>
  <c r="BB108" i="10" s="1"/>
  <c r="BE345" i="10"/>
  <c r="BD347" i="10"/>
  <c r="BD348" i="10" s="1"/>
  <c r="BE129" i="10"/>
  <c r="BD131" i="10"/>
  <c r="BD132" i="10" s="1"/>
  <c r="AZ353" i="13"/>
  <c r="AY355" i="13"/>
  <c r="AY356" i="13" s="1"/>
  <c r="AY219" i="14"/>
  <c r="AY220" i="14" s="1"/>
  <c r="AZ217" i="14"/>
  <c r="BA221" i="14"/>
  <c r="AZ223" i="14"/>
  <c r="AZ224" i="14" s="1"/>
  <c r="BA253" i="13"/>
  <c r="AZ255" i="13"/>
  <c r="AZ256" i="13" s="1"/>
  <c r="BA349" i="13"/>
  <c r="AZ351" i="13"/>
  <c r="AZ352" i="13" s="1"/>
  <c r="AU303" i="14"/>
  <c r="AU304" i="14" s="1"/>
  <c r="AV301" i="14"/>
  <c r="AZ11" i="13"/>
  <c r="AZ12" i="13" s="1"/>
  <c r="BA9" i="13"/>
  <c r="AZ225" i="14"/>
  <c r="AY227" i="14"/>
  <c r="AY228" i="14" s="1"/>
  <c r="AZ329" i="14"/>
  <c r="AY331" i="14"/>
  <c r="AY332" i="14" s="1"/>
  <c r="AX59" i="14"/>
  <c r="AX60" i="14" s="1"/>
  <c r="AY57" i="14"/>
  <c r="AX347" i="13"/>
  <c r="AX348" i="13" s="1"/>
  <c r="AY345" i="13"/>
  <c r="BA41" i="13"/>
  <c r="AZ43" i="13"/>
  <c r="AZ44" i="13" s="1"/>
  <c r="BA249" i="14"/>
  <c r="AZ251" i="14"/>
  <c r="AZ252" i="14" s="1"/>
  <c r="AY53" i="14"/>
  <c r="AX55" i="14"/>
  <c r="AX56" i="14" s="1"/>
  <c r="AX247" i="14"/>
  <c r="AX248" i="14" s="1"/>
  <c r="AY245" i="14"/>
  <c r="BA337" i="13"/>
  <c r="AZ339" i="13"/>
  <c r="AZ340" i="13" s="1"/>
  <c r="AV281" i="13"/>
  <c r="AU283" i="13"/>
  <c r="AU284" i="13" s="1"/>
  <c r="AY333" i="14"/>
  <c r="AX335" i="14"/>
  <c r="AX336" i="14" s="1"/>
  <c r="AZ49" i="14"/>
  <c r="AY51" i="14"/>
  <c r="AY52" i="14" s="1"/>
  <c r="AV271" i="14"/>
  <c r="AV272" i="14" s="1"/>
  <c r="AW269" i="14"/>
  <c r="AX277" i="14"/>
  <c r="AW279" i="14"/>
  <c r="AW280" i="14" s="1"/>
  <c r="AX311" i="14"/>
  <c r="AX312" i="14" s="1"/>
  <c r="AY309" i="14"/>
  <c r="AX307" i="14"/>
  <c r="AX308" i="14" s="1"/>
  <c r="AY305" i="14"/>
  <c r="AV295" i="14"/>
  <c r="AV296" i="14" s="1"/>
  <c r="AW293" i="14"/>
  <c r="BA55" i="13"/>
  <c r="BA56" i="13" s="1"/>
  <c r="BB53" i="13"/>
  <c r="AX285" i="13"/>
  <c r="AW287" i="13"/>
  <c r="AW288" i="13" s="1"/>
  <c r="AU261" i="14"/>
  <c r="AT263" i="14"/>
  <c r="AT264" i="14" s="1"/>
  <c r="AV267" i="14"/>
  <c r="AV268" i="14" s="1"/>
  <c r="AW265" i="14"/>
  <c r="AW327" i="14"/>
  <c r="AW328" i="14" s="1"/>
  <c r="AX325" i="14"/>
  <c r="AY231" i="14"/>
  <c r="AY232" i="14" s="1"/>
  <c r="AZ229" i="14"/>
  <c r="BA313" i="14"/>
  <c r="AZ315" i="14"/>
  <c r="AZ316" i="14" s="1"/>
  <c r="AZ255" i="14"/>
  <c r="AZ256" i="14" s="1"/>
  <c r="BA253" i="14"/>
  <c r="AX45" i="13"/>
  <c r="AW47" i="13"/>
  <c r="AW48" i="13" s="1"/>
  <c r="AZ39" i="13"/>
  <c r="AZ40" i="13" s="1"/>
  <c r="BA37" i="13"/>
  <c r="AY103" i="13"/>
  <c r="AY104" i="13" s="1"/>
  <c r="AZ101" i="13"/>
  <c r="AZ237" i="13"/>
  <c r="AY239" i="13"/>
  <c r="AY240" i="13" s="1"/>
  <c r="AZ237" i="14"/>
  <c r="AY239" i="14"/>
  <c r="AY240" i="14" s="1"/>
  <c r="AZ317" i="14"/>
  <c r="AY319" i="14"/>
  <c r="AY320" i="14" s="1"/>
  <c r="AX61" i="14"/>
  <c r="AW63" i="14"/>
  <c r="AW64" i="14" s="1"/>
  <c r="AY235" i="13"/>
  <c r="AY236" i="13" s="1"/>
  <c r="AZ233" i="13"/>
  <c r="AY273" i="14"/>
  <c r="AX275" i="14"/>
  <c r="AX276" i="14" s="1"/>
  <c r="AY285" i="14"/>
  <c r="AX287" i="14"/>
  <c r="AX288" i="14" s="1"/>
  <c r="AV291" i="14"/>
  <c r="AV292" i="14" s="1"/>
  <c r="AW289" i="14"/>
  <c r="BA257" i="14"/>
  <c r="AZ259" i="14"/>
  <c r="AZ260" i="14" s="1"/>
  <c r="AY321" i="14"/>
  <c r="AX323" i="14"/>
  <c r="AX324" i="14" s="1"/>
  <c r="BA249" i="13"/>
  <c r="AZ251" i="13"/>
  <c r="AZ252" i="13" s="1"/>
  <c r="AV299" i="14"/>
  <c r="AV300" i="14" s="1"/>
  <c r="AW297" i="14"/>
  <c r="BA247" i="13"/>
  <c r="BA248" i="13" s="1"/>
  <c r="BB245" i="13"/>
  <c r="AX111" i="13"/>
  <c r="AX112" i="13" s="1"/>
  <c r="AY109" i="13"/>
  <c r="AY243" i="13"/>
  <c r="AY244" i="13" s="1"/>
  <c r="AZ241" i="13"/>
  <c r="AZ263" i="13"/>
  <c r="AZ264" i="13" s="1"/>
  <c r="BA261" i="13"/>
  <c r="AX49" i="13"/>
  <c r="AW51" i="13"/>
  <c r="AW52" i="13" s="1"/>
  <c r="AZ281" i="14"/>
  <c r="AY283" i="14"/>
  <c r="AY284" i="14" s="1"/>
  <c r="AY243" i="14"/>
  <c r="AY244" i="14" s="1"/>
  <c r="AZ241" i="14"/>
  <c r="AY231" i="13"/>
  <c r="AY232" i="13" s="1"/>
  <c r="AZ229" i="13"/>
  <c r="AY235" i="14"/>
  <c r="AY236" i="14" s="1"/>
  <c r="AZ233" i="14"/>
  <c r="V15" i="2"/>
  <c r="AD15" i="2"/>
  <c r="AE15" i="2"/>
  <c r="W15" i="2"/>
  <c r="AL15" i="2"/>
  <c r="AK15" i="2"/>
  <c r="S15" i="2"/>
  <c r="U15" i="2"/>
  <c r="H14" i="2"/>
  <c r="F14" i="2"/>
  <c r="I14" i="2"/>
  <c r="AK11" i="7"/>
  <c r="E14" i="2"/>
  <c r="G14" i="2"/>
  <c r="AQ215" i="14" l="1"/>
  <c r="AQ216" i="14" s="1"/>
  <c r="AR213" i="14"/>
  <c r="AR335" i="13"/>
  <c r="AR336" i="13" s="1"/>
  <c r="AS333" i="13"/>
  <c r="AV335" i="10"/>
  <c r="AV336" i="10" s="1"/>
  <c r="AW333" i="10"/>
  <c r="AT209" i="14"/>
  <c r="AS211" i="14"/>
  <c r="AS212" i="14" s="1"/>
  <c r="AZ93" i="10"/>
  <c r="AY95" i="10"/>
  <c r="AY96" i="10" s="1"/>
  <c r="AU207" i="14"/>
  <c r="AU208" i="14" s="1"/>
  <c r="AV205" i="14"/>
  <c r="BA153" i="10"/>
  <c r="AZ155" i="10"/>
  <c r="AZ156" i="10" s="1"/>
  <c r="AU225" i="13"/>
  <c r="AT227" i="13"/>
  <c r="AT228" i="13" s="1"/>
  <c r="AW33" i="13"/>
  <c r="AV35" i="13"/>
  <c r="AV36" i="13" s="1"/>
  <c r="AV93" i="13"/>
  <c r="AU95" i="13"/>
  <c r="AU96" i="13" s="1"/>
  <c r="AY273" i="10"/>
  <c r="AX275" i="10"/>
  <c r="AX276" i="10" s="1"/>
  <c r="AV223" i="13"/>
  <c r="AV224" i="13" s="1"/>
  <c r="AW221" i="13"/>
  <c r="AT199" i="14"/>
  <c r="AT200" i="14" s="1"/>
  <c r="AU197" i="14"/>
  <c r="AV201" i="14"/>
  <c r="AU203" i="14"/>
  <c r="AU204" i="14" s="1"/>
  <c r="BA213" i="10"/>
  <c r="AZ215" i="10"/>
  <c r="AZ216" i="10" s="1"/>
  <c r="AV219" i="13"/>
  <c r="AV220" i="13" s="1"/>
  <c r="AW217" i="13"/>
  <c r="AV193" i="14"/>
  <c r="AU195" i="14"/>
  <c r="AU196" i="14" s="1"/>
  <c r="BA33" i="10"/>
  <c r="AZ35" i="10"/>
  <c r="AZ36" i="10" s="1"/>
  <c r="AW151" i="10"/>
  <c r="AW152" i="10" s="1"/>
  <c r="AX149" i="10"/>
  <c r="AS331" i="13"/>
  <c r="AS332" i="13" s="1"/>
  <c r="AT329" i="13"/>
  <c r="AX329" i="10"/>
  <c r="AW331" i="10"/>
  <c r="AW332" i="10" s="1"/>
  <c r="AR173" i="14"/>
  <c r="AQ175" i="14"/>
  <c r="AQ176" i="14" s="1"/>
  <c r="AT213" i="13"/>
  <c r="AS215" i="13"/>
  <c r="AS216" i="13" s="1"/>
  <c r="AS185" i="14"/>
  <c r="AR187" i="14"/>
  <c r="AR188" i="14" s="1"/>
  <c r="AW29" i="10"/>
  <c r="AV31" i="10"/>
  <c r="AV32" i="10" s="1"/>
  <c r="AW89" i="10"/>
  <c r="AV91" i="10"/>
  <c r="AV92" i="10" s="1"/>
  <c r="AX269" i="10"/>
  <c r="AW271" i="10"/>
  <c r="AW272" i="10" s="1"/>
  <c r="AS211" i="13"/>
  <c r="AS212" i="13" s="1"/>
  <c r="AT209" i="13"/>
  <c r="AS207" i="13"/>
  <c r="AS208" i="13" s="1"/>
  <c r="AT205" i="13"/>
  <c r="AR91" i="13"/>
  <c r="AR92" i="13" s="1"/>
  <c r="AS89" i="13"/>
  <c r="AW211" i="10"/>
  <c r="AW212" i="10" s="1"/>
  <c r="AX209" i="10"/>
  <c r="AQ171" i="14"/>
  <c r="AQ172" i="14" s="1"/>
  <c r="AR169" i="14"/>
  <c r="AR191" i="14"/>
  <c r="AR192" i="14" s="1"/>
  <c r="AS189" i="14"/>
  <c r="AS177" i="14"/>
  <c r="AR179" i="14"/>
  <c r="AR180" i="14" s="1"/>
  <c r="AS181" i="14"/>
  <c r="AR183" i="14"/>
  <c r="AR184" i="14" s="1"/>
  <c r="AR31" i="13"/>
  <c r="AR32" i="13" s="1"/>
  <c r="AS29" i="13"/>
  <c r="AX193" i="13"/>
  <c r="AW195" i="13"/>
  <c r="AW196" i="13" s="1"/>
  <c r="AY205" i="10"/>
  <c r="AX207" i="10"/>
  <c r="AX208" i="10" s="1"/>
  <c r="AT87" i="13"/>
  <c r="AT88" i="13" s="1"/>
  <c r="AU85" i="13"/>
  <c r="BB145" i="10"/>
  <c r="BA147" i="10"/>
  <c r="BA148" i="10" s="1"/>
  <c r="AT157" i="14"/>
  <c r="AS159" i="14"/>
  <c r="AS160" i="14" s="1"/>
  <c r="AZ227" i="10"/>
  <c r="AZ228" i="10" s="1"/>
  <c r="BA225" i="10"/>
  <c r="AY25" i="10"/>
  <c r="AX27" i="10"/>
  <c r="AX28" i="10" s="1"/>
  <c r="AT165" i="14"/>
  <c r="AS167" i="14"/>
  <c r="AS168" i="14" s="1"/>
  <c r="AU325" i="13"/>
  <c r="AT327" i="13"/>
  <c r="AT328" i="13" s="1"/>
  <c r="AS151" i="14"/>
  <c r="AS152" i="14" s="1"/>
  <c r="AT149" i="14"/>
  <c r="AX327" i="10"/>
  <c r="AX328" i="10" s="1"/>
  <c r="AY325" i="10"/>
  <c r="AY85" i="10"/>
  <c r="AX87" i="10"/>
  <c r="AX88" i="10" s="1"/>
  <c r="AU25" i="13"/>
  <c r="AT27" i="13"/>
  <c r="AT28" i="13" s="1"/>
  <c r="AV161" i="14"/>
  <c r="AU163" i="14"/>
  <c r="AU164" i="14" s="1"/>
  <c r="AU197" i="13"/>
  <c r="AT199" i="13"/>
  <c r="AT200" i="13" s="1"/>
  <c r="AV203" i="13"/>
  <c r="AV204" i="13" s="1"/>
  <c r="AW201" i="13"/>
  <c r="AV155" i="14"/>
  <c r="AV156" i="14" s="1"/>
  <c r="AW153" i="14"/>
  <c r="AS147" i="14"/>
  <c r="AS148" i="14" s="1"/>
  <c r="AT145" i="14"/>
  <c r="AM135" i="14"/>
  <c r="AM136" i="14" s="1"/>
  <c r="AN133" i="14"/>
  <c r="AR203" i="10"/>
  <c r="AR204" i="10" s="1"/>
  <c r="AS201" i="10"/>
  <c r="AN187" i="13"/>
  <c r="AN188" i="13" s="1"/>
  <c r="AO185" i="13"/>
  <c r="AX311" i="13"/>
  <c r="AX312" i="13" s="1"/>
  <c r="AY309" i="13"/>
  <c r="AZ279" i="13"/>
  <c r="AZ280" i="13" s="1"/>
  <c r="BA277" i="13"/>
  <c r="AX107" i="13"/>
  <c r="AX108" i="13" s="1"/>
  <c r="AY105" i="13"/>
  <c r="AZ275" i="13"/>
  <c r="AZ276" i="13" s="1"/>
  <c r="BA273" i="13"/>
  <c r="AI191" i="13"/>
  <c r="AI192" i="13" s="1"/>
  <c r="AJ189" i="13"/>
  <c r="AV343" i="13"/>
  <c r="AV344" i="13" s="1"/>
  <c r="AW341" i="13"/>
  <c r="AT315" i="13"/>
  <c r="AT316" i="13" s="1"/>
  <c r="AU313" i="13"/>
  <c r="AZ257" i="13"/>
  <c r="AY259" i="13"/>
  <c r="AY260" i="13" s="1"/>
  <c r="AW307" i="13"/>
  <c r="AW308" i="13" s="1"/>
  <c r="AX305" i="13"/>
  <c r="AX269" i="13"/>
  <c r="AW271" i="13"/>
  <c r="AW272" i="13" s="1"/>
  <c r="AV81" i="13"/>
  <c r="AU83" i="13"/>
  <c r="AU84" i="13" s="1"/>
  <c r="AT169" i="13"/>
  <c r="AS171" i="13"/>
  <c r="AS172" i="13" s="1"/>
  <c r="AU317" i="13"/>
  <c r="AT319" i="13"/>
  <c r="AT320" i="13" s="1"/>
  <c r="AI323" i="13"/>
  <c r="AI324" i="13" s="1"/>
  <c r="AJ321" i="13"/>
  <c r="AX267" i="13"/>
  <c r="AX268" i="13" s="1"/>
  <c r="AY265" i="13"/>
  <c r="AH179" i="13"/>
  <c r="AH180" i="13" s="1"/>
  <c r="AI177" i="13"/>
  <c r="AH141" i="14"/>
  <c r="AG143" i="14"/>
  <c r="AG144" i="14" s="1"/>
  <c r="AL263" i="10"/>
  <c r="AL264" i="10" s="1"/>
  <c r="AM261" i="10"/>
  <c r="AH137" i="14"/>
  <c r="AG139" i="14"/>
  <c r="AG140" i="14" s="1"/>
  <c r="AI181" i="13"/>
  <c r="AH183" i="13"/>
  <c r="AH184" i="13" s="1"/>
  <c r="AL323" i="10"/>
  <c r="AL324" i="10" s="1"/>
  <c r="AM321" i="10"/>
  <c r="AT121" i="14"/>
  <c r="AS123" i="14"/>
  <c r="AS124" i="14" s="1"/>
  <c r="AY21" i="10"/>
  <c r="AX23" i="10"/>
  <c r="AX24" i="10" s="1"/>
  <c r="AS127" i="14"/>
  <c r="AS128" i="14" s="1"/>
  <c r="AT125" i="14"/>
  <c r="AV129" i="14"/>
  <c r="AU131" i="14"/>
  <c r="AU132" i="14" s="1"/>
  <c r="AU173" i="13"/>
  <c r="AT175" i="13"/>
  <c r="AT176" i="13" s="1"/>
  <c r="AU21" i="13"/>
  <c r="AT23" i="13"/>
  <c r="AT24" i="13" s="1"/>
  <c r="AU165" i="13"/>
  <c r="AT167" i="13"/>
  <c r="AT168" i="13" s="1"/>
  <c r="AY81" i="10"/>
  <c r="AX83" i="10"/>
  <c r="AX84" i="10" s="1"/>
  <c r="AZ143" i="10"/>
  <c r="AZ144" i="10" s="1"/>
  <c r="BA141" i="10"/>
  <c r="AR73" i="14"/>
  <c r="AQ75" i="14"/>
  <c r="AQ76" i="14" s="1"/>
  <c r="AW13" i="10"/>
  <c r="AV15" i="10"/>
  <c r="AV16" i="10" s="1"/>
  <c r="AS13" i="13"/>
  <c r="AR15" i="13"/>
  <c r="AR16" i="13" s="1"/>
  <c r="AW73" i="10"/>
  <c r="AV75" i="10"/>
  <c r="AV76" i="10" s="1"/>
  <c r="AR77" i="14"/>
  <c r="AQ79" i="14"/>
  <c r="AQ80" i="14" s="1"/>
  <c r="AT161" i="13"/>
  <c r="AS163" i="13"/>
  <c r="AS164" i="13" s="1"/>
  <c r="AV139" i="10"/>
  <c r="AV140" i="10" s="1"/>
  <c r="AW137" i="10"/>
  <c r="AY77" i="10"/>
  <c r="AX79" i="10"/>
  <c r="AX80" i="10" s="1"/>
  <c r="AR151" i="13"/>
  <c r="AR152" i="13" s="1"/>
  <c r="AS149" i="13"/>
  <c r="AV97" i="14"/>
  <c r="AU99" i="14"/>
  <c r="AU100" i="14" s="1"/>
  <c r="AT101" i="14"/>
  <c r="AS103" i="14"/>
  <c r="AS104" i="14" s="1"/>
  <c r="AW259" i="10"/>
  <c r="AW260" i="10" s="1"/>
  <c r="AX257" i="10"/>
  <c r="AR115" i="14"/>
  <c r="AR116" i="14" s="1"/>
  <c r="AS113" i="14"/>
  <c r="AS153" i="13"/>
  <c r="AR155" i="13"/>
  <c r="AR156" i="13" s="1"/>
  <c r="AV19" i="13"/>
  <c r="AV20" i="13" s="1"/>
  <c r="AW17" i="13"/>
  <c r="AU145" i="13"/>
  <c r="AT147" i="13"/>
  <c r="AT148" i="13" s="1"/>
  <c r="AX317" i="10"/>
  <c r="AW319" i="10"/>
  <c r="AW320" i="10" s="1"/>
  <c r="AW197" i="10"/>
  <c r="AV199" i="10"/>
  <c r="AV200" i="10" s="1"/>
  <c r="AR109" i="14"/>
  <c r="AQ111" i="14"/>
  <c r="AQ112" i="14" s="1"/>
  <c r="AR105" i="14"/>
  <c r="AQ107" i="14"/>
  <c r="AQ108" i="14" s="1"/>
  <c r="AT157" i="13"/>
  <c r="AS159" i="13"/>
  <c r="AS160" i="13" s="1"/>
  <c r="AZ19" i="10"/>
  <c r="AZ20" i="10" s="1"/>
  <c r="BA17" i="10"/>
  <c r="AR119" i="14"/>
  <c r="AR120" i="14" s="1"/>
  <c r="AS117" i="14"/>
  <c r="AT133" i="13"/>
  <c r="AS135" i="13"/>
  <c r="AS136" i="13" s="1"/>
  <c r="AS139" i="13"/>
  <c r="AS140" i="13" s="1"/>
  <c r="AT137" i="13"/>
  <c r="AT141" i="13"/>
  <c r="AS143" i="13"/>
  <c r="AS144" i="13" s="1"/>
  <c r="AX313" i="10"/>
  <c r="AW315" i="10"/>
  <c r="AW316" i="10" s="1"/>
  <c r="AS93" i="14"/>
  <c r="AR95" i="14"/>
  <c r="AR96" i="14" s="1"/>
  <c r="AS89" i="14"/>
  <c r="AR91" i="14"/>
  <c r="AR92" i="14" s="1"/>
  <c r="AW195" i="10"/>
  <c r="AW196" i="10" s="1"/>
  <c r="AX193" i="10"/>
  <c r="AS85" i="14"/>
  <c r="AR87" i="14"/>
  <c r="AR88" i="14" s="1"/>
  <c r="AX133" i="10"/>
  <c r="AW135" i="10"/>
  <c r="AW136" i="10" s="1"/>
  <c r="AS81" i="14"/>
  <c r="AR83" i="14"/>
  <c r="AR84" i="14" s="1"/>
  <c r="AX253" i="10"/>
  <c r="AW255" i="10"/>
  <c r="AW256" i="10" s="1"/>
  <c r="BD11" i="10"/>
  <c r="BD12" i="10" s="1"/>
  <c r="BE9" i="10"/>
  <c r="U2" i="15"/>
  <c r="V2" i="15" s="1"/>
  <c r="W2" i="15" s="1"/>
  <c r="X2" i="15" s="1"/>
  <c r="AW47" i="14"/>
  <c r="AW48" i="14" s="1"/>
  <c r="AX45" i="14"/>
  <c r="AY97" i="13"/>
  <c r="AX99" i="13"/>
  <c r="AX100" i="13" s="1"/>
  <c r="BB65" i="10"/>
  <c r="BA67" i="10"/>
  <c r="BA68" i="10" s="1"/>
  <c r="BC305" i="10"/>
  <c r="BB307" i="10"/>
  <c r="BB308" i="10" s="1"/>
  <c r="BB249" i="10"/>
  <c r="BA251" i="10"/>
  <c r="BA252" i="10" s="1"/>
  <c r="BD5" i="10"/>
  <c r="BC7" i="10"/>
  <c r="BC8" i="10" s="1"/>
  <c r="AV35" i="14"/>
  <c r="AV36" i="14" s="1"/>
  <c r="AW33" i="14"/>
  <c r="BA187" i="10"/>
  <c r="BA188" i="10" s="1"/>
  <c r="BB185" i="10"/>
  <c r="AY25" i="14"/>
  <c r="AX27" i="14"/>
  <c r="AX28" i="14" s="1"/>
  <c r="BB309" i="10"/>
  <c r="BA311" i="10"/>
  <c r="BA312" i="10" s="1"/>
  <c r="AV39" i="14"/>
  <c r="AV40" i="14" s="1"/>
  <c r="AW37" i="14"/>
  <c r="U3" i="15"/>
  <c r="V3" i="15" s="1"/>
  <c r="W3" i="15" s="1"/>
  <c r="U1" i="15"/>
  <c r="V1" i="15" s="1"/>
  <c r="W1" i="15" s="1"/>
  <c r="U5" i="15"/>
  <c r="U4" i="15"/>
  <c r="V4" i="15" s="1"/>
  <c r="AW65" i="14"/>
  <c r="AV67" i="14"/>
  <c r="AV68" i="14" s="1"/>
  <c r="BC245" i="10"/>
  <c r="BB247" i="10"/>
  <c r="BB248" i="10" s="1"/>
  <c r="BB125" i="10"/>
  <c r="BA127" i="10"/>
  <c r="BA128" i="10" s="1"/>
  <c r="AV31" i="14"/>
  <c r="AV32" i="14" s="1"/>
  <c r="AW29" i="14"/>
  <c r="AX41" i="14"/>
  <c r="AW43" i="14"/>
  <c r="AW44" i="14" s="1"/>
  <c r="AV71" i="14"/>
  <c r="AV72" i="14" s="1"/>
  <c r="AW69" i="14"/>
  <c r="AZ5" i="13"/>
  <c r="AY7" i="13"/>
  <c r="AY8" i="13" s="1"/>
  <c r="AX113" i="13"/>
  <c r="AW115" i="13"/>
  <c r="AW116" i="13" s="1"/>
  <c r="BG113" i="10"/>
  <c r="BF115" i="10"/>
  <c r="BF116" i="10" s="1"/>
  <c r="BF129" i="10"/>
  <c r="BE131" i="10"/>
  <c r="BE132" i="10" s="1"/>
  <c r="BE347" i="10"/>
  <c r="BE348" i="10" s="1"/>
  <c r="BF345" i="10"/>
  <c r="BC51" i="10"/>
  <c r="BC52" i="10" s="1"/>
  <c r="BD49" i="10"/>
  <c r="BG293" i="10"/>
  <c r="BF295" i="10"/>
  <c r="BF296" i="10" s="1"/>
  <c r="BB341" i="10"/>
  <c r="BA343" i="10"/>
  <c r="BA344" i="10" s="1"/>
  <c r="BG277" i="10"/>
  <c r="BF279" i="10"/>
  <c r="BF280" i="10" s="1"/>
  <c r="BF159" i="10"/>
  <c r="BF160" i="10" s="1"/>
  <c r="BG157" i="10"/>
  <c r="BD191" i="10"/>
  <c r="BD192" i="10" s="1"/>
  <c r="BE189" i="10"/>
  <c r="BD169" i="10"/>
  <c r="BC171" i="10"/>
  <c r="BC172" i="10" s="1"/>
  <c r="BE233" i="10"/>
  <c r="BD235" i="10"/>
  <c r="BD236" i="10" s="1"/>
  <c r="BG285" i="10"/>
  <c r="BF287" i="10"/>
  <c r="BF288" i="10" s="1"/>
  <c r="BF165" i="10"/>
  <c r="BE167" i="10"/>
  <c r="BE168" i="10" s="1"/>
  <c r="BD267" i="10"/>
  <c r="BD268" i="10" s="1"/>
  <c r="BE265" i="10"/>
  <c r="BG337" i="10"/>
  <c r="BF339" i="10"/>
  <c r="BF340" i="10" s="1"/>
  <c r="BE103" i="10"/>
  <c r="BE104" i="10" s="1"/>
  <c r="BF101" i="10"/>
  <c r="BH221" i="10"/>
  <c r="BG223" i="10"/>
  <c r="BG224" i="10" s="1"/>
  <c r="BH97" i="10"/>
  <c r="BG99" i="10"/>
  <c r="BG100" i="10" s="1"/>
  <c r="BF349" i="10"/>
  <c r="BE351" i="10"/>
  <c r="BE352" i="10" s="1"/>
  <c r="BD45" i="10"/>
  <c r="BC47" i="10"/>
  <c r="BC48" i="10" s="1"/>
  <c r="BE355" i="10"/>
  <c r="BE356" i="10" s="1"/>
  <c r="BF353" i="10"/>
  <c r="BC111" i="10"/>
  <c r="BC112" i="10" s="1"/>
  <c r="BD109" i="10"/>
  <c r="BG37" i="10"/>
  <c r="BF39" i="10"/>
  <c r="BF40" i="10" s="1"/>
  <c r="BF219" i="10"/>
  <c r="BF220" i="10" s="1"/>
  <c r="BG217" i="10"/>
  <c r="BC229" i="10"/>
  <c r="BB231" i="10"/>
  <c r="BB232" i="10" s="1"/>
  <c r="BD105" i="10"/>
  <c r="BC107" i="10"/>
  <c r="BC108" i="10" s="1"/>
  <c r="BG283" i="10"/>
  <c r="BG284" i="10" s="1"/>
  <c r="BH281" i="10"/>
  <c r="BH161" i="10"/>
  <c r="BG163" i="10"/>
  <c r="BG164" i="10" s="1"/>
  <c r="BF289" i="10"/>
  <c r="BE291" i="10"/>
  <c r="BE292" i="10" s="1"/>
  <c r="BG55" i="10"/>
  <c r="BG56" i="10" s="1"/>
  <c r="BH53" i="10"/>
  <c r="BF43" i="10"/>
  <c r="BF44" i="10" s="1"/>
  <c r="BG41" i="10"/>
  <c r="BF173" i="10"/>
  <c r="BE175" i="10"/>
  <c r="BE176" i="10" s="1"/>
  <c r="BF69" i="10"/>
  <c r="BE71" i="10"/>
  <c r="BE72" i="10" s="1"/>
  <c r="AZ231" i="13"/>
  <c r="AZ232" i="13" s="1"/>
  <c r="BA229" i="13"/>
  <c r="AZ103" i="13"/>
  <c r="AZ104" i="13" s="1"/>
  <c r="BA101" i="13"/>
  <c r="BA263" i="13"/>
  <c r="BA264" i="13" s="1"/>
  <c r="BB261" i="13"/>
  <c r="AY323" i="14"/>
  <c r="AY324" i="14" s="1"/>
  <c r="AZ321" i="14"/>
  <c r="AY49" i="13"/>
  <c r="AX51" i="13"/>
  <c r="AX52" i="13" s="1"/>
  <c r="AZ227" i="14"/>
  <c r="AZ228" i="14" s="1"/>
  <c r="BA225" i="14"/>
  <c r="BB9" i="13"/>
  <c r="BA11" i="13"/>
  <c r="BA12" i="13" s="1"/>
  <c r="BA217" i="14"/>
  <c r="AZ219" i="14"/>
  <c r="AZ220" i="14" s="1"/>
  <c r="BB247" i="13"/>
  <c r="BB248" i="13" s="1"/>
  <c r="BC245" i="13"/>
  <c r="BA259" i="14"/>
  <c r="BA260" i="14" s="1"/>
  <c r="BB257" i="14"/>
  <c r="AZ273" i="14"/>
  <c r="AY275" i="14"/>
  <c r="AY276" i="14" s="1"/>
  <c r="AZ231" i="14"/>
  <c r="AZ232" i="14" s="1"/>
  <c r="BA229" i="14"/>
  <c r="AY285" i="13"/>
  <c r="AX287" i="13"/>
  <c r="AX288" i="13" s="1"/>
  <c r="BA49" i="14"/>
  <c r="AZ51" i="14"/>
  <c r="AZ52" i="14" s="1"/>
  <c r="BB249" i="14"/>
  <c r="BA251" i="14"/>
  <c r="BA252" i="14" s="1"/>
  <c r="BB253" i="13"/>
  <c r="BA255" i="13"/>
  <c r="BA256" i="13" s="1"/>
  <c r="AX265" i="14"/>
  <c r="AW267" i="14"/>
  <c r="AW268" i="14" s="1"/>
  <c r="BA281" i="14"/>
  <c r="AZ283" i="14"/>
  <c r="AZ284" i="14" s="1"/>
  <c r="BB249" i="13"/>
  <c r="BA251" i="13"/>
  <c r="BA252" i="13" s="1"/>
  <c r="AY45" i="13"/>
  <c r="AX47" i="13"/>
  <c r="AX48" i="13" s="1"/>
  <c r="AZ285" i="14"/>
  <c r="AY287" i="14"/>
  <c r="AY288" i="14" s="1"/>
  <c r="AZ239" i="13"/>
  <c r="AZ240" i="13" s="1"/>
  <c r="BA237" i="13"/>
  <c r="BB313" i="14"/>
  <c r="BA315" i="14"/>
  <c r="BA316" i="14" s="1"/>
  <c r="AX293" i="14"/>
  <c r="AW295" i="14"/>
  <c r="AW296" i="14" s="1"/>
  <c r="AV303" i="14"/>
  <c r="AV304" i="14" s="1"/>
  <c r="AW301" i="14"/>
  <c r="BB253" i="14"/>
  <c r="BA255" i="14"/>
  <c r="BA256" i="14" s="1"/>
  <c r="AZ333" i="14"/>
  <c r="AY335" i="14"/>
  <c r="AY336" i="14" s="1"/>
  <c r="AY55" i="14"/>
  <c r="AY56" i="14" s="1"/>
  <c r="AZ53" i="14"/>
  <c r="AY347" i="13"/>
  <c r="AY348" i="13" s="1"/>
  <c r="AZ345" i="13"/>
  <c r="AU263" i="14"/>
  <c r="AU264" i="14" s="1"/>
  <c r="AV261" i="14"/>
  <c r="AY307" i="14"/>
  <c r="AY308" i="14" s="1"/>
  <c r="AZ305" i="14"/>
  <c r="BA233" i="14"/>
  <c r="AZ235" i="14"/>
  <c r="AZ236" i="14" s="1"/>
  <c r="BA241" i="14"/>
  <c r="AZ243" i="14"/>
  <c r="AZ244" i="14" s="1"/>
  <c r="BA241" i="13"/>
  <c r="AZ243" i="13"/>
  <c r="AZ244" i="13" s="1"/>
  <c r="AZ109" i="13"/>
  <c r="AY111" i="13"/>
  <c r="AY112" i="13" s="1"/>
  <c r="AX297" i="14"/>
  <c r="AW299" i="14"/>
  <c r="AW300" i="14" s="1"/>
  <c r="AX327" i="14"/>
  <c r="AX328" i="14" s="1"/>
  <c r="AY325" i="14"/>
  <c r="AY277" i="14"/>
  <c r="AX279" i="14"/>
  <c r="AX280" i="14" s="1"/>
  <c r="BA339" i="13"/>
  <c r="BA340" i="13" s="1"/>
  <c r="BB337" i="13"/>
  <c r="BB41" i="13"/>
  <c r="BA43" i="13"/>
  <c r="BA44" i="13" s="1"/>
  <c r="BA353" i="13"/>
  <c r="AZ355" i="13"/>
  <c r="AZ356" i="13" s="1"/>
  <c r="AX269" i="14"/>
  <c r="AW271" i="14"/>
  <c r="AW272" i="14" s="1"/>
  <c r="AV283" i="13"/>
  <c r="AV284" i="13" s="1"/>
  <c r="AW281" i="13"/>
  <c r="AZ57" i="14"/>
  <c r="AY59" i="14"/>
  <c r="AY60" i="14" s="1"/>
  <c r="BB349" i="13"/>
  <c r="BA351" i="13"/>
  <c r="BA352" i="13" s="1"/>
  <c r="BB221" i="14"/>
  <c r="BA223" i="14"/>
  <c r="BA224" i="14" s="1"/>
  <c r="BA233" i="13"/>
  <c r="AZ235" i="13"/>
  <c r="AZ236" i="13" s="1"/>
  <c r="BA317" i="14"/>
  <c r="AZ319" i="14"/>
  <c r="AZ320" i="14" s="1"/>
  <c r="AX289" i="14"/>
  <c r="AW291" i="14"/>
  <c r="AW292" i="14" s="1"/>
  <c r="AX63" i="14"/>
  <c r="AX64" i="14" s="1"/>
  <c r="AY61" i="14"/>
  <c r="AZ239" i="14"/>
  <c r="AZ240" i="14" s="1"/>
  <c r="BA237" i="14"/>
  <c r="BA39" i="13"/>
  <c r="BA40" i="13" s="1"/>
  <c r="BB37" i="13"/>
  <c r="BC53" i="13"/>
  <c r="BB55" i="13"/>
  <c r="BB56" i="13" s="1"/>
  <c r="AZ309" i="14"/>
  <c r="AY311" i="14"/>
  <c r="AY312" i="14" s="1"/>
  <c r="AY247" i="14"/>
  <c r="AY248" i="14" s="1"/>
  <c r="AZ245" i="14"/>
  <c r="AZ331" i="14"/>
  <c r="AZ332" i="14" s="1"/>
  <c r="BA329" i="14"/>
  <c r="X15" i="2"/>
  <c r="Y15" i="2"/>
  <c r="O14" i="2"/>
  <c r="M14" i="2"/>
  <c r="Q14" i="2"/>
  <c r="AX333" i="10" l="1"/>
  <c r="AW335" i="10"/>
  <c r="AW336" i="10" s="1"/>
  <c r="AS335" i="13"/>
  <c r="AS336" i="13" s="1"/>
  <c r="AT333" i="13"/>
  <c r="AR215" i="14"/>
  <c r="AR216" i="14" s="1"/>
  <c r="AS213" i="14"/>
  <c r="AV197" i="14"/>
  <c r="AU199" i="14"/>
  <c r="AU200" i="14" s="1"/>
  <c r="BA35" i="10"/>
  <c r="BA36" i="10" s="1"/>
  <c r="BB33" i="10"/>
  <c r="AU227" i="13"/>
  <c r="AU228" i="13" s="1"/>
  <c r="AV225" i="13"/>
  <c r="AX221" i="13"/>
  <c r="AW223" i="13"/>
  <c r="AW224" i="13" s="1"/>
  <c r="AW193" i="14"/>
  <c r="AV195" i="14"/>
  <c r="AV196" i="14" s="1"/>
  <c r="AX217" i="13"/>
  <c r="AW219" i="13"/>
  <c r="AW220" i="13" s="1"/>
  <c r="AY275" i="10"/>
  <c r="AY276" i="10" s="1"/>
  <c r="AZ273" i="10"/>
  <c r="BA155" i="10"/>
  <c r="BA156" i="10" s="1"/>
  <c r="BB153" i="10"/>
  <c r="AW205" i="14"/>
  <c r="AV207" i="14"/>
  <c r="AV208" i="14" s="1"/>
  <c r="BB213" i="10"/>
  <c r="BA215" i="10"/>
  <c r="BA216" i="10" s="1"/>
  <c r="AV95" i="13"/>
  <c r="AV96" i="13" s="1"/>
  <c r="AW93" i="13"/>
  <c r="AW201" i="14"/>
  <c r="AV203" i="14"/>
  <c r="AV204" i="14" s="1"/>
  <c r="AX33" i="13"/>
  <c r="AW35" i="13"/>
  <c r="AW36" i="13" s="1"/>
  <c r="BA93" i="10"/>
  <c r="AZ95" i="10"/>
  <c r="AZ96" i="10" s="1"/>
  <c r="AU209" i="14"/>
  <c r="AT211" i="14"/>
  <c r="AT212" i="14" s="1"/>
  <c r="AT29" i="13"/>
  <c r="AS31" i="13"/>
  <c r="AS32" i="13" s="1"/>
  <c r="AS91" i="13"/>
  <c r="AS92" i="13" s="1"/>
  <c r="AT89" i="13"/>
  <c r="AT185" i="14"/>
  <c r="AS187" i="14"/>
  <c r="AS188" i="14" s="1"/>
  <c r="AU205" i="13"/>
  <c r="AT207" i="13"/>
  <c r="AT208" i="13" s="1"/>
  <c r="AT181" i="14"/>
  <c r="AS183" i="14"/>
  <c r="AS184" i="14" s="1"/>
  <c r="AU213" i="13"/>
  <c r="AT215" i="13"/>
  <c r="AT216" i="13" s="1"/>
  <c r="AT211" i="13"/>
  <c r="AT212" i="13" s="1"/>
  <c r="AU209" i="13"/>
  <c r="AS179" i="14"/>
  <c r="AS180" i="14" s="1"/>
  <c r="AT177" i="14"/>
  <c r="AS173" i="14"/>
  <c r="AR175" i="14"/>
  <c r="AR176" i="14" s="1"/>
  <c r="AS191" i="14"/>
  <c r="AS192" i="14" s="1"/>
  <c r="AT189" i="14"/>
  <c r="AX271" i="10"/>
  <c r="AX272" i="10" s="1"/>
  <c r="AY269" i="10"/>
  <c r="AX331" i="10"/>
  <c r="AX332" i="10" s="1"/>
  <c r="AY329" i="10"/>
  <c r="AS169" i="14"/>
  <c r="AR171" i="14"/>
  <c r="AR172" i="14" s="1"/>
  <c r="AT331" i="13"/>
  <c r="AT332" i="13" s="1"/>
  <c r="AU329" i="13"/>
  <c r="AW91" i="10"/>
  <c r="AW92" i="10" s="1"/>
  <c r="AX89" i="10"/>
  <c r="AX211" i="10"/>
  <c r="AX212" i="10" s="1"/>
  <c r="AY209" i="10"/>
  <c r="AY149" i="10"/>
  <c r="AX151" i="10"/>
  <c r="AX152" i="10" s="1"/>
  <c r="AW31" i="10"/>
  <c r="AW32" i="10" s="1"/>
  <c r="AX29" i="10"/>
  <c r="AT147" i="14"/>
  <c r="AT148" i="14" s="1"/>
  <c r="AU145" i="14"/>
  <c r="BB225" i="10"/>
  <c r="BA227" i="10"/>
  <c r="BA228" i="10" s="1"/>
  <c r="AZ85" i="10"/>
  <c r="AY87" i="10"/>
  <c r="AY88" i="10" s="1"/>
  <c r="AW155" i="14"/>
  <c r="AW156" i="14" s="1"/>
  <c r="AX153" i="14"/>
  <c r="AY327" i="10"/>
  <c r="AY328" i="10" s="1"/>
  <c r="AZ325" i="10"/>
  <c r="AT159" i="14"/>
  <c r="AT160" i="14" s="1"/>
  <c r="AU157" i="14"/>
  <c r="AW203" i="13"/>
  <c r="AW204" i="13" s="1"/>
  <c r="AX201" i="13"/>
  <c r="AU149" i="14"/>
  <c r="AT151" i="14"/>
  <c r="AT152" i="14" s="1"/>
  <c r="BB147" i="10"/>
  <c r="BB148" i="10" s="1"/>
  <c r="BC145" i="10"/>
  <c r="AV85" i="13"/>
  <c r="AU87" i="13"/>
  <c r="AU88" i="13" s="1"/>
  <c r="AV197" i="13"/>
  <c r="AU199" i="13"/>
  <c r="AU200" i="13" s="1"/>
  <c r="AV325" i="13"/>
  <c r="AU327" i="13"/>
  <c r="AU328" i="13" s="1"/>
  <c r="AW161" i="14"/>
  <c r="AV163" i="14"/>
  <c r="AV164" i="14" s="1"/>
  <c r="AT167" i="14"/>
  <c r="AT168" i="14" s="1"/>
  <c r="AU165" i="14"/>
  <c r="AZ205" i="10"/>
  <c r="AY207" i="10"/>
  <c r="AY208" i="10" s="1"/>
  <c r="AU27" i="13"/>
  <c r="AU28" i="13" s="1"/>
  <c r="AV25" i="13"/>
  <c r="AY27" i="10"/>
  <c r="AY28" i="10" s="1"/>
  <c r="AZ25" i="10"/>
  <c r="AX195" i="13"/>
  <c r="AX196" i="13" s="1"/>
  <c r="AY193" i="13"/>
  <c r="AO187" i="13"/>
  <c r="AO188" i="13" s="1"/>
  <c r="AP185" i="13"/>
  <c r="AT201" i="10"/>
  <c r="AS203" i="10"/>
  <c r="AS204" i="10" s="1"/>
  <c r="AO133" i="14"/>
  <c r="AN135" i="14"/>
  <c r="AN136" i="14" s="1"/>
  <c r="AZ265" i="13"/>
  <c r="AY267" i="13"/>
  <c r="AY268" i="13" s="1"/>
  <c r="AJ191" i="13"/>
  <c r="AJ192" i="13" s="1"/>
  <c r="AK189" i="13"/>
  <c r="AX271" i="13"/>
  <c r="AX272" i="13" s="1"/>
  <c r="AY269" i="13"/>
  <c r="AJ323" i="13"/>
  <c r="AJ324" i="13" s="1"/>
  <c r="AK321" i="13"/>
  <c r="BB273" i="13"/>
  <c r="BA275" i="13"/>
  <c r="BA276" i="13" s="1"/>
  <c r="AY305" i="13"/>
  <c r="AX307" i="13"/>
  <c r="AX308" i="13" s="1"/>
  <c r="AU319" i="13"/>
  <c r="AU320" i="13" s="1"/>
  <c r="AV317" i="13"/>
  <c r="AY107" i="13"/>
  <c r="AY108" i="13" s="1"/>
  <c r="AZ105" i="13"/>
  <c r="AU169" i="13"/>
  <c r="AT171" i="13"/>
  <c r="AT172" i="13" s="1"/>
  <c r="AZ259" i="13"/>
  <c r="AZ260" i="13" s="1"/>
  <c r="BA257" i="13"/>
  <c r="AU315" i="13"/>
  <c r="AU316" i="13" s="1"/>
  <c r="AV313" i="13"/>
  <c r="BA279" i="13"/>
  <c r="BA280" i="13" s="1"/>
  <c r="BB277" i="13"/>
  <c r="AV83" i="13"/>
  <c r="AV84" i="13" s="1"/>
  <c r="AW81" i="13"/>
  <c r="AW343" i="13"/>
  <c r="AW344" i="13" s="1"/>
  <c r="AX341" i="13"/>
  <c r="AZ309" i="13"/>
  <c r="AY311" i="13"/>
  <c r="AY312" i="13" s="1"/>
  <c r="AM323" i="10"/>
  <c r="AM324" i="10" s="1"/>
  <c r="AN321" i="10"/>
  <c r="AI137" i="14"/>
  <c r="AH139" i="14"/>
  <c r="AH140" i="14" s="1"/>
  <c r="AH143" i="14"/>
  <c r="AH144" i="14" s="1"/>
  <c r="AI141" i="14"/>
  <c r="AN261" i="10"/>
  <c r="AM263" i="10"/>
  <c r="AM264" i="10" s="1"/>
  <c r="AI179" i="13"/>
  <c r="AI180" i="13" s="1"/>
  <c r="AJ177" i="13"/>
  <c r="AI183" i="13"/>
  <c r="AI184" i="13" s="1"/>
  <c r="AJ181" i="13"/>
  <c r="AT127" i="14"/>
  <c r="AT128" i="14" s="1"/>
  <c r="AU125" i="14"/>
  <c r="AZ81" i="10"/>
  <c r="AY83" i="10"/>
  <c r="AY84" i="10" s="1"/>
  <c r="AU23" i="13"/>
  <c r="AU24" i="13" s="1"/>
  <c r="AV21" i="13"/>
  <c r="AU175" i="13"/>
  <c r="AU176" i="13" s="1"/>
  <c r="AV173" i="13"/>
  <c r="AZ21" i="10"/>
  <c r="AY23" i="10"/>
  <c r="AY24" i="10" s="1"/>
  <c r="BA143" i="10"/>
  <c r="BA144" i="10" s="1"/>
  <c r="BB141" i="10"/>
  <c r="AV165" i="13"/>
  <c r="AU167" i="13"/>
  <c r="AU168" i="13" s="1"/>
  <c r="AV131" i="14"/>
  <c r="AV132" i="14" s="1"/>
  <c r="AW129" i="14"/>
  <c r="AU121" i="14"/>
  <c r="AT123" i="14"/>
  <c r="AT124" i="14" s="1"/>
  <c r="AR79" i="14"/>
  <c r="AR80" i="14" s="1"/>
  <c r="AS77" i="14"/>
  <c r="AX73" i="10"/>
  <c r="AW75" i="10"/>
  <c r="AW76" i="10" s="1"/>
  <c r="AT13" i="13"/>
  <c r="AS15" i="13"/>
  <c r="AS16" i="13" s="1"/>
  <c r="AW15" i="10"/>
  <c r="AW16" i="10" s="1"/>
  <c r="AX13" i="10"/>
  <c r="AS73" i="14"/>
  <c r="AR75" i="14"/>
  <c r="AR76" i="14" s="1"/>
  <c r="AS119" i="14"/>
  <c r="AS120" i="14" s="1"/>
  <c r="AT117" i="14"/>
  <c r="BB17" i="10"/>
  <c r="BA19" i="10"/>
  <c r="BA20" i="10" s="1"/>
  <c r="AX17" i="13"/>
  <c r="AW19" i="13"/>
  <c r="AW20" i="13" s="1"/>
  <c r="AS115" i="14"/>
  <c r="AS116" i="14" s="1"/>
  <c r="AT113" i="14"/>
  <c r="AY257" i="10"/>
  <c r="AX259" i="10"/>
  <c r="AX260" i="10" s="1"/>
  <c r="AS151" i="13"/>
  <c r="AS152" i="13" s="1"/>
  <c r="AT149" i="13"/>
  <c r="AW139" i="10"/>
  <c r="AW140" i="10" s="1"/>
  <c r="AX137" i="10"/>
  <c r="AU157" i="13"/>
  <c r="AT159" i="13"/>
  <c r="AT160" i="13" s="1"/>
  <c r="AR107" i="14"/>
  <c r="AR108" i="14" s="1"/>
  <c r="AS105" i="14"/>
  <c r="AS109" i="14"/>
  <c r="AR111" i="14"/>
  <c r="AR112" i="14" s="1"/>
  <c r="AX197" i="10"/>
  <c r="AW199" i="10"/>
  <c r="AW200" i="10" s="1"/>
  <c r="AY317" i="10"/>
  <c r="AX319" i="10"/>
  <c r="AX320" i="10" s="1"/>
  <c r="AV145" i="13"/>
  <c r="AU147" i="13"/>
  <c r="AU148" i="13" s="1"/>
  <c r="AT153" i="13"/>
  <c r="AS155" i="13"/>
  <c r="AS156" i="13" s="1"/>
  <c r="AT103" i="14"/>
  <c r="AT104" i="14" s="1"/>
  <c r="AU101" i="14"/>
  <c r="AV99" i="14"/>
  <c r="AV100" i="14" s="1"/>
  <c r="AW97" i="14"/>
  <c r="AZ77" i="10"/>
  <c r="AY79" i="10"/>
  <c r="AY80" i="10" s="1"/>
  <c r="AU161" i="13"/>
  <c r="AT163" i="13"/>
  <c r="AT164" i="13" s="1"/>
  <c r="AX195" i="10"/>
  <c r="AX196" i="10" s="1"/>
  <c r="AY193" i="10"/>
  <c r="AT139" i="13"/>
  <c r="AT140" i="13" s="1"/>
  <c r="AU137" i="13"/>
  <c r="W4" i="15"/>
  <c r="X4" i="15" s="1"/>
  <c r="Y4" i="15" s="1"/>
  <c r="Z4" i="15" s="1"/>
  <c r="AX255" i="10"/>
  <c r="AX256" i="10" s="1"/>
  <c r="AY253" i="10"/>
  <c r="AS83" i="14"/>
  <c r="AS84" i="14" s="1"/>
  <c r="AT81" i="14"/>
  <c r="AY133" i="10"/>
  <c r="AX135" i="10"/>
  <c r="AX136" i="10" s="1"/>
  <c r="AS87" i="14"/>
  <c r="AS88" i="14" s="1"/>
  <c r="AT85" i="14"/>
  <c r="AS91" i="14"/>
  <c r="AS92" i="14" s="1"/>
  <c r="AT89" i="14"/>
  <c r="AS95" i="14"/>
  <c r="AS96" i="14" s="1"/>
  <c r="AT93" i="14"/>
  <c r="AX315" i="10"/>
  <c r="AX316" i="10" s="1"/>
  <c r="AY313" i="10"/>
  <c r="AU141" i="13"/>
  <c r="AT143" i="13"/>
  <c r="AT144" i="13" s="1"/>
  <c r="AT135" i="13"/>
  <c r="AT136" i="13" s="1"/>
  <c r="AU133" i="13"/>
  <c r="BF9" i="10"/>
  <c r="BE11" i="10"/>
  <c r="BE12" i="10" s="1"/>
  <c r="X1" i="15"/>
  <c r="Y1" i="15" s="1"/>
  <c r="Y2" i="15"/>
  <c r="Z2" i="15" s="1"/>
  <c r="AA2" i="15" s="1"/>
  <c r="AW71" i="14"/>
  <c r="AW72" i="14" s="1"/>
  <c r="AX69" i="14"/>
  <c r="AW31" i="14"/>
  <c r="AW32" i="14" s="1"/>
  <c r="AX29" i="14"/>
  <c r="V5" i="15"/>
  <c r="W5" i="15" s="1"/>
  <c r="AX37" i="14"/>
  <c r="AW39" i="14"/>
  <c r="AW40" i="14" s="1"/>
  <c r="BC185" i="10"/>
  <c r="BB187" i="10"/>
  <c r="BB188" i="10" s="1"/>
  <c r="AX33" i="14"/>
  <c r="AW35" i="14"/>
  <c r="AW36" i="14" s="1"/>
  <c r="AY45" i="14"/>
  <c r="AX47" i="14"/>
  <c r="AX48" i="14" s="1"/>
  <c r="AX115" i="13"/>
  <c r="AX116" i="13" s="1"/>
  <c r="AY113" i="13"/>
  <c r="AZ7" i="13"/>
  <c r="AZ8" i="13" s="1"/>
  <c r="BA5" i="13"/>
  <c r="AX43" i="14"/>
  <c r="AX44" i="14" s="1"/>
  <c r="AY41" i="14"/>
  <c r="BB127" i="10"/>
  <c r="BB128" i="10" s="1"/>
  <c r="BC125" i="10"/>
  <c r="BD245" i="10"/>
  <c r="BC247" i="10"/>
  <c r="BC248" i="10" s="1"/>
  <c r="AW67" i="14"/>
  <c r="AW68" i="14" s="1"/>
  <c r="AX65" i="14"/>
  <c r="X3" i="15"/>
  <c r="BB311" i="10"/>
  <c r="BB312" i="10" s="1"/>
  <c r="BC309" i="10"/>
  <c r="AY27" i="14"/>
  <c r="AY28" i="14" s="1"/>
  <c r="AZ25" i="14"/>
  <c r="BE5" i="10"/>
  <c r="BD7" i="10"/>
  <c r="BD8" i="10" s="1"/>
  <c r="BC249" i="10"/>
  <c r="BB251" i="10"/>
  <c r="BB252" i="10" s="1"/>
  <c r="BD305" i="10"/>
  <c r="BC307" i="10"/>
  <c r="BC308" i="10" s="1"/>
  <c r="BC65" i="10"/>
  <c r="BB67" i="10"/>
  <c r="BB68" i="10" s="1"/>
  <c r="AZ97" i="13"/>
  <c r="AY99" i="13"/>
  <c r="AY100" i="13" s="1"/>
  <c r="BE105" i="10"/>
  <c r="BD107" i="10"/>
  <c r="BD108" i="10" s="1"/>
  <c r="BG345" i="10"/>
  <c r="BF347" i="10"/>
  <c r="BF348" i="10" s="1"/>
  <c r="BI161" i="10"/>
  <c r="BH163" i="10"/>
  <c r="BH164" i="10" s="1"/>
  <c r="BH223" i="10"/>
  <c r="BH224" i="10" s="1"/>
  <c r="BI221" i="10"/>
  <c r="BH41" i="10"/>
  <c r="BG43" i="10"/>
  <c r="BG44" i="10" s="1"/>
  <c r="BI53" i="10"/>
  <c r="BH55" i="10"/>
  <c r="BH56" i="10" s="1"/>
  <c r="BH283" i="10"/>
  <c r="BH284" i="10" s="1"/>
  <c r="BI281" i="10"/>
  <c r="BD229" i="10"/>
  <c r="BC231" i="10"/>
  <c r="BC232" i="10" s="1"/>
  <c r="BE45" i="10"/>
  <c r="BD47" i="10"/>
  <c r="BD48" i="10" s="1"/>
  <c r="BH99" i="10"/>
  <c r="BH100" i="10" s="1"/>
  <c r="BI97" i="10"/>
  <c r="BG101" i="10"/>
  <c r="BF103" i="10"/>
  <c r="BF104" i="10" s="1"/>
  <c r="BF265" i="10"/>
  <c r="BE267" i="10"/>
  <c r="BE268" i="10" s="1"/>
  <c r="BG129" i="10"/>
  <c r="BF131" i="10"/>
  <c r="BF132" i="10" s="1"/>
  <c r="BF189" i="10"/>
  <c r="BE191" i="10"/>
  <c r="BE192" i="10" s="1"/>
  <c r="BG69" i="10"/>
  <c r="BF71" i="10"/>
  <c r="BF72" i="10" s="1"/>
  <c r="BG289" i="10"/>
  <c r="BF291" i="10"/>
  <c r="BF292" i="10" s="1"/>
  <c r="BG219" i="10"/>
  <c r="BG220" i="10" s="1"/>
  <c r="BH217" i="10"/>
  <c r="BE109" i="10"/>
  <c r="BD111" i="10"/>
  <c r="BD112" i="10" s="1"/>
  <c r="BH285" i="10"/>
  <c r="BG287" i="10"/>
  <c r="BG288" i="10" s="1"/>
  <c r="BF233" i="10"/>
  <c r="BE235" i="10"/>
  <c r="BE236" i="10" s="1"/>
  <c r="BH277" i="10"/>
  <c r="BG279" i="10"/>
  <c r="BG280" i="10" s="1"/>
  <c r="BH37" i="10"/>
  <c r="BG39" i="10"/>
  <c r="BG40" i="10" s="1"/>
  <c r="BG349" i="10"/>
  <c r="BF351" i="10"/>
  <c r="BF352" i="10" s="1"/>
  <c r="BH157" i="10"/>
  <c r="BG159" i="10"/>
  <c r="BG160" i="10" s="1"/>
  <c r="BB343" i="10"/>
  <c r="BB344" i="10" s="1"/>
  <c r="BC341" i="10"/>
  <c r="BG115" i="10"/>
  <c r="BG116" i="10" s="1"/>
  <c r="BH113" i="10"/>
  <c r="BF167" i="10"/>
  <c r="BF168" i="10" s="1"/>
  <c r="BG165" i="10"/>
  <c r="BF175" i="10"/>
  <c r="BF176" i="10" s="1"/>
  <c r="BG173" i="10"/>
  <c r="BG353" i="10"/>
  <c r="BF355" i="10"/>
  <c r="BF356" i="10" s="1"/>
  <c r="BG339" i="10"/>
  <c r="BG340" i="10" s="1"/>
  <c r="BH337" i="10"/>
  <c r="BD171" i="10"/>
  <c r="BD172" i="10" s="1"/>
  <c r="BE169" i="10"/>
  <c r="BH293" i="10"/>
  <c r="BG295" i="10"/>
  <c r="BG296" i="10" s="1"/>
  <c r="BE49" i="10"/>
  <c r="BD51" i="10"/>
  <c r="BD52" i="10" s="1"/>
  <c r="AZ61" i="14"/>
  <c r="AY63" i="14"/>
  <c r="AY64" i="14" s="1"/>
  <c r="AX301" i="14"/>
  <c r="AW303" i="14"/>
  <c r="AW304" i="14" s="1"/>
  <c r="AZ275" i="14"/>
  <c r="AZ276" i="14" s="1"/>
  <c r="BA273" i="14"/>
  <c r="BB259" i="14"/>
  <c r="BB260" i="14" s="1"/>
  <c r="BC257" i="14"/>
  <c r="BB263" i="13"/>
  <c r="BB264" i="13" s="1"/>
  <c r="BC261" i="13"/>
  <c r="BB39" i="13"/>
  <c r="BB40" i="13" s="1"/>
  <c r="BC37" i="13"/>
  <c r="BA355" i="13"/>
  <c r="BA356" i="13" s="1"/>
  <c r="BB353" i="13"/>
  <c r="BA345" i="13"/>
  <c r="AZ347" i="13"/>
  <c r="AZ348" i="13" s="1"/>
  <c r="BC253" i="14"/>
  <c r="BB255" i="14"/>
  <c r="BB256" i="14" s="1"/>
  <c r="AZ287" i="14"/>
  <c r="AZ288" i="14" s="1"/>
  <c r="BA285" i="14"/>
  <c r="BB281" i="14"/>
  <c r="BA283" i="14"/>
  <c r="BA284" i="14" s="1"/>
  <c r="BB255" i="13"/>
  <c r="BB256" i="13" s="1"/>
  <c r="BC253" i="13"/>
  <c r="BD245" i="13"/>
  <c r="BC247" i="13"/>
  <c r="BC248" i="13" s="1"/>
  <c r="AZ49" i="13"/>
  <c r="AY51" i="13"/>
  <c r="AY52" i="13" s="1"/>
  <c r="AY265" i="14"/>
  <c r="AX267" i="14"/>
  <c r="AX268" i="14" s="1"/>
  <c r="BB251" i="14"/>
  <c r="BB252" i="14" s="1"/>
  <c r="BC249" i="14"/>
  <c r="BB233" i="13"/>
  <c r="BA235" i="13"/>
  <c r="BA236" i="13" s="1"/>
  <c r="AZ247" i="14"/>
  <c r="AZ248" i="14" s="1"/>
  <c r="BA245" i="14"/>
  <c r="AW283" i="13"/>
  <c r="AW284" i="13" s="1"/>
  <c r="AX281" i="13"/>
  <c r="BA333" i="14"/>
  <c r="AZ335" i="14"/>
  <c r="AZ336" i="14" s="1"/>
  <c r="BB251" i="13"/>
  <c r="BB252" i="13" s="1"/>
  <c r="BC249" i="13"/>
  <c r="BA219" i="14"/>
  <c r="BA220" i="14" s="1"/>
  <c r="BB217" i="14"/>
  <c r="AX291" i="14"/>
  <c r="AX292" i="14" s="1"/>
  <c r="AY289" i="14"/>
  <c r="BA319" i="14"/>
  <c r="BA320" i="14" s="1"/>
  <c r="BB317" i="14"/>
  <c r="BB241" i="14"/>
  <c r="BA243" i="14"/>
  <c r="BA244" i="14" s="1"/>
  <c r="AW261" i="14"/>
  <c r="AV263" i="14"/>
  <c r="AV264" i="14" s="1"/>
  <c r="AZ285" i="13"/>
  <c r="AY287" i="13"/>
  <c r="AY288" i="13" s="1"/>
  <c r="BC9" i="13"/>
  <c r="BB11" i="13"/>
  <c r="BB12" i="13" s="1"/>
  <c r="AY269" i="14"/>
  <c r="AX271" i="14"/>
  <c r="AX272" i="14" s="1"/>
  <c r="AY327" i="14"/>
  <c r="AY328" i="14" s="1"/>
  <c r="AZ325" i="14"/>
  <c r="BA109" i="13"/>
  <c r="AZ111" i="13"/>
  <c r="AZ112" i="13" s="1"/>
  <c r="BA321" i="14"/>
  <c r="AZ323" i="14"/>
  <c r="AZ324" i="14" s="1"/>
  <c r="BC41" i="13"/>
  <c r="BB43" i="13"/>
  <c r="BB44" i="13" s="1"/>
  <c r="AY279" i="14"/>
  <c r="AY280" i="14" s="1"/>
  <c r="AZ277" i="14"/>
  <c r="AZ45" i="13"/>
  <c r="AY47" i="13"/>
  <c r="AY48" i="13" s="1"/>
  <c r="BB223" i="14"/>
  <c r="BB224" i="14" s="1"/>
  <c r="BC221" i="14"/>
  <c r="BB241" i="13"/>
  <c r="BA243" i="13"/>
  <c r="BA244" i="13" s="1"/>
  <c r="BA305" i="14"/>
  <c r="AZ307" i="14"/>
  <c r="AZ308" i="14" s="1"/>
  <c r="BB315" i="14"/>
  <c r="BB316" i="14" s="1"/>
  <c r="BC313" i="14"/>
  <c r="BA309" i="14"/>
  <c r="AZ311" i="14"/>
  <c r="AZ312" i="14" s="1"/>
  <c r="BC349" i="13"/>
  <c r="BB351" i="13"/>
  <c r="BB352" i="13" s="1"/>
  <c r="BB329" i="14"/>
  <c r="BA331" i="14"/>
  <c r="BA332" i="14" s="1"/>
  <c r="BB237" i="14"/>
  <c r="BA239" i="14"/>
  <c r="BA240" i="14" s="1"/>
  <c r="BB237" i="13"/>
  <c r="BA239" i="13"/>
  <c r="BA240" i="13" s="1"/>
  <c r="BA51" i="14"/>
  <c r="BA52" i="14" s="1"/>
  <c r="BB49" i="14"/>
  <c r="BB229" i="14"/>
  <c r="BA231" i="14"/>
  <c r="BA232" i="14" s="1"/>
  <c r="BB225" i="14"/>
  <c r="BA227" i="14"/>
  <c r="BA228" i="14" s="1"/>
  <c r="BA103" i="13"/>
  <c r="BA104" i="13" s="1"/>
  <c r="BB101" i="13"/>
  <c r="BA231" i="13"/>
  <c r="BA232" i="13" s="1"/>
  <c r="BB229" i="13"/>
  <c r="AX295" i="14"/>
  <c r="AX296" i="14" s="1"/>
  <c r="AY293" i="14"/>
  <c r="BC55" i="13"/>
  <c r="BC56" i="13" s="1"/>
  <c r="BD53" i="13"/>
  <c r="BA57" i="14"/>
  <c r="AZ59" i="14"/>
  <c r="AZ60" i="14" s="1"/>
  <c r="BC337" i="13"/>
  <c r="BB339" i="13"/>
  <c r="BB340" i="13" s="1"/>
  <c r="AX299" i="14"/>
  <c r="AX300" i="14" s="1"/>
  <c r="AY297" i="14"/>
  <c r="BB233" i="14"/>
  <c r="BA235" i="14"/>
  <c r="BA236" i="14" s="1"/>
  <c r="AZ55" i="14"/>
  <c r="AZ56" i="14" s="1"/>
  <c r="BA53" i="14"/>
  <c r="AT213" i="14" l="1"/>
  <c r="AS215" i="14"/>
  <c r="AS216" i="14" s="1"/>
  <c r="AT335" i="13"/>
  <c r="AT336" i="13" s="1"/>
  <c r="AU333" i="13"/>
  <c r="AX335" i="10"/>
  <c r="AX336" i="10" s="1"/>
  <c r="AY333" i="10"/>
  <c r="AX93" i="13"/>
  <c r="AW95" i="13"/>
  <c r="AW96" i="13" s="1"/>
  <c r="AU211" i="14"/>
  <c r="AU212" i="14" s="1"/>
  <c r="AV209" i="14"/>
  <c r="AX193" i="14"/>
  <c r="AW195" i="14"/>
  <c r="AW196" i="14" s="1"/>
  <c r="BB215" i="10"/>
  <c r="BB216" i="10" s="1"/>
  <c r="BC213" i="10"/>
  <c r="AX205" i="14"/>
  <c r="AW207" i="14"/>
  <c r="AW208" i="14" s="1"/>
  <c r="AY221" i="13"/>
  <c r="AX223" i="13"/>
  <c r="AX224" i="13" s="1"/>
  <c r="BB155" i="10"/>
  <c r="BB156" i="10" s="1"/>
  <c r="BC153" i="10"/>
  <c r="AV227" i="13"/>
  <c r="AV228" i="13" s="1"/>
  <c r="AW225" i="13"/>
  <c r="BB93" i="10"/>
  <c r="BA95" i="10"/>
  <c r="BA96" i="10" s="1"/>
  <c r="AZ275" i="10"/>
  <c r="AZ276" i="10" s="1"/>
  <c r="BA273" i="10"/>
  <c r="BB35" i="10"/>
  <c r="BB36" i="10" s="1"/>
  <c r="BC33" i="10"/>
  <c r="AX35" i="13"/>
  <c r="AX36" i="13" s="1"/>
  <c r="AY33" i="13"/>
  <c r="AW203" i="14"/>
  <c r="AW204" i="14" s="1"/>
  <c r="AX201" i="14"/>
  <c r="AY217" i="13"/>
  <c r="AX219" i="13"/>
  <c r="AX220" i="13" s="1"/>
  <c r="AW197" i="14"/>
  <c r="AV199" i="14"/>
  <c r="AV200" i="14" s="1"/>
  <c r="AY29" i="10"/>
  <c r="AX31" i="10"/>
  <c r="AX32" i="10" s="1"/>
  <c r="AZ329" i="10"/>
  <c r="AY331" i="10"/>
  <c r="AY332" i="10" s="1"/>
  <c r="AV213" i="13"/>
  <c r="AU215" i="13"/>
  <c r="AU216" i="13" s="1"/>
  <c r="AZ269" i="10"/>
  <c r="AY271" i="10"/>
  <c r="AY272" i="10" s="1"/>
  <c r="AZ149" i="10"/>
  <c r="AY151" i="10"/>
  <c r="AY152" i="10" s="1"/>
  <c r="AU181" i="14"/>
  <c r="AT183" i="14"/>
  <c r="AT184" i="14" s="1"/>
  <c r="AY211" i="10"/>
  <c r="AY212" i="10" s="1"/>
  <c r="AZ209" i="10"/>
  <c r="AT191" i="14"/>
  <c r="AT192" i="14" s="1"/>
  <c r="AU189" i="14"/>
  <c r="AV205" i="13"/>
  <c r="AU207" i="13"/>
  <c r="AU208" i="13" s="1"/>
  <c r="AX91" i="10"/>
  <c r="AX92" i="10" s="1"/>
  <c r="AY89" i="10"/>
  <c r="AS175" i="14"/>
  <c r="AS176" i="14" s="1"/>
  <c r="AT173" i="14"/>
  <c r="AU185" i="14"/>
  <c r="AT187" i="14"/>
  <c r="AT188" i="14" s="1"/>
  <c r="AU331" i="13"/>
  <c r="AU332" i="13" s="1"/>
  <c r="AV329" i="13"/>
  <c r="AU177" i="14"/>
  <c r="AT179" i="14"/>
  <c r="AT180" i="14" s="1"/>
  <c r="AT91" i="13"/>
  <c r="AT92" i="13" s="1"/>
  <c r="AU89" i="13"/>
  <c r="AV209" i="13"/>
  <c r="AU211" i="13"/>
  <c r="AU212" i="13" s="1"/>
  <c r="AS171" i="14"/>
  <c r="AS172" i="14" s="1"/>
  <c r="AT169" i="14"/>
  <c r="AU29" i="13"/>
  <c r="AT31" i="13"/>
  <c r="AT32" i="13" s="1"/>
  <c r="AY195" i="13"/>
  <c r="AY196" i="13" s="1"/>
  <c r="AZ193" i="13"/>
  <c r="AU159" i="14"/>
  <c r="AU160" i="14" s="1"/>
  <c r="AV157" i="14"/>
  <c r="AV327" i="13"/>
  <c r="AV328" i="13" s="1"/>
  <c r="AW325" i="13"/>
  <c r="AZ27" i="10"/>
  <c r="AZ28" i="10" s="1"/>
  <c r="BA25" i="10"/>
  <c r="AZ327" i="10"/>
  <c r="AZ328" i="10" s="1"/>
  <c r="BA325" i="10"/>
  <c r="AV199" i="13"/>
  <c r="AV200" i="13" s="1"/>
  <c r="AW197" i="13"/>
  <c r="AW25" i="13"/>
  <c r="AV27" i="13"/>
  <c r="AV28" i="13" s="1"/>
  <c r="AY153" i="14"/>
  <c r="AX155" i="14"/>
  <c r="AX156" i="14" s="1"/>
  <c r="AW85" i="13"/>
  <c r="AV87" i="13"/>
  <c r="AV88" i="13" s="1"/>
  <c r="BC147" i="10"/>
  <c r="BC148" i="10" s="1"/>
  <c r="BD145" i="10"/>
  <c r="BA205" i="10"/>
  <c r="AZ207" i="10"/>
  <c r="AZ208" i="10" s="1"/>
  <c r="AZ87" i="10"/>
  <c r="AZ88" i="10" s="1"/>
  <c r="BA85" i="10"/>
  <c r="AV165" i="14"/>
  <c r="AU167" i="14"/>
  <c r="AU168" i="14" s="1"/>
  <c r="AU151" i="14"/>
  <c r="AU152" i="14" s="1"/>
  <c r="AV149" i="14"/>
  <c r="BC225" i="10"/>
  <c r="BB227" i="10"/>
  <c r="BB228" i="10" s="1"/>
  <c r="AY201" i="13"/>
  <c r="AX203" i="13"/>
  <c r="AX204" i="13" s="1"/>
  <c r="AV145" i="14"/>
  <c r="AU147" i="14"/>
  <c r="AU148" i="14" s="1"/>
  <c r="AW163" i="14"/>
  <c r="AW164" i="14" s="1"/>
  <c r="AX161" i="14"/>
  <c r="AO135" i="14"/>
  <c r="AO136" i="14" s="1"/>
  <c r="AP133" i="14"/>
  <c r="AU201" i="10"/>
  <c r="AT203" i="10"/>
  <c r="AT204" i="10" s="1"/>
  <c r="AQ185" i="13"/>
  <c r="AP187" i="13"/>
  <c r="AP188" i="13" s="1"/>
  <c r="BA259" i="13"/>
  <c r="BA260" i="13" s="1"/>
  <c r="BB257" i="13"/>
  <c r="BB275" i="13"/>
  <c r="BB276" i="13" s="1"/>
  <c r="BC273" i="13"/>
  <c r="AZ311" i="13"/>
  <c r="AZ312" i="13" s="1"/>
  <c r="BA309" i="13"/>
  <c r="AV169" i="13"/>
  <c r="AU171" i="13"/>
  <c r="AU172" i="13" s="1"/>
  <c r="AY341" i="13"/>
  <c r="AX343" i="13"/>
  <c r="AX344" i="13" s="1"/>
  <c r="AZ107" i="13"/>
  <c r="AZ108" i="13" s="1"/>
  <c r="BA105" i="13"/>
  <c r="AK323" i="13"/>
  <c r="AK324" i="13" s="1"/>
  <c r="AL321" i="13"/>
  <c r="AW83" i="13"/>
  <c r="AW84" i="13" s="1"/>
  <c r="AX81" i="13"/>
  <c r="AY271" i="13"/>
  <c r="AY272" i="13" s="1"/>
  <c r="AZ269" i="13"/>
  <c r="BB279" i="13"/>
  <c r="BB280" i="13" s="1"/>
  <c r="BC277" i="13"/>
  <c r="AV319" i="13"/>
  <c r="AV320" i="13" s="1"/>
  <c r="AW317" i="13"/>
  <c r="AL189" i="13"/>
  <c r="AK191" i="13"/>
  <c r="AK192" i="13" s="1"/>
  <c r="AW313" i="13"/>
  <c r="AV315" i="13"/>
  <c r="AV316" i="13" s="1"/>
  <c r="AY307" i="13"/>
  <c r="AY308" i="13" s="1"/>
  <c r="AZ305" i="13"/>
  <c r="BA265" i="13"/>
  <c r="AZ267" i="13"/>
  <c r="AZ268" i="13" s="1"/>
  <c r="AJ183" i="13"/>
  <c r="AJ184" i="13" s="1"/>
  <c r="AK181" i="13"/>
  <c r="AN263" i="10"/>
  <c r="AN264" i="10" s="1"/>
  <c r="AO261" i="10"/>
  <c r="AI139" i="14"/>
  <c r="AI140" i="14" s="1"/>
  <c r="AJ137" i="14"/>
  <c r="AJ179" i="13"/>
  <c r="AJ180" i="13" s="1"/>
  <c r="AK177" i="13"/>
  <c r="AJ141" i="14"/>
  <c r="AI143" i="14"/>
  <c r="AI144" i="14" s="1"/>
  <c r="AO321" i="10"/>
  <c r="AN323" i="10"/>
  <c r="AN324" i="10" s="1"/>
  <c r="BB143" i="10"/>
  <c r="BB144" i="10" s="1"/>
  <c r="BC141" i="10"/>
  <c r="AV175" i="13"/>
  <c r="AV176" i="13" s="1"/>
  <c r="AW173" i="13"/>
  <c r="AV125" i="14"/>
  <c r="AU127" i="14"/>
  <c r="AU128" i="14" s="1"/>
  <c r="AW165" i="13"/>
  <c r="AV167" i="13"/>
  <c r="AV168" i="13" s="1"/>
  <c r="AZ83" i="10"/>
  <c r="AZ84" i="10" s="1"/>
  <c r="BA81" i="10"/>
  <c r="AW131" i="14"/>
  <c r="AW132" i="14" s="1"/>
  <c r="AX129" i="14"/>
  <c r="AV23" i="13"/>
  <c r="AV24" i="13" s="1"/>
  <c r="AW21" i="13"/>
  <c r="AV121" i="14"/>
  <c r="AU123" i="14"/>
  <c r="AU124" i="14" s="1"/>
  <c r="AZ23" i="10"/>
  <c r="AZ24" i="10" s="1"/>
  <c r="BA21" i="10"/>
  <c r="AX15" i="10"/>
  <c r="AX16" i="10" s="1"/>
  <c r="AY13" i="10"/>
  <c r="AS79" i="14"/>
  <c r="AS80" i="14" s="1"/>
  <c r="AT77" i="14"/>
  <c r="AS75" i="14"/>
  <c r="AS76" i="14" s="1"/>
  <c r="AT73" i="14"/>
  <c r="AU13" i="13"/>
  <c r="AT15" i="13"/>
  <c r="AT16" i="13" s="1"/>
  <c r="AX75" i="10"/>
  <c r="AX76" i="10" s="1"/>
  <c r="AY73" i="10"/>
  <c r="AW99" i="14"/>
  <c r="AW100" i="14" s="1"/>
  <c r="AX97" i="14"/>
  <c r="AV101" i="14"/>
  <c r="AU103" i="14"/>
  <c r="AU104" i="14" s="1"/>
  <c r="AT105" i="14"/>
  <c r="AS107" i="14"/>
  <c r="AS108" i="14" s="1"/>
  <c r="AX139" i="10"/>
  <c r="AX140" i="10" s="1"/>
  <c r="AY137" i="10"/>
  <c r="AT151" i="13"/>
  <c r="AT152" i="13" s="1"/>
  <c r="AU149" i="13"/>
  <c r="AT115" i="14"/>
  <c r="AT116" i="14" s="1"/>
  <c r="AU113" i="14"/>
  <c r="AU117" i="14"/>
  <c r="AT119" i="14"/>
  <c r="AT120" i="14" s="1"/>
  <c r="AU163" i="13"/>
  <c r="AU164" i="13" s="1"/>
  <c r="AV161" i="13"/>
  <c r="AZ79" i="10"/>
  <c r="AZ80" i="10" s="1"/>
  <c r="BA77" i="10"/>
  <c r="AU153" i="13"/>
  <c r="AT155" i="13"/>
  <c r="AT156" i="13" s="1"/>
  <c r="AV147" i="13"/>
  <c r="AV148" i="13" s="1"/>
  <c r="AW145" i="13"/>
  <c r="AZ317" i="10"/>
  <c r="AY319" i="10"/>
  <c r="AY320" i="10" s="1"/>
  <c r="AX199" i="10"/>
  <c r="AX200" i="10" s="1"/>
  <c r="AY197" i="10"/>
  <c r="AT109" i="14"/>
  <c r="AS111" i="14"/>
  <c r="AS112" i="14" s="1"/>
  <c r="AU159" i="13"/>
  <c r="AU160" i="13" s="1"/>
  <c r="AV157" i="13"/>
  <c r="AZ257" i="10"/>
  <c r="AY259" i="10"/>
  <c r="AY260" i="10" s="1"/>
  <c r="AY17" i="13"/>
  <c r="AX19" i="13"/>
  <c r="AX20" i="13" s="1"/>
  <c r="BB19" i="10"/>
  <c r="BB20" i="10" s="1"/>
  <c r="BC17" i="10"/>
  <c r="AU143" i="13"/>
  <c r="AU144" i="13" s="1"/>
  <c r="AV141" i="13"/>
  <c r="AY135" i="10"/>
  <c r="AY136" i="10" s="1"/>
  <c r="AZ133" i="10"/>
  <c r="AU139" i="13"/>
  <c r="AU140" i="13" s="1"/>
  <c r="AV137" i="13"/>
  <c r="AY195" i="10"/>
  <c r="AY196" i="10" s="1"/>
  <c r="AZ193" i="10"/>
  <c r="AU135" i="13"/>
  <c r="AU136" i="13" s="1"/>
  <c r="AV133" i="13"/>
  <c r="AZ313" i="10"/>
  <c r="AY315" i="10"/>
  <c r="AY316" i="10" s="1"/>
  <c r="AU93" i="14"/>
  <c r="AT95" i="14"/>
  <c r="AT96" i="14" s="1"/>
  <c r="AU89" i="14"/>
  <c r="AT91" i="14"/>
  <c r="AT92" i="14" s="1"/>
  <c r="AU85" i="14"/>
  <c r="AT87" i="14"/>
  <c r="AT88" i="14" s="1"/>
  <c r="AU81" i="14"/>
  <c r="AT83" i="14"/>
  <c r="AT84" i="14" s="1"/>
  <c r="AY255" i="10"/>
  <c r="AY256" i="10" s="1"/>
  <c r="AZ253" i="10"/>
  <c r="BG9" i="10"/>
  <c r="BF11" i="10"/>
  <c r="BF12" i="10" s="1"/>
  <c r="AA4" i="15"/>
  <c r="AB4" i="15" s="1"/>
  <c r="AB2" i="15"/>
  <c r="AC2" i="15" s="1"/>
  <c r="Z1" i="15"/>
  <c r="AA1" i="15" s="1"/>
  <c r="X5" i="15"/>
  <c r="AZ27" i="14"/>
  <c r="AZ28" i="14" s="1"/>
  <c r="BA25" i="14"/>
  <c r="BC311" i="10"/>
  <c r="BC312" i="10" s="1"/>
  <c r="BD309" i="10"/>
  <c r="Y3" i="15"/>
  <c r="BE245" i="10"/>
  <c r="BD247" i="10"/>
  <c r="BD248" i="10" s="1"/>
  <c r="AZ45" i="14"/>
  <c r="AY47" i="14"/>
  <c r="AY48" i="14" s="1"/>
  <c r="AX35" i="14"/>
  <c r="AX36" i="14" s="1"/>
  <c r="AY33" i="14"/>
  <c r="BD185" i="10"/>
  <c r="BC187" i="10"/>
  <c r="BC188" i="10" s="1"/>
  <c r="AX39" i="14"/>
  <c r="AX40" i="14" s="1"/>
  <c r="AY37" i="14"/>
  <c r="AY29" i="14"/>
  <c r="AX31" i="14"/>
  <c r="AX32" i="14" s="1"/>
  <c r="AY69" i="14"/>
  <c r="AX71" i="14"/>
  <c r="AX72" i="14" s="1"/>
  <c r="BA97" i="13"/>
  <c r="AZ99" i="13"/>
  <c r="AZ100" i="13" s="1"/>
  <c r="BC67" i="10"/>
  <c r="BC68" i="10" s="1"/>
  <c r="BD65" i="10"/>
  <c r="BD307" i="10"/>
  <c r="BD308" i="10" s="1"/>
  <c r="BE305" i="10"/>
  <c r="BD249" i="10"/>
  <c r="BC251" i="10"/>
  <c r="BC252" i="10" s="1"/>
  <c r="BE7" i="10"/>
  <c r="BE8" i="10" s="1"/>
  <c r="BF5" i="10"/>
  <c r="AX67" i="14"/>
  <c r="AX68" i="14" s="1"/>
  <c r="AY65" i="14"/>
  <c r="BC127" i="10"/>
  <c r="BC128" i="10" s="1"/>
  <c r="BD125" i="10"/>
  <c r="AY43" i="14"/>
  <c r="AY44" i="14" s="1"/>
  <c r="AZ41" i="14"/>
  <c r="BA7" i="13"/>
  <c r="BA8" i="13" s="1"/>
  <c r="BB5" i="13"/>
  <c r="AY115" i="13"/>
  <c r="AY116" i="13" s="1"/>
  <c r="AZ113" i="13"/>
  <c r="BF235" i="10"/>
  <c r="BF236" i="10" s="1"/>
  <c r="BG233" i="10"/>
  <c r="BF267" i="10"/>
  <c r="BF268" i="10" s="1"/>
  <c r="BG265" i="10"/>
  <c r="BE229" i="10"/>
  <c r="BD231" i="10"/>
  <c r="BD232" i="10" s="1"/>
  <c r="BI41" i="10"/>
  <c r="BH43" i="10"/>
  <c r="BH44" i="10" s="1"/>
  <c r="BI113" i="10"/>
  <c r="BH115" i="10"/>
  <c r="BH116" i="10" s="1"/>
  <c r="BI293" i="10"/>
  <c r="BH295" i="10"/>
  <c r="BH296" i="10" s="1"/>
  <c r="BI337" i="10"/>
  <c r="BH339" i="10"/>
  <c r="BH340" i="10" s="1"/>
  <c r="BG291" i="10"/>
  <c r="BG292" i="10" s="1"/>
  <c r="BH289" i="10"/>
  <c r="BI283" i="10"/>
  <c r="BI284" i="10" s="1"/>
  <c r="BJ281" i="10"/>
  <c r="BF45" i="10"/>
  <c r="BE47" i="10"/>
  <c r="BE48" i="10" s="1"/>
  <c r="BD341" i="10"/>
  <c r="BC343" i="10"/>
  <c r="BC344" i="10" s="1"/>
  <c r="BH287" i="10"/>
  <c r="BH288" i="10" s="1"/>
  <c r="BI285" i="10"/>
  <c r="BH101" i="10"/>
  <c r="BG103" i="10"/>
  <c r="BG104" i="10" s="1"/>
  <c r="BI217" i="10"/>
  <c r="BH219" i="10"/>
  <c r="BH220" i="10" s="1"/>
  <c r="BG189" i="10"/>
  <c r="BF191" i="10"/>
  <c r="BF192" i="10" s="1"/>
  <c r="BH129" i="10"/>
  <c r="BG131" i="10"/>
  <c r="BG132" i="10" s="1"/>
  <c r="BF105" i="10"/>
  <c r="BE107" i="10"/>
  <c r="BE108" i="10" s="1"/>
  <c r="BF169" i="10"/>
  <c r="BE171" i="10"/>
  <c r="BE172" i="10" s="1"/>
  <c r="BH173" i="10"/>
  <c r="BG175" i="10"/>
  <c r="BG176" i="10" s="1"/>
  <c r="BG167" i="10"/>
  <c r="BG168" i="10" s="1"/>
  <c r="BH165" i="10"/>
  <c r="BG351" i="10"/>
  <c r="BG352" i="10" s="1"/>
  <c r="BH349" i="10"/>
  <c r="BH279" i="10"/>
  <c r="BH280" i="10" s="1"/>
  <c r="BI277" i="10"/>
  <c r="BJ97" i="10"/>
  <c r="BI99" i="10"/>
  <c r="BI100" i="10" s="1"/>
  <c r="BI157" i="10"/>
  <c r="BH159" i="10"/>
  <c r="BH160" i="10" s="1"/>
  <c r="BH353" i="10"/>
  <c r="BG355" i="10"/>
  <c r="BG356" i="10" s="1"/>
  <c r="BJ53" i="10"/>
  <c r="BI55" i="10"/>
  <c r="BI56" i="10" s="1"/>
  <c r="BI163" i="10"/>
  <c r="BI164" i="10" s="1"/>
  <c r="BJ161" i="10"/>
  <c r="BH345" i="10"/>
  <c r="BG347" i="10"/>
  <c r="BG348" i="10" s="1"/>
  <c r="BE51" i="10"/>
  <c r="BE52" i="10" s="1"/>
  <c r="BF49" i="10"/>
  <c r="BH39" i="10"/>
  <c r="BH40" i="10" s="1"/>
  <c r="BI37" i="10"/>
  <c r="BF109" i="10"/>
  <c r="BE111" i="10"/>
  <c r="BE112" i="10" s="1"/>
  <c r="BG71" i="10"/>
  <c r="BG72" i="10" s="1"/>
  <c r="BH69" i="10"/>
  <c r="BI223" i="10"/>
  <c r="BI224" i="10" s="1"/>
  <c r="BJ221" i="10"/>
  <c r="BC315" i="14"/>
  <c r="BC316" i="14" s="1"/>
  <c r="BD313" i="14"/>
  <c r="BB239" i="14"/>
  <c r="BB240" i="14" s="1"/>
  <c r="BC237" i="14"/>
  <c r="BA111" i="13"/>
  <c r="BA112" i="13" s="1"/>
  <c r="BB109" i="13"/>
  <c r="AY281" i="13"/>
  <c r="AX283" i="13"/>
  <c r="AX284" i="13" s="1"/>
  <c r="AZ293" i="14"/>
  <c r="AY295" i="14"/>
  <c r="AY296" i="14" s="1"/>
  <c r="BB231" i="14"/>
  <c r="BB232" i="14" s="1"/>
  <c r="BC229" i="14"/>
  <c r="AZ279" i="14"/>
  <c r="AZ280" i="14" s="1"/>
  <c r="BA277" i="14"/>
  <c r="BA325" i="14"/>
  <c r="AZ327" i="14"/>
  <c r="AZ328" i="14" s="1"/>
  <c r="BC317" i="14"/>
  <c r="BB319" i="14"/>
  <c r="BB320" i="14" s="1"/>
  <c r="BC251" i="14"/>
  <c r="BC252" i="14" s="1"/>
  <c r="BD249" i="14"/>
  <c r="BC255" i="13"/>
  <c r="BC256" i="13" s="1"/>
  <c r="BD253" i="13"/>
  <c r="BC263" i="13"/>
  <c r="BC264" i="13" s="1"/>
  <c r="BD261" i="13"/>
  <c r="BA61" i="14"/>
  <c r="AZ63" i="14"/>
  <c r="AZ64" i="14" s="1"/>
  <c r="BC237" i="13"/>
  <c r="BB239" i="13"/>
  <c r="BB240" i="13" s="1"/>
  <c r="BC329" i="14"/>
  <c r="BB331" i="14"/>
  <c r="BB332" i="14" s="1"/>
  <c r="BA323" i="14"/>
  <c r="BA324" i="14" s="1"/>
  <c r="BB321" i="14"/>
  <c r="BC251" i="13"/>
  <c r="BC252" i="13" s="1"/>
  <c r="BD249" i="13"/>
  <c r="AZ51" i="13"/>
  <c r="AZ52" i="13" s="1"/>
  <c r="BA49" i="13"/>
  <c r="BC233" i="14"/>
  <c r="BB235" i="14"/>
  <c r="BB236" i="14" s="1"/>
  <c r="BB57" i="14"/>
  <c r="BA59" i="14"/>
  <c r="BA60" i="14" s="1"/>
  <c r="BC49" i="14"/>
  <c r="BB51" i="14"/>
  <c r="BB52" i="14" s="1"/>
  <c r="BB305" i="14"/>
  <c r="BA307" i="14"/>
  <c r="BA308" i="14" s="1"/>
  <c r="BC11" i="13"/>
  <c r="BC12" i="13" s="1"/>
  <c r="BD9" i="13"/>
  <c r="AW263" i="14"/>
  <c r="AW264" i="14" s="1"/>
  <c r="AX261" i="14"/>
  <c r="BA247" i="14"/>
  <c r="BA248" i="14" s="1"/>
  <c r="BB245" i="14"/>
  <c r="BE245" i="13"/>
  <c r="BD247" i="13"/>
  <c r="BD248" i="13" s="1"/>
  <c r="BB219" i="14"/>
  <c r="BB220" i="14" s="1"/>
  <c r="BC217" i="14"/>
  <c r="BA287" i="14"/>
  <c r="BA288" i="14" s="1"/>
  <c r="BB285" i="14"/>
  <c r="BB345" i="13"/>
  <c r="BA347" i="13"/>
  <c r="BA348" i="13" s="1"/>
  <c r="BC39" i="13"/>
  <c r="BC40" i="13" s="1"/>
  <c r="BD37" i="13"/>
  <c r="BD257" i="14"/>
  <c r="BC259" i="14"/>
  <c r="BC260" i="14" s="1"/>
  <c r="BC339" i="13"/>
  <c r="BC340" i="13" s="1"/>
  <c r="BD337" i="13"/>
  <c r="BC101" i="13"/>
  <c r="BB103" i="13"/>
  <c r="BB104" i="13" s="1"/>
  <c r="BC351" i="13"/>
  <c r="BC352" i="13" s="1"/>
  <c r="BD349" i="13"/>
  <c r="BB53" i="14"/>
  <c r="BA55" i="14"/>
  <c r="BA56" i="14" s="1"/>
  <c r="AZ297" i="14"/>
  <c r="AY299" i="14"/>
  <c r="AY300" i="14" s="1"/>
  <c r="BD55" i="13"/>
  <c r="BD56" i="13" s="1"/>
  <c r="BE53" i="13"/>
  <c r="BB227" i="14"/>
  <c r="BB228" i="14" s="1"/>
  <c r="BC225" i="14"/>
  <c r="BD221" i="14"/>
  <c r="BC223" i="14"/>
  <c r="BC224" i="14" s="1"/>
  <c r="AZ289" i="14"/>
  <c r="AY291" i="14"/>
  <c r="AY292" i="14" s="1"/>
  <c r="BB333" i="14"/>
  <c r="BA335" i="14"/>
  <c r="BA336" i="14" s="1"/>
  <c r="BD253" i="14"/>
  <c r="BC255" i="14"/>
  <c r="BC256" i="14" s="1"/>
  <c r="BC353" i="13"/>
  <c r="BB355" i="13"/>
  <c r="BB356" i="13" s="1"/>
  <c r="AX303" i="14"/>
  <c r="AX304" i="14" s="1"/>
  <c r="AY301" i="14"/>
  <c r="BB231" i="13"/>
  <c r="BB232" i="13" s="1"/>
  <c r="BC229" i="13"/>
  <c r="BC241" i="14"/>
  <c r="BB243" i="14"/>
  <c r="BB244" i="14" s="1"/>
  <c r="BB309" i="14"/>
  <c r="BA311" i="14"/>
  <c r="BA312" i="14" s="1"/>
  <c r="BC241" i="13"/>
  <c r="BB243" i="13"/>
  <c r="BB244" i="13" s="1"/>
  <c r="AZ47" i="13"/>
  <c r="AZ48" i="13" s="1"/>
  <c r="BA45" i="13"/>
  <c r="BD41" i="13"/>
  <c r="BC43" i="13"/>
  <c r="BC44" i="13" s="1"/>
  <c r="AZ269" i="14"/>
  <c r="AY271" i="14"/>
  <c r="AY272" i="14" s="1"/>
  <c r="BA285" i="13"/>
  <c r="AZ287" i="13"/>
  <c r="AZ288" i="13" s="1"/>
  <c r="BB235" i="13"/>
  <c r="BB236" i="13" s="1"/>
  <c r="BC233" i="13"/>
  <c r="AZ265" i="14"/>
  <c r="AY267" i="14"/>
  <c r="AY268" i="14" s="1"/>
  <c r="BB283" i="14"/>
  <c r="BB284" i="14" s="1"/>
  <c r="BC281" i="14"/>
  <c r="BB273" i="14"/>
  <c r="BA275" i="14"/>
  <c r="BA276" i="14" s="1"/>
  <c r="AZ333" i="10" l="1"/>
  <c r="AY335" i="10"/>
  <c r="AY336" i="10" s="1"/>
  <c r="AV333" i="13"/>
  <c r="AU335" i="13"/>
  <c r="AU336" i="13" s="1"/>
  <c r="AT215" i="14"/>
  <c r="AT216" i="14" s="1"/>
  <c r="AU213" i="14"/>
  <c r="AW199" i="14"/>
  <c r="AW200" i="14" s="1"/>
  <c r="AX197" i="14"/>
  <c r="BC93" i="10"/>
  <c r="BB95" i="10"/>
  <c r="BB96" i="10" s="1"/>
  <c r="AX225" i="13"/>
  <c r="AW227" i="13"/>
  <c r="AW228" i="13" s="1"/>
  <c r="BC215" i="10"/>
  <c r="BC216" i="10" s="1"/>
  <c r="BD213" i="10"/>
  <c r="AZ217" i="13"/>
  <c r="AY219" i="13"/>
  <c r="AY220" i="13" s="1"/>
  <c r="AY201" i="14"/>
  <c r="AX203" i="14"/>
  <c r="AX204" i="14" s="1"/>
  <c r="BC155" i="10"/>
  <c r="BC156" i="10" s="1"/>
  <c r="BD153" i="10"/>
  <c r="AZ33" i="13"/>
  <c r="AY35" i="13"/>
  <c r="AY36" i="13" s="1"/>
  <c r="AY223" i="13"/>
  <c r="AY224" i="13" s="1"/>
  <c r="AZ221" i="13"/>
  <c r="AY193" i="14"/>
  <c r="AX195" i="14"/>
  <c r="AX196" i="14" s="1"/>
  <c r="BC35" i="10"/>
  <c r="BC36" i="10" s="1"/>
  <c r="BD33" i="10"/>
  <c r="AV211" i="14"/>
  <c r="AV212" i="14" s="1"/>
  <c r="AW209" i="14"/>
  <c r="AX207" i="14"/>
  <c r="AX208" i="14" s="1"/>
  <c r="AY205" i="14"/>
  <c r="BA275" i="10"/>
  <c r="BA276" i="10" s="1"/>
  <c r="BB273" i="10"/>
  <c r="AX95" i="13"/>
  <c r="AX96" i="13" s="1"/>
  <c r="AY93" i="13"/>
  <c r="AU31" i="13"/>
  <c r="AU32" i="13" s="1"/>
  <c r="AV29" i="13"/>
  <c r="AU187" i="14"/>
  <c r="AU188" i="14" s="1"/>
  <c r="AV185" i="14"/>
  <c r="AU183" i="14"/>
  <c r="AU184" i="14" s="1"/>
  <c r="AV181" i="14"/>
  <c r="AU169" i="14"/>
  <c r="AT171" i="14"/>
  <c r="AT172" i="14" s="1"/>
  <c r="AU173" i="14"/>
  <c r="AT175" i="14"/>
  <c r="AT176" i="14" s="1"/>
  <c r="AZ151" i="10"/>
  <c r="AZ152" i="10" s="1"/>
  <c r="BA149" i="10"/>
  <c r="AZ89" i="10"/>
  <c r="AY91" i="10"/>
  <c r="AY92" i="10" s="1"/>
  <c r="AV211" i="13"/>
  <c r="AV212" i="13" s="1"/>
  <c r="AW209" i="13"/>
  <c r="BA269" i="10"/>
  <c r="AZ271" i="10"/>
  <c r="AZ272" i="10" s="1"/>
  <c r="AU91" i="13"/>
  <c r="AU92" i="13" s="1"/>
  <c r="AV89" i="13"/>
  <c r="AW205" i="13"/>
  <c r="AV207" i="13"/>
  <c r="AV208" i="13" s="1"/>
  <c r="AV215" i="13"/>
  <c r="AV216" i="13" s="1"/>
  <c r="AW213" i="13"/>
  <c r="AV189" i="14"/>
  <c r="AU191" i="14"/>
  <c r="AU192" i="14" s="1"/>
  <c r="AU179" i="14"/>
  <c r="AU180" i="14" s="1"/>
  <c r="AV177" i="14"/>
  <c r="BA329" i="10"/>
  <c r="AZ331" i="10"/>
  <c r="AZ332" i="10" s="1"/>
  <c r="AV331" i="13"/>
  <c r="AV332" i="13" s="1"/>
  <c r="AW329" i="13"/>
  <c r="AZ211" i="10"/>
  <c r="AZ212" i="10" s="1"/>
  <c r="BA209" i="10"/>
  <c r="AY31" i="10"/>
  <c r="AY32" i="10" s="1"/>
  <c r="AZ29" i="10"/>
  <c r="AY161" i="14"/>
  <c r="AX163" i="14"/>
  <c r="AX164" i="14" s="1"/>
  <c r="BA87" i="10"/>
  <c r="BA88" i="10" s="1"/>
  <c r="BB85" i="10"/>
  <c r="AW199" i="13"/>
  <c r="AW200" i="13" s="1"/>
  <c r="AX197" i="13"/>
  <c r="BA327" i="10"/>
  <c r="BA328" i="10" s="1"/>
  <c r="BB325" i="10"/>
  <c r="AW145" i="14"/>
  <c r="AV147" i="14"/>
  <c r="AV148" i="14" s="1"/>
  <c r="BB205" i="10"/>
  <c r="BA207" i="10"/>
  <c r="BA208" i="10" s="1"/>
  <c r="BD147" i="10"/>
  <c r="BD148" i="10" s="1"/>
  <c r="BE145" i="10"/>
  <c r="BA27" i="10"/>
  <c r="BA28" i="10" s="1"/>
  <c r="BB25" i="10"/>
  <c r="AY203" i="13"/>
  <c r="AY204" i="13" s="1"/>
  <c r="AZ201" i="13"/>
  <c r="AW327" i="13"/>
  <c r="AW328" i="13" s="1"/>
  <c r="AX325" i="13"/>
  <c r="BD225" i="10"/>
  <c r="BC227" i="10"/>
  <c r="BC228" i="10" s="1"/>
  <c r="AX85" i="13"/>
  <c r="AW87" i="13"/>
  <c r="AW88" i="13" s="1"/>
  <c r="AW149" i="14"/>
  <c r="AV151" i="14"/>
  <c r="AV152" i="14" s="1"/>
  <c r="AV159" i="14"/>
  <c r="AV160" i="14" s="1"/>
  <c r="AW157" i="14"/>
  <c r="AY155" i="14"/>
  <c r="AY156" i="14" s="1"/>
  <c r="AZ153" i="14"/>
  <c r="AZ195" i="13"/>
  <c r="AZ196" i="13" s="1"/>
  <c r="BA193" i="13"/>
  <c r="AW165" i="14"/>
  <c r="AV167" i="14"/>
  <c r="AV168" i="14" s="1"/>
  <c r="AX25" i="13"/>
  <c r="AW27" i="13"/>
  <c r="AW28" i="13" s="1"/>
  <c r="AR185" i="13"/>
  <c r="AQ187" i="13"/>
  <c r="AQ188" i="13" s="1"/>
  <c r="AV201" i="10"/>
  <c r="AU203" i="10"/>
  <c r="AU204" i="10" s="1"/>
  <c r="AQ133" i="14"/>
  <c r="AP135" i="14"/>
  <c r="AP136" i="14" s="1"/>
  <c r="BA269" i="13"/>
  <c r="AZ271" i="13"/>
  <c r="AZ272" i="13" s="1"/>
  <c r="BA267" i="13"/>
  <c r="BA268" i="13" s="1"/>
  <c r="BB265" i="13"/>
  <c r="AV171" i="13"/>
  <c r="AV172" i="13" s="1"/>
  <c r="AW169" i="13"/>
  <c r="BA305" i="13"/>
  <c r="AZ307" i="13"/>
  <c r="AZ308" i="13" s="1"/>
  <c r="BA311" i="13"/>
  <c r="BA312" i="13" s="1"/>
  <c r="BB309" i="13"/>
  <c r="AY81" i="13"/>
  <c r="AX83" i="13"/>
  <c r="AX84" i="13" s="1"/>
  <c r="AW315" i="13"/>
  <c r="AW316" i="13" s="1"/>
  <c r="AX313" i="13"/>
  <c r="AL323" i="13"/>
  <c r="AL324" i="13" s="1"/>
  <c r="AM321" i="13"/>
  <c r="BD273" i="13"/>
  <c r="BC275" i="13"/>
  <c r="BC276" i="13" s="1"/>
  <c r="AM189" i="13"/>
  <c r="AL191" i="13"/>
  <c r="AL192" i="13" s="1"/>
  <c r="AX317" i="13"/>
  <c r="AW319" i="13"/>
  <c r="AW320" i="13" s="1"/>
  <c r="BB105" i="13"/>
  <c r="BA107" i="13"/>
  <c r="BA108" i="13" s="1"/>
  <c r="BB259" i="13"/>
  <c r="BB260" i="13" s="1"/>
  <c r="BC257" i="13"/>
  <c r="BD277" i="13"/>
  <c r="BC279" i="13"/>
  <c r="BC280" i="13" s="1"/>
  <c r="AZ341" i="13"/>
  <c r="AY343" i="13"/>
  <c r="AY344" i="13" s="1"/>
  <c r="AL177" i="13"/>
  <c r="AK179" i="13"/>
  <c r="AK180" i="13" s="1"/>
  <c r="AP261" i="10"/>
  <c r="AO263" i="10"/>
  <c r="AO264" i="10" s="1"/>
  <c r="AP321" i="10"/>
  <c r="AO323" i="10"/>
  <c r="AO324" i="10" s="1"/>
  <c r="AJ139" i="14"/>
  <c r="AJ140" i="14" s="1"/>
  <c r="AK137" i="14"/>
  <c r="AK183" i="13"/>
  <c r="AK184" i="13" s="1"/>
  <c r="AL181" i="13"/>
  <c r="AK141" i="14"/>
  <c r="AJ143" i="14"/>
  <c r="AJ144" i="14" s="1"/>
  <c r="AX131" i="14"/>
  <c r="AX132" i="14" s="1"/>
  <c r="AY129" i="14"/>
  <c r="BD141" i="10"/>
  <c r="BC143" i="10"/>
  <c r="BC144" i="10" s="1"/>
  <c r="AW167" i="13"/>
  <c r="AW168" i="13" s="1"/>
  <c r="AX165" i="13"/>
  <c r="AV127" i="14"/>
  <c r="AV128" i="14" s="1"/>
  <c r="AW125" i="14"/>
  <c r="BB21" i="10"/>
  <c r="BA23" i="10"/>
  <c r="BA24" i="10" s="1"/>
  <c r="AX21" i="13"/>
  <c r="AW23" i="13"/>
  <c r="AW24" i="13" s="1"/>
  <c r="BB81" i="10"/>
  <c r="BA83" i="10"/>
  <c r="BA84" i="10" s="1"/>
  <c r="AW175" i="13"/>
  <c r="AW176" i="13" s="1"/>
  <c r="AX173" i="13"/>
  <c r="AW121" i="14"/>
  <c r="AV123" i="14"/>
  <c r="AV124" i="14" s="1"/>
  <c r="AD2" i="15"/>
  <c r="AE2" i="15" s="1"/>
  <c r="AF2" i="15" s="1"/>
  <c r="AG2" i="15" s="1"/>
  <c r="AH2" i="15" s="1"/>
  <c r="AI2" i="15" s="1"/>
  <c r="AJ2" i="15" s="1"/>
  <c r="AK2" i="15" s="1"/>
  <c r="AL2" i="15" s="1"/>
  <c r="AM2" i="15" s="1"/>
  <c r="AN2" i="15" s="1"/>
  <c r="AO2" i="15" s="1"/>
  <c r="AP2" i="15" s="1"/>
  <c r="AQ2" i="15" s="1"/>
  <c r="AR2" i="15" s="1"/>
  <c r="AS2" i="15" s="1"/>
  <c r="AT2" i="15" s="1"/>
  <c r="AU2" i="15" s="1"/>
  <c r="AV2" i="15" s="1"/>
  <c r="AW2" i="15" s="1"/>
  <c r="AX2" i="15" s="1"/>
  <c r="AY2" i="15" s="1"/>
  <c r="AZ2" i="15" s="1"/>
  <c r="BA2" i="15" s="1"/>
  <c r="BB2" i="15" s="1"/>
  <c r="BC2" i="15" s="1"/>
  <c r="BD2" i="15" s="1"/>
  <c r="BE2" i="15" s="1"/>
  <c r="BF2" i="15" s="1"/>
  <c r="BG2" i="15" s="1"/>
  <c r="BH2" i="15" s="1"/>
  <c r="BI2" i="15" s="1"/>
  <c r="BJ2" i="15" s="1"/>
  <c r="BK2" i="15" s="1"/>
  <c r="BL2" i="15" s="1"/>
  <c r="BM2" i="15" s="1"/>
  <c r="BN2" i="15" s="1"/>
  <c r="BO2" i="15" s="1"/>
  <c r="BP2" i="15" s="1"/>
  <c r="BQ2" i="15" s="1"/>
  <c r="BR2" i="15" s="1"/>
  <c r="BS2" i="15" s="1"/>
  <c r="BT2" i="15" s="1"/>
  <c r="BU2" i="15" s="1"/>
  <c r="BV2" i="15" s="1"/>
  <c r="BW2" i="15" s="1"/>
  <c r="AY75" i="10"/>
  <c r="AY76" i="10" s="1"/>
  <c r="AZ73" i="10"/>
  <c r="AT75" i="14"/>
  <c r="AT76" i="14" s="1"/>
  <c r="AU73" i="14"/>
  <c r="AT79" i="14"/>
  <c r="AT80" i="14" s="1"/>
  <c r="AU77" i="14"/>
  <c r="AY15" i="10"/>
  <c r="AY16" i="10" s="1"/>
  <c r="AZ13" i="10"/>
  <c r="AV13" i="13"/>
  <c r="AU15" i="13"/>
  <c r="AU16" i="13" s="1"/>
  <c r="BC19" i="10"/>
  <c r="BC20" i="10" s="1"/>
  <c r="BD17" i="10"/>
  <c r="AV159" i="13"/>
  <c r="AV160" i="13" s="1"/>
  <c r="AW157" i="13"/>
  <c r="AY199" i="10"/>
  <c r="AY200" i="10" s="1"/>
  <c r="AZ197" i="10"/>
  <c r="AX145" i="13"/>
  <c r="AW147" i="13"/>
  <c r="AW148" i="13" s="1"/>
  <c r="BB77" i="10"/>
  <c r="BA79" i="10"/>
  <c r="BA80" i="10" s="1"/>
  <c r="AV163" i="13"/>
  <c r="AV164" i="13" s="1"/>
  <c r="AW161" i="13"/>
  <c r="AV113" i="14"/>
  <c r="AU115" i="14"/>
  <c r="AU116" i="14" s="1"/>
  <c r="AU151" i="13"/>
  <c r="AU152" i="13" s="1"/>
  <c r="AV149" i="13"/>
  <c r="AZ137" i="10"/>
  <c r="AY139" i="10"/>
  <c r="AY140" i="10" s="1"/>
  <c r="AY97" i="14"/>
  <c r="AX99" i="14"/>
  <c r="AX100" i="14" s="1"/>
  <c r="AY19" i="13"/>
  <c r="AY20" i="13" s="1"/>
  <c r="AZ17" i="13"/>
  <c r="AZ259" i="10"/>
  <c r="AZ260" i="10" s="1"/>
  <c r="BA257" i="10"/>
  <c r="AT111" i="14"/>
  <c r="AT112" i="14" s="1"/>
  <c r="AU109" i="14"/>
  <c r="BA317" i="10"/>
  <c r="AZ319" i="10"/>
  <c r="AZ320" i="10" s="1"/>
  <c r="AU155" i="13"/>
  <c r="AU156" i="13" s="1"/>
  <c r="AV153" i="13"/>
  <c r="AU119" i="14"/>
  <c r="AU120" i="14" s="1"/>
  <c r="AV117" i="14"/>
  <c r="AU105" i="14"/>
  <c r="AT107" i="14"/>
  <c r="AT108" i="14" s="1"/>
  <c r="AW101" i="14"/>
  <c r="AV103" i="14"/>
  <c r="AV104" i="14" s="1"/>
  <c r="BA253" i="10"/>
  <c r="AZ255" i="10"/>
  <c r="AZ256" i="10" s="1"/>
  <c r="AW133" i="13"/>
  <c r="AV135" i="13"/>
  <c r="AV136" i="13" s="1"/>
  <c r="BA193" i="10"/>
  <c r="AZ195" i="10"/>
  <c r="AZ196" i="10" s="1"/>
  <c r="AV139" i="13"/>
  <c r="AV140" i="13" s="1"/>
  <c r="AW137" i="13"/>
  <c r="AZ135" i="10"/>
  <c r="AZ136" i="10" s="1"/>
  <c r="BA133" i="10"/>
  <c r="AW141" i="13"/>
  <c r="AV143" i="13"/>
  <c r="AV144" i="13" s="1"/>
  <c r="AU83" i="14"/>
  <c r="AU84" i="14" s="1"/>
  <c r="AV81" i="14"/>
  <c r="AV85" i="14"/>
  <c r="AU87" i="14"/>
  <c r="AU88" i="14" s="1"/>
  <c r="AU91" i="14"/>
  <c r="AU92" i="14" s="1"/>
  <c r="AV89" i="14"/>
  <c r="AV93" i="14"/>
  <c r="AU95" i="14"/>
  <c r="AU96" i="14" s="1"/>
  <c r="AZ315" i="10"/>
  <c r="AZ316" i="10" s="1"/>
  <c r="BA313" i="10"/>
  <c r="BG11" i="10"/>
  <c r="BG12" i="10" s="1"/>
  <c r="BH9" i="10"/>
  <c r="AC4" i="15"/>
  <c r="AD4" i="15" s="1"/>
  <c r="BG5" i="10"/>
  <c r="BF7" i="10"/>
  <c r="BF8" i="10" s="1"/>
  <c r="BF305" i="10"/>
  <c r="BE307" i="10"/>
  <c r="BE308" i="10" s="1"/>
  <c r="BE65" i="10"/>
  <c r="BD67" i="10"/>
  <c r="BD68" i="10" s="1"/>
  <c r="AY71" i="14"/>
  <c r="AY72" i="14" s="1"/>
  <c r="AZ69" i="14"/>
  <c r="AY31" i="14"/>
  <c r="AY32" i="14" s="1"/>
  <c r="AZ29" i="14"/>
  <c r="BD187" i="10"/>
  <c r="BD188" i="10" s="1"/>
  <c r="BE185" i="10"/>
  <c r="AZ47" i="14"/>
  <c r="AZ48" i="14" s="1"/>
  <c r="BA45" i="14"/>
  <c r="BF245" i="10"/>
  <c r="BE247" i="10"/>
  <c r="BE248" i="10" s="1"/>
  <c r="Z3" i="15"/>
  <c r="Y5" i="15"/>
  <c r="AB1" i="15"/>
  <c r="BA113" i="13"/>
  <c r="AZ115" i="13"/>
  <c r="AZ116" i="13" s="1"/>
  <c r="BB7" i="13"/>
  <c r="BB8" i="13" s="1"/>
  <c r="BC5" i="13"/>
  <c r="AZ43" i="14"/>
  <c r="AZ44" i="14" s="1"/>
  <c r="BA41" i="14"/>
  <c r="BD127" i="10"/>
  <c r="BD128" i="10" s="1"/>
  <c r="BE125" i="10"/>
  <c r="AY67" i="14"/>
  <c r="AY68" i="14" s="1"/>
  <c r="AZ65" i="14"/>
  <c r="BD251" i="10"/>
  <c r="BD252" i="10" s="1"/>
  <c r="BE249" i="10"/>
  <c r="BB97" i="13"/>
  <c r="BA99" i="13"/>
  <c r="BA100" i="13" s="1"/>
  <c r="AZ37" i="14"/>
  <c r="AY39" i="14"/>
  <c r="AY40" i="14" s="1"/>
  <c r="AZ33" i="14"/>
  <c r="AY35" i="14"/>
  <c r="AY36" i="14" s="1"/>
  <c r="BE309" i="10"/>
  <c r="BD311" i="10"/>
  <c r="BD312" i="10" s="1"/>
  <c r="BB25" i="14"/>
  <c r="BA27" i="14"/>
  <c r="BA28" i="14" s="1"/>
  <c r="BI287" i="10"/>
  <c r="BI288" i="10" s="1"/>
  <c r="BJ285" i="10"/>
  <c r="BJ113" i="10"/>
  <c r="BI115" i="10"/>
  <c r="BI116" i="10" s="1"/>
  <c r="BK53" i="10"/>
  <c r="BJ55" i="10"/>
  <c r="BJ56" i="10" s="1"/>
  <c r="BJ157" i="10"/>
  <c r="BI159" i="10"/>
  <c r="BI160" i="10" s="1"/>
  <c r="BG169" i="10"/>
  <c r="BF171" i="10"/>
  <c r="BF172" i="10" s="1"/>
  <c r="BH291" i="10"/>
  <c r="BH292" i="10" s="1"/>
  <c r="BI289" i="10"/>
  <c r="BI339" i="10"/>
  <c r="BI340" i="10" s="1"/>
  <c r="BJ337" i="10"/>
  <c r="BJ277" i="10"/>
  <c r="BI279" i="10"/>
  <c r="BI280" i="10" s="1"/>
  <c r="BH103" i="10"/>
  <c r="BH104" i="10" s="1"/>
  <c r="BI101" i="10"/>
  <c r="BH265" i="10"/>
  <c r="BG267" i="10"/>
  <c r="BG268" i="10" s="1"/>
  <c r="BF51" i="10"/>
  <c r="BF52" i="10" s="1"/>
  <c r="BG49" i="10"/>
  <c r="BH351" i="10"/>
  <c r="BH352" i="10" s="1"/>
  <c r="BI349" i="10"/>
  <c r="BF107" i="10"/>
  <c r="BF108" i="10" s="1"/>
  <c r="BG105" i="10"/>
  <c r="BD343" i="10"/>
  <c r="BD344" i="10" s="1"/>
  <c r="BE341" i="10"/>
  <c r="BJ283" i="10"/>
  <c r="BJ284" i="10" s="1"/>
  <c r="BK281" i="10"/>
  <c r="BI69" i="10"/>
  <c r="BH71" i="10"/>
  <c r="BH72" i="10" s="1"/>
  <c r="BI219" i="10"/>
  <c r="BI220" i="10" s="1"/>
  <c r="BJ217" i="10"/>
  <c r="BG109" i="10"/>
  <c r="BF111" i="10"/>
  <c r="BF112" i="10" s="1"/>
  <c r="BI345" i="10"/>
  <c r="BH347" i="10"/>
  <c r="BH348" i="10" s="1"/>
  <c r="BI295" i="10"/>
  <c r="BI296" i="10" s="1"/>
  <c r="BJ293" i="10"/>
  <c r="BJ223" i="10"/>
  <c r="BJ224" i="10" s="1"/>
  <c r="BK221" i="10"/>
  <c r="BI39" i="10"/>
  <c r="BI40" i="10" s="1"/>
  <c r="BJ37" i="10"/>
  <c r="BK161" i="10"/>
  <c r="BJ163" i="10"/>
  <c r="BJ164" i="10" s="1"/>
  <c r="BJ99" i="10"/>
  <c r="BJ100" i="10" s="1"/>
  <c r="BK97" i="10"/>
  <c r="BI165" i="10"/>
  <c r="BH167" i="10"/>
  <c r="BH168" i="10" s="1"/>
  <c r="BI129" i="10"/>
  <c r="BH131" i="10"/>
  <c r="BH132" i="10" s="1"/>
  <c r="BH233" i="10"/>
  <c r="BG235" i="10"/>
  <c r="BG236" i="10" s="1"/>
  <c r="BF229" i="10"/>
  <c r="BE231" i="10"/>
  <c r="BE232" i="10" s="1"/>
  <c r="BI353" i="10"/>
  <c r="BH355" i="10"/>
  <c r="BH356" i="10" s="1"/>
  <c r="BJ41" i="10"/>
  <c r="BI43" i="10"/>
  <c r="BI44" i="10" s="1"/>
  <c r="BI173" i="10"/>
  <c r="BH175" i="10"/>
  <c r="BH176" i="10" s="1"/>
  <c r="BG191" i="10"/>
  <c r="BG192" i="10" s="1"/>
  <c r="BH189" i="10"/>
  <c r="BF47" i="10"/>
  <c r="BF48" i="10" s="1"/>
  <c r="BG45" i="10"/>
  <c r="BD241" i="14"/>
  <c r="BC243" i="14"/>
  <c r="BC244" i="14" s="1"/>
  <c r="BC227" i="14"/>
  <c r="BC228" i="14" s="1"/>
  <c r="BD225" i="14"/>
  <c r="BD101" i="13"/>
  <c r="BC103" i="13"/>
  <c r="BC104" i="13" s="1"/>
  <c r="BE37" i="13"/>
  <c r="BD39" i="13"/>
  <c r="BD40" i="13" s="1"/>
  <c r="BD251" i="14"/>
  <c r="BD252" i="14" s="1"/>
  <c r="BE249" i="14"/>
  <c r="BB277" i="14"/>
  <c r="BA279" i="14"/>
  <c r="BA280" i="14" s="1"/>
  <c r="AZ301" i="14"/>
  <c r="AY303" i="14"/>
  <c r="AY304" i="14" s="1"/>
  <c r="BC333" i="14"/>
  <c r="BB335" i="14"/>
  <c r="BB336" i="14" s="1"/>
  <c r="BE221" i="14"/>
  <c r="BD223" i="14"/>
  <c r="BD224" i="14" s="1"/>
  <c r="BC53" i="14"/>
  <c r="BB55" i="14"/>
  <c r="BB56" i="14" s="1"/>
  <c r="BE337" i="13"/>
  <c r="BD339" i="13"/>
  <c r="BD340" i="13" s="1"/>
  <c r="BB347" i="13"/>
  <c r="BB348" i="13" s="1"/>
  <c r="BC345" i="13"/>
  <c r="BB247" i="14"/>
  <c r="BB248" i="14" s="1"/>
  <c r="BC245" i="14"/>
  <c r="BD263" i="13"/>
  <c r="BD264" i="13" s="1"/>
  <c r="BE261" i="13"/>
  <c r="BD315" i="14"/>
  <c r="BD316" i="14" s="1"/>
  <c r="BE313" i="14"/>
  <c r="AZ267" i="14"/>
  <c r="AZ268" i="14" s="1"/>
  <c r="BA265" i="14"/>
  <c r="BC235" i="13"/>
  <c r="BC236" i="13" s="1"/>
  <c r="BD233" i="13"/>
  <c r="BB285" i="13"/>
  <c r="BA287" i="13"/>
  <c r="BA288" i="13" s="1"/>
  <c r="BE41" i="13"/>
  <c r="BD43" i="13"/>
  <c r="BD44" i="13" s="1"/>
  <c r="BB311" i="14"/>
  <c r="BB312" i="14" s="1"/>
  <c r="BC309" i="14"/>
  <c r="BA297" i="14"/>
  <c r="AZ299" i="14"/>
  <c r="AZ300" i="14" s="1"/>
  <c r="BE9" i="13"/>
  <c r="BD11" i="13"/>
  <c r="BD12" i="13" s="1"/>
  <c r="BD281" i="14"/>
  <c r="BC283" i="14"/>
  <c r="BC284" i="14" s="1"/>
  <c r="AZ271" i="14"/>
  <c r="AZ272" i="14" s="1"/>
  <c r="BA269" i="14"/>
  <c r="BD241" i="13"/>
  <c r="BC243" i="13"/>
  <c r="BC244" i="13" s="1"/>
  <c r="BD353" i="13"/>
  <c r="BC355" i="13"/>
  <c r="BC356" i="13" s="1"/>
  <c r="BF53" i="13"/>
  <c r="BE55" i="13"/>
  <c r="BE56" i="13" s="1"/>
  <c r="BC285" i="14"/>
  <c r="BB287" i="14"/>
  <c r="BB288" i="14" s="1"/>
  <c r="BC305" i="14"/>
  <c r="BB307" i="14"/>
  <c r="BB308" i="14" s="1"/>
  <c r="BD237" i="13"/>
  <c r="BC239" i="13"/>
  <c r="BC240" i="13" s="1"/>
  <c r="BA293" i="14"/>
  <c r="AZ295" i="14"/>
  <c r="AZ296" i="14" s="1"/>
  <c r="BD229" i="13"/>
  <c r="BC231" i="13"/>
  <c r="BC232" i="13" s="1"/>
  <c r="BA63" i="14"/>
  <c r="BA64" i="14" s="1"/>
  <c r="BB61" i="14"/>
  <c r="BB275" i="14"/>
  <c r="BB276" i="14" s="1"/>
  <c r="BC273" i="14"/>
  <c r="BA47" i="13"/>
  <c r="BA48" i="13" s="1"/>
  <c r="BB45" i="13"/>
  <c r="BA327" i="14"/>
  <c r="BA328" i="14" s="1"/>
  <c r="BB325" i="14"/>
  <c r="BC109" i="13"/>
  <c r="BB111" i="13"/>
  <c r="BB112" i="13" s="1"/>
  <c r="BA289" i="14"/>
  <c r="AZ291" i="14"/>
  <c r="AZ292" i="14" s="1"/>
  <c r="BE257" i="14"/>
  <c r="BD259" i="14"/>
  <c r="BD260" i="14" s="1"/>
  <c r="AX263" i="14"/>
  <c r="AX264" i="14" s="1"/>
  <c r="AY261" i="14"/>
  <c r="BE249" i="13"/>
  <c r="BD251" i="13"/>
  <c r="BD252" i="13" s="1"/>
  <c r="BF245" i="13"/>
  <c r="BE247" i="13"/>
  <c r="BE248" i="13" s="1"/>
  <c r="BB323" i="14"/>
  <c r="BB324" i="14" s="1"/>
  <c r="BC321" i="14"/>
  <c r="BD255" i="13"/>
  <c r="BD256" i="13" s="1"/>
  <c r="BE253" i="13"/>
  <c r="BC319" i="14"/>
  <c r="BC320" i="14" s="1"/>
  <c r="BD317" i="14"/>
  <c r="BC231" i="14"/>
  <c r="BC232" i="14" s="1"/>
  <c r="BD229" i="14"/>
  <c r="BC239" i="14"/>
  <c r="BC240" i="14" s="1"/>
  <c r="BD237" i="14"/>
  <c r="BC57" i="14"/>
  <c r="BB59" i="14"/>
  <c r="BB60" i="14" s="1"/>
  <c r="BB49" i="13"/>
  <c r="BA51" i="13"/>
  <c r="BA52" i="13" s="1"/>
  <c r="BD233" i="14"/>
  <c r="BC235" i="14"/>
  <c r="BC236" i="14" s="1"/>
  <c r="BD255" i="14"/>
  <c r="BD256" i="14" s="1"/>
  <c r="BE253" i="14"/>
  <c r="BD351" i="13"/>
  <c r="BD352" i="13" s="1"/>
  <c r="BE349" i="13"/>
  <c r="BD217" i="14"/>
  <c r="BC219" i="14"/>
  <c r="BC220" i="14" s="1"/>
  <c r="BD49" i="14"/>
  <c r="BC51" i="14"/>
  <c r="BC52" i="14" s="1"/>
  <c r="BC331" i="14"/>
  <c r="BC332" i="14" s="1"/>
  <c r="BD329" i="14"/>
  <c r="AZ281" i="13"/>
  <c r="AY283" i="13"/>
  <c r="AY284" i="13" s="1"/>
  <c r="AU215" i="14" l="1"/>
  <c r="AU216" i="14" s="1"/>
  <c r="AV213" i="14"/>
  <c r="AW333" i="13"/>
  <c r="AV335" i="13"/>
  <c r="AV336" i="13" s="1"/>
  <c r="AZ335" i="10"/>
  <c r="AZ336" i="10" s="1"/>
  <c r="BA333" i="10"/>
  <c r="AZ93" i="13"/>
  <c r="AY95" i="13"/>
  <c r="AY96" i="13" s="1"/>
  <c r="AY195" i="14"/>
  <c r="AY196" i="14" s="1"/>
  <c r="AZ193" i="14"/>
  <c r="BA217" i="13"/>
  <c r="AZ219" i="13"/>
  <c r="AZ220" i="13" s="1"/>
  <c r="BA221" i="13"/>
  <c r="AZ223" i="13"/>
  <c r="AZ224" i="13" s="1"/>
  <c r="BE213" i="10"/>
  <c r="BD215" i="10"/>
  <c r="BD216" i="10" s="1"/>
  <c r="BC273" i="10"/>
  <c r="BB275" i="10"/>
  <c r="BB276" i="10" s="1"/>
  <c r="BA33" i="13"/>
  <c r="AZ35" i="13"/>
  <c r="AZ36" i="13" s="1"/>
  <c r="AY225" i="13"/>
  <c r="AX227" i="13"/>
  <c r="AX228" i="13" s="1"/>
  <c r="AZ205" i="14"/>
  <c r="AY207" i="14"/>
  <c r="AY208" i="14" s="1"/>
  <c r="BD93" i="10"/>
  <c r="BC95" i="10"/>
  <c r="BC96" i="10" s="1"/>
  <c r="AW211" i="14"/>
  <c r="AW212" i="14" s="1"/>
  <c r="AX209" i="14"/>
  <c r="BE153" i="10"/>
  <c r="BD155" i="10"/>
  <c r="BD156" i="10" s="1"/>
  <c r="AX199" i="14"/>
  <c r="AX200" i="14" s="1"/>
  <c r="AY197" i="14"/>
  <c r="BD35" i="10"/>
  <c r="BD36" i="10" s="1"/>
  <c r="BE33" i="10"/>
  <c r="AZ201" i="14"/>
  <c r="AY203" i="14"/>
  <c r="AY204" i="14" s="1"/>
  <c r="BA29" i="10"/>
  <c r="AZ31" i="10"/>
  <c r="AZ32" i="10" s="1"/>
  <c r="AX213" i="13"/>
  <c r="AW215" i="13"/>
  <c r="AW216" i="13" s="1"/>
  <c r="BB149" i="10"/>
  <c r="BA151" i="10"/>
  <c r="BA152" i="10" s="1"/>
  <c r="BB209" i="10"/>
  <c r="BA211" i="10"/>
  <c r="BA212" i="10" s="1"/>
  <c r="AX205" i="13"/>
  <c r="AW207" i="13"/>
  <c r="AW208" i="13" s="1"/>
  <c r="AV173" i="14"/>
  <c r="AU175" i="14"/>
  <c r="AU176" i="14" s="1"/>
  <c r="AW331" i="13"/>
  <c r="AW332" i="13" s="1"/>
  <c r="AX329" i="13"/>
  <c r="AW89" i="13"/>
  <c r="AV91" i="13"/>
  <c r="AV92" i="13" s="1"/>
  <c r="AV169" i="14"/>
  <c r="AU171" i="14"/>
  <c r="AU172" i="14" s="1"/>
  <c r="AW181" i="14"/>
  <c r="AV183" i="14"/>
  <c r="AV184" i="14" s="1"/>
  <c r="BB329" i="10"/>
  <c r="BA331" i="10"/>
  <c r="BA332" i="10" s="1"/>
  <c r="BB269" i="10"/>
  <c r="BA271" i="10"/>
  <c r="BA272" i="10" s="1"/>
  <c r="AW177" i="14"/>
  <c r="AV179" i="14"/>
  <c r="AV180" i="14" s="1"/>
  <c r="AX209" i="13"/>
  <c r="AW211" i="13"/>
  <c r="AW212" i="13" s="1"/>
  <c r="AW185" i="14"/>
  <c r="AV187" i="14"/>
  <c r="AV188" i="14" s="1"/>
  <c r="AW29" i="13"/>
  <c r="AV31" i="13"/>
  <c r="AV32" i="13" s="1"/>
  <c r="AW189" i="14"/>
  <c r="AV191" i="14"/>
  <c r="AV192" i="14" s="1"/>
  <c r="BA89" i="10"/>
  <c r="AZ91" i="10"/>
  <c r="AZ92" i="10" s="1"/>
  <c r="AY25" i="13"/>
  <c r="AX27" i="13"/>
  <c r="AX28" i="13" s="1"/>
  <c r="AY85" i="13"/>
  <c r="AX87" i="13"/>
  <c r="AX88" i="13" s="1"/>
  <c r="BC205" i="10"/>
  <c r="BB207" i="10"/>
  <c r="BB208" i="10" s="1"/>
  <c r="AW167" i="14"/>
  <c r="AW168" i="14" s="1"/>
  <c r="AX165" i="14"/>
  <c r="BD227" i="10"/>
  <c r="BD228" i="10" s="1"/>
  <c r="BE225" i="10"/>
  <c r="AX145" i="14"/>
  <c r="AW147" i="14"/>
  <c r="AW148" i="14" s="1"/>
  <c r="BB193" i="13"/>
  <c r="BA195" i="13"/>
  <c r="BA196" i="13" s="1"/>
  <c r="AY325" i="13"/>
  <c r="AX327" i="13"/>
  <c r="AX328" i="13" s="1"/>
  <c r="BB327" i="10"/>
  <c r="BB328" i="10" s="1"/>
  <c r="BC325" i="10"/>
  <c r="BA153" i="14"/>
  <c r="AZ155" i="14"/>
  <c r="AZ156" i="14" s="1"/>
  <c r="BA201" i="13"/>
  <c r="AZ203" i="13"/>
  <c r="AZ204" i="13" s="1"/>
  <c r="AX199" i="13"/>
  <c r="AX200" i="13" s="1"/>
  <c r="AY197" i="13"/>
  <c r="AW159" i="14"/>
  <c r="AW160" i="14" s="1"/>
  <c r="AX157" i="14"/>
  <c r="BB27" i="10"/>
  <c r="BB28" i="10" s="1"/>
  <c r="BC25" i="10"/>
  <c r="BB87" i="10"/>
  <c r="BB88" i="10" s="1"/>
  <c r="BC85" i="10"/>
  <c r="BE147" i="10"/>
  <c r="BE148" i="10" s="1"/>
  <c r="BF145" i="10"/>
  <c r="AW151" i="14"/>
  <c r="AW152" i="14" s="1"/>
  <c r="AX149" i="14"/>
  <c r="AZ161" i="14"/>
  <c r="AY163" i="14"/>
  <c r="AY164" i="14" s="1"/>
  <c r="AR133" i="14"/>
  <c r="AQ135" i="14"/>
  <c r="AQ136" i="14" s="1"/>
  <c r="AW201" i="10"/>
  <c r="AV203" i="10"/>
  <c r="AV204" i="10" s="1"/>
  <c r="AR187" i="13"/>
  <c r="AR188" i="13" s="1"/>
  <c r="AS185" i="13"/>
  <c r="AM191" i="13"/>
  <c r="AM192" i="13" s="1"/>
  <c r="AN189" i="13"/>
  <c r="BB311" i="13"/>
  <c r="BB312" i="13" s="1"/>
  <c r="BC309" i="13"/>
  <c r="AZ343" i="13"/>
  <c r="AZ344" i="13" s="1"/>
  <c r="BA341" i="13"/>
  <c r="BE273" i="13"/>
  <c r="BD275" i="13"/>
  <c r="BD276" i="13" s="1"/>
  <c r="AN321" i="13"/>
  <c r="AM323" i="13"/>
  <c r="AM324" i="13" s="1"/>
  <c r="BD279" i="13"/>
  <c r="BD280" i="13" s="1"/>
  <c r="BE277" i="13"/>
  <c r="BA307" i="13"/>
  <c r="BA308" i="13" s="1"/>
  <c r="BB305" i="13"/>
  <c r="BC259" i="13"/>
  <c r="BC260" i="13" s="1"/>
  <c r="BD257" i="13"/>
  <c r="AY313" i="13"/>
  <c r="AX315" i="13"/>
  <c r="AX316" i="13" s="1"/>
  <c r="AW171" i="13"/>
  <c r="AW172" i="13" s="1"/>
  <c r="AX169" i="13"/>
  <c r="BC265" i="13"/>
  <c r="BB267" i="13"/>
  <c r="BB268" i="13" s="1"/>
  <c r="BC105" i="13"/>
  <c r="BB107" i="13"/>
  <c r="BB108" i="13" s="1"/>
  <c r="AY317" i="13"/>
  <c r="AX319" i="13"/>
  <c r="AX320" i="13" s="1"/>
  <c r="AZ81" i="13"/>
  <c r="AY83" i="13"/>
  <c r="AY84" i="13" s="1"/>
  <c r="BA271" i="13"/>
  <c r="BA272" i="13" s="1"/>
  <c r="BB269" i="13"/>
  <c r="AK139" i="14"/>
  <c r="AK140" i="14" s="1"/>
  <c r="AL137" i="14"/>
  <c r="AL141" i="14"/>
  <c r="AK143" i="14"/>
  <c r="AK144" i="14" s="1"/>
  <c r="AQ261" i="10"/>
  <c r="AP263" i="10"/>
  <c r="AP264" i="10" s="1"/>
  <c r="AL183" i="13"/>
  <c r="AL184" i="13" s="1"/>
  <c r="AM181" i="13"/>
  <c r="AP323" i="10"/>
  <c r="AP324" i="10" s="1"/>
  <c r="AQ321" i="10"/>
  <c r="AM177" i="13"/>
  <c r="AL179" i="13"/>
  <c r="AL180" i="13" s="1"/>
  <c r="AY173" i="13"/>
  <c r="AX175" i="13"/>
  <c r="AX176" i="13" s="1"/>
  <c r="AX167" i="13"/>
  <c r="AX168" i="13" s="1"/>
  <c r="AY165" i="13"/>
  <c r="AX121" i="14"/>
  <c r="AW123" i="14"/>
  <c r="AW124" i="14" s="1"/>
  <c r="BB23" i="10"/>
  <c r="BB24" i="10" s="1"/>
  <c r="BC21" i="10"/>
  <c r="AX125" i="14"/>
  <c r="AW127" i="14"/>
  <c r="AW128" i="14" s="1"/>
  <c r="AY131" i="14"/>
  <c r="AY132" i="14" s="1"/>
  <c r="AZ129" i="14"/>
  <c r="BB83" i="10"/>
  <c r="BB84" i="10" s="1"/>
  <c r="BC81" i="10"/>
  <c r="AX23" i="13"/>
  <c r="AX24" i="13" s="1"/>
  <c r="AY21" i="13"/>
  <c r="BE141" i="10"/>
  <c r="BD143" i="10"/>
  <c r="BD144" i="10" s="1"/>
  <c r="AZ15" i="10"/>
  <c r="AZ16" i="10" s="1"/>
  <c r="BA13" i="10"/>
  <c r="AU79" i="14"/>
  <c r="AU80" i="14" s="1"/>
  <c r="AV77" i="14"/>
  <c r="AU75" i="14"/>
  <c r="AU76" i="14" s="1"/>
  <c r="AV73" i="14"/>
  <c r="BA73" i="10"/>
  <c r="AZ75" i="10"/>
  <c r="AZ76" i="10" s="1"/>
  <c r="AV15" i="13"/>
  <c r="AV16" i="13" s="1"/>
  <c r="AW13" i="13"/>
  <c r="AV119" i="14"/>
  <c r="AV120" i="14" s="1"/>
  <c r="AW117" i="14"/>
  <c r="AV155" i="13"/>
  <c r="AV156" i="13" s="1"/>
  <c r="AW153" i="13"/>
  <c r="AV109" i="14"/>
  <c r="AU111" i="14"/>
  <c r="AU112" i="14" s="1"/>
  <c r="BA259" i="10"/>
  <c r="BA260" i="10" s="1"/>
  <c r="BB257" i="10"/>
  <c r="AZ19" i="13"/>
  <c r="AZ20" i="13" s="1"/>
  <c r="BA17" i="13"/>
  <c r="AV151" i="13"/>
  <c r="AV152" i="13" s="1"/>
  <c r="AW149" i="13"/>
  <c r="AX161" i="13"/>
  <c r="AW163" i="13"/>
  <c r="AW164" i="13" s="1"/>
  <c r="BA197" i="10"/>
  <c r="AZ199" i="10"/>
  <c r="AZ200" i="10" s="1"/>
  <c r="AW159" i="13"/>
  <c r="AW160" i="13" s="1"/>
  <c r="AX157" i="13"/>
  <c r="BE17" i="10"/>
  <c r="BD19" i="10"/>
  <c r="BD20" i="10" s="1"/>
  <c r="AW103" i="14"/>
  <c r="AW104" i="14" s="1"/>
  <c r="AX101" i="14"/>
  <c r="AV105" i="14"/>
  <c r="AU107" i="14"/>
  <c r="AU108" i="14" s="1"/>
  <c r="BB317" i="10"/>
  <c r="BA319" i="10"/>
  <c r="BA320" i="10" s="1"/>
  <c r="AZ97" i="14"/>
  <c r="AY99" i="14"/>
  <c r="AY100" i="14" s="1"/>
  <c r="AZ139" i="10"/>
  <c r="AZ140" i="10" s="1"/>
  <c r="BA137" i="10"/>
  <c r="AV115" i="14"/>
  <c r="AV116" i="14" s="1"/>
  <c r="AW113" i="14"/>
  <c r="BB79" i="10"/>
  <c r="BB80" i="10" s="1"/>
  <c r="BC77" i="10"/>
  <c r="AX147" i="13"/>
  <c r="AX148" i="13" s="1"/>
  <c r="AY145" i="13"/>
  <c r="BB313" i="10"/>
  <c r="BA315" i="10"/>
  <c r="BA316" i="10" s="1"/>
  <c r="AW89" i="14"/>
  <c r="AV91" i="14"/>
  <c r="AV92" i="14" s="1"/>
  <c r="AV83" i="14"/>
  <c r="AV84" i="14" s="1"/>
  <c r="AW81" i="14"/>
  <c r="BA135" i="10"/>
  <c r="BA136" i="10" s="1"/>
  <c r="BB133" i="10"/>
  <c r="AX137" i="13"/>
  <c r="AW139" i="13"/>
  <c r="AW140" i="13" s="1"/>
  <c r="AV95" i="14"/>
  <c r="AV96" i="14" s="1"/>
  <c r="AW93" i="14"/>
  <c r="AW85" i="14"/>
  <c r="AV87" i="14"/>
  <c r="AV88" i="14" s="1"/>
  <c r="AX141" i="13"/>
  <c r="AW143" i="13"/>
  <c r="AW144" i="13" s="1"/>
  <c r="BA195" i="10"/>
  <c r="BA196" i="10" s="1"/>
  <c r="BB193" i="10"/>
  <c r="AX133" i="13"/>
  <c r="AW135" i="13"/>
  <c r="AW136" i="13" s="1"/>
  <c r="BA255" i="10"/>
  <c r="BA256" i="10" s="1"/>
  <c r="BB253" i="10"/>
  <c r="BI9" i="10"/>
  <c r="BH11" i="10"/>
  <c r="BH12" i="10" s="1"/>
  <c r="AE4" i="15"/>
  <c r="AF4" i="15" s="1"/>
  <c r="BE251" i="10"/>
  <c r="BE252" i="10" s="1"/>
  <c r="BF249" i="10"/>
  <c r="AZ67" i="14"/>
  <c r="AZ68" i="14" s="1"/>
  <c r="BA65" i="14"/>
  <c r="BF125" i="10"/>
  <c r="BE127" i="10"/>
  <c r="BE128" i="10" s="1"/>
  <c r="BB41" i="14"/>
  <c r="BA43" i="14"/>
  <c r="BA44" i="14" s="1"/>
  <c r="BC7" i="13"/>
  <c r="BC8" i="13" s="1"/>
  <c r="BD5" i="13"/>
  <c r="AC1" i="15"/>
  <c r="AD1" i="15" s="1"/>
  <c r="AE1" i="15" s="1"/>
  <c r="AF1" i="15" s="1"/>
  <c r="AG1" i="15" s="1"/>
  <c r="AH1" i="15" s="1"/>
  <c r="AI1" i="15" s="1"/>
  <c r="AJ1" i="15" s="1"/>
  <c r="AK1" i="15" s="1"/>
  <c r="AL1" i="15" s="1"/>
  <c r="AM1" i="15" s="1"/>
  <c r="AN1" i="15" s="1"/>
  <c r="AO1" i="15" s="1"/>
  <c r="AP1" i="15" s="1"/>
  <c r="AQ1" i="15" s="1"/>
  <c r="AR1" i="15" s="1"/>
  <c r="AS1" i="15" s="1"/>
  <c r="AT1" i="15" s="1"/>
  <c r="AU1" i="15" s="1"/>
  <c r="AV1" i="15" s="1"/>
  <c r="AW1" i="15" s="1"/>
  <c r="AX1" i="15" s="1"/>
  <c r="AY1" i="15" s="1"/>
  <c r="AZ1" i="15" s="1"/>
  <c r="BA1" i="15" s="1"/>
  <c r="BB1" i="15" s="1"/>
  <c r="BC1" i="15" s="1"/>
  <c r="BD1" i="15" s="1"/>
  <c r="BE1" i="15" s="1"/>
  <c r="BF1" i="15" s="1"/>
  <c r="BG1" i="15" s="1"/>
  <c r="BH1" i="15" s="1"/>
  <c r="BI1" i="15" s="1"/>
  <c r="BJ1" i="15" s="1"/>
  <c r="BK1" i="15" s="1"/>
  <c r="BL1" i="15" s="1"/>
  <c r="BM1" i="15" s="1"/>
  <c r="BN1" i="15" s="1"/>
  <c r="BO1" i="15" s="1"/>
  <c r="BP1" i="15" s="1"/>
  <c r="BQ1" i="15" s="1"/>
  <c r="BR1" i="15" s="1"/>
  <c r="BS1" i="15" s="1"/>
  <c r="BT1" i="15" s="1"/>
  <c r="BU1" i="15" s="1"/>
  <c r="BV1" i="15" s="1"/>
  <c r="BW1" i="15" s="1"/>
  <c r="AA3" i="15"/>
  <c r="AB3" i="15" s="1"/>
  <c r="BB45" i="14"/>
  <c r="BA47" i="14"/>
  <c r="BA48" i="14" s="1"/>
  <c r="BE187" i="10"/>
  <c r="BE188" i="10" s="1"/>
  <c r="BF185" i="10"/>
  <c r="AZ31" i="14"/>
  <c r="AZ32" i="14" s="1"/>
  <c r="BA29" i="14"/>
  <c r="BA69" i="14"/>
  <c r="AZ71" i="14"/>
  <c r="AZ72" i="14" s="1"/>
  <c r="BF65" i="10"/>
  <c r="BE67" i="10"/>
  <c r="BE68" i="10" s="1"/>
  <c r="BG305" i="10"/>
  <c r="BF307" i="10"/>
  <c r="BF308" i="10" s="1"/>
  <c r="BH5" i="10"/>
  <c r="BG7" i="10"/>
  <c r="BG8" i="10" s="1"/>
  <c r="BB27" i="14"/>
  <c r="BB28" i="14" s="1"/>
  <c r="BC25" i="14"/>
  <c r="BF309" i="10"/>
  <c r="BE311" i="10"/>
  <c r="BE312" i="10" s="1"/>
  <c r="BA33" i="14"/>
  <c r="AZ35" i="14"/>
  <c r="AZ36" i="14" s="1"/>
  <c r="AZ39" i="14"/>
  <c r="AZ40" i="14" s="1"/>
  <c r="BA37" i="14"/>
  <c r="BB99" i="13"/>
  <c r="BB100" i="13" s="1"/>
  <c r="BC97" i="13"/>
  <c r="BA115" i="13"/>
  <c r="BA116" i="13" s="1"/>
  <c r="BB113" i="13"/>
  <c r="Z5" i="15"/>
  <c r="BF247" i="10"/>
  <c r="BF248" i="10" s="1"/>
  <c r="BG245" i="10"/>
  <c r="BJ219" i="10"/>
  <c r="BJ220" i="10" s="1"/>
  <c r="BK217" i="10"/>
  <c r="BI347" i="10"/>
  <c r="BI348" i="10" s="1"/>
  <c r="BJ345" i="10"/>
  <c r="BG111" i="10"/>
  <c r="BG112" i="10" s="1"/>
  <c r="BH109" i="10"/>
  <c r="BI71" i="10"/>
  <c r="BI72" i="10" s="1"/>
  <c r="BJ69" i="10"/>
  <c r="BF341" i="10"/>
  <c r="BE343" i="10"/>
  <c r="BE344" i="10" s="1"/>
  <c r="BI351" i="10"/>
  <c r="BI352" i="10" s="1"/>
  <c r="BJ349" i="10"/>
  <c r="BK277" i="10"/>
  <c r="BJ279" i="10"/>
  <c r="BJ280" i="10" s="1"/>
  <c r="BH169" i="10"/>
  <c r="BG171" i="10"/>
  <c r="BG172" i="10" s="1"/>
  <c r="BI167" i="10"/>
  <c r="BI168" i="10" s="1"/>
  <c r="BJ165" i="10"/>
  <c r="BL97" i="10"/>
  <c r="BK99" i="10"/>
  <c r="BK100" i="10" s="1"/>
  <c r="BK293" i="10"/>
  <c r="BJ295" i="10"/>
  <c r="BJ296" i="10" s="1"/>
  <c r="BH191" i="10"/>
  <c r="BH192" i="10" s="1"/>
  <c r="BI189" i="10"/>
  <c r="BK163" i="10"/>
  <c r="BK164" i="10" s="1"/>
  <c r="BL161" i="10"/>
  <c r="BL281" i="10"/>
  <c r="BK283" i="10"/>
  <c r="BK284" i="10" s="1"/>
  <c r="BH49" i="10"/>
  <c r="BG51" i="10"/>
  <c r="BG52" i="10" s="1"/>
  <c r="BG47" i="10"/>
  <c r="BG48" i="10" s="1"/>
  <c r="BH45" i="10"/>
  <c r="BG229" i="10"/>
  <c r="BF231" i="10"/>
  <c r="BF232" i="10" s="1"/>
  <c r="BL221" i="10"/>
  <c r="BK223" i="10"/>
  <c r="BK224" i="10" s="1"/>
  <c r="BI175" i="10"/>
  <c r="BI176" i="10" s="1"/>
  <c r="BJ173" i="10"/>
  <c r="BJ353" i="10"/>
  <c r="BI355" i="10"/>
  <c r="BI356" i="10" s="1"/>
  <c r="BK157" i="10"/>
  <c r="BJ159" i="10"/>
  <c r="BJ160" i="10" s="1"/>
  <c r="BJ115" i="10"/>
  <c r="BJ116" i="10" s="1"/>
  <c r="BK113" i="10"/>
  <c r="BJ101" i="10"/>
  <c r="BI103" i="10"/>
  <c r="BI104" i="10" s="1"/>
  <c r="BK337" i="10"/>
  <c r="BJ339" i="10"/>
  <c r="BJ340" i="10" s="1"/>
  <c r="BJ129" i="10"/>
  <c r="BI131" i="10"/>
  <c r="BI132" i="10" s="1"/>
  <c r="BJ289" i="10"/>
  <c r="BI291" i="10"/>
  <c r="BI292" i="10" s="1"/>
  <c r="BK285" i="10"/>
  <c r="BJ287" i="10"/>
  <c r="BJ288" i="10" s="1"/>
  <c r="BK41" i="10"/>
  <c r="BJ43" i="10"/>
  <c r="BJ44" i="10" s="1"/>
  <c r="BI233" i="10"/>
  <c r="BH235" i="10"/>
  <c r="BH236" i="10" s="1"/>
  <c r="BJ39" i="10"/>
  <c r="BJ40" i="10" s="1"/>
  <c r="BK37" i="10"/>
  <c r="BG107" i="10"/>
  <c r="BG108" i="10" s="1"/>
  <c r="BH105" i="10"/>
  <c r="BH267" i="10"/>
  <c r="BH268" i="10" s="1"/>
  <c r="BI265" i="10"/>
  <c r="BL53" i="10"/>
  <c r="BK55" i="10"/>
  <c r="BK56" i="10" s="1"/>
  <c r="BG245" i="13"/>
  <c r="BF247" i="13"/>
  <c r="BF248" i="13" s="1"/>
  <c r="AY263" i="14"/>
  <c r="AY264" i="14" s="1"/>
  <c r="AZ261" i="14"/>
  <c r="BC311" i="14"/>
  <c r="BC312" i="14" s="1"/>
  <c r="BD309" i="14"/>
  <c r="BB265" i="14"/>
  <c r="BA267" i="14"/>
  <c r="BA268" i="14" s="1"/>
  <c r="BF261" i="13"/>
  <c r="BE263" i="13"/>
  <c r="BE264" i="13" s="1"/>
  <c r="BF249" i="14"/>
  <c r="BE251" i="14"/>
  <c r="BE252" i="14" s="1"/>
  <c r="AZ283" i="13"/>
  <c r="AZ284" i="13" s="1"/>
  <c r="BA281" i="13"/>
  <c r="BE217" i="14"/>
  <c r="BD219" i="14"/>
  <c r="BD220" i="14" s="1"/>
  <c r="BE353" i="13"/>
  <c r="BD355" i="13"/>
  <c r="BD356" i="13" s="1"/>
  <c r="BB279" i="14"/>
  <c r="BB280" i="14" s="1"/>
  <c r="BC277" i="14"/>
  <c r="BD239" i="14"/>
  <c r="BD240" i="14" s="1"/>
  <c r="BE237" i="14"/>
  <c r="BF253" i="13"/>
  <c r="BE255" i="13"/>
  <c r="BE256" i="13" s="1"/>
  <c r="BB289" i="14"/>
  <c r="BA291" i="14"/>
  <c r="BA292" i="14" s="1"/>
  <c r="BG53" i="13"/>
  <c r="BF55" i="13"/>
  <c r="BF56" i="13" s="1"/>
  <c r="BE339" i="13"/>
  <c r="BE340" i="13" s="1"/>
  <c r="BF337" i="13"/>
  <c r="BE223" i="14"/>
  <c r="BE224" i="14" s="1"/>
  <c r="BF221" i="14"/>
  <c r="BE237" i="13"/>
  <c r="BD239" i="13"/>
  <c r="BD240" i="13" s="1"/>
  <c r="BF249" i="13"/>
  <c r="BE251" i="13"/>
  <c r="BE252" i="13" s="1"/>
  <c r="BE259" i="14"/>
  <c r="BE260" i="14" s="1"/>
  <c r="BF257" i="14"/>
  <c r="BB63" i="14"/>
  <c r="BB64" i="14" s="1"/>
  <c r="BC61" i="14"/>
  <c r="BE11" i="13"/>
  <c r="BE12" i="13" s="1"/>
  <c r="BF9" i="13"/>
  <c r="BB287" i="13"/>
  <c r="BB288" i="13" s="1"/>
  <c r="BC285" i="13"/>
  <c r="BD345" i="13"/>
  <c r="BC347" i="13"/>
  <c r="BC348" i="13" s="1"/>
  <c r="BC55" i="14"/>
  <c r="BC56" i="14" s="1"/>
  <c r="BD53" i="14"/>
  <c r="BA301" i="14"/>
  <c r="AZ303" i="14"/>
  <c r="AZ304" i="14" s="1"/>
  <c r="BD283" i="14"/>
  <c r="BD284" i="14" s="1"/>
  <c r="BE281" i="14"/>
  <c r="BD235" i="13"/>
  <c r="BD236" i="13" s="1"/>
  <c r="BE233" i="13"/>
  <c r="BB47" i="13"/>
  <c r="BB48" i="13" s="1"/>
  <c r="BC45" i="13"/>
  <c r="BD245" i="14"/>
  <c r="BC247" i="14"/>
  <c r="BC248" i="14" s="1"/>
  <c r="BE351" i="13"/>
  <c r="BE352" i="13" s="1"/>
  <c r="BF349" i="13"/>
  <c r="BC111" i="13"/>
  <c r="BC112" i="13" s="1"/>
  <c r="BD109" i="13"/>
  <c r="BD285" i="14"/>
  <c r="BC287" i="14"/>
  <c r="BC288" i="14" s="1"/>
  <c r="BD243" i="13"/>
  <c r="BD244" i="13" s="1"/>
  <c r="BE241" i="13"/>
  <c r="BE315" i="14"/>
  <c r="BE316" i="14" s="1"/>
  <c r="BF313" i="14"/>
  <c r="BE101" i="13"/>
  <c r="BD103" i="13"/>
  <c r="BD104" i="13" s="1"/>
  <c r="BD243" i="14"/>
  <c r="BD244" i="14" s="1"/>
  <c r="BE241" i="14"/>
  <c r="BC323" i="14"/>
  <c r="BC324" i="14" s="1"/>
  <c r="BD321" i="14"/>
  <c r="BD331" i="14"/>
  <c r="BD332" i="14" s="1"/>
  <c r="BE329" i="14"/>
  <c r="BE255" i="14"/>
  <c r="BE256" i="14" s="1"/>
  <c r="BF253" i="14"/>
  <c r="BD231" i="13"/>
  <c r="BD232" i="13" s="1"/>
  <c r="BE229" i="13"/>
  <c r="BB293" i="14"/>
  <c r="BA295" i="14"/>
  <c r="BA296" i="14" s="1"/>
  <c r="BC307" i="14"/>
  <c r="BC308" i="14" s="1"/>
  <c r="BD305" i="14"/>
  <c r="BF37" i="13"/>
  <c r="BE39" i="13"/>
  <c r="BE40" i="13" s="1"/>
  <c r="BE233" i="14"/>
  <c r="BD235" i="14"/>
  <c r="BD236" i="14" s="1"/>
  <c r="BB51" i="13"/>
  <c r="BB52" i="13" s="1"/>
  <c r="BC49" i="13"/>
  <c r="BD57" i="14"/>
  <c r="BC59" i="14"/>
  <c r="BC60" i="14" s="1"/>
  <c r="BD319" i="14"/>
  <c r="BD320" i="14" s="1"/>
  <c r="BE317" i="14"/>
  <c r="BE49" i="14"/>
  <c r="BD51" i="14"/>
  <c r="BD52" i="14" s="1"/>
  <c r="BD231" i="14"/>
  <c r="BD232" i="14" s="1"/>
  <c r="BE229" i="14"/>
  <c r="BB327" i="14"/>
  <c r="BB328" i="14" s="1"/>
  <c r="BC325" i="14"/>
  <c r="BD273" i="14"/>
  <c r="BC275" i="14"/>
  <c r="BC276" i="14" s="1"/>
  <c r="BA271" i="14"/>
  <c r="BA272" i="14" s="1"/>
  <c r="BB269" i="14"/>
  <c r="BB297" i="14"/>
  <c r="BA299" i="14"/>
  <c r="BA300" i="14" s="1"/>
  <c r="BF41" i="13"/>
  <c r="BE43" i="13"/>
  <c r="BE44" i="13" s="1"/>
  <c r="BC335" i="14"/>
  <c r="BC336" i="14" s="1"/>
  <c r="BD333" i="14"/>
  <c r="BE225" i="14"/>
  <c r="BD227" i="14"/>
  <c r="BD228" i="14" s="1"/>
  <c r="BB333" i="10" l="1"/>
  <c r="BA335" i="10"/>
  <c r="BA336" i="10" s="1"/>
  <c r="AW335" i="13"/>
  <c r="AW336" i="13" s="1"/>
  <c r="AX333" i="13"/>
  <c r="AV215" i="14"/>
  <c r="AV216" i="14" s="1"/>
  <c r="AW213" i="14"/>
  <c r="BE93" i="10"/>
  <c r="BD95" i="10"/>
  <c r="BD96" i="10" s="1"/>
  <c r="BF213" i="10"/>
  <c r="BE215" i="10"/>
  <c r="BE216" i="10" s="1"/>
  <c r="BA201" i="14"/>
  <c r="AZ203" i="14"/>
  <c r="AZ204" i="14" s="1"/>
  <c r="BA223" i="13"/>
  <c r="BA224" i="13" s="1"/>
  <c r="BB221" i="13"/>
  <c r="BF33" i="10"/>
  <c r="BE35" i="10"/>
  <c r="BE36" i="10" s="1"/>
  <c r="AZ207" i="14"/>
  <c r="AZ208" i="14" s="1"/>
  <c r="BA205" i="14"/>
  <c r="AZ197" i="14"/>
  <c r="AY199" i="14"/>
  <c r="AY200" i="14" s="1"/>
  <c r="AY227" i="13"/>
  <c r="AY228" i="13" s="1"/>
  <c r="AZ225" i="13"/>
  <c r="BA219" i="13"/>
  <c r="BA220" i="13" s="1"/>
  <c r="BB217" i="13"/>
  <c r="AZ195" i="14"/>
  <c r="AZ196" i="14" s="1"/>
  <c r="BA193" i="14"/>
  <c r="BF153" i="10"/>
  <c r="BE155" i="10"/>
  <c r="BE156" i="10" s="1"/>
  <c r="BA35" i="13"/>
  <c r="BA36" i="13" s="1"/>
  <c r="BB33" i="13"/>
  <c r="AY209" i="14"/>
  <c r="AX211" i="14"/>
  <c r="AX212" i="14" s="1"/>
  <c r="BC275" i="10"/>
  <c r="BC276" i="10" s="1"/>
  <c r="BD273" i="10"/>
  <c r="BA93" i="13"/>
  <c r="AZ95" i="13"/>
  <c r="AZ96" i="13" s="1"/>
  <c r="BB89" i="10"/>
  <c r="BA91" i="10"/>
  <c r="BA92" i="10" s="1"/>
  <c r="BB271" i="10"/>
  <c r="BB272" i="10" s="1"/>
  <c r="BC269" i="10"/>
  <c r="AW173" i="14"/>
  <c r="AV175" i="14"/>
  <c r="AV176" i="14" s="1"/>
  <c r="AX189" i="14"/>
  <c r="AW191" i="14"/>
  <c r="AW192" i="14" s="1"/>
  <c r="BB331" i="10"/>
  <c r="BB332" i="10" s="1"/>
  <c r="BC329" i="10"/>
  <c r="AY205" i="13"/>
  <c r="AX207" i="13"/>
  <c r="AX208" i="13" s="1"/>
  <c r="AW31" i="13"/>
  <c r="AW32" i="13" s="1"/>
  <c r="AX29" i="13"/>
  <c r="AX181" i="14"/>
  <c r="AW183" i="14"/>
  <c r="AW184" i="14" s="1"/>
  <c r="BC209" i="10"/>
  <c r="BB211" i="10"/>
  <c r="BB212" i="10" s="1"/>
  <c r="AX185" i="14"/>
  <c r="AW187" i="14"/>
  <c r="AW188" i="14" s="1"/>
  <c r="AV171" i="14"/>
  <c r="AV172" i="14" s="1"/>
  <c r="AW169" i="14"/>
  <c r="BC149" i="10"/>
  <c r="BB151" i="10"/>
  <c r="BB152" i="10" s="1"/>
  <c r="AY209" i="13"/>
  <c r="AX211" i="13"/>
  <c r="AX212" i="13" s="1"/>
  <c r="AX89" i="13"/>
  <c r="AW91" i="13"/>
  <c r="AW92" i="13" s="1"/>
  <c r="AX215" i="13"/>
  <c r="AX216" i="13" s="1"/>
  <c r="AY213" i="13"/>
  <c r="AX331" i="13"/>
  <c r="AX332" i="13" s="1"/>
  <c r="AY329" i="13"/>
  <c r="AX177" i="14"/>
  <c r="AW179" i="14"/>
  <c r="AW180" i="14" s="1"/>
  <c r="BA31" i="10"/>
  <c r="BA32" i="10" s="1"/>
  <c r="BB29" i="10"/>
  <c r="AY199" i="13"/>
  <c r="AY200" i="13" s="1"/>
  <c r="AZ197" i="13"/>
  <c r="BA161" i="14"/>
  <c r="AZ163" i="14"/>
  <c r="AZ164" i="14" s="1"/>
  <c r="AY145" i="14"/>
  <c r="AX147" i="14"/>
  <c r="AX148" i="14" s="1"/>
  <c r="AY149" i="14"/>
  <c r="AX151" i="14"/>
  <c r="AX152" i="14" s="1"/>
  <c r="BF225" i="10"/>
  <c r="BE227" i="10"/>
  <c r="BE228" i="10" s="1"/>
  <c r="BB201" i="13"/>
  <c r="BA203" i="13"/>
  <c r="BA204" i="13" s="1"/>
  <c r="BG145" i="10"/>
  <c r="BF147" i="10"/>
  <c r="BF148" i="10" s="1"/>
  <c r="AY165" i="14"/>
  <c r="AX167" i="14"/>
  <c r="AX168" i="14" s="1"/>
  <c r="BB153" i="14"/>
  <c r="BA155" i="14"/>
  <c r="BA156" i="14" s="1"/>
  <c r="BC87" i="10"/>
  <c r="BC88" i="10" s="1"/>
  <c r="BD85" i="10"/>
  <c r="BD325" i="10"/>
  <c r="BC327" i="10"/>
  <c r="BC328" i="10" s="1"/>
  <c r="BD205" i="10"/>
  <c r="BC207" i="10"/>
  <c r="BC208" i="10" s="1"/>
  <c r="BD25" i="10"/>
  <c r="BC27" i="10"/>
  <c r="BC28" i="10" s="1"/>
  <c r="AY327" i="13"/>
  <c r="AY328" i="13" s="1"/>
  <c r="AZ325" i="13"/>
  <c r="AY87" i="13"/>
  <c r="AY88" i="13" s="1"/>
  <c r="AZ85" i="13"/>
  <c r="AX159" i="14"/>
  <c r="AX160" i="14" s="1"/>
  <c r="AY157" i="14"/>
  <c r="BC193" i="13"/>
  <c r="BB195" i="13"/>
  <c r="BB196" i="13" s="1"/>
  <c r="AY27" i="13"/>
  <c r="AY28" i="13" s="1"/>
  <c r="AZ25" i="13"/>
  <c r="AS187" i="13"/>
  <c r="AS188" i="13" s="1"/>
  <c r="AT185" i="13"/>
  <c r="AW203" i="10"/>
  <c r="AW204" i="10" s="1"/>
  <c r="AX201" i="10"/>
  <c r="AR135" i="14"/>
  <c r="AR136" i="14" s="1"/>
  <c r="AS133" i="14"/>
  <c r="BC269" i="13"/>
  <c r="BB271" i="13"/>
  <c r="BB272" i="13" s="1"/>
  <c r="AX171" i="13"/>
  <c r="AX172" i="13" s="1"/>
  <c r="AY169" i="13"/>
  <c r="BE275" i="13"/>
  <c r="BE276" i="13" s="1"/>
  <c r="BF273" i="13"/>
  <c r="BA343" i="13"/>
  <c r="BA344" i="13" s="1"/>
  <c r="BB341" i="13"/>
  <c r="BA81" i="13"/>
  <c r="AZ83" i="13"/>
  <c r="AZ84" i="13" s="1"/>
  <c r="AZ313" i="13"/>
  <c r="AY315" i="13"/>
  <c r="AY316" i="13" s="1"/>
  <c r="BD259" i="13"/>
  <c r="BD260" i="13" s="1"/>
  <c r="BE257" i="13"/>
  <c r="BD309" i="13"/>
  <c r="BC311" i="13"/>
  <c r="BC312" i="13" s="1"/>
  <c r="AY319" i="13"/>
  <c r="AY320" i="13" s="1"/>
  <c r="AZ317" i="13"/>
  <c r="BB307" i="13"/>
  <c r="BB308" i="13" s="1"/>
  <c r="BC305" i="13"/>
  <c r="AN191" i="13"/>
  <c r="AN192" i="13" s="1"/>
  <c r="AO189" i="13"/>
  <c r="BF277" i="13"/>
  <c r="BE279" i="13"/>
  <c r="BE280" i="13" s="1"/>
  <c r="BC107" i="13"/>
  <c r="BC108" i="13" s="1"/>
  <c r="BD105" i="13"/>
  <c r="BC267" i="13"/>
  <c r="BC268" i="13" s="1"/>
  <c r="BD265" i="13"/>
  <c r="AO321" i="13"/>
  <c r="AN323" i="13"/>
  <c r="AN324" i="13" s="1"/>
  <c r="AN181" i="13"/>
  <c r="AM183" i="13"/>
  <c r="AM184" i="13" s="1"/>
  <c r="AN177" i="13"/>
  <c r="AM179" i="13"/>
  <c r="AM180" i="13" s="1"/>
  <c r="AM141" i="14"/>
  <c r="AL143" i="14"/>
  <c r="AL144" i="14" s="1"/>
  <c r="AR321" i="10"/>
  <c r="AQ323" i="10"/>
  <c r="AQ324" i="10" s="1"/>
  <c r="AL139" i="14"/>
  <c r="AL140" i="14" s="1"/>
  <c r="AM137" i="14"/>
  <c r="AR261" i="10"/>
  <c r="AQ263" i="10"/>
  <c r="AQ264" i="10" s="1"/>
  <c r="BC83" i="10"/>
  <c r="BC84" i="10" s="1"/>
  <c r="BD81" i="10"/>
  <c r="AZ131" i="14"/>
  <c r="AZ132" i="14" s="1"/>
  <c r="BA129" i="14"/>
  <c r="BF141" i="10"/>
  <c r="BE143" i="10"/>
  <c r="BE144" i="10" s="1"/>
  <c r="AY23" i="13"/>
  <c r="AY24" i="13" s="1"/>
  <c r="AZ21" i="13"/>
  <c r="BC23" i="10"/>
  <c r="BC24" i="10" s="1"/>
  <c r="BD21" i="10"/>
  <c r="AY167" i="13"/>
  <c r="AY168" i="13" s="1"/>
  <c r="AZ165" i="13"/>
  <c r="AY125" i="14"/>
  <c r="AX127" i="14"/>
  <c r="AX128" i="14" s="1"/>
  <c r="AY121" i="14"/>
  <c r="AX123" i="14"/>
  <c r="AX124" i="14" s="1"/>
  <c r="AZ173" i="13"/>
  <c r="AY175" i="13"/>
  <c r="AY176" i="13" s="1"/>
  <c r="AX13" i="13"/>
  <c r="AW15" i="13"/>
  <c r="AW16" i="13" s="1"/>
  <c r="AW73" i="14"/>
  <c r="AV75" i="14"/>
  <c r="AV76" i="14" s="1"/>
  <c r="AV79" i="14"/>
  <c r="AV80" i="14" s="1"/>
  <c r="AW77" i="14"/>
  <c r="BB13" i="10"/>
  <c r="BA15" i="10"/>
  <c r="BA16" i="10" s="1"/>
  <c r="BB73" i="10"/>
  <c r="BA75" i="10"/>
  <c r="BA76" i="10" s="1"/>
  <c r="AZ145" i="13"/>
  <c r="AY147" i="13"/>
  <c r="AY148" i="13" s="1"/>
  <c r="BD77" i="10"/>
  <c r="BC79" i="10"/>
  <c r="BC80" i="10" s="1"/>
  <c r="AX113" i="14"/>
  <c r="AW115" i="14"/>
  <c r="AW116" i="14" s="1"/>
  <c r="BA139" i="10"/>
  <c r="BA140" i="10" s="1"/>
  <c r="BB137" i="10"/>
  <c r="AY101" i="14"/>
  <c r="AX103" i="14"/>
  <c r="AX104" i="14" s="1"/>
  <c r="AX159" i="13"/>
  <c r="AX160" i="13" s="1"/>
  <c r="AY157" i="13"/>
  <c r="AX149" i="13"/>
  <c r="AW151" i="13"/>
  <c r="AW152" i="13" s="1"/>
  <c r="BB17" i="13"/>
  <c r="BA19" i="13"/>
  <c r="BA20" i="13" s="1"/>
  <c r="BC257" i="10"/>
  <c r="BB259" i="10"/>
  <c r="BB260" i="10" s="1"/>
  <c r="AX153" i="13"/>
  <c r="AW155" i="13"/>
  <c r="AW156" i="13" s="1"/>
  <c r="AW119" i="14"/>
  <c r="AW120" i="14" s="1"/>
  <c r="AX117" i="14"/>
  <c r="AZ99" i="14"/>
  <c r="AZ100" i="14" s="1"/>
  <c r="BA97" i="14"/>
  <c r="BB319" i="10"/>
  <c r="BB320" i="10" s="1"/>
  <c r="BC317" i="10"/>
  <c r="AW105" i="14"/>
  <c r="AV107" i="14"/>
  <c r="AV108" i="14" s="1"/>
  <c r="BF17" i="10"/>
  <c r="BE19" i="10"/>
  <c r="BE20" i="10" s="1"/>
  <c r="BB197" i="10"/>
  <c r="BA199" i="10"/>
  <c r="BA200" i="10" s="1"/>
  <c r="AX163" i="13"/>
  <c r="AX164" i="13" s="1"/>
  <c r="AY161" i="13"/>
  <c r="AW109" i="14"/>
  <c r="AV111" i="14"/>
  <c r="AV112" i="14" s="1"/>
  <c r="BB255" i="10"/>
  <c r="BB256" i="10" s="1"/>
  <c r="BC253" i="10"/>
  <c r="BC193" i="10"/>
  <c r="BB195" i="10"/>
  <c r="BB196" i="10" s="1"/>
  <c r="AW95" i="14"/>
  <c r="AW96" i="14" s="1"/>
  <c r="AX93" i="14"/>
  <c r="BC133" i="10"/>
  <c r="BB135" i="10"/>
  <c r="BB136" i="10" s="1"/>
  <c r="AW83" i="14"/>
  <c r="AW84" i="14" s="1"/>
  <c r="AX81" i="14"/>
  <c r="AY133" i="13"/>
  <c r="AX135" i="13"/>
  <c r="AX136" i="13" s="1"/>
  <c r="AX143" i="13"/>
  <c r="AX144" i="13" s="1"/>
  <c r="AY141" i="13"/>
  <c r="AW87" i="14"/>
  <c r="AW88" i="14" s="1"/>
  <c r="AX85" i="14"/>
  <c r="AX139" i="13"/>
  <c r="AX140" i="13" s="1"/>
  <c r="AY137" i="13"/>
  <c r="AX89" i="14"/>
  <c r="AW91" i="14"/>
  <c r="AW92" i="14" s="1"/>
  <c r="BB315" i="10"/>
  <c r="BB316" i="10" s="1"/>
  <c r="BC313" i="10"/>
  <c r="AC3" i="15"/>
  <c r="AD3" i="15" s="1"/>
  <c r="BJ9" i="10"/>
  <c r="BI11" i="10"/>
  <c r="BI12" i="10" s="1"/>
  <c r="AG4" i="15"/>
  <c r="AH4" i="15" s="1"/>
  <c r="AI4" i="15" s="1"/>
  <c r="AJ4" i="15" s="1"/>
  <c r="AK4" i="15" s="1"/>
  <c r="AL4" i="15" s="1"/>
  <c r="AM4" i="15" s="1"/>
  <c r="AN4" i="15" s="1"/>
  <c r="AO4" i="15" s="1"/>
  <c r="AP4" i="15" s="1"/>
  <c r="AQ4" i="15" s="1"/>
  <c r="AR4" i="15" s="1"/>
  <c r="AS4" i="15" s="1"/>
  <c r="AT4" i="15" s="1"/>
  <c r="AU4" i="15" s="1"/>
  <c r="AV4" i="15" s="1"/>
  <c r="AW4" i="15" s="1"/>
  <c r="AX4" i="15" s="1"/>
  <c r="AY4" i="15" s="1"/>
  <c r="AZ4" i="15" s="1"/>
  <c r="BA4" i="15" s="1"/>
  <c r="BB4" i="15" s="1"/>
  <c r="BC4" i="15" s="1"/>
  <c r="BD4" i="15" s="1"/>
  <c r="BE4" i="15" s="1"/>
  <c r="BF4" i="15" s="1"/>
  <c r="BG4" i="15" s="1"/>
  <c r="BH4" i="15" s="1"/>
  <c r="BI4" i="15" s="1"/>
  <c r="BJ4" i="15" s="1"/>
  <c r="BK4" i="15" s="1"/>
  <c r="BL4" i="15" s="1"/>
  <c r="BM4" i="15" s="1"/>
  <c r="BN4" i="15" s="1"/>
  <c r="BO4" i="15" s="1"/>
  <c r="BP4" i="15" s="1"/>
  <c r="BQ4" i="15" s="1"/>
  <c r="BR4" i="15" s="1"/>
  <c r="BS4" i="15" s="1"/>
  <c r="BT4" i="15" s="1"/>
  <c r="BU4" i="15" s="1"/>
  <c r="BV4" i="15" s="1"/>
  <c r="BW4" i="15" s="1"/>
  <c r="BG247" i="10"/>
  <c r="BG248" i="10" s="1"/>
  <c r="BH245" i="10"/>
  <c r="AA5" i="15"/>
  <c r="AB5" i="15" s="1"/>
  <c r="AC5" i="15" s="1"/>
  <c r="BC113" i="13"/>
  <c r="BB115" i="13"/>
  <c r="BB116" i="13" s="1"/>
  <c r="BC99" i="13"/>
  <c r="BC100" i="13" s="1"/>
  <c r="BD97" i="13"/>
  <c r="BB37" i="14"/>
  <c r="BA39" i="14"/>
  <c r="BA40" i="14" s="1"/>
  <c r="BC27" i="14"/>
  <c r="BC28" i="14" s="1"/>
  <c r="BD25" i="14"/>
  <c r="BI5" i="10"/>
  <c r="BH7" i="10"/>
  <c r="BH8" i="10" s="1"/>
  <c r="BH305" i="10"/>
  <c r="BG307" i="10"/>
  <c r="BG308" i="10" s="1"/>
  <c r="BG65" i="10"/>
  <c r="BF67" i="10"/>
  <c r="BF68" i="10" s="1"/>
  <c r="BA31" i="14"/>
  <c r="BA32" i="14" s="1"/>
  <c r="BB29" i="14"/>
  <c r="BG185" i="10"/>
  <c r="BF187" i="10"/>
  <c r="BF188" i="10" s="1"/>
  <c r="BB43" i="14"/>
  <c r="BB44" i="14" s="1"/>
  <c r="BC41" i="14"/>
  <c r="BF127" i="10"/>
  <c r="BF128" i="10" s="1"/>
  <c r="BG125" i="10"/>
  <c r="BB33" i="14"/>
  <c r="BA35" i="14"/>
  <c r="BA36" i="14" s="1"/>
  <c r="BG309" i="10"/>
  <c r="BF311" i="10"/>
  <c r="BF312" i="10" s="1"/>
  <c r="BA71" i="14"/>
  <c r="BA72" i="14" s="1"/>
  <c r="BB69" i="14"/>
  <c r="BC45" i="14"/>
  <c r="BB47" i="14"/>
  <c r="BB48" i="14" s="1"/>
  <c r="BE5" i="13"/>
  <c r="BD7" i="13"/>
  <c r="BD8" i="13" s="1"/>
  <c r="BA67" i="14"/>
  <c r="BA68" i="14" s="1"/>
  <c r="BB65" i="14"/>
  <c r="BG249" i="10"/>
  <c r="BF251" i="10"/>
  <c r="BF252" i="10" s="1"/>
  <c r="BJ103" i="10"/>
  <c r="BJ104" i="10" s="1"/>
  <c r="BK101" i="10"/>
  <c r="BH229" i="10"/>
  <c r="BG231" i="10"/>
  <c r="BG232" i="10" s="1"/>
  <c r="BJ351" i="10"/>
  <c r="BJ352" i="10" s="1"/>
  <c r="BK349" i="10"/>
  <c r="BK279" i="10"/>
  <c r="BK280" i="10" s="1"/>
  <c r="BL277" i="10"/>
  <c r="BK345" i="10"/>
  <c r="BJ347" i="10"/>
  <c r="BJ348" i="10" s="1"/>
  <c r="BK115" i="10"/>
  <c r="BK116" i="10" s="1"/>
  <c r="BL113" i="10"/>
  <c r="BI49" i="10"/>
  <c r="BH51" i="10"/>
  <c r="BH52" i="10" s="1"/>
  <c r="BL41" i="10"/>
  <c r="BK43" i="10"/>
  <c r="BK44" i="10" s="1"/>
  <c r="BL223" i="10"/>
  <c r="BL224" i="10" s="1"/>
  <c r="BM221" i="10"/>
  <c r="BK165" i="10"/>
  <c r="BJ167" i="10"/>
  <c r="BJ168" i="10" s="1"/>
  <c r="BI109" i="10"/>
  <c r="BH111" i="10"/>
  <c r="BH112" i="10" s="1"/>
  <c r="BI267" i="10"/>
  <c r="BI268" i="10" s="1"/>
  <c r="BJ265" i="10"/>
  <c r="BK39" i="10"/>
  <c r="BK40" i="10" s="1"/>
  <c r="BL37" i="10"/>
  <c r="BL285" i="10"/>
  <c r="BK287" i="10"/>
  <c r="BK288" i="10" s="1"/>
  <c r="BJ355" i="10"/>
  <c r="BJ356" i="10" s="1"/>
  <c r="BK353" i="10"/>
  <c r="BI105" i="10"/>
  <c r="BH107" i="10"/>
  <c r="BH108" i="10" s="1"/>
  <c r="BJ175" i="10"/>
  <c r="BJ176" i="10" s="1"/>
  <c r="BK173" i="10"/>
  <c r="BL283" i="10"/>
  <c r="BL284" i="10" s="1"/>
  <c r="BM281" i="10"/>
  <c r="BL293" i="10"/>
  <c r="BK295" i="10"/>
  <c r="BK296" i="10" s="1"/>
  <c r="BI169" i="10"/>
  <c r="BH171" i="10"/>
  <c r="BH172" i="10" s="1"/>
  <c r="BF343" i="10"/>
  <c r="BF344" i="10" s="1"/>
  <c r="BG341" i="10"/>
  <c r="BL55" i="10"/>
  <c r="BL56" i="10" s="1"/>
  <c r="BM53" i="10"/>
  <c r="BI235" i="10"/>
  <c r="BI236" i="10" s="1"/>
  <c r="BJ233" i="10"/>
  <c r="BK289" i="10"/>
  <c r="BJ291" i="10"/>
  <c r="BJ292" i="10" s="1"/>
  <c r="BJ131" i="10"/>
  <c r="BJ132" i="10" s="1"/>
  <c r="BK129" i="10"/>
  <c r="BK339" i="10"/>
  <c r="BK340" i="10" s="1"/>
  <c r="BL337" i="10"/>
  <c r="BK159" i="10"/>
  <c r="BK160" i="10" s="1"/>
  <c r="BL157" i="10"/>
  <c r="BM161" i="10"/>
  <c r="BL163" i="10"/>
  <c r="BL164" i="10" s="1"/>
  <c r="BJ189" i="10"/>
  <c r="BI191" i="10"/>
  <c r="BI192" i="10" s="1"/>
  <c r="BJ71" i="10"/>
  <c r="BJ72" i="10" s="1"/>
  <c r="BK69" i="10"/>
  <c r="BH47" i="10"/>
  <c r="BH48" i="10" s="1"/>
  <c r="BI45" i="10"/>
  <c r="BM97" i="10"/>
  <c r="BL99" i="10"/>
  <c r="BL100" i="10" s="1"/>
  <c r="BK219" i="10"/>
  <c r="BK220" i="10" s="1"/>
  <c r="BL217" i="10"/>
  <c r="BG257" i="14"/>
  <c r="BF259" i="14"/>
  <c r="BF260" i="14" s="1"/>
  <c r="BB291" i="14"/>
  <c r="BB292" i="14" s="1"/>
  <c r="BC289" i="14"/>
  <c r="BE219" i="14"/>
  <c r="BE220" i="14" s="1"/>
  <c r="BF217" i="14"/>
  <c r="BB267" i="14"/>
  <c r="BB268" i="14" s="1"/>
  <c r="BC265" i="14"/>
  <c r="AZ263" i="14"/>
  <c r="AZ264" i="14" s="1"/>
  <c r="BA261" i="14"/>
  <c r="BA283" i="13"/>
  <c r="BA284" i="13" s="1"/>
  <c r="BB281" i="13"/>
  <c r="BG249" i="14"/>
  <c r="BF251" i="14"/>
  <c r="BF252" i="14" s="1"/>
  <c r="BD311" i="14"/>
  <c r="BD312" i="14" s="1"/>
  <c r="BE309" i="14"/>
  <c r="BF43" i="13"/>
  <c r="BF44" i="13" s="1"/>
  <c r="BG41" i="13"/>
  <c r="BE103" i="13"/>
  <c r="BE104" i="13" s="1"/>
  <c r="BF101" i="13"/>
  <c r="BG249" i="13"/>
  <c r="BF251" i="13"/>
  <c r="BF252" i="13" s="1"/>
  <c r="BE231" i="14"/>
  <c r="BE232" i="14" s="1"/>
  <c r="BF229" i="14"/>
  <c r="BB295" i="14"/>
  <c r="BB296" i="14" s="1"/>
  <c r="BC293" i="14"/>
  <c r="BF351" i="13"/>
  <c r="BF352" i="13" s="1"/>
  <c r="BG349" i="13"/>
  <c r="BD285" i="13"/>
  <c r="BC287" i="13"/>
  <c r="BC288" i="13" s="1"/>
  <c r="BD335" i="14"/>
  <c r="BD336" i="14" s="1"/>
  <c r="BE333" i="14"/>
  <c r="BF317" i="14"/>
  <c r="BE319" i="14"/>
  <c r="BE320" i="14" s="1"/>
  <c r="BH53" i="13"/>
  <c r="BG55" i="13"/>
  <c r="BG56" i="13" s="1"/>
  <c r="BG253" i="13"/>
  <c r="BF255" i="13"/>
  <c r="BF256" i="13" s="1"/>
  <c r="BF233" i="14"/>
  <c r="BE235" i="14"/>
  <c r="BE236" i="14" s="1"/>
  <c r="BD323" i="14"/>
  <c r="BD324" i="14" s="1"/>
  <c r="BE321" i="14"/>
  <c r="BD287" i="14"/>
  <c r="BD288" i="14" s="1"/>
  <c r="BE285" i="14"/>
  <c r="BF49" i="14"/>
  <c r="BE51" i="14"/>
  <c r="BE52" i="14" s="1"/>
  <c r="BD59" i="14"/>
  <c r="BD60" i="14" s="1"/>
  <c r="BE57" i="14"/>
  <c r="BF229" i="13"/>
  <c r="BE231" i="13"/>
  <c r="BE232" i="13" s="1"/>
  <c r="BF281" i="14"/>
  <c r="BE283" i="14"/>
  <c r="BE284" i="14" s="1"/>
  <c r="BE345" i="13"/>
  <c r="BD347" i="13"/>
  <c r="BD348" i="13" s="1"/>
  <c r="BE239" i="13"/>
  <c r="BE240" i="13" s="1"/>
  <c r="BF237" i="13"/>
  <c r="BC279" i="14"/>
  <c r="BC280" i="14" s="1"/>
  <c r="BD277" i="14"/>
  <c r="BE355" i="13"/>
  <c r="BE356" i="13" s="1"/>
  <c r="BF353" i="13"/>
  <c r="BG247" i="13"/>
  <c r="BG248" i="13" s="1"/>
  <c r="BH245" i="13"/>
  <c r="BD275" i="14"/>
  <c r="BD276" i="14" s="1"/>
  <c r="BE273" i="14"/>
  <c r="BC327" i="14"/>
  <c r="BC328" i="14" s="1"/>
  <c r="BD325" i="14"/>
  <c r="BB301" i="14"/>
  <c r="BA303" i="14"/>
  <c r="BA304" i="14" s="1"/>
  <c r="BE53" i="14"/>
  <c r="BD55" i="14"/>
  <c r="BD56" i="14" s="1"/>
  <c r="BD61" i="14"/>
  <c r="BC63" i="14"/>
  <c r="BC64" i="14" s="1"/>
  <c r="BF233" i="13"/>
  <c r="BE235" i="13"/>
  <c r="BE236" i="13" s="1"/>
  <c r="BE239" i="14"/>
  <c r="BE240" i="14" s="1"/>
  <c r="BF237" i="14"/>
  <c r="BB299" i="14"/>
  <c r="BB300" i="14" s="1"/>
  <c r="BC297" i="14"/>
  <c r="BB271" i="14"/>
  <c r="BB272" i="14" s="1"/>
  <c r="BC269" i="14"/>
  <c r="BD49" i="13"/>
  <c r="BC51" i="13"/>
  <c r="BC52" i="13" s="1"/>
  <c r="BF39" i="13"/>
  <c r="BF40" i="13" s="1"/>
  <c r="BG37" i="13"/>
  <c r="BE109" i="13"/>
  <c r="BD111" i="13"/>
  <c r="BD112" i="13" s="1"/>
  <c r="BD45" i="13"/>
  <c r="BC47" i="13"/>
  <c r="BC48" i="13" s="1"/>
  <c r="BF11" i="13"/>
  <c r="BF12" i="13" s="1"/>
  <c r="BG9" i="13"/>
  <c r="BG221" i="14"/>
  <c r="BF223" i="14"/>
  <c r="BF224" i="14" s="1"/>
  <c r="BG261" i="13"/>
  <c r="BF263" i="13"/>
  <c r="BF264" i="13" s="1"/>
  <c r="BF339" i="13"/>
  <c r="BF340" i="13" s="1"/>
  <c r="BG337" i="13"/>
  <c r="BE305" i="14"/>
  <c r="BD307" i="14"/>
  <c r="BD308" i="14" s="1"/>
  <c r="BE331" i="14"/>
  <c r="BE332" i="14" s="1"/>
  <c r="BF329" i="14"/>
  <c r="BG313" i="14"/>
  <c r="BF315" i="14"/>
  <c r="BF316" i="14" s="1"/>
  <c r="BF225" i="14"/>
  <c r="BE227" i="14"/>
  <c r="BE228" i="14" s="1"/>
  <c r="BF255" i="14"/>
  <c r="BF256" i="14" s="1"/>
  <c r="BG253" i="14"/>
  <c r="BF241" i="14"/>
  <c r="BE243" i="14"/>
  <c r="BE244" i="14" s="1"/>
  <c r="BF241" i="13"/>
  <c r="BE243" i="13"/>
  <c r="BE244" i="13" s="1"/>
  <c r="BE245" i="14"/>
  <c r="BD247" i="14"/>
  <c r="BD248" i="14" s="1"/>
  <c r="AW215" i="14" l="1"/>
  <c r="AW216" i="14" s="1"/>
  <c r="AX213" i="14"/>
  <c r="AY333" i="13"/>
  <c r="AX335" i="13"/>
  <c r="AX336" i="13" s="1"/>
  <c r="BB335" i="10"/>
  <c r="BB336" i="10" s="1"/>
  <c r="BC333" i="10"/>
  <c r="BC217" i="13"/>
  <c r="BB219" i="13"/>
  <c r="BB220" i="13" s="1"/>
  <c r="BC221" i="13"/>
  <c r="BB223" i="13"/>
  <c r="BB224" i="13" s="1"/>
  <c r="BA95" i="13"/>
  <c r="BA96" i="13" s="1"/>
  <c r="BB93" i="13"/>
  <c r="BD275" i="10"/>
  <c r="BD276" i="10" s="1"/>
  <c r="BE273" i="10"/>
  <c r="BA225" i="13"/>
  <c r="AZ227" i="13"/>
  <c r="AZ228" i="13" s="1"/>
  <c r="BB201" i="14"/>
  <c r="BA203" i="14"/>
  <c r="BA204" i="14" s="1"/>
  <c r="AZ209" i="14"/>
  <c r="AY211" i="14"/>
  <c r="AY212" i="14" s="1"/>
  <c r="AZ199" i="14"/>
  <c r="AZ200" i="14" s="1"/>
  <c r="BA197" i="14"/>
  <c r="BC33" i="13"/>
  <c r="BB35" i="13"/>
  <c r="BB36" i="13" s="1"/>
  <c r="BG213" i="10"/>
  <c r="BF215" i="10"/>
  <c r="BF216" i="10" s="1"/>
  <c r="BB205" i="14"/>
  <c r="BA207" i="14"/>
  <c r="BA208" i="14" s="1"/>
  <c r="BG153" i="10"/>
  <c r="BF155" i="10"/>
  <c r="BF156" i="10" s="1"/>
  <c r="BE95" i="10"/>
  <c r="BE96" i="10" s="1"/>
  <c r="BF93" i="10"/>
  <c r="BB193" i="14"/>
  <c r="BA195" i="14"/>
  <c r="BA196" i="14" s="1"/>
  <c r="BG33" i="10"/>
  <c r="BF35" i="10"/>
  <c r="BF36" i="10" s="1"/>
  <c r="BB31" i="10"/>
  <c r="BB32" i="10" s="1"/>
  <c r="BC29" i="10"/>
  <c r="BD149" i="10"/>
  <c r="BC151" i="10"/>
  <c r="BC152" i="10" s="1"/>
  <c r="AY207" i="13"/>
  <c r="AY208" i="13" s="1"/>
  <c r="AZ205" i="13"/>
  <c r="AW171" i="14"/>
  <c r="AW172" i="14" s="1"/>
  <c r="AX169" i="14"/>
  <c r="BD329" i="10"/>
  <c r="BC331" i="10"/>
  <c r="BC332" i="10" s="1"/>
  <c r="AX179" i="14"/>
  <c r="AX180" i="14" s="1"/>
  <c r="AY177" i="14"/>
  <c r="AY331" i="13"/>
  <c r="AY332" i="13" s="1"/>
  <c r="AZ329" i="13"/>
  <c r="AX187" i="14"/>
  <c r="AX188" i="14" s="1"/>
  <c r="AY185" i="14"/>
  <c r="AY189" i="14"/>
  <c r="AX191" i="14"/>
  <c r="AX192" i="14" s="1"/>
  <c r="AY215" i="13"/>
  <c r="AY216" i="13" s="1"/>
  <c r="AZ213" i="13"/>
  <c r="BD209" i="10"/>
  <c r="BC211" i="10"/>
  <c r="BC212" i="10" s="1"/>
  <c r="AX173" i="14"/>
  <c r="AW175" i="14"/>
  <c r="AW176" i="14" s="1"/>
  <c r="BD269" i="10"/>
  <c r="BC271" i="10"/>
  <c r="BC272" i="10" s="1"/>
  <c r="AX91" i="13"/>
  <c r="AX92" i="13" s="1"/>
  <c r="AY89" i="13"/>
  <c r="AY181" i="14"/>
  <c r="AX183" i="14"/>
  <c r="AX184" i="14" s="1"/>
  <c r="AY29" i="13"/>
  <c r="AX31" i="13"/>
  <c r="AX32" i="13" s="1"/>
  <c r="AZ209" i="13"/>
  <c r="AY211" i="13"/>
  <c r="AY212" i="13" s="1"/>
  <c r="BB91" i="10"/>
  <c r="BB92" i="10" s="1"/>
  <c r="BC89" i="10"/>
  <c r="AZ27" i="13"/>
  <c r="AZ28" i="13" s="1"/>
  <c r="BA25" i="13"/>
  <c r="BD207" i="10"/>
  <c r="BD208" i="10" s="1"/>
  <c r="BE205" i="10"/>
  <c r="BB203" i="13"/>
  <c r="BB204" i="13" s="1"/>
  <c r="BC201" i="13"/>
  <c r="BD193" i="13"/>
  <c r="BC195" i="13"/>
  <c r="BC196" i="13" s="1"/>
  <c r="BE325" i="10"/>
  <c r="BD327" i="10"/>
  <c r="BD328" i="10" s="1"/>
  <c r="BG225" i="10"/>
  <c r="BF227" i="10"/>
  <c r="BF228" i="10" s="1"/>
  <c r="AZ157" i="14"/>
  <c r="AY159" i="14"/>
  <c r="AY160" i="14" s="1"/>
  <c r="BD87" i="10"/>
  <c r="BD88" i="10" s="1"/>
  <c r="BE85" i="10"/>
  <c r="AZ149" i="14"/>
  <c r="AY151" i="14"/>
  <c r="AY152" i="14" s="1"/>
  <c r="BA85" i="13"/>
  <c r="AZ87" i="13"/>
  <c r="AZ88" i="13" s="1"/>
  <c r="BC153" i="14"/>
  <c r="BB155" i="14"/>
  <c r="BB156" i="14" s="1"/>
  <c r="AY147" i="14"/>
  <c r="AY148" i="14" s="1"/>
  <c r="AZ145" i="14"/>
  <c r="BA325" i="13"/>
  <c r="AZ327" i="13"/>
  <c r="AZ328" i="13" s="1"/>
  <c r="AZ165" i="14"/>
  <c r="AY167" i="14"/>
  <c r="AY168" i="14" s="1"/>
  <c r="BA163" i="14"/>
  <c r="BA164" i="14" s="1"/>
  <c r="BB161" i="14"/>
  <c r="BA197" i="13"/>
  <c r="AZ199" i="13"/>
  <c r="AZ200" i="13" s="1"/>
  <c r="BE25" i="10"/>
  <c r="BD27" i="10"/>
  <c r="BD28" i="10" s="1"/>
  <c r="BG147" i="10"/>
  <c r="BG148" i="10" s="1"/>
  <c r="BH145" i="10"/>
  <c r="AT133" i="14"/>
  <c r="AS135" i="14"/>
  <c r="AS136" i="14" s="1"/>
  <c r="AY201" i="10"/>
  <c r="AX203" i="10"/>
  <c r="AX204" i="10" s="1"/>
  <c r="AT187" i="13"/>
  <c r="AT188" i="13" s="1"/>
  <c r="AU185" i="13"/>
  <c r="AP189" i="13"/>
  <c r="AO191" i="13"/>
  <c r="AO192" i="13" s="1"/>
  <c r="AZ315" i="13"/>
  <c r="AZ316" i="13" s="1"/>
  <c r="BA313" i="13"/>
  <c r="BC307" i="13"/>
  <c r="BC308" i="13" s="1"/>
  <c r="BD305" i="13"/>
  <c r="AP321" i="13"/>
  <c r="AO323" i="13"/>
  <c r="AO324" i="13" s="1"/>
  <c r="BA83" i="13"/>
  <c r="BA84" i="13" s="1"/>
  <c r="BB81" i="13"/>
  <c r="BE265" i="13"/>
  <c r="BD267" i="13"/>
  <c r="BD268" i="13" s="1"/>
  <c r="BC341" i="13"/>
  <c r="BB343" i="13"/>
  <c r="BB344" i="13" s="1"/>
  <c r="BE105" i="13"/>
  <c r="BD107" i="13"/>
  <c r="BD108" i="13" s="1"/>
  <c r="BA317" i="13"/>
  <c r="AZ319" i="13"/>
  <c r="AZ320" i="13" s="1"/>
  <c r="BG273" i="13"/>
  <c r="BF275" i="13"/>
  <c r="BF276" i="13" s="1"/>
  <c r="AY171" i="13"/>
  <c r="AY172" i="13" s="1"/>
  <c r="AZ169" i="13"/>
  <c r="BD311" i="13"/>
  <c r="BD312" i="13" s="1"/>
  <c r="BE309" i="13"/>
  <c r="BE259" i="13"/>
  <c r="BE260" i="13" s="1"/>
  <c r="BF257" i="13"/>
  <c r="BG277" i="13"/>
  <c r="BF279" i="13"/>
  <c r="BF280" i="13" s="1"/>
  <c r="BC271" i="13"/>
  <c r="BC272" i="13" s="1"/>
  <c r="BD269" i="13"/>
  <c r="AR263" i="10"/>
  <c r="AR264" i="10" s="1"/>
  <c r="AS261" i="10"/>
  <c r="AR323" i="10"/>
  <c r="AR324" i="10" s="1"/>
  <c r="AS321" i="10"/>
  <c r="AN179" i="13"/>
  <c r="AN180" i="13" s="1"/>
  <c r="AO177" i="13"/>
  <c r="AN137" i="14"/>
  <c r="AM139" i="14"/>
  <c r="AM140" i="14" s="1"/>
  <c r="AM143" i="14"/>
  <c r="AM144" i="14" s="1"/>
  <c r="AN141" i="14"/>
  <c r="AN183" i="13"/>
  <c r="AN184" i="13" s="1"/>
  <c r="AO181" i="13"/>
  <c r="BE21" i="10"/>
  <c r="BD23" i="10"/>
  <c r="BD24" i="10" s="1"/>
  <c r="AZ23" i="13"/>
  <c r="AZ24" i="13" s="1"/>
  <c r="BA21" i="13"/>
  <c r="BA131" i="14"/>
  <c r="BA132" i="14" s="1"/>
  <c r="BB129" i="14"/>
  <c r="BA173" i="13"/>
  <c r="AZ175" i="13"/>
  <c r="AZ176" i="13" s="1"/>
  <c r="AZ125" i="14"/>
  <c r="AY127" i="14"/>
  <c r="AY128" i="14" s="1"/>
  <c r="BA165" i="13"/>
  <c r="AZ167" i="13"/>
  <c r="AZ168" i="13" s="1"/>
  <c r="BE81" i="10"/>
  <c r="BD83" i="10"/>
  <c r="BD84" i="10" s="1"/>
  <c r="AY123" i="14"/>
  <c r="AY124" i="14" s="1"/>
  <c r="AZ121" i="14"/>
  <c r="BG141" i="10"/>
  <c r="BF143" i="10"/>
  <c r="BF144" i="10" s="1"/>
  <c r="AW79" i="14"/>
  <c r="AW80" i="14" s="1"/>
  <c r="AX77" i="14"/>
  <c r="BC73" i="10"/>
  <c r="BB75" i="10"/>
  <c r="BB76" i="10" s="1"/>
  <c r="BC13" i="10"/>
  <c r="BB15" i="10"/>
  <c r="BB16" i="10" s="1"/>
  <c r="AW75" i="14"/>
  <c r="AW76" i="14" s="1"/>
  <c r="AX73" i="14"/>
  <c r="AX15" i="13"/>
  <c r="AX16" i="13" s="1"/>
  <c r="AY13" i="13"/>
  <c r="AY163" i="13"/>
  <c r="AY164" i="13" s="1"/>
  <c r="AZ161" i="13"/>
  <c r="BC319" i="10"/>
  <c r="BC320" i="10" s="1"/>
  <c r="BD317" i="10"/>
  <c r="BB97" i="14"/>
  <c r="BA99" i="14"/>
  <c r="BA100" i="14" s="1"/>
  <c r="AX119" i="14"/>
  <c r="AX120" i="14" s="1"/>
  <c r="AY117" i="14"/>
  <c r="AZ157" i="13"/>
  <c r="AY159" i="13"/>
  <c r="AY160" i="13" s="1"/>
  <c r="BB139" i="10"/>
  <c r="BB140" i="10" s="1"/>
  <c r="BC137" i="10"/>
  <c r="AW111" i="14"/>
  <c r="AW112" i="14" s="1"/>
  <c r="AX109" i="14"/>
  <c r="BC197" i="10"/>
  <c r="BB199" i="10"/>
  <c r="BB200" i="10" s="1"/>
  <c r="BG17" i="10"/>
  <c r="BF19" i="10"/>
  <c r="BF20" i="10" s="1"/>
  <c r="AX105" i="14"/>
  <c r="AW107" i="14"/>
  <c r="AW108" i="14" s="1"/>
  <c r="AX155" i="13"/>
  <c r="AX156" i="13" s="1"/>
  <c r="AY153" i="13"/>
  <c r="BD257" i="10"/>
  <c r="BC259" i="10"/>
  <c r="BC260" i="10" s="1"/>
  <c r="BC17" i="13"/>
  <c r="BB19" i="13"/>
  <c r="BB20" i="13" s="1"/>
  <c r="AY149" i="13"/>
  <c r="AX151" i="13"/>
  <c r="AX152" i="13" s="1"/>
  <c r="AY103" i="14"/>
  <c r="AY104" i="14" s="1"/>
  <c r="AZ101" i="14"/>
  <c r="AX115" i="14"/>
  <c r="AX116" i="14" s="1"/>
  <c r="AY113" i="14"/>
  <c r="BE77" i="10"/>
  <c r="BD79" i="10"/>
  <c r="BD80" i="10" s="1"/>
  <c r="AZ147" i="13"/>
  <c r="AZ148" i="13" s="1"/>
  <c r="BA145" i="13"/>
  <c r="BD313" i="10"/>
  <c r="BC315" i="10"/>
  <c r="BC316" i="10" s="1"/>
  <c r="AY139" i="13"/>
  <c r="AY140" i="13" s="1"/>
  <c r="AZ137" i="13"/>
  <c r="AX87" i="14"/>
  <c r="AX88" i="14" s="1"/>
  <c r="AY85" i="14"/>
  <c r="AZ141" i="13"/>
  <c r="AY143" i="13"/>
  <c r="AY144" i="13" s="1"/>
  <c r="AX83" i="14"/>
  <c r="AX84" i="14" s="1"/>
  <c r="AY81" i="14"/>
  <c r="AX95" i="14"/>
  <c r="AX96" i="14" s="1"/>
  <c r="AY93" i="14"/>
  <c r="BC255" i="10"/>
  <c r="BC256" i="10" s="1"/>
  <c r="BD253" i="10"/>
  <c r="AX91" i="14"/>
  <c r="AX92" i="14" s="1"/>
  <c r="AY89" i="14"/>
  <c r="AZ133" i="13"/>
  <c r="AY135" i="13"/>
  <c r="AY136" i="13" s="1"/>
  <c r="BD133" i="10"/>
  <c r="BC135" i="10"/>
  <c r="BC136" i="10" s="1"/>
  <c r="BD193" i="10"/>
  <c r="BC195" i="10"/>
  <c r="BC196" i="10" s="1"/>
  <c r="BJ11" i="10"/>
  <c r="BJ12" i="10" s="1"/>
  <c r="BK9" i="10"/>
  <c r="BH249" i="10"/>
  <c r="BG251" i="10"/>
  <c r="BG252" i="10" s="1"/>
  <c r="BF5" i="13"/>
  <c r="BE7" i="13"/>
  <c r="BE8" i="13" s="1"/>
  <c r="BC69" i="14"/>
  <c r="BB71" i="14"/>
  <c r="BB72" i="14" s="1"/>
  <c r="BG127" i="10"/>
  <c r="BG128" i="10" s="1"/>
  <c r="BH125" i="10"/>
  <c r="BC43" i="14"/>
  <c r="BC44" i="14" s="1"/>
  <c r="BD41" i="14"/>
  <c r="AE3" i="15"/>
  <c r="BH185" i="10"/>
  <c r="BG187" i="10"/>
  <c r="BG188" i="10" s="1"/>
  <c r="BH65" i="10"/>
  <c r="BG67" i="10"/>
  <c r="BG68" i="10" s="1"/>
  <c r="BI305" i="10"/>
  <c r="BH307" i="10"/>
  <c r="BH308" i="10" s="1"/>
  <c r="BJ5" i="10"/>
  <c r="BI7" i="10"/>
  <c r="BI8" i="10" s="1"/>
  <c r="BB39" i="14"/>
  <c r="BB40" i="14" s="1"/>
  <c r="BC37" i="14"/>
  <c r="BC115" i="13"/>
  <c r="BC116" i="13" s="1"/>
  <c r="BD113" i="13"/>
  <c r="BB67" i="14"/>
  <c r="BB68" i="14" s="1"/>
  <c r="BC65" i="14"/>
  <c r="BC47" i="14"/>
  <c r="BC48" i="14" s="1"/>
  <c r="BD45" i="14"/>
  <c r="BH309" i="10"/>
  <c r="BG311" i="10"/>
  <c r="BG312" i="10" s="1"/>
  <c r="BB35" i="14"/>
  <c r="BB36" i="14" s="1"/>
  <c r="BC33" i="14"/>
  <c r="BC29" i="14"/>
  <c r="BB31" i="14"/>
  <c r="BB32" i="14" s="1"/>
  <c r="BE25" i="14"/>
  <c r="BD27" i="14"/>
  <c r="BD28" i="14" s="1"/>
  <c r="BE97" i="13"/>
  <c r="BD99" i="13"/>
  <c r="BD100" i="13" s="1"/>
  <c r="AD5" i="15"/>
  <c r="AE5" i="15" s="1"/>
  <c r="AF5" i="15" s="1"/>
  <c r="AG5" i="15" s="1"/>
  <c r="AH5" i="15" s="1"/>
  <c r="AI5" i="15" s="1"/>
  <c r="AJ5" i="15" s="1"/>
  <c r="AK5" i="15" s="1"/>
  <c r="AL5" i="15" s="1"/>
  <c r="AM5" i="15" s="1"/>
  <c r="AN5" i="15" s="1"/>
  <c r="AO5" i="15" s="1"/>
  <c r="AP5" i="15" s="1"/>
  <c r="AQ5" i="15" s="1"/>
  <c r="AR5" i="15" s="1"/>
  <c r="AS5" i="15" s="1"/>
  <c r="AT5" i="15" s="1"/>
  <c r="AU5" i="15" s="1"/>
  <c r="AV5" i="15" s="1"/>
  <c r="AW5" i="15" s="1"/>
  <c r="AX5" i="15" s="1"/>
  <c r="AY5" i="15" s="1"/>
  <c r="AZ5" i="15" s="1"/>
  <c r="BA5" i="15" s="1"/>
  <c r="BB5" i="15" s="1"/>
  <c r="BC5" i="15" s="1"/>
  <c r="BD5" i="15" s="1"/>
  <c r="BE5" i="15" s="1"/>
  <c r="BF5" i="15" s="1"/>
  <c r="BG5" i="15" s="1"/>
  <c r="BH5" i="15" s="1"/>
  <c r="BI5" i="15" s="1"/>
  <c r="BJ5" i="15" s="1"/>
  <c r="BK5" i="15" s="1"/>
  <c r="BL5" i="15" s="1"/>
  <c r="BM5" i="15" s="1"/>
  <c r="BN5" i="15" s="1"/>
  <c r="BO5" i="15" s="1"/>
  <c r="BP5" i="15" s="1"/>
  <c r="BQ5" i="15" s="1"/>
  <c r="BR5" i="15" s="1"/>
  <c r="BS5" i="15" s="1"/>
  <c r="BT5" i="15" s="1"/>
  <c r="BU5" i="15" s="1"/>
  <c r="BV5" i="15" s="1"/>
  <c r="BW5" i="15" s="1"/>
  <c r="BI245" i="10"/>
  <c r="BH247" i="10"/>
  <c r="BH248" i="10" s="1"/>
  <c r="BM337" i="10"/>
  <c r="BL339" i="10"/>
  <c r="BL340" i="10" s="1"/>
  <c r="BI47" i="10"/>
  <c r="BI48" i="10" s="1"/>
  <c r="BJ45" i="10"/>
  <c r="BL129" i="10"/>
  <c r="BK131" i="10"/>
  <c r="BK132" i="10" s="1"/>
  <c r="BH341" i="10"/>
  <c r="BG343" i="10"/>
  <c r="BG344" i="10" s="1"/>
  <c r="BK175" i="10"/>
  <c r="BK176" i="10" s="1"/>
  <c r="BL173" i="10"/>
  <c r="BL353" i="10"/>
  <c r="BK355" i="10"/>
  <c r="BK356" i="10" s="1"/>
  <c r="BM55" i="10"/>
  <c r="BM56" i="10" s="1"/>
  <c r="BN53" i="10"/>
  <c r="BN161" i="10"/>
  <c r="BM163" i="10"/>
  <c r="BM164" i="10" s="1"/>
  <c r="BM285" i="10"/>
  <c r="BL287" i="10"/>
  <c r="BL288" i="10" s="1"/>
  <c r="BK347" i="10"/>
  <c r="BK348" i="10" s="1"/>
  <c r="BL345" i="10"/>
  <c r="BM283" i="10"/>
  <c r="BM284" i="10" s="1"/>
  <c r="BN281" i="10"/>
  <c r="BI107" i="10"/>
  <c r="BI108" i="10" s="1"/>
  <c r="BJ105" i="10"/>
  <c r="BN221" i="10"/>
  <c r="BM223" i="10"/>
  <c r="BM224" i="10" s="1"/>
  <c r="BL219" i="10"/>
  <c r="BL220" i="10" s="1"/>
  <c r="BM217" i="10"/>
  <c r="BM37" i="10"/>
  <c r="BL39" i="10"/>
  <c r="BL40" i="10" s="1"/>
  <c r="BM277" i="10"/>
  <c r="BL279" i="10"/>
  <c r="BL280" i="10" s="1"/>
  <c r="BL101" i="10"/>
  <c r="BK103" i="10"/>
  <c r="BK104" i="10" s="1"/>
  <c r="BM99" i="10"/>
  <c r="BM100" i="10" s="1"/>
  <c r="BN97" i="10"/>
  <c r="BJ191" i="10"/>
  <c r="BJ192" i="10" s="1"/>
  <c r="BK189" i="10"/>
  <c r="BK291" i="10"/>
  <c r="BK292" i="10" s="1"/>
  <c r="BL289" i="10"/>
  <c r="BI171" i="10"/>
  <c r="BI172" i="10" s="1"/>
  <c r="BJ169" i="10"/>
  <c r="BI111" i="10"/>
  <c r="BI112" i="10" s="1"/>
  <c r="BJ109" i="10"/>
  <c r="BM41" i="10"/>
  <c r="BL43" i="10"/>
  <c r="BL44" i="10" s="1"/>
  <c r="BJ267" i="10"/>
  <c r="BJ268" i="10" s="1"/>
  <c r="BK265" i="10"/>
  <c r="BJ49" i="10"/>
  <c r="BI51" i="10"/>
  <c r="BI52" i="10" s="1"/>
  <c r="BK351" i="10"/>
  <c r="BK352" i="10" s="1"/>
  <c r="BL349" i="10"/>
  <c r="BL69" i="10"/>
  <c r="BK71" i="10"/>
  <c r="BK72" i="10" s="1"/>
  <c r="BL159" i="10"/>
  <c r="BL160" i="10" s="1"/>
  <c r="BM157" i="10"/>
  <c r="BJ235" i="10"/>
  <c r="BJ236" i="10" s="1"/>
  <c r="BK233" i="10"/>
  <c r="BM293" i="10"/>
  <c r="BL295" i="10"/>
  <c r="BL296" i="10" s="1"/>
  <c r="BK167" i="10"/>
  <c r="BK168" i="10" s="1"/>
  <c r="BL165" i="10"/>
  <c r="BM113" i="10"/>
  <c r="BL115" i="10"/>
  <c r="BL116" i="10" s="1"/>
  <c r="BI229" i="10"/>
  <c r="BH231" i="10"/>
  <c r="BH232" i="10" s="1"/>
  <c r="BF239" i="13"/>
  <c r="BF240" i="13" s="1"/>
  <c r="BG237" i="13"/>
  <c r="BF51" i="14"/>
  <c r="BF52" i="14" s="1"/>
  <c r="BG49" i="14"/>
  <c r="BG317" i="14"/>
  <c r="BF319" i="14"/>
  <c r="BF320" i="14" s="1"/>
  <c r="BG339" i="13"/>
  <c r="BG340" i="13" s="1"/>
  <c r="BH337" i="13"/>
  <c r="BG237" i="14"/>
  <c r="BF239" i="14"/>
  <c r="BF240" i="14" s="1"/>
  <c r="BE61" i="14"/>
  <c r="BD63" i="14"/>
  <c r="BD64" i="14" s="1"/>
  <c r="BF285" i="14"/>
  <c r="BE287" i="14"/>
  <c r="BE288" i="14" s="1"/>
  <c r="BG255" i="13"/>
  <c r="BG256" i="13" s="1"/>
  <c r="BH253" i="13"/>
  <c r="BF243" i="13"/>
  <c r="BF244" i="13" s="1"/>
  <c r="BG241" i="13"/>
  <c r="BH9" i="13"/>
  <c r="BG11" i="13"/>
  <c r="BG12" i="13" s="1"/>
  <c r="BD269" i="14"/>
  <c r="BC271" i="14"/>
  <c r="BC272" i="14" s="1"/>
  <c r="BE55" i="14"/>
  <c r="BE56" i="14" s="1"/>
  <c r="BF53" i="14"/>
  <c r="BD327" i="14"/>
  <c r="BD328" i="14" s="1"/>
  <c r="BE325" i="14"/>
  <c r="BF231" i="13"/>
  <c r="BF232" i="13" s="1"/>
  <c r="BG229" i="13"/>
  <c r="BE323" i="14"/>
  <c r="BE324" i="14" s="1"/>
  <c r="BF321" i="14"/>
  <c r="BI53" i="13"/>
  <c r="BH55" i="13"/>
  <c r="BH56" i="13" s="1"/>
  <c r="BD287" i="13"/>
  <c r="BD288" i="13" s="1"/>
  <c r="BE285" i="13"/>
  <c r="BD265" i="14"/>
  <c r="BC267" i="14"/>
  <c r="BC268" i="14" s="1"/>
  <c r="BG39" i="13"/>
  <c r="BG40" i="13" s="1"/>
  <c r="BH37" i="13"/>
  <c r="BG329" i="14"/>
  <c r="BF331" i="14"/>
  <c r="BF332" i="14" s="1"/>
  <c r="BH261" i="13"/>
  <c r="BG263" i="13"/>
  <c r="BG264" i="13" s="1"/>
  <c r="BF345" i="13"/>
  <c r="BE347" i="13"/>
  <c r="BE348" i="13" s="1"/>
  <c r="BD293" i="14"/>
  <c r="BC295" i="14"/>
  <c r="BC296" i="14" s="1"/>
  <c r="BG43" i="13"/>
  <c r="BG44" i="13" s="1"/>
  <c r="BH41" i="13"/>
  <c r="BG259" i="14"/>
  <c r="BG260" i="14" s="1"/>
  <c r="BH257" i="14"/>
  <c r="BG255" i="14"/>
  <c r="BG256" i="14" s="1"/>
  <c r="BH253" i="14"/>
  <c r="BH313" i="14"/>
  <c r="BG315" i="14"/>
  <c r="BG316" i="14" s="1"/>
  <c r="BF305" i="14"/>
  <c r="BE307" i="14"/>
  <c r="BE308" i="14" s="1"/>
  <c r="BE45" i="13"/>
  <c r="BD47" i="13"/>
  <c r="BD48" i="13" s="1"/>
  <c r="BH221" i="14"/>
  <c r="BG223" i="14"/>
  <c r="BG224" i="14" s="1"/>
  <c r="BD279" i="14"/>
  <c r="BD280" i="14" s="1"/>
  <c r="BE277" i="14"/>
  <c r="BF283" i="14"/>
  <c r="BF284" i="14" s="1"/>
  <c r="BG281" i="14"/>
  <c r="BG251" i="14"/>
  <c r="BG252" i="14" s="1"/>
  <c r="BH249" i="14"/>
  <c r="BB261" i="14"/>
  <c r="BA263" i="14"/>
  <c r="BA264" i="14" s="1"/>
  <c r="BE49" i="13"/>
  <c r="BD51" i="13"/>
  <c r="BD52" i="13" s="1"/>
  <c r="BE335" i="14"/>
  <c r="BE336" i="14" s="1"/>
  <c r="BF333" i="14"/>
  <c r="BF57" i="14"/>
  <c r="BE59" i="14"/>
  <c r="BE60" i="14" s="1"/>
  <c r="BG225" i="14"/>
  <c r="BF227" i="14"/>
  <c r="BF228" i="14" s="1"/>
  <c r="BC299" i="14"/>
  <c r="BC300" i="14" s="1"/>
  <c r="BD297" i="14"/>
  <c r="BC301" i="14"/>
  <c r="BB303" i="14"/>
  <c r="BB304" i="14" s="1"/>
  <c r="BG353" i="13"/>
  <c r="BF355" i="13"/>
  <c r="BF356" i="13" s="1"/>
  <c r="BH249" i="13"/>
  <c r="BG251" i="13"/>
  <c r="BG252" i="13" s="1"/>
  <c r="BG217" i="14"/>
  <c r="BF219" i="14"/>
  <c r="BF220" i="14" s="1"/>
  <c r="BC291" i="14"/>
  <c r="BC292" i="14" s="1"/>
  <c r="BD289" i="14"/>
  <c r="BG233" i="13"/>
  <c r="BF235" i="13"/>
  <c r="BF236" i="13" s="1"/>
  <c r="BF273" i="14"/>
  <c r="BE275" i="14"/>
  <c r="BE276" i="14" s="1"/>
  <c r="BF245" i="14"/>
  <c r="BE247" i="14"/>
  <c r="BE248" i="14" s="1"/>
  <c r="BI245" i="13"/>
  <c r="BH247" i="13"/>
  <c r="BH248" i="13" s="1"/>
  <c r="BB283" i="13"/>
  <c r="BB284" i="13" s="1"/>
  <c r="BC281" i="13"/>
  <c r="BF243" i="14"/>
  <c r="BF244" i="14" s="1"/>
  <c r="BG241" i="14"/>
  <c r="BE111" i="13"/>
  <c r="BE112" i="13" s="1"/>
  <c r="BF109" i="13"/>
  <c r="BG233" i="14"/>
  <c r="BF235" i="14"/>
  <c r="BF236" i="14" s="1"/>
  <c r="BH349" i="13"/>
  <c r="BG351" i="13"/>
  <c r="BG352" i="13" s="1"/>
  <c r="BF231" i="14"/>
  <c r="BF232" i="14" s="1"/>
  <c r="BG229" i="14"/>
  <c r="BG101" i="13"/>
  <c r="BF103" i="13"/>
  <c r="BF104" i="13" s="1"/>
  <c r="BF309" i="14"/>
  <c r="BE311" i="14"/>
  <c r="BE312" i="14" s="1"/>
  <c r="R13" i="2"/>
  <c r="M13" i="2"/>
  <c r="AD11" i="7" s="1"/>
  <c r="AD12" i="7" s="1"/>
  <c r="BC335" i="10" l="1"/>
  <c r="BC336" i="10" s="1"/>
  <c r="BD333" i="10"/>
  <c r="AY335" i="13"/>
  <c r="AY336" i="13" s="1"/>
  <c r="AZ333" i="13"/>
  <c r="AY213" i="14"/>
  <c r="AX215" i="14"/>
  <c r="AX216" i="14" s="1"/>
  <c r="BG35" i="10"/>
  <c r="BG36" i="10" s="1"/>
  <c r="BH33" i="10"/>
  <c r="BG215" i="10"/>
  <c r="BG216" i="10" s="1"/>
  <c r="BH213" i="10"/>
  <c r="BB203" i="14"/>
  <c r="BB204" i="14" s="1"/>
  <c r="BC201" i="14"/>
  <c r="BB225" i="13"/>
  <c r="BA227" i="13"/>
  <c r="BA228" i="13" s="1"/>
  <c r="BF273" i="10"/>
  <c r="BE275" i="10"/>
  <c r="BE276" i="10" s="1"/>
  <c r="BC193" i="14"/>
  <c r="BB195" i="14"/>
  <c r="BB196" i="14" s="1"/>
  <c r="BD33" i="13"/>
  <c r="BC35" i="13"/>
  <c r="BC36" i="13" s="1"/>
  <c r="BG93" i="10"/>
  <c r="BF95" i="10"/>
  <c r="BF96" i="10" s="1"/>
  <c r="BB95" i="13"/>
  <c r="BB96" i="13" s="1"/>
  <c r="BC93" i="13"/>
  <c r="BB197" i="14"/>
  <c r="BA199" i="14"/>
  <c r="BA200" i="14" s="1"/>
  <c r="BG155" i="10"/>
  <c r="BG156" i="10" s="1"/>
  <c r="BH153" i="10"/>
  <c r="BC223" i="13"/>
  <c r="BC224" i="13" s="1"/>
  <c r="BD221" i="13"/>
  <c r="BB207" i="14"/>
  <c r="BB208" i="14" s="1"/>
  <c r="BC205" i="14"/>
  <c r="AZ211" i="14"/>
  <c r="AZ212" i="14" s="1"/>
  <c r="BA209" i="14"/>
  <c r="BD217" i="13"/>
  <c r="BC219" i="13"/>
  <c r="BC220" i="13" s="1"/>
  <c r="AY179" i="14"/>
  <c r="AY180" i="14" s="1"/>
  <c r="AZ177" i="14"/>
  <c r="AX175" i="14"/>
  <c r="AX176" i="14" s="1"/>
  <c r="AY173" i="14"/>
  <c r="BA209" i="13"/>
  <c r="AZ211" i="13"/>
  <c r="AZ212" i="13" s="1"/>
  <c r="BD211" i="10"/>
  <c r="BD212" i="10" s="1"/>
  <c r="BE209" i="10"/>
  <c r="BE329" i="10"/>
  <c r="BD331" i="10"/>
  <c r="BD332" i="10" s="1"/>
  <c r="BA213" i="13"/>
  <c r="AZ215" i="13"/>
  <c r="AZ216" i="13" s="1"/>
  <c r="AY169" i="14"/>
  <c r="AX171" i="14"/>
  <c r="AX172" i="14" s="1"/>
  <c r="AY31" i="13"/>
  <c r="AY32" i="13" s="1"/>
  <c r="AZ29" i="13"/>
  <c r="BA205" i="13"/>
  <c r="AZ207" i="13"/>
  <c r="AZ208" i="13" s="1"/>
  <c r="BD89" i="10"/>
  <c r="BC91" i="10"/>
  <c r="BC92" i="10" s="1"/>
  <c r="AY183" i="14"/>
  <c r="AY184" i="14" s="1"/>
  <c r="AZ181" i="14"/>
  <c r="AY191" i="14"/>
  <c r="AY192" i="14" s="1"/>
  <c r="AZ189" i="14"/>
  <c r="AZ89" i="13"/>
  <c r="AY91" i="13"/>
  <c r="AY92" i="13" s="1"/>
  <c r="AZ185" i="14"/>
  <c r="AY187" i="14"/>
  <c r="AY188" i="14" s="1"/>
  <c r="BD151" i="10"/>
  <c r="BD152" i="10" s="1"/>
  <c r="BE149" i="10"/>
  <c r="BA329" i="13"/>
  <c r="AZ331" i="13"/>
  <c r="AZ332" i="13" s="1"/>
  <c r="BD29" i="10"/>
  <c r="BC31" i="10"/>
  <c r="BC32" i="10" s="1"/>
  <c r="BD271" i="10"/>
  <c r="BD272" i="10" s="1"/>
  <c r="BE269" i="10"/>
  <c r="BH147" i="10"/>
  <c r="BH148" i="10" s="1"/>
  <c r="BI145" i="10"/>
  <c r="AZ147" i="14"/>
  <c r="AZ148" i="14" s="1"/>
  <c r="BA145" i="14"/>
  <c r="BH225" i="10"/>
  <c r="BG227" i="10"/>
  <c r="BG228" i="10" s="1"/>
  <c r="BE27" i="10"/>
  <c r="BE28" i="10" s="1"/>
  <c r="BF25" i="10"/>
  <c r="BC155" i="14"/>
  <c r="BC156" i="14" s="1"/>
  <c r="BD153" i="14"/>
  <c r="BE327" i="10"/>
  <c r="BE328" i="10" s="1"/>
  <c r="BF325" i="10"/>
  <c r="BB197" i="13"/>
  <c r="BA199" i="13"/>
  <c r="BA200" i="13" s="1"/>
  <c r="BB85" i="13"/>
  <c r="BA87" i="13"/>
  <c r="BA88" i="13" s="1"/>
  <c r="BD195" i="13"/>
  <c r="BD196" i="13" s="1"/>
  <c r="BE193" i="13"/>
  <c r="BC161" i="14"/>
  <c r="BB163" i="14"/>
  <c r="BB164" i="14" s="1"/>
  <c r="BD201" i="13"/>
  <c r="BC203" i="13"/>
  <c r="BC204" i="13" s="1"/>
  <c r="AZ151" i="14"/>
  <c r="AZ152" i="14" s="1"/>
  <c r="BA149" i="14"/>
  <c r="BF85" i="10"/>
  <c r="BE87" i="10"/>
  <c r="BE88" i="10" s="1"/>
  <c r="BE207" i="10"/>
  <c r="BE208" i="10" s="1"/>
  <c r="BF205" i="10"/>
  <c r="BA165" i="14"/>
  <c r="AZ167" i="14"/>
  <c r="AZ168" i="14" s="1"/>
  <c r="BB25" i="13"/>
  <c r="BA27" i="13"/>
  <c r="BA28" i="13" s="1"/>
  <c r="BA327" i="13"/>
  <c r="BA328" i="13" s="1"/>
  <c r="BB325" i="13"/>
  <c r="AZ159" i="14"/>
  <c r="AZ160" i="14" s="1"/>
  <c r="BA157" i="14"/>
  <c r="AU187" i="13"/>
  <c r="AU188" i="13" s="1"/>
  <c r="AV185" i="13"/>
  <c r="AZ201" i="10"/>
  <c r="AY203" i="10"/>
  <c r="AY204" i="10" s="1"/>
  <c r="AT135" i="14"/>
  <c r="AT136" i="14" s="1"/>
  <c r="AU133" i="14"/>
  <c r="BD271" i="13"/>
  <c r="BD272" i="13" s="1"/>
  <c r="BE269" i="13"/>
  <c r="BC81" i="13"/>
  <c r="BB83" i="13"/>
  <c r="BB84" i="13" s="1"/>
  <c r="BH273" i="13"/>
  <c r="BG275" i="13"/>
  <c r="BG276" i="13" s="1"/>
  <c r="BH277" i="13"/>
  <c r="BG279" i="13"/>
  <c r="BG280" i="13" s="1"/>
  <c r="BA319" i="13"/>
  <c r="BA320" i="13" s="1"/>
  <c r="BB317" i="13"/>
  <c r="AQ321" i="13"/>
  <c r="AP323" i="13"/>
  <c r="AP324" i="13" s="1"/>
  <c r="BF259" i="13"/>
  <c r="BF260" i="13" s="1"/>
  <c r="BG257" i="13"/>
  <c r="BE305" i="13"/>
  <c r="BD307" i="13"/>
  <c r="BD308" i="13" s="1"/>
  <c r="BF105" i="13"/>
  <c r="BE107" i="13"/>
  <c r="BE108" i="13" s="1"/>
  <c r="BE311" i="13"/>
  <c r="BE312" i="13" s="1"/>
  <c r="BF309" i="13"/>
  <c r="BB313" i="13"/>
  <c r="BA315" i="13"/>
  <c r="BA316" i="13" s="1"/>
  <c r="BD341" i="13"/>
  <c r="BC343" i="13"/>
  <c r="BC344" i="13" s="1"/>
  <c r="AQ189" i="13"/>
  <c r="AP191" i="13"/>
  <c r="AP192" i="13" s="1"/>
  <c r="AZ171" i="13"/>
  <c r="AZ172" i="13" s="1"/>
  <c r="BA169" i="13"/>
  <c r="BF265" i="13"/>
  <c r="BE267" i="13"/>
  <c r="BE268" i="13" s="1"/>
  <c r="AP181" i="13"/>
  <c r="AO183" i="13"/>
  <c r="AO184" i="13" s="1"/>
  <c r="AS323" i="10"/>
  <c r="AS324" i="10" s="1"/>
  <c r="AT321" i="10"/>
  <c r="AO137" i="14"/>
  <c r="AN139" i="14"/>
  <c r="AN140" i="14" s="1"/>
  <c r="AO141" i="14"/>
  <c r="AN143" i="14"/>
  <c r="AN144" i="14" s="1"/>
  <c r="AP177" i="13"/>
  <c r="AO179" i="13"/>
  <c r="AO180" i="13" s="1"/>
  <c r="AT261" i="10"/>
  <c r="AS263" i="10"/>
  <c r="AS264" i="10" s="1"/>
  <c r="BF81" i="10"/>
  <c r="BE83" i="10"/>
  <c r="BE84" i="10" s="1"/>
  <c r="BB165" i="13"/>
  <c r="BA167" i="13"/>
  <c r="BA168" i="13" s="1"/>
  <c r="BB173" i="13"/>
  <c r="BA175" i="13"/>
  <c r="BA176" i="13" s="1"/>
  <c r="BE23" i="10"/>
  <c r="BE24" i="10" s="1"/>
  <c r="BF21" i="10"/>
  <c r="AZ123" i="14"/>
  <c r="AZ124" i="14" s="1"/>
  <c r="BA121" i="14"/>
  <c r="BC129" i="14"/>
  <c r="BB131" i="14"/>
  <c r="BB132" i="14" s="1"/>
  <c r="BB21" i="13"/>
  <c r="BA23" i="13"/>
  <c r="BA24" i="13" s="1"/>
  <c r="BH141" i="10"/>
  <c r="BG143" i="10"/>
  <c r="BG144" i="10" s="1"/>
  <c r="BA125" i="14"/>
  <c r="AZ127" i="14"/>
  <c r="AZ128" i="14" s="1"/>
  <c r="AY15" i="13"/>
  <c r="AY16" i="13" s="1"/>
  <c r="AZ13" i="13"/>
  <c r="AX75" i="14"/>
  <c r="AX76" i="14" s="1"/>
  <c r="AY73" i="14"/>
  <c r="AX79" i="14"/>
  <c r="AX80" i="14" s="1"/>
  <c r="AY77" i="14"/>
  <c r="BD13" i="10"/>
  <c r="BC15" i="10"/>
  <c r="BC16" i="10" s="1"/>
  <c r="BD73" i="10"/>
  <c r="BC75" i="10"/>
  <c r="BC76" i="10" s="1"/>
  <c r="BA147" i="13"/>
  <c r="BA148" i="13" s="1"/>
  <c r="BB145" i="13"/>
  <c r="AZ113" i="14"/>
  <c r="AY115" i="14"/>
  <c r="AY116" i="14" s="1"/>
  <c r="BA101" i="14"/>
  <c r="AZ103" i="14"/>
  <c r="AZ104" i="14" s="1"/>
  <c r="AY155" i="13"/>
  <c r="AY156" i="13" s="1"/>
  <c r="AZ153" i="13"/>
  <c r="AX111" i="14"/>
  <c r="AX112" i="14" s="1"/>
  <c r="AY109" i="14"/>
  <c r="BD137" i="10"/>
  <c r="BC139" i="10"/>
  <c r="BC140" i="10" s="1"/>
  <c r="AZ117" i="14"/>
  <c r="AY119" i="14"/>
  <c r="AY120" i="14" s="1"/>
  <c r="BD319" i="10"/>
  <c r="BD320" i="10" s="1"/>
  <c r="BE317" i="10"/>
  <c r="AZ163" i="13"/>
  <c r="AZ164" i="13" s="1"/>
  <c r="BA161" i="13"/>
  <c r="BE79" i="10"/>
  <c r="BE80" i="10" s="1"/>
  <c r="BF77" i="10"/>
  <c r="AZ149" i="13"/>
  <c r="AY151" i="13"/>
  <c r="AY152" i="13" s="1"/>
  <c r="BD17" i="13"/>
  <c r="BC19" i="13"/>
  <c r="BC20" i="13" s="1"/>
  <c r="BD259" i="10"/>
  <c r="BD260" i="10" s="1"/>
  <c r="BE257" i="10"/>
  <c r="AY105" i="14"/>
  <c r="AX107" i="14"/>
  <c r="AX108" i="14" s="1"/>
  <c r="BG19" i="10"/>
  <c r="BG20" i="10" s="1"/>
  <c r="BH17" i="10"/>
  <c r="BD197" i="10"/>
  <c r="BC199" i="10"/>
  <c r="BC200" i="10" s="1"/>
  <c r="BA157" i="13"/>
  <c r="AZ159" i="13"/>
  <c r="AZ160" i="13" s="1"/>
  <c r="BB99" i="14"/>
  <c r="BB100" i="14" s="1"/>
  <c r="BC97" i="14"/>
  <c r="AZ89" i="14"/>
  <c r="AY91" i="14"/>
  <c r="AY92" i="14" s="1"/>
  <c r="BD255" i="10"/>
  <c r="BD256" i="10" s="1"/>
  <c r="BE253" i="10"/>
  <c r="AY95" i="14"/>
  <c r="AY96" i="14" s="1"/>
  <c r="AZ93" i="14"/>
  <c r="AZ81" i="14"/>
  <c r="AY83" i="14"/>
  <c r="AY84" i="14" s="1"/>
  <c r="AY87" i="14"/>
  <c r="AY88" i="14" s="1"/>
  <c r="AZ85" i="14"/>
  <c r="BA137" i="13"/>
  <c r="AZ139" i="13"/>
  <c r="AZ140" i="13" s="1"/>
  <c r="BE193" i="10"/>
  <c r="BD195" i="10"/>
  <c r="BD196" i="10" s="1"/>
  <c r="BD135" i="10"/>
  <c r="BD136" i="10" s="1"/>
  <c r="BE133" i="10"/>
  <c r="AZ135" i="13"/>
  <c r="AZ136" i="13" s="1"/>
  <c r="BA133" i="13"/>
  <c r="AZ143" i="13"/>
  <c r="AZ144" i="13" s="1"/>
  <c r="BA141" i="13"/>
  <c r="BE313" i="10"/>
  <c r="BD315" i="10"/>
  <c r="BD316" i="10" s="1"/>
  <c r="BL9" i="10"/>
  <c r="BK11" i="10"/>
  <c r="BK12" i="10" s="1"/>
  <c r="BC35" i="14"/>
  <c r="BC36" i="14" s="1"/>
  <c r="BD33" i="14"/>
  <c r="BE45" i="14"/>
  <c r="BD47" i="14"/>
  <c r="BD48" i="14" s="1"/>
  <c r="BD65" i="14"/>
  <c r="BC67" i="14"/>
  <c r="BC68" i="14" s="1"/>
  <c r="BK5" i="10"/>
  <c r="BJ7" i="10"/>
  <c r="BJ8" i="10" s="1"/>
  <c r="BJ305" i="10"/>
  <c r="BI307" i="10"/>
  <c r="BI308" i="10" s="1"/>
  <c r="BI65" i="10"/>
  <c r="BH67" i="10"/>
  <c r="BH68" i="10" s="1"/>
  <c r="BH187" i="10"/>
  <c r="BH188" i="10" s="1"/>
  <c r="BI185" i="10"/>
  <c r="BD43" i="14"/>
  <c r="BD44" i="14" s="1"/>
  <c r="BE41" i="14"/>
  <c r="BH127" i="10"/>
  <c r="BH128" i="10" s="1"/>
  <c r="BI125" i="10"/>
  <c r="BI247" i="10"/>
  <c r="BI248" i="10" s="1"/>
  <c r="BJ245" i="10"/>
  <c r="BF97" i="13"/>
  <c r="BE99" i="13"/>
  <c r="BE100" i="13" s="1"/>
  <c r="BE27" i="14"/>
  <c r="BE28" i="14" s="1"/>
  <c r="BF25" i="14"/>
  <c r="BC31" i="14"/>
  <c r="BC32" i="14" s="1"/>
  <c r="BD29" i="14"/>
  <c r="BI309" i="10"/>
  <c r="BH311" i="10"/>
  <c r="BH312" i="10" s="1"/>
  <c r="BE113" i="13"/>
  <c r="BD115" i="13"/>
  <c r="BD116" i="13" s="1"/>
  <c r="BC39" i="14"/>
  <c r="BC40" i="14" s="1"/>
  <c r="BD37" i="14"/>
  <c r="AF3" i="15"/>
  <c r="BD69" i="14"/>
  <c r="BC71" i="14"/>
  <c r="BC72" i="14" s="1"/>
  <c r="BF7" i="13"/>
  <c r="BF8" i="13" s="1"/>
  <c r="BG5" i="13"/>
  <c r="BI249" i="10"/>
  <c r="BH251" i="10"/>
  <c r="BH252" i="10" s="1"/>
  <c r="BJ51" i="10"/>
  <c r="BJ52" i="10" s="1"/>
  <c r="BK49" i="10"/>
  <c r="BJ111" i="10"/>
  <c r="BJ112" i="10" s="1"/>
  <c r="BK109" i="10"/>
  <c r="BM173" i="10"/>
  <c r="BL175" i="10"/>
  <c r="BL176" i="10" s="1"/>
  <c r="BJ229" i="10"/>
  <c r="BI231" i="10"/>
  <c r="BI232" i="10" s="1"/>
  <c r="BN157" i="10"/>
  <c r="BM159" i="10"/>
  <c r="BM160" i="10" s="1"/>
  <c r="BL265" i="10"/>
  <c r="BK267" i="10"/>
  <c r="BK268" i="10" s="1"/>
  <c r="BN283" i="10"/>
  <c r="BN284" i="10" s="1"/>
  <c r="BO281" i="10"/>
  <c r="BL189" i="10"/>
  <c r="BK191" i="10"/>
  <c r="BK192" i="10" s="1"/>
  <c r="BH343" i="10"/>
  <c r="BH344" i="10" s="1"/>
  <c r="BI341" i="10"/>
  <c r="BN37" i="10"/>
  <c r="BM39" i="10"/>
  <c r="BM40" i="10" s="1"/>
  <c r="BN277" i="10"/>
  <c r="BM279" i="10"/>
  <c r="BM280" i="10" s="1"/>
  <c r="BN223" i="10"/>
  <c r="BN224" i="10" s="1"/>
  <c r="BO221" i="10"/>
  <c r="BM345" i="10"/>
  <c r="BL347" i="10"/>
  <c r="BL348" i="10" s="1"/>
  <c r="BM339" i="10"/>
  <c r="BM340" i="10" s="1"/>
  <c r="BN337" i="10"/>
  <c r="BO161" i="10"/>
  <c r="BN163" i="10"/>
  <c r="BN164" i="10" s="1"/>
  <c r="BL71" i="10"/>
  <c r="BL72" i="10" s="1"/>
  <c r="BM69" i="10"/>
  <c r="BM289" i="10"/>
  <c r="BL291" i="10"/>
  <c r="BL292" i="10" s="1"/>
  <c r="BN99" i="10"/>
  <c r="BN100" i="10" s="1"/>
  <c r="BO97" i="10"/>
  <c r="BM115" i="10"/>
  <c r="BM116" i="10" s="1"/>
  <c r="BN113" i="10"/>
  <c r="BM349" i="10"/>
  <c r="BL351" i="10"/>
  <c r="BL352" i="10" s="1"/>
  <c r="BM101" i="10"/>
  <c r="BL103" i="10"/>
  <c r="BL104" i="10" s="1"/>
  <c r="BM219" i="10"/>
  <c r="BM220" i="10" s="1"/>
  <c r="BN217" i="10"/>
  <c r="BN285" i="10"/>
  <c r="BM287" i="10"/>
  <c r="BM288" i="10" s="1"/>
  <c r="BL355" i="10"/>
  <c r="BL356" i="10" s="1"/>
  <c r="BM353" i="10"/>
  <c r="BM165" i="10"/>
  <c r="BL167" i="10"/>
  <c r="BL168" i="10" s="1"/>
  <c r="BK169" i="10"/>
  <c r="BJ171" i="10"/>
  <c r="BJ172" i="10" s="1"/>
  <c r="BJ47" i="10"/>
  <c r="BJ48" i="10" s="1"/>
  <c r="BK45" i="10"/>
  <c r="BO53" i="10"/>
  <c r="BN55" i="10"/>
  <c r="BN56" i="10" s="1"/>
  <c r="BN293" i="10"/>
  <c r="BM295" i="10"/>
  <c r="BM296" i="10" s="1"/>
  <c r="BK235" i="10"/>
  <c r="BK236" i="10" s="1"/>
  <c r="BL233" i="10"/>
  <c r="BN41" i="10"/>
  <c r="BM43" i="10"/>
  <c r="BM44" i="10" s="1"/>
  <c r="BK105" i="10"/>
  <c r="BJ107" i="10"/>
  <c r="BJ108" i="10" s="1"/>
  <c r="BM129" i="10"/>
  <c r="BL131" i="10"/>
  <c r="BL132" i="10" s="1"/>
  <c r="BI247" i="13"/>
  <c r="BI248" i="13" s="1"/>
  <c r="BJ245" i="13"/>
  <c r="BE289" i="14"/>
  <c r="BD291" i="14"/>
  <c r="BD292" i="14" s="1"/>
  <c r="BE51" i="13"/>
  <c r="BE52" i="13" s="1"/>
  <c r="BF49" i="13"/>
  <c r="BF285" i="13"/>
  <c r="BE287" i="13"/>
  <c r="BE288" i="13" s="1"/>
  <c r="BG283" i="14"/>
  <c r="BG284" i="14" s="1"/>
  <c r="BH281" i="14"/>
  <c r="BI253" i="14"/>
  <c r="BH255" i="14"/>
  <c r="BH256" i="14" s="1"/>
  <c r="BH39" i="13"/>
  <c r="BH40" i="13" s="1"/>
  <c r="BI37" i="13"/>
  <c r="BH217" i="14"/>
  <c r="BG219" i="14"/>
  <c r="BG220" i="14" s="1"/>
  <c r="BG333" i="14"/>
  <c r="BF335" i="14"/>
  <c r="BF336" i="14" s="1"/>
  <c r="BJ53" i="13"/>
  <c r="BI55" i="13"/>
  <c r="BI56" i="13" s="1"/>
  <c r="BH229" i="14"/>
  <c r="BG231" i="14"/>
  <c r="BG232" i="14" s="1"/>
  <c r="BG243" i="14"/>
  <c r="BG244" i="14" s="1"/>
  <c r="BH241" i="14"/>
  <c r="BF247" i="14"/>
  <c r="BF248" i="14" s="1"/>
  <c r="BG245" i="14"/>
  <c r="BI221" i="14"/>
  <c r="BH223" i="14"/>
  <c r="BH224" i="14" s="1"/>
  <c r="BH263" i="13"/>
  <c r="BH264" i="13" s="1"/>
  <c r="BI261" i="13"/>
  <c r="BG243" i="13"/>
  <c r="BG244" i="13" s="1"/>
  <c r="BH241" i="13"/>
  <c r="BG239" i="13"/>
  <c r="BG240" i="13" s="1"/>
  <c r="BH237" i="13"/>
  <c r="BI313" i="14"/>
  <c r="BH315" i="14"/>
  <c r="BH316" i="14" s="1"/>
  <c r="BI41" i="13"/>
  <c r="BH43" i="13"/>
  <c r="BH44" i="13" s="1"/>
  <c r="BH101" i="13"/>
  <c r="BG103" i="13"/>
  <c r="BG104" i="13" s="1"/>
  <c r="BG53" i="14"/>
  <c r="BF55" i="14"/>
  <c r="BF56" i="14" s="1"/>
  <c r="BI9" i="13"/>
  <c r="BH11" i="13"/>
  <c r="BH12" i="13" s="1"/>
  <c r="BH339" i="13"/>
  <c r="BH340" i="13" s="1"/>
  <c r="BI337" i="13"/>
  <c r="BH259" i="14"/>
  <c r="BH260" i="14" s="1"/>
  <c r="BI257" i="14"/>
  <c r="BD295" i="14"/>
  <c r="BD296" i="14" s="1"/>
  <c r="BE293" i="14"/>
  <c r="BE265" i="14"/>
  <c r="BD267" i="14"/>
  <c r="BD268" i="14" s="1"/>
  <c r="BF323" i="14"/>
  <c r="BF324" i="14" s="1"/>
  <c r="BG321" i="14"/>
  <c r="BH317" i="14"/>
  <c r="BG319" i="14"/>
  <c r="BG320" i="14" s="1"/>
  <c r="BH225" i="14"/>
  <c r="BG227" i="14"/>
  <c r="BG228" i="14" s="1"/>
  <c r="BG285" i="14"/>
  <c r="BF287" i="14"/>
  <c r="BF288" i="14" s="1"/>
  <c r="BF61" i="14"/>
  <c r="BE63" i="14"/>
  <c r="BE64" i="14" s="1"/>
  <c r="BF277" i="14"/>
  <c r="BE279" i="14"/>
  <c r="BE280" i="14" s="1"/>
  <c r="BG235" i="14"/>
  <c r="BG236" i="14" s="1"/>
  <c r="BH233" i="14"/>
  <c r="BI249" i="13"/>
  <c r="BH251" i="13"/>
  <c r="BH252" i="13" s="1"/>
  <c r="BH353" i="13"/>
  <c r="BG355" i="13"/>
  <c r="BG356" i="13" s="1"/>
  <c r="BF59" i="14"/>
  <c r="BF60" i="14" s="1"/>
  <c r="BG57" i="14"/>
  <c r="BG273" i="14"/>
  <c r="BF275" i="14"/>
  <c r="BF276" i="14" s="1"/>
  <c r="BC261" i="14"/>
  <c r="BB263" i="14"/>
  <c r="BB264" i="14" s="1"/>
  <c r="BG305" i="14"/>
  <c r="BF307" i="14"/>
  <c r="BF308" i="14" s="1"/>
  <c r="BG345" i="13"/>
  <c r="BF347" i="13"/>
  <c r="BF348" i="13" s="1"/>
  <c r="BH329" i="14"/>
  <c r="BG331" i="14"/>
  <c r="BG332" i="14" s="1"/>
  <c r="BG239" i="14"/>
  <c r="BG240" i="14" s="1"/>
  <c r="BH237" i="14"/>
  <c r="BH49" i="14"/>
  <c r="BG51" i="14"/>
  <c r="BG52" i="14" s="1"/>
  <c r="BF111" i="13"/>
  <c r="BF112" i="13" s="1"/>
  <c r="BG109" i="13"/>
  <c r="BH233" i="13"/>
  <c r="BG235" i="13"/>
  <c r="BG236" i="13" s="1"/>
  <c r="BD299" i="14"/>
  <c r="BD300" i="14" s="1"/>
  <c r="BE297" i="14"/>
  <c r="BE47" i="13"/>
  <c r="BE48" i="13" s="1"/>
  <c r="BF45" i="13"/>
  <c r="BC283" i="13"/>
  <c r="BC284" i="13" s="1"/>
  <c r="BD281" i="13"/>
  <c r="BF311" i="14"/>
  <c r="BF312" i="14" s="1"/>
  <c r="BG309" i="14"/>
  <c r="BI349" i="13"/>
  <c r="BH351" i="13"/>
  <c r="BH352" i="13" s="1"/>
  <c r="BD301" i="14"/>
  <c r="BC303" i="14"/>
  <c r="BC304" i="14" s="1"/>
  <c r="BI249" i="14"/>
  <c r="BH251" i="14"/>
  <c r="BH252" i="14" s="1"/>
  <c r="BH229" i="13"/>
  <c r="BG231" i="13"/>
  <c r="BG232" i="13" s="1"/>
  <c r="BE327" i="14"/>
  <c r="BE328" i="14" s="1"/>
  <c r="BF325" i="14"/>
  <c r="BD271" i="14"/>
  <c r="BD272" i="14" s="1"/>
  <c r="BE269" i="14"/>
  <c r="BI253" i="13"/>
  <c r="BH255" i="13"/>
  <c r="BH256" i="13" s="1"/>
  <c r="L13" i="7"/>
  <c r="AE12" i="7"/>
  <c r="E13" i="2"/>
  <c r="V1" i="10" s="1"/>
  <c r="Q13" i="2"/>
  <c r="AZ213" i="14" l="1"/>
  <c r="AY215" i="14"/>
  <c r="AY216" i="14" s="1"/>
  <c r="BA333" i="13"/>
  <c r="AZ335" i="13"/>
  <c r="AZ336" i="13" s="1"/>
  <c r="BD335" i="10"/>
  <c r="BD336" i="10" s="1"/>
  <c r="BE333" i="10"/>
  <c r="BD219" i="13"/>
  <c r="BD220" i="13" s="1"/>
  <c r="BE217" i="13"/>
  <c r="BB227" i="13"/>
  <c r="BB228" i="13" s="1"/>
  <c r="BC225" i="13"/>
  <c r="BA211" i="14"/>
  <c r="BA212" i="14" s="1"/>
  <c r="BB209" i="14"/>
  <c r="BC95" i="13"/>
  <c r="BC96" i="13" s="1"/>
  <c r="BD93" i="13"/>
  <c r="BC207" i="14"/>
  <c r="BC208" i="14" s="1"/>
  <c r="BD205" i="14"/>
  <c r="BG95" i="10"/>
  <c r="BG96" i="10" s="1"/>
  <c r="BH93" i="10"/>
  <c r="BE221" i="13"/>
  <c r="BD223" i="13"/>
  <c r="BD224" i="13" s="1"/>
  <c r="BC203" i="14"/>
  <c r="BC204" i="14" s="1"/>
  <c r="BD201" i="14"/>
  <c r="BD35" i="13"/>
  <c r="BD36" i="13" s="1"/>
  <c r="BE33" i="13"/>
  <c r="BI153" i="10"/>
  <c r="BH155" i="10"/>
  <c r="BH156" i="10" s="1"/>
  <c r="BI213" i="10"/>
  <c r="BH215" i="10"/>
  <c r="BH216" i="10" s="1"/>
  <c r="BD193" i="14"/>
  <c r="BC195" i="14"/>
  <c r="BC196" i="14" s="1"/>
  <c r="BH35" i="10"/>
  <c r="BH36" i="10" s="1"/>
  <c r="BI33" i="10"/>
  <c r="BC197" i="14"/>
  <c r="BB199" i="14"/>
  <c r="BB200" i="14" s="1"/>
  <c r="BG273" i="10"/>
  <c r="BF275" i="10"/>
  <c r="BF276" i="10" s="1"/>
  <c r="BB213" i="13"/>
  <c r="BA215" i="13"/>
  <c r="BA216" i="13" s="1"/>
  <c r="AZ183" i="14"/>
  <c r="AZ184" i="14" s="1"/>
  <c r="BA181" i="14"/>
  <c r="BE29" i="10"/>
  <c r="BD31" i="10"/>
  <c r="BD32" i="10" s="1"/>
  <c r="BE331" i="10"/>
  <c r="BE332" i="10" s="1"/>
  <c r="BF329" i="10"/>
  <c r="BF209" i="10"/>
  <c r="BE211" i="10"/>
  <c r="BE212" i="10" s="1"/>
  <c r="BA331" i="13"/>
  <c r="BA332" i="13" s="1"/>
  <c r="BB329" i="13"/>
  <c r="BE89" i="10"/>
  <c r="BD91" i="10"/>
  <c r="BD92" i="10" s="1"/>
  <c r="BF149" i="10"/>
  <c r="BE151" i="10"/>
  <c r="BE152" i="10" s="1"/>
  <c r="BF269" i="10"/>
  <c r="BE271" i="10"/>
  <c r="BE272" i="10" s="1"/>
  <c r="BB205" i="13"/>
  <c r="BA207" i="13"/>
  <c r="BA208" i="13" s="1"/>
  <c r="BA211" i="13"/>
  <c r="BA212" i="13" s="1"/>
  <c r="BB209" i="13"/>
  <c r="AZ31" i="13"/>
  <c r="AZ32" i="13" s="1"/>
  <c r="BA29" i="13"/>
  <c r="AY175" i="14"/>
  <c r="AY176" i="14" s="1"/>
  <c r="AZ173" i="14"/>
  <c r="AZ187" i="14"/>
  <c r="AZ188" i="14" s="1"/>
  <c r="BA185" i="14"/>
  <c r="BA177" i="14"/>
  <c r="AZ179" i="14"/>
  <c r="AZ180" i="14" s="1"/>
  <c r="BA189" i="14"/>
  <c r="AZ191" i="14"/>
  <c r="AZ192" i="14" s="1"/>
  <c r="AZ91" i="13"/>
  <c r="AZ92" i="13" s="1"/>
  <c r="BA89" i="13"/>
  <c r="AY171" i="14"/>
  <c r="AY172" i="14" s="1"/>
  <c r="AZ169" i="14"/>
  <c r="BA159" i="14"/>
  <c r="BA160" i="14" s="1"/>
  <c r="BB157" i="14"/>
  <c r="BB149" i="14"/>
  <c r="BA151" i="14"/>
  <c r="BA152" i="14" s="1"/>
  <c r="BF327" i="10"/>
  <c r="BF328" i="10" s="1"/>
  <c r="BG325" i="10"/>
  <c r="BB327" i="13"/>
  <c r="BB328" i="13" s="1"/>
  <c r="BC325" i="13"/>
  <c r="BD155" i="14"/>
  <c r="BD156" i="14" s="1"/>
  <c r="BE153" i="14"/>
  <c r="BD203" i="13"/>
  <c r="BD204" i="13" s="1"/>
  <c r="BE201" i="13"/>
  <c r="BG25" i="10"/>
  <c r="BF27" i="10"/>
  <c r="BF28" i="10" s="1"/>
  <c r="BB27" i="13"/>
  <c r="BB28" i="13" s="1"/>
  <c r="BC25" i="13"/>
  <c r="BC163" i="14"/>
  <c r="BC164" i="14" s="1"/>
  <c r="BD161" i="14"/>
  <c r="BE195" i="13"/>
  <c r="BE196" i="13" s="1"/>
  <c r="BF193" i="13"/>
  <c r="BB165" i="14"/>
  <c r="BA167" i="14"/>
  <c r="BA168" i="14" s="1"/>
  <c r="BH227" i="10"/>
  <c r="BH228" i="10" s="1"/>
  <c r="BI225" i="10"/>
  <c r="BG205" i="10"/>
  <c r="BF207" i="10"/>
  <c r="BF208" i="10" s="1"/>
  <c r="BA147" i="14"/>
  <c r="BA148" i="14" s="1"/>
  <c r="BB145" i="14"/>
  <c r="BC85" i="13"/>
  <c r="BB87" i="13"/>
  <c r="BB88" i="13" s="1"/>
  <c r="BI147" i="10"/>
  <c r="BI148" i="10" s="1"/>
  <c r="BJ145" i="10"/>
  <c r="BG85" i="10"/>
  <c r="BF87" i="10"/>
  <c r="BF88" i="10" s="1"/>
  <c r="BC197" i="13"/>
  <c r="BB199" i="13"/>
  <c r="BB200" i="13" s="1"/>
  <c r="AU135" i="14"/>
  <c r="AU136" i="14" s="1"/>
  <c r="AV133" i="14"/>
  <c r="AZ203" i="10"/>
  <c r="AZ204" i="10" s="1"/>
  <c r="BA201" i="10"/>
  <c r="AV187" i="13"/>
  <c r="AV188" i="13" s="1"/>
  <c r="AW185" i="13"/>
  <c r="AR321" i="13"/>
  <c r="AQ323" i="13"/>
  <c r="AQ324" i="13" s="1"/>
  <c r="BC317" i="13"/>
  <c r="BB319" i="13"/>
  <c r="BB320" i="13" s="1"/>
  <c r="BG265" i="13"/>
  <c r="BF267" i="13"/>
  <c r="BF268" i="13" s="1"/>
  <c r="BC313" i="13"/>
  <c r="BB315" i="13"/>
  <c r="BB316" i="13" s="1"/>
  <c r="BA171" i="13"/>
  <c r="BA172" i="13" s="1"/>
  <c r="BB169" i="13"/>
  <c r="BF311" i="13"/>
  <c r="BF312" i="13" s="1"/>
  <c r="BG309" i="13"/>
  <c r="BH279" i="13"/>
  <c r="BH280" i="13" s="1"/>
  <c r="BI277" i="13"/>
  <c r="AR189" i="13"/>
  <c r="AQ191" i="13"/>
  <c r="AQ192" i="13" s="1"/>
  <c r="BG105" i="13"/>
  <c r="BF107" i="13"/>
  <c r="BF108" i="13" s="1"/>
  <c r="BI273" i="13"/>
  <c r="BH275" i="13"/>
  <c r="BH276" i="13" s="1"/>
  <c r="BD343" i="13"/>
  <c r="BD344" i="13" s="1"/>
  <c r="BE341" i="13"/>
  <c r="BF305" i="13"/>
  <c r="BE307" i="13"/>
  <c r="BE308" i="13" s="1"/>
  <c r="BC83" i="13"/>
  <c r="BC84" i="13" s="1"/>
  <c r="BD81" i="13"/>
  <c r="BG259" i="13"/>
  <c r="BG260" i="13" s="1"/>
  <c r="BH257" i="13"/>
  <c r="BF269" i="13"/>
  <c r="BE271" i="13"/>
  <c r="BE272" i="13" s="1"/>
  <c r="AU261" i="10"/>
  <c r="AT263" i="10"/>
  <c r="AT264" i="10" s="1"/>
  <c r="AO143" i="14"/>
  <c r="AO144" i="14" s="1"/>
  <c r="AP141" i="14"/>
  <c r="AT323" i="10"/>
  <c r="AT324" i="10" s="1"/>
  <c r="AU321" i="10"/>
  <c r="AQ177" i="13"/>
  <c r="AP179" i="13"/>
  <c r="AP180" i="13" s="1"/>
  <c r="AP137" i="14"/>
  <c r="AO139" i="14"/>
  <c r="AO140" i="14" s="1"/>
  <c r="AQ181" i="13"/>
  <c r="AP183" i="13"/>
  <c r="AP184" i="13" s="1"/>
  <c r="BC131" i="14"/>
  <c r="BC132" i="14" s="1"/>
  <c r="BD129" i="14"/>
  <c r="BB175" i="13"/>
  <c r="BB176" i="13" s="1"/>
  <c r="BC173" i="13"/>
  <c r="BG81" i="10"/>
  <c r="BF83" i="10"/>
  <c r="BF84" i="10" s="1"/>
  <c r="BA123" i="14"/>
  <c r="BA124" i="14" s="1"/>
  <c r="BB121" i="14"/>
  <c r="BF23" i="10"/>
  <c r="BF24" i="10" s="1"/>
  <c r="BG21" i="10"/>
  <c r="BA127" i="14"/>
  <c r="BA128" i="14" s="1"/>
  <c r="BB125" i="14"/>
  <c r="BH143" i="10"/>
  <c r="BH144" i="10" s="1"/>
  <c r="BI141" i="10"/>
  <c r="BB23" i="13"/>
  <c r="BB24" i="13" s="1"/>
  <c r="BC21" i="13"/>
  <c r="BB167" i="13"/>
  <c r="BB168" i="13" s="1"/>
  <c r="BC165" i="13"/>
  <c r="AZ77" i="14"/>
  <c r="AY79" i="14"/>
  <c r="AY80" i="14" s="1"/>
  <c r="AZ73" i="14"/>
  <c r="AY75" i="14"/>
  <c r="AY76" i="14" s="1"/>
  <c r="BA13" i="13"/>
  <c r="AZ15" i="13"/>
  <c r="AZ16" i="13" s="1"/>
  <c r="BE73" i="10"/>
  <c r="BD75" i="10"/>
  <c r="BD76" i="10" s="1"/>
  <c r="BD15" i="10"/>
  <c r="BD16" i="10" s="1"/>
  <c r="BE13" i="10"/>
  <c r="BD97" i="14"/>
  <c r="BC99" i="14"/>
  <c r="BC100" i="14" s="1"/>
  <c r="BH19" i="10"/>
  <c r="BH20" i="10" s="1"/>
  <c r="BI17" i="10"/>
  <c r="BF257" i="10"/>
  <c r="BE259" i="10"/>
  <c r="BE260" i="10" s="1"/>
  <c r="BF79" i="10"/>
  <c r="BF80" i="10" s="1"/>
  <c r="BG77" i="10"/>
  <c r="BA163" i="13"/>
  <c r="BA164" i="13" s="1"/>
  <c r="BB161" i="13"/>
  <c r="BF317" i="10"/>
  <c r="BE319" i="10"/>
  <c r="BE320" i="10" s="1"/>
  <c r="AY111" i="14"/>
  <c r="AY112" i="14" s="1"/>
  <c r="AZ109" i="14"/>
  <c r="AZ155" i="13"/>
  <c r="AZ156" i="13" s="1"/>
  <c r="BA153" i="13"/>
  <c r="BC145" i="13"/>
  <c r="BB147" i="13"/>
  <c r="BB148" i="13" s="1"/>
  <c r="BA159" i="13"/>
  <c r="BA160" i="13" s="1"/>
  <c r="BB157" i="13"/>
  <c r="BE197" i="10"/>
  <c r="BD199" i="10"/>
  <c r="BD200" i="10" s="1"/>
  <c r="AZ105" i="14"/>
  <c r="AY107" i="14"/>
  <c r="AY108" i="14" s="1"/>
  <c r="BD19" i="13"/>
  <c r="BD20" i="13" s="1"/>
  <c r="BE17" i="13"/>
  <c r="BA149" i="13"/>
  <c r="AZ151" i="13"/>
  <c r="AZ152" i="13" s="1"/>
  <c r="BA117" i="14"/>
  <c r="AZ119" i="14"/>
  <c r="AZ120" i="14" s="1"/>
  <c r="BE137" i="10"/>
  <c r="BD139" i="10"/>
  <c r="BD140" i="10" s="1"/>
  <c r="BB101" i="14"/>
  <c r="BA103" i="14"/>
  <c r="BA104" i="14" s="1"/>
  <c r="AZ115" i="14"/>
  <c r="AZ116" i="14" s="1"/>
  <c r="BA113" i="14"/>
  <c r="BB141" i="13"/>
  <c r="BA143" i="13"/>
  <c r="BA144" i="13" s="1"/>
  <c r="BA135" i="13"/>
  <c r="BA136" i="13" s="1"/>
  <c r="BB133" i="13"/>
  <c r="BF133" i="10"/>
  <c r="BE135" i="10"/>
  <c r="BE136" i="10" s="1"/>
  <c r="BA85" i="14"/>
  <c r="AZ87" i="14"/>
  <c r="AZ88" i="14" s="1"/>
  <c r="AZ95" i="14"/>
  <c r="AZ96" i="14" s="1"/>
  <c r="BA93" i="14"/>
  <c r="BE255" i="10"/>
  <c r="BE256" i="10" s="1"/>
  <c r="BF253" i="10"/>
  <c r="BE315" i="10"/>
  <c r="BE316" i="10" s="1"/>
  <c r="BF313" i="10"/>
  <c r="BE195" i="10"/>
  <c r="BE196" i="10" s="1"/>
  <c r="BF193" i="10"/>
  <c r="BA139" i="13"/>
  <c r="BA140" i="13" s="1"/>
  <c r="BB137" i="13"/>
  <c r="AZ83" i="14"/>
  <c r="AZ84" i="14" s="1"/>
  <c r="BA81" i="14"/>
  <c r="BA89" i="14"/>
  <c r="AZ91" i="14"/>
  <c r="AZ92" i="14" s="1"/>
  <c r="BM9" i="10"/>
  <c r="BL11" i="10"/>
  <c r="BL12" i="10" s="1"/>
  <c r="BG7" i="13"/>
  <c r="BG8" i="13" s="1"/>
  <c r="BH5" i="13"/>
  <c r="AG3" i="15"/>
  <c r="AH3" i="15" s="1"/>
  <c r="AI3" i="15" s="1"/>
  <c r="AJ3" i="15" s="1"/>
  <c r="AK3" i="15" s="1"/>
  <c r="AL3" i="15" s="1"/>
  <c r="AM3" i="15" s="1"/>
  <c r="AN3" i="15" s="1"/>
  <c r="AO3" i="15" s="1"/>
  <c r="AP3" i="15" s="1"/>
  <c r="BD39" i="14"/>
  <c r="BD40" i="14" s="1"/>
  <c r="BE37" i="14"/>
  <c r="BD31" i="14"/>
  <c r="BD32" i="14" s="1"/>
  <c r="BE29" i="14"/>
  <c r="BF27" i="14"/>
  <c r="BF28" i="14" s="1"/>
  <c r="BG25" i="14"/>
  <c r="BJ247" i="10"/>
  <c r="BJ248" i="10" s="1"/>
  <c r="BK245" i="10"/>
  <c r="BI127" i="10"/>
  <c r="BI128" i="10" s="1"/>
  <c r="BJ125" i="10"/>
  <c r="BE43" i="14"/>
  <c r="BE44" i="14" s="1"/>
  <c r="BF41" i="14"/>
  <c r="BI187" i="10"/>
  <c r="BI188" i="10" s="1"/>
  <c r="BJ185" i="10"/>
  <c r="BD35" i="14"/>
  <c r="BD36" i="14" s="1"/>
  <c r="BE33" i="14"/>
  <c r="BJ249" i="10"/>
  <c r="BI251" i="10"/>
  <c r="BI252" i="10" s="1"/>
  <c r="BE69" i="14"/>
  <c r="BD71" i="14"/>
  <c r="BD72" i="14" s="1"/>
  <c r="BF113" i="13"/>
  <c r="BE115" i="13"/>
  <c r="BE116" i="13" s="1"/>
  <c r="BI311" i="10"/>
  <c r="BI312" i="10" s="1"/>
  <c r="BJ309" i="10"/>
  <c r="BF99" i="13"/>
  <c r="BF100" i="13" s="1"/>
  <c r="BG97" i="13"/>
  <c r="BI67" i="10"/>
  <c r="BI68" i="10" s="1"/>
  <c r="BJ65" i="10"/>
  <c r="BJ307" i="10"/>
  <c r="BJ308" i="10" s="1"/>
  <c r="BK305" i="10"/>
  <c r="BL5" i="10"/>
  <c r="BK7" i="10"/>
  <c r="BK8" i="10" s="1"/>
  <c r="BD67" i="14"/>
  <c r="BD68" i="14" s="1"/>
  <c r="BE65" i="14"/>
  <c r="BF45" i="14"/>
  <c r="BE47" i="14"/>
  <c r="BE48" i="14" s="1"/>
  <c r="BO277" i="10"/>
  <c r="BN279" i="10"/>
  <c r="BN280" i="10" s="1"/>
  <c r="BL267" i="10"/>
  <c r="BL268" i="10" s="1"/>
  <c r="BM265" i="10"/>
  <c r="BN173" i="10"/>
  <c r="BM175" i="10"/>
  <c r="BM176" i="10" s="1"/>
  <c r="BN129" i="10"/>
  <c r="BM131" i="10"/>
  <c r="BM132" i="10" s="1"/>
  <c r="BK107" i="10"/>
  <c r="BK108" i="10" s="1"/>
  <c r="BL105" i="10"/>
  <c r="BO293" i="10"/>
  <c r="BN295" i="10"/>
  <c r="BN296" i="10" s="1"/>
  <c r="BN349" i="10"/>
  <c r="BM351" i="10"/>
  <c r="BM352" i="10" s="1"/>
  <c r="BO337" i="10"/>
  <c r="BN339" i="10"/>
  <c r="BN340" i="10" s="1"/>
  <c r="BN39" i="10"/>
  <c r="BN40" i="10" s="1"/>
  <c r="BO37" i="10"/>
  <c r="BL109" i="10"/>
  <c r="BK111" i="10"/>
  <c r="BK112" i="10" s="1"/>
  <c r="BP281" i="10"/>
  <c r="BO283" i="10"/>
  <c r="BO284" i="10" s="1"/>
  <c r="BM355" i="10"/>
  <c r="BM356" i="10" s="1"/>
  <c r="BN353" i="10"/>
  <c r="BP53" i="10"/>
  <c r="BO55" i="10"/>
  <c r="BO56" i="10" s="1"/>
  <c r="BK47" i="10"/>
  <c r="BK48" i="10" s="1"/>
  <c r="BL45" i="10"/>
  <c r="BO157" i="10"/>
  <c r="BN159" i="10"/>
  <c r="BN160" i="10" s="1"/>
  <c r="BN165" i="10"/>
  <c r="BM167" i="10"/>
  <c r="BM168" i="10" s="1"/>
  <c r="BO41" i="10"/>
  <c r="BN43" i="10"/>
  <c r="BN44" i="10" s="1"/>
  <c r="BM103" i="10"/>
  <c r="BM104" i="10" s="1"/>
  <c r="BN101" i="10"/>
  <c r="BN289" i="10"/>
  <c r="BM291" i="10"/>
  <c r="BM292" i="10" s="1"/>
  <c r="BK51" i="10"/>
  <c r="BK52" i="10" s="1"/>
  <c r="BL49" i="10"/>
  <c r="W1" i="10"/>
  <c r="V3" i="10"/>
  <c r="V4" i="10" s="1"/>
  <c r="BO113" i="10"/>
  <c r="BN115" i="10"/>
  <c r="BN116" i="10" s="1"/>
  <c r="BM347" i="10"/>
  <c r="BM348" i="10" s="1"/>
  <c r="BN345" i="10"/>
  <c r="BL191" i="10"/>
  <c r="BL192" i="10" s="1"/>
  <c r="BM189" i="10"/>
  <c r="BN219" i="10"/>
  <c r="BN220" i="10" s="1"/>
  <c r="BO217" i="10"/>
  <c r="BK171" i="10"/>
  <c r="BK172" i="10" s="1"/>
  <c r="BL169" i="10"/>
  <c r="BN287" i="10"/>
  <c r="BN288" i="10" s="1"/>
  <c r="BO285" i="10"/>
  <c r="BP161" i="10"/>
  <c r="BO163" i="10"/>
  <c r="BO164" i="10" s="1"/>
  <c r="BP221" i="10"/>
  <c r="BO223" i="10"/>
  <c r="BO224" i="10" s="1"/>
  <c r="BL235" i="10"/>
  <c r="BL236" i="10" s="1"/>
  <c r="BM233" i="10"/>
  <c r="BP97" i="10"/>
  <c r="BO99" i="10"/>
  <c r="BO100" i="10" s="1"/>
  <c r="BN69" i="10"/>
  <c r="BM71" i="10"/>
  <c r="BM72" i="10" s="1"/>
  <c r="BJ341" i="10"/>
  <c r="BI343" i="10"/>
  <c r="BI344" i="10" s="1"/>
  <c r="BK229" i="10"/>
  <c r="BJ231" i="10"/>
  <c r="BJ232" i="10" s="1"/>
  <c r="BH309" i="14"/>
  <c r="BG311" i="14"/>
  <c r="BG312" i="14" s="1"/>
  <c r="BG111" i="13"/>
  <c r="BG112" i="13" s="1"/>
  <c r="BH109" i="13"/>
  <c r="BH333" i="14"/>
  <c r="BG335" i="14"/>
  <c r="BG336" i="14" s="1"/>
  <c r="BI329" i="14"/>
  <c r="BH331" i="14"/>
  <c r="BH332" i="14" s="1"/>
  <c r="BH243" i="13"/>
  <c r="BH244" i="13" s="1"/>
  <c r="BI241" i="13"/>
  <c r="BI263" i="13"/>
  <c r="BI264" i="13" s="1"/>
  <c r="BJ261" i="13"/>
  <c r="BH245" i="14"/>
  <c r="BG247" i="14"/>
  <c r="BG248" i="14" s="1"/>
  <c r="BF269" i="14"/>
  <c r="BE271" i="14"/>
  <c r="BE272" i="14" s="1"/>
  <c r="BD303" i="14"/>
  <c r="BD304" i="14" s="1"/>
  <c r="BE301" i="14"/>
  <c r="BJ349" i="13"/>
  <c r="BI351" i="13"/>
  <c r="BI352" i="13" s="1"/>
  <c r="BI233" i="13"/>
  <c r="BH235" i="13"/>
  <c r="BH236" i="13" s="1"/>
  <c r="BI353" i="13"/>
  <c r="BH355" i="13"/>
  <c r="BH356" i="13" s="1"/>
  <c r="BF279" i="14"/>
  <c r="BF280" i="14" s="1"/>
  <c r="BG277" i="14"/>
  <c r="BJ41" i="13"/>
  <c r="BI43" i="13"/>
  <c r="BI44" i="13" s="1"/>
  <c r="BG325" i="14"/>
  <c r="BF327" i="14"/>
  <c r="BF328" i="14" s="1"/>
  <c r="BH321" i="14"/>
  <c r="BG323" i="14"/>
  <c r="BG324" i="14" s="1"/>
  <c r="BJ257" i="14"/>
  <c r="BI259" i="14"/>
  <c r="BI260" i="14" s="1"/>
  <c r="BE299" i="14"/>
  <c r="BE300" i="14" s="1"/>
  <c r="BF297" i="14"/>
  <c r="BI251" i="13"/>
  <c r="BI252" i="13" s="1"/>
  <c r="BJ249" i="13"/>
  <c r="BG61" i="14"/>
  <c r="BF63" i="14"/>
  <c r="BF64" i="14" s="1"/>
  <c r="R1" i="13"/>
  <c r="Q1" i="14"/>
  <c r="BH57" i="14"/>
  <c r="BG59" i="14"/>
  <c r="BG60" i="14" s="1"/>
  <c r="BI229" i="13"/>
  <c r="BH231" i="13"/>
  <c r="BH232" i="13" s="1"/>
  <c r="BJ249" i="14"/>
  <c r="BI251" i="14"/>
  <c r="BI252" i="14" s="1"/>
  <c r="BD283" i="13"/>
  <c r="BD284" i="13" s="1"/>
  <c r="BE281" i="13"/>
  <c r="BH285" i="14"/>
  <c r="BG287" i="14"/>
  <c r="BG288" i="14" s="1"/>
  <c r="BI317" i="14"/>
  <c r="BH319" i="14"/>
  <c r="BH320" i="14" s="1"/>
  <c r="BF265" i="14"/>
  <c r="BE267" i="14"/>
  <c r="BE268" i="14" s="1"/>
  <c r="BG55" i="14"/>
  <c r="BG56" i="14" s="1"/>
  <c r="BH53" i="14"/>
  <c r="BH103" i="13"/>
  <c r="BH104" i="13" s="1"/>
  <c r="BI101" i="13"/>
  <c r="BE291" i="14"/>
  <c r="BE292" i="14" s="1"/>
  <c r="BF289" i="14"/>
  <c r="BH305" i="14"/>
  <c r="BG307" i="14"/>
  <c r="BG308" i="14" s="1"/>
  <c r="BE295" i="14"/>
  <c r="BE296" i="14" s="1"/>
  <c r="BF293" i="14"/>
  <c r="BI339" i="13"/>
  <c r="BI340" i="13" s="1"/>
  <c r="BJ337" i="13"/>
  <c r="BJ253" i="14"/>
  <c r="BI255" i="14"/>
  <c r="BI256" i="14" s="1"/>
  <c r="BF51" i="13"/>
  <c r="BF52" i="13" s="1"/>
  <c r="BG49" i="13"/>
  <c r="BH239" i="14"/>
  <c r="BH240" i="14" s="1"/>
  <c r="BI237" i="14"/>
  <c r="BJ9" i="13"/>
  <c r="BI11" i="13"/>
  <c r="BI12" i="13" s="1"/>
  <c r="BI315" i="14"/>
  <c r="BI316" i="14" s="1"/>
  <c r="BJ313" i="14"/>
  <c r="BJ221" i="14"/>
  <c r="BI223" i="14"/>
  <c r="BI224" i="14" s="1"/>
  <c r="BH231" i="14"/>
  <c r="BH232" i="14" s="1"/>
  <c r="BI229" i="14"/>
  <c r="BJ55" i="13"/>
  <c r="BJ56" i="13" s="1"/>
  <c r="BK53" i="13"/>
  <c r="BH219" i="14"/>
  <c r="BH220" i="14" s="1"/>
  <c r="BI217" i="14"/>
  <c r="BI281" i="14"/>
  <c r="BH283" i="14"/>
  <c r="BH284" i="14" s="1"/>
  <c r="BG347" i="13"/>
  <c r="BG348" i="13" s="1"/>
  <c r="BH345" i="13"/>
  <c r="BC263" i="14"/>
  <c r="BC264" i="14" s="1"/>
  <c r="BD261" i="14"/>
  <c r="BI233" i="14"/>
  <c r="BH235" i="14"/>
  <c r="BH236" i="14" s="1"/>
  <c r="BH227" i="14"/>
  <c r="BH228" i="14" s="1"/>
  <c r="BI225" i="14"/>
  <c r="BI237" i="13"/>
  <c r="BH239" i="13"/>
  <c r="BH240" i="13" s="1"/>
  <c r="BI241" i="14"/>
  <c r="BH243" i="14"/>
  <c r="BH244" i="14" s="1"/>
  <c r="BJ37" i="13"/>
  <c r="BI39" i="13"/>
  <c r="BI40" i="13" s="1"/>
  <c r="BJ247" i="13"/>
  <c r="BJ248" i="13" s="1"/>
  <c r="BK245" i="13"/>
  <c r="BF47" i="13"/>
  <c r="BF48" i="13" s="1"/>
  <c r="BG45" i="13"/>
  <c r="BJ253" i="13"/>
  <c r="BI255" i="13"/>
  <c r="BI256" i="13" s="1"/>
  <c r="BH51" i="14"/>
  <c r="BH52" i="14" s="1"/>
  <c r="BI49" i="14"/>
  <c r="BH273" i="14"/>
  <c r="BG275" i="14"/>
  <c r="BG276" i="14" s="1"/>
  <c r="BF287" i="13"/>
  <c r="BF288" i="13" s="1"/>
  <c r="BG285" i="13"/>
  <c r="AC11" i="2"/>
  <c r="M13" i="7"/>
  <c r="AF12" i="7"/>
  <c r="E58" i="2"/>
  <c r="R14" i="2"/>
  <c r="J13" i="2" s="1"/>
  <c r="I13" i="2"/>
  <c r="P13" i="2"/>
  <c r="N13" i="2"/>
  <c r="N14" i="2" s="1"/>
  <c r="F13" i="2" s="1"/>
  <c r="V61" i="10" s="1"/>
  <c r="BE335" i="10" l="1"/>
  <c r="BE336" i="10" s="1"/>
  <c r="BF333" i="10"/>
  <c r="BA335" i="13"/>
  <c r="BA336" i="13" s="1"/>
  <c r="BB333" i="13"/>
  <c r="AZ215" i="14"/>
  <c r="AZ216" i="14" s="1"/>
  <c r="BA213" i="14"/>
  <c r="BE35" i="13"/>
  <c r="BE36" i="13" s="1"/>
  <c r="BF33" i="13"/>
  <c r="BH273" i="10"/>
  <c r="BG275" i="10"/>
  <c r="BG276" i="10" s="1"/>
  <c r="BE201" i="14"/>
  <c r="BD203" i="14"/>
  <c r="BD204" i="14" s="1"/>
  <c r="BE93" i="13"/>
  <c r="BD95" i="13"/>
  <c r="BD96" i="13" s="1"/>
  <c r="BC199" i="14"/>
  <c r="BC200" i="14" s="1"/>
  <c r="BD197" i="14"/>
  <c r="BJ33" i="10"/>
  <c r="BI35" i="10"/>
  <c r="BI36" i="10" s="1"/>
  <c r="BB211" i="14"/>
  <c r="BB212" i="14" s="1"/>
  <c r="BC209" i="14"/>
  <c r="BE223" i="13"/>
  <c r="BE224" i="13" s="1"/>
  <c r="BF221" i="13"/>
  <c r="BI93" i="10"/>
  <c r="BH95" i="10"/>
  <c r="BH96" i="10" s="1"/>
  <c r="BC227" i="13"/>
  <c r="BC228" i="13" s="1"/>
  <c r="BD225" i="13"/>
  <c r="BD195" i="14"/>
  <c r="BD196" i="14" s="1"/>
  <c r="BE193" i="14"/>
  <c r="BF217" i="13"/>
  <c r="BE219" i="13"/>
  <c r="BE220" i="13" s="1"/>
  <c r="BJ213" i="10"/>
  <c r="BI215" i="10"/>
  <c r="BI216" i="10" s="1"/>
  <c r="BE205" i="14"/>
  <c r="BD207" i="14"/>
  <c r="BD208" i="14" s="1"/>
  <c r="BI155" i="10"/>
  <c r="BI156" i="10" s="1"/>
  <c r="BJ153" i="10"/>
  <c r="BB89" i="13"/>
  <c r="BA91" i="13"/>
  <c r="BA92" i="13" s="1"/>
  <c r="BC209" i="13"/>
  <c r="BB211" i="13"/>
  <c r="BB212" i="13" s="1"/>
  <c r="BF211" i="10"/>
  <c r="BF212" i="10" s="1"/>
  <c r="BG209" i="10"/>
  <c r="BF331" i="10"/>
  <c r="BF332" i="10" s="1"/>
  <c r="BG329" i="10"/>
  <c r="BA191" i="14"/>
  <c r="BA192" i="14" s="1"/>
  <c r="BB189" i="14"/>
  <c r="BC205" i="13"/>
  <c r="BB207" i="13"/>
  <c r="BB208" i="13" s="1"/>
  <c r="BB331" i="13"/>
  <c r="BB332" i="13" s="1"/>
  <c r="BC329" i="13"/>
  <c r="BB177" i="14"/>
  <c r="BA179" i="14"/>
  <c r="BA180" i="14" s="1"/>
  <c r="BG269" i="10"/>
  <c r="BF271" i="10"/>
  <c r="BF272" i="10" s="1"/>
  <c r="BE31" i="10"/>
  <c r="BE32" i="10" s="1"/>
  <c r="BF29" i="10"/>
  <c r="BA31" i="13"/>
  <c r="BA32" i="13" s="1"/>
  <c r="BB29" i="13"/>
  <c r="BB185" i="14"/>
  <c r="BA187" i="14"/>
  <c r="BA188" i="14" s="1"/>
  <c r="BB181" i="14"/>
  <c r="BA183" i="14"/>
  <c r="BA184" i="14" s="1"/>
  <c r="BF151" i="10"/>
  <c r="BF152" i="10" s="1"/>
  <c r="BG149" i="10"/>
  <c r="AZ171" i="14"/>
  <c r="AZ172" i="14" s="1"/>
  <c r="BA169" i="14"/>
  <c r="BA173" i="14"/>
  <c r="AZ175" i="14"/>
  <c r="AZ176" i="14" s="1"/>
  <c r="BE91" i="10"/>
  <c r="BE92" i="10" s="1"/>
  <c r="BF89" i="10"/>
  <c r="BB215" i="13"/>
  <c r="BB216" i="13" s="1"/>
  <c r="BC213" i="13"/>
  <c r="BJ225" i="10"/>
  <c r="BI227" i="10"/>
  <c r="BI228" i="10" s="1"/>
  <c r="BE203" i="13"/>
  <c r="BE204" i="13" s="1"/>
  <c r="BF201" i="13"/>
  <c r="BD197" i="13"/>
  <c r="BC199" i="13"/>
  <c r="BC200" i="13" s="1"/>
  <c r="BF153" i="14"/>
  <c r="BE155" i="14"/>
  <c r="BE156" i="14" s="1"/>
  <c r="BH85" i="10"/>
  <c r="BG87" i="10"/>
  <c r="BG88" i="10" s="1"/>
  <c r="BB167" i="14"/>
  <c r="BB168" i="14" s="1"/>
  <c r="BC165" i="14"/>
  <c r="BJ147" i="10"/>
  <c r="BJ148" i="10" s="1"/>
  <c r="BK145" i="10"/>
  <c r="BG193" i="13"/>
  <c r="BF195" i="13"/>
  <c r="BF196" i="13" s="1"/>
  <c r="BC327" i="13"/>
  <c r="BC328" i="13" s="1"/>
  <c r="BD325" i="13"/>
  <c r="BE161" i="14"/>
  <c r="BD163" i="14"/>
  <c r="BD164" i="14" s="1"/>
  <c r="BH325" i="10"/>
  <c r="BG327" i="10"/>
  <c r="BG328" i="10" s="1"/>
  <c r="BD85" i="13"/>
  <c r="BC87" i="13"/>
  <c r="BC88" i="13" s="1"/>
  <c r="BC145" i="14"/>
  <c r="BB147" i="14"/>
  <c r="BB148" i="14" s="1"/>
  <c r="BD25" i="13"/>
  <c r="BC27" i="13"/>
  <c r="BC28" i="13" s="1"/>
  <c r="BB151" i="14"/>
  <c r="BB152" i="14" s="1"/>
  <c r="BC149" i="14"/>
  <c r="BB159" i="14"/>
  <c r="BB160" i="14" s="1"/>
  <c r="BC157" i="14"/>
  <c r="BH205" i="10"/>
  <c r="BG207" i="10"/>
  <c r="BG208" i="10" s="1"/>
  <c r="BH25" i="10"/>
  <c r="BG27" i="10"/>
  <c r="BG28" i="10" s="1"/>
  <c r="AW187" i="13"/>
  <c r="AW188" i="13" s="1"/>
  <c r="AX185" i="13"/>
  <c r="BB201" i="10"/>
  <c r="BA203" i="10"/>
  <c r="BA204" i="10" s="1"/>
  <c r="AW133" i="14"/>
  <c r="AV135" i="14"/>
  <c r="AV136" i="14" s="1"/>
  <c r="BF271" i="13"/>
  <c r="BF272" i="13" s="1"/>
  <c r="BG269" i="13"/>
  <c r="BI275" i="13"/>
  <c r="BI276" i="13" s="1"/>
  <c r="BJ273" i="13"/>
  <c r="BC315" i="13"/>
  <c r="BC316" i="13" s="1"/>
  <c r="BD313" i="13"/>
  <c r="BI257" i="13"/>
  <c r="BH259" i="13"/>
  <c r="BH260" i="13" s="1"/>
  <c r="V301" i="10"/>
  <c r="V303" i="10" s="1"/>
  <c r="R301" i="13"/>
  <c r="BG107" i="13"/>
  <c r="BG108" i="13" s="1"/>
  <c r="BH105" i="13"/>
  <c r="BH265" i="13"/>
  <c r="BG267" i="13"/>
  <c r="BG268" i="13" s="1"/>
  <c r="AS189" i="13"/>
  <c r="AR191" i="13"/>
  <c r="AR192" i="13" s="1"/>
  <c r="BD317" i="13"/>
  <c r="BC319" i="13"/>
  <c r="BC320" i="13" s="1"/>
  <c r="BE81" i="13"/>
  <c r="BD83" i="13"/>
  <c r="BD84" i="13" s="1"/>
  <c r="BI279" i="13"/>
  <c r="BI280" i="13" s="1"/>
  <c r="BJ277" i="13"/>
  <c r="AS321" i="13"/>
  <c r="AR323" i="13"/>
  <c r="AR324" i="13" s="1"/>
  <c r="BH309" i="13"/>
  <c r="BG311" i="13"/>
  <c r="BG312" i="13" s="1"/>
  <c r="BF307" i="13"/>
  <c r="BF308" i="13" s="1"/>
  <c r="BG305" i="13"/>
  <c r="BE343" i="13"/>
  <c r="BE344" i="13" s="1"/>
  <c r="BF341" i="13"/>
  <c r="BC169" i="13"/>
  <c r="BB171" i="13"/>
  <c r="BB172" i="13" s="1"/>
  <c r="V241" i="10"/>
  <c r="V243" i="10" s="1"/>
  <c r="R129" i="13"/>
  <c r="AQ141" i="14"/>
  <c r="AP143" i="14"/>
  <c r="AP144" i="14" s="1"/>
  <c r="AR181" i="13"/>
  <c r="AQ183" i="13"/>
  <c r="AQ184" i="13" s="1"/>
  <c r="AQ179" i="13"/>
  <c r="AQ180" i="13" s="1"/>
  <c r="AR177" i="13"/>
  <c r="AV321" i="10"/>
  <c r="AU323" i="10"/>
  <c r="AU324" i="10" s="1"/>
  <c r="AP139" i="14"/>
  <c r="AP140" i="14" s="1"/>
  <c r="AQ137" i="14"/>
  <c r="AV261" i="10"/>
  <c r="AU263" i="10"/>
  <c r="AU264" i="10" s="1"/>
  <c r="BH81" i="10"/>
  <c r="BG83" i="10"/>
  <c r="BG84" i="10" s="1"/>
  <c r="BC167" i="13"/>
  <c r="BC168" i="13" s="1"/>
  <c r="BD165" i="13"/>
  <c r="BI143" i="10"/>
  <c r="BI144" i="10" s="1"/>
  <c r="BJ141" i="10"/>
  <c r="BB123" i="14"/>
  <c r="BB124" i="14" s="1"/>
  <c r="BC121" i="14"/>
  <c r="BC23" i="13"/>
  <c r="BC24" i="13" s="1"/>
  <c r="BD21" i="13"/>
  <c r="BC125" i="14"/>
  <c r="BB127" i="14"/>
  <c r="BB128" i="14" s="1"/>
  <c r="BG23" i="10"/>
  <c r="BG24" i="10" s="1"/>
  <c r="BH21" i="10"/>
  <c r="BD173" i="13"/>
  <c r="BC175" i="13"/>
  <c r="BC176" i="13" s="1"/>
  <c r="BD131" i="14"/>
  <c r="BD132" i="14" s="1"/>
  <c r="BE129" i="14"/>
  <c r="BF13" i="10"/>
  <c r="BE15" i="10"/>
  <c r="BE16" i="10" s="1"/>
  <c r="BE75" i="10"/>
  <c r="BE76" i="10" s="1"/>
  <c r="BF73" i="10"/>
  <c r="BB13" i="13"/>
  <c r="BA15" i="13"/>
  <c r="BA16" i="13" s="1"/>
  <c r="BA73" i="14"/>
  <c r="AZ75" i="14"/>
  <c r="AZ76" i="14" s="1"/>
  <c r="AZ79" i="14"/>
  <c r="AZ80" i="14" s="1"/>
  <c r="BA77" i="14"/>
  <c r="BA115" i="14"/>
  <c r="BA116" i="14" s="1"/>
  <c r="BB113" i="14"/>
  <c r="BF17" i="13"/>
  <c r="BE19" i="13"/>
  <c r="BE20" i="13" s="1"/>
  <c r="BC157" i="13"/>
  <c r="BB159" i="13"/>
  <c r="BB160" i="13" s="1"/>
  <c r="BB153" i="13"/>
  <c r="BA155" i="13"/>
  <c r="BA156" i="13" s="1"/>
  <c r="BA109" i="14"/>
  <c r="AZ111" i="14"/>
  <c r="AZ112" i="14" s="1"/>
  <c r="BC161" i="13"/>
  <c r="BB163" i="13"/>
  <c r="BB164" i="13" s="1"/>
  <c r="BG79" i="10"/>
  <c r="BG80" i="10" s="1"/>
  <c r="BH77" i="10"/>
  <c r="BI19" i="10"/>
  <c r="BI20" i="10" s="1"/>
  <c r="BJ17" i="10"/>
  <c r="BB103" i="14"/>
  <c r="BB104" i="14" s="1"/>
  <c r="BC101" i="14"/>
  <c r="BF137" i="10"/>
  <c r="BE139" i="10"/>
  <c r="BE140" i="10" s="1"/>
  <c r="BA119" i="14"/>
  <c r="BA120" i="14" s="1"/>
  <c r="BB117" i="14"/>
  <c r="BB149" i="13"/>
  <c r="BA151" i="13"/>
  <c r="BA152" i="13" s="1"/>
  <c r="AZ107" i="14"/>
  <c r="AZ108" i="14" s="1"/>
  <c r="BA105" i="14"/>
  <c r="BF197" i="10"/>
  <c r="BE199" i="10"/>
  <c r="BE200" i="10" s="1"/>
  <c r="BD145" i="13"/>
  <c r="BC147" i="13"/>
  <c r="BC148" i="13" s="1"/>
  <c r="BF319" i="10"/>
  <c r="BF320" i="10" s="1"/>
  <c r="BG317" i="10"/>
  <c r="BF259" i="10"/>
  <c r="BF260" i="10" s="1"/>
  <c r="BG257" i="10"/>
  <c r="BD99" i="14"/>
  <c r="BD100" i="14" s="1"/>
  <c r="BE97" i="14"/>
  <c r="BA83" i="14"/>
  <c r="BA84" i="14" s="1"/>
  <c r="BB81" i="14"/>
  <c r="BB139" i="13"/>
  <c r="BB140" i="13" s="1"/>
  <c r="BC137" i="13"/>
  <c r="BF195" i="10"/>
  <c r="BF196" i="10" s="1"/>
  <c r="BG193" i="10"/>
  <c r="BG313" i="10"/>
  <c r="BF315" i="10"/>
  <c r="BF316" i="10" s="1"/>
  <c r="BG253" i="10"/>
  <c r="BF255" i="10"/>
  <c r="BF256" i="10" s="1"/>
  <c r="BA95" i="14"/>
  <c r="BA96" i="14" s="1"/>
  <c r="BB93" i="14"/>
  <c r="BB135" i="13"/>
  <c r="BB136" i="13" s="1"/>
  <c r="BC133" i="13"/>
  <c r="BA91" i="14"/>
  <c r="BA92" i="14" s="1"/>
  <c r="BB89" i="14"/>
  <c r="BB85" i="14"/>
  <c r="BA87" i="14"/>
  <c r="BA88" i="14" s="1"/>
  <c r="BF135" i="10"/>
  <c r="BF136" i="10" s="1"/>
  <c r="BG133" i="10"/>
  <c r="BB143" i="13"/>
  <c r="BB144" i="13" s="1"/>
  <c r="BC141" i="13"/>
  <c r="BN9" i="10"/>
  <c r="BM11" i="10"/>
  <c r="BM12" i="10" s="1"/>
  <c r="AQ3" i="15"/>
  <c r="AR3" i="15" s="1"/>
  <c r="AS3" i="15" s="1"/>
  <c r="AT3" i="15" s="1"/>
  <c r="AU3" i="15" s="1"/>
  <c r="AV3" i="15" s="1"/>
  <c r="AW3" i="15" s="1"/>
  <c r="AX3" i="15" s="1"/>
  <c r="AY3" i="15" s="1"/>
  <c r="AZ3" i="15" s="1"/>
  <c r="BA3" i="15" s="1"/>
  <c r="BB3" i="15" s="1"/>
  <c r="BC3" i="15" s="1"/>
  <c r="BD3" i="15" s="1"/>
  <c r="BE3" i="15" s="1"/>
  <c r="BF3" i="15" s="1"/>
  <c r="BG3" i="15" s="1"/>
  <c r="BH3" i="15" s="1"/>
  <c r="BI3" i="15" s="1"/>
  <c r="BJ3" i="15" s="1"/>
  <c r="BK3" i="15" s="1"/>
  <c r="BL3" i="15" s="1"/>
  <c r="BM3" i="15" s="1"/>
  <c r="BN3" i="15" s="1"/>
  <c r="BO3" i="15" s="1"/>
  <c r="BP3" i="15" s="1"/>
  <c r="BQ3" i="15" s="1"/>
  <c r="BR3" i="15" s="1"/>
  <c r="BS3" i="15" s="1"/>
  <c r="BT3" i="15" s="1"/>
  <c r="BU3" i="15" s="1"/>
  <c r="BV3" i="15" s="1"/>
  <c r="BW3" i="15" s="1"/>
  <c r="BG45" i="14"/>
  <c r="BF47" i="14"/>
  <c r="BF48" i="14" s="1"/>
  <c r="BM5" i="10"/>
  <c r="BL7" i="10"/>
  <c r="BL8" i="10" s="1"/>
  <c r="BG113" i="13"/>
  <c r="BF115" i="13"/>
  <c r="BF116" i="13" s="1"/>
  <c r="BE71" i="14"/>
  <c r="BE72" i="14" s="1"/>
  <c r="BF69" i="14"/>
  <c r="BK249" i="10"/>
  <c r="BJ251" i="10"/>
  <c r="BJ252" i="10" s="1"/>
  <c r="BI5" i="13"/>
  <c r="BH7" i="13"/>
  <c r="BH8" i="13" s="1"/>
  <c r="BE67" i="14"/>
  <c r="BE68" i="14" s="1"/>
  <c r="BF65" i="14"/>
  <c r="BL305" i="10"/>
  <c r="BK307" i="10"/>
  <c r="BK308" i="10" s="1"/>
  <c r="BK65" i="10"/>
  <c r="BJ67" i="10"/>
  <c r="BJ68" i="10" s="1"/>
  <c r="BG99" i="13"/>
  <c r="BG100" i="13" s="1"/>
  <c r="BH97" i="13"/>
  <c r="BJ311" i="10"/>
  <c r="BJ312" i="10" s="1"/>
  <c r="BK309" i="10"/>
  <c r="BF33" i="14"/>
  <c r="BE35" i="14"/>
  <c r="BE36" i="14" s="1"/>
  <c r="BK185" i="10"/>
  <c r="BJ187" i="10"/>
  <c r="BJ188" i="10" s="1"/>
  <c r="BF43" i="14"/>
  <c r="BF44" i="14" s="1"/>
  <c r="BG41" i="14"/>
  <c r="BK125" i="10"/>
  <c r="BJ127" i="10"/>
  <c r="BJ128" i="10" s="1"/>
  <c r="BK247" i="10"/>
  <c r="BK248" i="10" s="1"/>
  <c r="BL245" i="10"/>
  <c r="BH25" i="14"/>
  <c r="BG27" i="14"/>
  <c r="BG28" i="14" s="1"/>
  <c r="BE31" i="14"/>
  <c r="BE32" i="14" s="1"/>
  <c r="BF29" i="14"/>
  <c r="BF37" i="14"/>
  <c r="BE39" i="14"/>
  <c r="BE40" i="14" s="1"/>
  <c r="BP99" i="10"/>
  <c r="BP100" i="10" s="1"/>
  <c r="BQ97" i="10"/>
  <c r="BO287" i="10"/>
  <c r="BO288" i="10" s="1"/>
  <c r="BP285" i="10"/>
  <c r="BO129" i="10"/>
  <c r="BN131" i="10"/>
  <c r="BN132" i="10" s="1"/>
  <c r="BP113" i="10"/>
  <c r="BO115" i="10"/>
  <c r="BO116" i="10" s="1"/>
  <c r="BN291" i="10"/>
  <c r="BN292" i="10" s="1"/>
  <c r="BO289" i="10"/>
  <c r="BJ343" i="10"/>
  <c r="BJ344" i="10" s="1"/>
  <c r="BK341" i="10"/>
  <c r="BP223" i="10"/>
  <c r="BP224" i="10" s="1"/>
  <c r="BQ221" i="10"/>
  <c r="BP157" i="10"/>
  <c r="BO159" i="10"/>
  <c r="BO160" i="10" s="1"/>
  <c r="BQ53" i="10"/>
  <c r="BP55" i="10"/>
  <c r="BP56" i="10" s="1"/>
  <c r="BL111" i="10"/>
  <c r="BL112" i="10" s="1"/>
  <c r="BM109" i="10"/>
  <c r="BL171" i="10"/>
  <c r="BL172" i="10" s="1"/>
  <c r="BM169" i="10"/>
  <c r="BO219" i="10"/>
  <c r="BO220" i="10" s="1"/>
  <c r="BP217" i="10"/>
  <c r="BO101" i="10"/>
  <c r="BN103" i="10"/>
  <c r="BN104" i="10" s="1"/>
  <c r="BO353" i="10"/>
  <c r="BN355" i="10"/>
  <c r="BN356" i="10" s="1"/>
  <c r="BO39" i="10"/>
  <c r="BO40" i="10" s="1"/>
  <c r="BP37" i="10"/>
  <c r="BO173" i="10"/>
  <c r="BN175" i="10"/>
  <c r="BN176" i="10" s="1"/>
  <c r="BM45" i="10"/>
  <c r="BL47" i="10"/>
  <c r="BL48" i="10" s="1"/>
  <c r="BN167" i="10"/>
  <c r="BN168" i="10" s="1"/>
  <c r="BO165" i="10"/>
  <c r="V63" i="10"/>
  <c r="W61" i="10"/>
  <c r="BL229" i="10"/>
  <c r="BK231" i="10"/>
  <c r="BK232" i="10" s="1"/>
  <c r="BP163" i="10"/>
  <c r="BP164" i="10" s="1"/>
  <c r="BQ161" i="10"/>
  <c r="BP41" i="10"/>
  <c r="BO43" i="10"/>
  <c r="BO44" i="10" s="1"/>
  <c r="BM267" i="10"/>
  <c r="BM268" i="10" s="1"/>
  <c r="BN265" i="10"/>
  <c r="BN351" i="10"/>
  <c r="BN352" i="10" s="1"/>
  <c r="BO349" i="10"/>
  <c r="BM235" i="10"/>
  <c r="BM236" i="10" s="1"/>
  <c r="BN233" i="10"/>
  <c r="BN189" i="10"/>
  <c r="BM191" i="10"/>
  <c r="BM192" i="10" s="1"/>
  <c r="BN347" i="10"/>
  <c r="BN348" i="10" s="1"/>
  <c r="BO345" i="10"/>
  <c r="X1" i="10"/>
  <c r="W3" i="10"/>
  <c r="W4" i="10" s="1"/>
  <c r="BO295" i="10"/>
  <c r="BO296" i="10" s="1"/>
  <c r="BP293" i="10"/>
  <c r="BP277" i="10"/>
  <c r="BO279" i="10"/>
  <c r="BO280" i="10" s="1"/>
  <c r="BO69" i="10"/>
  <c r="BN71" i="10"/>
  <c r="BN72" i="10" s="1"/>
  <c r="BM49" i="10"/>
  <c r="BL51" i="10"/>
  <c r="BL52" i="10" s="1"/>
  <c r="BP283" i="10"/>
  <c r="BP284" i="10" s="1"/>
  <c r="BQ281" i="10"/>
  <c r="BO339" i="10"/>
  <c r="BO340" i="10" s="1"/>
  <c r="BP337" i="10"/>
  <c r="BM105" i="10"/>
  <c r="BL107" i="10"/>
  <c r="BL108" i="10" s="1"/>
  <c r="BJ233" i="13"/>
  <c r="BI235" i="13"/>
  <c r="BI236" i="13" s="1"/>
  <c r="BG269" i="14"/>
  <c r="BF271" i="14"/>
  <c r="BF272" i="14" s="1"/>
  <c r="BF267" i="14"/>
  <c r="BF268" i="14" s="1"/>
  <c r="BG265" i="14"/>
  <c r="BK257" i="14"/>
  <c r="BJ259" i="14"/>
  <c r="BJ260" i="14" s="1"/>
  <c r="BH325" i="14"/>
  <c r="BG327" i="14"/>
  <c r="BG328" i="14" s="1"/>
  <c r="BI331" i="14"/>
  <c r="BI332" i="14" s="1"/>
  <c r="BJ329" i="14"/>
  <c r="R77" i="13"/>
  <c r="Q21" i="14"/>
  <c r="BH275" i="14"/>
  <c r="BH276" i="14" s="1"/>
  <c r="BI273" i="14"/>
  <c r="BJ241" i="14"/>
  <c r="BI243" i="14"/>
  <c r="BI244" i="14" s="1"/>
  <c r="BI345" i="13"/>
  <c r="BH347" i="13"/>
  <c r="BH348" i="13" s="1"/>
  <c r="BJ229" i="14"/>
  <c r="BI231" i="14"/>
  <c r="BI232" i="14" s="1"/>
  <c r="BK313" i="14"/>
  <c r="BJ315" i="14"/>
  <c r="BJ316" i="14" s="1"/>
  <c r="BH49" i="13"/>
  <c r="BG51" i="13"/>
  <c r="BG52" i="13" s="1"/>
  <c r="BH55" i="14"/>
  <c r="BH56" i="14" s="1"/>
  <c r="BI53" i="14"/>
  <c r="BF299" i="14"/>
  <c r="BF300" i="14" s="1"/>
  <c r="BG297" i="14"/>
  <c r="BK349" i="13"/>
  <c r="BJ351" i="13"/>
  <c r="BJ352" i="13" s="1"/>
  <c r="BH311" i="14"/>
  <c r="BH312" i="14" s="1"/>
  <c r="BI309" i="14"/>
  <c r="BH45" i="13"/>
  <c r="BG47" i="13"/>
  <c r="BG48" i="13" s="1"/>
  <c r="BI57" i="14"/>
  <c r="BH59" i="14"/>
  <c r="BH60" i="14" s="1"/>
  <c r="BG287" i="13"/>
  <c r="BG288" i="13" s="1"/>
  <c r="BH285" i="13"/>
  <c r="BH335" i="14"/>
  <c r="BH336" i="14" s="1"/>
  <c r="BI333" i="14"/>
  <c r="BJ225" i="14"/>
  <c r="BI227" i="14"/>
  <c r="BI228" i="14" s="1"/>
  <c r="BL53" i="13"/>
  <c r="BK55" i="13"/>
  <c r="BK56" i="13" s="1"/>
  <c r="BG293" i="14"/>
  <c r="BF295" i="14"/>
  <c r="BF296" i="14" s="1"/>
  <c r="BI103" i="13"/>
  <c r="BI104" i="13" s="1"/>
  <c r="BJ101" i="13"/>
  <c r="BJ281" i="14"/>
  <c r="BI283" i="14"/>
  <c r="BI284" i="14" s="1"/>
  <c r="BH307" i="14"/>
  <c r="BH308" i="14" s="1"/>
  <c r="BI305" i="14"/>
  <c r="BI319" i="14"/>
  <c r="BI320" i="14" s="1"/>
  <c r="BJ317" i="14"/>
  <c r="BI321" i="14"/>
  <c r="BH323" i="14"/>
  <c r="BH324" i="14" s="1"/>
  <c r="BK41" i="13"/>
  <c r="BJ43" i="13"/>
  <c r="BJ44" i="13" s="1"/>
  <c r="BJ353" i="13"/>
  <c r="BI355" i="13"/>
  <c r="BI356" i="13" s="1"/>
  <c r="BE303" i="14"/>
  <c r="BE304" i="14" s="1"/>
  <c r="BF301" i="14"/>
  <c r="BI219" i="14"/>
  <c r="BI220" i="14" s="1"/>
  <c r="BJ217" i="14"/>
  <c r="BE283" i="13"/>
  <c r="BE284" i="13" s="1"/>
  <c r="BF281" i="13"/>
  <c r="S1" i="13"/>
  <c r="R3" i="13"/>
  <c r="R4" i="13" s="1"/>
  <c r="BJ251" i="13"/>
  <c r="BJ252" i="13" s="1"/>
  <c r="BK249" i="13"/>
  <c r="BG279" i="14"/>
  <c r="BG280" i="14" s="1"/>
  <c r="BH277" i="14"/>
  <c r="R73" i="13"/>
  <c r="Q17" i="14"/>
  <c r="BI231" i="13"/>
  <c r="BI232" i="13" s="1"/>
  <c r="BJ229" i="13"/>
  <c r="BK253" i="13"/>
  <c r="BJ255" i="13"/>
  <c r="BJ256" i="13" s="1"/>
  <c r="BK37" i="13"/>
  <c r="BJ39" i="13"/>
  <c r="BJ40" i="13" s="1"/>
  <c r="BJ339" i="13"/>
  <c r="BJ340" i="13" s="1"/>
  <c r="BK337" i="13"/>
  <c r="BF291" i="14"/>
  <c r="BF292" i="14" s="1"/>
  <c r="BG289" i="14"/>
  <c r="BI245" i="14"/>
  <c r="BH247" i="14"/>
  <c r="BH248" i="14" s="1"/>
  <c r="BJ237" i="13"/>
  <c r="BI239" i="13"/>
  <c r="BI240" i="13" s="1"/>
  <c r="BK221" i="14"/>
  <c r="BJ223" i="14"/>
  <c r="BJ224" i="14" s="1"/>
  <c r="Q3" i="14"/>
  <c r="Q4" i="14" s="1"/>
  <c r="R1" i="14"/>
  <c r="BH61" i="14"/>
  <c r="BG63" i="14"/>
  <c r="BG64" i="14" s="1"/>
  <c r="BI243" i="13"/>
  <c r="BI244" i="13" s="1"/>
  <c r="BJ241" i="13"/>
  <c r="BE261" i="14"/>
  <c r="BD263" i="14"/>
  <c r="BD264" i="14" s="1"/>
  <c r="BJ49" i="14"/>
  <c r="BI51" i="14"/>
  <c r="BI52" i="14" s="1"/>
  <c r="Q5" i="14"/>
  <c r="R61" i="13"/>
  <c r="BK247" i="13"/>
  <c r="BK248" i="13" s="1"/>
  <c r="BL245" i="13"/>
  <c r="BJ233" i="14"/>
  <c r="BI235" i="14"/>
  <c r="BI236" i="14" s="1"/>
  <c r="BK9" i="13"/>
  <c r="BJ11" i="13"/>
  <c r="BJ12" i="13" s="1"/>
  <c r="BJ237" i="14"/>
  <c r="BI239" i="14"/>
  <c r="BI240" i="14" s="1"/>
  <c r="BK253" i="14"/>
  <c r="BJ255" i="14"/>
  <c r="BJ256" i="14" s="1"/>
  <c r="BI285" i="14"/>
  <c r="BH287" i="14"/>
  <c r="BH288" i="14" s="1"/>
  <c r="BJ251" i="14"/>
  <c r="BJ252" i="14" s="1"/>
  <c r="BK249" i="14"/>
  <c r="BJ263" i="13"/>
  <c r="BJ264" i="13" s="1"/>
  <c r="BK261" i="13"/>
  <c r="BI109" i="13"/>
  <c r="BH111" i="13"/>
  <c r="BH112" i="13" s="1"/>
  <c r="AI11" i="7"/>
  <c r="AS12" i="7" s="1"/>
  <c r="AH11" i="2"/>
  <c r="AE11" i="7"/>
  <c r="AG12" i="7" s="1"/>
  <c r="AH12" i="7" s="1"/>
  <c r="AD11" i="2"/>
  <c r="AH11" i="7"/>
  <c r="AP12" i="7" s="1"/>
  <c r="AQ12" i="7" s="1"/>
  <c r="AG11" i="2"/>
  <c r="N13" i="7"/>
  <c r="F58" i="2"/>
  <c r="I58" i="2"/>
  <c r="J58" i="2"/>
  <c r="W241" i="10" l="1"/>
  <c r="W301" i="10"/>
  <c r="BA215" i="14"/>
  <c r="BA216" i="14" s="1"/>
  <c r="BB213" i="14"/>
  <c r="BB335" i="13"/>
  <c r="BB336" i="13" s="1"/>
  <c r="BC333" i="13"/>
  <c r="BF335" i="10"/>
  <c r="BF336" i="10" s="1"/>
  <c r="BG333" i="10"/>
  <c r="BK153" i="10"/>
  <c r="BJ155" i="10"/>
  <c r="BJ156" i="10" s="1"/>
  <c r="BF193" i="14"/>
  <c r="BE195" i="14"/>
  <c r="BE196" i="14" s="1"/>
  <c r="BD199" i="14"/>
  <c r="BD200" i="14" s="1"/>
  <c r="BE197" i="14"/>
  <c r="BE225" i="13"/>
  <c r="BD227" i="13"/>
  <c r="BD228" i="13" s="1"/>
  <c r="BF93" i="13"/>
  <c r="BE95" i="13"/>
  <c r="BE96" i="13" s="1"/>
  <c r="BF205" i="14"/>
  <c r="BE207" i="14"/>
  <c r="BE208" i="14" s="1"/>
  <c r="BJ93" i="10"/>
  <c r="BI95" i="10"/>
  <c r="BI96" i="10" s="1"/>
  <c r="BE203" i="14"/>
  <c r="BE204" i="14" s="1"/>
  <c r="BF201" i="14"/>
  <c r="BG221" i="13"/>
  <c r="BF223" i="13"/>
  <c r="BF224" i="13" s="1"/>
  <c r="BK213" i="10"/>
  <c r="BJ215" i="10"/>
  <c r="BJ216" i="10" s="1"/>
  <c r="BI273" i="10"/>
  <c r="BH275" i="10"/>
  <c r="BH276" i="10" s="1"/>
  <c r="BC211" i="14"/>
  <c r="BC212" i="14" s="1"/>
  <c r="BD209" i="14"/>
  <c r="BG217" i="13"/>
  <c r="BF219" i="13"/>
  <c r="BF220" i="13" s="1"/>
  <c r="BG33" i="13"/>
  <c r="BF35" i="13"/>
  <c r="BF36" i="13" s="1"/>
  <c r="BK33" i="10"/>
  <c r="BJ35" i="10"/>
  <c r="BJ36" i="10" s="1"/>
  <c r="BC185" i="14"/>
  <c r="BB187" i="14"/>
  <c r="BB188" i="14" s="1"/>
  <c r="BC207" i="13"/>
  <c r="BC208" i="13" s="1"/>
  <c r="BD205" i="13"/>
  <c r="BG89" i="10"/>
  <c r="BF91" i="10"/>
  <c r="BF92" i="10" s="1"/>
  <c r="BC29" i="13"/>
  <c r="BB31" i="13"/>
  <c r="BB32" i="13" s="1"/>
  <c r="BC189" i="14"/>
  <c r="BB191" i="14"/>
  <c r="BB192" i="14" s="1"/>
  <c r="BD213" i="13"/>
  <c r="BC215" i="13"/>
  <c r="BC216" i="13" s="1"/>
  <c r="BF31" i="10"/>
  <c r="BF32" i="10" s="1"/>
  <c r="BG29" i="10"/>
  <c r="BG331" i="10"/>
  <c r="BG332" i="10" s="1"/>
  <c r="BH329" i="10"/>
  <c r="BA175" i="14"/>
  <c r="BA176" i="14" s="1"/>
  <c r="BB173" i="14"/>
  <c r="BB169" i="14"/>
  <c r="BA171" i="14"/>
  <c r="BA172" i="14" s="1"/>
  <c r="BH209" i="10"/>
  <c r="BG211" i="10"/>
  <c r="BG212" i="10" s="1"/>
  <c r="BH269" i="10"/>
  <c r="BG271" i="10"/>
  <c r="BG272" i="10" s="1"/>
  <c r="BG151" i="10"/>
  <c r="BG152" i="10" s="1"/>
  <c r="BH149" i="10"/>
  <c r="BB179" i="14"/>
  <c r="BB180" i="14" s="1"/>
  <c r="BC177" i="14"/>
  <c r="BC211" i="13"/>
  <c r="BC212" i="13" s="1"/>
  <c r="BD209" i="13"/>
  <c r="BC331" i="13"/>
  <c r="BC332" i="13" s="1"/>
  <c r="BD329" i="13"/>
  <c r="BC181" i="14"/>
  <c r="BB183" i="14"/>
  <c r="BB184" i="14" s="1"/>
  <c r="BB91" i="13"/>
  <c r="BB92" i="13" s="1"/>
  <c r="BC89" i="13"/>
  <c r="BC167" i="14"/>
  <c r="BC168" i="14" s="1"/>
  <c r="BD165" i="14"/>
  <c r="BI25" i="10"/>
  <c r="BH27" i="10"/>
  <c r="BH28" i="10" s="1"/>
  <c r="BD87" i="13"/>
  <c r="BD88" i="13" s="1"/>
  <c r="BE85" i="13"/>
  <c r="BI205" i="10"/>
  <c r="BH207" i="10"/>
  <c r="BH208" i="10" s="1"/>
  <c r="BI325" i="10"/>
  <c r="BH327" i="10"/>
  <c r="BH328" i="10" s="1"/>
  <c r="BH87" i="10"/>
  <c r="BH88" i="10" s="1"/>
  <c r="BI85" i="10"/>
  <c r="BD157" i="14"/>
  <c r="BC159" i="14"/>
  <c r="BC160" i="14" s="1"/>
  <c r="BE163" i="14"/>
  <c r="BE164" i="14" s="1"/>
  <c r="BF161" i="14"/>
  <c r="BG153" i="14"/>
  <c r="BF155" i="14"/>
  <c r="BF156" i="14" s="1"/>
  <c r="BD149" i="14"/>
  <c r="BC151" i="14"/>
  <c r="BC152" i="14" s="1"/>
  <c r="BD327" i="13"/>
  <c r="BD328" i="13" s="1"/>
  <c r="BE325" i="13"/>
  <c r="BD199" i="13"/>
  <c r="BD200" i="13" s="1"/>
  <c r="BE197" i="13"/>
  <c r="BG201" i="13"/>
  <c r="BF203" i="13"/>
  <c r="BF204" i="13" s="1"/>
  <c r="BE25" i="13"/>
  <c r="BD27" i="13"/>
  <c r="BD28" i="13" s="1"/>
  <c r="BG195" i="13"/>
  <c r="BG196" i="13" s="1"/>
  <c r="BH193" i="13"/>
  <c r="BK147" i="10"/>
  <c r="BK148" i="10" s="1"/>
  <c r="BL145" i="10"/>
  <c r="BC147" i="14"/>
  <c r="BC148" i="14" s="1"/>
  <c r="BD145" i="14"/>
  <c r="BK225" i="10"/>
  <c r="BJ227" i="10"/>
  <c r="BJ228" i="10" s="1"/>
  <c r="AW135" i="14"/>
  <c r="AW136" i="14" s="1"/>
  <c r="AX133" i="14"/>
  <c r="BB203" i="10"/>
  <c r="BB204" i="10" s="1"/>
  <c r="BC201" i="10"/>
  <c r="AY185" i="13"/>
  <c r="AX187" i="13"/>
  <c r="AX188" i="13" s="1"/>
  <c r="BK277" i="13"/>
  <c r="BJ279" i="13"/>
  <c r="BJ280" i="13" s="1"/>
  <c r="BH107" i="13"/>
  <c r="BH108" i="13" s="1"/>
  <c r="BI105" i="13"/>
  <c r="BC171" i="13"/>
  <c r="BC172" i="13" s="1"/>
  <c r="BD169" i="13"/>
  <c r="BF343" i="13"/>
  <c r="BF344" i="13" s="1"/>
  <c r="BG341" i="13"/>
  <c r="S301" i="13"/>
  <c r="R303" i="13"/>
  <c r="BF81" i="13"/>
  <c r="BE83" i="13"/>
  <c r="BE84" i="13" s="1"/>
  <c r="BH305" i="13"/>
  <c r="BG307" i="13"/>
  <c r="BG308" i="13" s="1"/>
  <c r="BD319" i="13"/>
  <c r="BD320" i="13" s="1"/>
  <c r="BE317" i="13"/>
  <c r="BJ257" i="13"/>
  <c r="BI259" i="13"/>
  <c r="BI260" i="13" s="1"/>
  <c r="BD315" i="13"/>
  <c r="BD316" i="13" s="1"/>
  <c r="BE313" i="13"/>
  <c r="AS191" i="13"/>
  <c r="AS192" i="13" s="1"/>
  <c r="AT189" i="13"/>
  <c r="S129" i="13"/>
  <c r="R131" i="13"/>
  <c r="BK273" i="13"/>
  <c r="BJ275" i="13"/>
  <c r="BJ276" i="13" s="1"/>
  <c r="BI309" i="13"/>
  <c r="BH311" i="13"/>
  <c r="BH312" i="13" s="1"/>
  <c r="BH269" i="13"/>
  <c r="BG271" i="13"/>
  <c r="BG272" i="13" s="1"/>
  <c r="AS323" i="13"/>
  <c r="AS324" i="13" s="1"/>
  <c r="AT321" i="13"/>
  <c r="BH267" i="13"/>
  <c r="BH268" i="13" s="1"/>
  <c r="BI265" i="13"/>
  <c r="AV263" i="10"/>
  <c r="AV264" i="10" s="1"/>
  <c r="AW261" i="10"/>
  <c r="AV323" i="10"/>
  <c r="AV324" i="10" s="1"/>
  <c r="AW321" i="10"/>
  <c r="AR183" i="13"/>
  <c r="AR184" i="13" s="1"/>
  <c r="AS181" i="13"/>
  <c r="AQ139" i="14"/>
  <c r="AQ140" i="14" s="1"/>
  <c r="AR137" i="14"/>
  <c r="AR179" i="13"/>
  <c r="AR180" i="13" s="1"/>
  <c r="AS177" i="13"/>
  <c r="AQ143" i="14"/>
  <c r="AQ144" i="14" s="1"/>
  <c r="AR141" i="14"/>
  <c r="BH23" i="10"/>
  <c r="BH24" i="10" s="1"/>
  <c r="BI21" i="10"/>
  <c r="BE21" i="13"/>
  <c r="BD23" i="13"/>
  <c r="BD24" i="13" s="1"/>
  <c r="BC123" i="14"/>
  <c r="BC124" i="14" s="1"/>
  <c r="BD121" i="14"/>
  <c r="BE165" i="13"/>
  <c r="BD167" i="13"/>
  <c r="BD168" i="13" s="1"/>
  <c r="BD175" i="13"/>
  <c r="BD176" i="13" s="1"/>
  <c r="BE173" i="13"/>
  <c r="BI81" i="10"/>
  <c r="BH83" i="10"/>
  <c r="BH84" i="10" s="1"/>
  <c r="BE131" i="14"/>
  <c r="BE132" i="14" s="1"/>
  <c r="BF129" i="14"/>
  <c r="BK141" i="10"/>
  <c r="BJ143" i="10"/>
  <c r="BJ144" i="10" s="1"/>
  <c r="BD125" i="14"/>
  <c r="BC127" i="14"/>
  <c r="BC128" i="14" s="1"/>
  <c r="BB77" i="14"/>
  <c r="BA79" i="14"/>
  <c r="BA80" i="14" s="1"/>
  <c r="BG73" i="10"/>
  <c r="BF75" i="10"/>
  <c r="BF76" i="10" s="1"/>
  <c r="BA75" i="14"/>
  <c r="BA76" i="14" s="1"/>
  <c r="BB73" i="14"/>
  <c r="BB15" i="13"/>
  <c r="BB16" i="13" s="1"/>
  <c r="BC13" i="13"/>
  <c r="BG13" i="10"/>
  <c r="BF15" i="10"/>
  <c r="BF16" i="10" s="1"/>
  <c r="BF97" i="14"/>
  <c r="BE99" i="14"/>
  <c r="BE100" i="14" s="1"/>
  <c r="BG259" i="10"/>
  <c r="BG260" i="10" s="1"/>
  <c r="BH257" i="10"/>
  <c r="BH317" i="10"/>
  <c r="BG319" i="10"/>
  <c r="BG320" i="10" s="1"/>
  <c r="BA107" i="14"/>
  <c r="BA108" i="14" s="1"/>
  <c r="BB105" i="14"/>
  <c r="BC117" i="14"/>
  <c r="BB119" i="14"/>
  <c r="BB120" i="14" s="1"/>
  <c r="BD101" i="14"/>
  <c r="BC103" i="14"/>
  <c r="BC104" i="14" s="1"/>
  <c r="BK17" i="10"/>
  <c r="BJ19" i="10"/>
  <c r="BJ20" i="10" s="1"/>
  <c r="BI77" i="10"/>
  <c r="BH79" i="10"/>
  <c r="BH80" i="10" s="1"/>
  <c r="BB115" i="14"/>
  <c r="BB116" i="14" s="1"/>
  <c r="BC113" i="14"/>
  <c r="BE145" i="13"/>
  <c r="BD147" i="13"/>
  <c r="BD148" i="13" s="1"/>
  <c r="BF199" i="10"/>
  <c r="BF200" i="10" s="1"/>
  <c r="BG197" i="10"/>
  <c r="BB151" i="13"/>
  <c r="BB152" i="13" s="1"/>
  <c r="BC149" i="13"/>
  <c r="BF139" i="10"/>
  <c r="BF140" i="10" s="1"/>
  <c r="BG137" i="10"/>
  <c r="BC163" i="13"/>
  <c r="BC164" i="13" s="1"/>
  <c r="BD161" i="13"/>
  <c r="BA111" i="14"/>
  <c r="BA112" i="14" s="1"/>
  <c r="BB109" i="14"/>
  <c r="BB155" i="13"/>
  <c r="BB156" i="13" s="1"/>
  <c r="BC153" i="13"/>
  <c r="BD157" i="13"/>
  <c r="BC159" i="13"/>
  <c r="BC160" i="13" s="1"/>
  <c r="BF19" i="13"/>
  <c r="BF20" i="13" s="1"/>
  <c r="BG17" i="13"/>
  <c r="BC143" i="13"/>
  <c r="BC144" i="13" s="1"/>
  <c r="BD141" i="13"/>
  <c r="BH133" i="10"/>
  <c r="BG135" i="10"/>
  <c r="BG136" i="10" s="1"/>
  <c r="BB91" i="14"/>
  <c r="BB92" i="14" s="1"/>
  <c r="BC89" i="14"/>
  <c r="BC135" i="13"/>
  <c r="BC136" i="13" s="1"/>
  <c r="BD133" i="13"/>
  <c r="BC93" i="14"/>
  <c r="BB95" i="14"/>
  <c r="BB96" i="14" s="1"/>
  <c r="BG195" i="10"/>
  <c r="BG196" i="10" s="1"/>
  <c r="BH193" i="10"/>
  <c r="BC139" i="13"/>
  <c r="BC140" i="13" s="1"/>
  <c r="BD137" i="13"/>
  <c r="BB83" i="14"/>
  <c r="BB84" i="14" s="1"/>
  <c r="BC81" i="14"/>
  <c r="BB87" i="14"/>
  <c r="BB88" i="14" s="1"/>
  <c r="BC85" i="14"/>
  <c r="BG255" i="10"/>
  <c r="BG256" i="10" s="1"/>
  <c r="BH253" i="10"/>
  <c r="BH313" i="10"/>
  <c r="BG315" i="10"/>
  <c r="BG316" i="10" s="1"/>
  <c r="BO9" i="10"/>
  <c r="BN11" i="10"/>
  <c r="BN12" i="10" s="1"/>
  <c r="O13" i="2"/>
  <c r="G13" i="2" s="1"/>
  <c r="BG37" i="14"/>
  <c r="BF39" i="14"/>
  <c r="BF40" i="14" s="1"/>
  <c r="BH27" i="14"/>
  <c r="BH28" i="14" s="1"/>
  <c r="BI25" i="14"/>
  <c r="BL125" i="10"/>
  <c r="BK127" i="10"/>
  <c r="BK128" i="10" s="1"/>
  <c r="BL185" i="10"/>
  <c r="BK187" i="10"/>
  <c r="BK188" i="10" s="1"/>
  <c r="BG33" i="14"/>
  <c r="BF35" i="14"/>
  <c r="BF36" i="14" s="1"/>
  <c r="BL65" i="10"/>
  <c r="BK67" i="10"/>
  <c r="BK68" i="10" s="1"/>
  <c r="BL307" i="10"/>
  <c r="BL308" i="10" s="1"/>
  <c r="BM305" i="10"/>
  <c r="BI7" i="13"/>
  <c r="BI8" i="13" s="1"/>
  <c r="BJ5" i="13"/>
  <c r="BG69" i="14"/>
  <c r="BF71" i="14"/>
  <c r="BF72" i="14" s="1"/>
  <c r="BG29" i="14"/>
  <c r="BF31" i="14"/>
  <c r="BF32" i="14" s="1"/>
  <c r="BL247" i="10"/>
  <c r="BL248" i="10" s="1"/>
  <c r="BM245" i="10"/>
  <c r="BH41" i="14"/>
  <c r="BG43" i="14"/>
  <c r="BG44" i="14" s="1"/>
  <c r="BK311" i="10"/>
  <c r="BK312" i="10" s="1"/>
  <c r="BL309" i="10"/>
  <c r="BH99" i="13"/>
  <c r="BH100" i="13" s="1"/>
  <c r="BI97" i="13"/>
  <c r="BF67" i="14"/>
  <c r="BF68" i="14" s="1"/>
  <c r="BG65" i="14"/>
  <c r="BL249" i="10"/>
  <c r="BK251" i="10"/>
  <c r="BK252" i="10" s="1"/>
  <c r="BH113" i="13"/>
  <c r="BG115" i="13"/>
  <c r="BG116" i="13" s="1"/>
  <c r="BM7" i="10"/>
  <c r="BM8" i="10" s="1"/>
  <c r="BN5" i="10"/>
  <c r="BG47" i="14"/>
  <c r="BG48" i="14" s="1"/>
  <c r="BH45" i="14"/>
  <c r="BP345" i="10"/>
  <c r="BO347" i="10"/>
  <c r="BO348" i="10" s="1"/>
  <c r="BP173" i="10"/>
  <c r="BO175" i="10"/>
  <c r="BO176" i="10" s="1"/>
  <c r="BP287" i="10"/>
  <c r="BP288" i="10" s="1"/>
  <c r="BQ285" i="10"/>
  <c r="BO351" i="10"/>
  <c r="BO352" i="10" s="1"/>
  <c r="BP349" i="10"/>
  <c r="BR221" i="10"/>
  <c r="BQ223" i="10"/>
  <c r="BQ224" i="10" s="1"/>
  <c r="BP129" i="10"/>
  <c r="BO131" i="10"/>
  <c r="BO132" i="10" s="1"/>
  <c r="BN191" i="10"/>
  <c r="BN192" i="10" s="1"/>
  <c r="BO189" i="10"/>
  <c r="BL231" i="10"/>
  <c r="BL232" i="10" s="1"/>
  <c r="BM229" i="10"/>
  <c r="BP101" i="10"/>
  <c r="BO103" i="10"/>
  <c r="BO104" i="10" s="1"/>
  <c r="BP159" i="10"/>
  <c r="BP160" i="10" s="1"/>
  <c r="BQ157" i="10"/>
  <c r="BP289" i="10"/>
  <c r="BO291" i="10"/>
  <c r="BO292" i="10" s="1"/>
  <c r="BN169" i="10"/>
  <c r="BM171" i="10"/>
  <c r="BM172" i="10" s="1"/>
  <c r="BR161" i="10"/>
  <c r="BQ163" i="10"/>
  <c r="BQ164" i="10" s="1"/>
  <c r="W63" i="10"/>
  <c r="X61" i="10"/>
  <c r="BM47" i="10"/>
  <c r="BM48" i="10" s="1"/>
  <c r="BN45" i="10"/>
  <c r="BP353" i="10"/>
  <c r="BO355" i="10"/>
  <c r="BO356" i="10" s="1"/>
  <c r="BQ99" i="10"/>
  <c r="BQ100" i="10" s="1"/>
  <c r="BR97" i="10"/>
  <c r="BQ283" i="10"/>
  <c r="BQ284" i="10" s="1"/>
  <c r="BR281" i="10"/>
  <c r="BM51" i="10"/>
  <c r="BM52" i="10" s="1"/>
  <c r="BN49" i="10"/>
  <c r="BQ41" i="10"/>
  <c r="BP43" i="10"/>
  <c r="BP44" i="10" s="1"/>
  <c r="BN109" i="10"/>
  <c r="BM111" i="10"/>
  <c r="BM112" i="10" s="1"/>
  <c r="BP115" i="10"/>
  <c r="BP116" i="10" s="1"/>
  <c r="BQ113" i="10"/>
  <c r="BM107" i="10"/>
  <c r="BM108" i="10" s="1"/>
  <c r="BN105" i="10"/>
  <c r="BP279" i="10"/>
  <c r="BP280" i="10" s="1"/>
  <c r="BQ277" i="10"/>
  <c r="BO265" i="10"/>
  <c r="BN267" i="10"/>
  <c r="BN268" i="10" s="1"/>
  <c r="BO71" i="10"/>
  <c r="BO72" i="10" s="1"/>
  <c r="BP69" i="10"/>
  <c r="BQ37" i="10"/>
  <c r="BP39" i="10"/>
  <c r="BP40" i="10" s="1"/>
  <c r="BR53" i="10"/>
  <c r="BQ55" i="10"/>
  <c r="BQ56" i="10" s="1"/>
  <c r="BQ337" i="10"/>
  <c r="BP339" i="10"/>
  <c r="BP340" i="10" s="1"/>
  <c r="BQ293" i="10"/>
  <c r="BP295" i="10"/>
  <c r="BP296" i="10" s="1"/>
  <c r="BN235" i="10"/>
  <c r="BN236" i="10" s="1"/>
  <c r="BO233" i="10"/>
  <c r="BP165" i="10"/>
  <c r="BO167" i="10"/>
  <c r="BO168" i="10" s="1"/>
  <c r="BP219" i="10"/>
  <c r="BP220" i="10" s="1"/>
  <c r="BQ217" i="10"/>
  <c r="X301" i="10"/>
  <c r="W303" i="10"/>
  <c r="X241" i="10"/>
  <c r="W243" i="10"/>
  <c r="X3" i="10"/>
  <c r="X4" i="10" s="1"/>
  <c r="Y1" i="10"/>
  <c r="BK343" i="10"/>
  <c r="BK344" i="10" s="1"/>
  <c r="BL341" i="10"/>
  <c r="BJ285" i="14"/>
  <c r="BI287" i="14"/>
  <c r="BI288" i="14" s="1"/>
  <c r="BK237" i="14"/>
  <c r="BJ239" i="14"/>
  <c r="BJ240" i="14" s="1"/>
  <c r="BK217" i="14"/>
  <c r="BJ219" i="14"/>
  <c r="BJ220" i="14" s="1"/>
  <c r="BM53" i="13"/>
  <c r="BL55" i="13"/>
  <c r="BL56" i="13" s="1"/>
  <c r="BK229" i="14"/>
  <c r="BJ231" i="14"/>
  <c r="BJ232" i="14" s="1"/>
  <c r="BG267" i="14"/>
  <c r="BG268" i="14" s="1"/>
  <c r="BH265" i="14"/>
  <c r="BL9" i="13"/>
  <c r="BK11" i="13"/>
  <c r="BK12" i="13" s="1"/>
  <c r="BG281" i="13"/>
  <c r="BF283" i="13"/>
  <c r="BF284" i="13" s="1"/>
  <c r="BJ51" i="14"/>
  <c r="BJ52" i="14" s="1"/>
  <c r="BK49" i="14"/>
  <c r="BI61" i="14"/>
  <c r="BH63" i="14"/>
  <c r="BH64" i="14" s="1"/>
  <c r="BL253" i="13"/>
  <c r="BK255" i="13"/>
  <c r="BK256" i="13" s="1"/>
  <c r="R17" i="14"/>
  <c r="Q19" i="14"/>
  <c r="BK43" i="13"/>
  <c r="BK44" i="13" s="1"/>
  <c r="BL41" i="13"/>
  <c r="BJ103" i="13"/>
  <c r="BJ104" i="13" s="1"/>
  <c r="BK101" i="13"/>
  <c r="BH287" i="13"/>
  <c r="BH288" i="13" s="1"/>
  <c r="BI285" i="13"/>
  <c r="BI49" i="13"/>
  <c r="BH51" i="13"/>
  <c r="BH52" i="13" s="1"/>
  <c r="BJ345" i="13"/>
  <c r="BI347" i="13"/>
  <c r="BI348" i="13" s="1"/>
  <c r="BK241" i="13"/>
  <c r="BJ243" i="13"/>
  <c r="BJ244" i="13" s="1"/>
  <c r="BJ239" i="13"/>
  <c r="BJ240" i="13" s="1"/>
  <c r="BK237" i="13"/>
  <c r="BI247" i="14"/>
  <c r="BI248" i="14" s="1"/>
  <c r="BJ245" i="14"/>
  <c r="BG291" i="14"/>
  <c r="BG292" i="14" s="1"/>
  <c r="BH289" i="14"/>
  <c r="Q7" i="14"/>
  <c r="R5" i="14"/>
  <c r="BJ227" i="14"/>
  <c r="BJ228" i="14" s="1"/>
  <c r="BK225" i="14"/>
  <c r="BH297" i="14"/>
  <c r="BG299" i="14"/>
  <c r="BG300" i="14" s="1"/>
  <c r="BL253" i="14"/>
  <c r="BK255" i="14"/>
  <c r="BK256" i="14" s="1"/>
  <c r="BK223" i="14"/>
  <c r="BK224" i="14" s="1"/>
  <c r="BL221" i="14"/>
  <c r="BL337" i="13"/>
  <c r="BK339" i="13"/>
  <c r="BK340" i="13" s="1"/>
  <c r="BK229" i="13"/>
  <c r="BJ231" i="13"/>
  <c r="BJ232" i="13" s="1"/>
  <c r="S73" i="13"/>
  <c r="R75" i="13"/>
  <c r="BR316" i="13"/>
  <c r="Q23" i="14"/>
  <c r="R21" i="14"/>
  <c r="BJ305" i="14"/>
  <c r="BI307" i="14"/>
  <c r="BI308" i="14" s="1"/>
  <c r="BK351" i="13"/>
  <c r="BK352" i="13" s="1"/>
  <c r="BL349" i="13"/>
  <c r="BK315" i="14"/>
  <c r="BK316" i="14" s="1"/>
  <c r="BL313" i="14"/>
  <c r="BK241" i="14"/>
  <c r="BJ243" i="14"/>
  <c r="BJ244" i="14" s="1"/>
  <c r="BJ283" i="14"/>
  <c r="BJ284" i="14" s="1"/>
  <c r="BK281" i="14"/>
  <c r="BI311" i="14"/>
  <c r="BI312" i="14" s="1"/>
  <c r="BJ309" i="14"/>
  <c r="BL247" i="13"/>
  <c r="BL248" i="13" s="1"/>
  <c r="BM245" i="13"/>
  <c r="BE263" i="14"/>
  <c r="BE264" i="14" s="1"/>
  <c r="BF261" i="14"/>
  <c r="S3" i="13"/>
  <c r="S4" i="13" s="1"/>
  <c r="T1" i="13"/>
  <c r="BK353" i="13"/>
  <c r="BJ355" i="13"/>
  <c r="BJ356" i="13" s="1"/>
  <c r="BL261" i="13"/>
  <c r="BK263" i="13"/>
  <c r="BK264" i="13" s="1"/>
  <c r="BK251" i="14"/>
  <c r="BK252" i="14" s="1"/>
  <c r="BL249" i="14"/>
  <c r="BI59" i="14"/>
  <c r="BI60" i="14" s="1"/>
  <c r="BJ57" i="14"/>
  <c r="S1" i="14"/>
  <c r="R3" i="14"/>
  <c r="R4" i="14" s="1"/>
  <c r="BK251" i="13"/>
  <c r="BK252" i="13" s="1"/>
  <c r="BL249" i="13"/>
  <c r="BJ321" i="14"/>
  <c r="BI323" i="14"/>
  <c r="BI324" i="14" s="1"/>
  <c r="BJ319" i="14"/>
  <c r="BJ320" i="14" s="1"/>
  <c r="BK317" i="14"/>
  <c r="BI335" i="14"/>
  <c r="BI336" i="14" s="1"/>
  <c r="BJ333" i="14"/>
  <c r="BI45" i="13"/>
  <c r="BH47" i="13"/>
  <c r="BH48" i="13" s="1"/>
  <c r="S77" i="13"/>
  <c r="R79" i="13"/>
  <c r="BR320" i="13"/>
  <c r="BH327" i="14"/>
  <c r="BH328" i="14" s="1"/>
  <c r="BI325" i="14"/>
  <c r="BJ109" i="13"/>
  <c r="BI111" i="13"/>
  <c r="BI112" i="13" s="1"/>
  <c r="BK39" i="13"/>
  <c r="BK40" i="13" s="1"/>
  <c r="BL37" i="13"/>
  <c r="BK259" i="14"/>
  <c r="BK260" i="14" s="1"/>
  <c r="BL257" i="14"/>
  <c r="S61" i="13"/>
  <c r="R63" i="13"/>
  <c r="BH269" i="14"/>
  <c r="BG271" i="14"/>
  <c r="BG272" i="14" s="1"/>
  <c r="BH279" i="14"/>
  <c r="BH280" i="14" s="1"/>
  <c r="BI277" i="14"/>
  <c r="BK233" i="14"/>
  <c r="BJ235" i="14"/>
  <c r="BJ236" i="14" s="1"/>
  <c r="BF303" i="14"/>
  <c r="BF304" i="14" s="1"/>
  <c r="BG301" i="14"/>
  <c r="BH293" i="14"/>
  <c r="BG295" i="14"/>
  <c r="BG296" i="14" s="1"/>
  <c r="BI55" i="14"/>
  <c r="BI56" i="14" s="1"/>
  <c r="BJ53" i="14"/>
  <c r="BI275" i="14"/>
  <c r="BI276" i="14" s="1"/>
  <c r="BJ273" i="14"/>
  <c r="BK329" i="14"/>
  <c r="BJ331" i="14"/>
  <c r="BJ332" i="14" s="1"/>
  <c r="BK233" i="13"/>
  <c r="BJ235" i="13"/>
  <c r="BJ236" i="13" s="1"/>
  <c r="O13" i="7"/>
  <c r="P13" i="7" s="1"/>
  <c r="AR12" i="7"/>
  <c r="AI12" i="7"/>
  <c r="BH333" i="10" l="1"/>
  <c r="BG335" i="10"/>
  <c r="BG336" i="10" s="1"/>
  <c r="BC335" i="13"/>
  <c r="BC336" i="13" s="1"/>
  <c r="BD333" i="13"/>
  <c r="BB215" i="14"/>
  <c r="BB216" i="14" s="1"/>
  <c r="BC213" i="14"/>
  <c r="BK35" i="10"/>
  <c r="BK36" i="10" s="1"/>
  <c r="BL33" i="10"/>
  <c r="BI275" i="10"/>
  <c r="BI276" i="10" s="1"/>
  <c r="BJ273" i="10"/>
  <c r="BF95" i="13"/>
  <c r="BF96" i="13" s="1"/>
  <c r="BG93" i="13"/>
  <c r="BK215" i="10"/>
  <c r="BK216" i="10" s="1"/>
  <c r="BL213" i="10"/>
  <c r="BE227" i="13"/>
  <c r="BE228" i="13" s="1"/>
  <c r="BF225" i="13"/>
  <c r="BG35" i="13"/>
  <c r="BG36" i="13" s="1"/>
  <c r="BH33" i="13"/>
  <c r="BG223" i="13"/>
  <c r="BG224" i="13" s="1"/>
  <c r="BH221" i="13"/>
  <c r="BG201" i="14"/>
  <c r="BF203" i="14"/>
  <c r="BF204" i="14" s="1"/>
  <c r="BE199" i="14"/>
  <c r="BE200" i="14" s="1"/>
  <c r="BF197" i="14"/>
  <c r="BG219" i="13"/>
  <c r="BG220" i="13" s="1"/>
  <c r="BH217" i="13"/>
  <c r="BK93" i="10"/>
  <c r="BJ95" i="10"/>
  <c r="BJ96" i="10" s="1"/>
  <c r="BG193" i="14"/>
  <c r="BF195" i="14"/>
  <c r="BF196" i="14" s="1"/>
  <c r="BE209" i="14"/>
  <c r="BD211" i="14"/>
  <c r="BD212" i="14" s="1"/>
  <c r="BG205" i="14"/>
  <c r="BF207" i="14"/>
  <c r="BF208" i="14" s="1"/>
  <c r="BK155" i="10"/>
  <c r="BK156" i="10" s="1"/>
  <c r="BL153" i="10"/>
  <c r="BC183" i="14"/>
  <c r="BC184" i="14" s="1"/>
  <c r="BD181" i="14"/>
  <c r="BI209" i="10"/>
  <c r="BH211" i="10"/>
  <c r="BH212" i="10" s="1"/>
  <c r="BD189" i="14"/>
  <c r="BC191" i="14"/>
  <c r="BC192" i="14" s="1"/>
  <c r="BD331" i="13"/>
  <c r="BD332" i="13" s="1"/>
  <c r="BE329" i="13"/>
  <c r="BH271" i="10"/>
  <c r="BH272" i="10" s="1"/>
  <c r="BI269" i="10"/>
  <c r="BC169" i="14"/>
  <c r="BB171" i="14"/>
  <c r="BB172" i="14" s="1"/>
  <c r="BD29" i="13"/>
  <c r="BC31" i="13"/>
  <c r="BC32" i="13" s="1"/>
  <c r="BD89" i="13"/>
  <c r="BC91" i="13"/>
  <c r="BC92" i="13" s="1"/>
  <c r="BE209" i="13"/>
  <c r="BD211" i="13"/>
  <c r="BD212" i="13" s="1"/>
  <c r="BC173" i="14"/>
  <c r="BB175" i="14"/>
  <c r="BB176" i="14" s="1"/>
  <c r="BG91" i="10"/>
  <c r="BG92" i="10" s="1"/>
  <c r="BH89" i="10"/>
  <c r="BC179" i="14"/>
  <c r="BC180" i="14" s="1"/>
  <c r="BD177" i="14"/>
  <c r="BI329" i="10"/>
  <c r="BH331" i="10"/>
  <c r="BH332" i="10" s="1"/>
  <c r="BD207" i="13"/>
  <c r="BD208" i="13" s="1"/>
  <c r="BE205" i="13"/>
  <c r="BE213" i="13"/>
  <c r="BD215" i="13"/>
  <c r="BD216" i="13" s="1"/>
  <c r="BH151" i="10"/>
  <c r="BH152" i="10" s="1"/>
  <c r="BI149" i="10"/>
  <c r="BG31" i="10"/>
  <c r="BG32" i="10" s="1"/>
  <c r="BH29" i="10"/>
  <c r="BD185" i="14"/>
  <c r="BC187" i="14"/>
  <c r="BC188" i="14" s="1"/>
  <c r="BE199" i="13"/>
  <c r="BE200" i="13" s="1"/>
  <c r="BF197" i="13"/>
  <c r="BJ85" i="10"/>
  <c r="BI87" i="10"/>
  <c r="BI88" i="10" s="1"/>
  <c r="BL225" i="10"/>
  <c r="BK227" i="10"/>
  <c r="BK228" i="10" s="1"/>
  <c r="BD147" i="14"/>
  <c r="BD148" i="14" s="1"/>
  <c r="BE145" i="14"/>
  <c r="BF325" i="13"/>
  <c r="BE327" i="13"/>
  <c r="BE328" i="13" s="1"/>
  <c r="BI327" i="10"/>
  <c r="BI328" i="10" s="1"/>
  <c r="BJ325" i="10"/>
  <c r="BL147" i="10"/>
  <c r="BL148" i="10" s="1"/>
  <c r="BM145" i="10"/>
  <c r="BD151" i="14"/>
  <c r="BD152" i="14" s="1"/>
  <c r="BE149" i="14"/>
  <c r="BI207" i="10"/>
  <c r="BI208" i="10" s="1"/>
  <c r="BJ205" i="10"/>
  <c r="BI193" i="13"/>
  <c r="BH195" i="13"/>
  <c r="BH196" i="13" s="1"/>
  <c r="BE87" i="13"/>
  <c r="BE88" i="13" s="1"/>
  <c r="BF85" i="13"/>
  <c r="BG155" i="14"/>
  <c r="BG156" i="14" s="1"/>
  <c r="BH153" i="14"/>
  <c r="BG161" i="14"/>
  <c r="BF163" i="14"/>
  <c r="BF164" i="14" s="1"/>
  <c r="BF25" i="13"/>
  <c r="BE27" i="13"/>
  <c r="BE28" i="13" s="1"/>
  <c r="BJ25" i="10"/>
  <c r="BI27" i="10"/>
  <c r="BI28" i="10" s="1"/>
  <c r="BD167" i="14"/>
  <c r="BD168" i="14" s="1"/>
  <c r="BE165" i="14"/>
  <c r="BH201" i="13"/>
  <c r="BG203" i="13"/>
  <c r="BG204" i="13" s="1"/>
  <c r="BD159" i="14"/>
  <c r="BD160" i="14" s="1"/>
  <c r="BE157" i="14"/>
  <c r="AY187" i="13"/>
  <c r="AY188" i="13" s="1"/>
  <c r="AZ185" i="13"/>
  <c r="BC203" i="10"/>
  <c r="BC204" i="10" s="1"/>
  <c r="BD201" i="10"/>
  <c r="AY133" i="14"/>
  <c r="AX135" i="14"/>
  <c r="AX136" i="14" s="1"/>
  <c r="BI269" i="13"/>
  <c r="BH271" i="13"/>
  <c r="BH272" i="13" s="1"/>
  <c r="AU189" i="13"/>
  <c r="AT191" i="13"/>
  <c r="AT192" i="13" s="1"/>
  <c r="BF83" i="13"/>
  <c r="BF84" i="13" s="1"/>
  <c r="BG81" i="13"/>
  <c r="BF313" i="13"/>
  <c r="BE315" i="13"/>
  <c r="BE316" i="13" s="1"/>
  <c r="AE11" i="2"/>
  <c r="R121" i="13"/>
  <c r="T301" i="13"/>
  <c r="S303" i="13"/>
  <c r="BH341" i="13"/>
  <c r="BG343" i="13"/>
  <c r="BG344" i="13" s="1"/>
  <c r="BI311" i="13"/>
  <c r="BI312" i="13" s="1"/>
  <c r="BJ309" i="13"/>
  <c r="BE169" i="13"/>
  <c r="BD171" i="13"/>
  <c r="BD172" i="13" s="1"/>
  <c r="BI267" i="13"/>
  <c r="BI268" i="13" s="1"/>
  <c r="BJ265" i="13"/>
  <c r="BJ259" i="13"/>
  <c r="BJ260" i="13" s="1"/>
  <c r="BK257" i="13"/>
  <c r="BE319" i="13"/>
  <c r="BE320" i="13" s="1"/>
  <c r="BF317" i="13"/>
  <c r="BI107" i="13"/>
  <c r="BI108" i="13" s="1"/>
  <c r="BJ105" i="13"/>
  <c r="AU321" i="13"/>
  <c r="AT323" i="13"/>
  <c r="AT324" i="13" s="1"/>
  <c r="BL273" i="13"/>
  <c r="BK275" i="13"/>
  <c r="BK276" i="13" s="1"/>
  <c r="T129" i="13"/>
  <c r="S131" i="13"/>
  <c r="BH307" i="13"/>
  <c r="BH308" i="13" s="1"/>
  <c r="BI305" i="13"/>
  <c r="BL277" i="13"/>
  <c r="BK279" i="13"/>
  <c r="BK280" i="13" s="1"/>
  <c r="AS141" i="14"/>
  <c r="AR143" i="14"/>
  <c r="AR144" i="14" s="1"/>
  <c r="AS137" i="14"/>
  <c r="AR139" i="14"/>
  <c r="AR140" i="14" s="1"/>
  <c r="AS179" i="13"/>
  <c r="AS180" i="13" s="1"/>
  <c r="AT177" i="13"/>
  <c r="AS183" i="13"/>
  <c r="AS184" i="13" s="1"/>
  <c r="AT181" i="13"/>
  <c r="AX261" i="10"/>
  <c r="AW263" i="10"/>
  <c r="AW264" i="10" s="1"/>
  <c r="AW323" i="10"/>
  <c r="AW324" i="10" s="1"/>
  <c r="AX321" i="10"/>
  <c r="BF131" i="14"/>
  <c r="BF132" i="14" s="1"/>
  <c r="BG129" i="14"/>
  <c r="BD123" i="14"/>
  <c r="BD124" i="14" s="1"/>
  <c r="BE121" i="14"/>
  <c r="BI23" i="10"/>
  <c r="BI24" i="10" s="1"/>
  <c r="BJ21" i="10"/>
  <c r="BI83" i="10"/>
  <c r="BI84" i="10" s="1"/>
  <c r="BJ81" i="10"/>
  <c r="BE175" i="13"/>
  <c r="BE176" i="13" s="1"/>
  <c r="BF173" i="13"/>
  <c r="BD127" i="14"/>
  <c r="BD128" i="14" s="1"/>
  <c r="BE125" i="14"/>
  <c r="BK143" i="10"/>
  <c r="BK144" i="10" s="1"/>
  <c r="BL141" i="10"/>
  <c r="BF165" i="13"/>
  <c r="BE167" i="13"/>
  <c r="BE168" i="13" s="1"/>
  <c r="BF21" i="13"/>
  <c r="BE23" i="13"/>
  <c r="BE24" i="13" s="1"/>
  <c r="AF11" i="7"/>
  <c r="AJ12" i="7" s="1"/>
  <c r="AK12" i="7" s="1"/>
  <c r="AL12" i="7" s="1"/>
  <c r="Q9" i="14"/>
  <c r="R9" i="14" s="1"/>
  <c r="G58" i="2"/>
  <c r="R65" i="13"/>
  <c r="P14" i="2"/>
  <c r="H13" i="2" s="1"/>
  <c r="V121" i="10"/>
  <c r="V123" i="10" s="1"/>
  <c r="BD13" i="13"/>
  <c r="BC15" i="13"/>
  <c r="BC16" i="13" s="1"/>
  <c r="BB75" i="14"/>
  <c r="BB76" i="14" s="1"/>
  <c r="BC73" i="14"/>
  <c r="BH13" i="10"/>
  <c r="BG15" i="10"/>
  <c r="BG16" i="10" s="1"/>
  <c r="BH73" i="10"/>
  <c r="BG75" i="10"/>
  <c r="BG76" i="10" s="1"/>
  <c r="BC77" i="14"/>
  <c r="BB79" i="14"/>
  <c r="BB80" i="14" s="1"/>
  <c r="BH17" i="13"/>
  <c r="BG19" i="13"/>
  <c r="BG20" i="13" s="1"/>
  <c r="BD153" i="13"/>
  <c r="BC155" i="13"/>
  <c r="BC156" i="13" s="1"/>
  <c r="BC109" i="14"/>
  <c r="BB111" i="14"/>
  <c r="BB112" i="14" s="1"/>
  <c r="BE161" i="13"/>
  <c r="BD163" i="13"/>
  <c r="BD164" i="13" s="1"/>
  <c r="BG139" i="10"/>
  <c r="BG140" i="10" s="1"/>
  <c r="BH137" i="10"/>
  <c r="BD149" i="13"/>
  <c r="BC151" i="13"/>
  <c r="BC152" i="13" s="1"/>
  <c r="BG199" i="10"/>
  <c r="BG200" i="10" s="1"/>
  <c r="BH197" i="10"/>
  <c r="BC115" i="14"/>
  <c r="BC116" i="14" s="1"/>
  <c r="BD113" i="14"/>
  <c r="BB107" i="14"/>
  <c r="BB108" i="14" s="1"/>
  <c r="BC105" i="14"/>
  <c r="BI257" i="10"/>
  <c r="BH259" i="10"/>
  <c r="BH260" i="10" s="1"/>
  <c r="BE157" i="13"/>
  <c r="BD159" i="13"/>
  <c r="BD160" i="13" s="1"/>
  <c r="BE147" i="13"/>
  <c r="BE148" i="13" s="1"/>
  <c r="BF145" i="13"/>
  <c r="BJ77" i="10"/>
  <c r="BI79" i="10"/>
  <c r="BI80" i="10" s="1"/>
  <c r="BK19" i="10"/>
  <c r="BK20" i="10" s="1"/>
  <c r="BL17" i="10"/>
  <c r="BD103" i="14"/>
  <c r="BD104" i="14" s="1"/>
  <c r="BE101" i="14"/>
  <c r="BC119" i="14"/>
  <c r="BC120" i="14" s="1"/>
  <c r="BD117" i="14"/>
  <c r="BI317" i="10"/>
  <c r="BH319" i="10"/>
  <c r="BH320" i="10" s="1"/>
  <c r="BF99" i="14"/>
  <c r="BF100" i="14" s="1"/>
  <c r="BG97" i="14"/>
  <c r="BH255" i="10"/>
  <c r="BH256" i="10" s="1"/>
  <c r="BI253" i="10"/>
  <c r="BC87" i="14"/>
  <c r="BC88" i="14" s="1"/>
  <c r="BD85" i="14"/>
  <c r="BD81" i="14"/>
  <c r="BC83" i="14"/>
  <c r="BC84" i="14" s="1"/>
  <c r="BD139" i="13"/>
  <c r="BD140" i="13" s="1"/>
  <c r="BE137" i="13"/>
  <c r="BH195" i="10"/>
  <c r="BH196" i="10" s="1"/>
  <c r="BI193" i="10"/>
  <c r="BE133" i="13"/>
  <c r="BD135" i="13"/>
  <c r="BD136" i="13" s="1"/>
  <c r="BC91" i="14"/>
  <c r="BC92" i="14" s="1"/>
  <c r="BD89" i="14"/>
  <c r="BE141" i="13"/>
  <c r="BD143" i="13"/>
  <c r="BD144" i="13" s="1"/>
  <c r="BH315" i="10"/>
  <c r="BH316" i="10" s="1"/>
  <c r="BI313" i="10"/>
  <c r="BC95" i="14"/>
  <c r="BC96" i="14" s="1"/>
  <c r="BD93" i="14"/>
  <c r="BI133" i="10"/>
  <c r="BH135" i="10"/>
  <c r="BH136" i="10" s="1"/>
  <c r="BP9" i="10"/>
  <c r="BO11" i="10"/>
  <c r="BO12" i="10" s="1"/>
  <c r="BH115" i="13"/>
  <c r="BH116" i="13" s="1"/>
  <c r="BI113" i="13"/>
  <c r="BM249" i="10"/>
  <c r="BL251" i="10"/>
  <c r="BL252" i="10" s="1"/>
  <c r="BH43" i="14"/>
  <c r="BH44" i="14" s="1"/>
  <c r="BI41" i="14"/>
  <c r="BH29" i="14"/>
  <c r="BG31" i="14"/>
  <c r="BG32" i="14" s="1"/>
  <c r="BJ7" i="13"/>
  <c r="BJ8" i="13" s="1"/>
  <c r="BK5" i="13"/>
  <c r="BN305" i="10"/>
  <c r="BM307" i="10"/>
  <c r="BM308" i="10" s="1"/>
  <c r="BJ25" i="14"/>
  <c r="BI27" i="14"/>
  <c r="BI28" i="14" s="1"/>
  <c r="BH47" i="14"/>
  <c r="BH48" i="14" s="1"/>
  <c r="BI45" i="14"/>
  <c r="BO5" i="10"/>
  <c r="BN7" i="10"/>
  <c r="BN8" i="10" s="1"/>
  <c r="BG67" i="14"/>
  <c r="BG68" i="14" s="1"/>
  <c r="BH65" i="14"/>
  <c r="BJ97" i="13"/>
  <c r="BI99" i="13"/>
  <c r="BI100" i="13" s="1"/>
  <c r="BM309" i="10"/>
  <c r="BL311" i="10"/>
  <c r="BL312" i="10" s="1"/>
  <c r="BN245" i="10"/>
  <c r="BM247" i="10"/>
  <c r="BM248" i="10" s="1"/>
  <c r="BG71" i="14"/>
  <c r="BG72" i="14" s="1"/>
  <c r="BH69" i="14"/>
  <c r="BM65" i="10"/>
  <c r="BL67" i="10"/>
  <c r="BL68" i="10" s="1"/>
  <c r="BG35" i="14"/>
  <c r="BG36" i="14" s="1"/>
  <c r="BH33" i="14"/>
  <c r="BL187" i="10"/>
  <c r="BL188" i="10" s="1"/>
  <c r="BM185" i="10"/>
  <c r="BM125" i="10"/>
  <c r="BL127" i="10"/>
  <c r="BL128" i="10" s="1"/>
  <c r="BG39" i="14"/>
  <c r="BG40" i="14" s="1"/>
  <c r="BH37" i="14"/>
  <c r="Y61" i="10"/>
  <c r="X63" i="10"/>
  <c r="BP103" i="10"/>
  <c r="BP104" i="10" s="1"/>
  <c r="BQ101" i="10"/>
  <c r="BR285" i="10"/>
  <c r="BQ287" i="10"/>
  <c r="BQ288" i="10" s="1"/>
  <c r="BO267" i="10"/>
  <c r="BO268" i="10" s="1"/>
  <c r="BP265" i="10"/>
  <c r="BN51" i="10"/>
  <c r="BN52" i="10" s="1"/>
  <c r="BO49" i="10"/>
  <c r="BP291" i="10"/>
  <c r="BP292" i="10" s="1"/>
  <c r="BQ289" i="10"/>
  <c r="BQ129" i="10"/>
  <c r="BP131" i="10"/>
  <c r="BP132" i="10" s="1"/>
  <c r="BR217" i="10"/>
  <c r="BQ219" i="10"/>
  <c r="BQ220" i="10" s="1"/>
  <c r="BR113" i="10"/>
  <c r="BQ115" i="10"/>
  <c r="BQ116" i="10" s="1"/>
  <c r="BQ339" i="10"/>
  <c r="BQ340" i="10" s="1"/>
  <c r="BR337" i="10"/>
  <c r="BP355" i="10"/>
  <c r="BP356" i="10" s="1"/>
  <c r="BQ353" i="10"/>
  <c r="BR163" i="10"/>
  <c r="BR164" i="10" s="1"/>
  <c r="BS161" i="10"/>
  <c r="BS163" i="10" s="1"/>
  <c r="BS164" i="10" s="1"/>
  <c r="BO169" i="10"/>
  <c r="BN171" i="10"/>
  <c r="BN172" i="10" s="1"/>
  <c r="BR157" i="10"/>
  <c r="BQ159" i="10"/>
  <c r="BQ160" i="10" s="1"/>
  <c r="BO191" i="10"/>
  <c r="BO192" i="10" s="1"/>
  <c r="BP189" i="10"/>
  <c r="BQ349" i="10"/>
  <c r="BP351" i="10"/>
  <c r="BP352" i="10" s="1"/>
  <c r="BP175" i="10"/>
  <c r="BP176" i="10" s="1"/>
  <c r="BQ173" i="10"/>
  <c r="BP167" i="10"/>
  <c r="BP168" i="10" s="1"/>
  <c r="BQ165" i="10"/>
  <c r="BO105" i="10"/>
  <c r="BN107" i="10"/>
  <c r="BN108" i="10" s="1"/>
  <c r="BM231" i="10"/>
  <c r="BM232" i="10" s="1"/>
  <c r="BN229" i="10"/>
  <c r="Y3" i="10"/>
  <c r="Y4" i="10" s="1"/>
  <c r="Z1" i="10"/>
  <c r="BR283" i="10"/>
  <c r="BR284" i="10" s="1"/>
  <c r="BS281" i="10"/>
  <c r="BS283" i="10" s="1"/>
  <c r="BS284" i="10" s="1"/>
  <c r="BM341" i="10"/>
  <c r="BL343" i="10"/>
  <c r="BL344" i="10" s="1"/>
  <c r="Y241" i="10"/>
  <c r="X243" i="10"/>
  <c r="BO109" i="10"/>
  <c r="BN111" i="10"/>
  <c r="BN112" i="10" s="1"/>
  <c r="BQ345" i="10"/>
  <c r="BP347" i="10"/>
  <c r="BP348" i="10" s="1"/>
  <c r="BQ69" i="10"/>
  <c r="BP71" i="10"/>
  <c r="BP72" i="10" s="1"/>
  <c r="BQ43" i="10"/>
  <c r="BQ44" i="10" s="1"/>
  <c r="BR41" i="10"/>
  <c r="BO235" i="10"/>
  <c r="BO236" i="10" s="1"/>
  <c r="BP233" i="10"/>
  <c r="BQ295" i="10"/>
  <c r="BQ296" i="10" s="1"/>
  <c r="BR293" i="10"/>
  <c r="BS53" i="10"/>
  <c r="BS55" i="10" s="1"/>
  <c r="BS56" i="10" s="1"/>
  <c r="BR55" i="10"/>
  <c r="BR56" i="10" s="1"/>
  <c r="BQ279" i="10"/>
  <c r="BQ280" i="10" s="1"/>
  <c r="BR277" i="10"/>
  <c r="BS97" i="10"/>
  <c r="BS99" i="10" s="1"/>
  <c r="BS100" i="10" s="1"/>
  <c r="BR99" i="10"/>
  <c r="BR100" i="10" s="1"/>
  <c r="BO45" i="10"/>
  <c r="BN47" i="10"/>
  <c r="BN48" i="10" s="1"/>
  <c r="BR223" i="10"/>
  <c r="BR224" i="10" s="1"/>
  <c r="BS221" i="10"/>
  <c r="BS223" i="10" s="1"/>
  <c r="BS224" i="10" s="1"/>
  <c r="X303" i="10"/>
  <c r="X304" i="10" s="1"/>
  <c r="Y301" i="10"/>
  <c r="BR37" i="10"/>
  <c r="BQ39" i="10"/>
  <c r="BQ40" i="10" s="1"/>
  <c r="BL233" i="14"/>
  <c r="BK235" i="14"/>
  <c r="BK236" i="14" s="1"/>
  <c r="T61" i="13"/>
  <c r="S63" i="13"/>
  <c r="BK333" i="14"/>
  <c r="BJ335" i="14"/>
  <c r="BJ336" i="14" s="1"/>
  <c r="BL251" i="13"/>
  <c r="BL252" i="13" s="1"/>
  <c r="BM249" i="13"/>
  <c r="BK243" i="14"/>
  <c r="BK244" i="14" s="1"/>
  <c r="BL241" i="14"/>
  <c r="BK239" i="13"/>
  <c r="BK240" i="13" s="1"/>
  <c r="BL237" i="13"/>
  <c r="BM41" i="13"/>
  <c r="BL43" i="13"/>
  <c r="BL44" i="13" s="1"/>
  <c r="BJ275" i="14"/>
  <c r="BJ276" i="14" s="1"/>
  <c r="BK273" i="14"/>
  <c r="BL255" i="13"/>
  <c r="BL256" i="13" s="1"/>
  <c r="BM253" i="13"/>
  <c r="BI279" i="14"/>
  <c r="BI280" i="14" s="1"/>
  <c r="BJ277" i="14"/>
  <c r="BL281" i="14"/>
  <c r="BK283" i="14"/>
  <c r="BK284" i="14" s="1"/>
  <c r="BH299" i="14"/>
  <c r="BH300" i="14" s="1"/>
  <c r="BI297" i="14"/>
  <c r="BJ285" i="13"/>
  <c r="BI287" i="13"/>
  <c r="BI288" i="13" s="1"/>
  <c r="BK53" i="14"/>
  <c r="BJ55" i="14"/>
  <c r="BJ56" i="14" s="1"/>
  <c r="BI293" i="14"/>
  <c r="BH295" i="14"/>
  <c r="BH296" i="14" s="1"/>
  <c r="BJ45" i="13"/>
  <c r="BI47" i="13"/>
  <c r="BI48" i="13" s="1"/>
  <c r="T1" i="14"/>
  <c r="S3" i="14"/>
  <c r="S4" i="14" s="1"/>
  <c r="BK355" i="13"/>
  <c r="BK356" i="13" s="1"/>
  <c r="BL353" i="13"/>
  <c r="BL351" i="13"/>
  <c r="BL352" i="13" s="1"/>
  <c r="BM349" i="13"/>
  <c r="BM337" i="13"/>
  <c r="BL339" i="13"/>
  <c r="BL340" i="13" s="1"/>
  <c r="BL241" i="13"/>
  <c r="BK243" i="13"/>
  <c r="BK244" i="13" s="1"/>
  <c r="BK235" i="13"/>
  <c r="BK236" i="13" s="1"/>
  <c r="BL233" i="13"/>
  <c r="BG303" i="14"/>
  <c r="BG304" i="14" s="1"/>
  <c r="BH301" i="14"/>
  <c r="BM37" i="13"/>
  <c r="BL39" i="13"/>
  <c r="BL40" i="13" s="1"/>
  <c r="T3" i="13"/>
  <c r="T4" i="13" s="1"/>
  <c r="U1" i="13"/>
  <c r="BM247" i="13"/>
  <c r="BM248" i="13" s="1"/>
  <c r="BN245" i="13"/>
  <c r="BI289" i="14"/>
  <c r="BH291" i="14"/>
  <c r="BH292" i="14" s="1"/>
  <c r="BK103" i="13"/>
  <c r="BK104" i="13" s="1"/>
  <c r="BL101" i="13"/>
  <c r="BJ311" i="14"/>
  <c r="BJ312" i="14" s="1"/>
  <c r="BK309" i="14"/>
  <c r="S5" i="14"/>
  <c r="R7" i="14"/>
  <c r="T77" i="13"/>
  <c r="S79" i="13"/>
  <c r="BJ323" i="14"/>
  <c r="BJ324" i="14" s="1"/>
  <c r="BK321" i="14"/>
  <c r="S75" i="13"/>
  <c r="T73" i="13"/>
  <c r="BK227" i="14"/>
  <c r="BK228" i="14" s="1"/>
  <c r="BL225" i="14"/>
  <c r="BJ347" i="13"/>
  <c r="BJ348" i="13" s="1"/>
  <c r="BK345" i="13"/>
  <c r="S17" i="14"/>
  <c r="R19" i="14"/>
  <c r="BM9" i="13"/>
  <c r="BL11" i="13"/>
  <c r="BL12" i="13" s="1"/>
  <c r="BL229" i="14"/>
  <c r="BK231" i="14"/>
  <c r="BK232" i="14" s="1"/>
  <c r="BL217" i="14"/>
  <c r="BK219" i="14"/>
  <c r="BK220" i="14" s="1"/>
  <c r="BJ325" i="14"/>
  <c r="BI327" i="14"/>
  <c r="BI328" i="14" s="1"/>
  <c r="BK57" i="14"/>
  <c r="BJ59" i="14"/>
  <c r="BJ60" i="14" s="1"/>
  <c r="BM261" i="13"/>
  <c r="BL263" i="13"/>
  <c r="BL264" i="13" s="1"/>
  <c r="BL315" i="14"/>
  <c r="BL316" i="14" s="1"/>
  <c r="BM313" i="14"/>
  <c r="BK319" i="14"/>
  <c r="BK320" i="14" s="1"/>
  <c r="BL317" i="14"/>
  <c r="BI63" i="14"/>
  <c r="BI64" i="14" s="1"/>
  <c r="BJ61" i="14"/>
  <c r="BH281" i="13"/>
  <c r="BG283" i="13"/>
  <c r="BG284" i="13" s="1"/>
  <c r="BM55" i="13"/>
  <c r="BM56" i="13" s="1"/>
  <c r="BN53" i="13"/>
  <c r="BH271" i="14"/>
  <c r="BH272" i="14" s="1"/>
  <c r="BI269" i="14"/>
  <c r="BM249" i="14"/>
  <c r="BL251" i="14"/>
  <c r="BL252" i="14" s="1"/>
  <c r="BF263" i="14"/>
  <c r="BF264" i="14" s="1"/>
  <c r="BG261" i="14"/>
  <c r="BK305" i="14"/>
  <c r="BJ307" i="14"/>
  <c r="BJ308" i="14" s="1"/>
  <c r="R23" i="14"/>
  <c r="S21" i="14"/>
  <c r="BL223" i="14"/>
  <c r="BL224" i="14" s="1"/>
  <c r="BM221" i="14"/>
  <c r="BM253" i="14"/>
  <c r="BL255" i="14"/>
  <c r="BL256" i="14" s="1"/>
  <c r="BJ247" i="14"/>
  <c r="BJ248" i="14" s="1"/>
  <c r="BK245" i="14"/>
  <c r="BH267" i="14"/>
  <c r="BH268" i="14" s="1"/>
  <c r="BI265" i="14"/>
  <c r="BK331" i="14"/>
  <c r="BK332" i="14" s="1"/>
  <c r="BL329" i="14"/>
  <c r="BK51" i="14"/>
  <c r="BK52" i="14" s="1"/>
  <c r="BL49" i="14"/>
  <c r="BM257" i="14"/>
  <c r="BL259" i="14"/>
  <c r="BL260" i="14" s="1"/>
  <c r="BL237" i="14"/>
  <c r="BK239" i="14"/>
  <c r="BK240" i="14" s="1"/>
  <c r="BJ111" i="13"/>
  <c r="BJ112" i="13" s="1"/>
  <c r="BK109" i="13"/>
  <c r="BL229" i="13"/>
  <c r="BK231" i="13"/>
  <c r="BK232" i="13" s="1"/>
  <c r="BJ49" i="13"/>
  <c r="BI51" i="13"/>
  <c r="BI52" i="13" s="1"/>
  <c r="BK285" i="14"/>
  <c r="BJ287" i="14"/>
  <c r="BJ288" i="14" s="1"/>
  <c r="Q13" i="7"/>
  <c r="BD213" i="14" l="1"/>
  <c r="BC215" i="14"/>
  <c r="BC216" i="14" s="1"/>
  <c r="BE333" i="13"/>
  <c r="BD335" i="13"/>
  <c r="BD336" i="13" s="1"/>
  <c r="BH335" i="10"/>
  <c r="BH336" i="10" s="1"/>
  <c r="BI333" i="10"/>
  <c r="BL155" i="10"/>
  <c r="BL156" i="10" s="1"/>
  <c r="BM153" i="10"/>
  <c r="BF199" i="14"/>
  <c r="BF200" i="14" s="1"/>
  <c r="BG197" i="14"/>
  <c r="BG225" i="13"/>
  <c r="BF227" i="13"/>
  <c r="BF228" i="13" s="1"/>
  <c r="BL215" i="10"/>
  <c r="BL216" i="10" s="1"/>
  <c r="BM213" i="10"/>
  <c r="BG207" i="14"/>
  <c r="BG208" i="14" s="1"/>
  <c r="BH205" i="14"/>
  <c r="BG203" i="14"/>
  <c r="BG204" i="14" s="1"/>
  <c r="BH201" i="14"/>
  <c r="BE211" i="14"/>
  <c r="BE212" i="14" s="1"/>
  <c r="BF209" i="14"/>
  <c r="BH93" i="13"/>
  <c r="BG95" i="13"/>
  <c r="BG96" i="13" s="1"/>
  <c r="BH193" i="14"/>
  <c r="BG195" i="14"/>
  <c r="BG196" i="14" s="1"/>
  <c r="BH223" i="13"/>
  <c r="BH224" i="13" s="1"/>
  <c r="BI221" i="13"/>
  <c r="BJ275" i="10"/>
  <c r="BJ276" i="10" s="1"/>
  <c r="BK273" i="10"/>
  <c r="BK95" i="10"/>
  <c r="BK96" i="10" s="1"/>
  <c r="BL93" i="10"/>
  <c r="BI217" i="13"/>
  <c r="BH219" i="13"/>
  <c r="BH220" i="13" s="1"/>
  <c r="BH35" i="13"/>
  <c r="BH36" i="13" s="1"/>
  <c r="BI33" i="13"/>
  <c r="BM33" i="10"/>
  <c r="BL35" i="10"/>
  <c r="BL36" i="10" s="1"/>
  <c r="BE177" i="14"/>
  <c r="BD179" i="14"/>
  <c r="BD180" i="14" s="1"/>
  <c r="BE185" i="14"/>
  <c r="BD187" i="14"/>
  <c r="BD188" i="14" s="1"/>
  <c r="BD169" i="14"/>
  <c r="BC171" i="14"/>
  <c r="BC172" i="14" s="1"/>
  <c r="BH31" i="10"/>
  <c r="BH32" i="10" s="1"/>
  <c r="BI29" i="10"/>
  <c r="BH91" i="10"/>
  <c r="BH92" i="10" s="1"/>
  <c r="BI89" i="10"/>
  <c r="BI271" i="10"/>
  <c r="BI272" i="10" s="1"/>
  <c r="BJ269" i="10"/>
  <c r="BJ149" i="10"/>
  <c r="BI151" i="10"/>
  <c r="BI152" i="10" s="1"/>
  <c r="BE331" i="13"/>
  <c r="BE332" i="13" s="1"/>
  <c r="BF329" i="13"/>
  <c r="BC175" i="14"/>
  <c r="BC176" i="14" s="1"/>
  <c r="BD173" i="14"/>
  <c r="BE215" i="13"/>
  <c r="BE216" i="13" s="1"/>
  <c r="BF213" i="13"/>
  <c r="BF209" i="13"/>
  <c r="BE211" i="13"/>
  <c r="BE212" i="13" s="1"/>
  <c r="BD191" i="14"/>
  <c r="BD192" i="14" s="1"/>
  <c r="BE189" i="14"/>
  <c r="BF205" i="13"/>
  <c r="BE207" i="13"/>
  <c r="BE208" i="13" s="1"/>
  <c r="BD91" i="13"/>
  <c r="BD92" i="13" s="1"/>
  <c r="BE89" i="13"/>
  <c r="BI211" i="10"/>
  <c r="BI212" i="10" s="1"/>
  <c r="BJ209" i="10"/>
  <c r="BD183" i="14"/>
  <c r="BD184" i="14" s="1"/>
  <c r="BE181" i="14"/>
  <c r="BI331" i="10"/>
  <c r="BI332" i="10" s="1"/>
  <c r="BJ329" i="10"/>
  <c r="BE29" i="13"/>
  <c r="BD31" i="13"/>
  <c r="BD32" i="13" s="1"/>
  <c r="BE159" i="14"/>
  <c r="BE160" i="14" s="1"/>
  <c r="BF157" i="14"/>
  <c r="BI153" i="14"/>
  <c r="BH155" i="14"/>
  <c r="BH156" i="14" s="1"/>
  <c r="BJ327" i="10"/>
  <c r="BJ328" i="10" s="1"/>
  <c r="BK325" i="10"/>
  <c r="BG85" i="13"/>
  <c r="BF87" i="13"/>
  <c r="BF88" i="13" s="1"/>
  <c r="BH203" i="13"/>
  <c r="BH204" i="13" s="1"/>
  <c r="BI201" i="13"/>
  <c r="BF327" i="13"/>
  <c r="BF328" i="13" s="1"/>
  <c r="BG325" i="13"/>
  <c r="BE167" i="14"/>
  <c r="BE168" i="14" s="1"/>
  <c r="BF165" i="14"/>
  <c r="BE147" i="14"/>
  <c r="BE148" i="14" s="1"/>
  <c r="BF145" i="14"/>
  <c r="BI195" i="13"/>
  <c r="BI196" i="13" s="1"/>
  <c r="BJ193" i="13"/>
  <c r="BJ207" i="10"/>
  <c r="BJ208" i="10" s="1"/>
  <c r="BK205" i="10"/>
  <c r="BK25" i="10"/>
  <c r="BJ27" i="10"/>
  <c r="BJ28" i="10" s="1"/>
  <c r="BL227" i="10"/>
  <c r="BL228" i="10" s="1"/>
  <c r="BM225" i="10"/>
  <c r="BE151" i="14"/>
  <c r="BE152" i="14" s="1"/>
  <c r="BF149" i="14"/>
  <c r="BG25" i="13"/>
  <c r="BF27" i="13"/>
  <c r="BF28" i="13" s="1"/>
  <c r="BK85" i="10"/>
  <c r="BJ87" i="10"/>
  <c r="BJ88" i="10" s="1"/>
  <c r="BN145" i="10"/>
  <c r="BM147" i="10"/>
  <c r="BM148" i="10" s="1"/>
  <c r="BF199" i="13"/>
  <c r="BF200" i="13" s="1"/>
  <c r="BG197" i="13"/>
  <c r="BH161" i="14"/>
  <c r="BG163" i="14"/>
  <c r="BG164" i="14" s="1"/>
  <c r="AY135" i="14"/>
  <c r="AY136" i="14" s="1"/>
  <c r="AZ133" i="14"/>
  <c r="BD203" i="10"/>
  <c r="BD204" i="10" s="1"/>
  <c r="BE201" i="10"/>
  <c r="BA185" i="13"/>
  <c r="AZ187" i="13"/>
  <c r="AZ188" i="13" s="1"/>
  <c r="R123" i="13"/>
  <c r="S121" i="13"/>
  <c r="BR304" i="13"/>
  <c r="V181" i="10"/>
  <c r="V183" i="10" s="1"/>
  <c r="R125" i="13"/>
  <c r="BR308" i="13" s="1"/>
  <c r="BL275" i="13"/>
  <c r="BL276" i="13" s="1"/>
  <c r="BM273" i="13"/>
  <c r="BF169" i="13"/>
  <c r="BE171" i="13"/>
  <c r="BE172" i="13" s="1"/>
  <c r="BK309" i="13"/>
  <c r="BJ311" i="13"/>
  <c r="BJ312" i="13" s="1"/>
  <c r="AU323" i="13"/>
  <c r="AU324" i="13" s="1"/>
  <c r="AV321" i="13"/>
  <c r="BF315" i="13"/>
  <c r="BF316" i="13" s="1"/>
  <c r="BG313" i="13"/>
  <c r="BJ107" i="13"/>
  <c r="BJ108" i="13" s="1"/>
  <c r="BK105" i="13"/>
  <c r="BH81" i="13"/>
  <c r="BG83" i="13"/>
  <c r="BG84" i="13" s="1"/>
  <c r="BG317" i="13"/>
  <c r="BF319" i="13"/>
  <c r="BF320" i="13" s="1"/>
  <c r="K13" i="2"/>
  <c r="K58" i="2" s="1"/>
  <c r="Z11" i="2" s="1"/>
  <c r="BM277" i="13"/>
  <c r="BL279" i="13"/>
  <c r="BL280" i="13" s="1"/>
  <c r="BI341" i="13"/>
  <c r="BH343" i="13"/>
  <c r="BH344" i="13" s="1"/>
  <c r="BI307" i="13"/>
  <c r="BI308" i="13" s="1"/>
  <c r="BJ305" i="13"/>
  <c r="BK259" i="13"/>
  <c r="BK260" i="13" s="1"/>
  <c r="BL257" i="13"/>
  <c r="AU191" i="13"/>
  <c r="AU192" i="13" s="1"/>
  <c r="AV189" i="13"/>
  <c r="BJ267" i="13"/>
  <c r="BJ268" i="13" s="1"/>
  <c r="BK265" i="13"/>
  <c r="U129" i="13"/>
  <c r="T131" i="13"/>
  <c r="U301" i="13"/>
  <c r="T303" i="13"/>
  <c r="T304" i="13" s="1"/>
  <c r="BJ269" i="13"/>
  <c r="BI271" i="13"/>
  <c r="BI272" i="13" s="1"/>
  <c r="R69" i="13"/>
  <c r="R71" i="13" s="1"/>
  <c r="AG11" i="7"/>
  <c r="AM12" i="7" s="1"/>
  <c r="AN12" i="7" s="1"/>
  <c r="AO12" i="7" s="1"/>
  <c r="H58" i="2"/>
  <c r="R13" i="7"/>
  <c r="S13" i="7" s="1"/>
  <c r="T13" i="7" s="1"/>
  <c r="AY321" i="10"/>
  <c r="AX323" i="10"/>
  <c r="AX324" i="10" s="1"/>
  <c r="AT183" i="13"/>
  <c r="AT184" i="13" s="1"/>
  <c r="AU181" i="13"/>
  <c r="AS139" i="14"/>
  <c r="AS140" i="14" s="1"/>
  <c r="AT137" i="14"/>
  <c r="AT179" i="13"/>
  <c r="AT180" i="13" s="1"/>
  <c r="AU177" i="13"/>
  <c r="AY261" i="10"/>
  <c r="AX263" i="10"/>
  <c r="AX264" i="10" s="1"/>
  <c r="AS143" i="14"/>
  <c r="AS144" i="14" s="1"/>
  <c r="AT141" i="14"/>
  <c r="Q11" i="14"/>
  <c r="BE127" i="14"/>
  <c r="BE128" i="14" s="1"/>
  <c r="BF125" i="14"/>
  <c r="BF175" i="13"/>
  <c r="BF176" i="13" s="1"/>
  <c r="BG173" i="13"/>
  <c r="BF121" i="14"/>
  <c r="BE123" i="14"/>
  <c r="BE124" i="14" s="1"/>
  <c r="BG131" i="14"/>
  <c r="BG132" i="14" s="1"/>
  <c r="BH129" i="14"/>
  <c r="BG21" i="13"/>
  <c r="BF23" i="13"/>
  <c r="BF24" i="13" s="1"/>
  <c r="BM141" i="10"/>
  <c r="BL143" i="10"/>
  <c r="BL144" i="10" s="1"/>
  <c r="BK81" i="10"/>
  <c r="BJ83" i="10"/>
  <c r="BJ84" i="10" s="1"/>
  <c r="BJ23" i="10"/>
  <c r="BJ24" i="10" s="1"/>
  <c r="BK21" i="10"/>
  <c r="BG165" i="13"/>
  <c r="BF167" i="13"/>
  <c r="BF168" i="13" s="1"/>
  <c r="W121" i="10"/>
  <c r="W123" i="10" s="1"/>
  <c r="S65" i="13"/>
  <c r="S67" i="13" s="1"/>
  <c r="R67" i="13"/>
  <c r="Q13" i="14"/>
  <c r="R13" i="14" s="1"/>
  <c r="AF11" i="2"/>
  <c r="BC75" i="14"/>
  <c r="BC76" i="14" s="1"/>
  <c r="BD73" i="14"/>
  <c r="BC79" i="14"/>
  <c r="BC80" i="14" s="1"/>
  <c r="BD77" i="14"/>
  <c r="BI73" i="10"/>
  <c r="BH75" i="10"/>
  <c r="BH76" i="10" s="1"/>
  <c r="BI13" i="10"/>
  <c r="BH15" i="10"/>
  <c r="BH16" i="10" s="1"/>
  <c r="BE13" i="13"/>
  <c r="BD15" i="13"/>
  <c r="BD16" i="13" s="1"/>
  <c r="BI319" i="10"/>
  <c r="BI320" i="10" s="1"/>
  <c r="BJ317" i="10"/>
  <c r="BJ79" i="10"/>
  <c r="BJ80" i="10" s="1"/>
  <c r="BK77" i="10"/>
  <c r="BE159" i="13"/>
  <c r="BE160" i="13" s="1"/>
  <c r="BF157" i="13"/>
  <c r="BJ257" i="10"/>
  <c r="BI259" i="10"/>
  <c r="BI260" i="10" s="1"/>
  <c r="BE149" i="13"/>
  <c r="BD151" i="13"/>
  <c r="BD152" i="13" s="1"/>
  <c r="BE163" i="13"/>
  <c r="BE164" i="13" s="1"/>
  <c r="BF161" i="13"/>
  <c r="BC111" i="14"/>
  <c r="BC112" i="14" s="1"/>
  <c r="BD109" i="14"/>
  <c r="BD155" i="13"/>
  <c r="BD156" i="13" s="1"/>
  <c r="BE153" i="13"/>
  <c r="BI17" i="13"/>
  <c r="BH19" i="13"/>
  <c r="BH20" i="13" s="1"/>
  <c r="BU100" i="10"/>
  <c r="BU56" i="10"/>
  <c r="BH97" i="14"/>
  <c r="BG99" i="14"/>
  <c r="BG100" i="14" s="1"/>
  <c r="BE117" i="14"/>
  <c r="BD119" i="14"/>
  <c r="BD120" i="14" s="1"/>
  <c r="BE103" i="14"/>
  <c r="BE104" i="14" s="1"/>
  <c r="BF101" i="14"/>
  <c r="BL19" i="10"/>
  <c r="BL20" i="10" s="1"/>
  <c r="BM17" i="10"/>
  <c r="BG145" i="13"/>
  <c r="BF147" i="13"/>
  <c r="BF148" i="13" s="1"/>
  <c r="BD105" i="14"/>
  <c r="BC107" i="14"/>
  <c r="BC108" i="14" s="1"/>
  <c r="BD115" i="14"/>
  <c r="BD116" i="14" s="1"/>
  <c r="BE113" i="14"/>
  <c r="BH199" i="10"/>
  <c r="BH200" i="10" s="1"/>
  <c r="BI197" i="10"/>
  <c r="BH139" i="10"/>
  <c r="BH140" i="10" s="1"/>
  <c r="BI137" i="10"/>
  <c r="BE93" i="14"/>
  <c r="BD95" i="14"/>
  <c r="BD96" i="14" s="1"/>
  <c r="BJ313" i="10"/>
  <c r="BI315" i="10"/>
  <c r="BI316" i="10" s="1"/>
  <c r="BD91" i="14"/>
  <c r="BD92" i="14" s="1"/>
  <c r="BE89" i="14"/>
  <c r="BI195" i="10"/>
  <c r="BI196" i="10" s="1"/>
  <c r="BJ193" i="10"/>
  <c r="BF137" i="13"/>
  <c r="BE139" i="13"/>
  <c r="BE140" i="13" s="1"/>
  <c r="BD87" i="14"/>
  <c r="BD88" i="14" s="1"/>
  <c r="BE85" i="14"/>
  <c r="BJ253" i="10"/>
  <c r="BI255" i="10"/>
  <c r="BI256" i="10" s="1"/>
  <c r="BI135" i="10"/>
  <c r="BI136" i="10" s="1"/>
  <c r="BJ133" i="10"/>
  <c r="BE143" i="13"/>
  <c r="BE144" i="13" s="1"/>
  <c r="BF141" i="13"/>
  <c r="BF133" i="13"/>
  <c r="BE135" i="13"/>
  <c r="BE136" i="13" s="1"/>
  <c r="BE81" i="14"/>
  <c r="BD83" i="14"/>
  <c r="BD84" i="14" s="1"/>
  <c r="BQ9" i="10"/>
  <c r="BP11" i="10"/>
  <c r="BP12" i="10" s="1"/>
  <c r="BU224" i="10"/>
  <c r="BU284" i="10"/>
  <c r="BU164" i="10"/>
  <c r="BM127" i="10"/>
  <c r="BM128" i="10" s="1"/>
  <c r="BN125" i="10"/>
  <c r="BN65" i="10"/>
  <c r="BM67" i="10"/>
  <c r="BM68" i="10" s="1"/>
  <c r="BH67" i="14"/>
  <c r="BH68" i="14" s="1"/>
  <c r="BI65" i="14"/>
  <c r="BO7" i="10"/>
  <c r="BO8" i="10" s="1"/>
  <c r="BP5" i="10"/>
  <c r="BJ27" i="14"/>
  <c r="BJ28" i="14" s="1"/>
  <c r="BK25" i="14"/>
  <c r="BO305" i="10"/>
  <c r="BN307" i="10"/>
  <c r="BN308" i="10" s="1"/>
  <c r="BH31" i="14"/>
  <c r="BH32" i="14" s="1"/>
  <c r="BI29" i="14"/>
  <c r="R11" i="14"/>
  <c r="S9" i="14"/>
  <c r="BI115" i="13"/>
  <c r="BI116" i="13" s="1"/>
  <c r="BJ113" i="13"/>
  <c r="BI37" i="14"/>
  <c r="BH39" i="14"/>
  <c r="BH40" i="14" s="1"/>
  <c r="BM187" i="10"/>
  <c r="BM188" i="10" s="1"/>
  <c r="BN185" i="10"/>
  <c r="BH35" i="14"/>
  <c r="BH36" i="14" s="1"/>
  <c r="BI33" i="14"/>
  <c r="BI69" i="14"/>
  <c r="BH71" i="14"/>
  <c r="BH72" i="14" s="1"/>
  <c r="BN247" i="10"/>
  <c r="BN248" i="10" s="1"/>
  <c r="BO245" i="10"/>
  <c r="BN309" i="10"/>
  <c r="BM311" i="10"/>
  <c r="BM312" i="10" s="1"/>
  <c r="BK97" i="13"/>
  <c r="BJ99" i="13"/>
  <c r="BJ100" i="13" s="1"/>
  <c r="BI47" i="14"/>
  <c r="BI48" i="14" s="1"/>
  <c r="BJ45" i="14"/>
  <c r="BL5" i="13"/>
  <c r="BK7" i="13"/>
  <c r="BK8" i="13" s="1"/>
  <c r="BI43" i="14"/>
  <c r="BI44" i="14" s="1"/>
  <c r="BJ41" i="14"/>
  <c r="BM251" i="10"/>
  <c r="BM252" i="10" s="1"/>
  <c r="BN249" i="10"/>
  <c r="BQ131" i="10"/>
  <c r="BQ132" i="10" s="1"/>
  <c r="BR129" i="10"/>
  <c r="BR39" i="10"/>
  <c r="BR40" i="10" s="1"/>
  <c r="BS37" i="10"/>
  <c r="BS39" i="10" s="1"/>
  <c r="BS40" i="10" s="1"/>
  <c r="BR69" i="10"/>
  <c r="BQ71" i="10"/>
  <c r="BQ72" i="10" s="1"/>
  <c r="Y243" i="10"/>
  <c r="Z241" i="10"/>
  <c r="Z3" i="10"/>
  <c r="Z4" i="10" s="1"/>
  <c r="AA1" i="10"/>
  <c r="BP105" i="10"/>
  <c r="BO107" i="10"/>
  <c r="BO108" i="10" s="1"/>
  <c r="BQ175" i="10"/>
  <c r="BQ176" i="10" s="1"/>
  <c r="BR173" i="10"/>
  <c r="BP267" i="10"/>
  <c r="BP268" i="10" s="1"/>
  <c r="BQ265" i="10"/>
  <c r="BR279" i="10"/>
  <c r="BR280" i="10" s="1"/>
  <c r="BS277" i="10"/>
  <c r="BS279" i="10" s="1"/>
  <c r="BS280" i="10" s="1"/>
  <c r="BQ167" i="10"/>
  <c r="BQ168" i="10" s="1"/>
  <c r="BR165" i="10"/>
  <c r="BR159" i="10"/>
  <c r="BR160" i="10" s="1"/>
  <c r="BS157" i="10"/>
  <c r="BS159" i="10" s="1"/>
  <c r="BS160" i="10" s="1"/>
  <c r="BS113" i="10"/>
  <c r="BS115" i="10" s="1"/>
  <c r="BS116" i="10" s="1"/>
  <c r="BR115" i="10"/>
  <c r="BR116" i="10" s="1"/>
  <c r="BR101" i="10"/>
  <c r="BQ103" i="10"/>
  <c r="BQ104" i="10" s="1"/>
  <c r="Y303" i="10"/>
  <c r="Y304" i="10" s="1"/>
  <c r="Z301" i="10"/>
  <c r="BQ347" i="10"/>
  <c r="BQ348" i="10" s="1"/>
  <c r="BR345" i="10"/>
  <c r="BO229" i="10"/>
  <c r="BN231" i="10"/>
  <c r="BN232" i="10" s="1"/>
  <c r="BS337" i="10"/>
  <c r="BS339" i="10" s="1"/>
  <c r="BS340" i="10" s="1"/>
  <c r="BR339" i="10"/>
  <c r="BR340" i="10" s="1"/>
  <c r="BR289" i="10"/>
  <c r="BQ291" i="10"/>
  <c r="BQ292" i="10" s="1"/>
  <c r="BP235" i="10"/>
  <c r="BP236" i="10" s="1"/>
  <c r="BQ233" i="10"/>
  <c r="BR43" i="10"/>
  <c r="BR44" i="10" s="1"/>
  <c r="BS41" i="10"/>
  <c r="BS43" i="10" s="1"/>
  <c r="BS44" i="10" s="1"/>
  <c r="BN341" i="10"/>
  <c r="BM343" i="10"/>
  <c r="BM344" i="10" s="1"/>
  <c r="BQ351" i="10"/>
  <c r="BQ352" i="10" s="1"/>
  <c r="BR349" i="10"/>
  <c r="BP169" i="10"/>
  <c r="BO171" i="10"/>
  <c r="BO172" i="10" s="1"/>
  <c r="BR219" i="10"/>
  <c r="BR220" i="10" s="1"/>
  <c r="BS217" i="10"/>
  <c r="BS219" i="10" s="1"/>
  <c r="BS220" i="10" s="1"/>
  <c r="BO51" i="10"/>
  <c r="BO52" i="10" s="1"/>
  <c r="BP49" i="10"/>
  <c r="BS293" i="10"/>
  <c r="BS295" i="10" s="1"/>
  <c r="BS296" i="10" s="1"/>
  <c r="BR295" i="10"/>
  <c r="BR296" i="10" s="1"/>
  <c r="BP45" i="10"/>
  <c r="BO47" i="10"/>
  <c r="BO48" i="10" s="1"/>
  <c r="BO111" i="10"/>
  <c r="BO112" i="10" s="1"/>
  <c r="BP109" i="10"/>
  <c r="BQ189" i="10"/>
  <c r="BP191" i="10"/>
  <c r="BP192" i="10" s="1"/>
  <c r="BQ355" i="10"/>
  <c r="BQ356" i="10" s="1"/>
  <c r="BR353" i="10"/>
  <c r="BR287" i="10"/>
  <c r="BR288" i="10" s="1"/>
  <c r="BS285" i="10"/>
  <c r="BS287" i="10" s="1"/>
  <c r="BS288" i="10" s="1"/>
  <c r="Y63" i="10"/>
  <c r="Z61" i="10"/>
  <c r="BH261" i="14"/>
  <c r="BG263" i="14"/>
  <c r="BG264" i="14" s="1"/>
  <c r="BL245" i="14"/>
  <c r="BK247" i="14"/>
  <c r="BK248" i="14" s="1"/>
  <c r="BM317" i="14"/>
  <c r="BL319" i="14"/>
  <c r="BL320" i="14" s="1"/>
  <c r="BL235" i="13"/>
  <c r="BL236" i="13" s="1"/>
  <c r="BM233" i="13"/>
  <c r="BM353" i="13"/>
  <c r="BL355" i="13"/>
  <c r="BL356" i="13" s="1"/>
  <c r="BJ279" i="14"/>
  <c r="BJ280" i="14" s="1"/>
  <c r="BK277" i="14"/>
  <c r="U61" i="13"/>
  <c r="T63" i="13"/>
  <c r="BN41" i="13"/>
  <c r="BM43" i="13"/>
  <c r="BM44" i="13" s="1"/>
  <c r="BL333" i="14"/>
  <c r="BK335" i="14"/>
  <c r="BK336" i="14" s="1"/>
  <c r="BK111" i="13"/>
  <c r="BK112" i="13" s="1"/>
  <c r="BL109" i="13"/>
  <c r="BI271" i="14"/>
  <c r="BI272" i="14" s="1"/>
  <c r="BJ269" i="14"/>
  <c r="BI281" i="13"/>
  <c r="BH283" i="13"/>
  <c r="BH284" i="13" s="1"/>
  <c r="BM11" i="13"/>
  <c r="BM12" i="13" s="1"/>
  <c r="BN9" i="13"/>
  <c r="T75" i="13"/>
  <c r="U73" i="13"/>
  <c r="U3" i="13"/>
  <c r="U4" i="13" s="1"/>
  <c r="V1" i="13"/>
  <c r="BL243" i="13"/>
  <c r="BL244" i="13" s="1"/>
  <c r="BM241" i="13"/>
  <c r="BN337" i="13"/>
  <c r="BM339" i="13"/>
  <c r="BM340" i="13" s="1"/>
  <c r="BJ287" i="13"/>
  <c r="BJ288" i="13" s="1"/>
  <c r="BK285" i="13"/>
  <c r="BL239" i="13"/>
  <c r="BL240" i="13" s="1"/>
  <c r="BM237" i="13"/>
  <c r="BL243" i="14"/>
  <c r="BL244" i="14" s="1"/>
  <c r="BM241" i="14"/>
  <c r="BN261" i="13"/>
  <c r="BM263" i="13"/>
  <c r="BM264" i="13" s="1"/>
  <c r="BL227" i="14"/>
  <c r="BL228" i="14" s="1"/>
  <c r="BM225" i="14"/>
  <c r="BN247" i="13"/>
  <c r="BN248" i="13" s="1"/>
  <c r="BO245" i="13"/>
  <c r="BO247" i="13" s="1"/>
  <c r="BO248" i="13" s="1"/>
  <c r="BK287" i="14"/>
  <c r="BK288" i="14" s="1"/>
  <c r="BL285" i="14"/>
  <c r="BM259" i="14"/>
  <c r="BM260" i="14" s="1"/>
  <c r="BN257" i="14"/>
  <c r="BN259" i="14" s="1"/>
  <c r="BN260" i="14" s="1"/>
  <c r="BK59" i="14"/>
  <c r="BK60" i="14" s="1"/>
  <c r="BL57" i="14"/>
  <c r="BL309" i="14"/>
  <c r="BK311" i="14"/>
  <c r="BK312" i="14" s="1"/>
  <c r="BN37" i="13"/>
  <c r="BM39" i="13"/>
  <c r="BM40" i="13" s="1"/>
  <c r="BM233" i="14"/>
  <c r="BL235" i="14"/>
  <c r="BL236" i="14" s="1"/>
  <c r="BM329" i="14"/>
  <c r="BL331" i="14"/>
  <c r="BL332" i="14" s="1"/>
  <c r="BL305" i="14"/>
  <c r="BK307" i="14"/>
  <c r="BK308" i="14" s="1"/>
  <c r="BM251" i="14"/>
  <c r="BM252" i="14" s="1"/>
  <c r="BN249" i="14"/>
  <c r="BN251" i="14" s="1"/>
  <c r="BN252" i="14" s="1"/>
  <c r="BJ63" i="14"/>
  <c r="BJ64" i="14" s="1"/>
  <c r="BK61" i="14"/>
  <c r="BM315" i="14"/>
  <c r="BM316" i="14" s="1"/>
  <c r="BN313" i="14"/>
  <c r="BN315" i="14" s="1"/>
  <c r="BN316" i="14" s="1"/>
  <c r="BN349" i="13"/>
  <c r="BM351" i="13"/>
  <c r="BM352" i="13" s="1"/>
  <c r="BI299" i="14"/>
  <c r="BI300" i="14" s="1"/>
  <c r="BJ297" i="14"/>
  <c r="BK45" i="13"/>
  <c r="BJ47" i="13"/>
  <c r="BJ48" i="13" s="1"/>
  <c r="BJ293" i="14"/>
  <c r="BI295" i="14"/>
  <c r="BI296" i="14" s="1"/>
  <c r="BM251" i="13"/>
  <c r="BM252" i="13" s="1"/>
  <c r="BN249" i="13"/>
  <c r="S23" i="14"/>
  <c r="S24" i="14" s="1"/>
  <c r="T21" i="14"/>
  <c r="BK325" i="14"/>
  <c r="BJ327" i="14"/>
  <c r="BJ328" i="14" s="1"/>
  <c r="BM229" i="14"/>
  <c r="BL231" i="14"/>
  <c r="BL232" i="14" s="1"/>
  <c r="T17" i="14"/>
  <c r="S19" i="14"/>
  <c r="BJ289" i="14"/>
  <c r="BI291" i="14"/>
  <c r="BI292" i="14" s="1"/>
  <c r="BL53" i="14"/>
  <c r="BK55" i="14"/>
  <c r="BK56" i="14" s="1"/>
  <c r="BN253" i="14"/>
  <c r="BN255" i="14" s="1"/>
  <c r="BN256" i="14" s="1"/>
  <c r="BM255" i="14"/>
  <c r="BM256" i="14" s="1"/>
  <c r="BL219" i="14"/>
  <c r="BL220" i="14" s="1"/>
  <c r="BM217" i="14"/>
  <c r="T79" i="13"/>
  <c r="U77" i="13"/>
  <c r="T3" i="14"/>
  <c r="T4" i="14" s="1"/>
  <c r="U1" i="14"/>
  <c r="BM281" i="14"/>
  <c r="BL283" i="14"/>
  <c r="BL284" i="14" s="1"/>
  <c r="BK275" i="14"/>
  <c r="BK276" i="14" s="1"/>
  <c r="BL273" i="14"/>
  <c r="BL231" i="13"/>
  <c r="BL232" i="13" s="1"/>
  <c r="BM229" i="13"/>
  <c r="BO53" i="13"/>
  <c r="BO55" i="13" s="1"/>
  <c r="BO56" i="13" s="1"/>
  <c r="BN55" i="13"/>
  <c r="BN56" i="13" s="1"/>
  <c r="BK323" i="14"/>
  <c r="BK324" i="14" s="1"/>
  <c r="BL321" i="14"/>
  <c r="BK347" i="13"/>
  <c r="BK348" i="13" s="1"/>
  <c r="BL345" i="13"/>
  <c r="BJ51" i="13"/>
  <c r="BJ52" i="13" s="1"/>
  <c r="BK49" i="13"/>
  <c r="BM237" i="14"/>
  <c r="BL239" i="14"/>
  <c r="BL240" i="14" s="1"/>
  <c r="BL51" i="14"/>
  <c r="BL52" i="14" s="1"/>
  <c r="BM49" i="14"/>
  <c r="BJ265" i="14"/>
  <c r="BI267" i="14"/>
  <c r="BI268" i="14" s="1"/>
  <c r="BN221" i="14"/>
  <c r="BN223" i="14" s="1"/>
  <c r="BN224" i="14" s="1"/>
  <c r="BM223" i="14"/>
  <c r="BM224" i="14" s="1"/>
  <c r="S7" i="14"/>
  <c r="T5" i="14"/>
  <c r="BM101" i="13"/>
  <c r="BL103" i="13"/>
  <c r="BL104" i="13" s="1"/>
  <c r="BH303" i="14"/>
  <c r="BH304" i="14" s="1"/>
  <c r="BI301" i="14"/>
  <c r="BN253" i="13"/>
  <c r="BM255" i="13"/>
  <c r="BM256" i="13" s="1"/>
  <c r="W181" i="10" l="1"/>
  <c r="BV304" i="10"/>
  <c r="BJ333" i="10"/>
  <c r="BI335" i="10"/>
  <c r="BI336" i="10" s="1"/>
  <c r="AL11" i="7"/>
  <c r="BF333" i="13"/>
  <c r="BE335" i="13"/>
  <c r="BE336" i="13" s="1"/>
  <c r="BD215" i="14"/>
  <c r="BD216" i="14" s="1"/>
  <c r="BE213" i="14"/>
  <c r="BI201" i="14"/>
  <c r="BH203" i="14"/>
  <c r="BH204" i="14" s="1"/>
  <c r="BM35" i="10"/>
  <c r="BM36" i="10" s="1"/>
  <c r="BN33" i="10"/>
  <c r="BJ33" i="13"/>
  <c r="BI35" i="13"/>
  <c r="BI36" i="13" s="1"/>
  <c r="BH207" i="14"/>
  <c r="BH208" i="14" s="1"/>
  <c r="BI205" i="14"/>
  <c r="BI193" i="14"/>
  <c r="BH195" i="14"/>
  <c r="BH196" i="14" s="1"/>
  <c r="BN213" i="10"/>
  <c r="BM215" i="10"/>
  <c r="BM216" i="10" s="1"/>
  <c r="BJ217" i="13"/>
  <c r="BI219" i="13"/>
  <c r="BI220" i="13" s="1"/>
  <c r="BH95" i="13"/>
  <c r="BH96" i="13" s="1"/>
  <c r="BI93" i="13"/>
  <c r="BL95" i="10"/>
  <c r="BL96" i="10" s="1"/>
  <c r="BM93" i="10"/>
  <c r="BG227" i="13"/>
  <c r="BG228" i="13" s="1"/>
  <c r="BH225" i="13"/>
  <c r="BL273" i="10"/>
  <c r="BK275" i="10"/>
  <c r="BK276" i="10" s="1"/>
  <c r="BG199" i="14"/>
  <c r="BG200" i="14" s="1"/>
  <c r="BH197" i="14"/>
  <c r="L14" i="2"/>
  <c r="BI223" i="13"/>
  <c r="BI224" i="13" s="1"/>
  <c r="BJ221" i="13"/>
  <c r="BF211" i="14"/>
  <c r="BF212" i="14" s="1"/>
  <c r="BG209" i="14"/>
  <c r="BM155" i="10"/>
  <c r="BM156" i="10" s="1"/>
  <c r="BN153" i="10"/>
  <c r="BE31" i="13"/>
  <c r="BE32" i="13" s="1"/>
  <c r="BF29" i="13"/>
  <c r="BJ331" i="10"/>
  <c r="BJ332" i="10" s="1"/>
  <c r="BK329" i="10"/>
  <c r="BJ89" i="10"/>
  <c r="BI91" i="10"/>
  <c r="BI92" i="10" s="1"/>
  <c r="BK269" i="10"/>
  <c r="BJ271" i="10"/>
  <c r="BJ272" i="10" s="1"/>
  <c r="BF211" i="13"/>
  <c r="BF212" i="13" s="1"/>
  <c r="BG209" i="13"/>
  <c r="BF181" i="14"/>
  <c r="BE183" i="14"/>
  <c r="BE184" i="14" s="1"/>
  <c r="BF215" i="13"/>
  <c r="BF216" i="13" s="1"/>
  <c r="BG213" i="13"/>
  <c r="BJ29" i="10"/>
  <c r="BI31" i="10"/>
  <c r="BI32" i="10" s="1"/>
  <c r="BK209" i="10"/>
  <c r="BJ211" i="10"/>
  <c r="BJ212" i="10" s="1"/>
  <c r="BD175" i="14"/>
  <c r="BD176" i="14" s="1"/>
  <c r="BE173" i="14"/>
  <c r="BE191" i="14"/>
  <c r="BE192" i="14" s="1"/>
  <c r="BF189" i="14"/>
  <c r="BE169" i="14"/>
  <c r="BD171" i="14"/>
  <c r="BD172" i="14" s="1"/>
  <c r="BE91" i="13"/>
  <c r="BE92" i="13" s="1"/>
  <c r="BF89" i="13"/>
  <c r="BG329" i="13"/>
  <c r="BF331" i="13"/>
  <c r="BF332" i="13" s="1"/>
  <c r="BE187" i="14"/>
  <c r="BE188" i="14" s="1"/>
  <c r="BF185" i="14"/>
  <c r="BG205" i="13"/>
  <c r="BF207" i="13"/>
  <c r="BF208" i="13" s="1"/>
  <c r="BK149" i="10"/>
  <c r="BJ151" i="10"/>
  <c r="BJ152" i="10" s="1"/>
  <c r="BF177" i="14"/>
  <c r="BE179" i="14"/>
  <c r="BE180" i="14" s="1"/>
  <c r="BG199" i="13"/>
  <c r="BG200" i="13" s="1"/>
  <c r="BH197" i="13"/>
  <c r="BH325" i="13"/>
  <c r="BG327" i="13"/>
  <c r="BG328" i="13" s="1"/>
  <c r="BL25" i="10"/>
  <c r="BK27" i="10"/>
  <c r="BK28" i="10" s="1"/>
  <c r="BI203" i="13"/>
  <c r="BI204" i="13" s="1"/>
  <c r="BJ201" i="13"/>
  <c r="BO145" i="10"/>
  <c r="BN147" i="10"/>
  <c r="BN148" i="10" s="1"/>
  <c r="BK207" i="10"/>
  <c r="BK208" i="10" s="1"/>
  <c r="BL205" i="10"/>
  <c r="BL85" i="10"/>
  <c r="BK87" i="10"/>
  <c r="BK88" i="10" s="1"/>
  <c r="BH85" i="13"/>
  <c r="BG87" i="13"/>
  <c r="BG88" i="13" s="1"/>
  <c r="BJ195" i="13"/>
  <c r="BJ196" i="13" s="1"/>
  <c r="BK193" i="13"/>
  <c r="BL325" i="10"/>
  <c r="BK327" i="10"/>
  <c r="BK328" i="10" s="1"/>
  <c r="BG27" i="13"/>
  <c r="BG28" i="13" s="1"/>
  <c r="BH25" i="13"/>
  <c r="BF151" i="14"/>
  <c r="BF152" i="14" s="1"/>
  <c r="BG149" i="14"/>
  <c r="BF147" i="14"/>
  <c r="BF148" i="14" s="1"/>
  <c r="BG145" i="14"/>
  <c r="BJ153" i="14"/>
  <c r="BI155" i="14"/>
  <c r="BI156" i="14" s="1"/>
  <c r="BM227" i="10"/>
  <c r="BM228" i="10" s="1"/>
  <c r="BN225" i="10"/>
  <c r="BG165" i="14"/>
  <c r="BF167" i="14"/>
  <c r="BF168" i="14" s="1"/>
  <c r="BG157" i="14"/>
  <c r="BF159" i="14"/>
  <c r="BF160" i="14" s="1"/>
  <c r="BH163" i="14"/>
  <c r="BH164" i="14" s="1"/>
  <c r="BI161" i="14"/>
  <c r="BB185" i="13"/>
  <c r="BA187" i="13"/>
  <c r="BA188" i="13" s="1"/>
  <c r="BF201" i="10"/>
  <c r="BE203" i="10"/>
  <c r="BE204" i="10" s="1"/>
  <c r="BA133" i="14"/>
  <c r="AZ135" i="14"/>
  <c r="AZ136" i="14" s="1"/>
  <c r="BR312" i="13"/>
  <c r="S69" i="13"/>
  <c r="S71" i="13" s="1"/>
  <c r="BM257" i="13"/>
  <c r="BL259" i="13"/>
  <c r="BL260" i="13" s="1"/>
  <c r="BH317" i="13"/>
  <c r="BG319" i="13"/>
  <c r="BG320" i="13" s="1"/>
  <c r="BK311" i="13"/>
  <c r="BK312" i="13" s="1"/>
  <c r="BL309" i="13"/>
  <c r="BK269" i="13"/>
  <c r="BJ271" i="13"/>
  <c r="BJ272" i="13" s="1"/>
  <c r="BK305" i="13"/>
  <c r="BJ307" i="13"/>
  <c r="BJ308" i="13" s="1"/>
  <c r="U303" i="13"/>
  <c r="U304" i="13" s="1"/>
  <c r="V301" i="13"/>
  <c r="BF171" i="13"/>
  <c r="BF172" i="13" s="1"/>
  <c r="BG169" i="13"/>
  <c r="BH83" i="13"/>
  <c r="BH84" i="13" s="1"/>
  <c r="BI81" i="13"/>
  <c r="BM275" i="13"/>
  <c r="BM276" i="13" s="1"/>
  <c r="BN273" i="13"/>
  <c r="V129" i="13"/>
  <c r="U131" i="13"/>
  <c r="BJ341" i="13"/>
  <c r="BI343" i="13"/>
  <c r="BI344" i="13" s="1"/>
  <c r="BK107" i="13"/>
  <c r="BK108" i="13" s="1"/>
  <c r="BL105" i="13"/>
  <c r="BK267" i="13"/>
  <c r="BK268" i="13" s="1"/>
  <c r="BL265" i="13"/>
  <c r="R127" i="13"/>
  <c r="S125" i="13"/>
  <c r="BM279" i="13"/>
  <c r="BM280" i="13" s="1"/>
  <c r="BN277" i="13"/>
  <c r="BH313" i="13"/>
  <c r="BG315" i="13"/>
  <c r="BG316" i="13" s="1"/>
  <c r="AW189" i="13"/>
  <c r="AV191" i="13"/>
  <c r="AV192" i="13" s="1"/>
  <c r="AV323" i="13"/>
  <c r="AV324" i="13" s="1"/>
  <c r="AW321" i="13"/>
  <c r="T121" i="13"/>
  <c r="S123" i="13"/>
  <c r="X121" i="10"/>
  <c r="X123" i="10" s="1"/>
  <c r="BQ24" i="14"/>
  <c r="T65" i="13"/>
  <c r="U65" i="13" s="1"/>
  <c r="AT143" i="14"/>
  <c r="AT144" i="14" s="1"/>
  <c r="AU141" i="14"/>
  <c r="AV177" i="13"/>
  <c r="AU179" i="13"/>
  <c r="AU180" i="13" s="1"/>
  <c r="AU183" i="13"/>
  <c r="AU184" i="13" s="1"/>
  <c r="AV181" i="13"/>
  <c r="AU137" i="14"/>
  <c r="AT139" i="14"/>
  <c r="AT140" i="14" s="1"/>
  <c r="AZ261" i="10"/>
  <c r="AY263" i="10"/>
  <c r="AY264" i="10" s="1"/>
  <c r="AY323" i="10"/>
  <c r="AY324" i="10" s="1"/>
  <c r="AZ321" i="10"/>
  <c r="BG167" i="13"/>
  <c r="BG168" i="13" s="1"/>
  <c r="BH165" i="13"/>
  <c r="BN141" i="10"/>
  <c r="BM143" i="10"/>
  <c r="BM144" i="10" s="1"/>
  <c r="BF123" i="14"/>
  <c r="BF124" i="14" s="1"/>
  <c r="BG121" i="14"/>
  <c r="BI129" i="14"/>
  <c r="BH131" i="14"/>
  <c r="BH132" i="14" s="1"/>
  <c r="BH173" i="13"/>
  <c r="BG175" i="13"/>
  <c r="BG176" i="13" s="1"/>
  <c r="BL81" i="10"/>
  <c r="BK83" i="10"/>
  <c r="BK84" i="10" s="1"/>
  <c r="BH21" i="13"/>
  <c r="BG23" i="13"/>
  <c r="BG24" i="13" s="1"/>
  <c r="BL21" i="10"/>
  <c r="BK23" i="10"/>
  <c r="BK24" i="10" s="1"/>
  <c r="BF127" i="14"/>
  <c r="BF128" i="14" s="1"/>
  <c r="BG125" i="14"/>
  <c r="BU116" i="10"/>
  <c r="Q15" i="14"/>
  <c r="BU40" i="10"/>
  <c r="BP224" i="14"/>
  <c r="BP256" i="14"/>
  <c r="BU220" i="10"/>
  <c r="BD79" i="14"/>
  <c r="BD80" i="14" s="1"/>
  <c r="BE77" i="14"/>
  <c r="BD75" i="14"/>
  <c r="BD76" i="14" s="1"/>
  <c r="BE73" i="14"/>
  <c r="BE15" i="13"/>
  <c r="BE16" i="13" s="1"/>
  <c r="BF13" i="13"/>
  <c r="BI15" i="10"/>
  <c r="BI16" i="10" s="1"/>
  <c r="BJ13" i="10"/>
  <c r="BI75" i="10"/>
  <c r="BI76" i="10" s="1"/>
  <c r="BJ73" i="10"/>
  <c r="BE105" i="14"/>
  <c r="BD107" i="14"/>
  <c r="BD108" i="14" s="1"/>
  <c r="BG147" i="13"/>
  <c r="BG148" i="13" s="1"/>
  <c r="BH145" i="13"/>
  <c r="BF117" i="14"/>
  <c r="BE119" i="14"/>
  <c r="BE120" i="14" s="1"/>
  <c r="BI97" i="14"/>
  <c r="BH99" i="14"/>
  <c r="BH100" i="14" s="1"/>
  <c r="BE155" i="13"/>
  <c r="BE156" i="13" s="1"/>
  <c r="BF153" i="13"/>
  <c r="BD111" i="14"/>
  <c r="BD112" i="14" s="1"/>
  <c r="BE109" i="14"/>
  <c r="BG161" i="13"/>
  <c r="BF163" i="13"/>
  <c r="BF164" i="13" s="1"/>
  <c r="BF159" i="13"/>
  <c r="BF160" i="13" s="1"/>
  <c r="BG157" i="13"/>
  <c r="BL77" i="10"/>
  <c r="BK79" i="10"/>
  <c r="BK80" i="10" s="1"/>
  <c r="BJ319" i="10"/>
  <c r="BJ320" i="10" s="1"/>
  <c r="BK317" i="10"/>
  <c r="BI139" i="10"/>
  <c r="BI140" i="10" s="1"/>
  <c r="BJ137" i="10"/>
  <c r="BJ197" i="10"/>
  <c r="BI199" i="10"/>
  <c r="BI200" i="10" s="1"/>
  <c r="BF113" i="14"/>
  <c r="BE115" i="14"/>
  <c r="BE116" i="14" s="1"/>
  <c r="BN17" i="10"/>
  <c r="BM19" i="10"/>
  <c r="BM20" i="10" s="1"/>
  <c r="BG101" i="14"/>
  <c r="BF103" i="14"/>
  <c r="BF104" i="14" s="1"/>
  <c r="BI19" i="13"/>
  <c r="BI20" i="13" s="1"/>
  <c r="BJ17" i="13"/>
  <c r="BE151" i="13"/>
  <c r="BE152" i="13" s="1"/>
  <c r="BF149" i="13"/>
  <c r="BJ259" i="10"/>
  <c r="BJ260" i="10" s="1"/>
  <c r="BK257" i="10"/>
  <c r="BF143" i="13"/>
  <c r="BF144" i="13" s="1"/>
  <c r="BG141" i="13"/>
  <c r="BJ135" i="10"/>
  <c r="BJ136" i="10" s="1"/>
  <c r="BK133" i="10"/>
  <c r="BF85" i="14"/>
  <c r="BE87" i="14"/>
  <c r="BE88" i="14" s="1"/>
  <c r="BK193" i="10"/>
  <c r="BJ195" i="10"/>
  <c r="BJ196" i="10" s="1"/>
  <c r="BE91" i="14"/>
  <c r="BE92" i="14" s="1"/>
  <c r="BF89" i="14"/>
  <c r="BF81" i="14"/>
  <c r="BE83" i="14"/>
  <c r="BE84" i="14" s="1"/>
  <c r="BG133" i="13"/>
  <c r="BF135" i="13"/>
  <c r="BF136" i="13" s="1"/>
  <c r="BK253" i="10"/>
  <c r="BJ255" i="10"/>
  <c r="BJ256" i="10" s="1"/>
  <c r="BG137" i="13"/>
  <c r="BF139" i="13"/>
  <c r="BF140" i="13" s="1"/>
  <c r="BK313" i="10"/>
  <c r="BJ315" i="10"/>
  <c r="BJ316" i="10" s="1"/>
  <c r="BE95" i="14"/>
  <c r="BE96" i="14" s="1"/>
  <c r="BF93" i="14"/>
  <c r="BR9" i="10"/>
  <c r="BQ11" i="10"/>
  <c r="BQ12" i="10" s="1"/>
  <c r="BQ248" i="13"/>
  <c r="BU280" i="10"/>
  <c r="BK41" i="14"/>
  <c r="BJ43" i="14"/>
  <c r="BJ44" i="14" s="1"/>
  <c r="BK45" i="14"/>
  <c r="BJ47" i="14"/>
  <c r="BJ48" i="14" s="1"/>
  <c r="BO247" i="10"/>
  <c r="BO248" i="10" s="1"/>
  <c r="BP245" i="10"/>
  <c r="X181" i="10"/>
  <c r="W183" i="10"/>
  <c r="BI35" i="14"/>
  <c r="BI36" i="14" s="1"/>
  <c r="BJ33" i="14"/>
  <c r="BN187" i="10"/>
  <c r="BN188" i="10" s="1"/>
  <c r="BO185" i="10"/>
  <c r="BJ115" i="13"/>
  <c r="BJ116" i="13" s="1"/>
  <c r="BK113" i="13"/>
  <c r="S11" i="14"/>
  <c r="T9" i="14"/>
  <c r="BI31" i="14"/>
  <c r="BI32" i="14" s="1"/>
  <c r="BJ29" i="14"/>
  <c r="BK27" i="14"/>
  <c r="BK28" i="14" s="1"/>
  <c r="BL25" i="14"/>
  <c r="BQ5" i="10"/>
  <c r="BP7" i="10"/>
  <c r="BP8" i="10" s="1"/>
  <c r="BI67" i="14"/>
  <c r="BI68" i="14" s="1"/>
  <c r="BJ65" i="14"/>
  <c r="R15" i="14"/>
  <c r="S13" i="14"/>
  <c r="BN67" i="10"/>
  <c r="BN68" i="10" s="1"/>
  <c r="BO65" i="10"/>
  <c r="BO249" i="10"/>
  <c r="BN251" i="10"/>
  <c r="BN252" i="10" s="1"/>
  <c r="BM5" i="13"/>
  <c r="BL7" i="13"/>
  <c r="BL8" i="13" s="1"/>
  <c r="BK99" i="13"/>
  <c r="BK100" i="13" s="1"/>
  <c r="BL97" i="13"/>
  <c r="BO309" i="10"/>
  <c r="BN311" i="10"/>
  <c r="BN312" i="10" s="1"/>
  <c r="BI71" i="14"/>
  <c r="BI72" i="14" s="1"/>
  <c r="BJ69" i="14"/>
  <c r="BI39" i="14"/>
  <c r="BI40" i="14" s="1"/>
  <c r="BJ37" i="14"/>
  <c r="BP305" i="10"/>
  <c r="BO307" i="10"/>
  <c r="BO308" i="10" s="1"/>
  <c r="BN127" i="10"/>
  <c r="BN128" i="10" s="1"/>
  <c r="BO125" i="10"/>
  <c r="BR233" i="10"/>
  <c r="BQ235" i="10"/>
  <c r="BQ236" i="10" s="1"/>
  <c r="BS101" i="10"/>
  <c r="BS103" i="10" s="1"/>
  <c r="BS104" i="10" s="1"/>
  <c r="BR103" i="10"/>
  <c r="BR104" i="10" s="1"/>
  <c r="BU288" i="10"/>
  <c r="BQ49" i="10"/>
  <c r="BP51" i="10"/>
  <c r="BP52" i="10" s="1"/>
  <c r="BS165" i="10"/>
  <c r="BS167" i="10" s="1"/>
  <c r="BS168" i="10" s="1"/>
  <c r="BR167" i="10"/>
  <c r="BR168" i="10" s="1"/>
  <c r="BR265" i="10"/>
  <c r="BQ267" i="10"/>
  <c r="BQ268" i="10" s="1"/>
  <c r="AA3" i="10"/>
  <c r="AA4" i="10" s="1"/>
  <c r="AB1" i="10"/>
  <c r="BU160" i="10"/>
  <c r="BQ105" i="10"/>
  <c r="BP107" i="10"/>
  <c r="BP108" i="10" s="1"/>
  <c r="BR355" i="10"/>
  <c r="BR356" i="10" s="1"/>
  <c r="BS353" i="10"/>
  <c r="BS355" i="10" s="1"/>
  <c r="BS356" i="10" s="1"/>
  <c r="BP111" i="10"/>
  <c r="BP112" i="10" s="1"/>
  <c r="BQ109" i="10"/>
  <c r="BO231" i="10"/>
  <c r="BO232" i="10" s="1"/>
  <c r="BP229" i="10"/>
  <c r="BP47" i="10"/>
  <c r="BP48" i="10" s="1"/>
  <c r="BQ45" i="10"/>
  <c r="BO341" i="10"/>
  <c r="BN343" i="10"/>
  <c r="BN344" i="10" s="1"/>
  <c r="BR291" i="10"/>
  <c r="BR292" i="10" s="1"/>
  <c r="BS289" i="10"/>
  <c r="BS291" i="10" s="1"/>
  <c r="BS292" i="10" s="1"/>
  <c r="BS345" i="10"/>
  <c r="BS347" i="10" s="1"/>
  <c r="BS348" i="10" s="1"/>
  <c r="BR347" i="10"/>
  <c r="BR348" i="10" s="1"/>
  <c r="AA301" i="10"/>
  <c r="Z303" i="10"/>
  <c r="Z304" i="10" s="1"/>
  <c r="Z243" i="10"/>
  <c r="AA241" i="10"/>
  <c r="BU340" i="10"/>
  <c r="BR131" i="10"/>
  <c r="BR132" i="10" s="1"/>
  <c r="BS129" i="10"/>
  <c r="BS131" i="10" s="1"/>
  <c r="BS132" i="10" s="1"/>
  <c r="BR189" i="10"/>
  <c r="BQ191" i="10"/>
  <c r="BQ192" i="10" s="1"/>
  <c r="BP171" i="10"/>
  <c r="BP172" i="10" s="1"/>
  <c r="BQ169" i="10"/>
  <c r="BR175" i="10"/>
  <c r="BR176" i="10" s="1"/>
  <c r="BS173" i="10"/>
  <c r="BS175" i="10" s="1"/>
  <c r="BS176" i="10" s="1"/>
  <c r="Z63" i="10"/>
  <c r="AA61" i="10"/>
  <c r="BU296" i="10"/>
  <c r="BR351" i="10"/>
  <c r="BR352" i="10" s="1"/>
  <c r="BS349" i="10"/>
  <c r="BS351" i="10" s="1"/>
  <c r="BS352" i="10" s="1"/>
  <c r="BU44" i="10"/>
  <c r="BS69" i="10"/>
  <c r="BS71" i="10" s="1"/>
  <c r="BS72" i="10" s="1"/>
  <c r="BR71" i="10"/>
  <c r="BR72" i="10" s="1"/>
  <c r="BP260" i="14"/>
  <c r="BQ56" i="13"/>
  <c r="BP316" i="14"/>
  <c r="BL275" i="14"/>
  <c r="BL276" i="14" s="1"/>
  <c r="BM273" i="14"/>
  <c r="U79" i="13"/>
  <c r="U80" i="13" s="1"/>
  <c r="V77" i="13"/>
  <c r="BK293" i="14"/>
  <c r="BJ295" i="14"/>
  <c r="BJ296" i="14" s="1"/>
  <c r="BI303" i="14"/>
  <c r="BI304" i="14" s="1"/>
  <c r="BJ301" i="14"/>
  <c r="BM283" i="14"/>
  <c r="BM284" i="14" s="1"/>
  <c r="BN281" i="14"/>
  <c r="BN283" i="14" s="1"/>
  <c r="BN284" i="14" s="1"/>
  <c r="U21" i="14"/>
  <c r="T23" i="14"/>
  <c r="T24" i="14" s="1"/>
  <c r="BL45" i="13"/>
  <c r="BK47" i="13"/>
  <c r="BK48" i="13" s="1"/>
  <c r="BP252" i="14"/>
  <c r="BO261" i="13"/>
  <c r="BO263" i="13" s="1"/>
  <c r="BO264" i="13" s="1"/>
  <c r="BN263" i="13"/>
  <c r="BN264" i="13" s="1"/>
  <c r="U75" i="13"/>
  <c r="V73" i="13"/>
  <c r="BJ271" i="14"/>
  <c r="BJ272" i="14" s="1"/>
  <c r="BK269" i="14"/>
  <c r="BN101" i="13"/>
  <c r="BM103" i="13"/>
  <c r="BM104" i="13" s="1"/>
  <c r="BL311" i="14"/>
  <c r="BL312" i="14" s="1"/>
  <c r="BM309" i="14"/>
  <c r="BJ267" i="14"/>
  <c r="BJ268" i="14" s="1"/>
  <c r="BK265" i="14"/>
  <c r="BL325" i="14"/>
  <c r="BK327" i="14"/>
  <c r="BK328" i="14" s="1"/>
  <c r="BL59" i="14"/>
  <c r="BL60" i="14" s="1"/>
  <c r="BM57" i="14"/>
  <c r="BM243" i="14"/>
  <c r="BM244" i="14" s="1"/>
  <c r="BN241" i="14"/>
  <c r="BN243" i="14" s="1"/>
  <c r="BN244" i="14" s="1"/>
  <c r="BL285" i="13"/>
  <c r="BK287" i="13"/>
  <c r="BK288" i="13" s="1"/>
  <c r="V3" i="13"/>
  <c r="V4" i="13" s="1"/>
  <c r="W1" i="13"/>
  <c r="BI283" i="13"/>
  <c r="BI284" i="13" s="1"/>
  <c r="BJ281" i="13"/>
  <c r="BO253" i="13"/>
  <c r="BO255" i="13" s="1"/>
  <c r="BO256" i="13" s="1"/>
  <c r="BN255" i="13"/>
  <c r="BN256" i="13" s="1"/>
  <c r="BN237" i="14"/>
  <c r="BN239" i="14" s="1"/>
  <c r="BN240" i="14" s="1"/>
  <c r="BM239" i="14"/>
  <c r="BM240" i="14" s="1"/>
  <c r="BL55" i="14"/>
  <c r="BL56" i="14" s="1"/>
  <c r="BM53" i="14"/>
  <c r="T19" i="14"/>
  <c r="U17" i="14"/>
  <c r="BO249" i="13"/>
  <c r="BO251" i="13" s="1"/>
  <c r="BO252" i="13" s="1"/>
  <c r="BN251" i="13"/>
  <c r="BN252" i="13" s="1"/>
  <c r="BM239" i="13"/>
  <c r="BM240" i="13" s="1"/>
  <c r="BN237" i="13"/>
  <c r="BM333" i="14"/>
  <c r="BL335" i="14"/>
  <c r="BL336" i="14" s="1"/>
  <c r="BM355" i="13"/>
  <c r="BM356" i="13" s="1"/>
  <c r="BN353" i="13"/>
  <c r="BM245" i="14"/>
  <c r="BL247" i="14"/>
  <c r="BL248" i="14" s="1"/>
  <c r="BL49" i="13"/>
  <c r="BK51" i="13"/>
  <c r="BK52" i="13" s="1"/>
  <c r="BM51" i="14"/>
  <c r="BM52" i="14" s="1"/>
  <c r="BN49" i="14"/>
  <c r="BN51" i="14" s="1"/>
  <c r="BN52" i="14" s="1"/>
  <c r="BL307" i="14"/>
  <c r="BL308" i="14" s="1"/>
  <c r="BM305" i="14"/>
  <c r="BM235" i="14"/>
  <c r="BM236" i="14" s="1"/>
  <c r="BN233" i="14"/>
  <c r="BN235" i="14" s="1"/>
  <c r="BN236" i="14" s="1"/>
  <c r="BO37" i="13"/>
  <c r="BO39" i="13" s="1"/>
  <c r="BO40" i="13" s="1"/>
  <c r="BN39" i="13"/>
  <c r="BN40" i="13" s="1"/>
  <c r="BN339" i="13"/>
  <c r="BN340" i="13" s="1"/>
  <c r="BO337" i="13"/>
  <c r="BO339" i="13" s="1"/>
  <c r="BO340" i="13" s="1"/>
  <c r="BO9" i="13"/>
  <c r="BO11" i="13" s="1"/>
  <c r="BO12" i="13" s="1"/>
  <c r="BN11" i="13"/>
  <c r="BN12" i="13" s="1"/>
  <c r="BN233" i="13"/>
  <c r="BM235" i="13"/>
  <c r="BM236" i="13" s="1"/>
  <c r="BM109" i="13"/>
  <c r="BL111" i="13"/>
  <c r="BL112" i="13" s="1"/>
  <c r="BH263" i="14"/>
  <c r="BH264" i="14" s="1"/>
  <c r="BI261" i="14"/>
  <c r="T7" i="14"/>
  <c r="U5" i="14"/>
  <c r="BK289" i="14"/>
  <c r="BJ291" i="14"/>
  <c r="BJ292" i="14" s="1"/>
  <c r="BL61" i="14"/>
  <c r="BK63" i="14"/>
  <c r="BK64" i="14" s="1"/>
  <c r="BO41" i="13"/>
  <c r="BO43" i="13" s="1"/>
  <c r="BO44" i="13" s="1"/>
  <c r="BN43" i="13"/>
  <c r="BN44" i="13" s="1"/>
  <c r="BN317" i="14"/>
  <c r="BN319" i="14" s="1"/>
  <c r="BN320" i="14" s="1"/>
  <c r="BM319" i="14"/>
  <c r="BM320" i="14" s="1"/>
  <c r="BL347" i="13"/>
  <c r="BL348" i="13" s="1"/>
  <c r="BM345" i="13"/>
  <c r="BN351" i="13"/>
  <c r="BN352" i="13" s="1"/>
  <c r="BO349" i="13"/>
  <c r="BO351" i="13" s="1"/>
  <c r="BO352" i="13" s="1"/>
  <c r="BN329" i="14"/>
  <c r="BN331" i="14" s="1"/>
  <c r="BN332" i="14" s="1"/>
  <c r="BM331" i="14"/>
  <c r="BM332" i="14" s="1"/>
  <c r="BL277" i="14"/>
  <c r="BK279" i="14"/>
  <c r="BK280" i="14" s="1"/>
  <c r="BL323" i="14"/>
  <c r="BL324" i="14" s="1"/>
  <c r="BM321" i="14"/>
  <c r="BN229" i="13"/>
  <c r="BM231" i="13"/>
  <c r="BM232" i="13" s="1"/>
  <c r="U3" i="14"/>
  <c r="U4" i="14" s="1"/>
  <c r="V1" i="14"/>
  <c r="BN217" i="14"/>
  <c r="BN219" i="14" s="1"/>
  <c r="BN220" i="14" s="1"/>
  <c r="BM219" i="14"/>
  <c r="BM220" i="14" s="1"/>
  <c r="BM231" i="14"/>
  <c r="BM232" i="14" s="1"/>
  <c r="BN229" i="14"/>
  <c r="BN231" i="14" s="1"/>
  <c r="BN232" i="14" s="1"/>
  <c r="BJ299" i="14"/>
  <c r="BJ300" i="14" s="1"/>
  <c r="BK297" i="14"/>
  <c r="BL287" i="14"/>
  <c r="BL288" i="14" s="1"/>
  <c r="BM285" i="14"/>
  <c r="BN225" i="14"/>
  <c r="BN227" i="14" s="1"/>
  <c r="BN228" i="14" s="1"/>
  <c r="BM227" i="14"/>
  <c r="BM228" i="14" s="1"/>
  <c r="BN241" i="13"/>
  <c r="BM243" i="13"/>
  <c r="BM244" i="13" s="1"/>
  <c r="U63" i="13"/>
  <c r="V61" i="13"/>
  <c r="U13" i="7"/>
  <c r="V13" i="7" s="1"/>
  <c r="Y121" i="10" l="1"/>
  <c r="T69" i="13"/>
  <c r="T71" i="13" s="1"/>
  <c r="BF213" i="14"/>
  <c r="BE215" i="14"/>
  <c r="BE216" i="14" s="1"/>
  <c r="BF335" i="13"/>
  <c r="BF336" i="13" s="1"/>
  <c r="BG333" i="13"/>
  <c r="BK333" i="10"/>
  <c r="BJ335" i="10"/>
  <c r="BJ336" i="10" s="1"/>
  <c r="BI225" i="13"/>
  <c r="BH227" i="13"/>
  <c r="BH228" i="13" s="1"/>
  <c r="BG211" i="14"/>
  <c r="BG212" i="14" s="1"/>
  <c r="BH209" i="14"/>
  <c r="BI195" i="14"/>
  <c r="BI196" i="14" s="1"/>
  <c r="BJ193" i="14"/>
  <c r="BJ205" i="14"/>
  <c r="BI207" i="14"/>
  <c r="BI208" i="14" s="1"/>
  <c r="BJ223" i="13"/>
  <c r="BJ224" i="13" s="1"/>
  <c r="BK221" i="13"/>
  <c r="BN93" i="10"/>
  <c r="BM95" i="10"/>
  <c r="BM96" i="10" s="1"/>
  <c r="BJ35" i="13"/>
  <c r="BJ36" i="13" s="1"/>
  <c r="BK33" i="13"/>
  <c r="BJ93" i="13"/>
  <c r="BI95" i="13"/>
  <c r="BI96" i="13" s="1"/>
  <c r="BH199" i="14"/>
  <c r="BH200" i="14" s="1"/>
  <c r="BI197" i="14"/>
  <c r="BN35" i="10"/>
  <c r="BN36" i="10" s="1"/>
  <c r="BO33" i="10"/>
  <c r="BK217" i="13"/>
  <c r="BJ219" i="13"/>
  <c r="BJ220" i="13" s="1"/>
  <c r="BN155" i="10"/>
  <c r="BN156" i="10" s="1"/>
  <c r="BO153" i="10"/>
  <c r="BL275" i="10"/>
  <c r="BL276" i="10" s="1"/>
  <c r="BM273" i="10"/>
  <c r="BO213" i="10"/>
  <c r="BN215" i="10"/>
  <c r="BN216" i="10" s="1"/>
  <c r="BI203" i="14"/>
  <c r="BI204" i="14" s="1"/>
  <c r="BJ201" i="14"/>
  <c r="BF191" i="14"/>
  <c r="BF192" i="14" s="1"/>
  <c r="BG189" i="14"/>
  <c r="BH209" i="13"/>
  <c r="BG211" i="13"/>
  <c r="BG212" i="13" s="1"/>
  <c r="BK151" i="10"/>
  <c r="BK152" i="10" s="1"/>
  <c r="BL149" i="10"/>
  <c r="BE175" i="14"/>
  <c r="BE176" i="14" s="1"/>
  <c r="BF173" i="14"/>
  <c r="BG207" i="13"/>
  <c r="BG208" i="13" s="1"/>
  <c r="BH205" i="13"/>
  <c r="BK271" i="10"/>
  <c r="BK272" i="10" s="1"/>
  <c r="BL269" i="10"/>
  <c r="BG185" i="14"/>
  <c r="BF187" i="14"/>
  <c r="BF188" i="14" s="1"/>
  <c r="BG181" i="14"/>
  <c r="BF183" i="14"/>
  <c r="BF184" i="14" s="1"/>
  <c r="BK211" i="10"/>
  <c r="BK212" i="10" s="1"/>
  <c r="BL209" i="10"/>
  <c r="BJ91" i="10"/>
  <c r="BJ92" i="10" s="1"/>
  <c r="BK89" i="10"/>
  <c r="BL329" i="10"/>
  <c r="BK331" i="10"/>
  <c r="BK332" i="10" s="1"/>
  <c r="BE171" i="14"/>
  <c r="BE172" i="14" s="1"/>
  <c r="BF169" i="14"/>
  <c r="BH329" i="13"/>
  <c r="BG331" i="13"/>
  <c r="BG332" i="13" s="1"/>
  <c r="BK29" i="10"/>
  <c r="BJ31" i="10"/>
  <c r="BJ32" i="10" s="1"/>
  <c r="BG89" i="13"/>
  <c r="BF91" i="13"/>
  <c r="BF92" i="13" s="1"/>
  <c r="BG215" i="13"/>
  <c r="BG216" i="13" s="1"/>
  <c r="BH213" i="13"/>
  <c r="BG177" i="14"/>
  <c r="BF179" i="14"/>
  <c r="BF180" i="14" s="1"/>
  <c r="BF31" i="13"/>
  <c r="BF32" i="13" s="1"/>
  <c r="BG29" i="13"/>
  <c r="BL193" i="13"/>
  <c r="BK195" i="13"/>
  <c r="BK196" i="13" s="1"/>
  <c r="BP145" i="10"/>
  <c r="BO147" i="10"/>
  <c r="BO148" i="10" s="1"/>
  <c r="BK201" i="13"/>
  <c r="BJ203" i="13"/>
  <c r="BJ204" i="13" s="1"/>
  <c r="BJ155" i="14"/>
  <c r="BJ156" i="14" s="1"/>
  <c r="BK153" i="14"/>
  <c r="BI163" i="14"/>
  <c r="BI164" i="14" s="1"/>
  <c r="BJ161" i="14"/>
  <c r="BH145" i="14"/>
  <c r="BG147" i="14"/>
  <c r="BG148" i="14" s="1"/>
  <c r="BI85" i="13"/>
  <c r="BH87" i="13"/>
  <c r="BH88" i="13" s="1"/>
  <c r="BM25" i="10"/>
  <c r="BL27" i="10"/>
  <c r="BL28" i="10" s="1"/>
  <c r="BG151" i="14"/>
  <c r="BG152" i="14" s="1"/>
  <c r="BH149" i="14"/>
  <c r="BM85" i="10"/>
  <c r="BL87" i="10"/>
  <c r="BL88" i="10" s="1"/>
  <c r="BG159" i="14"/>
  <c r="BG160" i="14" s="1"/>
  <c r="BH157" i="14"/>
  <c r="BH27" i="13"/>
  <c r="BH28" i="13" s="1"/>
  <c r="BI25" i="13"/>
  <c r="BI325" i="13"/>
  <c r="BH327" i="13"/>
  <c r="BH328" i="13" s="1"/>
  <c r="BG167" i="14"/>
  <c r="BG168" i="14" s="1"/>
  <c r="BH165" i="14"/>
  <c r="BL207" i="10"/>
  <c r="BL208" i="10" s="1"/>
  <c r="BM205" i="10"/>
  <c r="BI197" i="13"/>
  <c r="BH199" i="13"/>
  <c r="BH200" i="13" s="1"/>
  <c r="BN227" i="10"/>
  <c r="BN228" i="10" s="1"/>
  <c r="BO225" i="10"/>
  <c r="BL327" i="10"/>
  <c r="BL328" i="10" s="1"/>
  <c r="BM325" i="10"/>
  <c r="BA135" i="14"/>
  <c r="BA136" i="14" s="1"/>
  <c r="BB133" i="14"/>
  <c r="BG201" i="10"/>
  <c r="BF203" i="10"/>
  <c r="BF204" i="10" s="1"/>
  <c r="BC185" i="13"/>
  <c r="BB187" i="13"/>
  <c r="BB188" i="13" s="1"/>
  <c r="BI313" i="13"/>
  <c r="BH315" i="13"/>
  <c r="BH316" i="13" s="1"/>
  <c r="W129" i="13"/>
  <c r="V131" i="13"/>
  <c r="BL305" i="13"/>
  <c r="BK307" i="13"/>
  <c r="BK308" i="13" s="1"/>
  <c r="BO277" i="13"/>
  <c r="BO279" i="13" s="1"/>
  <c r="BO280" i="13" s="1"/>
  <c r="BN279" i="13"/>
  <c r="BN280" i="13" s="1"/>
  <c r="BN275" i="13"/>
  <c r="BN276" i="13" s="1"/>
  <c r="BO273" i="13"/>
  <c r="BO275" i="13" s="1"/>
  <c r="BO276" i="13" s="1"/>
  <c r="BL269" i="13"/>
  <c r="BK271" i="13"/>
  <c r="BK272" i="13" s="1"/>
  <c r="T125" i="13"/>
  <c r="S127" i="13"/>
  <c r="BI83" i="13"/>
  <c r="BI84" i="13" s="1"/>
  <c r="BJ81" i="13"/>
  <c r="BL311" i="13"/>
  <c r="BL312" i="13" s="1"/>
  <c r="BM309" i="13"/>
  <c r="BL267" i="13"/>
  <c r="BL268" i="13" s="1"/>
  <c r="BM265" i="13"/>
  <c r="BG171" i="13"/>
  <c r="BG172" i="13" s="1"/>
  <c r="BH169" i="13"/>
  <c r="U121" i="13"/>
  <c r="T123" i="13"/>
  <c r="BI317" i="13"/>
  <c r="BH319" i="13"/>
  <c r="BH320" i="13" s="1"/>
  <c r="AW323" i="13"/>
  <c r="AW324" i="13" s="1"/>
  <c r="AX321" i="13"/>
  <c r="BM105" i="13"/>
  <c r="BL107" i="13"/>
  <c r="BL108" i="13" s="1"/>
  <c r="V303" i="13"/>
  <c r="V304" i="13" s="1"/>
  <c r="W301" i="13"/>
  <c r="BN257" i="13"/>
  <c r="BM259" i="13"/>
  <c r="BM260" i="13" s="1"/>
  <c r="AX189" i="13"/>
  <c r="AW191" i="13"/>
  <c r="AW192" i="13" s="1"/>
  <c r="BK341" i="13"/>
  <c r="BJ343" i="13"/>
  <c r="BJ344" i="13" s="1"/>
  <c r="T67" i="13"/>
  <c r="AZ323" i="10"/>
  <c r="AZ324" i="10" s="1"/>
  <c r="BA321" i="10"/>
  <c r="AU139" i="14"/>
  <c r="AU140" i="14" s="1"/>
  <c r="AV137" i="14"/>
  <c r="AV179" i="13"/>
  <c r="AV180" i="13" s="1"/>
  <c r="AW177" i="13"/>
  <c r="AV183" i="13"/>
  <c r="AV184" i="13" s="1"/>
  <c r="AW181" i="13"/>
  <c r="AU143" i="14"/>
  <c r="AU144" i="14" s="1"/>
  <c r="AV141" i="14"/>
  <c r="AZ263" i="10"/>
  <c r="AZ264" i="10" s="1"/>
  <c r="BA261" i="10"/>
  <c r="BG127" i="14"/>
  <c r="BG128" i="14" s="1"/>
  <c r="BH125" i="14"/>
  <c r="BH121" i="14"/>
  <c r="BG123" i="14"/>
  <c r="BG124" i="14" s="1"/>
  <c r="BI21" i="13"/>
  <c r="BH23" i="13"/>
  <c r="BH24" i="13" s="1"/>
  <c r="BL83" i="10"/>
  <c r="BL84" i="10" s="1"/>
  <c r="BM81" i="10"/>
  <c r="BJ129" i="14"/>
  <c r="BI131" i="14"/>
  <c r="BI132" i="14" s="1"/>
  <c r="BH167" i="13"/>
  <c r="BH168" i="13" s="1"/>
  <c r="BI165" i="13"/>
  <c r="BM21" i="10"/>
  <c r="BL23" i="10"/>
  <c r="BL24" i="10" s="1"/>
  <c r="BI173" i="13"/>
  <c r="BH175" i="13"/>
  <c r="BH176" i="13" s="1"/>
  <c r="BO141" i="10"/>
  <c r="BN143" i="10"/>
  <c r="BN144" i="10" s="1"/>
  <c r="BU104" i="10"/>
  <c r="BU348" i="10"/>
  <c r="BJ75" i="10"/>
  <c r="BJ76" i="10" s="1"/>
  <c r="BK73" i="10"/>
  <c r="BK13" i="10"/>
  <c r="BJ15" i="10"/>
  <c r="BJ16" i="10" s="1"/>
  <c r="BG13" i="13"/>
  <c r="BF15" i="13"/>
  <c r="BF16" i="13" s="1"/>
  <c r="BE75" i="14"/>
  <c r="BE76" i="14" s="1"/>
  <c r="BF73" i="14"/>
  <c r="BE79" i="14"/>
  <c r="BE80" i="14" s="1"/>
  <c r="BF77" i="14"/>
  <c r="BL257" i="10"/>
  <c r="BK259" i="10"/>
  <c r="BK260" i="10" s="1"/>
  <c r="BG149" i="13"/>
  <c r="BF151" i="13"/>
  <c r="BF152" i="13" s="1"/>
  <c r="BK17" i="13"/>
  <c r="BJ19" i="13"/>
  <c r="BJ20" i="13" s="1"/>
  <c r="BK137" i="10"/>
  <c r="BJ139" i="10"/>
  <c r="BJ140" i="10" s="1"/>
  <c r="BL317" i="10"/>
  <c r="BK319" i="10"/>
  <c r="BK320" i="10" s="1"/>
  <c r="BG159" i="13"/>
  <c r="BG160" i="13" s="1"/>
  <c r="BH157" i="13"/>
  <c r="BF109" i="14"/>
  <c r="BE111" i="14"/>
  <c r="BE112" i="14" s="1"/>
  <c r="BG153" i="13"/>
  <c r="BF155" i="13"/>
  <c r="BF156" i="13" s="1"/>
  <c r="BI145" i="13"/>
  <c r="BH147" i="13"/>
  <c r="BH148" i="13" s="1"/>
  <c r="BG103" i="14"/>
  <c r="BG104" i="14" s="1"/>
  <c r="BH101" i="14"/>
  <c r="BO17" i="10"/>
  <c r="BN19" i="10"/>
  <c r="BN20" i="10" s="1"/>
  <c r="BF115" i="14"/>
  <c r="BF116" i="14" s="1"/>
  <c r="BG113" i="14"/>
  <c r="BJ199" i="10"/>
  <c r="BJ200" i="10" s="1"/>
  <c r="BK197" i="10"/>
  <c r="BM77" i="10"/>
  <c r="BL79" i="10"/>
  <c r="BL80" i="10" s="1"/>
  <c r="BH161" i="13"/>
  <c r="BG163" i="13"/>
  <c r="BG164" i="13" s="1"/>
  <c r="BI99" i="14"/>
  <c r="BI100" i="14" s="1"/>
  <c r="BJ97" i="14"/>
  <c r="BG117" i="14"/>
  <c r="BF119" i="14"/>
  <c r="BF120" i="14" s="1"/>
  <c r="BF105" i="14"/>
  <c r="BE107" i="14"/>
  <c r="BE108" i="14" s="1"/>
  <c r="BG93" i="14"/>
  <c r="BF95" i="14"/>
  <c r="BF96" i="14" s="1"/>
  <c r="BF91" i="14"/>
  <c r="BF92" i="14" s="1"/>
  <c r="BG89" i="14"/>
  <c r="BL133" i="10"/>
  <c r="BK135" i="10"/>
  <c r="BK136" i="10" s="1"/>
  <c r="BH141" i="13"/>
  <c r="BG143" i="13"/>
  <c r="BG144" i="13" s="1"/>
  <c r="BL313" i="10"/>
  <c r="BK315" i="10"/>
  <c r="BK316" i="10" s="1"/>
  <c r="BG139" i="13"/>
  <c r="BG140" i="13" s="1"/>
  <c r="BH137" i="13"/>
  <c r="BK255" i="10"/>
  <c r="BK256" i="10" s="1"/>
  <c r="BL253" i="10"/>
  <c r="BG135" i="13"/>
  <c r="BG136" i="13" s="1"/>
  <c r="BH133" i="13"/>
  <c r="BF83" i="14"/>
  <c r="BF84" i="14" s="1"/>
  <c r="BG81" i="14"/>
  <c r="BL193" i="10"/>
  <c r="BK195" i="10"/>
  <c r="BK196" i="10" s="1"/>
  <c r="BF87" i="14"/>
  <c r="BF88" i="14" s="1"/>
  <c r="BG85" i="14"/>
  <c r="BR11" i="10"/>
  <c r="BR12" i="10" s="1"/>
  <c r="BS9" i="10"/>
  <c r="BS11" i="10" s="1"/>
  <c r="BS12" i="10" s="1"/>
  <c r="BP240" i="14"/>
  <c r="BQ256" i="13"/>
  <c r="BQ264" i="13"/>
  <c r="BU292" i="10"/>
  <c r="BQ305" i="10"/>
  <c r="BP307" i="10"/>
  <c r="BP308" i="10" s="1"/>
  <c r="BP309" i="10"/>
  <c r="BO311" i="10"/>
  <c r="BO312" i="10" s="1"/>
  <c r="BM7" i="13"/>
  <c r="BM8" i="13" s="1"/>
  <c r="BN5" i="13"/>
  <c r="BP249" i="10"/>
  <c r="BO251" i="10"/>
  <c r="BO252" i="10" s="1"/>
  <c r="BR5" i="10"/>
  <c r="BQ7" i="10"/>
  <c r="BQ8" i="10" s="1"/>
  <c r="X183" i="10"/>
  <c r="Y181" i="10"/>
  <c r="BL45" i="14"/>
  <c r="BK47" i="14"/>
  <c r="BK48" i="14" s="1"/>
  <c r="BL41" i="14"/>
  <c r="BK43" i="14"/>
  <c r="BK44" i="14" s="1"/>
  <c r="BO127" i="10"/>
  <c r="BO128" i="10" s="1"/>
  <c r="BP125" i="10"/>
  <c r="BJ39" i="14"/>
  <c r="BJ40" i="14" s="1"/>
  <c r="BK37" i="14"/>
  <c r="BJ71" i="14"/>
  <c r="BJ72" i="14" s="1"/>
  <c r="BK69" i="14"/>
  <c r="BM97" i="13"/>
  <c r="BL99" i="13"/>
  <c r="BL100" i="13" s="1"/>
  <c r="U67" i="13"/>
  <c r="V65" i="13"/>
  <c r="BO67" i="10"/>
  <c r="BO68" i="10" s="1"/>
  <c r="BP65" i="10"/>
  <c r="U69" i="13"/>
  <c r="T13" i="14"/>
  <c r="S15" i="14"/>
  <c r="BK65" i="14"/>
  <c r="BJ67" i="14"/>
  <c r="BJ68" i="14" s="1"/>
  <c r="BL27" i="14"/>
  <c r="BL28" i="14" s="1"/>
  <c r="BM25" i="14"/>
  <c r="BJ31" i="14"/>
  <c r="BJ32" i="14" s="1"/>
  <c r="BK29" i="14"/>
  <c r="U9" i="14"/>
  <c r="T11" i="14"/>
  <c r="BK115" i="13"/>
  <c r="BK116" i="13" s="1"/>
  <c r="BL113" i="13"/>
  <c r="BO187" i="10"/>
  <c r="BO188" i="10" s="1"/>
  <c r="BP185" i="10"/>
  <c r="BK33" i="14"/>
  <c r="BJ35" i="14"/>
  <c r="BJ36" i="14" s="1"/>
  <c r="BP247" i="10"/>
  <c r="BP248" i="10" s="1"/>
  <c r="BQ245" i="10"/>
  <c r="Y123" i="10"/>
  <c r="Z121" i="10"/>
  <c r="BS189" i="10"/>
  <c r="BS191" i="10" s="1"/>
  <c r="BS192" i="10" s="1"/>
  <c r="BR191" i="10"/>
  <c r="BR192" i="10" s="1"/>
  <c r="BP341" i="10"/>
  <c r="BO343" i="10"/>
  <c r="BO344" i="10" s="1"/>
  <c r="BR105" i="10"/>
  <c r="BQ107" i="10"/>
  <c r="BQ108" i="10" s="1"/>
  <c r="BR267" i="10"/>
  <c r="BR268" i="10" s="1"/>
  <c r="BS265" i="10"/>
  <c r="BS267" i="10" s="1"/>
  <c r="BS268" i="10" s="1"/>
  <c r="AB301" i="10"/>
  <c r="AA303" i="10"/>
  <c r="AA304" i="10" s="1"/>
  <c r="BU168" i="10"/>
  <c r="BR235" i="10"/>
  <c r="BR236" i="10" s="1"/>
  <c r="BS233" i="10"/>
  <c r="BS235" i="10" s="1"/>
  <c r="BS236" i="10" s="1"/>
  <c r="BU352" i="10"/>
  <c r="BR169" i="10"/>
  <c r="BQ171" i="10"/>
  <c r="BQ172" i="10" s="1"/>
  <c r="BR49" i="10"/>
  <c r="BQ51" i="10"/>
  <c r="BQ52" i="10" s="1"/>
  <c r="AB61" i="10"/>
  <c r="AA63" i="10"/>
  <c r="BR109" i="10"/>
  <c r="BQ111" i="10"/>
  <c r="BQ112" i="10" s="1"/>
  <c r="BQ44" i="13"/>
  <c r="AA243" i="10"/>
  <c r="AB241" i="10"/>
  <c r="BP231" i="10"/>
  <c r="BP232" i="10" s="1"/>
  <c r="BQ229" i="10"/>
  <c r="AB3" i="10"/>
  <c r="AB4" i="10" s="1"/>
  <c r="AC1" i="10"/>
  <c r="BU176" i="10"/>
  <c r="BQ47" i="10"/>
  <c r="BQ48" i="10" s="1"/>
  <c r="BR45" i="10"/>
  <c r="BU356" i="10"/>
  <c r="BP284" i="14"/>
  <c r="BP236" i="14"/>
  <c r="BP228" i="14"/>
  <c r="BP320" i="14"/>
  <c r="BI263" i="14"/>
  <c r="BI264" i="14" s="1"/>
  <c r="BJ261" i="14"/>
  <c r="BP232" i="14"/>
  <c r="BN239" i="13"/>
  <c r="BN240" i="13" s="1"/>
  <c r="BO237" i="13"/>
  <c r="BO239" i="13" s="1"/>
  <c r="BO240" i="13" s="1"/>
  <c r="BQ340" i="13"/>
  <c r="BO353" i="13"/>
  <c r="BO355" i="13" s="1"/>
  <c r="BO356" i="13" s="1"/>
  <c r="BN355" i="13"/>
  <c r="BN356" i="13" s="1"/>
  <c r="BN231" i="13"/>
  <c r="BN232" i="13" s="1"/>
  <c r="BO229" i="13"/>
  <c r="BO231" i="13" s="1"/>
  <c r="BO232" i="13" s="1"/>
  <c r="BN235" i="13"/>
  <c r="BN236" i="13" s="1"/>
  <c r="BO233" i="13"/>
  <c r="BO235" i="13" s="1"/>
  <c r="BO236" i="13" s="1"/>
  <c r="W3" i="13"/>
  <c r="W4" i="13" s="1"/>
  <c r="X1" i="13"/>
  <c r="BM59" i="14"/>
  <c r="BM60" i="14" s="1"/>
  <c r="BN57" i="14"/>
  <c r="BN59" i="14" s="1"/>
  <c r="BN60" i="14" s="1"/>
  <c r="BO101" i="13"/>
  <c r="BO103" i="13" s="1"/>
  <c r="BO104" i="13" s="1"/>
  <c r="BN103" i="13"/>
  <c r="BN104" i="13" s="1"/>
  <c r="BK301" i="14"/>
  <c r="BJ303" i="14"/>
  <c r="BJ304" i="14" s="1"/>
  <c r="BN333" i="14"/>
  <c r="BN335" i="14" s="1"/>
  <c r="BN336" i="14" s="1"/>
  <c r="BM335" i="14"/>
  <c r="BM336" i="14" s="1"/>
  <c r="BL47" i="13"/>
  <c r="BL48" i="13" s="1"/>
  <c r="BM45" i="13"/>
  <c r="W61" i="13"/>
  <c r="V63" i="13"/>
  <c r="V3" i="14"/>
  <c r="V4" i="14" s="1"/>
  <c r="W1" i="14"/>
  <c r="V21" i="14"/>
  <c r="U23" i="14"/>
  <c r="U24" i="14" s="1"/>
  <c r="BN321" i="14"/>
  <c r="BN323" i="14" s="1"/>
  <c r="BN324" i="14" s="1"/>
  <c r="BM323" i="14"/>
  <c r="BM324" i="14" s="1"/>
  <c r="BL289" i="14"/>
  <c r="BK291" i="14"/>
  <c r="BK292" i="14" s="1"/>
  <c r="BM111" i="13"/>
  <c r="BM112" i="13" s="1"/>
  <c r="BN109" i="13"/>
  <c r="BQ40" i="13"/>
  <c r="BL51" i="13"/>
  <c r="BL52" i="13" s="1"/>
  <c r="BM49" i="13"/>
  <c r="BN53" i="14"/>
  <c r="BN55" i="14" s="1"/>
  <c r="BN56" i="14" s="1"/>
  <c r="BM55" i="14"/>
  <c r="BM56" i="14" s="1"/>
  <c r="BN309" i="14"/>
  <c r="BN311" i="14" s="1"/>
  <c r="BN312" i="14" s="1"/>
  <c r="BM311" i="14"/>
  <c r="BM312" i="14" s="1"/>
  <c r="BL269" i="14"/>
  <c r="BK271" i="14"/>
  <c r="BK272" i="14" s="1"/>
  <c r="BK295" i="14"/>
  <c r="BK296" i="14" s="1"/>
  <c r="BL293" i="14"/>
  <c r="BP244" i="14"/>
  <c r="BN273" i="14"/>
  <c r="BN275" i="14" s="1"/>
  <c r="BN276" i="14" s="1"/>
  <c r="BM275" i="14"/>
  <c r="BM276" i="14" s="1"/>
  <c r="BM277" i="14"/>
  <c r="BL279" i="14"/>
  <c r="BL280" i="14" s="1"/>
  <c r="BL265" i="14"/>
  <c r="BK267" i="14"/>
  <c r="BK268" i="14" s="1"/>
  <c r="BN285" i="14"/>
  <c r="BN287" i="14" s="1"/>
  <c r="BN288" i="14" s="1"/>
  <c r="BM287" i="14"/>
  <c r="BM288" i="14" s="1"/>
  <c r="BP220" i="14"/>
  <c r="BP332" i="14"/>
  <c r="BM347" i="13"/>
  <c r="BM348" i="13" s="1"/>
  <c r="BN345" i="13"/>
  <c r="V5" i="14"/>
  <c r="U7" i="14"/>
  <c r="BQ352" i="13"/>
  <c r="BL63" i="14"/>
  <c r="BL64" i="14" s="1"/>
  <c r="BM61" i="14"/>
  <c r="BM307" i="14"/>
  <c r="BM308" i="14" s="1"/>
  <c r="BN305" i="14"/>
  <c r="BN307" i="14" s="1"/>
  <c r="BN308" i="14" s="1"/>
  <c r="BN243" i="13"/>
  <c r="BN244" i="13" s="1"/>
  <c r="BO241" i="13"/>
  <c r="BO243" i="13" s="1"/>
  <c r="BO244" i="13" s="1"/>
  <c r="BK299" i="14"/>
  <c r="BK300" i="14" s="1"/>
  <c r="BL297" i="14"/>
  <c r="BN245" i="14"/>
  <c r="BN247" i="14" s="1"/>
  <c r="BN248" i="14" s="1"/>
  <c r="BM247" i="14"/>
  <c r="BM248" i="14" s="1"/>
  <c r="BK281" i="13"/>
  <c r="BJ283" i="13"/>
  <c r="BJ284" i="13" s="1"/>
  <c r="BL327" i="14"/>
  <c r="BL328" i="14" s="1"/>
  <c r="BM325" i="14"/>
  <c r="U19" i="14"/>
  <c r="V17" i="14"/>
  <c r="BQ252" i="13"/>
  <c r="BL287" i="13"/>
  <c r="BL288" i="13" s="1"/>
  <c r="BM285" i="13"/>
  <c r="V75" i="13"/>
  <c r="W73" i="13"/>
  <c r="W77" i="13"/>
  <c r="V79" i="13"/>
  <c r="V80" i="13" s="1"/>
  <c r="W13" i="7"/>
  <c r="X13" i="7" s="1"/>
  <c r="Y13" i="7" s="1"/>
  <c r="BQ276" i="13" l="1"/>
  <c r="BK335" i="10"/>
  <c r="BK336" i="10" s="1"/>
  <c r="BL333" i="10"/>
  <c r="BG335" i="13"/>
  <c r="BG336" i="13" s="1"/>
  <c r="BH333" i="13"/>
  <c r="BF215" i="14"/>
  <c r="BF216" i="14" s="1"/>
  <c r="BG213" i="14"/>
  <c r="BK201" i="14"/>
  <c r="BJ203" i="14"/>
  <c r="BJ204" i="14" s="1"/>
  <c r="BJ197" i="14"/>
  <c r="BI199" i="14"/>
  <c r="BI200" i="14" s="1"/>
  <c r="BK223" i="13"/>
  <c r="BK224" i="13" s="1"/>
  <c r="BL221" i="13"/>
  <c r="BO215" i="10"/>
  <c r="BO216" i="10" s="1"/>
  <c r="BP213" i="10"/>
  <c r="BK205" i="14"/>
  <c r="BJ207" i="14"/>
  <c r="BJ208" i="14" s="1"/>
  <c r="BN273" i="10"/>
  <c r="BM275" i="10"/>
  <c r="BM276" i="10" s="1"/>
  <c r="BJ95" i="13"/>
  <c r="BJ96" i="13" s="1"/>
  <c r="BK93" i="13"/>
  <c r="BO155" i="10"/>
  <c r="BO156" i="10" s="1"/>
  <c r="BP153" i="10"/>
  <c r="BK193" i="14"/>
  <c r="BJ195" i="14"/>
  <c r="BJ196" i="14" s="1"/>
  <c r="BL33" i="13"/>
  <c r="BK35" i="13"/>
  <c r="BK36" i="13" s="1"/>
  <c r="BI209" i="14"/>
  <c r="BH211" i="14"/>
  <c r="BH212" i="14" s="1"/>
  <c r="BL217" i="13"/>
  <c r="BK219" i="13"/>
  <c r="BK220" i="13" s="1"/>
  <c r="BP33" i="10"/>
  <c r="BO35" i="10"/>
  <c r="BO36" i="10" s="1"/>
  <c r="BN95" i="10"/>
  <c r="BN96" i="10" s="1"/>
  <c r="BO93" i="10"/>
  <c r="BI227" i="13"/>
  <c r="BI228" i="13" s="1"/>
  <c r="BJ225" i="13"/>
  <c r="BM329" i="10"/>
  <c r="BL331" i="10"/>
  <c r="BL332" i="10" s="1"/>
  <c r="BK91" i="10"/>
  <c r="BK92" i="10" s="1"/>
  <c r="BL89" i="10"/>
  <c r="BG173" i="14"/>
  <c r="BF175" i="14"/>
  <c r="BF176" i="14" s="1"/>
  <c r="BH89" i="13"/>
  <c r="BG91" i="13"/>
  <c r="BG92" i="13" s="1"/>
  <c r="BL211" i="10"/>
  <c r="BL212" i="10" s="1"/>
  <c r="BM209" i="10"/>
  <c r="BL151" i="10"/>
  <c r="BL152" i="10" s="1"/>
  <c r="BM149" i="10"/>
  <c r="BK31" i="10"/>
  <c r="BK32" i="10" s="1"/>
  <c r="BL29" i="10"/>
  <c r="BG183" i="14"/>
  <c r="BG184" i="14" s="1"/>
  <c r="BH181" i="14"/>
  <c r="BH211" i="13"/>
  <c r="BH212" i="13" s="1"/>
  <c r="BI209" i="13"/>
  <c r="BH29" i="13"/>
  <c r="BG31" i="13"/>
  <c r="BG32" i="13" s="1"/>
  <c r="BI329" i="13"/>
  <c r="BH331" i="13"/>
  <c r="BH332" i="13" s="1"/>
  <c r="BH189" i="14"/>
  <c r="BG191" i="14"/>
  <c r="BG192" i="14" s="1"/>
  <c r="BH207" i="13"/>
  <c r="BH208" i="13" s="1"/>
  <c r="BI205" i="13"/>
  <c r="BF171" i="14"/>
  <c r="BF172" i="14" s="1"/>
  <c r="BG169" i="14"/>
  <c r="BH185" i="14"/>
  <c r="BG187" i="14"/>
  <c r="BG188" i="14" s="1"/>
  <c r="BI213" i="13"/>
  <c r="BH215" i="13"/>
  <c r="BH216" i="13" s="1"/>
  <c r="BL271" i="10"/>
  <c r="BL272" i="10" s="1"/>
  <c r="BM269" i="10"/>
  <c r="BG179" i="14"/>
  <c r="BG180" i="14" s="1"/>
  <c r="BH177" i="14"/>
  <c r="BN205" i="10"/>
  <c r="BM207" i="10"/>
  <c r="BM208" i="10" s="1"/>
  <c r="BN85" i="10"/>
  <c r="BM87" i="10"/>
  <c r="BM88" i="10" s="1"/>
  <c r="BK155" i="14"/>
  <c r="BK156" i="14" s="1"/>
  <c r="BL153" i="14"/>
  <c r="BI149" i="14"/>
  <c r="BH151" i="14"/>
  <c r="BH152" i="14" s="1"/>
  <c r="BQ280" i="13"/>
  <c r="BI165" i="14"/>
  <c r="BH167" i="14"/>
  <c r="BH168" i="14" s="1"/>
  <c r="BK203" i="13"/>
  <c r="BK204" i="13" s="1"/>
  <c r="BL201" i="13"/>
  <c r="BN325" i="10"/>
  <c r="BM327" i="10"/>
  <c r="BM328" i="10" s="1"/>
  <c r="BI327" i="13"/>
  <c r="BI328" i="13" s="1"/>
  <c r="BJ325" i="13"/>
  <c r="BN25" i="10"/>
  <c r="BM27" i="10"/>
  <c r="BM28" i="10" s="1"/>
  <c r="BI27" i="13"/>
  <c r="BI28" i="13" s="1"/>
  <c r="BJ25" i="13"/>
  <c r="BJ85" i="13"/>
  <c r="BI87" i="13"/>
  <c r="BI88" i="13" s="1"/>
  <c r="BP147" i="10"/>
  <c r="BP148" i="10" s="1"/>
  <c r="BQ145" i="10"/>
  <c r="BP225" i="10"/>
  <c r="BO227" i="10"/>
  <c r="BO228" i="10" s="1"/>
  <c r="BI157" i="14"/>
  <c r="BH159" i="14"/>
  <c r="BH160" i="14" s="1"/>
  <c r="BI145" i="14"/>
  <c r="BH147" i="14"/>
  <c r="BH148" i="14" s="1"/>
  <c r="BL195" i="13"/>
  <c r="BL196" i="13" s="1"/>
  <c r="BM193" i="13"/>
  <c r="BK161" i="14"/>
  <c r="BJ163" i="14"/>
  <c r="BJ164" i="14" s="1"/>
  <c r="BI199" i="13"/>
  <c r="BI200" i="13" s="1"/>
  <c r="BJ197" i="13"/>
  <c r="BC187" i="13"/>
  <c r="BC188" i="13" s="1"/>
  <c r="BD185" i="13"/>
  <c r="BH201" i="10"/>
  <c r="BG203" i="10"/>
  <c r="BG204" i="10" s="1"/>
  <c r="BC133" i="14"/>
  <c r="BB135" i="14"/>
  <c r="BB136" i="14" s="1"/>
  <c r="BH171" i="13"/>
  <c r="BH172" i="13" s="1"/>
  <c r="BI169" i="13"/>
  <c r="BO257" i="13"/>
  <c r="BO259" i="13" s="1"/>
  <c r="BO260" i="13" s="1"/>
  <c r="BN259" i="13"/>
  <c r="BN260" i="13" s="1"/>
  <c r="BM269" i="13"/>
  <c r="BL271" i="13"/>
  <c r="BL272" i="13" s="1"/>
  <c r="X301" i="13"/>
  <c r="W303" i="13"/>
  <c r="W304" i="13" s="1"/>
  <c r="BN265" i="13"/>
  <c r="BM267" i="13"/>
  <c r="BM268" i="13" s="1"/>
  <c r="BM311" i="13"/>
  <c r="BM312" i="13" s="1"/>
  <c r="BN309" i="13"/>
  <c r="BN105" i="13"/>
  <c r="BM107" i="13"/>
  <c r="BM108" i="13" s="1"/>
  <c r="BL341" i="13"/>
  <c r="BK343" i="13"/>
  <c r="BK344" i="13" s="1"/>
  <c r="AX323" i="13"/>
  <c r="AX324" i="13" s="1"/>
  <c r="AY321" i="13"/>
  <c r="BK81" i="13"/>
  <c r="BJ83" i="13"/>
  <c r="BJ84" i="13" s="1"/>
  <c r="BL307" i="13"/>
  <c r="BL308" i="13" s="1"/>
  <c r="BM305" i="13"/>
  <c r="AY189" i="13"/>
  <c r="AX191" i="13"/>
  <c r="AX192" i="13" s="1"/>
  <c r="BI319" i="13"/>
  <c r="BI320" i="13" s="1"/>
  <c r="BJ317" i="13"/>
  <c r="T127" i="13"/>
  <c r="U125" i="13"/>
  <c r="W131" i="13"/>
  <c r="W132" i="13" s="1"/>
  <c r="X129" i="13"/>
  <c r="U123" i="13"/>
  <c r="U124" i="13" s="1"/>
  <c r="V121" i="13"/>
  <c r="BJ313" i="13"/>
  <c r="BI315" i="13"/>
  <c r="BI316" i="13" s="1"/>
  <c r="BB261" i="10"/>
  <c r="BA263" i="10"/>
  <c r="BA264" i="10" s="1"/>
  <c r="AX181" i="13"/>
  <c r="AW183" i="13"/>
  <c r="AW184" i="13" s="1"/>
  <c r="AV139" i="14"/>
  <c r="AV140" i="14" s="1"/>
  <c r="AW137" i="14"/>
  <c r="AV143" i="14"/>
  <c r="AV144" i="14" s="1"/>
  <c r="AW141" i="14"/>
  <c r="AX177" i="13"/>
  <c r="AW179" i="13"/>
  <c r="AW180" i="13" s="1"/>
  <c r="BB321" i="10"/>
  <c r="BA323" i="10"/>
  <c r="BA324" i="10" s="1"/>
  <c r="BP141" i="10"/>
  <c r="BO143" i="10"/>
  <c r="BO144" i="10" s="1"/>
  <c r="BI175" i="13"/>
  <c r="BI176" i="13" s="1"/>
  <c r="BJ173" i="13"/>
  <c r="BN21" i="10"/>
  <c r="BM23" i="10"/>
  <c r="BM24" i="10" s="1"/>
  <c r="BJ131" i="14"/>
  <c r="BJ132" i="14" s="1"/>
  <c r="BK129" i="14"/>
  <c r="BJ21" i="13"/>
  <c r="BI23" i="13"/>
  <c r="BI24" i="13" s="1"/>
  <c r="BI167" i="13"/>
  <c r="BI168" i="13" s="1"/>
  <c r="BJ165" i="13"/>
  <c r="BM83" i="10"/>
  <c r="BM84" i="10" s="1"/>
  <c r="BN81" i="10"/>
  <c r="BI125" i="14"/>
  <c r="BH127" i="14"/>
  <c r="BH128" i="14" s="1"/>
  <c r="BH123" i="14"/>
  <c r="BH124" i="14" s="1"/>
  <c r="BI121" i="14"/>
  <c r="BF79" i="14"/>
  <c r="BF80" i="14" s="1"/>
  <c r="BG77" i="14"/>
  <c r="BG73" i="14"/>
  <c r="BF75" i="14"/>
  <c r="BF76" i="14" s="1"/>
  <c r="BL73" i="10"/>
  <c r="BK75" i="10"/>
  <c r="BK76" i="10" s="1"/>
  <c r="BH13" i="13"/>
  <c r="BG15" i="13"/>
  <c r="BG16" i="13" s="1"/>
  <c r="BL13" i="10"/>
  <c r="BK15" i="10"/>
  <c r="BK16" i="10" s="1"/>
  <c r="BP248" i="14"/>
  <c r="BK97" i="14"/>
  <c r="BJ99" i="14"/>
  <c r="BJ100" i="14" s="1"/>
  <c r="BL197" i="10"/>
  <c r="BK199" i="10"/>
  <c r="BK200" i="10" s="1"/>
  <c r="BG115" i="14"/>
  <c r="BG116" i="14" s="1"/>
  <c r="BH113" i="14"/>
  <c r="BH103" i="14"/>
  <c r="BH104" i="14" s="1"/>
  <c r="BI101" i="14"/>
  <c r="BI157" i="13"/>
  <c r="BH159" i="13"/>
  <c r="BH160" i="13" s="1"/>
  <c r="BF107" i="14"/>
  <c r="BF108" i="14" s="1"/>
  <c r="BG105" i="14"/>
  <c r="BH117" i="14"/>
  <c r="BG119" i="14"/>
  <c r="BG120" i="14" s="1"/>
  <c r="BH163" i="13"/>
  <c r="BH164" i="13" s="1"/>
  <c r="BI161" i="13"/>
  <c r="BM79" i="10"/>
  <c r="BM80" i="10" s="1"/>
  <c r="BN77" i="10"/>
  <c r="BP17" i="10"/>
  <c r="BO19" i="10"/>
  <c r="BO20" i="10" s="1"/>
  <c r="BI147" i="13"/>
  <c r="BI148" i="13" s="1"/>
  <c r="BJ145" i="13"/>
  <c r="BH153" i="13"/>
  <c r="BG155" i="13"/>
  <c r="BG156" i="13" s="1"/>
  <c r="BF111" i="14"/>
  <c r="BF112" i="14" s="1"/>
  <c r="BG109" i="14"/>
  <c r="BL319" i="10"/>
  <c r="BL320" i="10" s="1"/>
  <c r="BM317" i="10"/>
  <c r="BL137" i="10"/>
  <c r="BK139" i="10"/>
  <c r="BK140" i="10" s="1"/>
  <c r="BL17" i="13"/>
  <c r="BK19" i="13"/>
  <c r="BK20" i="13" s="1"/>
  <c r="BG151" i="13"/>
  <c r="BG152" i="13" s="1"/>
  <c r="BH149" i="13"/>
  <c r="BM257" i="10"/>
  <c r="BL259" i="10"/>
  <c r="BL260" i="10" s="1"/>
  <c r="BM193" i="10"/>
  <c r="BL195" i="10"/>
  <c r="BL196" i="10" s="1"/>
  <c r="BL315" i="10"/>
  <c r="BL316" i="10" s="1"/>
  <c r="BM313" i="10"/>
  <c r="BI141" i="13"/>
  <c r="BH143" i="13"/>
  <c r="BH144" i="13" s="1"/>
  <c r="BM133" i="10"/>
  <c r="BL135" i="10"/>
  <c r="BL136" i="10" s="1"/>
  <c r="BG95" i="14"/>
  <c r="BG96" i="14" s="1"/>
  <c r="BH93" i="14"/>
  <c r="BG87" i="14"/>
  <c r="BG88" i="14" s="1"/>
  <c r="BH85" i="14"/>
  <c r="BG83" i="14"/>
  <c r="BG84" i="14" s="1"/>
  <c r="BH81" i="14"/>
  <c r="BH135" i="13"/>
  <c r="BH136" i="13" s="1"/>
  <c r="BI133" i="13"/>
  <c r="BM253" i="10"/>
  <c r="BL255" i="10"/>
  <c r="BL256" i="10" s="1"/>
  <c r="BH139" i="13"/>
  <c r="BH140" i="13" s="1"/>
  <c r="BI137" i="13"/>
  <c r="BH89" i="14"/>
  <c r="BG91" i="14"/>
  <c r="BG92" i="14" s="1"/>
  <c r="BU268" i="10"/>
  <c r="AA121" i="10"/>
  <c r="Z123" i="10"/>
  <c r="BQ247" i="10"/>
  <c r="BQ248" i="10" s="1"/>
  <c r="BR245" i="10"/>
  <c r="BP187" i="10"/>
  <c r="BP188" i="10" s="1"/>
  <c r="BQ185" i="10"/>
  <c r="BM113" i="13"/>
  <c r="BL115" i="13"/>
  <c r="BL116" i="13" s="1"/>
  <c r="BK31" i="14"/>
  <c r="BK32" i="14" s="1"/>
  <c r="BL29" i="14"/>
  <c r="BM27" i="14"/>
  <c r="BM28" i="14" s="1"/>
  <c r="BN25" i="14"/>
  <c r="BN27" i="14" s="1"/>
  <c r="BN28" i="14" s="1"/>
  <c r="BP67" i="10"/>
  <c r="BP68" i="10" s="1"/>
  <c r="BQ65" i="10"/>
  <c r="V67" i="13"/>
  <c r="W65" i="13"/>
  <c r="BL69" i="14"/>
  <c r="BK71" i="14"/>
  <c r="BK72" i="14" s="1"/>
  <c r="BL37" i="14"/>
  <c r="BK39" i="14"/>
  <c r="BK40" i="14" s="1"/>
  <c r="BQ125" i="10"/>
  <c r="BP127" i="10"/>
  <c r="BP128" i="10" s="1"/>
  <c r="Y183" i="10"/>
  <c r="Z181" i="10"/>
  <c r="BN7" i="13"/>
  <c r="BN8" i="13" s="1"/>
  <c r="BO5" i="13"/>
  <c r="BO7" i="13" s="1"/>
  <c r="BO8" i="13" s="1"/>
  <c r="BU236" i="10"/>
  <c r="BK35" i="14"/>
  <c r="BK36" i="14" s="1"/>
  <c r="BL33" i="14"/>
  <c r="V9" i="14"/>
  <c r="U11" i="14"/>
  <c r="BK67" i="14"/>
  <c r="BK68" i="14" s="1"/>
  <c r="BL65" i="14"/>
  <c r="U13" i="14"/>
  <c r="T15" i="14"/>
  <c r="V69" i="13"/>
  <c r="U71" i="13"/>
  <c r="BM99" i="13"/>
  <c r="BM100" i="13" s="1"/>
  <c r="BN97" i="13"/>
  <c r="BL43" i="14"/>
  <c r="BL44" i="14" s="1"/>
  <c r="BM41" i="14"/>
  <c r="BL47" i="14"/>
  <c r="BL48" i="14" s="1"/>
  <c r="BM45" i="14"/>
  <c r="BS5" i="10"/>
  <c r="BS7" i="10" s="1"/>
  <c r="BS8" i="10" s="1"/>
  <c r="BR7" i="10"/>
  <c r="BR8" i="10" s="1"/>
  <c r="BQ249" i="10"/>
  <c r="BP251" i="10"/>
  <c r="BP252" i="10" s="1"/>
  <c r="BQ309" i="10"/>
  <c r="BP311" i="10"/>
  <c r="BP312" i="10" s="1"/>
  <c r="BQ307" i="10"/>
  <c r="BQ308" i="10" s="1"/>
  <c r="BR305" i="10"/>
  <c r="AD1" i="10"/>
  <c r="AC3" i="10"/>
  <c r="AC4" i="10" s="1"/>
  <c r="BS105" i="10"/>
  <c r="BS107" i="10" s="1"/>
  <c r="BS108" i="10" s="1"/>
  <c r="BR107" i="10"/>
  <c r="BR108" i="10" s="1"/>
  <c r="BS109" i="10"/>
  <c r="BS111" i="10" s="1"/>
  <c r="BS112" i="10" s="1"/>
  <c r="BR111" i="10"/>
  <c r="BR112" i="10" s="1"/>
  <c r="BQ231" i="10"/>
  <c r="BQ232" i="10" s="1"/>
  <c r="BR229" i="10"/>
  <c r="AC301" i="10"/>
  <c r="AB303" i="10"/>
  <c r="AB304" i="10" s="1"/>
  <c r="AC61" i="10"/>
  <c r="AB63" i="10"/>
  <c r="BS169" i="10"/>
  <c r="BS171" i="10" s="1"/>
  <c r="BS172" i="10" s="1"/>
  <c r="BR171" i="10"/>
  <c r="BR172" i="10" s="1"/>
  <c r="BP336" i="14"/>
  <c r="BP324" i="14"/>
  <c r="BS45" i="10"/>
  <c r="BS47" i="10" s="1"/>
  <c r="BS48" i="10" s="1"/>
  <c r="BR47" i="10"/>
  <c r="BR48" i="10" s="1"/>
  <c r="AB243" i="10"/>
  <c r="AC241" i="10"/>
  <c r="BS49" i="10"/>
  <c r="BS51" i="10" s="1"/>
  <c r="BS52" i="10" s="1"/>
  <c r="BR51" i="10"/>
  <c r="BR52" i="10" s="1"/>
  <c r="BP343" i="10"/>
  <c r="BP344" i="10" s="1"/>
  <c r="BQ341" i="10"/>
  <c r="BP308" i="14"/>
  <c r="BQ232" i="13"/>
  <c r="BQ356" i="13"/>
  <c r="BP288" i="14"/>
  <c r="BP312" i="14"/>
  <c r="BN285" i="13"/>
  <c r="BM287" i="13"/>
  <c r="BM288" i="13" s="1"/>
  <c r="BQ240" i="13"/>
  <c r="BQ244" i="13"/>
  <c r="W63" i="13"/>
  <c r="X61" i="13"/>
  <c r="W75" i="13"/>
  <c r="X73" i="13"/>
  <c r="BQ236" i="13"/>
  <c r="BL271" i="14"/>
  <c r="BL272" i="14" s="1"/>
  <c r="BM269" i="14"/>
  <c r="BL301" i="14"/>
  <c r="BK303" i="14"/>
  <c r="BK304" i="14" s="1"/>
  <c r="BK261" i="14"/>
  <c r="BJ263" i="14"/>
  <c r="BJ264" i="14" s="1"/>
  <c r="BN111" i="13"/>
  <c r="BN112" i="13" s="1"/>
  <c r="BO109" i="13"/>
  <c r="BO111" i="13" s="1"/>
  <c r="BO112" i="13" s="1"/>
  <c r="BL267" i="14"/>
  <c r="BL268" i="14" s="1"/>
  <c r="BM265" i="14"/>
  <c r="BM51" i="13"/>
  <c r="BM52" i="13" s="1"/>
  <c r="BN49" i="13"/>
  <c r="W3" i="14"/>
  <c r="W4" i="14" s="1"/>
  <c r="X1" i="14"/>
  <c r="BN45" i="13"/>
  <c r="BM47" i="13"/>
  <c r="BM48" i="13" s="1"/>
  <c r="BM327" i="14"/>
  <c r="BM328" i="14" s="1"/>
  <c r="BN325" i="14"/>
  <c r="BN327" i="14" s="1"/>
  <c r="BN328" i="14" s="1"/>
  <c r="V23" i="14"/>
  <c r="V24" i="14" s="1"/>
  <c r="W21" i="14"/>
  <c r="X77" i="13"/>
  <c r="W79" i="13"/>
  <c r="W80" i="13" s="1"/>
  <c r="BN277" i="14"/>
  <c r="BN279" i="14" s="1"/>
  <c r="BN280" i="14" s="1"/>
  <c r="BM279" i="14"/>
  <c r="BM280" i="14" s="1"/>
  <c r="Y1" i="13"/>
  <c r="X3" i="13"/>
  <c r="X4" i="13" s="1"/>
  <c r="W5" i="14"/>
  <c r="V7" i="14"/>
  <c r="W17" i="14"/>
  <c r="V19" i="14"/>
  <c r="BN347" i="13"/>
  <c r="BN348" i="13" s="1"/>
  <c r="BO345" i="13"/>
  <c r="BO347" i="13" s="1"/>
  <c r="BO348" i="13" s="1"/>
  <c r="BM293" i="14"/>
  <c r="BL295" i="14"/>
  <c r="BL296" i="14" s="1"/>
  <c r="BL291" i="14"/>
  <c r="BL292" i="14" s="1"/>
  <c r="BM289" i="14"/>
  <c r="BK283" i="13"/>
  <c r="BK284" i="13" s="1"/>
  <c r="BL281" i="13"/>
  <c r="BL299" i="14"/>
  <c r="BL300" i="14" s="1"/>
  <c r="BM297" i="14"/>
  <c r="BM63" i="14"/>
  <c r="BM64" i="14" s="1"/>
  <c r="BN61" i="14"/>
  <c r="BN63" i="14" s="1"/>
  <c r="BN64" i="14" s="1"/>
  <c r="BP276" i="14"/>
  <c r="Z13" i="7"/>
  <c r="AA13" i="7" s="1"/>
  <c r="BQ260" i="13" l="1"/>
  <c r="BH213" i="14"/>
  <c r="BG215" i="14"/>
  <c r="BG216" i="14" s="1"/>
  <c r="BH335" i="13"/>
  <c r="BH336" i="13" s="1"/>
  <c r="BI333" i="13"/>
  <c r="BL335" i="10"/>
  <c r="BL336" i="10" s="1"/>
  <c r="BM333" i="10"/>
  <c r="BK225" i="13"/>
  <c r="BJ227" i="13"/>
  <c r="BJ228" i="13" s="1"/>
  <c r="BL205" i="14"/>
  <c r="BK207" i="14"/>
  <c r="BK208" i="14" s="1"/>
  <c r="BO95" i="10"/>
  <c r="BO96" i="10" s="1"/>
  <c r="BP93" i="10"/>
  <c r="BK195" i="14"/>
  <c r="BK196" i="14" s="1"/>
  <c r="BL193" i="14"/>
  <c r="BQ153" i="10"/>
  <c r="BP155" i="10"/>
  <c r="BP156" i="10" s="1"/>
  <c r="BP215" i="10"/>
  <c r="BP216" i="10" s="1"/>
  <c r="BQ213" i="10"/>
  <c r="BQ33" i="10"/>
  <c r="BP35" i="10"/>
  <c r="BP36" i="10" s="1"/>
  <c r="BK95" i="13"/>
  <c r="BK96" i="13" s="1"/>
  <c r="BL93" i="13"/>
  <c r="BM221" i="13"/>
  <c r="BL223" i="13"/>
  <c r="BL224" i="13" s="1"/>
  <c r="BM217" i="13"/>
  <c r="BL219" i="13"/>
  <c r="BL220" i="13" s="1"/>
  <c r="BJ209" i="14"/>
  <c r="BI211" i="14"/>
  <c r="BI212" i="14" s="1"/>
  <c r="BK197" i="14"/>
  <c r="BJ199" i="14"/>
  <c r="BJ200" i="14" s="1"/>
  <c r="BL35" i="13"/>
  <c r="BL36" i="13" s="1"/>
  <c r="BM33" i="13"/>
  <c r="BO273" i="10"/>
  <c r="BN275" i="10"/>
  <c r="BN276" i="10" s="1"/>
  <c r="BK203" i="14"/>
  <c r="BK204" i="14" s="1"/>
  <c r="BL201" i="14"/>
  <c r="BI215" i="13"/>
  <c r="BI216" i="13" s="1"/>
  <c r="BJ213" i="13"/>
  <c r="BM211" i="10"/>
  <c r="BM212" i="10" s="1"/>
  <c r="BN209" i="10"/>
  <c r="BI29" i="13"/>
  <c r="BH31" i="13"/>
  <c r="BH32" i="13" s="1"/>
  <c r="BI211" i="13"/>
  <c r="BI212" i="13" s="1"/>
  <c r="BJ209" i="13"/>
  <c r="BI185" i="14"/>
  <c r="BH187" i="14"/>
  <c r="BH188" i="14" s="1"/>
  <c r="BI89" i="13"/>
  <c r="BH91" i="13"/>
  <c r="BH92" i="13" s="1"/>
  <c r="BG171" i="14"/>
  <c r="BG172" i="14" s="1"/>
  <c r="BH169" i="14"/>
  <c r="BH183" i="14"/>
  <c r="BH184" i="14" s="1"/>
  <c r="BI181" i="14"/>
  <c r="BH173" i="14"/>
  <c r="BG175" i="14"/>
  <c r="BG176" i="14" s="1"/>
  <c r="BI207" i="13"/>
  <c r="BI208" i="13" s="1"/>
  <c r="BJ205" i="13"/>
  <c r="BM29" i="10"/>
  <c r="BL31" i="10"/>
  <c r="BL32" i="10" s="1"/>
  <c r="BM89" i="10"/>
  <c r="BL91" i="10"/>
  <c r="BL92" i="10" s="1"/>
  <c r="BI177" i="14"/>
  <c r="BH179" i="14"/>
  <c r="BH180" i="14" s="1"/>
  <c r="BN269" i="10"/>
  <c r="BM271" i="10"/>
  <c r="BM272" i="10" s="1"/>
  <c r="BI189" i="14"/>
  <c r="BH191" i="14"/>
  <c r="BH192" i="14" s="1"/>
  <c r="BN149" i="10"/>
  <c r="BM151" i="10"/>
  <c r="BM152" i="10" s="1"/>
  <c r="BN329" i="10"/>
  <c r="BM331" i="10"/>
  <c r="BM332" i="10" s="1"/>
  <c r="BJ329" i="13"/>
  <c r="BI331" i="13"/>
  <c r="BI332" i="13" s="1"/>
  <c r="BJ199" i="13"/>
  <c r="BJ200" i="13" s="1"/>
  <c r="BK197" i="13"/>
  <c r="BJ327" i="13"/>
  <c r="BJ328" i="13" s="1"/>
  <c r="BK325" i="13"/>
  <c r="BJ149" i="14"/>
  <c r="BI151" i="14"/>
  <c r="BI152" i="14" s="1"/>
  <c r="BP227" i="10"/>
  <c r="BP228" i="10" s="1"/>
  <c r="BQ225" i="10"/>
  <c r="BQ147" i="10"/>
  <c r="BQ148" i="10" s="1"/>
  <c r="BR145" i="10"/>
  <c r="BL155" i="14"/>
  <c r="BL156" i="14" s="1"/>
  <c r="BM153" i="14"/>
  <c r="BL161" i="14"/>
  <c r="BK163" i="14"/>
  <c r="BK164" i="14" s="1"/>
  <c r="BN327" i="10"/>
  <c r="BN328" i="10" s="1"/>
  <c r="BO325" i="10"/>
  <c r="BM201" i="13"/>
  <c r="BL203" i="13"/>
  <c r="BL204" i="13" s="1"/>
  <c r="BN193" i="13"/>
  <c r="BM195" i="13"/>
  <c r="BM196" i="13" s="1"/>
  <c r="BK85" i="13"/>
  <c r="BJ87" i="13"/>
  <c r="BJ88" i="13" s="1"/>
  <c r="BO85" i="10"/>
  <c r="BN87" i="10"/>
  <c r="BN88" i="10" s="1"/>
  <c r="BN207" i="10"/>
  <c r="BN208" i="10" s="1"/>
  <c r="BO205" i="10"/>
  <c r="BI147" i="14"/>
  <c r="BI148" i="14" s="1"/>
  <c r="BJ145" i="14"/>
  <c r="BK25" i="13"/>
  <c r="BJ27" i="13"/>
  <c r="BJ28" i="13" s="1"/>
  <c r="BI167" i="14"/>
  <c r="BI168" i="14" s="1"/>
  <c r="BJ165" i="14"/>
  <c r="BI159" i="14"/>
  <c r="BI160" i="14" s="1"/>
  <c r="BJ157" i="14"/>
  <c r="BO25" i="10"/>
  <c r="BN27" i="10"/>
  <c r="BN28" i="10" s="1"/>
  <c r="BC135" i="14"/>
  <c r="BC136" i="14" s="1"/>
  <c r="BD133" i="14"/>
  <c r="BI201" i="10"/>
  <c r="BH203" i="10"/>
  <c r="BH204" i="10" s="1"/>
  <c r="BD187" i="13"/>
  <c r="BD188" i="13" s="1"/>
  <c r="BE185" i="13"/>
  <c r="BK83" i="13"/>
  <c r="BK84" i="13" s="1"/>
  <c r="BL81" i="13"/>
  <c r="BO265" i="13"/>
  <c r="BO267" i="13" s="1"/>
  <c r="BO268" i="13" s="1"/>
  <c r="BN267" i="13"/>
  <c r="BN268" i="13" s="1"/>
  <c r="Y129" i="13"/>
  <c r="X131" i="13"/>
  <c r="X132" i="13" s="1"/>
  <c r="AY323" i="13"/>
  <c r="AY324" i="13" s="1"/>
  <c r="AZ321" i="13"/>
  <c r="Y301" i="13"/>
  <c r="X303" i="13"/>
  <c r="X304" i="13" s="1"/>
  <c r="U127" i="13"/>
  <c r="V125" i="13"/>
  <c r="BL343" i="13"/>
  <c r="BL344" i="13" s="1"/>
  <c r="BM341" i="13"/>
  <c r="BM271" i="13"/>
  <c r="BM272" i="13" s="1"/>
  <c r="BN269" i="13"/>
  <c r="BK317" i="13"/>
  <c r="BJ319" i="13"/>
  <c r="BJ320" i="13" s="1"/>
  <c r="BO105" i="13"/>
  <c r="BO107" i="13" s="1"/>
  <c r="BO108" i="13" s="1"/>
  <c r="BN107" i="13"/>
  <c r="BN108" i="13" s="1"/>
  <c r="BO309" i="13"/>
  <c r="BO311" i="13" s="1"/>
  <c r="BO312" i="13" s="1"/>
  <c r="BN311" i="13"/>
  <c r="BN312" i="13" s="1"/>
  <c r="AZ189" i="13"/>
  <c r="AY191" i="13"/>
  <c r="AY192" i="13" s="1"/>
  <c r="BI171" i="13"/>
  <c r="BI172" i="13" s="1"/>
  <c r="BJ169" i="13"/>
  <c r="BJ315" i="13"/>
  <c r="BJ316" i="13" s="1"/>
  <c r="BK313" i="13"/>
  <c r="BN305" i="13"/>
  <c r="BM307" i="13"/>
  <c r="BM308" i="13" s="1"/>
  <c r="V123" i="13"/>
  <c r="V124" i="13" s="1"/>
  <c r="W121" i="13"/>
  <c r="AX141" i="14"/>
  <c r="AW143" i="14"/>
  <c r="AW144" i="14" s="1"/>
  <c r="BC321" i="10"/>
  <c r="BB323" i="10"/>
  <c r="BB324" i="10" s="1"/>
  <c r="AY181" i="13"/>
  <c r="AX183" i="13"/>
  <c r="AX184" i="13" s="1"/>
  <c r="AX137" i="14"/>
  <c r="AW139" i="14"/>
  <c r="AW140" i="14" s="1"/>
  <c r="AX179" i="13"/>
  <c r="AX180" i="13" s="1"/>
  <c r="AY177" i="13"/>
  <c r="BC261" i="10"/>
  <c r="BB263" i="10"/>
  <c r="BB264" i="10" s="1"/>
  <c r="BN83" i="10"/>
  <c r="BN84" i="10" s="1"/>
  <c r="BO81" i="10"/>
  <c r="BK165" i="13"/>
  <c r="BJ167" i="13"/>
  <c r="BJ168" i="13" s="1"/>
  <c r="BJ125" i="14"/>
  <c r="BI127" i="14"/>
  <c r="BI128" i="14" s="1"/>
  <c r="BK21" i="13"/>
  <c r="BJ23" i="13"/>
  <c r="BJ24" i="13" s="1"/>
  <c r="BO21" i="10"/>
  <c r="BN23" i="10"/>
  <c r="BN24" i="10" s="1"/>
  <c r="BP143" i="10"/>
  <c r="BP144" i="10" s="1"/>
  <c r="BQ141" i="10"/>
  <c r="BI123" i="14"/>
  <c r="BI124" i="14" s="1"/>
  <c r="BJ121" i="14"/>
  <c r="BK131" i="14"/>
  <c r="BK132" i="14" s="1"/>
  <c r="BL129" i="14"/>
  <c r="BK173" i="13"/>
  <c r="BJ175" i="13"/>
  <c r="BJ176" i="13" s="1"/>
  <c r="BG79" i="14"/>
  <c r="BG80" i="14" s="1"/>
  <c r="BH77" i="14"/>
  <c r="BM13" i="10"/>
  <c r="BL15" i="10"/>
  <c r="BL16" i="10" s="1"/>
  <c r="BH15" i="13"/>
  <c r="BH16" i="13" s="1"/>
  <c r="BI13" i="13"/>
  <c r="BL75" i="10"/>
  <c r="BL76" i="10" s="1"/>
  <c r="BM73" i="10"/>
  <c r="BG75" i="14"/>
  <c r="BG76" i="14" s="1"/>
  <c r="BH73" i="14"/>
  <c r="BU112" i="10"/>
  <c r="BU108" i="10"/>
  <c r="BH151" i="13"/>
  <c r="BH152" i="13" s="1"/>
  <c r="BI149" i="13"/>
  <c r="BM319" i="10"/>
  <c r="BM320" i="10" s="1"/>
  <c r="BN317" i="10"/>
  <c r="BG111" i="14"/>
  <c r="BG112" i="14" s="1"/>
  <c r="BH109" i="14"/>
  <c r="BJ147" i="13"/>
  <c r="BJ148" i="13" s="1"/>
  <c r="BK145" i="13"/>
  <c r="BO77" i="10"/>
  <c r="BN79" i="10"/>
  <c r="BN80" i="10" s="1"/>
  <c r="BJ161" i="13"/>
  <c r="BI163" i="13"/>
  <c r="BI164" i="13" s="1"/>
  <c r="BG107" i="14"/>
  <c r="BG108" i="14" s="1"/>
  <c r="BH105" i="14"/>
  <c r="BJ101" i="14"/>
  <c r="BI103" i="14"/>
  <c r="BI104" i="14" s="1"/>
  <c r="BH115" i="14"/>
  <c r="BH116" i="14" s="1"/>
  <c r="BI113" i="14"/>
  <c r="BM259" i="10"/>
  <c r="BM260" i="10" s="1"/>
  <c r="BN257" i="10"/>
  <c r="BM17" i="13"/>
  <c r="BL19" i="13"/>
  <c r="BL20" i="13" s="1"/>
  <c r="BL139" i="10"/>
  <c r="BL140" i="10" s="1"/>
  <c r="BM137" i="10"/>
  <c r="BH155" i="13"/>
  <c r="BH156" i="13" s="1"/>
  <c r="BI153" i="13"/>
  <c r="BQ17" i="10"/>
  <c r="BP19" i="10"/>
  <c r="BP20" i="10" s="1"/>
  <c r="BH119" i="14"/>
  <c r="BH120" i="14" s="1"/>
  <c r="BI117" i="14"/>
  <c r="BJ157" i="13"/>
  <c r="BI159" i="13"/>
  <c r="BI160" i="13" s="1"/>
  <c r="BM197" i="10"/>
  <c r="BL199" i="10"/>
  <c r="BL200" i="10" s="1"/>
  <c r="BL97" i="14"/>
  <c r="BK99" i="14"/>
  <c r="BK100" i="14" s="1"/>
  <c r="BI139" i="13"/>
  <c r="BI140" i="13" s="1"/>
  <c r="BJ137" i="13"/>
  <c r="BI135" i="13"/>
  <c r="BI136" i="13" s="1"/>
  <c r="BJ133" i="13"/>
  <c r="BI81" i="14"/>
  <c r="BH83" i="14"/>
  <c r="BH84" i="14" s="1"/>
  <c r="BH87" i="14"/>
  <c r="BH88" i="14" s="1"/>
  <c r="BI85" i="14"/>
  <c r="BH95" i="14"/>
  <c r="BH96" i="14" s="1"/>
  <c r="BI93" i="14"/>
  <c r="BN313" i="10"/>
  <c r="BM315" i="10"/>
  <c r="BM316" i="10" s="1"/>
  <c r="BI89" i="14"/>
  <c r="BH91" i="14"/>
  <c r="BH92" i="14" s="1"/>
  <c r="BM255" i="10"/>
  <c r="BM256" i="10" s="1"/>
  <c r="BN253" i="10"/>
  <c r="BM135" i="10"/>
  <c r="BM136" i="10" s="1"/>
  <c r="BN133" i="10"/>
  <c r="BJ141" i="13"/>
  <c r="BI143" i="13"/>
  <c r="BI144" i="13" s="1"/>
  <c r="BM195" i="10"/>
  <c r="BM196" i="10" s="1"/>
  <c r="BN193" i="10"/>
  <c r="BU48" i="10"/>
  <c r="BU172" i="10"/>
  <c r="BR307" i="10"/>
  <c r="BR308" i="10" s="1"/>
  <c r="BS305" i="10"/>
  <c r="BS307" i="10" s="1"/>
  <c r="BS308" i="10" s="1"/>
  <c r="BN45" i="14"/>
  <c r="BN47" i="14" s="1"/>
  <c r="BN48" i="14" s="1"/>
  <c r="BM47" i="14"/>
  <c r="BM48" i="14" s="1"/>
  <c r="BM43" i="14"/>
  <c r="BM44" i="14" s="1"/>
  <c r="BN41" i="14"/>
  <c r="BN43" i="14" s="1"/>
  <c r="BN44" i="14" s="1"/>
  <c r="BN99" i="13"/>
  <c r="BN100" i="13" s="1"/>
  <c r="BO97" i="13"/>
  <c r="BO99" i="13" s="1"/>
  <c r="BO100" i="13" s="1"/>
  <c r="BL67" i="14"/>
  <c r="BL68" i="14" s="1"/>
  <c r="BM65" i="14"/>
  <c r="BL35" i="14"/>
  <c r="BL36" i="14" s="1"/>
  <c r="BM33" i="14"/>
  <c r="BQ127" i="10"/>
  <c r="BQ128" i="10" s="1"/>
  <c r="BR125" i="10"/>
  <c r="BL39" i="14"/>
  <c r="BL40" i="14" s="1"/>
  <c r="BM37" i="14"/>
  <c r="BM69" i="14"/>
  <c r="BL71" i="14"/>
  <c r="BL72" i="14" s="1"/>
  <c r="BN113" i="13"/>
  <c r="BM115" i="13"/>
  <c r="BM116" i="13" s="1"/>
  <c r="AB121" i="10"/>
  <c r="AA123" i="10"/>
  <c r="AA124" i="10" s="1"/>
  <c r="BQ311" i="10"/>
  <c r="BQ312" i="10" s="1"/>
  <c r="BR309" i="10"/>
  <c r="BR249" i="10"/>
  <c r="BQ251" i="10"/>
  <c r="BQ252" i="10" s="1"/>
  <c r="V71" i="13"/>
  <c r="W69" i="13"/>
  <c r="V13" i="14"/>
  <c r="U15" i="14"/>
  <c r="W9" i="14"/>
  <c r="V11" i="14"/>
  <c r="V12" i="14" s="1"/>
  <c r="AA181" i="10"/>
  <c r="Z183" i="10"/>
  <c r="W67" i="13"/>
  <c r="W68" i="13" s="1"/>
  <c r="X65" i="13"/>
  <c r="BQ67" i="10"/>
  <c r="BQ68" i="10" s="1"/>
  <c r="BR65" i="10"/>
  <c r="BM29" i="14"/>
  <c r="BL31" i="14"/>
  <c r="BL32" i="14" s="1"/>
  <c r="BQ187" i="10"/>
  <c r="BQ188" i="10" s="1"/>
  <c r="BR185" i="10"/>
  <c r="BS245" i="10"/>
  <c r="BS247" i="10" s="1"/>
  <c r="BS248" i="10" s="1"/>
  <c r="BR247" i="10"/>
  <c r="BR248" i="10" s="1"/>
  <c r="BR341" i="10"/>
  <c r="BQ343" i="10"/>
  <c r="BQ344" i="10" s="1"/>
  <c r="AC243" i="10"/>
  <c r="AD241" i="10"/>
  <c r="AC303" i="10"/>
  <c r="AC304" i="10" s="1"/>
  <c r="AD301" i="10"/>
  <c r="AD3" i="10"/>
  <c r="AD4" i="10" s="1"/>
  <c r="AE1" i="10"/>
  <c r="AD61" i="10"/>
  <c r="AC63" i="10"/>
  <c r="BR231" i="10"/>
  <c r="BR232" i="10" s="1"/>
  <c r="BS229" i="10"/>
  <c r="BS231" i="10" s="1"/>
  <c r="BS232" i="10" s="1"/>
  <c r="BU52" i="10"/>
  <c r="BP328" i="14"/>
  <c r="BP280" i="14"/>
  <c r="BQ348" i="13"/>
  <c r="W7" i="14"/>
  <c r="X5" i="14"/>
  <c r="BN51" i="13"/>
  <c r="BN52" i="13" s="1"/>
  <c r="BO49" i="13"/>
  <c r="BO51" i="13" s="1"/>
  <c r="BO52" i="13" s="1"/>
  <c r="BM281" i="13"/>
  <c r="BL283" i="13"/>
  <c r="BL284" i="13" s="1"/>
  <c r="W19" i="14"/>
  <c r="X17" i="14"/>
  <c r="BO45" i="13"/>
  <c r="BO47" i="13" s="1"/>
  <c r="BO48" i="13" s="1"/>
  <c r="BN47" i="13"/>
  <c r="BN48" i="13" s="1"/>
  <c r="BM299" i="14"/>
  <c r="BM300" i="14" s="1"/>
  <c r="BN297" i="14"/>
  <c r="BN299" i="14" s="1"/>
  <c r="BN300" i="14" s="1"/>
  <c r="X21" i="14"/>
  <c r="W23" i="14"/>
  <c r="W24" i="14" s="1"/>
  <c r="BK263" i="14"/>
  <c r="BK264" i="14" s="1"/>
  <c r="BL261" i="14"/>
  <c r="X63" i="13"/>
  <c r="Y61" i="13"/>
  <c r="Y3" i="13"/>
  <c r="Y4" i="13" s="1"/>
  <c r="Z1" i="13"/>
  <c r="X3" i="14"/>
  <c r="X4" i="14" s="1"/>
  <c r="Y1" i="14"/>
  <c r="BM267" i="14"/>
  <c r="BM268" i="14" s="1"/>
  <c r="BN265" i="14"/>
  <c r="BN267" i="14" s="1"/>
  <c r="BN268" i="14" s="1"/>
  <c r="BL303" i="14"/>
  <c r="BL304" i="14" s="1"/>
  <c r="BM301" i="14"/>
  <c r="BO285" i="13"/>
  <c r="BO287" i="13" s="1"/>
  <c r="BO288" i="13" s="1"/>
  <c r="BN287" i="13"/>
  <c r="BN288" i="13" s="1"/>
  <c r="BN289" i="14"/>
  <c r="BN291" i="14" s="1"/>
  <c r="BN292" i="14" s="1"/>
  <c r="BM291" i="14"/>
  <c r="BM292" i="14" s="1"/>
  <c r="BM295" i="14"/>
  <c r="BM296" i="14" s="1"/>
  <c r="BN293" i="14"/>
  <c r="BN295" i="14" s="1"/>
  <c r="BN296" i="14" s="1"/>
  <c r="X79" i="13"/>
  <c r="X80" i="13" s="1"/>
  <c r="Y77" i="13"/>
  <c r="BM271" i="14"/>
  <c r="BM272" i="14" s="1"/>
  <c r="BN269" i="14"/>
  <c r="BN271" i="14" s="1"/>
  <c r="BN272" i="14" s="1"/>
  <c r="Y73" i="13"/>
  <c r="X75" i="13"/>
  <c r="BQ268" i="13" l="1"/>
  <c r="BM335" i="10"/>
  <c r="BM336" i="10" s="1"/>
  <c r="BN333" i="10"/>
  <c r="BI335" i="13"/>
  <c r="BI336" i="13" s="1"/>
  <c r="BJ333" i="13"/>
  <c r="BI213" i="14"/>
  <c r="BH215" i="14"/>
  <c r="BH216" i="14" s="1"/>
  <c r="BM223" i="13"/>
  <c r="BM224" i="13" s="1"/>
  <c r="BN221" i="13"/>
  <c r="BM93" i="13"/>
  <c r="BL95" i="13"/>
  <c r="BL96" i="13" s="1"/>
  <c r="BL195" i="14"/>
  <c r="BL196" i="14" s="1"/>
  <c r="BM193" i="14"/>
  <c r="BK199" i="14"/>
  <c r="BK200" i="14" s="1"/>
  <c r="BL197" i="14"/>
  <c r="BP95" i="10"/>
  <c r="BP96" i="10" s="1"/>
  <c r="BQ93" i="10"/>
  <c r="BK209" i="14"/>
  <c r="BJ211" i="14"/>
  <c r="BJ212" i="14" s="1"/>
  <c r="BQ35" i="10"/>
  <c r="BQ36" i="10" s="1"/>
  <c r="BR33" i="10"/>
  <c r="BM201" i="14"/>
  <c r="BL203" i="14"/>
  <c r="BL204" i="14" s="1"/>
  <c r="BR213" i="10"/>
  <c r="BQ215" i="10"/>
  <c r="BQ216" i="10" s="1"/>
  <c r="BL207" i="14"/>
  <c r="BL208" i="14" s="1"/>
  <c r="BM205" i="14"/>
  <c r="BO275" i="10"/>
  <c r="BO276" i="10" s="1"/>
  <c r="BP273" i="10"/>
  <c r="BN217" i="13"/>
  <c r="BM219" i="13"/>
  <c r="BM220" i="13" s="1"/>
  <c r="BQ155" i="10"/>
  <c r="BQ156" i="10" s="1"/>
  <c r="BR153" i="10"/>
  <c r="BM35" i="13"/>
  <c r="BM36" i="13" s="1"/>
  <c r="BN33" i="13"/>
  <c r="BL225" i="13"/>
  <c r="BK227" i="13"/>
  <c r="BK228" i="13" s="1"/>
  <c r="BK329" i="13"/>
  <c r="BJ331" i="13"/>
  <c r="BJ332" i="13" s="1"/>
  <c r="BI183" i="14"/>
  <c r="BI184" i="14" s="1"/>
  <c r="BJ181" i="14"/>
  <c r="BI179" i="14"/>
  <c r="BI180" i="14" s="1"/>
  <c r="BJ177" i="14"/>
  <c r="BJ29" i="13"/>
  <c r="BI31" i="13"/>
  <c r="BI32" i="13" s="1"/>
  <c r="BN331" i="10"/>
  <c r="BN332" i="10" s="1"/>
  <c r="BO329" i="10"/>
  <c r="BI169" i="14"/>
  <c r="BH171" i="14"/>
  <c r="BH172" i="14" s="1"/>
  <c r="BN211" i="10"/>
  <c r="BN212" i="10" s="1"/>
  <c r="BO209" i="10"/>
  <c r="BM91" i="10"/>
  <c r="BM92" i="10" s="1"/>
  <c r="BN89" i="10"/>
  <c r="BN151" i="10"/>
  <c r="BN152" i="10" s="1"/>
  <c r="BO149" i="10"/>
  <c r="BN29" i="10"/>
  <c r="BM31" i="10"/>
  <c r="BM32" i="10" s="1"/>
  <c r="BI91" i="13"/>
  <c r="BI92" i="13" s="1"/>
  <c r="BJ89" i="13"/>
  <c r="BJ215" i="13"/>
  <c r="BJ216" i="13" s="1"/>
  <c r="BK213" i="13"/>
  <c r="BJ189" i="14"/>
  <c r="BI191" i="14"/>
  <c r="BI192" i="14" s="1"/>
  <c r="BK205" i="13"/>
  <c r="BJ207" i="13"/>
  <c r="BJ208" i="13" s="1"/>
  <c r="BO269" i="10"/>
  <c r="BN271" i="10"/>
  <c r="BN272" i="10" s="1"/>
  <c r="BI187" i="14"/>
  <c r="BI188" i="14" s="1"/>
  <c r="BJ185" i="14"/>
  <c r="BI173" i="14"/>
  <c r="BH175" i="14"/>
  <c r="BH176" i="14" s="1"/>
  <c r="BJ211" i="13"/>
  <c r="BJ212" i="13" s="1"/>
  <c r="BK209" i="13"/>
  <c r="BO327" i="10"/>
  <c r="BO328" i="10" s="1"/>
  <c r="BP325" i="10"/>
  <c r="BK149" i="14"/>
  <c r="BJ151" i="14"/>
  <c r="BJ152" i="14" s="1"/>
  <c r="BO207" i="10"/>
  <c r="BO208" i="10" s="1"/>
  <c r="BP205" i="10"/>
  <c r="BK327" i="13"/>
  <c r="BK328" i="13" s="1"/>
  <c r="BL325" i="13"/>
  <c r="BM161" i="14"/>
  <c r="BL163" i="14"/>
  <c r="BL164" i="14" s="1"/>
  <c r="BJ159" i="14"/>
  <c r="BJ160" i="14" s="1"/>
  <c r="BK157" i="14"/>
  <c r="BM155" i="14"/>
  <c r="BM156" i="14" s="1"/>
  <c r="BN153" i="14"/>
  <c r="BN155" i="14" s="1"/>
  <c r="BN156" i="14" s="1"/>
  <c r="BK199" i="13"/>
  <c r="BK200" i="13" s="1"/>
  <c r="BL197" i="13"/>
  <c r="BP25" i="10"/>
  <c r="BO27" i="10"/>
  <c r="BO28" i="10" s="1"/>
  <c r="BO87" i="10"/>
  <c r="BO88" i="10" s="1"/>
  <c r="BP85" i="10"/>
  <c r="BK165" i="14"/>
  <c r="BJ167" i="14"/>
  <c r="BJ168" i="14" s="1"/>
  <c r="BL85" i="13"/>
  <c r="BK87" i="13"/>
  <c r="BK88" i="13" s="1"/>
  <c r="BR147" i="10"/>
  <c r="BR148" i="10" s="1"/>
  <c r="BS145" i="10"/>
  <c r="BS147" i="10" s="1"/>
  <c r="BS148" i="10" s="1"/>
  <c r="BN195" i="13"/>
  <c r="BN196" i="13" s="1"/>
  <c r="BO193" i="13"/>
  <c r="BO195" i="13" s="1"/>
  <c r="BO196" i="13" s="1"/>
  <c r="BR225" i="10"/>
  <c r="BQ227" i="10"/>
  <c r="BQ228" i="10" s="1"/>
  <c r="BK27" i="13"/>
  <c r="BK28" i="13" s="1"/>
  <c r="BL25" i="13"/>
  <c r="BJ147" i="14"/>
  <c r="BJ148" i="14" s="1"/>
  <c r="BK145" i="14"/>
  <c r="BM203" i="13"/>
  <c r="BM204" i="13" s="1"/>
  <c r="BN201" i="13"/>
  <c r="BF185" i="13"/>
  <c r="BE187" i="13"/>
  <c r="BE188" i="13" s="1"/>
  <c r="BJ201" i="10"/>
  <c r="BI203" i="10"/>
  <c r="BI204" i="10" s="1"/>
  <c r="BD135" i="14"/>
  <c r="BD136" i="14" s="1"/>
  <c r="BE133" i="14"/>
  <c r="Y303" i="13"/>
  <c r="Y304" i="13" s="1"/>
  <c r="Z301" i="13"/>
  <c r="BA321" i="13"/>
  <c r="AZ323" i="13"/>
  <c r="AZ324" i="13" s="1"/>
  <c r="BN307" i="13"/>
  <c r="BN308" i="13" s="1"/>
  <c r="BO305" i="13"/>
  <c r="BO307" i="13" s="1"/>
  <c r="BO308" i="13" s="1"/>
  <c r="BK315" i="13"/>
  <c r="BK316" i="13" s="1"/>
  <c r="BL313" i="13"/>
  <c r="BL317" i="13"/>
  <c r="BK319" i="13"/>
  <c r="BK320" i="13" s="1"/>
  <c r="Y131" i="13"/>
  <c r="Y132" i="13" s="1"/>
  <c r="Z129" i="13"/>
  <c r="BO269" i="13"/>
  <c r="BO271" i="13" s="1"/>
  <c r="BO272" i="13" s="1"/>
  <c r="BN271" i="13"/>
  <c r="BN272" i="13" s="1"/>
  <c r="BJ171" i="13"/>
  <c r="BJ172" i="13" s="1"/>
  <c r="BK169" i="13"/>
  <c r="BM343" i="13"/>
  <c r="BM344" i="13" s="1"/>
  <c r="BN341" i="13"/>
  <c r="BM81" i="13"/>
  <c r="BL83" i="13"/>
  <c r="BL84" i="13" s="1"/>
  <c r="V127" i="13"/>
  <c r="W125" i="13"/>
  <c r="W123" i="13"/>
  <c r="W124" i="13" s="1"/>
  <c r="X121" i="13"/>
  <c r="AZ191" i="13"/>
  <c r="AZ192" i="13" s="1"/>
  <c r="BA189" i="13"/>
  <c r="BC263" i="10"/>
  <c r="BC264" i="10" s="1"/>
  <c r="BD261" i="10"/>
  <c r="AX139" i="14"/>
  <c r="AX140" i="14" s="1"/>
  <c r="AY137" i="14"/>
  <c r="BD321" i="10"/>
  <c r="BC323" i="10"/>
  <c r="BC324" i="10" s="1"/>
  <c r="AY179" i="13"/>
  <c r="AY180" i="13" s="1"/>
  <c r="AZ177" i="13"/>
  <c r="AY183" i="13"/>
  <c r="AY184" i="13" s="1"/>
  <c r="AZ181" i="13"/>
  <c r="AY141" i="14"/>
  <c r="AX143" i="14"/>
  <c r="AX144" i="14" s="1"/>
  <c r="BL173" i="13"/>
  <c r="BK175" i="13"/>
  <c r="BK176" i="13" s="1"/>
  <c r="BO23" i="10"/>
  <c r="BO24" i="10" s="1"/>
  <c r="BP21" i="10"/>
  <c r="BJ127" i="14"/>
  <c r="BJ128" i="14" s="1"/>
  <c r="BK125" i="14"/>
  <c r="BL131" i="14"/>
  <c r="BL132" i="14" s="1"/>
  <c r="BM129" i="14"/>
  <c r="BK121" i="14"/>
  <c r="BJ123" i="14"/>
  <c r="BJ124" i="14" s="1"/>
  <c r="BR141" i="10"/>
  <c r="BQ143" i="10"/>
  <c r="BQ144" i="10" s="1"/>
  <c r="BL21" i="13"/>
  <c r="BK23" i="13"/>
  <c r="BK24" i="13" s="1"/>
  <c r="BK167" i="13"/>
  <c r="BK168" i="13" s="1"/>
  <c r="BL165" i="13"/>
  <c r="BP81" i="10"/>
  <c r="BO83" i="10"/>
  <c r="BO84" i="10" s="1"/>
  <c r="BH75" i="14"/>
  <c r="BH76" i="14" s="1"/>
  <c r="BI73" i="14"/>
  <c r="BM75" i="10"/>
  <c r="BM76" i="10" s="1"/>
  <c r="BN73" i="10"/>
  <c r="BI15" i="13"/>
  <c r="BI16" i="13" s="1"/>
  <c r="BJ13" i="13"/>
  <c r="BH79" i="14"/>
  <c r="BH80" i="14" s="1"/>
  <c r="BI77" i="14"/>
  <c r="BM15" i="10"/>
  <c r="BM16" i="10" s="1"/>
  <c r="BN13" i="10"/>
  <c r="BJ117" i="14"/>
  <c r="BI119" i="14"/>
  <c r="BI120" i="14" s="1"/>
  <c r="BI155" i="13"/>
  <c r="BI156" i="13" s="1"/>
  <c r="BJ153" i="13"/>
  <c r="BM139" i="10"/>
  <c r="BM140" i="10" s="1"/>
  <c r="BN137" i="10"/>
  <c r="BO257" i="10"/>
  <c r="BN259" i="10"/>
  <c r="BN260" i="10" s="1"/>
  <c r="BI115" i="14"/>
  <c r="BI116" i="14" s="1"/>
  <c r="BJ113" i="14"/>
  <c r="BI105" i="14"/>
  <c r="BH107" i="14"/>
  <c r="BH108" i="14" s="1"/>
  <c r="BK147" i="13"/>
  <c r="BK148" i="13" s="1"/>
  <c r="BL145" i="13"/>
  <c r="BH111" i="14"/>
  <c r="BH112" i="14" s="1"/>
  <c r="BI109" i="14"/>
  <c r="BN319" i="10"/>
  <c r="BN320" i="10" s="1"/>
  <c r="BO317" i="10"/>
  <c r="BI151" i="13"/>
  <c r="BI152" i="13" s="1"/>
  <c r="BJ149" i="13"/>
  <c r="BM97" i="14"/>
  <c r="BL99" i="14"/>
  <c r="BL100" i="14" s="1"/>
  <c r="BN197" i="10"/>
  <c r="BM199" i="10"/>
  <c r="BM200" i="10" s="1"/>
  <c r="BJ159" i="13"/>
  <c r="BJ160" i="13" s="1"/>
  <c r="BK157" i="13"/>
  <c r="BQ19" i="10"/>
  <c r="BQ20" i="10" s="1"/>
  <c r="BR17" i="10"/>
  <c r="BM19" i="13"/>
  <c r="BM20" i="13" s="1"/>
  <c r="BN17" i="13"/>
  <c r="BJ103" i="14"/>
  <c r="BJ104" i="14" s="1"/>
  <c r="BK101" i="14"/>
  <c r="BK161" i="13"/>
  <c r="BJ163" i="13"/>
  <c r="BJ164" i="13" s="1"/>
  <c r="BO79" i="10"/>
  <c r="BO80" i="10" s="1"/>
  <c r="BP77" i="10"/>
  <c r="BO193" i="10"/>
  <c r="BN195" i="10"/>
  <c r="BN196" i="10" s="1"/>
  <c r="BN135" i="10"/>
  <c r="BN136" i="10" s="1"/>
  <c r="BO133" i="10"/>
  <c r="BN255" i="10"/>
  <c r="BN256" i="10" s="1"/>
  <c r="BO253" i="10"/>
  <c r="BJ93" i="14"/>
  <c r="BI95" i="14"/>
  <c r="BI96" i="14" s="1"/>
  <c r="BI87" i="14"/>
  <c r="BI88" i="14" s="1"/>
  <c r="BJ85" i="14"/>
  <c r="BJ135" i="13"/>
  <c r="BJ136" i="13" s="1"/>
  <c r="BK133" i="13"/>
  <c r="BK137" i="13"/>
  <c r="BJ139" i="13"/>
  <c r="BJ140" i="13" s="1"/>
  <c r="BK141" i="13"/>
  <c r="BJ143" i="13"/>
  <c r="BJ144" i="13" s="1"/>
  <c r="BI91" i="14"/>
  <c r="BI92" i="14" s="1"/>
  <c r="BJ89" i="14"/>
  <c r="BO313" i="10"/>
  <c r="BN315" i="10"/>
  <c r="BN316" i="10" s="1"/>
  <c r="BI83" i="14"/>
  <c r="BI84" i="14" s="1"/>
  <c r="BJ81" i="14"/>
  <c r="BU232" i="10"/>
  <c r="BR187" i="10"/>
  <c r="BR188" i="10" s="1"/>
  <c r="BS185" i="10"/>
  <c r="BS187" i="10" s="1"/>
  <c r="BS188" i="10" s="1"/>
  <c r="BS65" i="10"/>
  <c r="BS67" i="10" s="1"/>
  <c r="BS68" i="10" s="1"/>
  <c r="BR67" i="10"/>
  <c r="BR68" i="10" s="1"/>
  <c r="X67" i="13"/>
  <c r="X68" i="13" s="1"/>
  <c r="Y65" i="13"/>
  <c r="X69" i="13"/>
  <c r="W71" i="13"/>
  <c r="W72" i="13" s="1"/>
  <c r="BR311" i="10"/>
  <c r="BR312" i="10" s="1"/>
  <c r="BS309" i="10"/>
  <c r="BS311" i="10" s="1"/>
  <c r="BS312" i="10" s="1"/>
  <c r="BM39" i="14"/>
  <c r="BM40" i="14" s="1"/>
  <c r="BN37" i="14"/>
  <c r="BN39" i="14" s="1"/>
  <c r="BN40" i="14" s="1"/>
  <c r="BR127" i="10"/>
  <c r="BR128" i="10" s="1"/>
  <c r="BS125" i="10"/>
  <c r="BS127" i="10" s="1"/>
  <c r="BS128" i="10" s="1"/>
  <c r="BN33" i="14"/>
  <c r="BN35" i="14" s="1"/>
  <c r="BN36" i="14" s="1"/>
  <c r="BM35" i="14"/>
  <c r="BM36" i="14" s="1"/>
  <c r="BN65" i="14"/>
  <c r="BN67" i="14" s="1"/>
  <c r="BN68" i="14" s="1"/>
  <c r="BM67" i="14"/>
  <c r="BM68" i="14" s="1"/>
  <c r="BP272" i="14"/>
  <c r="BP292" i="14"/>
  <c r="BQ288" i="13"/>
  <c r="BM31" i="14"/>
  <c r="BM32" i="14" s="1"/>
  <c r="BN29" i="14"/>
  <c r="BN31" i="14" s="1"/>
  <c r="BN32" i="14" s="1"/>
  <c r="AA183" i="10"/>
  <c r="AA184" i="10" s="1"/>
  <c r="AB181" i="10"/>
  <c r="W11" i="14"/>
  <c r="W12" i="14" s="1"/>
  <c r="X9" i="14"/>
  <c r="V15" i="14"/>
  <c r="V16" i="14" s="1"/>
  <c r="W13" i="14"/>
  <c r="BS249" i="10"/>
  <c r="BS251" i="10" s="1"/>
  <c r="BS252" i="10" s="1"/>
  <c r="BR251" i="10"/>
  <c r="BR252" i="10" s="1"/>
  <c r="AC121" i="10"/>
  <c r="AB123" i="10"/>
  <c r="AB124" i="10" s="1"/>
  <c r="BO113" i="13"/>
  <c r="BO115" i="13" s="1"/>
  <c r="BO116" i="13" s="1"/>
  <c r="BN115" i="13"/>
  <c r="BN116" i="13" s="1"/>
  <c r="BM71" i="14"/>
  <c r="BM72" i="14" s="1"/>
  <c r="BN69" i="14"/>
  <c r="BN71" i="14" s="1"/>
  <c r="BN72" i="14" s="1"/>
  <c r="AE61" i="10"/>
  <c r="AD63" i="10"/>
  <c r="AF1" i="10"/>
  <c r="AE3" i="10"/>
  <c r="AE4" i="10" s="1"/>
  <c r="AE301" i="10"/>
  <c r="AD303" i="10"/>
  <c r="AD304" i="10" s="1"/>
  <c r="AE241" i="10"/>
  <c r="AD243" i="10"/>
  <c r="BR343" i="10"/>
  <c r="BR344" i="10" s="1"/>
  <c r="BS341" i="10"/>
  <c r="BS343" i="10" s="1"/>
  <c r="BS344" i="10" s="1"/>
  <c r="BP296" i="14"/>
  <c r="BP268" i="14"/>
  <c r="BQ52" i="13"/>
  <c r="BP300" i="14"/>
  <c r="BO292" i="14"/>
  <c r="BO296" i="14" s="1"/>
  <c r="BO300" i="14" s="1"/>
  <c r="Y63" i="13"/>
  <c r="Z61" i="13"/>
  <c r="BN281" i="13"/>
  <c r="BM283" i="13"/>
  <c r="BM284" i="13" s="1"/>
  <c r="Y21" i="14"/>
  <c r="X23" i="14"/>
  <c r="X24" i="14" s="1"/>
  <c r="Y5" i="14"/>
  <c r="X7" i="14"/>
  <c r="Y17" i="14"/>
  <c r="X19" i="14"/>
  <c r="Y75" i="13"/>
  <c r="Z73" i="13"/>
  <c r="Z77" i="13"/>
  <c r="Y79" i="13"/>
  <c r="Y80" i="13" s="1"/>
  <c r="Y3" i="14"/>
  <c r="Y4" i="14" s="1"/>
  <c r="Z1" i="14"/>
  <c r="BL263" i="14"/>
  <c r="BL264" i="14" s="1"/>
  <c r="BM261" i="14"/>
  <c r="BM303" i="14"/>
  <c r="BM304" i="14" s="1"/>
  <c r="BN301" i="14"/>
  <c r="BN303" i="14" s="1"/>
  <c r="BN304" i="14" s="1"/>
  <c r="AA1" i="13"/>
  <c r="Z3" i="13"/>
  <c r="Z4" i="13" s="1"/>
  <c r="BQ48" i="13"/>
  <c r="BI215" i="14" l="1"/>
  <c r="BI216" i="14" s="1"/>
  <c r="BJ213" i="14"/>
  <c r="BK333" i="13"/>
  <c r="BJ335" i="13"/>
  <c r="BJ336" i="13" s="1"/>
  <c r="BO333" i="10"/>
  <c r="BN335" i="10"/>
  <c r="BN336" i="10" s="1"/>
  <c r="BM203" i="14"/>
  <c r="BM204" i="14" s="1"/>
  <c r="BN201" i="14"/>
  <c r="BN203" i="14" s="1"/>
  <c r="BN204" i="14" s="1"/>
  <c r="BM195" i="14"/>
  <c r="BM196" i="14" s="1"/>
  <c r="BN193" i="14"/>
  <c r="BN195" i="14" s="1"/>
  <c r="BN196" i="14" s="1"/>
  <c r="BR35" i="10"/>
  <c r="BR36" i="10" s="1"/>
  <c r="BS33" i="10"/>
  <c r="BS35" i="10" s="1"/>
  <c r="BS36" i="10" s="1"/>
  <c r="BM225" i="13"/>
  <c r="BL227" i="13"/>
  <c r="BL228" i="13" s="1"/>
  <c r="BN35" i="13"/>
  <c r="BN36" i="13" s="1"/>
  <c r="BO33" i="13"/>
  <c r="BO35" i="13" s="1"/>
  <c r="BO36" i="13" s="1"/>
  <c r="BK211" i="14"/>
  <c r="BK212" i="14" s="1"/>
  <c r="BL209" i="14"/>
  <c r="BN93" i="13"/>
  <c r="BM95" i="13"/>
  <c r="BM96" i="13" s="1"/>
  <c r="BS153" i="10"/>
  <c r="BS155" i="10" s="1"/>
  <c r="BS156" i="10" s="1"/>
  <c r="BR155" i="10"/>
  <c r="BR156" i="10" s="1"/>
  <c r="BM207" i="14"/>
  <c r="BM208" i="14" s="1"/>
  <c r="BN205" i="14"/>
  <c r="BN207" i="14" s="1"/>
  <c r="BN208" i="14" s="1"/>
  <c r="BR93" i="10"/>
  <c r="BQ95" i="10"/>
  <c r="BQ96" i="10" s="1"/>
  <c r="BN223" i="13"/>
  <c r="BN224" i="13" s="1"/>
  <c r="BO221" i="13"/>
  <c r="BO223" i="13" s="1"/>
  <c r="BO224" i="13" s="1"/>
  <c r="BO217" i="13"/>
  <c r="BO219" i="13" s="1"/>
  <c r="BO220" i="13" s="1"/>
  <c r="BN219" i="13"/>
  <c r="BN220" i="13" s="1"/>
  <c r="BS213" i="10"/>
  <c r="BS215" i="10" s="1"/>
  <c r="BS216" i="10" s="1"/>
  <c r="BR215" i="10"/>
  <c r="BR216" i="10" s="1"/>
  <c r="BP275" i="10"/>
  <c r="BP276" i="10" s="1"/>
  <c r="BQ273" i="10"/>
  <c r="BL199" i="14"/>
  <c r="BL200" i="14" s="1"/>
  <c r="BM197" i="14"/>
  <c r="BK181" i="14"/>
  <c r="BJ183" i="14"/>
  <c r="BJ184" i="14" s="1"/>
  <c r="BL209" i="13"/>
  <c r="BK211" i="13"/>
  <c r="BK212" i="13" s="1"/>
  <c r="BK189" i="14"/>
  <c r="BJ191" i="14"/>
  <c r="BJ192" i="14" s="1"/>
  <c r="BP209" i="10"/>
  <c r="BO211" i="10"/>
  <c r="BO212" i="10" s="1"/>
  <c r="BO89" i="10"/>
  <c r="BN91" i="10"/>
  <c r="BN92" i="10" s="1"/>
  <c r="BK215" i="13"/>
  <c r="BK216" i="13" s="1"/>
  <c r="BL213" i="13"/>
  <c r="BL329" i="13"/>
  <c r="BK331" i="13"/>
  <c r="BK332" i="13" s="1"/>
  <c r="BI175" i="14"/>
  <c r="BI176" i="14" s="1"/>
  <c r="BJ173" i="14"/>
  <c r="BL205" i="13"/>
  <c r="BK207" i="13"/>
  <c r="BK208" i="13" s="1"/>
  <c r="BK185" i="14"/>
  <c r="BJ187" i="14"/>
  <c r="BJ188" i="14" s="1"/>
  <c r="BJ91" i="13"/>
  <c r="BJ92" i="13" s="1"/>
  <c r="BK89" i="13"/>
  <c r="BI171" i="14"/>
  <c r="BI172" i="14" s="1"/>
  <c r="BJ169" i="14"/>
  <c r="BP329" i="10"/>
  <c r="BO331" i="10"/>
  <c r="BO332" i="10" s="1"/>
  <c r="BN31" i="10"/>
  <c r="BN32" i="10" s="1"/>
  <c r="BO29" i="10"/>
  <c r="BP269" i="10"/>
  <c r="BO271" i="10"/>
  <c r="BO272" i="10" s="1"/>
  <c r="BJ31" i="13"/>
  <c r="BJ32" i="13" s="1"/>
  <c r="BK29" i="13"/>
  <c r="BP149" i="10"/>
  <c r="BO151" i="10"/>
  <c r="BO152" i="10" s="1"/>
  <c r="BK177" i="14"/>
  <c r="BJ179" i="14"/>
  <c r="BJ180" i="14" s="1"/>
  <c r="BM325" i="13"/>
  <c r="BL327" i="13"/>
  <c r="BL328" i="13" s="1"/>
  <c r="BP27" i="10"/>
  <c r="BP28" i="10" s="1"/>
  <c r="BQ25" i="10"/>
  <c r="BP207" i="10"/>
  <c r="BP208" i="10" s="1"/>
  <c r="BQ205" i="10"/>
  <c r="BO201" i="13"/>
  <c r="BO203" i="13" s="1"/>
  <c r="BO204" i="13" s="1"/>
  <c r="BN203" i="13"/>
  <c r="BN204" i="13" s="1"/>
  <c r="BL199" i="13"/>
  <c r="BL200" i="13" s="1"/>
  <c r="BM197" i="13"/>
  <c r="BK147" i="14"/>
  <c r="BK148" i="14" s="1"/>
  <c r="BL145" i="14"/>
  <c r="BK151" i="14"/>
  <c r="BK152" i="14" s="1"/>
  <c r="BL149" i="14"/>
  <c r="BQ272" i="13"/>
  <c r="BP327" i="10"/>
  <c r="BP328" i="10" s="1"/>
  <c r="BQ325" i="10"/>
  <c r="BL87" i="13"/>
  <c r="BL88" i="13" s="1"/>
  <c r="BM85" i="13"/>
  <c r="BL157" i="14"/>
  <c r="BK159" i="14"/>
  <c r="BK160" i="14" s="1"/>
  <c r="BL27" i="13"/>
  <c r="BL28" i="13" s="1"/>
  <c r="BM25" i="13"/>
  <c r="BK167" i="14"/>
  <c r="BK168" i="14" s="1"/>
  <c r="BL165" i="14"/>
  <c r="BM163" i="14"/>
  <c r="BM164" i="14" s="1"/>
  <c r="BN161" i="14"/>
  <c r="BN163" i="14" s="1"/>
  <c r="BN164" i="14" s="1"/>
  <c r="BS225" i="10"/>
  <c r="BS227" i="10" s="1"/>
  <c r="BS228" i="10" s="1"/>
  <c r="BR227" i="10"/>
  <c r="BR228" i="10" s="1"/>
  <c r="BP87" i="10"/>
  <c r="BP88" i="10" s="1"/>
  <c r="BQ85" i="10"/>
  <c r="BE135" i="14"/>
  <c r="BE136" i="14" s="1"/>
  <c r="BF133" i="14"/>
  <c r="BJ203" i="10"/>
  <c r="BJ204" i="10" s="1"/>
  <c r="BK201" i="10"/>
  <c r="BG185" i="13"/>
  <c r="BF187" i="13"/>
  <c r="BF188" i="13" s="1"/>
  <c r="BN343" i="13"/>
  <c r="BN344" i="13" s="1"/>
  <c r="BO341" i="13"/>
  <c r="BO343" i="13" s="1"/>
  <c r="BO344" i="13" s="1"/>
  <c r="BA191" i="13"/>
  <c r="BA192" i="13" s="1"/>
  <c r="BB189" i="13"/>
  <c r="BB321" i="13"/>
  <c r="BA323" i="13"/>
  <c r="BA324" i="13" s="1"/>
  <c r="X123" i="13"/>
  <c r="X124" i="13" s="1"/>
  <c r="Y121" i="13"/>
  <c r="AA301" i="13"/>
  <c r="Z303" i="13"/>
  <c r="Z304" i="13" s="1"/>
  <c r="X125" i="13"/>
  <c r="W127" i="13"/>
  <c r="AA129" i="13"/>
  <c r="Z131" i="13"/>
  <c r="Z132" i="13" s="1"/>
  <c r="BL319" i="13"/>
  <c r="BL320" i="13" s="1"/>
  <c r="BM317" i="13"/>
  <c r="BK171" i="13"/>
  <c r="BK172" i="13" s="1"/>
  <c r="BL169" i="13"/>
  <c r="BM83" i="13"/>
  <c r="BM84" i="13" s="1"/>
  <c r="BN81" i="13"/>
  <c r="BL315" i="13"/>
  <c r="BL316" i="13" s="1"/>
  <c r="BM313" i="13"/>
  <c r="BA177" i="13"/>
  <c r="AZ179" i="13"/>
  <c r="AZ180" i="13" s="1"/>
  <c r="AY139" i="14"/>
  <c r="AY140" i="14" s="1"/>
  <c r="AZ137" i="14"/>
  <c r="AZ141" i="14"/>
  <c r="AY143" i="14"/>
  <c r="AY144" i="14" s="1"/>
  <c r="AZ183" i="13"/>
  <c r="AZ184" i="13" s="1"/>
  <c r="BA181" i="13"/>
  <c r="BD263" i="10"/>
  <c r="BD264" i="10" s="1"/>
  <c r="BE261" i="10"/>
  <c r="BE321" i="10"/>
  <c r="BD323" i="10"/>
  <c r="BD324" i="10" s="1"/>
  <c r="BK123" i="14"/>
  <c r="BK124" i="14" s="1"/>
  <c r="BL121" i="14"/>
  <c r="BP83" i="10"/>
  <c r="BP84" i="10" s="1"/>
  <c r="BQ81" i="10"/>
  <c r="BN129" i="14"/>
  <c r="BN131" i="14" s="1"/>
  <c r="BN132" i="14" s="1"/>
  <c r="BM131" i="14"/>
  <c r="BM132" i="14" s="1"/>
  <c r="BK127" i="14"/>
  <c r="BK128" i="14" s="1"/>
  <c r="BL125" i="14"/>
  <c r="BL167" i="13"/>
  <c r="BL168" i="13" s="1"/>
  <c r="BM165" i="13"/>
  <c r="BR143" i="10"/>
  <c r="BR144" i="10" s="1"/>
  <c r="BS141" i="10"/>
  <c r="BS143" i="10" s="1"/>
  <c r="BS144" i="10" s="1"/>
  <c r="BM173" i="13"/>
  <c r="BL175" i="13"/>
  <c r="BL176" i="13" s="1"/>
  <c r="BM21" i="13"/>
  <c r="BL23" i="13"/>
  <c r="BL24" i="13" s="1"/>
  <c r="BQ21" i="10"/>
  <c r="BP23" i="10"/>
  <c r="BP24" i="10" s="1"/>
  <c r="BO13" i="10"/>
  <c r="BN15" i="10"/>
  <c r="BN16" i="10" s="1"/>
  <c r="BI79" i="14"/>
  <c r="BI80" i="14" s="1"/>
  <c r="BJ77" i="14"/>
  <c r="BK13" i="13"/>
  <c r="BJ15" i="13"/>
  <c r="BJ16" i="13" s="1"/>
  <c r="BO73" i="10"/>
  <c r="BN75" i="10"/>
  <c r="BN76" i="10" s="1"/>
  <c r="BJ73" i="14"/>
  <c r="BI75" i="14"/>
  <c r="BI76" i="14" s="1"/>
  <c r="BP79" i="10"/>
  <c r="BP80" i="10" s="1"/>
  <c r="BQ77" i="10"/>
  <c r="BK103" i="14"/>
  <c r="BK104" i="14" s="1"/>
  <c r="BL101" i="14"/>
  <c r="BO17" i="13"/>
  <c r="BO19" i="13" s="1"/>
  <c r="BO20" i="13" s="1"/>
  <c r="BN19" i="13"/>
  <c r="BN20" i="13" s="1"/>
  <c r="BR19" i="10"/>
  <c r="BR20" i="10" s="1"/>
  <c r="BS17" i="10"/>
  <c r="BS19" i="10" s="1"/>
  <c r="BS20" i="10" s="1"/>
  <c r="BK159" i="13"/>
  <c r="BK160" i="13" s="1"/>
  <c r="BL157" i="13"/>
  <c r="BJ151" i="13"/>
  <c r="BJ152" i="13" s="1"/>
  <c r="BK149" i="13"/>
  <c r="BP317" i="10"/>
  <c r="BO319" i="10"/>
  <c r="BO320" i="10" s="1"/>
  <c r="BJ109" i="14"/>
  <c r="BI111" i="14"/>
  <c r="BI112" i="14" s="1"/>
  <c r="BL147" i="13"/>
  <c r="BL148" i="13" s="1"/>
  <c r="BM145" i="13"/>
  <c r="BK113" i="14"/>
  <c r="BJ115" i="14"/>
  <c r="BJ116" i="14" s="1"/>
  <c r="BO137" i="10"/>
  <c r="BN139" i="10"/>
  <c r="BN140" i="10" s="1"/>
  <c r="BJ155" i="13"/>
  <c r="BJ156" i="13" s="1"/>
  <c r="BK153" i="13"/>
  <c r="BK163" i="13"/>
  <c r="BK164" i="13" s="1"/>
  <c r="BL161" i="13"/>
  <c r="BO197" i="10"/>
  <c r="BN199" i="10"/>
  <c r="BN200" i="10" s="1"/>
  <c r="BM99" i="14"/>
  <c r="BM100" i="14" s="1"/>
  <c r="BN97" i="14"/>
  <c r="BN99" i="14" s="1"/>
  <c r="BN100" i="14" s="1"/>
  <c r="BJ105" i="14"/>
  <c r="BI107" i="14"/>
  <c r="BI108" i="14" s="1"/>
  <c r="BP257" i="10"/>
  <c r="BO259" i="10"/>
  <c r="BO260" i="10" s="1"/>
  <c r="BK117" i="14"/>
  <c r="BJ119" i="14"/>
  <c r="BJ120" i="14" s="1"/>
  <c r="BJ83" i="14"/>
  <c r="BJ84" i="14" s="1"/>
  <c r="BK81" i="14"/>
  <c r="BK89" i="14"/>
  <c r="BJ91" i="14"/>
  <c r="BJ92" i="14" s="1"/>
  <c r="BL133" i="13"/>
  <c r="BK135" i="13"/>
  <c r="BK136" i="13" s="1"/>
  <c r="BJ87" i="14"/>
  <c r="BJ88" i="14" s="1"/>
  <c r="BK85" i="14"/>
  <c r="BO255" i="10"/>
  <c r="BO256" i="10" s="1"/>
  <c r="BP253" i="10"/>
  <c r="BP133" i="10"/>
  <c r="BO135" i="10"/>
  <c r="BO136" i="10" s="1"/>
  <c r="BP313" i="10"/>
  <c r="BO315" i="10"/>
  <c r="BO316" i="10" s="1"/>
  <c r="BL141" i="13"/>
  <c r="BK143" i="13"/>
  <c r="BK144" i="13" s="1"/>
  <c r="BK139" i="13"/>
  <c r="BK140" i="13" s="1"/>
  <c r="BL137" i="13"/>
  <c r="BJ95" i="14"/>
  <c r="BJ96" i="14" s="1"/>
  <c r="BK93" i="14"/>
  <c r="BP193" i="10"/>
  <c r="BO195" i="10"/>
  <c r="BO196" i="10" s="1"/>
  <c r="BU344" i="10"/>
  <c r="BP304" i="14"/>
  <c r="X13" i="14"/>
  <c r="W15" i="14"/>
  <c r="W16" i="14" s="1"/>
  <c r="Y9" i="14"/>
  <c r="X11" i="14"/>
  <c r="X12" i="14" s="1"/>
  <c r="AB183" i="10"/>
  <c r="AB184" i="10" s="1"/>
  <c r="AC181" i="10"/>
  <c r="Y69" i="13"/>
  <c r="X71" i="13"/>
  <c r="X72" i="13" s="1"/>
  <c r="AD121" i="10"/>
  <c r="AC123" i="10"/>
  <c r="AC124" i="10" s="1"/>
  <c r="Y67" i="13"/>
  <c r="Y68" i="13" s="1"/>
  <c r="Z65" i="13"/>
  <c r="AE303" i="10"/>
  <c r="AE304" i="10" s="1"/>
  <c r="AF301" i="10"/>
  <c r="AG1" i="10"/>
  <c r="AF3" i="10"/>
  <c r="AF4" i="10" s="1"/>
  <c r="AF241" i="10"/>
  <c r="AE243" i="10"/>
  <c r="AE63" i="10"/>
  <c r="AF61" i="10"/>
  <c r="AA3" i="13"/>
  <c r="AA4" i="13" s="1"/>
  <c r="AB1" i="13"/>
  <c r="BO304" i="14"/>
  <c r="BO308" i="14" s="1"/>
  <c r="BO312" i="14" s="1"/>
  <c r="BO316" i="14" s="1"/>
  <c r="BO320" i="14" s="1"/>
  <c r="BO324" i="14" s="1"/>
  <c r="BO328" i="14" s="1"/>
  <c r="BO332" i="14" s="1"/>
  <c r="BO336" i="14" s="1"/>
  <c r="BO340" i="14" s="1"/>
  <c r="BO344" i="14" s="1"/>
  <c r="BO348" i="14" s="1"/>
  <c r="BO352" i="14" s="1"/>
  <c r="BO356" i="14" s="1"/>
  <c r="BO360" i="14" s="1"/>
  <c r="BO364" i="14" s="1"/>
  <c r="Z79" i="13"/>
  <c r="Z80" i="13" s="1"/>
  <c r="AA77" i="13"/>
  <c r="Y7" i="14"/>
  <c r="Z5" i="14"/>
  <c r="AA1" i="14"/>
  <c r="Z3" i="14"/>
  <c r="Z4" i="14" s="1"/>
  <c r="AA61" i="13"/>
  <c r="Z63" i="13"/>
  <c r="BM263" i="14"/>
  <c r="BM264" i="14" s="1"/>
  <c r="BN261" i="14"/>
  <c r="BN263" i="14" s="1"/>
  <c r="BN264" i="14" s="1"/>
  <c r="AA73" i="13"/>
  <c r="Z75" i="13"/>
  <c r="Y23" i="14"/>
  <c r="Y24" i="14" s="1"/>
  <c r="Z21" i="14"/>
  <c r="BN283" i="13"/>
  <c r="BN284" i="13" s="1"/>
  <c r="BO281" i="13"/>
  <c r="BO283" i="13" s="1"/>
  <c r="BO284" i="13" s="1"/>
  <c r="Z17" i="14"/>
  <c r="Y19" i="14"/>
  <c r="BO335" i="10" l="1"/>
  <c r="BO336" i="10" s="1"/>
  <c r="BP333" i="10"/>
  <c r="BK335" i="13"/>
  <c r="BK336" i="13" s="1"/>
  <c r="BL333" i="13"/>
  <c r="BK213" i="14"/>
  <c r="BJ215" i="14"/>
  <c r="BJ216" i="14" s="1"/>
  <c r="BQ344" i="13"/>
  <c r="BO93" i="13"/>
  <c r="BO95" i="13" s="1"/>
  <c r="BO96" i="13" s="1"/>
  <c r="BN95" i="13"/>
  <c r="BN96" i="13" s="1"/>
  <c r="BM209" i="14"/>
  <c r="BL211" i="14"/>
  <c r="BL212" i="14" s="1"/>
  <c r="BM199" i="14"/>
  <c r="BM200" i="14" s="1"/>
  <c r="BN197" i="14"/>
  <c r="BN199" i="14" s="1"/>
  <c r="BN200" i="14" s="1"/>
  <c r="BS93" i="10"/>
  <c r="BS95" i="10" s="1"/>
  <c r="BS96" i="10" s="1"/>
  <c r="BR95" i="10"/>
  <c r="BR96" i="10" s="1"/>
  <c r="BR273" i="10"/>
  <c r="BQ275" i="10"/>
  <c r="BQ276" i="10" s="1"/>
  <c r="BN225" i="13"/>
  <c r="BM227" i="13"/>
  <c r="BM228" i="13" s="1"/>
  <c r="BK179" i="14"/>
  <c r="BK180" i="14" s="1"/>
  <c r="BL177" i="14"/>
  <c r="BK169" i="14"/>
  <c r="BJ171" i="14"/>
  <c r="BJ172" i="14" s="1"/>
  <c r="BM329" i="13"/>
  <c r="BL331" i="13"/>
  <c r="BL332" i="13" s="1"/>
  <c r="BL211" i="13"/>
  <c r="BL212" i="13" s="1"/>
  <c r="BM209" i="13"/>
  <c r="BP151" i="10"/>
  <c r="BP152" i="10" s="1"/>
  <c r="BQ149" i="10"/>
  <c r="BK91" i="13"/>
  <c r="BK92" i="13" s="1"/>
  <c r="BL89" i="13"/>
  <c r="BM213" i="13"/>
  <c r="BL215" i="13"/>
  <c r="BL216" i="13" s="1"/>
  <c r="BK31" i="13"/>
  <c r="BK32" i="13" s="1"/>
  <c r="BL29" i="13"/>
  <c r="BK183" i="14"/>
  <c r="BK184" i="14" s="1"/>
  <c r="BL181" i="14"/>
  <c r="BK187" i="14"/>
  <c r="BK188" i="14" s="1"/>
  <c r="BL185" i="14"/>
  <c r="BO91" i="10"/>
  <c r="BO92" i="10" s="1"/>
  <c r="BP89" i="10"/>
  <c r="BP271" i="10"/>
  <c r="BP272" i="10" s="1"/>
  <c r="BQ269" i="10"/>
  <c r="BP29" i="10"/>
  <c r="BO31" i="10"/>
  <c r="BO32" i="10" s="1"/>
  <c r="BM205" i="13"/>
  <c r="BL207" i="13"/>
  <c r="BL208" i="13" s="1"/>
  <c r="BQ209" i="10"/>
  <c r="BP211" i="10"/>
  <c r="BP212" i="10" s="1"/>
  <c r="BK191" i="14"/>
  <c r="BK192" i="14" s="1"/>
  <c r="BL189" i="14"/>
  <c r="BQ329" i="10"/>
  <c r="BP331" i="10"/>
  <c r="BP332" i="10" s="1"/>
  <c r="BJ175" i="14"/>
  <c r="BJ176" i="14" s="1"/>
  <c r="BK173" i="14"/>
  <c r="BR325" i="10"/>
  <c r="BQ327" i="10"/>
  <c r="BQ328" i="10" s="1"/>
  <c r="BR205" i="10"/>
  <c r="BQ207" i="10"/>
  <c r="BQ208" i="10" s="1"/>
  <c r="BM165" i="14"/>
  <c r="BL167" i="14"/>
  <c r="BL168" i="14" s="1"/>
  <c r="BR25" i="10"/>
  <c r="BQ27" i="10"/>
  <c r="BQ28" i="10" s="1"/>
  <c r="BL151" i="14"/>
  <c r="BL152" i="14" s="1"/>
  <c r="BM149" i="14"/>
  <c r="BN25" i="13"/>
  <c r="BM27" i="13"/>
  <c r="BM28" i="13" s="1"/>
  <c r="BM145" i="14"/>
  <c r="BL147" i="14"/>
  <c r="BL148" i="14" s="1"/>
  <c r="BM327" i="13"/>
  <c r="BM328" i="13" s="1"/>
  <c r="BN325" i="13"/>
  <c r="BM199" i="13"/>
  <c r="BM200" i="13" s="1"/>
  <c r="BN197" i="13"/>
  <c r="BQ87" i="10"/>
  <c r="BQ88" i="10" s="1"/>
  <c r="BR85" i="10"/>
  <c r="BL159" i="14"/>
  <c r="BL160" i="14" s="1"/>
  <c r="BM157" i="14"/>
  <c r="BN85" i="13"/>
  <c r="BM87" i="13"/>
  <c r="BM88" i="13" s="1"/>
  <c r="BH185" i="13"/>
  <c r="BG187" i="13"/>
  <c r="BG188" i="13" s="1"/>
  <c r="BK203" i="10"/>
  <c r="BK204" i="10" s="1"/>
  <c r="BL201" i="10"/>
  <c r="BF135" i="14"/>
  <c r="BF136" i="14" s="1"/>
  <c r="BG133" i="14"/>
  <c r="BL171" i="13"/>
  <c r="BL172" i="13" s="1"/>
  <c r="BM169" i="13"/>
  <c r="Z121" i="13"/>
  <c r="Y123" i="13"/>
  <c r="Y124" i="13" s="1"/>
  <c r="BM319" i="13"/>
  <c r="BM320" i="13" s="1"/>
  <c r="BN317" i="13"/>
  <c r="BC321" i="13"/>
  <c r="BB323" i="13"/>
  <c r="BB324" i="13" s="1"/>
  <c r="BC189" i="13"/>
  <c r="BB191" i="13"/>
  <c r="BB192" i="13" s="1"/>
  <c r="AB129" i="13"/>
  <c r="AA131" i="13"/>
  <c r="AA132" i="13" s="1"/>
  <c r="BM315" i="13"/>
  <c r="BM316" i="13" s="1"/>
  <c r="BN313" i="13"/>
  <c r="X127" i="13"/>
  <c r="Y125" i="13"/>
  <c r="BO81" i="13"/>
  <c r="BO83" i="13" s="1"/>
  <c r="BO84" i="13" s="1"/>
  <c r="BN83" i="13"/>
  <c r="BN84" i="13" s="1"/>
  <c r="AA303" i="13"/>
  <c r="AA304" i="13" s="1"/>
  <c r="AB301" i="13"/>
  <c r="BB181" i="13"/>
  <c r="BA183" i="13"/>
  <c r="BA184" i="13" s="1"/>
  <c r="BA137" i="14"/>
  <c r="AZ139" i="14"/>
  <c r="AZ140" i="14" s="1"/>
  <c r="BF321" i="10"/>
  <c r="BE323" i="10"/>
  <c r="BE324" i="10" s="1"/>
  <c r="BF261" i="10"/>
  <c r="BE263" i="10"/>
  <c r="BE264" i="10" s="1"/>
  <c r="AZ143" i="14"/>
  <c r="AZ144" i="14" s="1"/>
  <c r="BA141" i="14"/>
  <c r="BA179" i="13"/>
  <c r="BA180" i="13" s="1"/>
  <c r="BB177" i="13"/>
  <c r="BR21" i="10"/>
  <c r="BQ23" i="10"/>
  <c r="BQ24" i="10" s="1"/>
  <c r="BN173" i="13"/>
  <c r="BM175" i="13"/>
  <c r="BM176" i="13" s="1"/>
  <c r="BN165" i="13"/>
  <c r="BM167" i="13"/>
  <c r="BM168" i="13" s="1"/>
  <c r="BM125" i="14"/>
  <c r="BL127" i="14"/>
  <c r="BL128" i="14" s="1"/>
  <c r="BR81" i="10"/>
  <c r="BQ83" i="10"/>
  <c r="BQ84" i="10" s="1"/>
  <c r="BM121" i="14"/>
  <c r="BL123" i="14"/>
  <c r="BL124" i="14" s="1"/>
  <c r="BN21" i="13"/>
  <c r="BM23" i="13"/>
  <c r="BM24" i="13" s="1"/>
  <c r="BJ79" i="14"/>
  <c r="BJ80" i="14" s="1"/>
  <c r="BK77" i="14"/>
  <c r="BK73" i="14"/>
  <c r="BJ75" i="14"/>
  <c r="BJ76" i="14" s="1"/>
  <c r="BP73" i="10"/>
  <c r="BO75" i="10"/>
  <c r="BO76" i="10" s="1"/>
  <c r="BK15" i="13"/>
  <c r="BK16" i="13" s="1"/>
  <c r="BL13" i="13"/>
  <c r="BP13" i="10"/>
  <c r="BO15" i="10"/>
  <c r="BO16" i="10" s="1"/>
  <c r="BM161" i="13"/>
  <c r="BL163" i="13"/>
  <c r="BL164" i="13" s="1"/>
  <c r="BK155" i="13"/>
  <c r="BK156" i="13" s="1"/>
  <c r="BL153" i="13"/>
  <c r="BM147" i="13"/>
  <c r="BM148" i="13" s="1"/>
  <c r="BN145" i="13"/>
  <c r="BK151" i="13"/>
  <c r="BK152" i="13" s="1"/>
  <c r="BL149" i="13"/>
  <c r="BM157" i="13"/>
  <c r="BL159" i="13"/>
  <c r="BL160" i="13" s="1"/>
  <c r="BL103" i="14"/>
  <c r="BL104" i="14" s="1"/>
  <c r="BM101" i="14"/>
  <c r="BQ79" i="10"/>
  <c r="BQ80" i="10" s="1"/>
  <c r="BR77" i="10"/>
  <c r="BL117" i="14"/>
  <c r="BK119" i="14"/>
  <c r="BK120" i="14" s="1"/>
  <c r="BP259" i="10"/>
  <c r="BP260" i="10" s="1"/>
  <c r="BQ257" i="10"/>
  <c r="BJ107" i="14"/>
  <c r="BJ108" i="14" s="1"/>
  <c r="BK105" i="14"/>
  <c r="BP197" i="10"/>
  <c r="BO199" i="10"/>
  <c r="BO200" i="10" s="1"/>
  <c r="BP137" i="10"/>
  <c r="BO139" i="10"/>
  <c r="BO140" i="10" s="1"/>
  <c r="BK115" i="14"/>
  <c r="BK116" i="14" s="1"/>
  <c r="BL113" i="14"/>
  <c r="BK109" i="14"/>
  <c r="BJ111" i="14"/>
  <c r="BJ112" i="14" s="1"/>
  <c r="BQ317" i="10"/>
  <c r="BP319" i="10"/>
  <c r="BP320" i="10" s="1"/>
  <c r="BK95" i="14"/>
  <c r="BK96" i="14" s="1"/>
  <c r="BL93" i="14"/>
  <c r="BM137" i="13"/>
  <c r="BL139" i="13"/>
  <c r="BL140" i="13" s="1"/>
  <c r="BQ253" i="10"/>
  <c r="BP255" i="10"/>
  <c r="BP256" i="10" s="1"/>
  <c r="BL85" i="14"/>
  <c r="BK87" i="14"/>
  <c r="BK88" i="14" s="1"/>
  <c r="BL81" i="14"/>
  <c r="BK83" i="14"/>
  <c r="BK84" i="14" s="1"/>
  <c r="BP195" i="10"/>
  <c r="BP196" i="10" s="1"/>
  <c r="BQ193" i="10"/>
  <c r="BM141" i="13"/>
  <c r="BL143" i="13"/>
  <c r="BL144" i="13" s="1"/>
  <c r="BP315" i="10"/>
  <c r="BP316" i="10" s="1"/>
  <c r="BQ313" i="10"/>
  <c r="BQ133" i="10"/>
  <c r="BP135" i="10"/>
  <c r="BP136" i="10" s="1"/>
  <c r="BL135" i="13"/>
  <c r="BL136" i="13" s="1"/>
  <c r="BM133" i="13"/>
  <c r="BK91" i="14"/>
  <c r="BK92" i="14" s="1"/>
  <c r="BL89" i="14"/>
  <c r="Z67" i="13"/>
  <c r="Z68" i="13" s="1"/>
  <c r="AA65" i="13"/>
  <c r="AC183" i="10"/>
  <c r="AC184" i="10" s="1"/>
  <c r="AD181" i="10"/>
  <c r="BQ284" i="13"/>
  <c r="AD123" i="10"/>
  <c r="AD124" i="10" s="1"/>
  <c r="AE121" i="10"/>
  <c r="Y71" i="13"/>
  <c r="Y72" i="13" s="1"/>
  <c r="Z69" i="13"/>
  <c r="Y11" i="14"/>
  <c r="Y12" i="14" s="1"/>
  <c r="Z9" i="14"/>
  <c r="X15" i="14"/>
  <c r="X16" i="14" s="1"/>
  <c r="Y13" i="14"/>
  <c r="AH1" i="10"/>
  <c r="AG3" i="10"/>
  <c r="AG4" i="10" s="1"/>
  <c r="AG61" i="10"/>
  <c r="AF63" i="10"/>
  <c r="AF64" i="10" s="1"/>
  <c r="AF303" i="10"/>
  <c r="AF304" i="10" s="1"/>
  <c r="AG301" i="10"/>
  <c r="AF243" i="10"/>
  <c r="AF244" i="10" s="1"/>
  <c r="AG241" i="10"/>
  <c r="BP264" i="14"/>
  <c r="AA17" i="14"/>
  <c r="Z19" i="14"/>
  <c r="AB73" i="13"/>
  <c r="AA75" i="13"/>
  <c r="AA3" i="14"/>
  <c r="AA4" i="14" s="1"/>
  <c r="AB1" i="14"/>
  <c r="AB77" i="13"/>
  <c r="AA79" i="13"/>
  <c r="AA80" i="13" s="1"/>
  <c r="AC1" i="13"/>
  <c r="AB3" i="13"/>
  <c r="AB4" i="13" s="1"/>
  <c r="AA5" i="14"/>
  <c r="Z7" i="14"/>
  <c r="Z23" i="14"/>
  <c r="Z24" i="14" s="1"/>
  <c r="AA21" i="14"/>
  <c r="AB61" i="13"/>
  <c r="AA63" i="13"/>
  <c r="BK215" i="14" l="1"/>
  <c r="BK216" i="14" s="1"/>
  <c r="BL213" i="14"/>
  <c r="BL335" i="13"/>
  <c r="BL336" i="13" s="1"/>
  <c r="BM333" i="13"/>
  <c r="BQ333" i="10"/>
  <c r="BP335" i="10"/>
  <c r="BP336" i="10" s="1"/>
  <c r="BM211" i="14"/>
  <c r="BM212" i="14" s="1"/>
  <c r="BN209" i="14"/>
  <c r="BN211" i="14" s="1"/>
  <c r="BN212" i="14" s="1"/>
  <c r="BR275" i="10"/>
  <c r="BR276" i="10" s="1"/>
  <c r="BS273" i="10"/>
  <c r="BS275" i="10" s="1"/>
  <c r="BS276" i="10" s="1"/>
  <c r="BN227" i="13"/>
  <c r="BN228" i="13" s="1"/>
  <c r="BO225" i="13"/>
  <c r="BO227" i="13" s="1"/>
  <c r="BO228" i="13" s="1"/>
  <c r="BR269" i="10"/>
  <c r="BQ271" i="10"/>
  <c r="BQ272" i="10" s="1"/>
  <c r="BM89" i="13"/>
  <c r="BL91" i="13"/>
  <c r="BL92" i="13" s="1"/>
  <c r="BK171" i="14"/>
  <c r="BK172" i="14" s="1"/>
  <c r="BL169" i="14"/>
  <c r="BQ331" i="10"/>
  <c r="BQ332" i="10" s="1"/>
  <c r="BR329" i="10"/>
  <c r="BM177" i="14"/>
  <c r="BL179" i="14"/>
  <c r="BL180" i="14" s="1"/>
  <c r="BL191" i="14"/>
  <c r="BL192" i="14" s="1"/>
  <c r="BM189" i="14"/>
  <c r="BQ89" i="10"/>
  <c r="BP91" i="10"/>
  <c r="BP92" i="10" s="1"/>
  <c r="BR149" i="10"/>
  <c r="BQ151" i="10"/>
  <c r="BQ152" i="10" s="1"/>
  <c r="BM185" i="14"/>
  <c r="BL187" i="14"/>
  <c r="BL188" i="14" s="1"/>
  <c r="BM211" i="13"/>
  <c r="BM212" i="13" s="1"/>
  <c r="BN209" i="13"/>
  <c r="BR209" i="10"/>
  <c r="BQ211" i="10"/>
  <c r="BQ212" i="10" s="1"/>
  <c r="BM181" i="14"/>
  <c r="BL183" i="14"/>
  <c r="BL184" i="14" s="1"/>
  <c r="BN205" i="13"/>
  <c r="BM207" i="13"/>
  <c r="BM208" i="13" s="1"/>
  <c r="BL31" i="13"/>
  <c r="BL32" i="13" s="1"/>
  <c r="BM29" i="13"/>
  <c r="BN329" i="13"/>
  <c r="BM331" i="13"/>
  <c r="BM332" i="13" s="1"/>
  <c r="BK175" i="14"/>
  <c r="BK176" i="14" s="1"/>
  <c r="BL173" i="14"/>
  <c r="BQ29" i="10"/>
  <c r="BP31" i="10"/>
  <c r="BP32" i="10" s="1"/>
  <c r="BM215" i="13"/>
  <c r="BM216" i="13" s="1"/>
  <c r="BN213" i="13"/>
  <c r="BO197" i="13"/>
  <c r="BO199" i="13" s="1"/>
  <c r="BO200" i="13" s="1"/>
  <c r="BN199" i="13"/>
  <c r="BN200" i="13" s="1"/>
  <c r="BS25" i="10"/>
  <c r="BS27" i="10" s="1"/>
  <c r="BS28" i="10" s="1"/>
  <c r="BR27" i="10"/>
  <c r="BR28" i="10" s="1"/>
  <c r="BO325" i="13"/>
  <c r="BO327" i="13" s="1"/>
  <c r="BO328" i="13" s="1"/>
  <c r="BN327" i="13"/>
  <c r="BN328" i="13" s="1"/>
  <c r="BN165" i="14"/>
  <c r="BN167" i="14" s="1"/>
  <c r="BN168" i="14" s="1"/>
  <c r="BM167" i="14"/>
  <c r="BM168" i="14" s="1"/>
  <c r="BM147" i="14"/>
  <c r="BM148" i="14" s="1"/>
  <c r="BN145" i="14"/>
  <c r="BN147" i="14" s="1"/>
  <c r="BN148" i="14" s="1"/>
  <c r="BS205" i="10"/>
  <c r="BS207" i="10" s="1"/>
  <c r="BS208" i="10" s="1"/>
  <c r="BR207" i="10"/>
  <c r="BR208" i="10" s="1"/>
  <c r="BO85" i="13"/>
  <c r="BO87" i="13" s="1"/>
  <c r="BO88" i="13" s="1"/>
  <c r="BN87" i="13"/>
  <c r="BN88" i="13" s="1"/>
  <c r="BM159" i="14"/>
  <c r="BM160" i="14" s="1"/>
  <c r="BN157" i="14"/>
  <c r="BN159" i="14" s="1"/>
  <c r="BN160" i="14" s="1"/>
  <c r="BO25" i="13"/>
  <c r="BO27" i="13" s="1"/>
  <c r="BO28" i="13" s="1"/>
  <c r="BN27" i="13"/>
  <c r="BN28" i="13" s="1"/>
  <c r="BS325" i="10"/>
  <c r="BS327" i="10" s="1"/>
  <c r="BS328" i="10" s="1"/>
  <c r="BR327" i="10"/>
  <c r="BR328" i="10" s="1"/>
  <c r="BU328" i="10" s="1"/>
  <c r="BS85" i="10"/>
  <c r="BS87" i="10" s="1"/>
  <c r="BS88" i="10" s="1"/>
  <c r="BR87" i="10"/>
  <c r="BR88" i="10" s="1"/>
  <c r="BN149" i="14"/>
  <c r="BN151" i="14" s="1"/>
  <c r="BN152" i="14" s="1"/>
  <c r="BM151" i="14"/>
  <c r="BM152" i="14" s="1"/>
  <c r="BG135" i="14"/>
  <c r="BG136" i="14" s="1"/>
  <c r="BH133" i="14"/>
  <c r="BL203" i="10"/>
  <c r="BL204" i="10" s="1"/>
  <c r="BM201" i="10"/>
  <c r="BI185" i="13"/>
  <c r="BH187" i="13"/>
  <c r="BH188" i="13" s="1"/>
  <c r="BC323" i="13"/>
  <c r="BC324" i="13" s="1"/>
  <c r="BD321" i="13"/>
  <c r="Y127" i="13"/>
  <c r="Z125" i="13"/>
  <c r="BO313" i="13"/>
  <c r="BO315" i="13" s="1"/>
  <c r="BO316" i="13" s="1"/>
  <c r="BN315" i="13"/>
  <c r="BN316" i="13" s="1"/>
  <c r="BO317" i="13"/>
  <c r="BO319" i="13" s="1"/>
  <c r="BO320" i="13" s="1"/>
  <c r="BN319" i="13"/>
  <c r="BN320" i="13" s="1"/>
  <c r="AC129" i="13"/>
  <c r="AB131" i="13"/>
  <c r="AB132" i="13" s="1"/>
  <c r="AA121" i="13"/>
  <c r="Z123" i="13"/>
  <c r="Z124" i="13" s="1"/>
  <c r="BN169" i="13"/>
  <c r="BM171" i="13"/>
  <c r="BM172" i="13" s="1"/>
  <c r="AB303" i="13"/>
  <c r="AB304" i="13" s="1"/>
  <c r="AC301" i="13"/>
  <c r="BC191" i="13"/>
  <c r="BC192" i="13" s="1"/>
  <c r="BD189" i="13"/>
  <c r="BB179" i="13"/>
  <c r="BB180" i="13" s="1"/>
  <c r="BC177" i="13"/>
  <c r="BG261" i="10"/>
  <c r="BF263" i="10"/>
  <c r="BF264" i="10" s="1"/>
  <c r="BB137" i="14"/>
  <c r="BA139" i="14"/>
  <c r="BA140" i="14" s="1"/>
  <c r="BA143" i="14"/>
  <c r="BA144" i="14" s="1"/>
  <c r="BB141" i="14"/>
  <c r="BF323" i="10"/>
  <c r="BF324" i="10" s="1"/>
  <c r="BG321" i="10"/>
  <c r="BC181" i="13"/>
  <c r="BB183" i="13"/>
  <c r="BB184" i="13" s="1"/>
  <c r="BN121" i="14"/>
  <c r="BN123" i="14" s="1"/>
  <c r="BN124" i="14" s="1"/>
  <c r="BM123" i="14"/>
  <c r="BM124" i="14" s="1"/>
  <c r="BO165" i="13"/>
  <c r="BO167" i="13" s="1"/>
  <c r="BO168" i="13" s="1"/>
  <c r="BN167" i="13"/>
  <c r="BN168" i="13" s="1"/>
  <c r="BS21" i="10"/>
  <c r="BS23" i="10" s="1"/>
  <c r="BS24" i="10" s="1"/>
  <c r="BR23" i="10"/>
  <c r="BR24" i="10" s="1"/>
  <c r="BO21" i="13"/>
  <c r="BO23" i="13" s="1"/>
  <c r="BO24" i="13" s="1"/>
  <c r="BN23" i="13"/>
  <c r="BN24" i="13" s="1"/>
  <c r="BS81" i="10"/>
  <c r="BS83" i="10" s="1"/>
  <c r="BS84" i="10" s="1"/>
  <c r="BR83" i="10"/>
  <c r="BR84" i="10" s="1"/>
  <c r="BN125" i="14"/>
  <c r="BN127" i="14" s="1"/>
  <c r="BN128" i="14" s="1"/>
  <c r="BM127" i="14"/>
  <c r="BM128" i="14" s="1"/>
  <c r="BO173" i="13"/>
  <c r="BO175" i="13" s="1"/>
  <c r="BO176" i="13" s="1"/>
  <c r="BN175" i="13"/>
  <c r="BN176" i="13" s="1"/>
  <c r="BM13" i="13"/>
  <c r="BL15" i="13"/>
  <c r="BL16" i="13" s="1"/>
  <c r="BL77" i="14"/>
  <c r="BK79" i="14"/>
  <c r="BK80" i="14" s="1"/>
  <c r="BP15" i="10"/>
  <c r="BP16" i="10" s="1"/>
  <c r="BQ13" i="10"/>
  <c r="BQ73" i="10"/>
  <c r="BP75" i="10"/>
  <c r="BP76" i="10" s="1"/>
  <c r="BK75" i="14"/>
  <c r="BK76" i="14" s="1"/>
  <c r="BL73" i="14"/>
  <c r="BM113" i="14"/>
  <c r="BL115" i="14"/>
  <c r="BL116" i="14" s="1"/>
  <c r="BQ197" i="10"/>
  <c r="BP199" i="10"/>
  <c r="BP200" i="10" s="1"/>
  <c r="BM117" i="14"/>
  <c r="BL119" i="14"/>
  <c r="BL120" i="14" s="1"/>
  <c r="BN157" i="13"/>
  <c r="BM159" i="13"/>
  <c r="BM160" i="13" s="1"/>
  <c r="BM163" i="13"/>
  <c r="BM164" i="13" s="1"/>
  <c r="BN161" i="13"/>
  <c r="BR317" i="10"/>
  <c r="BQ319" i="10"/>
  <c r="BQ320" i="10" s="1"/>
  <c r="BK111" i="14"/>
  <c r="BK112" i="14" s="1"/>
  <c r="BL109" i="14"/>
  <c r="BP139" i="10"/>
  <c r="BP140" i="10" s="1"/>
  <c r="BQ137" i="10"/>
  <c r="BK107" i="14"/>
  <c r="BK108" i="14" s="1"/>
  <c r="BL105" i="14"/>
  <c r="BQ259" i="10"/>
  <c r="BQ260" i="10" s="1"/>
  <c r="BR257" i="10"/>
  <c r="BR79" i="10"/>
  <c r="BR80" i="10" s="1"/>
  <c r="BS77" i="10"/>
  <c r="BS79" i="10" s="1"/>
  <c r="BS80" i="10" s="1"/>
  <c r="BM103" i="14"/>
  <c r="BM104" i="14" s="1"/>
  <c r="BN101" i="14"/>
  <c r="BN103" i="14" s="1"/>
  <c r="BN104" i="14" s="1"/>
  <c r="BM149" i="13"/>
  <c r="BL151" i="13"/>
  <c r="BL152" i="13" s="1"/>
  <c r="BN147" i="13"/>
  <c r="BN148" i="13" s="1"/>
  <c r="BO145" i="13"/>
  <c r="BO147" i="13" s="1"/>
  <c r="BO148" i="13" s="1"/>
  <c r="BM153" i="13"/>
  <c r="BL155" i="13"/>
  <c r="BL156" i="13" s="1"/>
  <c r="BL91" i="14"/>
  <c r="BL92" i="14" s="1"/>
  <c r="BM89" i="14"/>
  <c r="BM135" i="13"/>
  <c r="BM136" i="13" s="1"/>
  <c r="BN133" i="13"/>
  <c r="BQ315" i="10"/>
  <c r="BQ316" i="10" s="1"/>
  <c r="BR313" i="10"/>
  <c r="BR193" i="10"/>
  <c r="BQ195" i="10"/>
  <c r="BQ196" i="10" s="1"/>
  <c r="BM93" i="14"/>
  <c r="BL95" i="14"/>
  <c r="BL96" i="14" s="1"/>
  <c r="BR133" i="10"/>
  <c r="BQ135" i="10"/>
  <c r="BQ136" i="10" s="1"/>
  <c r="BM143" i="13"/>
  <c r="BM144" i="13" s="1"/>
  <c r="BN141" i="13"/>
  <c r="BM81" i="14"/>
  <c r="BL83" i="14"/>
  <c r="BL84" i="14" s="1"/>
  <c r="BM85" i="14"/>
  <c r="BL87" i="14"/>
  <c r="BL88" i="14" s="1"/>
  <c r="BQ255" i="10"/>
  <c r="BQ256" i="10" s="1"/>
  <c r="BR253" i="10"/>
  <c r="BN137" i="13"/>
  <c r="BM139" i="13"/>
  <c r="BM140" i="13" s="1"/>
  <c r="AD183" i="10"/>
  <c r="AD184" i="10" s="1"/>
  <c r="AE181" i="10"/>
  <c r="AA67" i="13"/>
  <c r="AA68" i="13" s="1"/>
  <c r="AB65" i="13"/>
  <c r="Y15" i="14"/>
  <c r="Y16" i="14" s="1"/>
  <c r="Z13" i="14"/>
  <c r="AA9" i="14"/>
  <c r="Z11" i="14"/>
  <c r="Z12" i="14" s="1"/>
  <c r="AA69" i="13"/>
  <c r="Z71" i="13"/>
  <c r="Z72" i="13" s="1"/>
  <c r="AF121" i="10"/>
  <c r="AE123" i="10"/>
  <c r="AE124" i="10" s="1"/>
  <c r="AH61" i="10"/>
  <c r="AG63" i="10"/>
  <c r="AG64" i="10" s="1"/>
  <c r="AG303" i="10"/>
  <c r="AG304" i="10" s="1"/>
  <c r="AH301" i="10"/>
  <c r="AG243" i="10"/>
  <c r="AG244" i="10" s="1"/>
  <c r="AH241" i="10"/>
  <c r="AH3" i="10"/>
  <c r="AH4" i="10" s="1"/>
  <c r="AI1" i="10"/>
  <c r="AB79" i="13"/>
  <c r="AB80" i="13" s="1"/>
  <c r="AC77" i="13"/>
  <c r="AC73" i="13"/>
  <c r="AB75" i="13"/>
  <c r="AB76" i="13" s="1"/>
  <c r="AB3" i="14"/>
  <c r="AB4" i="14" s="1"/>
  <c r="AC1" i="14"/>
  <c r="AB5" i="14"/>
  <c r="AA7" i="14"/>
  <c r="AA8" i="14" s="1"/>
  <c r="AC61" i="13"/>
  <c r="AB63" i="13"/>
  <c r="AB64" i="13" s="1"/>
  <c r="AD1" i="13"/>
  <c r="AC3" i="13"/>
  <c r="AC4" i="13" s="1"/>
  <c r="AB17" i="14"/>
  <c r="AA19" i="14"/>
  <c r="AA20" i="14" s="1"/>
  <c r="AB21" i="14"/>
  <c r="AA23" i="14"/>
  <c r="AA24" i="14" s="1"/>
  <c r="BQ328" i="13" l="1"/>
  <c r="BR333" i="10"/>
  <c r="BQ335" i="10"/>
  <c r="BQ336" i="10" s="1"/>
  <c r="BN333" i="13"/>
  <c r="BM335" i="13"/>
  <c r="BM336" i="13" s="1"/>
  <c r="BM213" i="14"/>
  <c r="BL215" i="14"/>
  <c r="BL216" i="14" s="1"/>
  <c r="BO205" i="13"/>
  <c r="BO207" i="13" s="1"/>
  <c r="BO208" i="13" s="1"/>
  <c r="BN207" i="13"/>
  <c r="BN208" i="13" s="1"/>
  <c r="BN215" i="13"/>
  <c r="BN216" i="13" s="1"/>
  <c r="BO213" i="13"/>
  <c r="BO215" i="13" s="1"/>
  <c r="BO216" i="13" s="1"/>
  <c r="BR151" i="10"/>
  <c r="BR152" i="10" s="1"/>
  <c r="BS149" i="10"/>
  <c r="BS151" i="10" s="1"/>
  <c r="BS152" i="10" s="1"/>
  <c r="BM91" i="13"/>
  <c r="BM92" i="13" s="1"/>
  <c r="BN89" i="13"/>
  <c r="BN181" i="14"/>
  <c r="BN183" i="14" s="1"/>
  <c r="BN184" i="14" s="1"/>
  <c r="BM183" i="14"/>
  <c r="BM184" i="14" s="1"/>
  <c r="BR89" i="10"/>
  <c r="BQ91" i="10"/>
  <c r="BQ92" i="10" s="1"/>
  <c r="BS269" i="10"/>
  <c r="BS271" i="10" s="1"/>
  <c r="BS272" i="10" s="1"/>
  <c r="BR271" i="10"/>
  <c r="BR272" i="10" s="1"/>
  <c r="BQ31" i="10"/>
  <c r="BQ32" i="10" s="1"/>
  <c r="BR29" i="10"/>
  <c r="BR211" i="10"/>
  <c r="BR212" i="10" s="1"/>
  <c r="BS209" i="10"/>
  <c r="BS211" i="10" s="1"/>
  <c r="BS212" i="10" s="1"/>
  <c r="BM191" i="14"/>
  <c r="BM192" i="14" s="1"/>
  <c r="BN189" i="14"/>
  <c r="BN191" i="14" s="1"/>
  <c r="BN192" i="14" s="1"/>
  <c r="BL175" i="14"/>
  <c r="BL176" i="14" s="1"/>
  <c r="BM173" i="14"/>
  <c r="BO209" i="13"/>
  <c r="BO211" i="13" s="1"/>
  <c r="BO212" i="13" s="1"/>
  <c r="BN211" i="13"/>
  <c r="BN212" i="13" s="1"/>
  <c r="BM179" i="14"/>
  <c r="BM180" i="14" s="1"/>
  <c r="BN177" i="14"/>
  <c r="BN179" i="14" s="1"/>
  <c r="BN180" i="14" s="1"/>
  <c r="BN331" i="13"/>
  <c r="BN332" i="13" s="1"/>
  <c r="BO329" i="13"/>
  <c r="BO331" i="13" s="1"/>
  <c r="BO332" i="13" s="1"/>
  <c r="BR331" i="10"/>
  <c r="BR332" i="10" s="1"/>
  <c r="BS329" i="10"/>
  <c r="BS331" i="10" s="1"/>
  <c r="BS332" i="10" s="1"/>
  <c r="BN29" i="13"/>
  <c r="BM31" i="13"/>
  <c r="BM32" i="13" s="1"/>
  <c r="BM187" i="14"/>
  <c r="BM188" i="14" s="1"/>
  <c r="BN185" i="14"/>
  <c r="BN187" i="14" s="1"/>
  <c r="BN188" i="14" s="1"/>
  <c r="BM169" i="14"/>
  <c r="BL171" i="14"/>
  <c r="BL172" i="14" s="1"/>
  <c r="BP168" i="14"/>
  <c r="BJ185" i="13"/>
  <c r="BI187" i="13"/>
  <c r="BI188" i="13" s="1"/>
  <c r="BN201" i="10"/>
  <c r="BM203" i="10"/>
  <c r="BM204" i="10" s="1"/>
  <c r="BH135" i="14"/>
  <c r="BH136" i="14" s="1"/>
  <c r="BI133" i="14"/>
  <c r="AC131" i="13"/>
  <c r="AC132" i="13" s="1"/>
  <c r="AD129" i="13"/>
  <c r="BD191" i="13"/>
  <c r="BD192" i="13" s="1"/>
  <c r="BE189" i="13"/>
  <c r="AC303" i="13"/>
  <c r="AC304" i="13" s="1"/>
  <c r="AD301" i="13"/>
  <c r="Z127" i="13"/>
  <c r="AA125" i="13"/>
  <c r="BD323" i="13"/>
  <c r="BD324" i="13" s="1"/>
  <c r="BE321" i="13"/>
  <c r="BN171" i="13"/>
  <c r="BN172" i="13" s="1"/>
  <c r="BO169" i="13"/>
  <c r="BO171" i="13" s="1"/>
  <c r="BO172" i="13" s="1"/>
  <c r="AB121" i="13"/>
  <c r="AA123" i="13"/>
  <c r="AA124" i="13" s="1"/>
  <c r="BG323" i="10"/>
  <c r="BG324" i="10" s="1"/>
  <c r="BH321" i="10"/>
  <c r="BC179" i="13"/>
  <c r="BC180" i="13" s="1"/>
  <c r="BD177" i="13"/>
  <c r="BC141" i="14"/>
  <c r="BB143" i="14"/>
  <c r="BB144" i="14" s="1"/>
  <c r="BC183" i="13"/>
  <c r="BC184" i="13" s="1"/>
  <c r="BD181" i="13"/>
  <c r="BH261" i="10"/>
  <c r="BG263" i="10"/>
  <c r="BG264" i="10" s="1"/>
  <c r="BC137" i="14"/>
  <c r="BB139" i="14"/>
  <c r="BB140" i="14" s="1"/>
  <c r="BL75" i="14"/>
  <c r="BL76" i="14" s="1"/>
  <c r="BM73" i="14"/>
  <c r="BR13" i="10"/>
  <c r="BQ15" i="10"/>
  <c r="BQ16" i="10" s="1"/>
  <c r="BQ75" i="10"/>
  <c r="BQ76" i="10" s="1"/>
  <c r="BR73" i="10"/>
  <c r="BM77" i="14"/>
  <c r="BL79" i="14"/>
  <c r="BL80" i="14" s="1"/>
  <c r="BN13" i="13"/>
  <c r="BM15" i="13"/>
  <c r="BM16" i="13" s="1"/>
  <c r="BN149" i="13"/>
  <c r="BM151" i="13"/>
  <c r="BM152" i="13" s="1"/>
  <c r="BR319" i="10"/>
  <c r="BR320" i="10" s="1"/>
  <c r="BS317" i="10"/>
  <c r="BS319" i="10" s="1"/>
  <c r="BS320" i="10" s="1"/>
  <c r="BO157" i="13"/>
  <c r="BO159" i="13" s="1"/>
  <c r="BO160" i="13" s="1"/>
  <c r="BN159" i="13"/>
  <c r="BN160" i="13" s="1"/>
  <c r="BM115" i="14"/>
  <c r="BM116" i="14" s="1"/>
  <c r="BN113" i="14"/>
  <c r="BN115" i="14" s="1"/>
  <c r="BN116" i="14" s="1"/>
  <c r="BR259" i="10"/>
  <c r="BR260" i="10" s="1"/>
  <c r="BS257" i="10"/>
  <c r="BS259" i="10" s="1"/>
  <c r="BS260" i="10" s="1"/>
  <c r="BM105" i="14"/>
  <c r="BL107" i="14"/>
  <c r="BL108" i="14" s="1"/>
  <c r="BR137" i="10"/>
  <c r="BQ139" i="10"/>
  <c r="BQ140" i="10" s="1"/>
  <c r="BL111" i="14"/>
  <c r="BL112" i="14" s="1"/>
  <c r="BM109" i="14"/>
  <c r="BO161" i="13"/>
  <c r="BO163" i="13" s="1"/>
  <c r="BO164" i="13" s="1"/>
  <c r="BN163" i="13"/>
  <c r="BN164" i="13" s="1"/>
  <c r="BM155" i="13"/>
  <c r="BM156" i="13" s="1"/>
  <c r="BN153" i="13"/>
  <c r="BM119" i="14"/>
  <c r="BM120" i="14" s="1"/>
  <c r="BN117" i="14"/>
  <c r="BN119" i="14" s="1"/>
  <c r="BN120" i="14" s="1"/>
  <c r="BR197" i="10"/>
  <c r="BQ199" i="10"/>
  <c r="BQ200" i="10" s="1"/>
  <c r="BN139" i="13"/>
  <c r="BN140" i="13" s="1"/>
  <c r="BO137" i="13"/>
  <c r="BO139" i="13" s="1"/>
  <c r="BO140" i="13" s="1"/>
  <c r="BN85" i="14"/>
  <c r="BN87" i="14" s="1"/>
  <c r="BN88" i="14" s="1"/>
  <c r="BM87" i="14"/>
  <c r="BM88" i="14" s="1"/>
  <c r="BM83" i="14"/>
  <c r="BM84" i="14" s="1"/>
  <c r="BN81" i="14"/>
  <c r="BN83" i="14" s="1"/>
  <c r="BN84" i="14" s="1"/>
  <c r="BS133" i="10"/>
  <c r="BS135" i="10" s="1"/>
  <c r="BS136" i="10" s="1"/>
  <c r="BR135" i="10"/>
  <c r="BR136" i="10" s="1"/>
  <c r="BM95" i="14"/>
  <c r="BM96" i="14" s="1"/>
  <c r="BN93" i="14"/>
  <c r="BN95" i="14" s="1"/>
  <c r="BN96" i="14" s="1"/>
  <c r="BR195" i="10"/>
  <c r="BR196" i="10" s="1"/>
  <c r="BS193" i="10"/>
  <c r="BS195" i="10" s="1"/>
  <c r="BS196" i="10" s="1"/>
  <c r="BR255" i="10"/>
  <c r="BR256" i="10" s="1"/>
  <c r="BS253" i="10"/>
  <c r="BS255" i="10" s="1"/>
  <c r="BS256" i="10" s="1"/>
  <c r="BO141" i="13"/>
  <c r="BO143" i="13" s="1"/>
  <c r="BO144" i="13" s="1"/>
  <c r="BN143" i="13"/>
  <c r="BN144" i="13" s="1"/>
  <c r="BS313" i="10"/>
  <c r="BS315" i="10" s="1"/>
  <c r="BS316" i="10" s="1"/>
  <c r="BR315" i="10"/>
  <c r="BR316" i="10" s="1"/>
  <c r="BO133" i="13"/>
  <c r="BO135" i="13" s="1"/>
  <c r="BO136" i="13" s="1"/>
  <c r="BN135" i="13"/>
  <c r="BN136" i="13" s="1"/>
  <c r="BN89" i="14"/>
  <c r="BN91" i="14" s="1"/>
  <c r="BN92" i="14" s="1"/>
  <c r="BM91" i="14"/>
  <c r="BM92" i="14" s="1"/>
  <c r="AA13" i="14"/>
  <c r="Z15" i="14"/>
  <c r="Z16" i="14" s="1"/>
  <c r="AB67" i="13"/>
  <c r="AB68" i="13" s="1"/>
  <c r="AC65" i="13"/>
  <c r="AF181" i="10"/>
  <c r="AE183" i="10"/>
  <c r="AE184" i="10" s="1"/>
  <c r="AF123" i="10"/>
  <c r="AF124" i="10" s="1"/>
  <c r="AG121" i="10"/>
  <c r="AB69" i="13"/>
  <c r="AA71" i="13"/>
  <c r="AA72" i="13" s="1"/>
  <c r="AA11" i="14"/>
  <c r="AA12" i="14" s="1"/>
  <c r="AB9" i="14"/>
  <c r="AJ1" i="10"/>
  <c r="AI3" i="10"/>
  <c r="AI4" i="10" s="1"/>
  <c r="AH303" i="10"/>
  <c r="AH304" i="10" s="1"/>
  <c r="AI301" i="10"/>
  <c r="AI241" i="10"/>
  <c r="AH243" i="10"/>
  <c r="AH244" i="10" s="1"/>
  <c r="AH63" i="10"/>
  <c r="AH64" i="10" s="1"/>
  <c r="AI61" i="10"/>
  <c r="AC5" i="14"/>
  <c r="AB7" i="14"/>
  <c r="AB8" i="14" s="1"/>
  <c r="AC17" i="14"/>
  <c r="AB19" i="14"/>
  <c r="AB20" i="14" s="1"/>
  <c r="AD77" i="13"/>
  <c r="AC79" i="13"/>
  <c r="AC80" i="13" s="1"/>
  <c r="AE1" i="13"/>
  <c r="AD3" i="13"/>
  <c r="AD4" i="13" s="1"/>
  <c r="AD61" i="13"/>
  <c r="AC63" i="13"/>
  <c r="AC64" i="13" s="1"/>
  <c r="AC75" i="13"/>
  <c r="AC76" i="13" s="1"/>
  <c r="AD73" i="13"/>
  <c r="AC21" i="14"/>
  <c r="AB23" i="14"/>
  <c r="AB24" i="14" s="1"/>
  <c r="AC3" i="14"/>
  <c r="AC4" i="14" s="1"/>
  <c r="AD1" i="14"/>
  <c r="BU332" i="10" l="1"/>
  <c r="BQ332" i="13"/>
  <c r="BP192" i="14"/>
  <c r="BM215" i="14"/>
  <c r="BM216" i="14" s="1"/>
  <c r="BN213" i="14"/>
  <c r="BN215" i="14" s="1"/>
  <c r="BN216" i="14" s="1"/>
  <c r="BN335" i="13"/>
  <c r="BN336" i="13" s="1"/>
  <c r="BO333" i="13"/>
  <c r="BO335" i="13" s="1"/>
  <c r="BO336" i="13" s="1"/>
  <c r="BR335" i="10"/>
  <c r="BR336" i="10" s="1"/>
  <c r="BS333" i="10"/>
  <c r="BS335" i="10" s="1"/>
  <c r="BS336" i="10" s="1"/>
  <c r="BO29" i="13"/>
  <c r="BO31" i="13" s="1"/>
  <c r="BO32" i="13" s="1"/>
  <c r="BN31" i="13"/>
  <c r="BN32" i="13" s="1"/>
  <c r="BR91" i="10"/>
  <c r="BR92" i="10" s="1"/>
  <c r="BS89" i="10"/>
  <c r="BS91" i="10" s="1"/>
  <c r="BS92" i="10" s="1"/>
  <c r="BO89" i="13"/>
  <c r="BO91" i="13" s="1"/>
  <c r="BO92" i="13" s="1"/>
  <c r="BN91" i="13"/>
  <c r="BN92" i="13" s="1"/>
  <c r="BS29" i="10"/>
  <c r="BS31" i="10" s="1"/>
  <c r="BS32" i="10" s="1"/>
  <c r="BR31" i="10"/>
  <c r="BR32" i="10" s="1"/>
  <c r="BN173" i="14"/>
  <c r="BN175" i="14" s="1"/>
  <c r="BN176" i="14" s="1"/>
  <c r="BM175" i="14"/>
  <c r="BM176" i="14" s="1"/>
  <c r="BN169" i="14"/>
  <c r="BN171" i="14" s="1"/>
  <c r="BN172" i="14" s="1"/>
  <c r="BM171" i="14"/>
  <c r="BM172" i="14" s="1"/>
  <c r="BI135" i="14"/>
  <c r="BI136" i="14" s="1"/>
  <c r="BJ133" i="14"/>
  <c r="BN203" i="10"/>
  <c r="BN204" i="10" s="1"/>
  <c r="BO201" i="10"/>
  <c r="BK185" i="13"/>
  <c r="BJ187" i="13"/>
  <c r="BJ188" i="13" s="1"/>
  <c r="AB125" i="13"/>
  <c r="AA127" i="13"/>
  <c r="AA128" i="13" s="1"/>
  <c r="AE301" i="13"/>
  <c r="AD303" i="13"/>
  <c r="AD304" i="13" s="1"/>
  <c r="BE191" i="13"/>
  <c r="BE192" i="13" s="1"/>
  <c r="BF189" i="13"/>
  <c r="AC121" i="13"/>
  <c r="AB123" i="13"/>
  <c r="AB124" i="13" s="1"/>
  <c r="AE129" i="13"/>
  <c r="AD131" i="13"/>
  <c r="AD132" i="13" s="1"/>
  <c r="BE323" i="13"/>
  <c r="BE324" i="13" s="1"/>
  <c r="BF321" i="13"/>
  <c r="BE181" i="13"/>
  <c r="BD183" i="13"/>
  <c r="BD184" i="13" s="1"/>
  <c r="BH323" i="10"/>
  <c r="BH324" i="10" s="1"/>
  <c r="BI321" i="10"/>
  <c r="BD179" i="13"/>
  <c r="BD180" i="13" s="1"/>
  <c r="BE177" i="13"/>
  <c r="BC139" i="14"/>
  <c r="BC140" i="14" s="1"/>
  <c r="BD137" i="14"/>
  <c r="BH263" i="10"/>
  <c r="BH264" i="10" s="1"/>
  <c r="BI261" i="10"/>
  <c r="BC143" i="14"/>
  <c r="BC144" i="14" s="1"/>
  <c r="BD141" i="14"/>
  <c r="BS73" i="10"/>
  <c r="BS75" i="10" s="1"/>
  <c r="BS76" i="10" s="1"/>
  <c r="BR75" i="10"/>
  <c r="BR76" i="10" s="1"/>
  <c r="BN73" i="14"/>
  <c r="BN75" i="14" s="1"/>
  <c r="BN76" i="14" s="1"/>
  <c r="BM75" i="14"/>
  <c r="BM76" i="14" s="1"/>
  <c r="BN15" i="13"/>
  <c r="BN16" i="13" s="1"/>
  <c r="BO13" i="13"/>
  <c r="BO15" i="13" s="1"/>
  <c r="BO16" i="13" s="1"/>
  <c r="BM79" i="14"/>
  <c r="BM80" i="14" s="1"/>
  <c r="BN77" i="14"/>
  <c r="BN79" i="14" s="1"/>
  <c r="BN80" i="14" s="1"/>
  <c r="BR15" i="10"/>
  <c r="BR16" i="10" s="1"/>
  <c r="BS13" i="10"/>
  <c r="BS15" i="10" s="1"/>
  <c r="BS16" i="10" s="1"/>
  <c r="BS197" i="10"/>
  <c r="BS199" i="10" s="1"/>
  <c r="BS200" i="10" s="1"/>
  <c r="BR199" i="10"/>
  <c r="BR200" i="10" s="1"/>
  <c r="BN151" i="13"/>
  <c r="BN152" i="13" s="1"/>
  <c r="BO149" i="13"/>
  <c r="BO151" i="13" s="1"/>
  <c r="BO152" i="13" s="1"/>
  <c r="BN155" i="13"/>
  <c r="BN156" i="13" s="1"/>
  <c r="BO153" i="13"/>
  <c r="BO155" i="13" s="1"/>
  <c r="BO156" i="13" s="1"/>
  <c r="BN109" i="14"/>
  <c r="BN111" i="14" s="1"/>
  <c r="BN112" i="14" s="1"/>
  <c r="BM111" i="14"/>
  <c r="BM112" i="14" s="1"/>
  <c r="BR139" i="10"/>
  <c r="BR140" i="10" s="1"/>
  <c r="BS137" i="10"/>
  <c r="BS139" i="10" s="1"/>
  <c r="BS140" i="10" s="1"/>
  <c r="BN105" i="14"/>
  <c r="BN107" i="14" s="1"/>
  <c r="BN108" i="14" s="1"/>
  <c r="BM107" i="14"/>
  <c r="BM108" i="14" s="1"/>
  <c r="AB11" i="14"/>
  <c r="AB12" i="14" s="1"/>
  <c r="AC9" i="14"/>
  <c r="AG123" i="10"/>
  <c r="AG124" i="10" s="1"/>
  <c r="AH121" i="10"/>
  <c r="AD65" i="13"/>
  <c r="AC67" i="13"/>
  <c r="AC68" i="13" s="1"/>
  <c r="AC69" i="13"/>
  <c r="AB71" i="13"/>
  <c r="AB72" i="13" s="1"/>
  <c r="AG181" i="10"/>
  <c r="AF183" i="10"/>
  <c r="AF184" i="10" s="1"/>
  <c r="AB13" i="14"/>
  <c r="AA15" i="14"/>
  <c r="AA16" i="14" s="1"/>
  <c r="AJ301" i="10"/>
  <c r="AI303" i="10"/>
  <c r="AI304" i="10" s="1"/>
  <c r="AJ3" i="10"/>
  <c r="AJ4" i="10" s="1"/>
  <c r="AK1" i="10"/>
  <c r="AI63" i="10"/>
  <c r="AI64" i="10" s="1"/>
  <c r="AJ61" i="10"/>
  <c r="AJ241" i="10"/>
  <c r="AI243" i="10"/>
  <c r="AI244" i="10" s="1"/>
  <c r="AE77" i="13"/>
  <c r="AD79" i="13"/>
  <c r="AD80" i="13" s="1"/>
  <c r="AE61" i="13"/>
  <c r="AD63" i="13"/>
  <c r="AD64" i="13" s="1"/>
  <c r="AD17" i="14"/>
  <c r="AC19" i="14"/>
  <c r="AC20" i="14" s="1"/>
  <c r="AE1" i="14"/>
  <c r="AD3" i="14"/>
  <c r="AD4" i="14" s="1"/>
  <c r="AC23" i="14"/>
  <c r="AC24" i="14" s="1"/>
  <c r="AD21" i="14"/>
  <c r="AE3" i="13"/>
  <c r="AE4" i="13" s="1"/>
  <c r="AF1" i="13"/>
  <c r="AD5" i="14"/>
  <c r="AC7" i="14"/>
  <c r="AC8" i="14" s="1"/>
  <c r="AD75" i="13"/>
  <c r="AD76" i="13" s="1"/>
  <c r="AE73" i="13"/>
  <c r="BP216" i="14" l="1"/>
  <c r="BQ336" i="13"/>
  <c r="BU336" i="10"/>
  <c r="BK187" i="13"/>
  <c r="BK188" i="13" s="1"/>
  <c r="BL185" i="13"/>
  <c r="BP201" i="10"/>
  <c r="BO203" i="10"/>
  <c r="BO204" i="10" s="1"/>
  <c r="BK133" i="14"/>
  <c r="BJ135" i="14"/>
  <c r="BJ136" i="14" s="1"/>
  <c r="BF191" i="13"/>
  <c r="BF192" i="13" s="1"/>
  <c r="BG189" i="13"/>
  <c r="AE131" i="13"/>
  <c r="AE132" i="13" s="1"/>
  <c r="AF129" i="13"/>
  <c r="AF301" i="13"/>
  <c r="AE303" i="13"/>
  <c r="AE304" i="13" s="1"/>
  <c r="AB127" i="13"/>
  <c r="AB128" i="13" s="1"/>
  <c r="AC125" i="13"/>
  <c r="BG321" i="13"/>
  <c r="BF323" i="13"/>
  <c r="BF324" i="13" s="1"/>
  <c r="AD121" i="13"/>
  <c r="AC123" i="13"/>
  <c r="AC124" i="13" s="1"/>
  <c r="BI263" i="10"/>
  <c r="BI264" i="10" s="1"/>
  <c r="BJ261" i="10"/>
  <c r="BE179" i="13"/>
  <c r="BE180" i="13" s="1"/>
  <c r="BF177" i="13"/>
  <c r="BE141" i="14"/>
  <c r="BD143" i="14"/>
  <c r="BD144" i="14" s="1"/>
  <c r="BD139" i="14"/>
  <c r="BD140" i="14" s="1"/>
  <c r="BE137" i="14"/>
  <c r="BJ321" i="10"/>
  <c r="BI323" i="10"/>
  <c r="BI324" i="10" s="1"/>
  <c r="BE183" i="13"/>
  <c r="BE184" i="13" s="1"/>
  <c r="BF181" i="13"/>
  <c r="AI121" i="10"/>
  <c r="AH123" i="10"/>
  <c r="AH124" i="10" s="1"/>
  <c r="AC11" i="14"/>
  <c r="AC12" i="14" s="1"/>
  <c r="AD9" i="14"/>
  <c r="AB15" i="14"/>
  <c r="AB16" i="14" s="1"/>
  <c r="AC13" i="14"/>
  <c r="AG183" i="10"/>
  <c r="AG184" i="10" s="1"/>
  <c r="AH181" i="10"/>
  <c r="AD69" i="13"/>
  <c r="AC71" i="13"/>
  <c r="AC72" i="13" s="1"/>
  <c r="AE65" i="13"/>
  <c r="AD67" i="13"/>
  <c r="AD68" i="13" s="1"/>
  <c r="AJ63" i="10"/>
  <c r="AJ64" i="10" s="1"/>
  <c r="AK61" i="10"/>
  <c r="AL1" i="10"/>
  <c r="AK3" i="10"/>
  <c r="AK4" i="10" s="1"/>
  <c r="AJ243" i="10"/>
  <c r="AJ244" i="10" s="1"/>
  <c r="AK241" i="10"/>
  <c r="AK301" i="10"/>
  <c r="AJ303" i="10"/>
  <c r="AJ304" i="10" s="1"/>
  <c r="AE63" i="13"/>
  <c r="AE64" i="13" s="1"/>
  <c r="AF61" i="13"/>
  <c r="AE21" i="14"/>
  <c r="AD23" i="14"/>
  <c r="AD24" i="14" s="1"/>
  <c r="AE17" i="14"/>
  <c r="AD19" i="14"/>
  <c r="AD20" i="14" s="1"/>
  <c r="AD7" i="14"/>
  <c r="AD8" i="14" s="1"/>
  <c r="AE5" i="14"/>
  <c r="AF1" i="14"/>
  <c r="AE3" i="14"/>
  <c r="AE4" i="14" s="1"/>
  <c r="AE79" i="13"/>
  <c r="AE80" i="13" s="1"/>
  <c r="AF77" i="13"/>
  <c r="AF73" i="13"/>
  <c r="AE75" i="13"/>
  <c r="AE76" i="13" s="1"/>
  <c r="AG1" i="13"/>
  <c r="AF3" i="13"/>
  <c r="AF4" i="13" s="1"/>
  <c r="BK135" i="14" l="1"/>
  <c r="BK136" i="14" s="1"/>
  <c r="BL133" i="14"/>
  <c r="BQ201" i="10"/>
  <c r="BP203" i="10"/>
  <c r="BP204" i="10" s="1"/>
  <c r="BM185" i="13"/>
  <c r="BL187" i="13"/>
  <c r="BL188" i="13" s="1"/>
  <c r="AF131" i="13"/>
  <c r="AF132" i="13" s="1"/>
  <c r="AG129" i="13"/>
  <c r="AF303" i="13"/>
  <c r="AF304" i="13" s="1"/>
  <c r="AG301" i="13"/>
  <c r="BH189" i="13"/>
  <c r="BG191" i="13"/>
  <c r="BG192" i="13" s="1"/>
  <c r="BH321" i="13"/>
  <c r="BG323" i="13"/>
  <c r="BG324" i="13" s="1"/>
  <c r="AE121" i="13"/>
  <c r="AD123" i="13"/>
  <c r="AD124" i="13" s="1"/>
  <c r="AD125" i="13"/>
  <c r="AC127" i="13"/>
  <c r="AC128" i="13" s="1"/>
  <c r="BF183" i="13"/>
  <c r="BF184" i="13" s="1"/>
  <c r="BG181" i="13"/>
  <c r="BE139" i="14"/>
  <c r="BE140" i="14" s="1"/>
  <c r="BF137" i="14"/>
  <c r="BG177" i="13"/>
  <c r="BF179" i="13"/>
  <c r="BF180" i="13" s="1"/>
  <c r="BJ263" i="10"/>
  <c r="BJ264" i="10" s="1"/>
  <c r="BK261" i="10"/>
  <c r="BJ323" i="10"/>
  <c r="BJ324" i="10" s="1"/>
  <c r="BK321" i="10"/>
  <c r="BF141" i="14"/>
  <c r="BE143" i="14"/>
  <c r="BE144" i="14" s="1"/>
  <c r="AI181" i="10"/>
  <c r="AH183" i="10"/>
  <c r="AH184" i="10" s="1"/>
  <c r="AD13" i="14"/>
  <c r="AC15" i="14"/>
  <c r="AC16" i="14" s="1"/>
  <c r="AE9" i="14"/>
  <c r="AD11" i="14"/>
  <c r="AD12" i="14" s="1"/>
  <c r="AE67" i="13"/>
  <c r="AE68" i="13" s="1"/>
  <c r="AF65" i="13"/>
  <c r="AD71" i="13"/>
  <c r="AD72" i="13" s="1"/>
  <c r="AE69" i="13"/>
  <c r="AI123" i="10"/>
  <c r="AI124" i="10" s="1"/>
  <c r="AJ121" i="10"/>
  <c r="AM1" i="10"/>
  <c r="AL3" i="10"/>
  <c r="AL4" i="10" s="1"/>
  <c r="AL301" i="10"/>
  <c r="AK303" i="10"/>
  <c r="AK304" i="10" s="1"/>
  <c r="AK243" i="10"/>
  <c r="AK244" i="10" s="1"/>
  <c r="AL241" i="10"/>
  <c r="AL61" i="10"/>
  <c r="AK63" i="10"/>
  <c r="AK64" i="10" s="1"/>
  <c r="AG61" i="13"/>
  <c r="AF63" i="13"/>
  <c r="AF64" i="13" s="1"/>
  <c r="AH1" i="13"/>
  <c r="AG3" i="13"/>
  <c r="AG4" i="13" s="1"/>
  <c r="AF17" i="14"/>
  <c r="AE19" i="14"/>
  <c r="AE20" i="14" s="1"/>
  <c r="AE7" i="14"/>
  <c r="AE8" i="14" s="1"/>
  <c r="AF5" i="14"/>
  <c r="AG73" i="13"/>
  <c r="AF75" i="13"/>
  <c r="AF76" i="13" s="1"/>
  <c r="AG77" i="13"/>
  <c r="AF79" i="13"/>
  <c r="AF80" i="13" s="1"/>
  <c r="AG1" i="14"/>
  <c r="AF3" i="14"/>
  <c r="AF4" i="14" s="1"/>
  <c r="AF21" i="14"/>
  <c r="AE23" i="14"/>
  <c r="AE24" i="14" s="1"/>
  <c r="BN185" i="13" l="1"/>
  <c r="BM187" i="13"/>
  <c r="BM188" i="13" s="1"/>
  <c r="BR201" i="10"/>
  <c r="BQ203" i="10"/>
  <c r="BQ204" i="10" s="1"/>
  <c r="BL135" i="14"/>
  <c r="BL136" i="14" s="1"/>
  <c r="BM133" i="14"/>
  <c r="AH129" i="13"/>
  <c r="AG131" i="13"/>
  <c r="AG132" i="13" s="1"/>
  <c r="AE123" i="13"/>
  <c r="AE124" i="13" s="1"/>
  <c r="AF121" i="13"/>
  <c r="AG303" i="13"/>
  <c r="AG304" i="13" s="1"/>
  <c r="AH301" i="13"/>
  <c r="AD127" i="13"/>
  <c r="AD128" i="13" s="1"/>
  <c r="AE125" i="13"/>
  <c r="BH323" i="13"/>
  <c r="BH324" i="13" s="1"/>
  <c r="BI321" i="13"/>
  <c r="BH191" i="13"/>
  <c r="BH192" i="13" s="1"/>
  <c r="BI189" i="13"/>
  <c r="BL261" i="10"/>
  <c r="BK263" i="10"/>
  <c r="BK264" i="10" s="1"/>
  <c r="BK323" i="10"/>
  <c r="BK324" i="10" s="1"/>
  <c r="BL321" i="10"/>
  <c r="BG141" i="14"/>
  <c r="BF143" i="14"/>
  <c r="BF144" i="14" s="1"/>
  <c r="BG137" i="14"/>
  <c r="BF139" i="14"/>
  <c r="BF140" i="14" s="1"/>
  <c r="BG183" i="13"/>
  <c r="BG184" i="13" s="1"/>
  <c r="BH181" i="13"/>
  <c r="BH177" i="13"/>
  <c r="BG179" i="13"/>
  <c r="BG180" i="13" s="1"/>
  <c r="AK121" i="10"/>
  <c r="AJ123" i="10"/>
  <c r="AJ124" i="10" s="1"/>
  <c r="AF69" i="13"/>
  <c r="AE71" i="13"/>
  <c r="AE72" i="13" s="1"/>
  <c r="AG65" i="13"/>
  <c r="AF67" i="13"/>
  <c r="AF68" i="13" s="1"/>
  <c r="AE11" i="14"/>
  <c r="AE12" i="14" s="1"/>
  <c r="AF9" i="14"/>
  <c r="AE13" i="14"/>
  <c r="AD15" i="14"/>
  <c r="AD16" i="14" s="1"/>
  <c r="AI183" i="10"/>
  <c r="AI184" i="10" s="1"/>
  <c r="AJ181" i="10"/>
  <c r="AM61" i="10"/>
  <c r="AL63" i="10"/>
  <c r="AL64" i="10" s="1"/>
  <c r="AM301" i="10"/>
  <c r="AL303" i="10"/>
  <c r="AL304" i="10" s="1"/>
  <c r="AM241" i="10"/>
  <c r="AL243" i="10"/>
  <c r="AL244" i="10" s="1"/>
  <c r="AN1" i="10"/>
  <c r="AM3" i="10"/>
  <c r="AM4" i="10" s="1"/>
  <c r="AG63" i="13"/>
  <c r="AG64" i="13" s="1"/>
  <c r="AH61" i="13"/>
  <c r="AG75" i="13"/>
  <c r="AG76" i="13" s="1"/>
  <c r="AH73" i="13"/>
  <c r="AF23" i="14"/>
  <c r="AF24" i="14" s="1"/>
  <c r="AG21" i="14"/>
  <c r="AG79" i="13"/>
  <c r="AG80" i="13" s="1"/>
  <c r="AH77" i="13"/>
  <c r="AG5" i="14"/>
  <c r="AF7" i="14"/>
  <c r="AF8" i="14" s="1"/>
  <c r="AI1" i="13"/>
  <c r="AH3" i="13"/>
  <c r="AH4" i="13" s="1"/>
  <c r="AG3" i="14"/>
  <c r="AG4" i="14" s="1"/>
  <c r="AH1" i="14"/>
  <c r="AG17" i="14"/>
  <c r="AF19" i="14"/>
  <c r="AF20" i="14" s="1"/>
  <c r="BN133" i="14" l="1"/>
  <c r="BN135" i="14" s="1"/>
  <c r="BN136" i="14" s="1"/>
  <c r="BM135" i="14"/>
  <c r="BM136" i="14" s="1"/>
  <c r="BS201" i="10"/>
  <c r="BS203" i="10" s="1"/>
  <c r="BS204" i="10" s="1"/>
  <c r="BR203" i="10"/>
  <c r="BR204" i="10" s="1"/>
  <c r="BN187" i="13"/>
  <c r="BN188" i="13" s="1"/>
  <c r="BO185" i="13"/>
  <c r="BO187" i="13" s="1"/>
  <c r="BO188" i="13" s="1"/>
  <c r="AF123" i="13"/>
  <c r="AF124" i="13" s="1"/>
  <c r="AG121" i="13"/>
  <c r="AH131" i="13"/>
  <c r="AH132" i="13" s="1"/>
  <c r="AI129" i="13"/>
  <c r="BJ189" i="13"/>
  <c r="BI191" i="13"/>
  <c r="BI192" i="13" s="1"/>
  <c r="AH303" i="13"/>
  <c r="AH304" i="13" s="1"/>
  <c r="AI301" i="13"/>
  <c r="AF125" i="13"/>
  <c r="AE127" i="13"/>
  <c r="AE128" i="13" s="1"/>
  <c r="BI323" i="13"/>
  <c r="BI324" i="13" s="1"/>
  <c r="BJ321" i="13"/>
  <c r="BM321" i="10"/>
  <c r="BL323" i="10"/>
  <c r="BL324" i="10" s="1"/>
  <c r="BH179" i="13"/>
  <c r="BH180" i="13" s="1"/>
  <c r="BI177" i="13"/>
  <c r="BH137" i="14"/>
  <c r="BG139" i="14"/>
  <c r="BG140" i="14" s="1"/>
  <c r="BI181" i="13"/>
  <c r="BH183" i="13"/>
  <c r="BH184" i="13" s="1"/>
  <c r="BG143" i="14"/>
  <c r="BG144" i="14" s="1"/>
  <c r="BH141" i="14"/>
  <c r="BL263" i="10"/>
  <c r="BL264" i="10" s="1"/>
  <c r="BM261" i="10"/>
  <c r="AK181" i="10"/>
  <c r="AJ183" i="10"/>
  <c r="AJ184" i="10" s="1"/>
  <c r="AF11" i="14"/>
  <c r="AF12" i="14" s="1"/>
  <c r="AG9" i="14"/>
  <c r="AE15" i="14"/>
  <c r="AE16" i="14" s="1"/>
  <c r="AF13" i="14"/>
  <c r="AH65" i="13"/>
  <c r="AG67" i="13"/>
  <c r="AG68" i="13" s="1"/>
  <c r="AG69" i="13"/>
  <c r="AF71" i="13"/>
  <c r="AF72" i="13" s="1"/>
  <c r="AK123" i="10"/>
  <c r="AK124" i="10" s="1"/>
  <c r="AL121" i="10"/>
  <c r="AN61" i="10"/>
  <c r="AM63" i="10"/>
  <c r="AM64" i="10" s="1"/>
  <c r="AN3" i="10"/>
  <c r="AN4" i="10" s="1"/>
  <c r="AO1" i="10"/>
  <c r="AM303" i="10"/>
  <c r="AM304" i="10" s="1"/>
  <c r="AN301" i="10"/>
  <c r="AN241" i="10"/>
  <c r="AM243" i="10"/>
  <c r="AM244" i="10" s="1"/>
  <c r="AH3" i="14"/>
  <c r="AH4" i="14" s="1"/>
  <c r="AI1" i="14"/>
  <c r="AI73" i="13"/>
  <c r="AH75" i="13"/>
  <c r="AH76" i="13" s="1"/>
  <c r="AI61" i="13"/>
  <c r="AH63" i="13"/>
  <c r="AH64" i="13" s="1"/>
  <c r="AG7" i="14"/>
  <c r="AG8" i="14" s="1"/>
  <c r="AH5" i="14"/>
  <c r="AG19" i="14"/>
  <c r="AG20" i="14" s="1"/>
  <c r="AH17" i="14"/>
  <c r="AI77" i="13"/>
  <c r="AH79" i="13"/>
  <c r="AH80" i="13" s="1"/>
  <c r="AH21" i="14"/>
  <c r="AG23" i="14"/>
  <c r="AG24" i="14" s="1"/>
  <c r="AJ1" i="13"/>
  <c r="AI3" i="13"/>
  <c r="AI4" i="13" s="1"/>
  <c r="BK189" i="13" l="1"/>
  <c r="BJ191" i="13"/>
  <c r="BJ192" i="13" s="1"/>
  <c r="AG123" i="13"/>
  <c r="AG124" i="13" s="1"/>
  <c r="AH121" i="13"/>
  <c r="AI303" i="13"/>
  <c r="AI304" i="13" s="1"/>
  <c r="AJ301" i="13"/>
  <c r="BJ323" i="13"/>
  <c r="BJ324" i="13" s="1"/>
  <c r="BK321" i="13"/>
  <c r="AF127" i="13"/>
  <c r="AF128" i="13" s="1"/>
  <c r="AG125" i="13"/>
  <c r="AJ129" i="13"/>
  <c r="AI131" i="13"/>
  <c r="AI132" i="13" s="1"/>
  <c r="BH143" i="14"/>
  <c r="BH144" i="14" s="1"/>
  <c r="BI141" i="14"/>
  <c r="BI183" i="13"/>
  <c r="BI184" i="13" s="1"/>
  <c r="BJ181" i="13"/>
  <c r="BJ177" i="13"/>
  <c r="BI179" i="13"/>
  <c r="BI180" i="13" s="1"/>
  <c r="BN261" i="10"/>
  <c r="BM263" i="10"/>
  <c r="BM264" i="10" s="1"/>
  <c r="BI137" i="14"/>
  <c r="BH139" i="14"/>
  <c r="BH140" i="14" s="1"/>
  <c r="BN321" i="10"/>
  <c r="BM323" i="10"/>
  <c r="BM324" i="10" s="1"/>
  <c r="AM121" i="10"/>
  <c r="AL123" i="10"/>
  <c r="AL124" i="10" s="1"/>
  <c r="AG13" i="14"/>
  <c r="AF15" i="14"/>
  <c r="AF16" i="14" s="1"/>
  <c r="AG11" i="14"/>
  <c r="AG12" i="14" s="1"/>
  <c r="AH9" i="14"/>
  <c r="AG71" i="13"/>
  <c r="AG72" i="13" s="1"/>
  <c r="AH69" i="13"/>
  <c r="AI65" i="13"/>
  <c r="AH67" i="13"/>
  <c r="AH68" i="13" s="1"/>
  <c r="AL181" i="10"/>
  <c r="AK183" i="10"/>
  <c r="AK184" i="10" s="1"/>
  <c r="AN303" i="10"/>
  <c r="AN304" i="10" s="1"/>
  <c r="AO301" i="10"/>
  <c r="AO3" i="10"/>
  <c r="AO4" i="10" s="1"/>
  <c r="AP1" i="10"/>
  <c r="AN243" i="10"/>
  <c r="AN244" i="10" s="1"/>
  <c r="AO241" i="10"/>
  <c r="AO61" i="10"/>
  <c r="AN63" i="10"/>
  <c r="AN64" i="10" s="1"/>
  <c r="AJ73" i="13"/>
  <c r="AI75" i="13"/>
  <c r="AI76" i="13" s="1"/>
  <c r="AH23" i="14"/>
  <c r="AH24" i="14" s="1"/>
  <c r="AI21" i="14"/>
  <c r="AJ61" i="13"/>
  <c r="AI63" i="13"/>
  <c r="AI64" i="13" s="1"/>
  <c r="AI17" i="14"/>
  <c r="AH19" i="14"/>
  <c r="AH20" i="14" s="1"/>
  <c r="AI5" i="14"/>
  <c r="AH7" i="14"/>
  <c r="AH8" i="14" s="1"/>
  <c r="AJ1" i="14"/>
  <c r="AI3" i="14"/>
  <c r="AI4" i="14" s="1"/>
  <c r="AK1" i="13"/>
  <c r="AJ3" i="13"/>
  <c r="AJ4" i="13" s="1"/>
  <c r="AJ77" i="13"/>
  <c r="AI79" i="13"/>
  <c r="AI80" i="13" s="1"/>
  <c r="AI121" i="13" l="1"/>
  <c r="AH123" i="13"/>
  <c r="AH124" i="13" s="1"/>
  <c r="AK301" i="13"/>
  <c r="AJ303" i="13"/>
  <c r="AJ304" i="13" s="1"/>
  <c r="BK191" i="13"/>
  <c r="BK192" i="13" s="1"/>
  <c r="BL189" i="13"/>
  <c r="AJ131" i="13"/>
  <c r="AJ132" i="13" s="1"/>
  <c r="AK129" i="13"/>
  <c r="BL321" i="13"/>
  <c r="BK323" i="13"/>
  <c r="BK324" i="13" s="1"/>
  <c r="AH125" i="13"/>
  <c r="AG127" i="13"/>
  <c r="AG128" i="13" s="1"/>
  <c r="BO321" i="10"/>
  <c r="BN323" i="10"/>
  <c r="BN324" i="10" s="1"/>
  <c r="BN263" i="10"/>
  <c r="BN264" i="10" s="1"/>
  <c r="BO261" i="10"/>
  <c r="BI143" i="14"/>
  <c r="BI144" i="14" s="1"/>
  <c r="BJ141" i="14"/>
  <c r="BJ137" i="14"/>
  <c r="BI139" i="14"/>
  <c r="BI140" i="14" s="1"/>
  <c r="BJ179" i="13"/>
  <c r="BJ180" i="13" s="1"/>
  <c r="BK177" i="13"/>
  <c r="BJ183" i="13"/>
  <c r="BJ184" i="13" s="1"/>
  <c r="BK181" i="13"/>
  <c r="AI69" i="13"/>
  <c r="AH71" i="13"/>
  <c r="AH72" i="13" s="1"/>
  <c r="AI9" i="14"/>
  <c r="AH11" i="14"/>
  <c r="AH12" i="14" s="1"/>
  <c r="AM181" i="10"/>
  <c r="AL183" i="10"/>
  <c r="AL184" i="10" s="1"/>
  <c r="AI67" i="13"/>
  <c r="AI68" i="13" s="1"/>
  <c r="AJ65" i="13"/>
  <c r="AG15" i="14"/>
  <c r="AG16" i="14" s="1"/>
  <c r="AH13" i="14"/>
  <c r="AN121" i="10"/>
  <c r="AM123" i="10"/>
  <c r="AM124" i="10" s="1"/>
  <c r="AQ1" i="10"/>
  <c r="AP3" i="10"/>
  <c r="AP4" i="10" s="1"/>
  <c r="AO63" i="10"/>
  <c r="AO64" i="10" s="1"/>
  <c r="AP61" i="10"/>
  <c r="AP241" i="10"/>
  <c r="AO243" i="10"/>
  <c r="AO244" i="10" s="1"/>
  <c r="AP301" i="10"/>
  <c r="AO303" i="10"/>
  <c r="AO304" i="10" s="1"/>
  <c r="AJ79" i="13"/>
  <c r="AJ80" i="13" s="1"/>
  <c r="AK77" i="13"/>
  <c r="AJ5" i="14"/>
  <c r="AI7" i="14"/>
  <c r="AI8" i="14" s="1"/>
  <c r="AI23" i="14"/>
  <c r="AI24" i="14" s="1"/>
  <c r="AJ21" i="14"/>
  <c r="AK3" i="13"/>
  <c r="AK4" i="13" s="1"/>
  <c r="AL1" i="13"/>
  <c r="AK61" i="13"/>
  <c r="AJ63" i="13"/>
  <c r="AJ64" i="13" s="1"/>
  <c r="AI19" i="14"/>
  <c r="AI20" i="14" s="1"/>
  <c r="AJ17" i="14"/>
  <c r="AJ3" i="14"/>
  <c r="AJ4" i="14" s="1"/>
  <c r="AK1" i="14"/>
  <c r="AK73" i="13"/>
  <c r="AJ75" i="13"/>
  <c r="AJ76" i="13" s="1"/>
  <c r="BM321" i="13" l="1"/>
  <c r="BL323" i="13"/>
  <c r="BL324" i="13" s="1"/>
  <c r="AK131" i="13"/>
  <c r="AK132" i="13" s="1"/>
  <c r="AL129" i="13"/>
  <c r="AJ121" i="13"/>
  <c r="AI123" i="13"/>
  <c r="AI124" i="13" s="1"/>
  <c r="BL191" i="13"/>
  <c r="BL192" i="13" s="1"/>
  <c r="BM189" i="13"/>
  <c r="AH127" i="13"/>
  <c r="AH128" i="13" s="1"/>
  <c r="AI125" i="13"/>
  <c r="AK303" i="13"/>
  <c r="AK304" i="13" s="1"/>
  <c r="AL301" i="13"/>
  <c r="BL177" i="13"/>
  <c r="BK179" i="13"/>
  <c r="BK180" i="13" s="1"/>
  <c r="BJ143" i="14"/>
  <c r="BJ144" i="14" s="1"/>
  <c r="BK141" i="14"/>
  <c r="BK137" i="14"/>
  <c r="BJ139" i="14"/>
  <c r="BJ140" i="14" s="1"/>
  <c r="BO323" i="10"/>
  <c r="BO324" i="10" s="1"/>
  <c r="BP321" i="10"/>
  <c r="BL181" i="13"/>
  <c r="BK183" i="13"/>
  <c r="BK184" i="13" s="1"/>
  <c r="BP261" i="10"/>
  <c r="BO263" i="10"/>
  <c r="BO264" i="10" s="1"/>
  <c r="AH15" i="14"/>
  <c r="AH16" i="14" s="1"/>
  <c r="AI13" i="14"/>
  <c r="AJ67" i="13"/>
  <c r="AJ68" i="13" s="1"/>
  <c r="AK65" i="13"/>
  <c r="AO121" i="10"/>
  <c r="AN123" i="10"/>
  <c r="AN124" i="10" s="1"/>
  <c r="AM183" i="10"/>
  <c r="AM184" i="10" s="1"/>
  <c r="AN181" i="10"/>
  <c r="AJ9" i="14"/>
  <c r="AI11" i="14"/>
  <c r="AI12" i="14" s="1"/>
  <c r="AJ69" i="13"/>
  <c r="AI71" i="13"/>
  <c r="AI72" i="13" s="1"/>
  <c r="AP63" i="10"/>
  <c r="AP64" i="10" s="1"/>
  <c r="AQ61" i="10"/>
  <c r="AQ301" i="10"/>
  <c r="AP303" i="10"/>
  <c r="AP304" i="10" s="1"/>
  <c r="AP243" i="10"/>
  <c r="AP244" i="10" s="1"/>
  <c r="AQ241" i="10"/>
  <c r="AR1" i="10"/>
  <c r="AQ3" i="10"/>
  <c r="AQ4" i="10" s="1"/>
  <c r="AL73" i="13"/>
  <c r="AK75" i="13"/>
  <c r="AK76" i="13" s="1"/>
  <c r="AJ23" i="14"/>
  <c r="AJ24" i="14" s="1"/>
  <c r="AK21" i="14"/>
  <c r="AJ19" i="14"/>
  <c r="AJ20" i="14" s="1"/>
  <c r="AK17" i="14"/>
  <c r="AL1" i="14"/>
  <c r="AK3" i="14"/>
  <c r="AK4" i="14" s="1"/>
  <c r="AL61" i="13"/>
  <c r="AK63" i="13"/>
  <c r="AK64" i="13" s="1"/>
  <c r="AK5" i="14"/>
  <c r="AJ7" i="14"/>
  <c r="AJ8" i="14" s="1"/>
  <c r="AL3" i="13"/>
  <c r="AL4" i="13" s="1"/>
  <c r="AM1" i="13"/>
  <c r="AK79" i="13"/>
  <c r="AK80" i="13" s="1"/>
  <c r="AL77" i="13"/>
  <c r="AM129" i="13" l="1"/>
  <c r="AL131" i="13"/>
  <c r="AL132" i="13" s="1"/>
  <c r="BM323" i="13"/>
  <c r="BM324" i="13" s="1"/>
  <c r="BN321" i="13"/>
  <c r="AM301" i="13"/>
  <c r="AL303" i="13"/>
  <c r="AL304" i="13" s="1"/>
  <c r="BM191" i="13"/>
  <c r="BM192" i="13" s="1"/>
  <c r="BN189" i="13"/>
  <c r="AK121" i="13"/>
  <c r="AJ123" i="13"/>
  <c r="AJ124" i="13" s="1"/>
  <c r="AI127" i="13"/>
  <c r="AI128" i="13" s="1"/>
  <c r="AJ125" i="13"/>
  <c r="BP263" i="10"/>
  <c r="BP264" i="10" s="1"/>
  <c r="BQ261" i="10"/>
  <c r="BL183" i="13"/>
  <c r="BL184" i="13" s="1"/>
  <c r="BM181" i="13"/>
  <c r="BL137" i="14"/>
  <c r="BK139" i="14"/>
  <c r="BK140" i="14" s="1"/>
  <c r="BL179" i="13"/>
  <c r="BL180" i="13" s="1"/>
  <c r="BM177" i="13"/>
  <c r="BQ321" i="10"/>
  <c r="BP323" i="10"/>
  <c r="BP324" i="10" s="1"/>
  <c r="BK143" i="14"/>
  <c r="BK144" i="14" s="1"/>
  <c r="BL141" i="14"/>
  <c r="AO181" i="10"/>
  <c r="AN183" i="10"/>
  <c r="AN184" i="10" s="1"/>
  <c r="AL65" i="13"/>
  <c r="AK67" i="13"/>
  <c r="AK68" i="13" s="1"/>
  <c r="AI15" i="14"/>
  <c r="AI16" i="14" s="1"/>
  <c r="AJ13" i="14"/>
  <c r="AK69" i="13"/>
  <c r="AJ71" i="13"/>
  <c r="AJ72" i="13" s="1"/>
  <c r="AJ11" i="14"/>
  <c r="AJ12" i="14" s="1"/>
  <c r="AK9" i="14"/>
  <c r="AP121" i="10"/>
  <c r="AO123" i="10"/>
  <c r="AO124" i="10" s="1"/>
  <c r="AS1" i="10"/>
  <c r="AR3" i="10"/>
  <c r="AR4" i="10" s="1"/>
  <c r="AR301" i="10"/>
  <c r="AQ303" i="10"/>
  <c r="AQ304" i="10" s="1"/>
  <c r="AQ243" i="10"/>
  <c r="AQ244" i="10" s="1"/>
  <c r="AR241" i="10"/>
  <c r="AQ63" i="10"/>
  <c r="AQ64" i="10" s="1"/>
  <c r="AR61" i="10"/>
  <c r="AL79" i="13"/>
  <c r="AL80" i="13" s="1"/>
  <c r="AM77" i="13"/>
  <c r="AL5" i="14"/>
  <c r="AK7" i="14"/>
  <c r="AK8" i="14" s="1"/>
  <c r="AM1" i="14"/>
  <c r="AL3" i="14"/>
  <c r="AL4" i="14" s="1"/>
  <c r="AK19" i="14"/>
  <c r="AK20" i="14" s="1"/>
  <c r="AL17" i="14"/>
  <c r="AL63" i="13"/>
  <c r="AL64" i="13" s="1"/>
  <c r="AM61" i="13"/>
  <c r="AK23" i="14"/>
  <c r="AK24" i="14" s="1"/>
  <c r="AL21" i="14"/>
  <c r="AM3" i="13"/>
  <c r="AM4" i="13" s="1"/>
  <c r="AN1" i="13"/>
  <c r="AL75" i="13"/>
  <c r="AL76" i="13" s="1"/>
  <c r="AM73" i="13"/>
  <c r="BO321" i="13" l="1"/>
  <c r="BO323" i="13" s="1"/>
  <c r="BO324" i="13" s="1"/>
  <c r="BN323" i="13"/>
  <c r="BN324" i="13" s="1"/>
  <c r="BQ324" i="13" s="1"/>
  <c r="BN191" i="13"/>
  <c r="BN192" i="13" s="1"/>
  <c r="BO189" i="13"/>
  <c r="BO191" i="13" s="1"/>
  <c r="BO192" i="13" s="1"/>
  <c r="AL121" i="13"/>
  <c r="AK123" i="13"/>
  <c r="AK124" i="13" s="1"/>
  <c r="AN129" i="13"/>
  <c r="AM131" i="13"/>
  <c r="AM132" i="13" s="1"/>
  <c r="AN301" i="13"/>
  <c r="AM303" i="13"/>
  <c r="AM304" i="13" s="1"/>
  <c r="AK125" i="13"/>
  <c r="AJ127" i="13"/>
  <c r="AJ128" i="13" s="1"/>
  <c r="BM141" i="14"/>
  <c r="BL143" i="14"/>
  <c r="BL144" i="14" s="1"/>
  <c r="BM179" i="13"/>
  <c r="BM180" i="13" s="1"/>
  <c r="BN177" i="13"/>
  <c r="BN181" i="13"/>
  <c r="BM183" i="13"/>
  <c r="BM184" i="13" s="1"/>
  <c r="BR261" i="10"/>
  <c r="BQ263" i="10"/>
  <c r="BQ264" i="10" s="1"/>
  <c r="BQ323" i="10"/>
  <c r="BQ324" i="10" s="1"/>
  <c r="BR321" i="10"/>
  <c r="BM137" i="14"/>
  <c r="BL139" i="14"/>
  <c r="BL140" i="14" s="1"/>
  <c r="AL9" i="14"/>
  <c r="AK11" i="14"/>
  <c r="AK12" i="14" s="1"/>
  <c r="AK13" i="14"/>
  <c r="AJ15" i="14"/>
  <c r="AJ16" i="14" s="1"/>
  <c r="AP123" i="10"/>
  <c r="AP124" i="10" s="1"/>
  <c r="AQ121" i="10"/>
  <c r="AL69" i="13"/>
  <c r="AK71" i="13"/>
  <c r="AK72" i="13" s="1"/>
  <c r="AM65" i="13"/>
  <c r="AL67" i="13"/>
  <c r="AL68" i="13" s="1"/>
  <c r="AO183" i="10"/>
  <c r="AO184" i="10" s="1"/>
  <c r="AP181" i="10"/>
  <c r="AS301" i="10"/>
  <c r="AR303" i="10"/>
  <c r="AR304" i="10" s="1"/>
  <c r="AT1" i="10"/>
  <c r="AS3" i="10"/>
  <c r="AS4" i="10" s="1"/>
  <c r="AR63" i="10"/>
  <c r="AR64" i="10" s="1"/>
  <c r="AS61" i="10"/>
  <c r="AR243" i="10"/>
  <c r="AR244" i="10" s="1"/>
  <c r="AS241" i="10"/>
  <c r="AM79" i="13"/>
  <c r="AM80" i="13" s="1"/>
  <c r="AN77" i="13"/>
  <c r="AM17" i="14"/>
  <c r="AL19" i="14"/>
  <c r="AL20" i="14" s="1"/>
  <c r="AO1" i="13"/>
  <c r="AN3" i="13"/>
  <c r="AN4" i="13" s="1"/>
  <c r="AM3" i="14"/>
  <c r="AM4" i="14" s="1"/>
  <c r="AN1" i="14"/>
  <c r="AL23" i="14"/>
  <c r="AL24" i="14" s="1"/>
  <c r="AM21" i="14"/>
  <c r="AM75" i="13"/>
  <c r="AM76" i="13" s="1"/>
  <c r="AN73" i="13"/>
  <c r="AM63" i="13"/>
  <c r="AM64" i="13" s="1"/>
  <c r="AN61" i="13"/>
  <c r="AL7" i="14"/>
  <c r="AL8" i="14" s="1"/>
  <c r="AM5" i="14"/>
  <c r="AO301" i="13" l="1"/>
  <c r="AN303" i="13"/>
  <c r="AN304" i="13" s="1"/>
  <c r="AN131" i="13"/>
  <c r="AN132" i="13" s="1"/>
  <c r="AO129" i="13"/>
  <c r="AM121" i="13"/>
  <c r="AL123" i="13"/>
  <c r="AL124" i="13" s="1"/>
  <c r="AL125" i="13"/>
  <c r="AK127" i="13"/>
  <c r="AK128" i="13" s="1"/>
  <c r="BS261" i="10"/>
  <c r="BS263" i="10" s="1"/>
  <c r="BS264" i="10" s="1"/>
  <c r="BR263" i="10"/>
  <c r="BR264" i="10" s="1"/>
  <c r="BN137" i="14"/>
  <c r="BN139" i="14" s="1"/>
  <c r="BN140" i="14" s="1"/>
  <c r="BM139" i="14"/>
  <c r="BM140" i="14" s="1"/>
  <c r="BO177" i="13"/>
  <c r="BO179" i="13" s="1"/>
  <c r="BO180" i="13" s="1"/>
  <c r="BN179" i="13"/>
  <c r="BN180" i="13" s="1"/>
  <c r="BR323" i="10"/>
  <c r="BR324" i="10" s="1"/>
  <c r="BS321" i="10"/>
  <c r="BS323" i="10" s="1"/>
  <c r="BS324" i="10" s="1"/>
  <c r="BO181" i="13"/>
  <c r="BO183" i="13" s="1"/>
  <c r="BO184" i="13" s="1"/>
  <c r="BN183" i="13"/>
  <c r="BN184" i="13" s="1"/>
  <c r="BM143" i="14"/>
  <c r="BM144" i="14" s="1"/>
  <c r="BN141" i="14"/>
  <c r="BN143" i="14" s="1"/>
  <c r="BN144" i="14" s="1"/>
  <c r="AP183" i="10"/>
  <c r="AP184" i="10" s="1"/>
  <c r="AQ181" i="10"/>
  <c r="AQ123" i="10"/>
  <c r="AQ124" i="10" s="1"/>
  <c r="AR121" i="10"/>
  <c r="AM67" i="13"/>
  <c r="AM68" i="13" s="1"/>
  <c r="AN65" i="13"/>
  <c r="AL71" i="13"/>
  <c r="AL72" i="13" s="1"/>
  <c r="AM69" i="13"/>
  <c r="AL13" i="14"/>
  <c r="AK15" i="14"/>
  <c r="AK16" i="14" s="1"/>
  <c r="AM9" i="14"/>
  <c r="AL11" i="14"/>
  <c r="AL12" i="14" s="1"/>
  <c r="AT61" i="10"/>
  <c r="AS63" i="10"/>
  <c r="AS64" i="10" s="1"/>
  <c r="AT3" i="10"/>
  <c r="AT4" i="10" s="1"/>
  <c r="AU1" i="10"/>
  <c r="AS243" i="10"/>
  <c r="AS244" i="10" s="1"/>
  <c r="AT241" i="10"/>
  <c r="AS303" i="10"/>
  <c r="AS304" i="10" s="1"/>
  <c r="AT301" i="10"/>
  <c r="AO1" i="14"/>
  <c r="AN3" i="14"/>
  <c r="AN4" i="14" s="1"/>
  <c r="AN75" i="13"/>
  <c r="AN76" i="13" s="1"/>
  <c r="AO73" i="13"/>
  <c r="AN17" i="14"/>
  <c r="AM19" i="14"/>
  <c r="AM20" i="14" s="1"/>
  <c r="AO61" i="13"/>
  <c r="AN63" i="13"/>
  <c r="AN64" i="13" s="1"/>
  <c r="AN79" i="13"/>
  <c r="AN80" i="13" s="1"/>
  <c r="AO77" i="13"/>
  <c r="AO3" i="13"/>
  <c r="AO4" i="13" s="1"/>
  <c r="AP1" i="13"/>
  <c r="AN21" i="14"/>
  <c r="AM23" i="14"/>
  <c r="AM24" i="14" s="1"/>
  <c r="AM7" i="14"/>
  <c r="AM8" i="14" s="1"/>
  <c r="AN5" i="14"/>
  <c r="AP129" i="13" l="1"/>
  <c r="AO131" i="13"/>
  <c r="AO132" i="13" s="1"/>
  <c r="AN121" i="13"/>
  <c r="AM123" i="13"/>
  <c r="AM124" i="13" s="1"/>
  <c r="AP301" i="13"/>
  <c r="AO303" i="13"/>
  <c r="AO304" i="13" s="1"/>
  <c r="AM125" i="13"/>
  <c r="AL127" i="13"/>
  <c r="AL128" i="13" s="1"/>
  <c r="BU324" i="10"/>
  <c r="BP144" i="14"/>
  <c r="AN69" i="13"/>
  <c r="AM71" i="13"/>
  <c r="AM72" i="13" s="1"/>
  <c r="AO65" i="13"/>
  <c r="AN67" i="13"/>
  <c r="AN68" i="13" s="1"/>
  <c r="AR123" i="10"/>
  <c r="AR124" i="10" s="1"/>
  <c r="AS121" i="10"/>
  <c r="AR181" i="10"/>
  <c r="AQ183" i="10"/>
  <c r="AQ184" i="10" s="1"/>
  <c r="AM11" i="14"/>
  <c r="AM12" i="14" s="1"/>
  <c r="AN9" i="14"/>
  <c r="AL15" i="14"/>
  <c r="AL16" i="14" s="1"/>
  <c r="AM13" i="14"/>
  <c r="AV1" i="10"/>
  <c r="AU3" i="10"/>
  <c r="AU4" i="10" s="1"/>
  <c r="AU301" i="10"/>
  <c r="AT303" i="10"/>
  <c r="AT304" i="10" s="1"/>
  <c r="AU241" i="10"/>
  <c r="AT243" i="10"/>
  <c r="AT244" i="10" s="1"/>
  <c r="AT63" i="10"/>
  <c r="AT64" i="10" s="1"/>
  <c r="AU61" i="10"/>
  <c r="AP3" i="13"/>
  <c r="AP4" i="13" s="1"/>
  <c r="AQ1" i="13"/>
  <c r="AO75" i="13"/>
  <c r="AO76" i="13" s="1"/>
  <c r="AP73" i="13"/>
  <c r="AN7" i="14"/>
  <c r="AN8" i="14" s="1"/>
  <c r="AO5" i="14"/>
  <c r="AO17" i="14"/>
  <c r="AN19" i="14"/>
  <c r="AN20" i="14" s="1"/>
  <c r="AP77" i="13"/>
  <c r="AO79" i="13"/>
  <c r="AO80" i="13" s="1"/>
  <c r="AO63" i="13"/>
  <c r="AO64" i="13" s="1"/>
  <c r="AP61" i="13"/>
  <c r="AN23" i="14"/>
  <c r="AN24" i="14" s="1"/>
  <c r="AO21" i="14"/>
  <c r="AO3" i="14"/>
  <c r="AO4" i="14" s="1"/>
  <c r="AP1" i="14"/>
  <c r="AN125" i="13" l="1"/>
  <c r="AM127" i="13"/>
  <c r="AM128" i="13" s="1"/>
  <c r="AN123" i="13"/>
  <c r="AN124" i="13" s="1"/>
  <c r="AO121" i="13"/>
  <c r="AP303" i="13"/>
  <c r="AP304" i="13" s="1"/>
  <c r="AQ301" i="13"/>
  <c r="AP131" i="13"/>
  <c r="AP132" i="13" s="1"/>
  <c r="AQ129" i="13"/>
  <c r="AN13" i="14"/>
  <c r="AM15" i="14"/>
  <c r="AM16" i="14" s="1"/>
  <c r="AO9" i="14"/>
  <c r="AN11" i="14"/>
  <c r="AN12" i="14" s="1"/>
  <c r="AS123" i="10"/>
  <c r="AS124" i="10" s="1"/>
  <c r="AT121" i="10"/>
  <c r="AR183" i="10"/>
  <c r="AR184" i="10" s="1"/>
  <c r="AS181" i="10"/>
  <c r="AO67" i="13"/>
  <c r="AO68" i="13" s="1"/>
  <c r="AP65" i="13"/>
  <c r="AO69" i="13"/>
  <c r="AN71" i="13"/>
  <c r="AN72" i="13" s="1"/>
  <c r="AV61" i="10"/>
  <c r="AU63" i="10"/>
  <c r="AU64" i="10" s="1"/>
  <c r="AU303" i="10"/>
  <c r="AU304" i="10" s="1"/>
  <c r="AV301" i="10"/>
  <c r="AV241" i="10"/>
  <c r="AU243" i="10"/>
  <c r="AU244" i="10" s="1"/>
  <c r="AV3" i="10"/>
  <c r="AV4" i="10" s="1"/>
  <c r="AW1" i="10"/>
  <c r="AP3" i="14"/>
  <c r="AP4" i="14" s="1"/>
  <c r="AQ1" i="14"/>
  <c r="AO7" i="14"/>
  <c r="AO8" i="14" s="1"/>
  <c r="AP5" i="14"/>
  <c r="AQ73" i="13"/>
  <c r="AP75" i="13"/>
  <c r="AP76" i="13" s="1"/>
  <c r="AQ61" i="13"/>
  <c r="AP63" i="13"/>
  <c r="AP64" i="13" s="1"/>
  <c r="AQ3" i="13"/>
  <c r="AQ4" i="13" s="1"/>
  <c r="AR1" i="13"/>
  <c r="AP17" i="14"/>
  <c r="AO19" i="14"/>
  <c r="AO20" i="14" s="1"/>
  <c r="AP21" i="14"/>
  <c r="AO23" i="14"/>
  <c r="AO24" i="14" s="1"/>
  <c r="AP79" i="13"/>
  <c r="AP80" i="13" s="1"/>
  <c r="AQ77" i="13"/>
  <c r="AQ303" i="13" l="1"/>
  <c r="AQ304" i="13" s="1"/>
  <c r="AR301" i="13"/>
  <c r="AP121" i="13"/>
  <c r="AO123" i="13"/>
  <c r="AO124" i="13" s="1"/>
  <c r="AN127" i="13"/>
  <c r="AN128" i="13" s="1"/>
  <c r="AO125" i="13"/>
  <c r="AR129" i="13"/>
  <c r="AQ131" i="13"/>
  <c r="AQ132" i="13" s="1"/>
  <c r="AP67" i="13"/>
  <c r="AP68" i="13" s="1"/>
  <c r="AQ65" i="13"/>
  <c r="AT181" i="10"/>
  <c r="AS183" i="10"/>
  <c r="AS184" i="10" s="1"/>
  <c r="AT123" i="10"/>
  <c r="AT124" i="10" s="1"/>
  <c r="AU121" i="10"/>
  <c r="AP69" i="13"/>
  <c r="AO71" i="13"/>
  <c r="AO72" i="13" s="1"/>
  <c r="AO11" i="14"/>
  <c r="AO12" i="14" s="1"/>
  <c r="AP9" i="14"/>
  <c r="AN15" i="14"/>
  <c r="AN16" i="14" s="1"/>
  <c r="AO13" i="14"/>
  <c r="AW301" i="10"/>
  <c r="AV303" i="10"/>
  <c r="AV304" i="10" s="1"/>
  <c r="AW61" i="10"/>
  <c r="AV63" i="10"/>
  <c r="AV64" i="10" s="1"/>
  <c r="AW3" i="10"/>
  <c r="AW4" i="10" s="1"/>
  <c r="AX1" i="10"/>
  <c r="AV243" i="10"/>
  <c r="AV244" i="10" s="1"/>
  <c r="AW241" i="10"/>
  <c r="AR61" i="13"/>
  <c r="AQ63" i="13"/>
  <c r="AQ64" i="13" s="1"/>
  <c r="AP7" i="14"/>
  <c r="AP8" i="14" s="1"/>
  <c r="AQ5" i="14"/>
  <c r="AR73" i="13"/>
  <c r="AQ75" i="13"/>
  <c r="AQ76" i="13" s="1"/>
  <c r="AQ17" i="14"/>
  <c r="AP19" i="14"/>
  <c r="AP20" i="14" s="1"/>
  <c r="AQ3" i="14"/>
  <c r="AQ4" i="14" s="1"/>
  <c r="AR1" i="14"/>
  <c r="AQ21" i="14"/>
  <c r="AP23" i="14"/>
  <c r="AP24" i="14" s="1"/>
  <c r="AR77" i="13"/>
  <c r="AQ79" i="13"/>
  <c r="AQ80" i="13" s="1"/>
  <c r="AS1" i="13"/>
  <c r="AR3" i="13"/>
  <c r="AR4" i="13" s="1"/>
  <c r="AS129" i="13" l="1"/>
  <c r="AR131" i="13"/>
  <c r="AR132" i="13" s="1"/>
  <c r="AO127" i="13"/>
  <c r="AO128" i="13" s="1"/>
  <c r="AP125" i="13"/>
  <c r="AP123" i="13"/>
  <c r="AP124" i="13" s="1"/>
  <c r="AQ121" i="13"/>
  <c r="AR303" i="13"/>
  <c r="AR304" i="13" s="1"/>
  <c r="AS301" i="13"/>
  <c r="AO15" i="14"/>
  <c r="AO16" i="14" s="1"/>
  <c r="AP13" i="14"/>
  <c r="AQ9" i="14"/>
  <c r="AP11" i="14"/>
  <c r="AP12" i="14" s="1"/>
  <c r="AU123" i="10"/>
  <c r="AU124" i="10" s="1"/>
  <c r="AV121" i="10"/>
  <c r="AR65" i="13"/>
  <c r="AQ67" i="13"/>
  <c r="AQ68" i="13" s="1"/>
  <c r="AP71" i="13"/>
  <c r="AP72" i="13" s="1"/>
  <c r="AQ69" i="13"/>
  <c r="AU181" i="10"/>
  <c r="AT183" i="10"/>
  <c r="AT184" i="10" s="1"/>
  <c r="AX3" i="10"/>
  <c r="AX4" i="10" s="1"/>
  <c r="AY1" i="10"/>
  <c r="AX241" i="10"/>
  <c r="AW243" i="10"/>
  <c r="AW244" i="10" s="1"/>
  <c r="AX61" i="10"/>
  <c r="AW63" i="10"/>
  <c r="AW64" i="10" s="1"/>
  <c r="AW303" i="10"/>
  <c r="AW304" i="10" s="1"/>
  <c r="AX301" i="10"/>
  <c r="AR3" i="14"/>
  <c r="AR4" i="14" s="1"/>
  <c r="AS1" i="14"/>
  <c r="AQ7" i="14"/>
  <c r="AQ8" i="14" s="1"/>
  <c r="AR5" i="14"/>
  <c r="AT1" i="13"/>
  <c r="AS3" i="13"/>
  <c r="AS4" i="13" s="1"/>
  <c r="AR79" i="13"/>
  <c r="AR80" i="13" s="1"/>
  <c r="AS77" i="13"/>
  <c r="AR17" i="14"/>
  <c r="AQ19" i="14"/>
  <c r="AQ20" i="14" s="1"/>
  <c r="AQ23" i="14"/>
  <c r="AQ24" i="14" s="1"/>
  <c r="AR21" i="14"/>
  <c r="AR75" i="13"/>
  <c r="AR76" i="13" s="1"/>
  <c r="AS73" i="13"/>
  <c r="AS61" i="13"/>
  <c r="AR63" i="13"/>
  <c r="AR64" i="13" s="1"/>
  <c r="AT301" i="13" l="1"/>
  <c r="AS303" i="13"/>
  <c r="AS304" i="13" s="1"/>
  <c r="AR121" i="13"/>
  <c r="AQ123" i="13"/>
  <c r="AQ124" i="13" s="1"/>
  <c r="AT129" i="13"/>
  <c r="AS131" i="13"/>
  <c r="AS132" i="13" s="1"/>
  <c r="AQ125" i="13"/>
  <c r="AP127" i="13"/>
  <c r="AP128" i="13" s="1"/>
  <c r="AR69" i="13"/>
  <c r="AQ71" i="13"/>
  <c r="AQ72" i="13" s="1"/>
  <c r="AV123" i="10"/>
  <c r="AV124" i="10" s="1"/>
  <c r="AW121" i="10"/>
  <c r="AQ13" i="14"/>
  <c r="AP15" i="14"/>
  <c r="AP16" i="14" s="1"/>
  <c r="AV181" i="10"/>
  <c r="AU183" i="10"/>
  <c r="AU184" i="10" s="1"/>
  <c r="AR67" i="13"/>
  <c r="AR68" i="13" s="1"/>
  <c r="AS65" i="13"/>
  <c r="AR9" i="14"/>
  <c r="AQ11" i="14"/>
  <c r="AQ12" i="14" s="1"/>
  <c r="AX63" i="10"/>
  <c r="AX64" i="10" s="1"/>
  <c r="AY61" i="10"/>
  <c r="AX243" i="10"/>
  <c r="AX244" i="10" s="1"/>
  <c r="AY241" i="10"/>
  <c r="AY301" i="10"/>
  <c r="AX303" i="10"/>
  <c r="AX304" i="10" s="1"/>
  <c r="AZ1" i="10"/>
  <c r="AY3" i="10"/>
  <c r="AY4" i="10" s="1"/>
  <c r="AT61" i="13"/>
  <c r="AS63" i="13"/>
  <c r="AS64" i="13" s="1"/>
  <c r="AR23" i="14"/>
  <c r="AR24" i="14" s="1"/>
  <c r="AS21" i="14"/>
  <c r="AR7" i="14"/>
  <c r="AR8" i="14" s="1"/>
  <c r="AS5" i="14"/>
  <c r="AT77" i="13"/>
  <c r="AS79" i="13"/>
  <c r="AS80" i="13" s="1"/>
  <c r="AS3" i="14"/>
  <c r="AS4" i="14" s="1"/>
  <c r="AT1" i="14"/>
  <c r="AR19" i="14"/>
  <c r="AR20" i="14" s="1"/>
  <c r="AS17" i="14"/>
  <c r="AS75" i="13"/>
  <c r="AS76" i="13" s="1"/>
  <c r="AT73" i="13"/>
  <c r="AT3" i="13"/>
  <c r="AT4" i="13" s="1"/>
  <c r="AU1" i="13"/>
  <c r="AU129" i="13" l="1"/>
  <c r="AT131" i="13"/>
  <c r="AT132" i="13" s="1"/>
  <c r="AS121" i="13"/>
  <c r="AR123" i="13"/>
  <c r="AR124" i="13" s="1"/>
  <c r="AU301" i="13"/>
  <c r="AT303" i="13"/>
  <c r="AT304" i="13" s="1"/>
  <c r="AQ127" i="13"/>
  <c r="AQ128" i="13" s="1"/>
  <c r="AR125" i="13"/>
  <c r="AT65" i="13"/>
  <c r="AS67" i="13"/>
  <c r="AS68" i="13" s="1"/>
  <c r="AX121" i="10"/>
  <c r="AW123" i="10"/>
  <c r="AW124" i="10" s="1"/>
  <c r="AS9" i="14"/>
  <c r="AR11" i="14"/>
  <c r="AR12" i="14" s="1"/>
  <c r="AW181" i="10"/>
  <c r="AV183" i="10"/>
  <c r="AV184" i="10" s="1"/>
  <c r="AQ15" i="14"/>
  <c r="AQ16" i="14" s="1"/>
  <c r="AR13" i="14"/>
  <c r="AR71" i="13"/>
  <c r="AR72" i="13" s="1"/>
  <c r="AS69" i="13"/>
  <c r="AY303" i="10"/>
  <c r="AY304" i="10" s="1"/>
  <c r="AZ301" i="10"/>
  <c r="AY243" i="10"/>
  <c r="AY244" i="10" s="1"/>
  <c r="AZ241" i="10"/>
  <c r="AZ3" i="10"/>
  <c r="AZ4" i="10" s="1"/>
  <c r="BA1" i="10"/>
  <c r="AY63" i="10"/>
  <c r="AY64" i="10" s="1"/>
  <c r="AZ61" i="10"/>
  <c r="AT79" i="13"/>
  <c r="AT80" i="13" s="1"/>
  <c r="AU77" i="13"/>
  <c r="AT21" i="14"/>
  <c r="AS23" i="14"/>
  <c r="AS24" i="14" s="1"/>
  <c r="AT17" i="14"/>
  <c r="AS19" i="14"/>
  <c r="AS20" i="14" s="1"/>
  <c r="AT5" i="14"/>
  <c r="AS7" i="14"/>
  <c r="AS8" i="14" s="1"/>
  <c r="AU1" i="14"/>
  <c r="AT3" i="14"/>
  <c r="AT4" i="14" s="1"/>
  <c r="AU73" i="13"/>
  <c r="AT75" i="13"/>
  <c r="AT76" i="13" s="1"/>
  <c r="AU3" i="13"/>
  <c r="AU4" i="13" s="1"/>
  <c r="AV1" i="13"/>
  <c r="AU61" i="13"/>
  <c r="AT63" i="13"/>
  <c r="AT64" i="13" s="1"/>
  <c r="AU303" i="13" l="1"/>
  <c r="AU304" i="13" s="1"/>
  <c r="AV301" i="13"/>
  <c r="AT121" i="13"/>
  <c r="AS123" i="13"/>
  <c r="AS124" i="13" s="1"/>
  <c r="AV129" i="13"/>
  <c r="AU131" i="13"/>
  <c r="AU132" i="13" s="1"/>
  <c r="AS125" i="13"/>
  <c r="AR127" i="13"/>
  <c r="AR128" i="13" s="1"/>
  <c r="AS71" i="13"/>
  <c r="AS72" i="13" s="1"/>
  <c r="AT69" i="13"/>
  <c r="AR15" i="14"/>
  <c r="AR16" i="14" s="1"/>
  <c r="AS13" i="14"/>
  <c r="AW183" i="10"/>
  <c r="AW184" i="10" s="1"/>
  <c r="AX181" i="10"/>
  <c r="AT9" i="14"/>
  <c r="AS11" i="14"/>
  <c r="AS12" i="14" s="1"/>
  <c r="AX123" i="10"/>
  <c r="AX124" i="10" s="1"/>
  <c r="AY121" i="10"/>
  <c r="AU65" i="13"/>
  <c r="AT67" i="13"/>
  <c r="AT68" i="13" s="1"/>
  <c r="BB1" i="10"/>
  <c r="BA3" i="10"/>
  <c r="BA4" i="10" s="1"/>
  <c r="AZ243" i="10"/>
  <c r="AZ244" i="10" s="1"/>
  <c r="BA241" i="10"/>
  <c r="AZ303" i="10"/>
  <c r="AZ304" i="10" s="1"/>
  <c r="BA301" i="10"/>
  <c r="AZ63" i="10"/>
  <c r="AZ64" i="10" s="1"/>
  <c r="BA61" i="10"/>
  <c r="AV73" i="13"/>
  <c r="AU75" i="13"/>
  <c r="AU76" i="13" s="1"/>
  <c r="AW1" i="13"/>
  <c r="AV3" i="13"/>
  <c r="AV4" i="13" s="1"/>
  <c r="AU21" i="14"/>
  <c r="AT23" i="14"/>
  <c r="AT24" i="14" s="1"/>
  <c r="AU63" i="13"/>
  <c r="AU64" i="13" s="1"/>
  <c r="AV61" i="13"/>
  <c r="AT19" i="14"/>
  <c r="AT20" i="14" s="1"/>
  <c r="AU17" i="14"/>
  <c r="AU5" i="14"/>
  <c r="AT7" i="14"/>
  <c r="AT8" i="14" s="1"/>
  <c r="AV77" i="13"/>
  <c r="AU79" i="13"/>
  <c r="AU80" i="13" s="1"/>
  <c r="AV1" i="14"/>
  <c r="AU3" i="14"/>
  <c r="AU4" i="14" s="1"/>
  <c r="AS127" i="13" l="1"/>
  <c r="AS128" i="13" s="1"/>
  <c r="AT125" i="13"/>
  <c r="AU121" i="13"/>
  <c r="AT123" i="13"/>
  <c r="AT124" i="13" s="1"/>
  <c r="AW301" i="13"/>
  <c r="AV303" i="13"/>
  <c r="AV304" i="13" s="1"/>
  <c r="AW129" i="13"/>
  <c r="AV131" i="13"/>
  <c r="AV132" i="13" s="1"/>
  <c r="AZ121" i="10"/>
  <c r="AY123" i="10"/>
  <c r="AY124" i="10" s="1"/>
  <c r="AX183" i="10"/>
  <c r="AX184" i="10" s="1"/>
  <c r="AY181" i="10"/>
  <c r="AT13" i="14"/>
  <c r="AS15" i="14"/>
  <c r="AS16" i="14" s="1"/>
  <c r="AT71" i="13"/>
  <c r="AT72" i="13" s="1"/>
  <c r="AU69" i="13"/>
  <c r="AV65" i="13"/>
  <c r="AU67" i="13"/>
  <c r="AU68" i="13" s="1"/>
  <c r="AU9" i="14"/>
  <c r="AT11" i="14"/>
  <c r="AT12" i="14" s="1"/>
  <c r="BA303" i="10"/>
  <c r="BA304" i="10" s="1"/>
  <c r="BB301" i="10"/>
  <c r="BA243" i="10"/>
  <c r="BA244" i="10" s="1"/>
  <c r="BB241" i="10"/>
  <c r="BB61" i="10"/>
  <c r="BA63" i="10"/>
  <c r="BA64" i="10" s="1"/>
  <c r="BC1" i="10"/>
  <c r="BB3" i="10"/>
  <c r="BB4" i="10" s="1"/>
  <c r="AU23" i="14"/>
  <c r="AU24" i="14" s="1"/>
  <c r="AV21" i="14"/>
  <c r="AV79" i="13"/>
  <c r="AV80" i="13" s="1"/>
  <c r="AW77" i="13"/>
  <c r="AV5" i="14"/>
  <c r="AU7" i="14"/>
  <c r="AU8" i="14" s="1"/>
  <c r="AW1" i="14"/>
  <c r="AV3" i="14"/>
  <c r="AV4" i="14" s="1"/>
  <c r="AV17" i="14"/>
  <c r="AU19" i="14"/>
  <c r="AU20" i="14" s="1"/>
  <c r="AV63" i="13"/>
  <c r="AV64" i="13" s="1"/>
  <c r="AW61" i="13"/>
  <c r="AX1" i="13"/>
  <c r="AW3" i="13"/>
  <c r="AW4" i="13" s="1"/>
  <c r="AW73" i="13"/>
  <c r="AV75" i="13"/>
  <c r="AV76" i="13" s="1"/>
  <c r="AW303" i="13" l="1"/>
  <c r="AW304" i="13" s="1"/>
  <c r="AX301" i="13"/>
  <c r="AU123" i="13"/>
  <c r="AU124" i="13" s="1"/>
  <c r="AV121" i="13"/>
  <c r="AU125" i="13"/>
  <c r="AT127" i="13"/>
  <c r="AT128" i="13" s="1"/>
  <c r="AX129" i="13"/>
  <c r="AW131" i="13"/>
  <c r="AW132" i="13" s="1"/>
  <c r="AU71" i="13"/>
  <c r="AU72" i="13" s="1"/>
  <c r="AV69" i="13"/>
  <c r="AZ181" i="10"/>
  <c r="AY183" i="10"/>
  <c r="AY184" i="10" s="1"/>
  <c r="AU11" i="14"/>
  <c r="AU12" i="14" s="1"/>
  <c r="AV9" i="14"/>
  <c r="AV67" i="13"/>
  <c r="AV68" i="13" s="1"/>
  <c r="AW65" i="13"/>
  <c r="AT15" i="14"/>
  <c r="AT16" i="14" s="1"/>
  <c r="AU13" i="14"/>
  <c r="BA121" i="10"/>
  <c r="AZ123" i="10"/>
  <c r="AZ124" i="10" s="1"/>
  <c r="BC241" i="10"/>
  <c r="BB243" i="10"/>
  <c r="BB244" i="10" s="1"/>
  <c r="BC3" i="10"/>
  <c r="BC4" i="10" s="1"/>
  <c r="BD1" i="10"/>
  <c r="BB303" i="10"/>
  <c r="BB304" i="10" s="1"/>
  <c r="BC301" i="10"/>
  <c r="BB63" i="10"/>
  <c r="BB64" i="10" s="1"/>
  <c r="BC61" i="10"/>
  <c r="AW79" i="13"/>
  <c r="AW80" i="13" s="1"/>
  <c r="AX77" i="13"/>
  <c r="AX3" i="13"/>
  <c r="AX4" i="13" s="1"/>
  <c r="AY1" i="13"/>
  <c r="AW3" i="14"/>
  <c r="AW4" i="14" s="1"/>
  <c r="AX1" i="14"/>
  <c r="AX61" i="13"/>
  <c r="AW63" i="13"/>
  <c r="AW64" i="13" s="1"/>
  <c r="AW21" i="14"/>
  <c r="AV23" i="14"/>
  <c r="AV24" i="14" s="1"/>
  <c r="AW75" i="13"/>
  <c r="AW76" i="13" s="1"/>
  <c r="AX73" i="13"/>
  <c r="AV19" i="14"/>
  <c r="AV20" i="14" s="1"/>
  <c r="AW17" i="14"/>
  <c r="AV7" i="14"/>
  <c r="AV8" i="14" s="1"/>
  <c r="AW5" i="14"/>
  <c r="AY129" i="13" l="1"/>
  <c r="AX131" i="13"/>
  <c r="AX132" i="13" s="1"/>
  <c r="AU127" i="13"/>
  <c r="AU128" i="13" s="1"/>
  <c r="AV125" i="13"/>
  <c r="AV123" i="13"/>
  <c r="AV124" i="13" s="1"/>
  <c r="AW121" i="13"/>
  <c r="AX303" i="13"/>
  <c r="AX304" i="13" s="1"/>
  <c r="AY301" i="13"/>
  <c r="AU15" i="14"/>
  <c r="AU16" i="14" s="1"/>
  <c r="AV13" i="14"/>
  <c r="AW67" i="13"/>
  <c r="AW68" i="13" s="1"/>
  <c r="AX65" i="13"/>
  <c r="AW9" i="14"/>
  <c r="AV11" i="14"/>
  <c r="AV12" i="14" s="1"/>
  <c r="AW69" i="13"/>
  <c r="AV71" i="13"/>
  <c r="AV72" i="13" s="1"/>
  <c r="BA123" i="10"/>
  <c r="BA124" i="10" s="1"/>
  <c r="BB121" i="10"/>
  <c r="BA181" i="10"/>
  <c r="AZ183" i="10"/>
  <c r="AZ184" i="10" s="1"/>
  <c r="BD3" i="10"/>
  <c r="BD4" i="10" s="1"/>
  <c r="BE1" i="10"/>
  <c r="BD301" i="10"/>
  <c r="BC303" i="10"/>
  <c r="BC304" i="10" s="1"/>
  <c r="BC63" i="10"/>
  <c r="BC64" i="10" s="1"/>
  <c r="BD61" i="10"/>
  <c r="BC243" i="10"/>
  <c r="BC244" i="10" s="1"/>
  <c r="BD241" i="10"/>
  <c r="AW7" i="14"/>
  <c r="AW8" i="14" s="1"/>
  <c r="AX5" i="14"/>
  <c r="AY73" i="13"/>
  <c r="AX75" i="13"/>
  <c r="AX76" i="13" s="1"/>
  <c r="AY3" i="13"/>
  <c r="AY4" i="13" s="1"/>
  <c r="AZ1" i="13"/>
  <c r="AW23" i="14"/>
  <c r="AW24" i="14" s="1"/>
  <c r="AX21" i="14"/>
  <c r="AX63" i="13"/>
  <c r="AX64" i="13" s="1"/>
  <c r="AY61" i="13"/>
  <c r="AW19" i="14"/>
  <c r="AW20" i="14" s="1"/>
  <c r="AX17" i="14"/>
  <c r="AX3" i="14"/>
  <c r="AX4" i="14" s="1"/>
  <c r="AY1" i="14"/>
  <c r="AY77" i="13"/>
  <c r="AX79" i="13"/>
  <c r="AX80" i="13" s="1"/>
  <c r="AY303" i="13" l="1"/>
  <c r="AY304" i="13" s="1"/>
  <c r="AZ301" i="13"/>
  <c r="AX121" i="13"/>
  <c r="AW123" i="13"/>
  <c r="AW124" i="13" s="1"/>
  <c r="AW125" i="13"/>
  <c r="AV127" i="13"/>
  <c r="AV128" i="13" s="1"/>
  <c r="AY131" i="13"/>
  <c r="AY132" i="13" s="1"/>
  <c r="AZ129" i="13"/>
  <c r="BC121" i="10"/>
  <c r="BB123" i="10"/>
  <c r="BB124" i="10" s="1"/>
  <c r="AY65" i="13"/>
  <c r="AX67" i="13"/>
  <c r="AX68" i="13" s="1"/>
  <c r="AV15" i="14"/>
  <c r="AV16" i="14" s="1"/>
  <c r="AW13" i="14"/>
  <c r="BA183" i="10"/>
  <c r="BA184" i="10" s="1"/>
  <c r="BB181" i="10"/>
  <c r="AX69" i="13"/>
  <c r="AW71" i="13"/>
  <c r="AW72" i="13" s="1"/>
  <c r="AX9" i="14"/>
  <c r="AW11" i="14"/>
  <c r="AW12" i="14" s="1"/>
  <c r="BE241" i="10"/>
  <c r="BD243" i="10"/>
  <c r="BD244" i="10" s="1"/>
  <c r="BE301" i="10"/>
  <c r="BD303" i="10"/>
  <c r="BD304" i="10" s="1"/>
  <c r="BE61" i="10"/>
  <c r="BD63" i="10"/>
  <c r="BD64" i="10" s="1"/>
  <c r="BE3" i="10"/>
  <c r="BE4" i="10" s="1"/>
  <c r="BF1" i="10"/>
  <c r="AZ77" i="13"/>
  <c r="AY79" i="13"/>
  <c r="AY80" i="13" s="1"/>
  <c r="AZ1" i="14"/>
  <c r="AY3" i="14"/>
  <c r="AY4" i="14" s="1"/>
  <c r="AY17" i="14"/>
  <c r="AX19" i="14"/>
  <c r="AX20" i="14" s="1"/>
  <c r="AY75" i="13"/>
  <c r="AY76" i="13" s="1"/>
  <c r="AZ73" i="13"/>
  <c r="AX23" i="14"/>
  <c r="AX24" i="14" s="1"/>
  <c r="AY21" i="14"/>
  <c r="AZ61" i="13"/>
  <c r="AY63" i="13"/>
  <c r="AY64" i="13" s="1"/>
  <c r="BA1" i="13"/>
  <c r="AZ3" i="13"/>
  <c r="AZ4" i="13" s="1"/>
  <c r="AY5" i="14"/>
  <c r="AX7" i="14"/>
  <c r="AX8" i="14" s="1"/>
  <c r="BA129" i="13" l="1"/>
  <c r="AZ131" i="13"/>
  <c r="AZ132" i="13" s="1"/>
  <c r="AW127" i="13"/>
  <c r="AW128" i="13" s="1"/>
  <c r="AX125" i="13"/>
  <c r="AZ303" i="13"/>
  <c r="AZ304" i="13" s="1"/>
  <c r="BA301" i="13"/>
  <c r="AX123" i="13"/>
  <c r="AX124" i="13" s="1"/>
  <c r="AY121" i="13"/>
  <c r="BC181" i="10"/>
  <c r="BB183" i="10"/>
  <c r="BB184" i="10" s="1"/>
  <c r="AW15" i="14"/>
  <c r="AW16" i="14" s="1"/>
  <c r="AX13" i="14"/>
  <c r="AX11" i="14"/>
  <c r="AX12" i="14" s="1"/>
  <c r="AY9" i="14"/>
  <c r="AX71" i="13"/>
  <c r="AX72" i="13" s="1"/>
  <c r="AY69" i="13"/>
  <c r="AZ65" i="13"/>
  <c r="AY67" i="13"/>
  <c r="AY68" i="13" s="1"/>
  <c r="BD121" i="10"/>
  <c r="BC123" i="10"/>
  <c r="BC124" i="10" s="1"/>
  <c r="BE243" i="10"/>
  <c r="BE244" i="10" s="1"/>
  <c r="BF241" i="10"/>
  <c r="BF301" i="10"/>
  <c r="BE303" i="10"/>
  <c r="BE304" i="10" s="1"/>
  <c r="BG1" i="10"/>
  <c r="BF3" i="10"/>
  <c r="BF4" i="10" s="1"/>
  <c r="BF61" i="10"/>
  <c r="BE63" i="10"/>
  <c r="BE64" i="10" s="1"/>
  <c r="AZ5" i="14"/>
  <c r="AY7" i="14"/>
  <c r="AY8" i="14" s="1"/>
  <c r="AZ63" i="13"/>
  <c r="AZ64" i="13" s="1"/>
  <c r="BA61" i="13"/>
  <c r="AY19" i="14"/>
  <c r="AY20" i="14" s="1"/>
  <c r="AZ17" i="14"/>
  <c r="AZ79" i="13"/>
  <c r="AZ80" i="13" s="1"/>
  <c r="BA77" i="13"/>
  <c r="AZ3" i="14"/>
  <c r="AZ4" i="14" s="1"/>
  <c r="BA1" i="14"/>
  <c r="AY23" i="14"/>
  <c r="AY24" i="14" s="1"/>
  <c r="AZ21" i="14"/>
  <c r="AZ75" i="13"/>
  <c r="AZ76" i="13" s="1"/>
  <c r="BA73" i="13"/>
  <c r="BB1" i="13"/>
  <c r="BA3" i="13"/>
  <c r="BA4" i="13" s="1"/>
  <c r="AY123" i="13" l="1"/>
  <c r="AY124" i="13" s="1"/>
  <c r="AZ121" i="13"/>
  <c r="BB301" i="13"/>
  <c r="BA303" i="13"/>
  <c r="BA304" i="13" s="1"/>
  <c r="AX127" i="13"/>
  <c r="AX128" i="13" s="1"/>
  <c r="AY125" i="13"/>
  <c r="BA131" i="13"/>
  <c r="BA132" i="13" s="1"/>
  <c r="BB129" i="13"/>
  <c r="AY71" i="13"/>
  <c r="AY72" i="13" s="1"/>
  <c r="AZ69" i="13"/>
  <c r="AZ9" i="14"/>
  <c r="AY11" i="14"/>
  <c r="AY12" i="14" s="1"/>
  <c r="AY13" i="14"/>
  <c r="AX15" i="14"/>
  <c r="AX16" i="14" s="1"/>
  <c r="BD123" i="10"/>
  <c r="BD124" i="10" s="1"/>
  <c r="BE121" i="10"/>
  <c r="BA65" i="13"/>
  <c r="AZ67" i="13"/>
  <c r="AZ68" i="13" s="1"/>
  <c r="BD181" i="10"/>
  <c r="BC183" i="10"/>
  <c r="BC184" i="10" s="1"/>
  <c r="BG3" i="10"/>
  <c r="BG4" i="10" s="1"/>
  <c r="BH1" i="10"/>
  <c r="BG61" i="10"/>
  <c r="BF63" i="10"/>
  <c r="BF64" i="10" s="1"/>
  <c r="BF303" i="10"/>
  <c r="BF304" i="10" s="1"/>
  <c r="BG301" i="10"/>
  <c r="BG241" i="10"/>
  <c r="BF243" i="10"/>
  <c r="BF244" i="10" s="1"/>
  <c r="BB1" i="14"/>
  <c r="BA3" i="14"/>
  <c r="BA4" i="14" s="1"/>
  <c r="BC1" i="13"/>
  <c r="BB3" i="13"/>
  <c r="BB4" i="13" s="1"/>
  <c r="AZ7" i="14"/>
  <c r="AZ8" i="14" s="1"/>
  <c r="BA5" i="14"/>
  <c r="BA63" i="13"/>
  <c r="BA64" i="13" s="1"/>
  <c r="BB61" i="13"/>
  <c r="BB73" i="13"/>
  <c r="BA75" i="13"/>
  <c r="BA76" i="13" s="1"/>
  <c r="BB77" i="13"/>
  <c r="BA79" i="13"/>
  <c r="BA80" i="13" s="1"/>
  <c r="BA17" i="14"/>
  <c r="AZ19" i="14"/>
  <c r="AZ20" i="14" s="1"/>
  <c r="AZ23" i="14"/>
  <c r="AZ24" i="14" s="1"/>
  <c r="BA21" i="14"/>
  <c r="BC129" i="13" l="1"/>
  <c r="BB131" i="13"/>
  <c r="BB132" i="13" s="1"/>
  <c r="BB303" i="13"/>
  <c r="BB304" i="13" s="1"/>
  <c r="BC301" i="13"/>
  <c r="AZ123" i="13"/>
  <c r="AZ124" i="13" s="1"/>
  <c r="BA121" i="13"/>
  <c r="AY127" i="13"/>
  <c r="AY128" i="13" s="1"/>
  <c r="AZ125" i="13"/>
  <c r="BF121" i="10"/>
  <c r="BE123" i="10"/>
  <c r="BE124" i="10" s="1"/>
  <c r="BA69" i="13"/>
  <c r="AZ71" i="13"/>
  <c r="AZ72" i="13" s="1"/>
  <c r="BD183" i="10"/>
  <c r="BD184" i="10" s="1"/>
  <c r="BE181" i="10"/>
  <c r="BA67" i="13"/>
  <c r="BA68" i="13" s="1"/>
  <c r="BB65" i="13"/>
  <c r="AZ13" i="14"/>
  <c r="AY15" i="14"/>
  <c r="AY16" i="14" s="1"/>
  <c r="AZ11" i="14"/>
  <c r="AZ12" i="14" s="1"/>
  <c r="BA9" i="14"/>
  <c r="BH301" i="10"/>
  <c r="BG303" i="10"/>
  <c r="BG304" i="10" s="1"/>
  <c r="BH61" i="10"/>
  <c r="BG63" i="10"/>
  <c r="BG64" i="10" s="1"/>
  <c r="BH241" i="10"/>
  <c r="BG243" i="10"/>
  <c r="BG244" i="10" s="1"/>
  <c r="BH3" i="10"/>
  <c r="BH4" i="10" s="1"/>
  <c r="BI1" i="10"/>
  <c r="BC61" i="13"/>
  <c r="BB63" i="13"/>
  <c r="BB64" i="13" s="1"/>
  <c r="BA23" i="14"/>
  <c r="BA24" i="14" s="1"/>
  <c r="BB21" i="14"/>
  <c r="BB5" i="14"/>
  <c r="BA7" i="14"/>
  <c r="BA8" i="14" s="1"/>
  <c r="BB79" i="13"/>
  <c r="BB80" i="13" s="1"/>
  <c r="BC77" i="13"/>
  <c r="BC73" i="13"/>
  <c r="BB75" i="13"/>
  <c r="BB76" i="13" s="1"/>
  <c r="BD1" i="13"/>
  <c r="BC3" i="13"/>
  <c r="BC4" i="13" s="1"/>
  <c r="BB17" i="14"/>
  <c r="BA19" i="14"/>
  <c r="BA20" i="14" s="1"/>
  <c r="BB3" i="14"/>
  <c r="BB4" i="14" s="1"/>
  <c r="BC1" i="14"/>
  <c r="AZ127" i="13" l="1"/>
  <c r="AZ128" i="13" s="1"/>
  <c r="BA125" i="13"/>
  <c r="BB121" i="13"/>
  <c r="BA123" i="13"/>
  <c r="BA124" i="13" s="1"/>
  <c r="BD301" i="13"/>
  <c r="BC303" i="13"/>
  <c r="BC304" i="13" s="1"/>
  <c r="BC131" i="13"/>
  <c r="BC132" i="13" s="1"/>
  <c r="BD129" i="13"/>
  <c r="BB9" i="14"/>
  <c r="BA11" i="14"/>
  <c r="BA12" i="14" s="1"/>
  <c r="BC65" i="13"/>
  <c r="BB67" i="13"/>
  <c r="BB68" i="13" s="1"/>
  <c r="BE183" i="10"/>
  <c r="BE184" i="10" s="1"/>
  <c r="BF181" i="10"/>
  <c r="BA13" i="14"/>
  <c r="AZ15" i="14"/>
  <c r="AZ16" i="14" s="1"/>
  <c r="BA71" i="13"/>
  <c r="BA72" i="13" s="1"/>
  <c r="BB69" i="13"/>
  <c r="BG121" i="10"/>
  <c r="BF123" i="10"/>
  <c r="BF124" i="10" s="1"/>
  <c r="BI241" i="10"/>
  <c r="BH243" i="10"/>
  <c r="BH244" i="10" s="1"/>
  <c r="BJ1" i="10"/>
  <c r="BI3" i="10"/>
  <c r="BI4" i="10" s="1"/>
  <c r="BI61" i="10"/>
  <c r="BH63" i="10"/>
  <c r="BH64" i="10" s="1"/>
  <c r="BI301" i="10"/>
  <c r="BH303" i="10"/>
  <c r="BH304" i="10" s="1"/>
  <c r="BB7" i="14"/>
  <c r="BB8" i="14" s="1"/>
  <c r="BC5" i="14"/>
  <c r="BD1" i="14"/>
  <c r="BC3" i="14"/>
  <c r="BC4" i="14" s="1"/>
  <c r="BB23" i="14"/>
  <c r="BB24" i="14" s="1"/>
  <c r="BC21" i="14"/>
  <c r="BC75" i="13"/>
  <c r="BC76" i="13" s="1"/>
  <c r="BD73" i="13"/>
  <c r="BD61" i="13"/>
  <c r="BC63" i="13"/>
  <c r="BC64" i="13" s="1"/>
  <c r="BE1" i="13"/>
  <c r="BD3" i="13"/>
  <c r="BD4" i="13" s="1"/>
  <c r="BB19" i="14"/>
  <c r="BB20" i="14" s="1"/>
  <c r="BC17" i="14"/>
  <c r="BD77" i="13"/>
  <c r="BC79" i="13"/>
  <c r="BC80" i="13" s="1"/>
  <c r="BD131" i="13" l="1"/>
  <c r="BD132" i="13" s="1"/>
  <c r="BE129" i="13"/>
  <c r="BC121" i="13"/>
  <c r="BB123" i="13"/>
  <c r="BB124" i="13" s="1"/>
  <c r="BE301" i="13"/>
  <c r="BD303" i="13"/>
  <c r="BD304" i="13" s="1"/>
  <c r="BA127" i="13"/>
  <c r="BA128" i="13" s="1"/>
  <c r="BB125" i="13"/>
  <c r="BC69" i="13"/>
  <c r="BB71" i="13"/>
  <c r="BB72" i="13" s="1"/>
  <c r="BF183" i="10"/>
  <c r="BF184" i="10" s="1"/>
  <c r="BG181" i="10"/>
  <c r="BH121" i="10"/>
  <c r="BG123" i="10"/>
  <c r="BG124" i="10" s="1"/>
  <c r="BA15" i="14"/>
  <c r="BA16" i="14" s="1"/>
  <c r="BB13" i="14"/>
  <c r="BC67" i="13"/>
  <c r="BC68" i="13" s="1"/>
  <c r="BD65" i="13"/>
  <c r="BC9" i="14"/>
  <c r="BB11" i="14"/>
  <c r="BB12" i="14" s="1"/>
  <c r="BI63" i="10"/>
  <c r="BI64" i="10" s="1"/>
  <c r="BJ61" i="10"/>
  <c r="BJ3" i="10"/>
  <c r="BJ4" i="10" s="1"/>
  <c r="BK1" i="10"/>
  <c r="BI303" i="10"/>
  <c r="BI304" i="10" s="1"/>
  <c r="BJ301" i="10"/>
  <c r="BJ241" i="10"/>
  <c r="BI243" i="10"/>
  <c r="BI244" i="10" s="1"/>
  <c r="BE1" i="14"/>
  <c r="BD3" i="14"/>
  <c r="BD4" i="14" s="1"/>
  <c r="BE3" i="13"/>
  <c r="BE4" i="13" s="1"/>
  <c r="BF1" i="13"/>
  <c r="BD79" i="13"/>
  <c r="BD80" i="13" s="1"/>
  <c r="BE77" i="13"/>
  <c r="BC19" i="14"/>
  <c r="BC20" i="14" s="1"/>
  <c r="BD17" i="14"/>
  <c r="BC7" i="14"/>
  <c r="BC8" i="14" s="1"/>
  <c r="BD5" i="14"/>
  <c r="BD21" i="14"/>
  <c r="BC23" i="14"/>
  <c r="BC24" i="14" s="1"/>
  <c r="BE61" i="13"/>
  <c r="BD63" i="13"/>
  <c r="BD64" i="13" s="1"/>
  <c r="BE73" i="13"/>
  <c r="BD75" i="13"/>
  <c r="BD76" i="13" s="1"/>
  <c r="BB127" i="13" l="1"/>
  <c r="BB128" i="13" s="1"/>
  <c r="BC125" i="13"/>
  <c r="BD121" i="13"/>
  <c r="BC123" i="13"/>
  <c r="BC124" i="13" s="1"/>
  <c r="BF129" i="13"/>
  <c r="BE131" i="13"/>
  <c r="BE132" i="13" s="1"/>
  <c r="BF301" i="13"/>
  <c r="BE303" i="13"/>
  <c r="BE304" i="13" s="1"/>
  <c r="BD67" i="13"/>
  <c r="BD68" i="13" s="1"/>
  <c r="BE65" i="13"/>
  <c r="BB15" i="14"/>
  <c r="BB16" i="14" s="1"/>
  <c r="BC13" i="14"/>
  <c r="BH181" i="10"/>
  <c r="BG183" i="10"/>
  <c r="BG184" i="10" s="1"/>
  <c r="BC11" i="14"/>
  <c r="BC12" i="14" s="1"/>
  <c r="BD9" i="14"/>
  <c r="BH123" i="10"/>
  <c r="BH124" i="10" s="1"/>
  <c r="BI121" i="10"/>
  <c r="BD69" i="13"/>
  <c r="BC71" i="13"/>
  <c r="BC72" i="13" s="1"/>
  <c r="BJ303" i="10"/>
  <c r="BJ304" i="10" s="1"/>
  <c r="BK301" i="10"/>
  <c r="BK241" i="10"/>
  <c r="BJ243" i="10"/>
  <c r="BJ244" i="10" s="1"/>
  <c r="BL1" i="10"/>
  <c r="BK3" i="10"/>
  <c r="BK4" i="10" s="1"/>
  <c r="BK61" i="10"/>
  <c r="BJ63" i="10"/>
  <c r="BJ64" i="10" s="1"/>
  <c r="BF3" i="13"/>
  <c r="BF4" i="13" s="1"/>
  <c r="BG1" i="13"/>
  <c r="BE79" i="13"/>
  <c r="BE80" i="13" s="1"/>
  <c r="BF77" i="13"/>
  <c r="BE75" i="13"/>
  <c r="BE76" i="13" s="1"/>
  <c r="BF73" i="13"/>
  <c r="BD7" i="14"/>
  <c r="BD8" i="14" s="1"/>
  <c r="BE5" i="14"/>
  <c r="BE17" i="14"/>
  <c r="BD19" i="14"/>
  <c r="BD20" i="14" s="1"/>
  <c r="BE21" i="14"/>
  <c r="BD23" i="14"/>
  <c r="BD24" i="14" s="1"/>
  <c r="BF61" i="13"/>
  <c r="BE63" i="13"/>
  <c r="BE64" i="13" s="1"/>
  <c r="BF1" i="14"/>
  <c r="BE3" i="14"/>
  <c r="BE4" i="14" s="1"/>
  <c r="BD125" i="13" l="1"/>
  <c r="BC127" i="13"/>
  <c r="BC128" i="13" s="1"/>
  <c r="BG301" i="13"/>
  <c r="BF303" i="13"/>
  <c r="BF304" i="13" s="1"/>
  <c r="BG129" i="13"/>
  <c r="BF131" i="13"/>
  <c r="BF132" i="13" s="1"/>
  <c r="BD123" i="13"/>
  <c r="BD124" i="13" s="1"/>
  <c r="BE121" i="13"/>
  <c r="BI123" i="10"/>
  <c r="BI124" i="10" s="1"/>
  <c r="BJ121" i="10"/>
  <c r="BE9" i="14"/>
  <c r="BD11" i="14"/>
  <c r="BD12" i="14" s="1"/>
  <c r="BD13" i="14"/>
  <c r="BC15" i="14"/>
  <c r="BC16" i="14" s="1"/>
  <c r="BF65" i="13"/>
  <c r="BE67" i="13"/>
  <c r="BE68" i="13" s="1"/>
  <c r="BE69" i="13"/>
  <c r="BD71" i="13"/>
  <c r="BD72" i="13" s="1"/>
  <c r="BH183" i="10"/>
  <c r="BH184" i="10" s="1"/>
  <c r="BI181" i="10"/>
  <c r="BM1" i="10"/>
  <c r="BL3" i="10"/>
  <c r="BL4" i="10" s="1"/>
  <c r="BL241" i="10"/>
  <c r="BK243" i="10"/>
  <c r="BK244" i="10" s="1"/>
  <c r="BL301" i="10"/>
  <c r="BK303" i="10"/>
  <c r="BK304" i="10" s="1"/>
  <c r="BK63" i="10"/>
  <c r="BK64" i="10" s="1"/>
  <c r="BL61" i="10"/>
  <c r="BF79" i="13"/>
  <c r="BF80" i="13" s="1"/>
  <c r="BG77" i="13"/>
  <c r="BG1" i="14"/>
  <c r="BF3" i="14"/>
  <c r="BF4" i="14" s="1"/>
  <c r="BE19" i="14"/>
  <c r="BE20" i="14" s="1"/>
  <c r="BF17" i="14"/>
  <c r="BG61" i="13"/>
  <c r="BF63" i="13"/>
  <c r="BF64" i="13" s="1"/>
  <c r="BE7" i="14"/>
  <c r="BE8" i="14" s="1"/>
  <c r="BF5" i="14"/>
  <c r="BG73" i="13"/>
  <c r="BF75" i="13"/>
  <c r="BF76" i="13" s="1"/>
  <c r="BG3" i="13"/>
  <c r="BG4" i="13" s="1"/>
  <c r="BH1" i="13"/>
  <c r="BF21" i="14"/>
  <c r="BE23" i="14"/>
  <c r="BE24" i="14" s="1"/>
  <c r="BG131" i="13" l="1"/>
  <c r="BG132" i="13" s="1"/>
  <c r="BH129" i="13"/>
  <c r="BG303" i="13"/>
  <c r="BG304" i="13" s="1"/>
  <c r="BH301" i="13"/>
  <c r="BD127" i="13"/>
  <c r="BD128" i="13" s="1"/>
  <c r="BE125" i="13"/>
  <c r="BF121" i="13"/>
  <c r="BE123" i="13"/>
  <c r="BE124" i="13" s="1"/>
  <c r="BJ181" i="10"/>
  <c r="BI183" i="10"/>
  <c r="BI184" i="10" s="1"/>
  <c r="BK121" i="10"/>
  <c r="BJ123" i="10"/>
  <c r="BJ124" i="10" s="1"/>
  <c r="BE71" i="13"/>
  <c r="BE72" i="13" s="1"/>
  <c r="BF69" i="13"/>
  <c r="BF67" i="13"/>
  <c r="BF68" i="13" s="1"/>
  <c r="BG65" i="13"/>
  <c r="BD15" i="14"/>
  <c r="BD16" i="14" s="1"/>
  <c r="BE13" i="14"/>
  <c r="BE11" i="14"/>
  <c r="BE12" i="14" s="1"/>
  <c r="BF9" i="14"/>
  <c r="BM241" i="10"/>
  <c r="BL243" i="10"/>
  <c r="BL244" i="10" s="1"/>
  <c r="BL63" i="10"/>
  <c r="BL64" i="10" s="1"/>
  <c r="BM61" i="10"/>
  <c r="BN1" i="10"/>
  <c r="BM3" i="10"/>
  <c r="BM4" i="10" s="1"/>
  <c r="BL303" i="10"/>
  <c r="BL304" i="10" s="1"/>
  <c r="BM301" i="10"/>
  <c r="BG5" i="14"/>
  <c r="BF7" i="14"/>
  <c r="BF8" i="14" s="1"/>
  <c r="BI1" i="13"/>
  <c r="BH3" i="13"/>
  <c r="BH4" i="13" s="1"/>
  <c r="BG63" i="13"/>
  <c r="BG64" i="13" s="1"/>
  <c r="BH61" i="13"/>
  <c r="BH1" i="14"/>
  <c r="BG3" i="14"/>
  <c r="BG4" i="14" s="1"/>
  <c r="BG17" i="14"/>
  <c r="BF19" i="14"/>
  <c r="BF20" i="14" s="1"/>
  <c r="BH77" i="13"/>
  <c r="BG79" i="13"/>
  <c r="BG80" i="13" s="1"/>
  <c r="BG21" i="14"/>
  <c r="BF23" i="14"/>
  <c r="BF24" i="14" s="1"/>
  <c r="BG75" i="13"/>
  <c r="BG76" i="13" s="1"/>
  <c r="BH73" i="13"/>
  <c r="BG121" i="13" l="1"/>
  <c r="BF123" i="13"/>
  <c r="BF124" i="13" s="1"/>
  <c r="BH131" i="13"/>
  <c r="BH132" i="13" s="1"/>
  <c r="BI129" i="13"/>
  <c r="BE127" i="13"/>
  <c r="BE128" i="13" s="1"/>
  <c r="BF125" i="13"/>
  <c r="BH303" i="13"/>
  <c r="BH304" i="13" s="1"/>
  <c r="BI301" i="13"/>
  <c r="BG9" i="14"/>
  <c r="BF11" i="14"/>
  <c r="BF12" i="14" s="1"/>
  <c r="BE15" i="14"/>
  <c r="BE16" i="14" s="1"/>
  <c r="BF13" i="14"/>
  <c r="BH65" i="13"/>
  <c r="BG67" i="13"/>
  <c r="BG68" i="13" s="1"/>
  <c r="BF71" i="13"/>
  <c r="BF72" i="13" s="1"/>
  <c r="BG69" i="13"/>
  <c r="BL121" i="10"/>
  <c r="BK123" i="10"/>
  <c r="BK124" i="10" s="1"/>
  <c r="BJ183" i="10"/>
  <c r="BJ184" i="10" s="1"/>
  <c r="BK181" i="10"/>
  <c r="BM63" i="10"/>
  <c r="BM64" i="10" s="1"/>
  <c r="BN61" i="10"/>
  <c r="BN3" i="10"/>
  <c r="BN4" i="10" s="1"/>
  <c r="BO1" i="10"/>
  <c r="BM303" i="10"/>
  <c r="BM304" i="10" s="1"/>
  <c r="BN301" i="10"/>
  <c r="BN241" i="10"/>
  <c r="BM243" i="10"/>
  <c r="BM244" i="10" s="1"/>
  <c r="BH75" i="13"/>
  <c r="BH76" i="13" s="1"/>
  <c r="BI73" i="13"/>
  <c r="BI61" i="13"/>
  <c r="BH63" i="13"/>
  <c r="BH64" i="13" s="1"/>
  <c r="BH21" i="14"/>
  <c r="BG23" i="14"/>
  <c r="BG24" i="14" s="1"/>
  <c r="BH17" i="14"/>
  <c r="BG19" i="14"/>
  <c r="BG20" i="14" s="1"/>
  <c r="BJ1" i="13"/>
  <c r="BI3" i="13"/>
  <c r="BI4" i="13" s="1"/>
  <c r="BH3" i="14"/>
  <c r="BH4" i="14" s="1"/>
  <c r="BI1" i="14"/>
  <c r="BH5" i="14"/>
  <c r="BG7" i="14"/>
  <c r="BG8" i="14" s="1"/>
  <c r="BH79" i="13"/>
  <c r="BH80" i="13" s="1"/>
  <c r="BI77" i="13"/>
  <c r="BF127" i="13" l="1"/>
  <c r="BF128" i="13" s="1"/>
  <c r="BG125" i="13"/>
  <c r="BH121" i="13"/>
  <c r="BG123" i="13"/>
  <c r="BG124" i="13" s="1"/>
  <c r="BJ301" i="13"/>
  <c r="BI303" i="13"/>
  <c r="BI304" i="13" s="1"/>
  <c r="BI131" i="13"/>
  <c r="BI132" i="13" s="1"/>
  <c r="BJ129" i="13"/>
  <c r="BL181" i="10"/>
  <c r="BK183" i="10"/>
  <c r="BK184" i="10" s="1"/>
  <c r="BH69" i="13"/>
  <c r="BG71" i="13"/>
  <c r="BG72" i="13" s="1"/>
  <c r="BG13" i="14"/>
  <c r="BF15" i="14"/>
  <c r="BF16" i="14" s="1"/>
  <c r="BL123" i="10"/>
  <c r="BL124" i="10" s="1"/>
  <c r="BM121" i="10"/>
  <c r="BH67" i="13"/>
  <c r="BH68" i="13" s="1"/>
  <c r="BI65" i="13"/>
  <c r="BG11" i="14"/>
  <c r="BG12" i="14" s="1"/>
  <c r="BH9" i="14"/>
  <c r="BO301" i="10"/>
  <c r="BN303" i="10"/>
  <c r="BN304" i="10" s="1"/>
  <c r="BN243" i="10"/>
  <c r="BN244" i="10" s="1"/>
  <c r="BO241" i="10"/>
  <c r="BP1" i="10"/>
  <c r="BO3" i="10"/>
  <c r="BO4" i="10" s="1"/>
  <c r="BO61" i="10"/>
  <c r="BN63" i="10"/>
  <c r="BN64" i="10" s="1"/>
  <c r="BH7" i="14"/>
  <c r="BH8" i="14" s="1"/>
  <c r="BI5" i="14"/>
  <c r="BH19" i="14"/>
  <c r="BH20" i="14" s="1"/>
  <c r="BI17" i="14"/>
  <c r="BJ1" i="14"/>
  <c r="BI3" i="14"/>
  <c r="BI4" i="14" s="1"/>
  <c r="BH23" i="14"/>
  <c r="BH24" i="14" s="1"/>
  <c r="BI21" i="14"/>
  <c r="BI79" i="13"/>
  <c r="BI80" i="13" s="1"/>
  <c r="BJ77" i="13"/>
  <c r="BJ61" i="13"/>
  <c r="BI63" i="13"/>
  <c r="BI64" i="13" s="1"/>
  <c r="BI75" i="13"/>
  <c r="BI76" i="13" s="1"/>
  <c r="BJ73" i="13"/>
  <c r="BK1" i="13"/>
  <c r="BJ3" i="13"/>
  <c r="BJ4" i="13" s="1"/>
  <c r="BJ131" i="13" l="1"/>
  <c r="BJ132" i="13" s="1"/>
  <c r="BK129" i="13"/>
  <c r="BJ303" i="13"/>
  <c r="BJ304" i="13" s="1"/>
  <c r="BK301" i="13"/>
  <c r="BH123" i="13"/>
  <c r="BH124" i="13" s="1"/>
  <c r="BI121" i="13"/>
  <c r="BH125" i="13"/>
  <c r="BG127" i="13"/>
  <c r="BG128" i="13" s="1"/>
  <c r="BI9" i="14"/>
  <c r="BH11" i="14"/>
  <c r="BH12" i="14" s="1"/>
  <c r="BJ65" i="13"/>
  <c r="BI67" i="13"/>
  <c r="BI68" i="13" s="1"/>
  <c r="BN121" i="10"/>
  <c r="BM123" i="10"/>
  <c r="BM124" i="10" s="1"/>
  <c r="BG15" i="14"/>
  <c r="BG16" i="14" s="1"/>
  <c r="BH13" i="14"/>
  <c r="BH71" i="13"/>
  <c r="BH72" i="13" s="1"/>
  <c r="BI69" i="13"/>
  <c r="BM181" i="10"/>
  <c r="BL183" i="10"/>
  <c r="BL184" i="10" s="1"/>
  <c r="BQ1" i="10"/>
  <c r="BP3" i="10"/>
  <c r="BP4" i="10" s="1"/>
  <c r="BO243" i="10"/>
  <c r="BO244" i="10" s="1"/>
  <c r="BP241" i="10"/>
  <c r="BP61" i="10"/>
  <c r="BO63" i="10"/>
  <c r="BO64" i="10" s="1"/>
  <c r="BP301" i="10"/>
  <c r="BO303" i="10"/>
  <c r="BO304" i="10" s="1"/>
  <c r="BK77" i="13"/>
  <c r="BJ79" i="13"/>
  <c r="BJ80" i="13" s="1"/>
  <c r="BI19" i="14"/>
  <c r="BI20" i="14" s="1"/>
  <c r="BJ17" i="14"/>
  <c r="BJ75" i="13"/>
  <c r="BJ76" i="13" s="1"/>
  <c r="BK73" i="13"/>
  <c r="BK3" i="13"/>
  <c r="BK4" i="13" s="1"/>
  <c r="BL1" i="13"/>
  <c r="BJ21" i="14"/>
  <c r="BI23" i="14"/>
  <c r="BI24" i="14" s="1"/>
  <c r="BJ5" i="14"/>
  <c r="BI7" i="14"/>
  <c r="BI8" i="14" s="1"/>
  <c r="BJ63" i="13"/>
  <c r="BJ64" i="13" s="1"/>
  <c r="BK61" i="13"/>
  <c r="BK1" i="14"/>
  <c r="BJ3" i="14"/>
  <c r="BJ4" i="14" s="1"/>
  <c r="BI123" i="13" l="1"/>
  <c r="BI124" i="13" s="1"/>
  <c r="BJ121" i="13"/>
  <c r="BH127" i="13"/>
  <c r="BH128" i="13" s="1"/>
  <c r="BI125" i="13"/>
  <c r="BK131" i="13"/>
  <c r="BK132" i="13" s="1"/>
  <c r="BL129" i="13"/>
  <c r="BL301" i="13"/>
  <c r="BK303" i="13"/>
  <c r="BK304" i="13" s="1"/>
  <c r="BJ69" i="13"/>
  <c r="BI71" i="13"/>
  <c r="BI72" i="13" s="1"/>
  <c r="BH15" i="14"/>
  <c r="BH16" i="14" s="1"/>
  <c r="BI13" i="14"/>
  <c r="BN181" i="10"/>
  <c r="BM183" i="10"/>
  <c r="BM184" i="10" s="1"/>
  <c r="BN123" i="10"/>
  <c r="BN124" i="10" s="1"/>
  <c r="BO121" i="10"/>
  <c r="BK65" i="13"/>
  <c r="BJ67" i="13"/>
  <c r="BJ68" i="13" s="1"/>
  <c r="BJ9" i="14"/>
  <c r="BI11" i="14"/>
  <c r="BI12" i="14" s="1"/>
  <c r="BQ241" i="10"/>
  <c r="BP243" i="10"/>
  <c r="BP244" i="10" s="1"/>
  <c r="BQ301" i="10"/>
  <c r="BP303" i="10"/>
  <c r="BP304" i="10" s="1"/>
  <c r="BQ61" i="10"/>
  <c r="BP63" i="10"/>
  <c r="BP64" i="10" s="1"/>
  <c r="BQ3" i="10"/>
  <c r="BQ4" i="10" s="1"/>
  <c r="BR1" i="10"/>
  <c r="BK3" i="14"/>
  <c r="BK4" i="14" s="1"/>
  <c r="BL1" i="14"/>
  <c r="BL73" i="13"/>
  <c r="BK75" i="13"/>
  <c r="BK76" i="13" s="1"/>
  <c r="BK5" i="14"/>
  <c r="BJ7" i="14"/>
  <c r="BJ8" i="14" s="1"/>
  <c r="BK63" i="13"/>
  <c r="BK64" i="13" s="1"/>
  <c r="BL61" i="13"/>
  <c r="BJ23" i="14"/>
  <c r="BJ24" i="14" s="1"/>
  <c r="BK21" i="14"/>
  <c r="BJ19" i="14"/>
  <c r="BJ20" i="14" s="1"/>
  <c r="BK17" i="14"/>
  <c r="BL3" i="13"/>
  <c r="BL4" i="13" s="1"/>
  <c r="BM1" i="13"/>
  <c r="BL77" i="13"/>
  <c r="BK79" i="13"/>
  <c r="BK80" i="13" s="1"/>
  <c r="BM301" i="13" l="1"/>
  <c r="BL303" i="13"/>
  <c r="BL304" i="13" s="1"/>
  <c r="BL131" i="13"/>
  <c r="BL132" i="13" s="1"/>
  <c r="BM129" i="13"/>
  <c r="BK121" i="13"/>
  <c r="BJ123" i="13"/>
  <c r="BJ124" i="13" s="1"/>
  <c r="BJ125" i="13"/>
  <c r="BI127" i="13"/>
  <c r="BI128" i="13" s="1"/>
  <c r="BP121" i="10"/>
  <c r="BO123" i="10"/>
  <c r="BO124" i="10" s="1"/>
  <c r="BI15" i="14"/>
  <c r="BI16" i="14" s="1"/>
  <c r="BJ13" i="14"/>
  <c r="BK9" i="14"/>
  <c r="BJ11" i="14"/>
  <c r="BJ12" i="14" s="1"/>
  <c r="BK67" i="13"/>
  <c r="BK68" i="13" s="1"/>
  <c r="BL65" i="13"/>
  <c r="BO181" i="10"/>
  <c r="BN183" i="10"/>
  <c r="BN184" i="10" s="1"/>
  <c r="BK69" i="13"/>
  <c r="BJ71" i="13"/>
  <c r="BJ72" i="13" s="1"/>
  <c r="BR3" i="10"/>
  <c r="BR4" i="10" s="1"/>
  <c r="BS1" i="10"/>
  <c r="BS3" i="10" s="1"/>
  <c r="BS4" i="10" s="1"/>
  <c r="BR301" i="10"/>
  <c r="BQ303" i="10"/>
  <c r="BQ304" i="10" s="1"/>
  <c r="BR61" i="10"/>
  <c r="BQ63" i="10"/>
  <c r="BQ64" i="10" s="1"/>
  <c r="BQ243" i="10"/>
  <c r="BQ244" i="10" s="1"/>
  <c r="BR241" i="10"/>
  <c r="BM61" i="13"/>
  <c r="BL63" i="13"/>
  <c r="BL64" i="13" s="1"/>
  <c r="BK19" i="14"/>
  <c r="BK20" i="14" s="1"/>
  <c r="BL17" i="14"/>
  <c r="BK7" i="14"/>
  <c r="BK8" i="14" s="1"/>
  <c r="BL5" i="14"/>
  <c r="BM77" i="13"/>
  <c r="BL79" i="13"/>
  <c r="BL80" i="13" s="1"/>
  <c r="BL75" i="13"/>
  <c r="BL76" i="13" s="1"/>
  <c r="BM73" i="13"/>
  <c r="BK23" i="14"/>
  <c r="BK24" i="14" s="1"/>
  <c r="BL21" i="14"/>
  <c r="BN1" i="13"/>
  <c r="BM3" i="13"/>
  <c r="BM4" i="13" s="1"/>
  <c r="BM1" i="14"/>
  <c r="BL3" i="14"/>
  <c r="BL4" i="14" s="1"/>
  <c r="BK125" i="13" l="1"/>
  <c r="BJ127" i="13"/>
  <c r="BJ128" i="13" s="1"/>
  <c r="BK123" i="13"/>
  <c r="BK124" i="13" s="1"/>
  <c r="BL121" i="13"/>
  <c r="BM131" i="13"/>
  <c r="BM132" i="13" s="1"/>
  <c r="BN129" i="13"/>
  <c r="BN301" i="13"/>
  <c r="BM303" i="13"/>
  <c r="BM304" i="13" s="1"/>
  <c r="BU4" i="10"/>
  <c r="BT4" i="10"/>
  <c r="W8" i="10" s="1"/>
  <c r="BM65" i="13"/>
  <c r="BL67" i="13"/>
  <c r="BL68" i="13" s="1"/>
  <c r="BJ15" i="14"/>
  <c r="BJ16" i="14" s="1"/>
  <c r="BK13" i="14"/>
  <c r="BK71" i="13"/>
  <c r="BK72" i="13" s="1"/>
  <c r="BL69" i="13"/>
  <c r="BP181" i="10"/>
  <c r="BO183" i="10"/>
  <c r="BO184" i="10" s="1"/>
  <c r="BK11" i="14"/>
  <c r="BK12" i="14" s="1"/>
  <c r="BL9" i="14"/>
  <c r="BP123" i="10"/>
  <c r="BP124" i="10" s="1"/>
  <c r="BQ121" i="10"/>
  <c r="BR303" i="10"/>
  <c r="BR304" i="10" s="1"/>
  <c r="BS301" i="10"/>
  <c r="BS303" i="10" s="1"/>
  <c r="BS304" i="10" s="1"/>
  <c r="BS241" i="10"/>
  <c r="BS243" i="10" s="1"/>
  <c r="BS244" i="10" s="1"/>
  <c r="BR243" i="10"/>
  <c r="BR244" i="10" s="1"/>
  <c r="Y8" i="10"/>
  <c r="AA8" i="10"/>
  <c r="AC8" i="10"/>
  <c r="BR63" i="10"/>
  <c r="BR64" i="10" s="1"/>
  <c r="BS61" i="10"/>
  <c r="BS63" i="10" s="1"/>
  <c r="BS64" i="10" s="1"/>
  <c r="BM75" i="13"/>
  <c r="BM76" i="13" s="1"/>
  <c r="BN73" i="13"/>
  <c r="BM79" i="13"/>
  <c r="BM80" i="13" s="1"/>
  <c r="BN77" i="13"/>
  <c r="BN61" i="13"/>
  <c r="BM63" i="13"/>
  <c r="BM64" i="13" s="1"/>
  <c r="BM3" i="14"/>
  <c r="BM4" i="14" s="1"/>
  <c r="BN1" i="14"/>
  <c r="BN3" i="14" s="1"/>
  <c r="BN4" i="14" s="1"/>
  <c r="BL19" i="14"/>
  <c r="BL20" i="14" s="1"/>
  <c r="BM17" i="14"/>
  <c r="BL7" i="14"/>
  <c r="BL8" i="14" s="1"/>
  <c r="BM5" i="14"/>
  <c r="BN3" i="13"/>
  <c r="BN4" i="13" s="1"/>
  <c r="BO1" i="13"/>
  <c r="BO3" i="13" s="1"/>
  <c r="BO4" i="13" s="1"/>
  <c r="BL23" i="14"/>
  <c r="BL24" i="14" s="1"/>
  <c r="BM21" i="14"/>
  <c r="BN131" i="13" l="1"/>
  <c r="BN132" i="13" s="1"/>
  <c r="BO129" i="13"/>
  <c r="BO131" i="13" s="1"/>
  <c r="BO132" i="13" s="1"/>
  <c r="BL123" i="13"/>
  <c r="BL124" i="13" s="1"/>
  <c r="BM121" i="13"/>
  <c r="BO301" i="13"/>
  <c r="BO303" i="13" s="1"/>
  <c r="BO304" i="13" s="1"/>
  <c r="BN303" i="13"/>
  <c r="BN304" i="13" s="1"/>
  <c r="BK127" i="13"/>
  <c r="BK128" i="13" s="1"/>
  <c r="BL125" i="13"/>
  <c r="BO4" i="14"/>
  <c r="Q8" i="14" s="1"/>
  <c r="V8" i="10"/>
  <c r="AD8" i="10"/>
  <c r="AE8" i="10"/>
  <c r="Y8" i="14"/>
  <c r="Z8" i="14"/>
  <c r="BQ4" i="13"/>
  <c r="BP4" i="14"/>
  <c r="AB8" i="10"/>
  <c r="Z8" i="10"/>
  <c r="X8" i="10"/>
  <c r="BP183" i="10"/>
  <c r="BP184" i="10" s="1"/>
  <c r="BQ181" i="10"/>
  <c r="BN65" i="13"/>
  <c r="BM67" i="13"/>
  <c r="BM68" i="13" s="1"/>
  <c r="BP4" i="13"/>
  <c r="S8" i="13" s="1"/>
  <c r="BR121" i="10"/>
  <c r="BQ123" i="10"/>
  <c r="BQ124" i="10" s="1"/>
  <c r="BL11" i="14"/>
  <c r="BL12" i="14" s="1"/>
  <c r="BM9" i="14"/>
  <c r="BL71" i="13"/>
  <c r="BL72" i="13" s="1"/>
  <c r="BM69" i="13"/>
  <c r="BL13" i="14"/>
  <c r="BK15" i="14"/>
  <c r="BK16" i="14" s="1"/>
  <c r="BM7" i="14"/>
  <c r="BM8" i="14" s="1"/>
  <c r="BN5" i="14"/>
  <c r="BN7" i="14" s="1"/>
  <c r="BN8" i="14" s="1"/>
  <c r="BO77" i="13"/>
  <c r="BO79" i="13" s="1"/>
  <c r="BO80" i="13" s="1"/>
  <c r="BN79" i="13"/>
  <c r="BN80" i="13" s="1"/>
  <c r="BM19" i="14"/>
  <c r="BM20" i="14" s="1"/>
  <c r="BN17" i="14"/>
  <c r="BN19" i="14" s="1"/>
  <c r="BN20" i="14" s="1"/>
  <c r="T8" i="14"/>
  <c r="V8" i="14"/>
  <c r="X8" i="14"/>
  <c r="BN21" i="14"/>
  <c r="BN23" i="14" s="1"/>
  <c r="BN24" i="14" s="1"/>
  <c r="BM23" i="14"/>
  <c r="BM24" i="14" s="1"/>
  <c r="W8" i="13"/>
  <c r="Y8" i="13"/>
  <c r="BN75" i="13"/>
  <c r="BN76" i="13" s="1"/>
  <c r="BO73" i="13"/>
  <c r="BO75" i="13" s="1"/>
  <c r="BO76" i="13" s="1"/>
  <c r="BO61" i="13"/>
  <c r="BO63" i="13" s="1"/>
  <c r="BO64" i="13" s="1"/>
  <c r="BN63" i="13"/>
  <c r="BN64" i="13" s="1"/>
  <c r="BM125" i="13" l="1"/>
  <c r="BL127" i="13"/>
  <c r="BL128" i="13" s="1"/>
  <c r="BN121" i="13"/>
  <c r="BM123" i="13"/>
  <c r="BM124" i="13" s="1"/>
  <c r="R8" i="14"/>
  <c r="BU8" i="10"/>
  <c r="U8" i="13"/>
  <c r="W8" i="14"/>
  <c r="U8" i="14"/>
  <c r="S8" i="14"/>
  <c r="R8" i="13"/>
  <c r="Z8" i="13"/>
  <c r="AA8" i="13"/>
  <c r="BT8" i="10"/>
  <c r="W12" i="10" s="1"/>
  <c r="X8" i="13"/>
  <c r="V8" i="13"/>
  <c r="T8" i="13"/>
  <c r="BL15" i="14"/>
  <c r="BL16" i="14" s="1"/>
  <c r="BM13" i="14"/>
  <c r="BR123" i="10"/>
  <c r="BR124" i="10" s="1"/>
  <c r="BS121" i="10"/>
  <c r="BS123" i="10" s="1"/>
  <c r="BS124" i="10" s="1"/>
  <c r="BQ183" i="10"/>
  <c r="BQ184" i="10" s="1"/>
  <c r="BR181" i="10"/>
  <c r="BM71" i="13"/>
  <c r="BM72" i="13" s="1"/>
  <c r="BN69" i="13"/>
  <c r="BN9" i="14"/>
  <c r="BN11" i="14" s="1"/>
  <c r="BN12" i="14" s="1"/>
  <c r="BM11" i="14"/>
  <c r="BM12" i="14" s="1"/>
  <c r="BN67" i="13"/>
  <c r="BN68" i="13" s="1"/>
  <c r="BO65" i="13"/>
  <c r="BO67" i="13" s="1"/>
  <c r="BO68" i="13" s="1"/>
  <c r="Y12" i="10"/>
  <c r="Z12" i="10"/>
  <c r="AA12" i="10"/>
  <c r="E13" i="7"/>
  <c r="V12" i="10" l="1"/>
  <c r="BN123" i="13"/>
  <c r="BN124" i="13" s="1"/>
  <c r="BO121" i="13"/>
  <c r="BO123" i="13" s="1"/>
  <c r="BO124" i="13" s="1"/>
  <c r="BN125" i="13"/>
  <c r="BM127" i="13"/>
  <c r="BM128" i="13" s="1"/>
  <c r="BP8" i="14"/>
  <c r="BO8" i="14"/>
  <c r="U12" i="14" s="1"/>
  <c r="BQ8" i="13"/>
  <c r="X12" i="10"/>
  <c r="BP8" i="13"/>
  <c r="S12" i="13" s="1"/>
  <c r="BO69" i="13"/>
  <c r="BO71" i="13" s="1"/>
  <c r="BO72" i="13" s="1"/>
  <c r="BN71" i="13"/>
  <c r="BN72" i="13" s="1"/>
  <c r="BR183" i="10"/>
  <c r="BR184" i="10" s="1"/>
  <c r="BS181" i="10"/>
  <c r="BS183" i="10" s="1"/>
  <c r="BS184" i="10" s="1"/>
  <c r="BM15" i="14"/>
  <c r="BM16" i="14" s="1"/>
  <c r="BN13" i="14"/>
  <c r="BN15" i="14" s="1"/>
  <c r="BN16" i="14" s="1"/>
  <c r="T12" i="14"/>
  <c r="V12" i="13"/>
  <c r="W12" i="13"/>
  <c r="T12" i="13" l="1"/>
  <c r="BU12" i="10"/>
  <c r="BO125" i="13"/>
  <c r="BO127" i="13" s="1"/>
  <c r="BO128" i="13" s="1"/>
  <c r="BN127" i="13"/>
  <c r="BN128" i="13" s="1"/>
  <c r="R12" i="14"/>
  <c r="S12" i="14"/>
  <c r="BT12" i="10"/>
  <c r="V16" i="10" s="1"/>
  <c r="R12" i="13"/>
  <c r="Q12" i="14"/>
  <c r="Z16" i="10"/>
  <c r="AA16" i="10"/>
  <c r="AB16" i="10"/>
  <c r="AC16" i="10"/>
  <c r="AD16" i="10"/>
  <c r="U12" i="13"/>
  <c r="X16" i="10"/>
  <c r="Y16" i="10"/>
  <c r="AD64" i="10"/>
  <c r="AE64" i="10"/>
  <c r="AB64" i="10"/>
  <c r="AC64" i="10"/>
  <c r="BO12" i="14" l="1"/>
  <c r="U16" i="14" s="1"/>
  <c r="W16" i="10"/>
  <c r="BT16" i="10" s="1"/>
  <c r="BP12" i="14"/>
  <c r="BQ12" i="13"/>
  <c r="BP12" i="13"/>
  <c r="R16" i="13" s="1"/>
  <c r="V16" i="13"/>
  <c r="W16" i="13"/>
  <c r="X16" i="13"/>
  <c r="Y16" i="13"/>
  <c r="Z16" i="13"/>
  <c r="BU16" i="10"/>
  <c r="U16" i="13"/>
  <c r="Z64" i="13"/>
  <c r="AA64" i="13"/>
  <c r="Q16" i="14"/>
  <c r="R16" i="14"/>
  <c r="S16" i="14"/>
  <c r="T16" i="14"/>
  <c r="X64" i="13"/>
  <c r="Y64" i="13"/>
  <c r="T16" i="13" l="1"/>
  <c r="S16" i="13"/>
  <c r="AE20" i="10"/>
  <c r="AF20" i="10"/>
  <c r="AG20" i="10"/>
  <c r="AH20" i="10"/>
  <c r="AI20" i="10"/>
  <c r="AJ20" i="10"/>
  <c r="AK20" i="10"/>
  <c r="AL20" i="10"/>
  <c r="AM20" i="10"/>
  <c r="Z20" i="10"/>
  <c r="AA20" i="10"/>
  <c r="AB20" i="10"/>
  <c r="AC20" i="10"/>
  <c r="AD20" i="10"/>
  <c r="V20" i="10"/>
  <c r="W20" i="10"/>
  <c r="X20" i="10"/>
  <c r="Y20" i="10"/>
  <c r="AA64" i="10"/>
  <c r="BQ16" i="13"/>
  <c r="BP16" i="13"/>
  <c r="AC68" i="10"/>
  <c r="AD68" i="10"/>
  <c r="AE68" i="10"/>
  <c r="BP16" i="14"/>
  <c r="BO16" i="14"/>
  <c r="Z20" i="14" s="1"/>
  <c r="X20" i="14" l="1"/>
  <c r="Y20" i="14"/>
  <c r="U20" i="14"/>
  <c r="V20" i="14"/>
  <c r="W20" i="14"/>
  <c r="S20" i="14"/>
  <c r="T20" i="14"/>
  <c r="AA20" i="13"/>
  <c r="AB20" i="13"/>
  <c r="AC20" i="13"/>
  <c r="AD20" i="13"/>
  <c r="AE20" i="13"/>
  <c r="AF20" i="13"/>
  <c r="AG20" i="13"/>
  <c r="AH20" i="13"/>
  <c r="AI20" i="13"/>
  <c r="V20" i="13"/>
  <c r="W20" i="13"/>
  <c r="X20" i="13"/>
  <c r="Y20" i="13"/>
  <c r="Z20" i="13"/>
  <c r="BU20" i="10"/>
  <c r="R20" i="13"/>
  <c r="S20" i="13"/>
  <c r="T20" i="13"/>
  <c r="U20" i="13"/>
  <c r="BT20" i="10"/>
  <c r="W64" i="13"/>
  <c r="Q20" i="14"/>
  <c r="R20" i="14"/>
  <c r="U68" i="13"/>
  <c r="W24" i="10" l="1"/>
  <c r="X24" i="10"/>
  <c r="V24" i="10"/>
  <c r="BP20" i="14"/>
  <c r="Z64" i="10"/>
  <c r="BQ20" i="13"/>
  <c r="BP20" i="13"/>
  <c r="AB68" i="10"/>
  <c r="BO20" i="14"/>
  <c r="AA72" i="10"/>
  <c r="S24" i="13" l="1"/>
  <c r="T24" i="13"/>
  <c r="BU24" i="10"/>
  <c r="Q24" i="14"/>
  <c r="R24" i="14"/>
  <c r="R24" i="13"/>
  <c r="BQ24" i="13" s="1"/>
  <c r="BT24" i="10"/>
  <c r="X28" i="10" s="1"/>
  <c r="V64" i="13"/>
  <c r="V68" i="13"/>
  <c r="Y28" i="14"/>
  <c r="Z28" i="14"/>
  <c r="T28" i="14"/>
  <c r="U28" i="14"/>
  <c r="V28" i="14"/>
  <c r="W28" i="14"/>
  <c r="X28" i="14"/>
  <c r="U72" i="13"/>
  <c r="BO24" i="14" l="1"/>
  <c r="Q28" i="14" s="1"/>
  <c r="BP24" i="14"/>
  <c r="V28" i="10"/>
  <c r="W28" i="10"/>
  <c r="Y64" i="10"/>
  <c r="R28" i="14"/>
  <c r="BP24" i="13"/>
  <c r="T28" i="13" s="1"/>
  <c r="Z68" i="10"/>
  <c r="Z72" i="10"/>
  <c r="Y124" i="10"/>
  <c r="S28" i="14" l="1"/>
  <c r="BO28" i="14" s="1"/>
  <c r="Q32" i="14" s="1"/>
  <c r="BU28" i="10"/>
  <c r="R28" i="13"/>
  <c r="S28" i="13"/>
  <c r="BT28" i="10"/>
  <c r="X32" i="10" s="1"/>
  <c r="BP28" i="14"/>
  <c r="V72" i="13"/>
  <c r="X32" i="14"/>
  <c r="Y32" i="14"/>
  <c r="Z32" i="14"/>
  <c r="T32" i="14"/>
  <c r="U32" i="14"/>
  <c r="V32" i="14"/>
  <c r="W32" i="14"/>
  <c r="S32" i="14" l="1"/>
  <c r="R32" i="14"/>
  <c r="BQ28" i="13"/>
  <c r="V32" i="10"/>
  <c r="W32" i="10"/>
  <c r="BP28" i="13"/>
  <c r="T32" i="13" s="1"/>
  <c r="AA68" i="10"/>
  <c r="X72" i="10"/>
  <c r="Y72" i="10"/>
  <c r="K13" i="7"/>
  <c r="BO32" i="14" l="1"/>
  <c r="U36" i="14" s="1"/>
  <c r="BP32" i="14"/>
  <c r="R32" i="13"/>
  <c r="S32" i="13"/>
  <c r="BU32" i="10"/>
  <c r="BT32" i="10"/>
  <c r="Z124" i="10"/>
  <c r="Y84" i="13"/>
  <c r="Z84" i="13"/>
  <c r="AA84" i="13"/>
  <c r="R36" i="14"/>
  <c r="S36" i="14"/>
  <c r="T36" i="14"/>
  <c r="X84" i="13"/>
  <c r="E14" i="7"/>
  <c r="Q36" i="14" l="1"/>
  <c r="BP36" i="14" s="1"/>
  <c r="V36" i="10"/>
  <c r="W36" i="10"/>
  <c r="BQ32" i="13"/>
  <c r="BP32" i="13"/>
  <c r="T72" i="13"/>
  <c r="Z76" i="10"/>
  <c r="AA76" i="10"/>
  <c r="AB76" i="10"/>
  <c r="AC76" i="10"/>
  <c r="AD76" i="10"/>
  <c r="Y76" i="10"/>
  <c r="BO36" i="14"/>
  <c r="T40" i="14" s="1"/>
  <c r="R36" i="13" l="1"/>
  <c r="S36" i="13"/>
  <c r="BU36" i="10"/>
  <c r="BT36" i="10"/>
  <c r="BT40" i="10" s="1"/>
  <c r="BT44" i="10" s="1"/>
  <c r="BT48" i="10" s="1"/>
  <c r="BT52" i="10" s="1"/>
  <c r="BT56" i="10" s="1"/>
  <c r="BT60" i="10" s="1"/>
  <c r="X64" i="10" s="1"/>
  <c r="Z76" i="13"/>
  <c r="AA76" i="13"/>
  <c r="X76" i="13"/>
  <c r="Y76" i="13"/>
  <c r="V76" i="13"/>
  <c r="W76" i="13"/>
  <c r="U76" i="13"/>
  <c r="Z128" i="10"/>
  <c r="Y128" i="10"/>
  <c r="Q40" i="14"/>
  <c r="R40" i="14"/>
  <c r="S40" i="14"/>
  <c r="U88" i="13"/>
  <c r="V64" i="10" l="1"/>
  <c r="W64" i="10"/>
  <c r="BQ36" i="13"/>
  <c r="BP36" i="13"/>
  <c r="BP40" i="13" s="1"/>
  <c r="BP44" i="13" s="1"/>
  <c r="BP48" i="13" s="1"/>
  <c r="BP52" i="13" s="1"/>
  <c r="BP56" i="13" s="1"/>
  <c r="BP60" i="13" s="1"/>
  <c r="AE80" i="10"/>
  <c r="AF80" i="10"/>
  <c r="AG80" i="10"/>
  <c r="AH80" i="10"/>
  <c r="AI80" i="10"/>
  <c r="AJ80" i="10"/>
  <c r="AK80" i="10"/>
  <c r="AL80" i="10"/>
  <c r="AM80" i="10"/>
  <c r="Y80" i="10"/>
  <c r="Z80" i="10"/>
  <c r="AA80" i="10"/>
  <c r="AB80" i="10"/>
  <c r="AC80" i="10"/>
  <c r="AD80" i="10"/>
  <c r="Y184" i="10"/>
  <c r="BO40" i="14"/>
  <c r="BP40" i="14"/>
  <c r="T64" i="13" l="1"/>
  <c r="U64" i="13"/>
  <c r="BT64" i="10"/>
  <c r="X68" i="10" s="1"/>
  <c r="BU64" i="10"/>
  <c r="R64" i="13"/>
  <c r="S64" i="13"/>
  <c r="Y68" i="10"/>
  <c r="V68" i="10"/>
  <c r="W68" i="10"/>
  <c r="U44" i="14"/>
  <c r="V44" i="14"/>
  <c r="S44" i="14"/>
  <c r="T44" i="14"/>
  <c r="V84" i="13"/>
  <c r="Q44" i="14"/>
  <c r="R44" i="14"/>
  <c r="BP64" i="13" l="1"/>
  <c r="T68" i="13" s="1"/>
  <c r="BQ64" i="13"/>
  <c r="BT68" i="10"/>
  <c r="BU68" i="10"/>
  <c r="BO44" i="14"/>
  <c r="BP44" i="14"/>
  <c r="Q48" i="14" l="1"/>
  <c r="R48" i="14"/>
  <c r="S68" i="13"/>
  <c r="R68" i="13"/>
  <c r="V72" i="10"/>
  <c r="W72" i="10"/>
  <c r="V88" i="13"/>
  <c r="BP68" i="13" l="1"/>
  <c r="BQ68" i="13"/>
  <c r="BP48" i="14"/>
  <c r="BO48" i="14"/>
  <c r="S52" i="14" s="1"/>
  <c r="BT72" i="10"/>
  <c r="BU72" i="10"/>
  <c r="R72" i="13"/>
  <c r="S72" i="13"/>
  <c r="Z184" i="10"/>
  <c r="X192" i="10"/>
  <c r="T52" i="14"/>
  <c r="U52" i="14"/>
  <c r="V52" i="14"/>
  <c r="R52" i="14" l="1"/>
  <c r="Q52" i="14"/>
  <c r="W76" i="10"/>
  <c r="X76" i="10"/>
  <c r="V76" i="10"/>
  <c r="BP72" i="13"/>
  <c r="BQ72" i="13"/>
  <c r="U92" i="13"/>
  <c r="BO52" i="14" l="1"/>
  <c r="BP52" i="14"/>
  <c r="BU76" i="10"/>
  <c r="R76" i="13"/>
  <c r="T76" i="13"/>
  <c r="BT76" i="10"/>
  <c r="V80" i="10" s="1"/>
  <c r="S76" i="13"/>
  <c r="X80" i="10"/>
  <c r="Y188" i="10"/>
  <c r="V104" i="13"/>
  <c r="W104" i="13"/>
  <c r="Q56" i="14"/>
  <c r="R56" i="14"/>
  <c r="S56" i="14"/>
  <c r="T56" i="14"/>
  <c r="U56" i="14"/>
  <c r="V56" i="14"/>
  <c r="W80" i="10" l="1"/>
  <c r="BU80" i="10" s="1"/>
  <c r="BQ76" i="13"/>
  <c r="BP76" i="13"/>
  <c r="R80" i="13" s="1"/>
  <c r="S80" i="13"/>
  <c r="T80" i="13"/>
  <c r="U96" i="13"/>
  <c r="V96" i="13"/>
  <c r="X136" i="10"/>
  <c r="Y136" i="10"/>
  <c r="Z136" i="10"/>
  <c r="BP56" i="14"/>
  <c r="BO56" i="14"/>
  <c r="K14" i="7"/>
  <c r="BT80" i="10" l="1"/>
  <c r="Y84" i="10" s="1"/>
  <c r="X84" i="10"/>
  <c r="BP80" i="13"/>
  <c r="U84" i="13" s="1"/>
  <c r="BQ80" i="13"/>
  <c r="V84" i="10"/>
  <c r="T108" i="13"/>
  <c r="Q60" i="14"/>
  <c r="R60" i="14"/>
  <c r="S60" i="14"/>
  <c r="W84" i="10" l="1"/>
  <c r="BU84" i="10" s="1"/>
  <c r="S84" i="13"/>
  <c r="T84" i="13"/>
  <c r="BT84" i="10"/>
  <c r="X88" i="10" s="1"/>
  <c r="W84" i="13"/>
  <c r="R84" i="13"/>
  <c r="AA140" i="10"/>
  <c r="AB140" i="10"/>
  <c r="AC140" i="10"/>
  <c r="AD140" i="10"/>
  <c r="Y140" i="10"/>
  <c r="Z140" i="10"/>
  <c r="BO60" i="14"/>
  <c r="BP60" i="14"/>
  <c r="E15" i="7"/>
  <c r="BQ84" i="13" l="1"/>
  <c r="BP84" i="13"/>
  <c r="T88" i="13" s="1"/>
  <c r="V88" i="10"/>
  <c r="W88" i="10"/>
  <c r="R104" i="13"/>
  <c r="T104" i="13"/>
  <c r="S104" i="13"/>
  <c r="U104" i="13"/>
  <c r="T112" i="13"/>
  <c r="Q64" i="14"/>
  <c r="R64" i="14"/>
  <c r="S64" i="14"/>
  <c r="BT88" i="10" l="1"/>
  <c r="BU88" i="10"/>
  <c r="R88" i="13"/>
  <c r="S88" i="13"/>
  <c r="BQ104" i="13"/>
  <c r="BP64" i="14"/>
  <c r="BO64" i="14"/>
  <c r="U68" i="14" s="1"/>
  <c r="V92" i="10" l="1"/>
  <c r="X92" i="10"/>
  <c r="W92" i="10"/>
  <c r="S68" i="14"/>
  <c r="T68" i="14"/>
  <c r="BQ88" i="13"/>
  <c r="BP88" i="13"/>
  <c r="Q68" i="14"/>
  <c r="R68" i="14"/>
  <c r="S108" i="13"/>
  <c r="R108" i="13"/>
  <c r="F13" i="7"/>
  <c r="BU92" i="10" l="1"/>
  <c r="BT92" i="10"/>
  <c r="T92" i="13"/>
  <c r="S92" i="13"/>
  <c r="R92" i="13"/>
  <c r="BP68" i="14"/>
  <c r="BO68" i="14"/>
  <c r="BQ108" i="13"/>
  <c r="W96" i="10" l="1"/>
  <c r="X96" i="10"/>
  <c r="Q72" i="14"/>
  <c r="R72" i="14"/>
  <c r="V96" i="10"/>
  <c r="BP92" i="13"/>
  <c r="T96" i="13" s="1"/>
  <c r="BQ92" i="13"/>
  <c r="U76" i="14"/>
  <c r="V76" i="14"/>
  <c r="W76" i="14"/>
  <c r="X76" i="14"/>
  <c r="Y76" i="14"/>
  <c r="R112" i="13"/>
  <c r="S112" i="13"/>
  <c r="T76" i="14"/>
  <c r="BU96" i="10" l="1"/>
  <c r="BP72" i="14"/>
  <c r="BO72" i="14"/>
  <c r="BT96" i="10"/>
  <c r="BT100" i="10" s="1"/>
  <c r="BT104" i="10" s="1"/>
  <c r="BT108" i="10" s="1"/>
  <c r="BT112" i="10" s="1"/>
  <c r="BT116" i="10" s="1"/>
  <c r="BT120" i="10" s="1"/>
  <c r="W124" i="10" s="1"/>
  <c r="W96" i="13"/>
  <c r="S96" i="13"/>
  <c r="R96" i="13"/>
  <c r="BQ112" i="13"/>
  <c r="K15" i="7" l="1"/>
  <c r="R76" i="14"/>
  <c r="S76" i="14"/>
  <c r="Q76" i="14"/>
  <c r="X124" i="10"/>
  <c r="V124" i="10"/>
  <c r="BP96" i="13"/>
  <c r="R100" i="13" s="1"/>
  <c r="BQ96" i="13"/>
  <c r="R116" i="13"/>
  <c r="S116" i="13"/>
  <c r="U80" i="14"/>
  <c r="V80" i="14"/>
  <c r="W80" i="14"/>
  <c r="X80" i="14"/>
  <c r="Y80" i="14"/>
  <c r="X196" i="10"/>
  <c r="Y196" i="10"/>
  <c r="T80" i="14"/>
  <c r="F14" i="7"/>
  <c r="BU124" i="10" l="1"/>
  <c r="BP76" i="14"/>
  <c r="E16" i="7" s="1"/>
  <c r="BO76" i="14"/>
  <c r="BT124" i="10"/>
  <c r="W128" i="10" s="1"/>
  <c r="X128" i="10"/>
  <c r="BQ100" i="13"/>
  <c r="BP100" i="13"/>
  <c r="BP104" i="13" s="1"/>
  <c r="BP108" i="13" s="1"/>
  <c r="BP112" i="13" s="1"/>
  <c r="T116" i="13" s="1"/>
  <c r="BQ116" i="13" s="1"/>
  <c r="Q80" i="14" l="1"/>
  <c r="S80" i="14"/>
  <c r="R80" i="14"/>
  <c r="V128" i="10"/>
  <c r="BU128" i="10" s="1"/>
  <c r="BP116" i="13"/>
  <c r="BP120" i="13" s="1"/>
  <c r="Z200" i="10"/>
  <c r="AA200" i="10"/>
  <c r="AB200" i="10"/>
  <c r="AC200" i="10"/>
  <c r="AD200" i="10"/>
  <c r="V128" i="13"/>
  <c r="W128" i="13"/>
  <c r="X128" i="13"/>
  <c r="Y128" i="13"/>
  <c r="Z128" i="13"/>
  <c r="U128" i="13"/>
  <c r="X200" i="10"/>
  <c r="Y200" i="10"/>
  <c r="S84" i="14"/>
  <c r="T84" i="14"/>
  <c r="U84" i="14"/>
  <c r="R84" i="14"/>
  <c r="BT128" i="10" l="1"/>
  <c r="X132" i="10" s="1"/>
  <c r="BO80" i="14"/>
  <c r="Q84" i="14" s="1"/>
  <c r="BP84" i="14" s="1"/>
  <c r="BP80" i="14"/>
  <c r="S124" i="13"/>
  <c r="T124" i="13"/>
  <c r="R124" i="13"/>
  <c r="F15" i="7"/>
  <c r="V132" i="10" l="1"/>
  <c r="W132" i="10"/>
  <c r="BO84" i="14"/>
  <c r="Q88" i="14" s="1"/>
  <c r="BP124" i="13"/>
  <c r="BQ124" i="13"/>
  <c r="S128" i="13"/>
  <c r="R128" i="13"/>
  <c r="T128" i="13"/>
  <c r="AC244" i="10"/>
  <c r="AD244" i="10"/>
  <c r="Z244" i="10"/>
  <c r="AA244" i="10"/>
  <c r="AB244" i="10"/>
  <c r="S88" i="14"/>
  <c r="T88" i="14"/>
  <c r="G13" i="7"/>
  <c r="BT132" i="10" l="1"/>
  <c r="W136" i="10" s="1"/>
  <c r="BU132" i="10"/>
  <c r="R88" i="14"/>
  <c r="BP88" i="14" s="1"/>
  <c r="BQ128" i="13"/>
  <c r="BP128" i="13"/>
  <c r="R132" i="13" l="1"/>
  <c r="V132" i="13"/>
  <c r="V136" i="10"/>
  <c r="BT136" i="10" s="1"/>
  <c r="W140" i="10" s="1"/>
  <c r="BO88" i="14"/>
  <c r="U92" i="14" s="1"/>
  <c r="S132" i="13"/>
  <c r="T132" i="13"/>
  <c r="U132" i="13"/>
  <c r="R92" i="14"/>
  <c r="T92" i="14"/>
  <c r="Z248" i="10"/>
  <c r="AA248" i="10"/>
  <c r="U136" i="13"/>
  <c r="H13" i="7"/>
  <c r="F16" i="7"/>
  <c r="V140" i="10" l="1"/>
  <c r="X140" i="10"/>
  <c r="BU136" i="10"/>
  <c r="S92" i="14"/>
  <c r="Q92" i="14"/>
  <c r="BP92" i="14" s="1"/>
  <c r="BP132" i="13"/>
  <c r="T136" i="13" s="1"/>
  <c r="BQ132" i="13"/>
  <c r="I13" i="7"/>
  <c r="BT140" i="10" l="1"/>
  <c r="V144" i="10" s="1"/>
  <c r="BU140" i="10"/>
  <c r="BO92" i="14"/>
  <c r="Q96" i="14"/>
  <c r="R96" i="14"/>
  <c r="S136" i="13"/>
  <c r="R136" i="13"/>
  <c r="Z100" i="14"/>
  <c r="AA100" i="14"/>
  <c r="AB100" i="14"/>
  <c r="AC100" i="14"/>
  <c r="AD100" i="14"/>
  <c r="AE100" i="14"/>
  <c r="AF100" i="14"/>
  <c r="AG100" i="14"/>
  <c r="AH100" i="14"/>
  <c r="U100" i="14"/>
  <c r="V100" i="14"/>
  <c r="W100" i="14"/>
  <c r="X100" i="14"/>
  <c r="Y100" i="14"/>
  <c r="T100" i="14"/>
  <c r="G14" i="7"/>
  <c r="W144" i="10" l="1"/>
  <c r="BT144" i="10" s="1"/>
  <c r="W148" i="10" s="1"/>
  <c r="BO96" i="14"/>
  <c r="Q100" i="14" s="1"/>
  <c r="BP96" i="14"/>
  <c r="BP136" i="13"/>
  <c r="T140" i="13" s="1"/>
  <c r="BQ136" i="13"/>
  <c r="H14" i="7"/>
  <c r="BU144" i="10" l="1"/>
  <c r="V148" i="10"/>
  <c r="BU148" i="10" s="1"/>
  <c r="R100" i="14"/>
  <c r="K16" i="7"/>
  <c r="S100" i="14"/>
  <c r="S140" i="13"/>
  <c r="R140" i="13"/>
  <c r="Z104" i="14"/>
  <c r="AA104" i="14"/>
  <c r="AB104" i="14"/>
  <c r="AC104" i="14"/>
  <c r="AD104" i="14"/>
  <c r="AE104" i="14"/>
  <c r="AF104" i="14"/>
  <c r="AG104" i="14"/>
  <c r="AH104" i="14"/>
  <c r="T104" i="14"/>
  <c r="U104" i="14"/>
  <c r="V104" i="14"/>
  <c r="W104" i="14"/>
  <c r="X104" i="14"/>
  <c r="Y104" i="14"/>
  <c r="I14" i="7"/>
  <c r="BT148" i="10" l="1"/>
  <c r="BP100" i="14"/>
  <c r="E17" i="7" s="1"/>
  <c r="BO100" i="14"/>
  <c r="S104" i="14" s="1"/>
  <c r="R104" i="14"/>
  <c r="BP140" i="13"/>
  <c r="R144" i="13" s="1"/>
  <c r="BQ140" i="13"/>
  <c r="V108" i="14"/>
  <c r="W108" i="14"/>
  <c r="X108" i="14"/>
  <c r="Y108" i="14"/>
  <c r="T108" i="14"/>
  <c r="U108" i="14"/>
  <c r="G15" i="7"/>
  <c r="W152" i="10" l="1"/>
  <c r="V152" i="10"/>
  <c r="Q104" i="14"/>
  <c r="BP104" i="14" s="1"/>
  <c r="U144" i="13"/>
  <c r="S144" i="13"/>
  <c r="T144" i="13"/>
  <c r="AA148" i="13"/>
  <c r="AB148" i="13"/>
  <c r="AC148" i="13"/>
  <c r="AD148" i="13"/>
  <c r="AE148" i="13"/>
  <c r="AF148" i="13"/>
  <c r="AG148" i="13"/>
  <c r="AH148" i="13"/>
  <c r="AI148" i="13"/>
  <c r="U148" i="13"/>
  <c r="V148" i="13"/>
  <c r="W148" i="13"/>
  <c r="X148" i="13"/>
  <c r="Y148" i="13"/>
  <c r="Z148" i="13"/>
  <c r="BU152" i="10" l="1"/>
  <c r="BT152" i="10"/>
  <c r="BO104" i="14"/>
  <c r="BQ144" i="13"/>
  <c r="BP144" i="13"/>
  <c r="U112" i="14"/>
  <c r="V112" i="14"/>
  <c r="W112" i="14"/>
  <c r="X112" i="14"/>
  <c r="Y112" i="14"/>
  <c r="S112" i="14"/>
  <c r="T112" i="14"/>
  <c r="H15" i="7"/>
  <c r="W156" i="10" l="1"/>
  <c r="V156" i="10"/>
  <c r="Q108" i="14"/>
  <c r="S108" i="14"/>
  <c r="R108" i="14"/>
  <c r="R148" i="13"/>
  <c r="S148" i="13"/>
  <c r="T148" i="13"/>
  <c r="W184" i="10"/>
  <c r="W152" i="13"/>
  <c r="X152" i="13"/>
  <c r="Y152" i="13"/>
  <c r="Z152" i="13"/>
  <c r="W320" i="10"/>
  <c r="X320" i="10"/>
  <c r="T152" i="13"/>
  <c r="U152" i="13"/>
  <c r="V152" i="13"/>
  <c r="S152" i="13"/>
  <c r="I15" i="7"/>
  <c r="BU156" i="10" l="1"/>
  <c r="BT156" i="10"/>
  <c r="BT160" i="10" s="1"/>
  <c r="BT164" i="10" s="1"/>
  <c r="BT168" i="10" s="1"/>
  <c r="BT172" i="10" s="1"/>
  <c r="BT176" i="10" s="1"/>
  <c r="BT180" i="10" s="1"/>
  <c r="BP108" i="14"/>
  <c r="BO108" i="14"/>
  <c r="BP148" i="13"/>
  <c r="R152" i="13" s="1"/>
  <c r="BP152" i="13" s="1"/>
  <c r="BQ148" i="13"/>
  <c r="F17" i="7" s="1"/>
  <c r="G16" i="7"/>
  <c r="X184" i="10" l="1"/>
  <c r="V184" i="10"/>
  <c r="R112" i="14"/>
  <c r="Q112" i="14"/>
  <c r="BQ152" i="13"/>
  <c r="X188" i="10"/>
  <c r="V156" i="13"/>
  <c r="W156" i="13"/>
  <c r="X156" i="13"/>
  <c r="Y156" i="13"/>
  <c r="Z156" i="13"/>
  <c r="R120" i="14"/>
  <c r="S120" i="14"/>
  <c r="R156" i="13"/>
  <c r="T156" i="13"/>
  <c r="U156" i="13"/>
  <c r="S156" i="13"/>
  <c r="H16" i="7"/>
  <c r="BT184" i="10" l="1"/>
  <c r="BU184" i="10"/>
  <c r="BO112" i="14"/>
  <c r="BP112" i="14"/>
  <c r="BP156" i="13"/>
  <c r="T160" i="13" s="1"/>
  <c r="BQ156" i="13"/>
  <c r="I16" i="7"/>
  <c r="G17" i="7"/>
  <c r="W188" i="10" l="1"/>
  <c r="V188" i="10"/>
  <c r="Q116" i="14"/>
  <c r="S116" i="14"/>
  <c r="T116" i="14"/>
  <c r="R116" i="14"/>
  <c r="S124" i="14"/>
  <c r="S160" i="13"/>
  <c r="R160" i="13"/>
  <c r="BU188" i="10" l="1"/>
  <c r="BT188" i="10"/>
  <c r="BP116" i="14"/>
  <c r="BO116" i="14"/>
  <c r="Q120" i="14" s="1"/>
  <c r="BQ160" i="13"/>
  <c r="BP160" i="13"/>
  <c r="H17" i="7"/>
  <c r="W192" i="10" l="1"/>
  <c r="V192" i="10"/>
  <c r="I17" i="7"/>
  <c r="BO120" i="14"/>
  <c r="BP120" i="14"/>
  <c r="S164" i="13"/>
  <c r="T164" i="13"/>
  <c r="R164" i="13"/>
  <c r="BU192" i="10" l="1"/>
  <c r="BT192" i="10"/>
  <c r="K17" i="7"/>
  <c r="Q124" i="14"/>
  <c r="R124" i="14"/>
  <c r="BQ164" i="13"/>
  <c r="BP164" i="13"/>
  <c r="W196" i="10" l="1"/>
  <c r="V196" i="10"/>
  <c r="BP124" i="14"/>
  <c r="E18" i="7" s="1"/>
  <c r="BO124" i="14"/>
  <c r="U168" i="13"/>
  <c r="V168" i="13"/>
  <c r="S168" i="13"/>
  <c r="T168" i="13"/>
  <c r="R168" i="13"/>
  <c r="BU196" i="10" l="1"/>
  <c r="BT196" i="10"/>
  <c r="R128" i="14"/>
  <c r="S128" i="14"/>
  <c r="T128" i="14"/>
  <c r="Q128" i="14"/>
  <c r="BQ168" i="13"/>
  <c r="BP168" i="13"/>
  <c r="V200" i="10" l="1"/>
  <c r="W200" i="10"/>
  <c r="S172" i="13"/>
  <c r="T172" i="13"/>
  <c r="BP128" i="14"/>
  <c r="F18" i="7" s="1"/>
  <c r="BO128" i="14"/>
  <c r="R172" i="13"/>
  <c r="BQ172" i="13" s="1"/>
  <c r="BT200" i="10" l="1"/>
  <c r="W204" i="10" s="1"/>
  <c r="V204" i="10"/>
  <c r="BT204" i="10" s="1"/>
  <c r="V208" i="10" s="1"/>
  <c r="BU200" i="10"/>
  <c r="R132" i="14"/>
  <c r="Q132" i="14"/>
  <c r="BU204" i="10"/>
  <c r="W208" i="10"/>
  <c r="BT208" i="10" s="1"/>
  <c r="BP172" i="13"/>
  <c r="S176" i="13" s="1"/>
  <c r="BP132" i="14" l="1"/>
  <c r="G18" i="7" s="1"/>
  <c r="BO132" i="14"/>
  <c r="T140" i="14"/>
  <c r="BU208" i="10"/>
  <c r="V212" i="10"/>
  <c r="W212" i="10"/>
  <c r="R176" i="13"/>
  <c r="BQ176" i="13" s="1"/>
  <c r="R136" i="14" l="1"/>
  <c r="Q136" i="14"/>
  <c r="BT212" i="10"/>
  <c r="W216" i="10" s="1"/>
  <c r="BU212" i="10"/>
  <c r="BP176" i="13"/>
  <c r="BP136" i="14" l="1"/>
  <c r="H18" i="7" s="1"/>
  <c r="BO136" i="14"/>
  <c r="V216" i="10"/>
  <c r="BU216" i="10" s="1"/>
  <c r="T180" i="13"/>
  <c r="U180" i="13"/>
  <c r="R180" i="13"/>
  <c r="S180" i="13"/>
  <c r="R140" i="14" l="1"/>
  <c r="Q140" i="14"/>
  <c r="S140" i="14"/>
  <c r="BT216" i="10"/>
  <c r="BT220" i="10" s="1"/>
  <c r="BT224" i="10" s="1"/>
  <c r="BP180" i="13"/>
  <c r="S184" i="13" s="1"/>
  <c r="BQ180" i="13"/>
  <c r="BP140" i="14" l="1"/>
  <c r="I18" i="7" s="1"/>
  <c r="BO140" i="14"/>
  <c r="BO144" i="14" s="1"/>
  <c r="X228" i="10"/>
  <c r="Y228" i="10"/>
  <c r="W228" i="10"/>
  <c r="V228" i="10"/>
  <c r="R184" i="13"/>
  <c r="BQ184" i="13" s="1"/>
  <c r="AE244" i="10"/>
  <c r="F27" i="7"/>
  <c r="S148" i="14" l="1"/>
  <c r="R148" i="14"/>
  <c r="Q148" i="14"/>
  <c r="K18" i="7"/>
  <c r="BP184" i="13"/>
  <c r="S188" i="13" s="1"/>
  <c r="BT228" i="10"/>
  <c r="BT232" i="10" s="1"/>
  <c r="BT236" i="10" s="1"/>
  <c r="BT240" i="10" s="1"/>
  <c r="BU228" i="10"/>
  <c r="E22" i="7"/>
  <c r="BP148" i="14" l="1"/>
  <c r="E19" i="7" s="1"/>
  <c r="BO148" i="14"/>
  <c r="R188" i="13"/>
  <c r="BQ188" i="13" s="1"/>
  <c r="V244" i="10"/>
  <c r="X244" i="10"/>
  <c r="Y244" i="10"/>
  <c r="W244" i="10"/>
  <c r="F22" i="7"/>
  <c r="S152" i="14" l="1"/>
  <c r="Q152" i="14"/>
  <c r="R152" i="14"/>
  <c r="BP188" i="13"/>
  <c r="BU244" i="10"/>
  <c r="BT244" i="10"/>
  <c r="G22" i="7"/>
  <c r="BO152" i="14" l="1"/>
  <c r="BP152" i="14"/>
  <c r="F19" i="7" s="1"/>
  <c r="T192" i="13"/>
  <c r="U192" i="13"/>
  <c r="R192" i="13"/>
  <c r="S192" i="13"/>
  <c r="V248" i="10"/>
  <c r="W248" i="10"/>
  <c r="X248" i="10"/>
  <c r="Y248" i="10"/>
  <c r="H22" i="7"/>
  <c r="R156" i="14" l="1"/>
  <c r="Q156" i="14"/>
  <c r="BQ192" i="13"/>
  <c r="BP192" i="13"/>
  <c r="S196" i="13" s="1"/>
  <c r="BT248" i="10"/>
  <c r="Z252" i="10" s="1"/>
  <c r="BU248" i="10"/>
  <c r="I22" i="7"/>
  <c r="BP156" i="14" l="1"/>
  <c r="G19" i="7" s="1"/>
  <c r="BO156" i="14"/>
  <c r="R196" i="13"/>
  <c r="BQ196" i="13" s="1"/>
  <c r="T164" i="14"/>
  <c r="Y252" i="10"/>
  <c r="V252" i="10"/>
  <c r="W252" i="10"/>
  <c r="X252" i="10"/>
  <c r="K22" i="7"/>
  <c r="R160" i="14" l="1"/>
  <c r="Q160" i="14"/>
  <c r="BP196" i="13"/>
  <c r="S200" i="13" s="1"/>
  <c r="BT252" i="10"/>
  <c r="Z256" i="10" s="1"/>
  <c r="BU252" i="10"/>
  <c r="F23" i="7"/>
  <c r="E23" i="7"/>
  <c r="BP160" i="14" l="1"/>
  <c r="H19" i="7" s="1"/>
  <c r="BO160" i="14"/>
  <c r="R200" i="13"/>
  <c r="BQ200" i="13" s="1"/>
  <c r="V256" i="10"/>
  <c r="X256" i="10"/>
  <c r="W256" i="10"/>
  <c r="Y256" i="10"/>
  <c r="G23" i="7"/>
  <c r="R164" i="14" l="1"/>
  <c r="S164" i="14"/>
  <c r="Q164" i="14"/>
  <c r="BP200" i="13"/>
  <c r="T204" i="13" s="1"/>
  <c r="U204" i="13"/>
  <c r="BT256" i="10"/>
  <c r="BU256" i="10"/>
  <c r="I23" i="7"/>
  <c r="H23" i="7"/>
  <c r="BP164" i="14" l="1"/>
  <c r="I19" i="7" s="1"/>
  <c r="BO164" i="14"/>
  <c r="BO168" i="14" s="1"/>
  <c r="S204" i="13"/>
  <c r="R204" i="13"/>
  <c r="BQ204" i="13" s="1"/>
  <c r="W260" i="10"/>
  <c r="X260" i="10"/>
  <c r="Y260" i="10"/>
  <c r="V260" i="10"/>
  <c r="I27" i="7"/>
  <c r="S172" i="14" l="1"/>
  <c r="R172" i="14"/>
  <c r="K19" i="7"/>
  <c r="Q172" i="14"/>
  <c r="BP204" i="13"/>
  <c r="S208" i="13" s="1"/>
  <c r="BU260" i="10"/>
  <c r="BT260" i="10"/>
  <c r="Y264" i="10" s="1"/>
  <c r="K23" i="7"/>
  <c r="H27" i="7"/>
  <c r="G27" i="7"/>
  <c r="BO172" i="14" l="1"/>
  <c r="BP172" i="14"/>
  <c r="E20" i="7" s="1"/>
  <c r="R208" i="13"/>
  <c r="BQ208" i="13" s="1"/>
  <c r="X264" i="10"/>
  <c r="W264" i="10"/>
  <c r="V264" i="10"/>
  <c r="E24" i="7"/>
  <c r="BP208" i="13" l="1"/>
  <c r="S212" i="13" s="1"/>
  <c r="S176" i="14"/>
  <c r="Q176" i="14"/>
  <c r="R176" i="14"/>
  <c r="BU264" i="10"/>
  <c r="BT264" i="10"/>
  <c r="BT268" i="10" s="1"/>
  <c r="Y272" i="10" s="1"/>
  <c r="R212" i="13"/>
  <c r="BQ212" i="13" s="1"/>
  <c r="G24" i="7"/>
  <c r="BO176" i="14" l="1"/>
  <c r="BP176" i="14"/>
  <c r="F20" i="7" s="1"/>
  <c r="X272" i="10"/>
  <c r="W272" i="10"/>
  <c r="V272" i="10"/>
  <c r="BP212" i="13"/>
  <c r="F24" i="7"/>
  <c r="R180" i="14" l="1"/>
  <c r="Q180" i="14"/>
  <c r="T216" i="13"/>
  <c r="U216" i="13"/>
  <c r="BU272" i="10"/>
  <c r="BT272" i="10"/>
  <c r="Y276" i="10" s="1"/>
  <c r="R216" i="13"/>
  <c r="S216" i="13"/>
  <c r="J13" i="7"/>
  <c r="J14" i="7"/>
  <c r="H24" i="7"/>
  <c r="BP180" i="14" l="1"/>
  <c r="G20" i="7" s="1"/>
  <c r="BO180" i="14"/>
  <c r="T188" i="14"/>
  <c r="X276" i="10"/>
  <c r="V276" i="10"/>
  <c r="W276" i="10"/>
  <c r="BQ216" i="13"/>
  <c r="BP216" i="13"/>
  <c r="S220" i="13" s="1"/>
  <c r="I24" i="7"/>
  <c r="R184" i="14" l="1"/>
  <c r="Q184" i="14"/>
  <c r="BU276" i="10"/>
  <c r="BT276" i="10"/>
  <c r="BT280" i="10" s="1"/>
  <c r="BT284" i="10" s="1"/>
  <c r="BT288" i="10" s="1"/>
  <c r="BT292" i="10" s="1"/>
  <c r="BT296" i="10" s="1"/>
  <c r="BT300" i="10" s="1"/>
  <c r="R220" i="13"/>
  <c r="BQ220" i="13" s="1"/>
  <c r="K24" i="7"/>
  <c r="J15" i="7"/>
  <c r="BP184" i="14" l="1"/>
  <c r="H20" i="7" s="1"/>
  <c r="BO184" i="14"/>
  <c r="V304" i="10"/>
  <c r="W304" i="10"/>
  <c r="R196" i="14"/>
  <c r="BP220" i="13"/>
  <c r="S224" i="13" s="1"/>
  <c r="E25" i="7"/>
  <c r="F25" i="7"/>
  <c r="J16" i="7"/>
  <c r="S188" i="14" l="1"/>
  <c r="Q188" i="14"/>
  <c r="R188" i="14"/>
  <c r="BU304" i="10"/>
  <c r="BT304" i="10"/>
  <c r="R224" i="13"/>
  <c r="BQ224" i="13" s="1"/>
  <c r="J17" i="7"/>
  <c r="BP188" i="14" l="1"/>
  <c r="I20" i="7" s="1"/>
  <c r="BO188" i="14"/>
  <c r="BO192" i="14" s="1"/>
  <c r="V308" i="10"/>
  <c r="W308" i="10"/>
  <c r="BP224" i="13"/>
  <c r="G25" i="7"/>
  <c r="S196" i="14" l="1"/>
  <c r="Q196" i="14"/>
  <c r="K20" i="7"/>
  <c r="T228" i="13"/>
  <c r="U228" i="13"/>
  <c r="BU308" i="10"/>
  <c r="BT308" i="10"/>
  <c r="R228" i="13"/>
  <c r="S228" i="13"/>
  <c r="J18" i="7"/>
  <c r="H25" i="7"/>
  <c r="BP196" i="14" l="1"/>
  <c r="E21" i="7" s="1"/>
  <c r="BO196" i="14"/>
  <c r="V312" i="10"/>
  <c r="W312" i="10"/>
  <c r="BQ228" i="13"/>
  <c r="BP228" i="13"/>
  <c r="BP232" i="13" s="1"/>
  <c r="BP236" i="13" s="1"/>
  <c r="BP240" i="13" s="1"/>
  <c r="BP244" i="13" s="1"/>
  <c r="BP248" i="13" s="1"/>
  <c r="BP252" i="13" s="1"/>
  <c r="BP256" i="13" s="1"/>
  <c r="BP260" i="13" s="1"/>
  <c r="BP264" i="13" s="1"/>
  <c r="BP268" i="13" s="1"/>
  <c r="BP272" i="13" s="1"/>
  <c r="BP276" i="13" s="1"/>
  <c r="BP280" i="13" s="1"/>
  <c r="BP284" i="13" s="1"/>
  <c r="BP288" i="13" s="1"/>
  <c r="BP292" i="13" s="1"/>
  <c r="BP296" i="13" s="1"/>
  <c r="BP300" i="13" s="1"/>
  <c r="S304" i="13" s="1"/>
  <c r="J19" i="7"/>
  <c r="I25" i="7"/>
  <c r="J20" i="7"/>
  <c r="K25" i="7"/>
  <c r="S200" i="14" l="1"/>
  <c r="Q200" i="14"/>
  <c r="R200" i="14"/>
  <c r="BU312" i="10"/>
  <c r="BT312" i="10"/>
  <c r="R304" i="13"/>
  <c r="BQ304" i="13" s="1"/>
  <c r="E26" i="7"/>
  <c r="E86" i="7" s="1"/>
  <c r="J21" i="7"/>
  <c r="BP200" i="14" l="1"/>
  <c r="F21" i="7" s="1"/>
  <c r="BO200" i="14"/>
  <c r="V316" i="10"/>
  <c r="W316" i="10"/>
  <c r="BP304" i="13"/>
  <c r="S308" i="13" s="1"/>
  <c r="E29" i="7"/>
  <c r="R204" i="14" l="1"/>
  <c r="Q204" i="14"/>
  <c r="BU316" i="10"/>
  <c r="BT316" i="10"/>
  <c r="V320" i="10" s="1"/>
  <c r="R308" i="13"/>
  <c r="BQ308" i="13" s="1"/>
  <c r="G26" i="7"/>
  <c r="J23" i="7"/>
  <c r="F26" i="7"/>
  <c r="F29" i="7" s="1"/>
  <c r="J22" i="7"/>
  <c r="BP204" i="14" l="1"/>
  <c r="G21" i="7" s="1"/>
  <c r="G86" i="7" s="1"/>
  <c r="BO204" i="14"/>
  <c r="T212" i="14"/>
  <c r="BU320" i="10"/>
  <c r="BT320" i="10"/>
  <c r="BT324" i="10" s="1"/>
  <c r="BT328" i="10" s="1"/>
  <c r="BT332" i="10" s="1"/>
  <c r="BT336" i="10" s="1"/>
  <c r="BT340" i="10" s="1"/>
  <c r="BT344" i="10" s="1"/>
  <c r="BT348" i="10" s="1"/>
  <c r="BT352" i="10" s="1"/>
  <c r="BT356" i="10" s="1"/>
  <c r="BT360" i="10" s="1"/>
  <c r="BT364" i="10" s="1"/>
  <c r="BP308" i="13"/>
  <c r="S312" i="13" s="1"/>
  <c r="F86" i="7"/>
  <c r="G29" i="7" l="1"/>
  <c r="R208" i="14"/>
  <c r="Q208" i="14"/>
  <c r="R312" i="13"/>
  <c r="BQ312" i="13" s="1"/>
  <c r="H26" i="7"/>
  <c r="J24" i="7"/>
  <c r="BP208" i="14" l="1"/>
  <c r="H21" i="7" s="1"/>
  <c r="H29" i="7" s="1"/>
  <c r="BO208" i="14"/>
  <c r="BP312" i="13"/>
  <c r="S316" i="13" s="1"/>
  <c r="I26" i="7"/>
  <c r="J25" i="7"/>
  <c r="H86" i="7" l="1"/>
  <c r="Q212" i="14"/>
  <c r="R212" i="14"/>
  <c r="S212" i="14"/>
  <c r="R316" i="13"/>
  <c r="BQ316" i="13" s="1"/>
  <c r="J26" i="7"/>
  <c r="BP212" i="14" l="1"/>
  <c r="I21" i="7" s="1"/>
  <c r="BO212" i="14"/>
  <c r="BO216" i="14" s="1"/>
  <c r="BP316" i="13"/>
  <c r="K26" i="7"/>
  <c r="J29" i="7"/>
  <c r="J86" i="7"/>
  <c r="BO220" i="14" l="1"/>
  <c r="BO224" i="14" s="1"/>
  <c r="BO228" i="14" s="1"/>
  <c r="BO232" i="14" s="1"/>
  <c r="BO236" i="14" s="1"/>
  <c r="BO240" i="14" s="1"/>
  <c r="BO244" i="14" s="1"/>
  <c r="BO248" i="14" s="1"/>
  <c r="BO252" i="14" s="1"/>
  <c r="BO256" i="14" s="1"/>
  <c r="BO260" i="14" s="1"/>
  <c r="BO264" i="14" s="1"/>
  <c r="BO268" i="14" s="1"/>
  <c r="BO272" i="14" s="1"/>
  <c r="BO276" i="14" s="1"/>
  <c r="BO280" i="14" s="1"/>
  <c r="BO284" i="14" s="1"/>
  <c r="K21" i="7"/>
  <c r="K29" i="7" s="1"/>
  <c r="I86" i="7"/>
  <c r="I29" i="7"/>
  <c r="R320" i="13"/>
  <c r="BQ320" i="13" s="1"/>
  <c r="BP320" i="13" l="1"/>
  <c r="BP324" i="13" s="1"/>
  <c r="BP328" i="13" s="1"/>
  <c r="BP332" i="13" s="1"/>
  <c r="BP336" i="13" s="1"/>
  <c r="BP340" i="13" s="1"/>
  <c r="BP344" i="13" s="1"/>
  <c r="BP348" i="13" s="1"/>
  <c r="BP352" i="13" s="1"/>
  <c r="BP356" i="13" s="1"/>
  <c r="BP360" i="13" s="1"/>
  <c r="BP364" i="13" s="1"/>
</calcChain>
</file>

<file path=xl/sharedStrings.xml><?xml version="1.0" encoding="utf-8"?>
<sst xmlns="http://schemas.openxmlformats.org/spreadsheetml/2006/main" count="709" uniqueCount="392">
  <si>
    <t>Remembering</t>
  </si>
  <si>
    <t>Understanding</t>
  </si>
  <si>
    <t>Applying</t>
  </si>
  <si>
    <t>Analyzing</t>
  </si>
  <si>
    <t>Creating</t>
  </si>
  <si>
    <t>Cognitive Skills</t>
  </si>
  <si>
    <t>TOTAL:</t>
  </si>
  <si>
    <t>Evaluating</t>
  </si>
  <si>
    <t>Prepared by:</t>
  </si>
  <si>
    <t>Tentative/Computed No. of Items</t>
  </si>
  <si>
    <t>Actual No. of Items</t>
  </si>
  <si>
    <t>.</t>
  </si>
  <si>
    <t>Created by: Dodoy Doncillo</t>
  </si>
  <si>
    <t>No. of Teaching Hours</t>
  </si>
  <si>
    <t>% of Teaching Hours</t>
  </si>
  <si>
    <t>Tentative/Computed No. of Test Items</t>
  </si>
  <si>
    <t>Actual No. of Test Items</t>
  </si>
  <si>
    <t>Created by:</t>
  </si>
  <si>
    <t>LL_Doncillo</t>
  </si>
  <si>
    <t>Guinuyoran NHS</t>
  </si>
  <si>
    <t>Created by: LL_Doncillo (Guinuyoran NHS, Valencia City)</t>
  </si>
  <si>
    <t xml:space="preserve">  </t>
  </si>
  <si>
    <t>Doncillo, Ludivico L.</t>
  </si>
  <si>
    <t>Item Distribution</t>
  </si>
  <si>
    <t>TOPICS/OBJECTIVES/ LEARNING COMPETENCIES</t>
  </si>
  <si>
    <t>Ludivico L. Doncillo</t>
  </si>
  <si>
    <t>TOPICS/OBJECTIVES/ LEARNING  COMPETENCIES</t>
  </si>
  <si>
    <t>SST-I, GNHS, Valencia City</t>
  </si>
  <si>
    <t>No. of Teaching Days or Hours</t>
  </si>
  <si>
    <t>% of Teaching Days or Hours</t>
  </si>
  <si>
    <t>Sub Pastevaluyes()</t>
  </si>
  <si>
    <t xml:space="preserve">    On Error Resume Next</t>
  </si>
  <si>
    <t xml:space="preserve">    </t>
  </si>
  <si>
    <t xml:space="preserve">    Selection.PasteSpecial Paste:=xlPasteValues, Operation:=xlNone, SkipBlanks _</t>
  </si>
  <si>
    <t xml:space="preserve">        :=False, Transpose:=False</t>
  </si>
  <si>
    <t xml:space="preserve">        </t>
  </si>
  <si>
    <t xml:space="preserve">    ActiveSheet.PasteSpecial Format:="Text", Link:=False, DisplayAsIcon:=False</t>
  </si>
  <si>
    <t>End Sub</t>
  </si>
  <si>
    <t>School:</t>
  </si>
  <si>
    <t>Subject:</t>
  </si>
  <si>
    <t>School Year:</t>
  </si>
  <si>
    <t>L.L. Doncillo</t>
  </si>
  <si>
    <t>Valencia City</t>
  </si>
  <si>
    <t>Teacher:</t>
  </si>
  <si>
    <t>Actual total items per conitive skills:</t>
  </si>
  <si>
    <t>Computed Actual No. of Items</t>
  </si>
  <si>
    <t>5 Tips to Write a Multiple-Choice Test Based on The Revised Bloom's Taxonomy</t>
  </si>
  <si>
    <t>1. Always use plausible incorrect answers in the questions</t>
  </si>
  <si>
    <t>2. Integrate charts into the exam</t>
  </si>
  <si>
    <t>3. Transform the verb</t>
  </si>
  <si>
    <t>4. Create examples or stories to test their understanding abilities</t>
  </si>
  <si>
    <t>5. Use multilevel thinking</t>
  </si>
  <si>
    <t>5 major multiple-choice question flaws are found below:</t>
  </si>
  <si>
    <t>1.  They are unclear or otherwise poorly written.</t>
  </si>
  <si>
    <t>2.  They are too easy to guess.</t>
  </si>
  <si>
    <t>3.  They test recall of content not use of knowledge.</t>
  </si>
  <si>
    <t>4.  They don't measure what they intend to measure.</t>
  </si>
  <si>
    <t>5.  They end up testing something else, rather than evaluating to see if the test taker knows the content.</t>
  </si>
  <si>
    <t>Example:</t>
  </si>
  <si>
    <t>Article adapted from information obtained from Dr. Chuck Dzuiban, RITE, UCF, 2011. </t>
  </si>
  <si>
    <t>A. The separation of electric charges by friction.</t>
  </si>
  <si>
    <t>B. The ionization of atoms by high temperatures.</t>
  </si>
  <si>
    <t>C. The interference of sound waves in a closed chamber.</t>
  </si>
  <si>
    <t>D. The excitation of electrons by high-frequency light.</t>
  </si>
  <si>
    <t>E. The vibration of transverse waves in a single plane.</t>
  </si>
  <si>
    <t>Simple recall of the correct definition of polarization is required.</t>
  </si>
  <si>
    <t>2. Which one of the following describes what takes place in the so-called PREPARATION stage of the creative process, as applied to the solution of a particular problem?</t>
  </si>
  <si>
    <t>A. The problem is identified and defined.</t>
  </si>
  <si>
    <t>B. All available information about the problem is collected.</t>
  </si>
  <si>
    <t>C. An attempt is made to see if the proposed solution to the problem is acceptable.</t>
  </si>
  <si>
    <t>D. The person goes through some experience leading to a general idea of how the problem can be solved.</t>
  </si>
  <si>
    <t>E. The person sets the problem aside, and gets involved with some other unrelated activity.</t>
  </si>
  <si>
    <t>“The basic premise of pragmatism is that questions posed by speculative metaphysical propositions can often be answered by determining what the practical consequences of the acceptance of a particular metaphysical proposition are in this life. Practical consequences are taken as the criterion for assessing the relevance of all statements or ideas about truth, norm, and hope.”</t>
  </si>
  <si>
    <t>A. The word “acceptance” should be replaced by “rejection.”</t>
  </si>
  <si>
    <t>B. The word “often” should be replaced by “only.”</t>
  </si>
  <si>
    <t>C. The word “speculative” should be replaced by hypothetical.”</t>
  </si>
  <si>
    <t>D. The word “criterion” should be replaced by “measure.”</t>
  </si>
  <si>
    <t>“The United States took part in the Gulf War against Iraq BECAUSE of the lack of civil liberties imposed on the Kurds by Saddam Hussein’s regime.”</t>
  </si>
  <si>
    <t>A. The assertion and the reason are both correct, and the reason is valid.</t>
  </si>
  <si>
    <t>B. The assertion and the reason are both correct, but the reason is invalid.</t>
  </si>
  <si>
    <t>C. The assertion is correct but the reason is incorrect.</t>
  </si>
  <si>
    <t>D. The assertion is incorrect but the reason is correct.</t>
  </si>
  <si>
    <t>E. Both the assertion and the reason are incorrect.</t>
  </si>
  <si>
    <t>A knowledge and understanding of Middle East politics are assumed. The student is tested in the ability to evaluate between cause and effect in the sentence in terms of predefined criteria.</t>
  </si>
  <si>
    <t>References:</t>
  </si>
  <si>
    <t>Lord, Thomas R., et al. College Science Teachers Guide to Assessment. National Science Teachers Association, 2009.</t>
  </si>
  <si>
    <t>Hellyer, S. (n.d.). A teaching handbook for university faculty. Chapter 1: Course</t>
  </si>
  <si>
    <t>objectives. Retrieved October 1, 1998 from Indiana University Purdue University Indianapolis Web site: http://www.iupui.edu/~profdev/handbook/chap1.html</t>
  </si>
  <si>
    <t>Carneson, J., Delpierre, G., &amp; Masters, K. (n.d.). Designing and managing multiple</t>
  </si>
  <si>
    <t>choice questions: Appendix C, multiple choice questions and Bloom’s taxonomy. Retrieved November 3, 2003 from the University of Cape Town Web site: http://www.uct.ac.za/projects/cbe/mcqman/mcqappc.html</t>
  </si>
  <si>
    <t>Zimmaro, Dawn M. Https://Facultyinnovate.utexas.edu . University of Texas at Austin, 2016, hhttps://Facultyinnovate.utexas.edu , https://facultyinnovate.utexas.edu/sites/default/files/writing-good-multiple-choice-exams-fic-120116.pdf</t>
  </si>
  <si>
    <t>Don’t confuse “higher thinking skills” with “difficulty” or “complicated”</t>
  </si>
  <si>
    <t>Ideas:</t>
  </si>
  <si>
    <t>Simulates going through inquiry process, step-by-step</t>
  </si>
  <si>
    <t>Identify the issue</t>
  </si>
  <si>
    <t>Address advanced skill of organizing a good research question</t>
  </si>
  <si>
    <t>Ask an opinion question (but not the student’s opinion)</t>
  </si>
  <si>
    <t>Analyze implicit assumptions</t>
  </si>
  <si>
    <t>Provide for a condition contrary to the facts, “hypothesize”</t>
  </si>
  <si>
    <t>Develop questions that resemble miniature “cases” or situations.  Provide a small collection of data, such as a description of a situation, a series of graphs, quotes, a paragraph, or any cluster of the kinds of raw information that might be appropriate material.</t>
  </si>
  <si>
    <t>Then develop a series of questions based on that material.  These questions might require students to apply learned concepts to the case, to combine data, to make a prediction on the outcome of a process, to analyze a relationship between pieces of the information, or to synthesize pieces of information into a new concept.</t>
  </si>
  <si>
    <t>Tips in accessing Higher Levels in Bloom’s Taxonomy</t>
  </si>
  <si>
    <t>Use data or pictures to go beyond recall</t>
  </si>
  <si>
    <t>Use multiple choice to get at skill questions</t>
  </si>
  <si>
    <t>1. Read and interpret a chart</t>
  </si>
  <si>
    <t>2. Create a chart</t>
  </si>
  <si>
    <t>3. “Cause and effect”  (e.g., read a map and draw a conclusion)</t>
  </si>
  <si>
    <t>The idea of using the “inquiry process” like presenting a family of problems that ask the student to analyze a quote or situation.</t>
  </si>
  <si>
    <t>A. Recommend that the girl remain home for at least another week without pressure</t>
  </si>
  <si>
    <t>A. Intervene with school authorities to provide her with home tutoring when absent</t>
  </si>
  <si>
    <t>C. Urge all concerned to apply pressure to achieve return to school and arrange an appointment with the girl</t>
  </si>
  <si>
    <t>D. Begin to assist the family to explore alternative schools for possible transfer</t>
  </si>
  <si>
    <t>(Correct answer: true, B, C and D: false, A and E).</t>
  </si>
  <si>
    <t>Examples from Harden, R.M. &amp; Dunn, W.G. (1981) Assessment a Work Manual Dundee Centre of Medical Education in Brown et al 1997</t>
  </si>
  <si>
    <t>What would you predict/infer from ...?</t>
  </si>
  <si>
    <t>What ideas can you add to ...?</t>
  </si>
  <si>
    <t>How would you create/design a new ...?</t>
  </si>
  <si>
    <t>What might happen if you combined ...?</t>
  </si>
  <si>
    <t>What solutions would you suggest for ...?</t>
  </si>
  <si>
    <t>Evaluative Questions</t>
  </si>
  <si>
    <t>In attempting to answer evaluative questions, students may be combining multiple logical and/or affective thinking process, or comparative frameworks. Often an answer is analyzed at multiple levels and from different perspectives before the student arrives at newly synthesized information or conclusions.</t>
  </si>
  <si>
    <t>Examples:</t>
  </si>
  <si>
    <t>a. What are the similarities and differences between the deaths of Ophelia when compared to that of Juliet?</t>
  </si>
  <si>
    <t>b. What are the similarities and differences between Roman gladiatorial games and modern football?</t>
  </si>
  <si>
    <t>I begin by going through the chapter and writing questions based on the material in the text and my lectures. Then I decide how many questions I want and select the best questions from the list that I have developed. I format the test and add instructions. After a few days, I review the questions and make any revisions that need to be done and remove any jargon or wording lifted directly from the text. Then I use the test in class. Based on how the class does, I may make changes for the next time I teach the class.</t>
  </si>
  <si>
    <t>A. Explain why it is likely that a matriarchal family system would be found in a matrilocal or matrilineal society.</t>
  </si>
  <si>
    <t> Breaking material into constituent parts, determining how the parts relate to one another and to an overall structure or purpose through differentiating, organizing, and attributing.</t>
  </si>
  <si>
    <t>What happened after…?How many…?</t>
  </si>
  <si>
    <t>Who was it that…?</t>
  </si>
  <si>
    <t>Who spoke to…?</t>
  </si>
  <si>
    <t>Can you name the…?</t>
  </si>
  <si>
    <t>Describe what happened at…?</t>
  </si>
  <si>
    <t>Can you tell why…?</t>
  </si>
  <si>
    <t>Find the meaning of…?</t>
  </si>
  <si>
    <t>What is…?</t>
  </si>
  <si>
    <t>Make a facts chart.</t>
  </si>
  <si>
    <t>List all the …. in the story/article/reading piece.</t>
  </si>
  <si>
    <t>Make a chart showing…</t>
  </si>
  <si>
    <t>Example Questions</t>
  </si>
  <si>
    <t>Sample Activities</t>
  </si>
  <si>
    <t>What do you think could have happened next…?</t>
  </si>
  <si>
    <t>Who do you think…?</t>
  </si>
  <si>
    <t>What was the main idea…?</t>
  </si>
  <si>
    <t>Who was the key character…?</t>
  </si>
  <si>
    <t>Can you distinguish between…?</t>
  </si>
  <si>
    <t>What differences exist between…?</t>
  </si>
  <si>
    <t>Can you provide an example of what you mean…?</t>
  </si>
  <si>
    <t>Can you provide a definition for…?</t>
  </si>
  <si>
    <t>Illustrate what you think the main idea was.Make a</t>
  </si>
  <si>
    <t>cartoon strip showing the sequence of events.</t>
  </si>
  <si>
    <t>Write and perform a play based on the story.</t>
  </si>
  <si>
    <t>Retell the story in your words.</t>
  </si>
  <si>
    <t>Paint a picture of some aspect you like.</t>
  </si>
  <si>
    <t>Write a summary report of an event.</t>
  </si>
  <si>
    <t>Prepare a flow chart to illustrate the sequence of events.</t>
  </si>
  <si>
    <t>Make a list of the main events.Make a timeline of
events.</t>
  </si>
  <si>
    <t>Which is true or false…?</t>
  </si>
  <si>
    <t>Write a list of any pieces of information you can
remember.</t>
  </si>
  <si>
    <t>Can you group by characteristics such as…?</t>
  </si>
  <si>
    <t>What factors would you change if…?</t>
  </si>
  <si>
    <t>Construct a model to demonstrate how it will
work.</t>
  </si>
  <si>
    <t>Make a scrapbook about the areas of study.</t>
  </si>
  <si>
    <t>Take a collection of photographs to demonstrate a
particular point.</t>
  </si>
  <si>
    <t>What was the underlying theme of…?</t>
  </si>
  <si>
    <t>What do you see as other possible outcomes?</t>
  </si>
  <si>
    <t>Why did … changes occur?</t>
  </si>
  <si>
    <t>Can you compare your … with that presented in…?</t>
  </si>
  <si>
    <t>How is … similar to …?</t>
  </si>
  <si>
    <t>What are some of the problems of…?</t>
  </si>
  <si>
    <t>What was the problem with…?</t>
  </si>
  <si>
    <t>Design a questionnaire to gather information.</t>
  </si>
  <si>
    <t>Make a flow chart to show the critical stages.</t>
  </si>
  <si>
    <t>Construct a graph to illustrate selected information.</t>
  </si>
  <si>
    <t>Make a family tree showing relationships.</t>
  </si>
  <si>
    <t>Prepare a report about the area of study.</t>
  </si>
  <si>
    <t>Do you know another instance where…?</t>
  </si>
  <si>
    <t>Could this have happened in…?</t>
  </si>
  <si>
    <t>Can you apply the method used to some experience of your own…?</t>
  </si>
  <si>
    <t>Make a clay model of an item in the material.</t>
  </si>
  <si>
    <t>Design a market strategy for your product using a known strategy.</t>
  </si>
  <si>
    <t>Can you explain what must have happened when…?</t>
  </si>
  <si>
    <t>What were some of the motives behind…?</t>
  </si>
  <si>
    <t>Design a questionnaire to gather information.Write a commercial to sell a new product.</t>
  </si>
  <si>
    <t>Conduct an investigation to produce information to support a view.</t>
  </si>
  <si>
    <t>Is there a better solution to…?Judge the value of…</t>
  </si>
  <si>
    <t>Can you defend your position about…?</t>
  </si>
  <si>
    <t>Do you think … is a good or a bad thing?</t>
  </si>
  <si>
    <t>How would you have handled…?</t>
  </si>
  <si>
    <t>What changes to … would you recommend?</t>
  </si>
  <si>
    <t>Do you believe…?</t>
  </si>
  <si>
    <t>Are you a … person?</t>
  </si>
  <si>
    <t>How would you feel if…?</t>
  </si>
  <si>
    <t>How effective are…?</t>
  </si>
  <si>
    <t>What do you think about…?</t>
  </si>
  <si>
    <t>Form a panel to discuss views, e.g. “Learning at School.”.</t>
  </si>
  <si>
    <t>Write a letter to … advising on changes needed at…</t>
  </si>
  <si>
    <t>Write a report.</t>
  </si>
  <si>
    <t>Prepare a case to present your view about…</t>
  </si>
  <si>
    <t>Can you see a possible solution to…?</t>
  </si>
  <si>
    <t>If you had access to all resources how would you deal with…?</t>
  </si>
  <si>
    <t>What would happen if…?</t>
  </si>
  <si>
    <t>Can you create new and unusual uses for…?</t>
  </si>
  <si>
    <t>Can you write a new recipe for a tasty dish?</t>
  </si>
  <si>
    <t>Can you develop a proposal which would…?</t>
  </si>
  <si>
    <t>Invent a machine to do a specific task.Design a building to house your study.</t>
  </si>
  <si>
    <t>Create a new product. Give it a name and plan a marketing campaign.</t>
  </si>
  <si>
    <t>Write about your feelings in relation to…</t>
  </si>
  <si>
    <t>Write a TV show, play, puppet show, role play, song or pantomime about…?</t>
  </si>
  <si>
    <t>Design a record, book, or magazine cover for…?</t>
  </si>
  <si>
    <t>Sell an idea.</t>
  </si>
  <si>
    <t>Devise a way to…</t>
  </si>
  <si>
    <t>Compose a rhythm or put new words to a known melody.</t>
  </si>
  <si>
    <t>https://technologyforlearners.com/applying-blooms-taxonomy-to-the-classroom/</t>
  </si>
  <si>
    <t>Write a commercial to sell a new product.</t>
  </si>
  <si>
    <t>Table of Specification (TOS)</t>
  </si>
  <si>
    <t>Sample Questions</t>
  </si>
  <si>
    <t>A. neolocal, egalitarian, nuclear</t>
  </si>
  <si>
    <t>B. patrilocal, patrilineal, patrilocal</t>
  </si>
  <si>
    <t>C. bilateral, egalitarian, nuclear</t>
  </si>
  <si>
    <t>D. extended family, conjugal family, kin</t>
  </si>
  <si>
    <t>Sample Multiple Choice Test (Creating/Systhesis)</t>
  </si>
  <si>
    <t>Behavioral Terms:</t>
  </si>
  <si>
    <t>              Evaluating, is reached when students can make accurate assessments or judgements about different concepts.  Students can make inferences, find effective solutions to problems and justify conclusions, while drawing on their knowledge and understanding.</t>
  </si>
  <si>
    <t>Conduct a debate about an issue of special interest</t>
  </si>
  <si>
    <t>Make a booklet about 5 rules you see as important. Convince others.</t>
  </si>
  <si>
    <t>In the following question, the student’s clinical judgment is assessed even if it is a True/False Question</t>
  </si>
  <si>
    <t>A. She should be told that because of her age radio-iodine is best avoided.</t>
  </si>
  <si>
    <t>B. The problems associated with radio-iodine should be discussed with her.</t>
  </si>
  <si>
    <t>C. Surgery as a possible alternative should be discussed with her.</t>
  </si>
  <si>
    <t>D. She should be advised that some form of further treatment is required.</t>
  </si>
  <si>
    <t>E. You should find out more about her friend’s treatment.</t>
  </si>
  <si>
    <t>These types of questions usually require sophisticated levels of cognitive and/or emotional judgment.</t>
  </si>
  <si>
    <t>c. Why and how might the concept of Piagetian schema be related to the concepts presented in Jungian personality theory, and why might this be   important to consider in teaching and learning?</t>
  </si>
  <si>
    <t>A. Cry when separated from his or her mother</t>
  </si>
  <si>
    <t>B. Have imaginary friends</t>
  </si>
  <si>
    <t>C. Play with other children of the same age</t>
  </si>
  <si>
    <t>D. Constantly argue with older siblings</t>
  </si>
  <si>
    <t>Requires that the learners explain the situation or process in order to show that they have understood the materials. This usually involves summarizing, paraphrasing or detailed descriptions.</t>
  </si>
  <si>
    <t>Can you write in your own words…?</t>
  </si>
  <si>
    <t>Can you write a brief outline…?</t>
  </si>
  <si>
    <t>1. The termination process is MOST often associated with:</t>
  </si>
  <si>
    <t>A. Evaluating goals and accomplishments </t>
  </si>
  <si>
    <t>B. Implementing a plan of action</t>
  </si>
  <si>
    <t>C. Setting limits</t>
  </si>
  <si>
    <t>D. Developing a contract</t>
  </si>
  <si>
    <t>In this process, learners will have to break down the data that was provided in order to fully grasp the content (as it is now in more manageable parts). This usually requires learners to use comparative and/or deconstruction skills.</t>
  </si>
  <si>
    <t>Which events could have happened…?</t>
  </si>
  <si>
    <t>How was this similar to…?</t>
  </si>
  <si>
    <t>A. EXCELLENT (all steps in the right order with correct, clear, and complete descriptions)</t>
  </si>
  <si>
    <t>B. GOOD (all stages correct in the right order, but the descriptions are not as complete as they should be)</t>
  </si>
  <si>
    <t>C. MEDIOCRE (one or two stages are missing, OR the stages are in the wrong order, OR the explanations are not complete, OR the explanations are irrelevant)</t>
  </si>
  <si>
    <t>D. UNACCEPTABLE (one or more stages are missing AND the explanations are not complete AND/OR they are irrelevant)</t>
  </si>
  <si>
    <r>
      <t>Analysing</t>
    </r>
    <r>
      <rPr>
        <sz val="12"/>
        <rFont val="Calibri"/>
        <family val="2"/>
        <scheme val="minor"/>
      </rPr>
      <t>, is about students being able to draw connections between ideas, thinking critically, to break down information into the sum of its parts.</t>
    </r>
  </si>
  <si>
    <t>This asks learners to use information that they already have gained, in order to solve a problem that may be similar in nature. This involves implementation of prior knowledge and skills.</t>
  </si>
  <si>
    <t>A. Integrating</t>
  </si>
  <si>
    <t>B.  Differentiating</t>
  </si>
  <si>
    <t>C. Sustaining</t>
  </si>
  <si>
    <t>D. Initiating</t>
  </si>
  <si>
    <r>
      <t>One of the biggest mistakes that eLearning test creators make is not making the incorrect answers convincing enough. You have to make them plausible so that you are able to test their ability to </t>
    </r>
    <r>
      <rPr>
        <b/>
        <i/>
        <sz val="12"/>
        <color rgb="FF1A1A1A"/>
        <rFont val="Segoe UI"/>
        <family val="2"/>
      </rPr>
      <t>remember</t>
    </r>
    <r>
      <rPr>
        <sz val="12"/>
        <color rgb="FF1A1A1A"/>
        <rFont val="Segoe UI"/>
        <family val="2"/>
      </rPr>
      <t> the information and apply it to the problem. This is the only true way to gauge if a learner fully understands the concept.</t>
    </r>
  </si>
  <si>
    <r>
      <t>Include charts or graphs in your test, which will force the learner to use their </t>
    </r>
    <r>
      <rPr>
        <b/>
        <i/>
        <sz val="12"/>
        <color rgb="FF1A1A1A"/>
        <rFont val="Segoe UI"/>
        <family val="2"/>
      </rPr>
      <t>analyzing</t>
    </r>
    <r>
      <rPr>
        <sz val="12"/>
        <color rgb="FF1A1A1A"/>
        <rFont val="Segoe UI"/>
        <family val="2"/>
      </rPr>
      <t> skills. By having them interpret the data, they will be tested on whether or not they have really absorbed the information.</t>
    </r>
  </si>
  <si>
    <r>
      <t>If you want to include a divergent thinking question on your test, you can generally accomplish this by turning it into a noun. For example, if you are trying to test your learner's ability to describe a scientific process, have them choose the best description for it. This can be used to test both their </t>
    </r>
    <r>
      <rPr>
        <b/>
        <i/>
        <sz val="12"/>
        <color rgb="FF1A1A1A"/>
        <rFont val="Segoe UI"/>
        <family val="2"/>
      </rPr>
      <t>creating</t>
    </r>
    <r>
      <rPr>
        <sz val="12"/>
        <color rgb="FF1A1A1A"/>
        <rFont val="Segoe UI"/>
        <family val="2"/>
      </rPr>
      <t> and evaluating skills.</t>
    </r>
  </si>
  <si>
    <r>
      <t>Write out detailed stories or examples that the learner must read before answering corresponding multiple-choice questions. This will not only test their </t>
    </r>
    <r>
      <rPr>
        <b/>
        <i/>
        <sz val="12"/>
        <color rgb="FF1A1A1A"/>
        <rFont val="Segoe UI"/>
        <family val="2"/>
      </rPr>
      <t>understanding</t>
    </r>
    <r>
      <rPr>
        <sz val="12"/>
        <color rgb="FF1A1A1A"/>
        <rFont val="Segoe UI"/>
        <family val="2"/>
      </rPr>
      <t> ability, but their </t>
    </r>
    <r>
      <rPr>
        <b/>
        <i/>
        <sz val="12"/>
        <color rgb="FF1A1A1A"/>
        <rFont val="Segoe UI"/>
        <family val="2"/>
      </rPr>
      <t>analyzing</t>
    </r>
    <r>
      <rPr>
        <sz val="12"/>
        <color rgb="FF1A1A1A"/>
        <rFont val="Segoe UI"/>
        <family val="2"/>
      </rPr>
      <t> skills as well. You can also make the learner tap into their remembering or applying abilities if you create a story or example that asks them to draw upon knowledge they've already acquired.</t>
    </r>
  </si>
  <si>
    <r>
      <t>These are the questions that include wording such as “</t>
    </r>
    <r>
      <rPr>
        <i/>
        <sz val="12"/>
        <color rgb="FF1A1A1A"/>
        <rFont val="Segoe UI"/>
        <family val="2"/>
      </rPr>
      <t>the most appropriate</t>
    </r>
    <r>
      <rPr>
        <sz val="12"/>
        <color rgb="FF1A1A1A"/>
        <rFont val="Segoe UI"/>
        <family val="2"/>
      </rPr>
      <t>” or “</t>
    </r>
    <r>
      <rPr>
        <i/>
        <sz val="12"/>
        <color rgb="FF1A1A1A"/>
        <rFont val="Segoe UI"/>
        <family val="2"/>
      </rPr>
      <t>most important</t>
    </r>
    <r>
      <rPr>
        <sz val="12"/>
        <color rgb="FF1A1A1A"/>
        <rFont val="Segoe UI"/>
        <family val="2"/>
      </rPr>
      <t>”. Such questions serve to test the learners’ judgment skills or understanding of an in-depth subject. For example, you could ask a learner a question about identifying a particular mental illness by first giving them a detailed explanation of a patient who exhibits a set of observed symptoms, then ask them to apply a particular psychological theory to come up with a diagnosis.</t>
    </r>
  </si>
  <si>
    <t>The learner's ability to retain and recall information. This usually comes in the form of recognition, retrieving, or listing. This is retrieving relevant  knowledge from long‐ term memory.</t>
  </si>
  <si>
    <t>It is determining the  meaning of  instructional  messages, including  oral, written &amp;  graphic  communication.</t>
  </si>
  <si>
    <r>
      <t> </t>
    </r>
    <r>
      <rPr>
        <b/>
        <sz val="12"/>
        <color rgb="FF444444"/>
        <rFont val="Arial"/>
        <family val="2"/>
      </rPr>
      <t>Understanding</t>
    </r>
    <r>
      <rPr>
        <sz val="12"/>
        <color rgb="FF444444"/>
        <rFont val="Arial"/>
        <family val="2"/>
      </rPr>
      <t xml:space="preserve"> is to do with students demonstrating an understanding of the facts remembered.  At this level, the student who recalls the definition of a word, for example, would also be able to show understanding of the word by using it in the context of different sentences.</t>
    </r>
  </si>
  <si>
    <t>A. the endoplasmic reticulum</t>
  </si>
  <si>
    <t>1. Polysaccharides of the plant cell wall are synthesized mainly in:</t>
  </si>
  <si>
    <t>B. the plasma membrane</t>
  </si>
  <si>
    <t>2. A three-year old child can usually be expected to:</t>
  </si>
  <si>
    <t>3. In the area of physical science, which one of the following definitions describes the term “polarization”?</t>
  </si>
  <si>
    <t>A. The waste land</t>
  </si>
  <si>
    <t>B. Middlemarch</t>
  </si>
  <si>
    <t>D. Ethan Frame</t>
  </si>
  <si>
    <t>E. "My Last Duchess"</t>
  </si>
  <si>
    <t>C. "Ode to a Nightingale"</t>
  </si>
  <si>
    <t>D. the golgi comples</t>
  </si>
  <si>
    <t>E. amyloplasts</t>
  </si>
  <si>
    <t>C. the cytosol</t>
  </si>
  <si>
    <t>Identify, Define, Know, List, Name, Recognize, State, Recite, Outline, Match, Quote, Recall, Label, Arrange, Describe, Order, Reproduce, Repeat, Record, Organize</t>
  </si>
  <si>
    <t>Analyse,  Categorize,  Compare,  Contrast,  Distinguish,  Determine,  Investigate, Classify, Break down,  Analyze, Diagram, Illustrate, Criticize, Simplify, Associate,Infer, Inverstigate, Explore, Differentiate, Appraise, Outline</t>
  </si>
  <si>
    <t>Evaluate, Appraise, Assess, Judge, Choose, Support, Relate, Determine, Defend, Judge, Grade, Compare, Contrast, Argue, Justify, Support, Convince, Select, Evaluate, Critique, Rate, Choose, Decide</t>
  </si>
  <si>
    <t xml:space="preserve"> Know, learn, really know, understand, approach, appreciate, think critically, expand horizons, grasp the significance of, expand understanding</t>
  </si>
  <si>
    <t>Words to AVOID in drafting questions :</t>
  </si>
  <si>
    <t xml:space="preserve"> Compose, Construct, Create, Devise, Generate, Organise, Plan, Produce, Design, Formulate, Modify or  Revise, Plan, Predict, Diagnose, Propose, Design, Manage, Hypothesize, Summarize, Arrange</t>
  </si>
  <si>
    <t xml:space="preserve">Behavioral Terms:    </t>
  </si>
  <si>
    <r>
      <t xml:space="preserve">              This requires that learners have a reason behind the course of action that they took and involves experimentation and hypothesis. In this process, the student is asked to critique or summarize information. </t>
    </r>
    <r>
      <rPr>
        <b/>
        <sz val="15"/>
        <color theme="1"/>
        <rFont val="Cambria"/>
        <family val="1"/>
        <scheme val="major"/>
      </rPr>
      <t>Making judgments based on criteria and standards through checking and critiquing.</t>
    </r>
  </si>
  <si>
    <r>
      <t xml:space="preserve">        Encouraging an individual to look at things differently or to </t>
    </r>
    <r>
      <rPr>
        <b/>
        <sz val="13"/>
        <color rgb="FF1A1A1A"/>
        <rFont val="Segoe UI"/>
        <family val="2"/>
      </rPr>
      <t>generate new concepts or ideas</t>
    </r>
    <r>
      <rPr>
        <sz val="13"/>
        <color rgb="FF1A1A1A"/>
        <rFont val="Segoe UI"/>
        <family val="2"/>
      </rPr>
      <t xml:space="preserve">. In Bloom's original taxonomy model this was known as “synthesis”. It requires that the student use </t>
    </r>
    <r>
      <rPr>
        <b/>
        <sz val="13"/>
        <color rgb="FF1A1A1A"/>
        <rFont val="Segoe UI"/>
        <family val="2"/>
      </rPr>
      <t>designing or organizational skills</t>
    </r>
    <r>
      <rPr>
        <sz val="13"/>
        <color rgb="FF1A1A1A"/>
        <rFont val="Segoe UI"/>
        <family val="2"/>
      </rPr>
      <t>.</t>
    </r>
  </si>
  <si>
    <t>H</t>
  </si>
  <si>
    <t>Desired Actual Items</t>
  </si>
  <si>
    <t>Analysis</t>
  </si>
  <si>
    <t>Sample of Synthesis/Creating question:</t>
  </si>
  <si>
    <r>
      <t xml:space="preserve">        It is the process of </t>
    </r>
    <r>
      <rPr>
        <b/>
        <sz val="13"/>
        <color rgb="FF444444"/>
        <rFont val="Arial"/>
        <family val="2"/>
      </rPr>
      <t>putting elements together</t>
    </r>
    <r>
      <rPr>
        <sz val="13"/>
        <color rgb="FF444444"/>
        <rFont val="Arial"/>
        <family val="2"/>
      </rPr>
      <t xml:space="preserve"> to form a coherent or functional whole;</t>
    </r>
    <r>
      <rPr>
        <b/>
        <sz val="13"/>
        <color rgb="FF444444"/>
        <rFont val="Arial"/>
        <family val="2"/>
      </rPr>
      <t> reorganizing elements into a new pattern</t>
    </r>
    <r>
      <rPr>
        <sz val="13"/>
        <color rgb="FF444444"/>
        <rFont val="Arial"/>
        <family val="2"/>
      </rPr>
      <t xml:space="preserve"> or structure through </t>
    </r>
    <r>
      <rPr>
        <i/>
        <sz val="13"/>
        <color rgb="FF444444"/>
        <rFont val="Arial"/>
        <family val="2"/>
      </rPr>
      <t>generating, planning, or producing</t>
    </r>
    <r>
      <rPr>
        <sz val="13"/>
        <color rgb="FF444444"/>
        <rFont val="Arial"/>
        <family val="2"/>
      </rPr>
      <t>.</t>
    </r>
  </si>
  <si>
    <r>
      <t xml:space="preserve">        At this level, students demonstrate what they have learned by creating something new, either</t>
    </r>
    <r>
      <rPr>
        <b/>
        <sz val="13"/>
        <color rgb="FF444444"/>
        <rFont val="Arial"/>
        <family val="2"/>
      </rPr>
      <t xml:space="preserve"> tangible or conceptual</t>
    </r>
    <r>
      <rPr>
        <sz val="13"/>
        <color rgb="FF444444"/>
        <rFont val="Arial"/>
        <family val="2"/>
      </rPr>
      <t xml:space="preserve">.  This might include, </t>
    </r>
    <r>
      <rPr>
        <b/>
        <sz val="13"/>
        <color rgb="FF444444"/>
        <rFont val="Arial"/>
        <family val="2"/>
      </rPr>
      <t>for example</t>
    </r>
    <r>
      <rPr>
        <sz val="13"/>
        <color rgb="FF444444"/>
        <rFont val="Arial"/>
        <family val="2"/>
      </rPr>
      <t xml:space="preserve">, </t>
    </r>
    <r>
      <rPr>
        <i/>
        <sz val="13"/>
        <color rgb="FF444444"/>
        <rFont val="Arial"/>
        <family val="2"/>
      </rPr>
      <t>writing/creating a report or video, creating a computer program, revising a process to improve its results, developing an application or part of a machine, designing a website</t>
    </r>
    <r>
      <rPr>
        <sz val="13"/>
        <color rgb="FF444444"/>
        <rFont val="Arial"/>
        <family val="2"/>
      </rPr>
      <t xml:space="preserve">. </t>
    </r>
  </si>
  <si>
    <t>(Student is provided with a vocabulary listing of important terms and concepts.)</t>
  </si>
  <si>
    <r>
      <t xml:space="preserve">           Essay type of test is appropriate for this cognitive level but </t>
    </r>
    <r>
      <rPr>
        <b/>
        <i/>
        <sz val="12"/>
        <color rgb="FF0070C0"/>
        <rFont val="Arial"/>
        <family val="2"/>
      </rPr>
      <t xml:space="preserve">multiple choice </t>
    </r>
    <r>
      <rPr>
        <b/>
        <i/>
        <sz val="12"/>
        <color rgb="FF002060"/>
        <rFont val="Arial"/>
        <family val="2"/>
      </rPr>
      <t>can also address such level of assessment. Though choices are given, students have to somehow cognitively create an imagination or prediction beyond the learned concept. See samples below.</t>
    </r>
  </si>
  <si>
    <t>https://www.google.com/amp/s/elearningindustry.com/how-to-write-multiple-choice-questions</t>
  </si>
  <si>
    <t>4. which band first recorded the song "Let it be"</t>
  </si>
  <si>
    <t>A. The Rolling Stones</t>
  </si>
  <si>
    <t>B. The Beatles</t>
  </si>
  <si>
    <t>C. The Beach nBoys</t>
  </si>
  <si>
    <t>D. The Who</t>
  </si>
  <si>
    <t>E. The Kinks</t>
  </si>
  <si>
    <t>4. For what reason is the side chainof the amino acid phenylalanine likely to be found in thecore of globuar protien?</t>
  </si>
  <si>
    <t>A. It is hydrophobic</t>
  </si>
  <si>
    <t>B. It is bulky</t>
  </si>
  <si>
    <t>C. It can absorb UV light</t>
  </si>
  <si>
    <t>D. It is unable to make salt bridges</t>
  </si>
  <si>
    <t>3. Which of the following texts represents one of the high points of modernist achievement?</t>
  </si>
  <si>
    <t>Interprete,  Exemplify, Classify, Summarize, Discuss, Infer, Compare, Explain, Identify, Report, Describe,  Differentiate, Rephrase, Restate, Reword, Translate, Express, Convert, Estimate, Restate, Give original example of,Contrast</t>
  </si>
  <si>
    <t>To write multiple choice questions, the stem of the question presents a situation and the students are required to apply what they understand about the situation to detrmine the answer</t>
  </si>
  <si>
    <t>In writing multiple choice questions, the stem of the question here takes established knowledge and asks the students to use that information in comprehension tasks.</t>
  </si>
  <si>
    <r>
      <t xml:space="preserve">Higher order thinking: </t>
    </r>
    <r>
      <rPr>
        <sz val="12"/>
        <color theme="1"/>
        <rFont val="Calibri"/>
        <family val="2"/>
        <scheme val="minor"/>
      </rPr>
      <t xml:space="preserve"> If you want to total the first ten data cells in colum B, which one of the following formulas should be used?</t>
    </r>
  </si>
  <si>
    <r>
      <t xml:space="preserve">Ex. Simple recall: </t>
    </r>
    <r>
      <rPr>
        <sz val="12"/>
        <color theme="1"/>
        <rFont val="Calibri"/>
        <family val="2"/>
        <scheme val="minor"/>
      </rPr>
      <t>What symbol does a formula always starts in Excel?</t>
    </r>
  </si>
  <si>
    <t>Note: In writing MCQs for higher order thinking,use scenario-based stems, particularly ones that simulate real experiences.These questions require the students to analyze and problem solve. With this, a simple recall question can be transformed to higher order thinking. An alternative approach is to construct a two-tiered questions - the first asking the students to select a response, the second to justify that response.</t>
  </si>
  <si>
    <t>Scenario-based stems, particularly ones that simulate real experiences can be used at this level. Analysing data sets to support conlusions. This is by asking students to interprete data sets. This information can be presented as images, figures,provided as part of the question stem or the answer choices (Malamed) and (Brame)</t>
  </si>
  <si>
    <t>(a) 4.4</t>
  </si>
  <si>
    <t>(b) 6.4</t>
  </si>
  <si>
    <t>(c) 8.4</t>
  </si>
  <si>
    <t>(d) 10.4</t>
  </si>
  <si>
    <t>1. A hydropathy plot for the protein X is shown below. Regions of the protein with a hydrophobicity index greater than zero are considered hydrophobic. Based on this information what kind of protein do you think X is?</t>
  </si>
  <si>
    <t>(a) Integral membrane protein with a single transmembrane domain</t>
  </si>
  <si>
    <t>(b) Cytosolic protein</t>
  </si>
  <si>
    <t>(c) Multi-pass integral membrane protein with multiple transmembrane domains</t>
  </si>
  <si>
    <t>(d) Lipid-anchored membrane protein</t>
  </si>
  <si>
    <t>1. Your fitness regimen involves jogging on the school track 2–3 miles per day with a friend. On a particular day, about 15 minutes into your jog, your friend suddenly pulls up and falls down, grasping her right calf in pain. What should you do at that moment?</t>
  </si>
  <si>
    <t>(a) apply ice to the calf</t>
  </si>
  <si>
    <t>(b) apply heat to the calf</t>
  </si>
  <si>
    <t>(c) tell her to get up and walk slowly</t>
  </si>
  <si>
    <t>(d) get emergency help</t>
  </si>
  <si>
    <t xml:space="preserve">Here the student must be able to appraise the situation and evaluate the next course of action. The student’s knowledge of both muscle function and injury are brought to bear in deciding which treatment to use. Source Crow ‎2009 </t>
  </si>
  <si>
    <t>2. Enzymatic data has been acquired for a protein and its disease-related mutated. The mutant contains a single amino acid change. The conclusion is that the amino acid is involved in binding the substrate but not in the catalysis of the reaction. Which of the following statements is the most likely when comparing the data sets between the two forms of the enzyme?</t>
  </si>
  <si>
    <t>(a) Km unchanged, Vmax unchanged</t>
  </si>
  <si>
    <t>(b) Km unchanged, Vmax changed</t>
  </si>
  <si>
    <t>(c) Km changed, Vmax unchanged</t>
  </si>
  <si>
    <t>(d) Km changed, Vmax changed</t>
  </si>
  <si>
    <t>The stem here gives the output to an initial proposal. The students are then required to determine which data set best matches the stated reasoning.</t>
  </si>
  <si>
    <r>
      <rPr>
        <b/>
        <sz val="12"/>
        <color rgb="FF444444"/>
        <rFont val="Arial"/>
        <family val="2"/>
      </rPr>
      <t>Evaluation:</t>
    </r>
    <r>
      <rPr>
        <sz val="12"/>
        <color rgb="FF444444"/>
        <rFont val="Arial"/>
        <family val="2"/>
      </rPr>
      <t xml:space="preserve"> Justifying a decision or course of action.In this approach to measuring critical or creative thinking, students are asked to synthesise information into an explanation. The possible responses include the answer and then a variety of reasons that support the answer (Malamed).  If you have an existing question that states a rule then the question can be reworded to ask the learner to identify characteristics of that rule or concept. When writing, you can present the characteristic in the question stem and then ask the learner to identify the rule, reason or concept. In these questions, students are being asked to evaluate the information given.</t>
    </r>
  </si>
  <si>
    <t>MCQs can be used as a tool to stimulate discussion, acting as prompts leading to discussion and the creation of new ideas. In this case, all the answers are possible outcomes, options or opinions to the stem. The students can be polled before and after the discussion to determine if a change in perspective has occurred.</t>
  </si>
  <si>
    <t>1. What is your opinion on the possibility of gene editing in human cases?</t>
  </si>
  <si>
    <t>(a) It is never acceptable to perform gene editing.</t>
  </si>
  <si>
    <t>(b) It is acceptable to perform gene editing only in fatal diseases.</t>
  </si>
  <si>
    <t>(c) It is acceptable to perform gene editing in fatal and chronic diseases.</t>
  </si>
  <si>
    <t>(d) It is acceptable to perform gene editing for cosmetic reasons.</t>
  </si>
  <si>
    <t>(e) It is acceptable to perform gene editing in any situation.</t>
  </si>
  <si>
    <t xml:space="preserve"> 2. Which one of these combinations of society descriptions is unlikely to exist within one society:</t>
  </si>
  <si>
    <t xml:space="preserve"> 3. A fourteen year old girl refuses to attend school despite pleading by both of her parents. A physical examination reveals no medical problem, and a joint assessement by the social worker and psychiatrist indicates no apparent reactive element instigating the sudden school avoidance. The girl appears depressed; she herself is unsure of why she is not attending school. The BEST intervention by the social worker is to:</t>
  </si>
  <si>
    <r>
      <rPr>
        <b/>
        <sz val="14"/>
        <color theme="1"/>
        <rFont val="Cambria"/>
        <family val="1"/>
        <scheme val="major"/>
      </rPr>
      <t>3.</t>
    </r>
    <r>
      <rPr>
        <sz val="14"/>
        <color theme="1"/>
        <rFont val="Cambria"/>
        <family val="1"/>
        <scheme val="major"/>
      </rPr>
      <t xml:space="preserve">  Judge the sentence in italics according to the criteria given below:</t>
    </r>
  </si>
  <si>
    <r>
      <rPr>
        <b/>
        <sz val="14"/>
        <color theme="1"/>
        <rFont val="Cambria"/>
        <family val="1"/>
        <scheme val="major"/>
      </rPr>
      <t>4.</t>
    </r>
    <r>
      <rPr>
        <sz val="14"/>
        <color theme="1"/>
        <rFont val="Cambria"/>
        <family val="1"/>
        <scheme val="major"/>
      </rPr>
      <t xml:space="preserve">  A 28 year old woman with one child has taken anti-thyroid drugs for 6 months for thyrotoxicosis. She has a friend who has been successfully treated with radioiodine. She finds she frequently forgets to take her drugs and wants to stop them to have radio-iodine treatment.</t>
    </r>
  </si>
  <si>
    <t>2. A seven-year old boy is brought to a child guidance clinic by his parents for treatment. The boy is hyperactive, has violent temper tantrums, is difficult to control, and gets along poorly with his peers. He has a history of a difficult, high forceps delivery, projectile vomiting, and was a fussy, irritable baby. The social worker should:</t>
  </si>
  <si>
    <t>3. Read carefully through the paragraph below, and decide which of the options A-D is correct.</t>
  </si>
  <si>
    <t>(a) Refer the child to a neurologist</t>
  </si>
  <si>
    <t>(b) Begin psychotherapy with the parents</t>
  </si>
  <si>
    <t>(c) Ascertain what the parents have done to reinforce this behavior</t>
  </si>
  <si>
    <t>(d) See the parents and child together for therapy</t>
  </si>
  <si>
    <r>
      <t xml:space="preserve"> This is an example of a multiple-choice level for an</t>
    </r>
    <r>
      <rPr>
        <b/>
        <sz val="12"/>
        <color rgb="FF002060"/>
        <rFont val="Calibri"/>
        <family val="2"/>
        <scheme val="minor"/>
      </rPr>
      <t xml:space="preserve"> Analysis</t>
    </r>
    <r>
      <rPr>
        <b/>
        <sz val="12"/>
        <color theme="1"/>
        <rFont val="Calibri"/>
        <family val="2"/>
        <scheme val="minor"/>
      </rPr>
      <t xml:space="preserve"> or </t>
    </r>
    <r>
      <rPr>
        <b/>
        <sz val="12"/>
        <color rgb="FF002060"/>
        <rFont val="Calibri"/>
        <family val="2"/>
        <scheme val="minor"/>
      </rPr>
      <t>Evaluation</t>
    </r>
    <r>
      <rPr>
        <b/>
        <sz val="12"/>
        <color theme="1"/>
        <rFont val="Calibri"/>
        <family val="2"/>
        <scheme val="minor"/>
      </rPr>
      <t xml:space="preserve"> outcome:</t>
    </r>
  </si>
  <si>
    <t xml:space="preserve">              Based on the process described in Effective Tests, how would you judge this instructor’s answer?</t>
  </si>
  <si>
    <t xml:space="preserve">            * An instructor was asked the following question: "Briefly list and explain how you develop a test.” As an answer, this instructor wrote the following:</t>
  </si>
  <si>
    <t>It is concerned with how students can take their knowledge and understanding, applying it to different situations.  This usually involves students answering questions or solving problems.</t>
  </si>
  <si>
    <t xml:space="preserve">Apply,  Calculate or compute, Demonstrate,  Interpret,  Show,  Solve,  Suggest, Classify,  Develop,  Illustrate,  Use, Determine, Model, Perform,  Present, Operate, Practice, Predict, Execute, Implement, Carry out </t>
  </si>
  <si>
    <t>1. The side chain of Histidine has a pKa of 6.4 at which pH would it carry a full positive charge?</t>
  </si>
  <si>
    <t>2. Assume that you work at the drug company. You are trying to develop a new drug for the treatment of schizophrenia. Which of the following neutransmitters are you likely to target?</t>
  </si>
  <si>
    <t>(a) dopamine</t>
  </si>
  <si>
    <t>(c) GABA</t>
  </si>
  <si>
    <t>(b) serotonin</t>
  </si>
  <si>
    <t>(d) acetylcholine</t>
  </si>
  <si>
    <t>(e) norepinephrine</t>
  </si>
  <si>
    <t>3.  Mrs. H has had little energy to care for her young children or her house since her husband died a few months ago. She has no income and little food. The protective service agency has become involved since her children were left unsupervised. What is the FIRST goal to work toward in implementing a treatment plan for Mrs. H?</t>
  </si>
  <si>
    <t>(a) Help her grieve her husband's death</t>
  </si>
  <si>
    <t>(b) Get a volunteer parent aid to help with parenting skills</t>
  </si>
  <si>
    <t>(c) Help her get AFDC and food stamps</t>
  </si>
  <si>
    <t>(d)  Refer her for medication for depression </t>
  </si>
  <si>
    <t>4.  Which one of the following memory systems does a piano-tuner mainly use in his occupation?</t>
  </si>
  <si>
    <t>(a) Echoic memory</t>
  </si>
  <si>
    <t>(b) Short-term memory</t>
  </si>
  <si>
    <t>(c) Long-term memory</t>
  </si>
  <si>
    <t>(d). Mono-auditory memory</t>
  </si>
  <si>
    <t>(e) None of the above</t>
  </si>
  <si>
    <t>5.  Wilma and Fred were arguing over the furniture while they were settling their divorce agreement. Wilma said to Fred, “I never like that chair anyway.” At which of Knapp’s relational conversation levels is this statement?</t>
  </si>
  <si>
    <t>2025-2026</t>
  </si>
  <si>
    <t>Misamis Oriental General Comprehensive High School</t>
  </si>
  <si>
    <t>Kysilyn M. Tongol</t>
  </si>
  <si>
    <t xml:space="preserve">1.1 Select, measure and weigh ingredients according to recipe requirements, enterprise practices and customer practices                  1.2 Select required oven temperature to bake goods in accordance with desired characteristics, standard recipe specifications and enterprise 
practices </t>
  </si>
  <si>
    <t>1.3 Prepare sponges and cakes according to recipe specifications, techniques and conditions and desired product characteristics</t>
  </si>
  <si>
    <t>1.4 Use appropriate equipment according to required pastry and bakery products and standard operating procedures                       1.6 Cool sponges and cakes according to established standards and procedures</t>
  </si>
  <si>
    <t>2.1 Prepare and select fillings in accordance with required consistency and appropriate flavors                                                         2.2 Fill and assemble slice or layer sponges and cakes according to standard recipe specifications, enterprise practice and customer preferences</t>
  </si>
  <si>
    <t xml:space="preserve">2.3 Select coatings and sidings according 
to the product characteristics and 
required recipe specification </t>
  </si>
  <si>
    <t>3.1 Decorate sponges and cakes suited to the product and occasion and in accordance with standard recipes and enterprise practices      3.2 Use suitable icings and decorations according to standard recipes and/or enterprise standards and customer preferences</t>
  </si>
  <si>
    <t>4.1. Present cakes in accordance with customer’s expectations and 4.2. established standards and procedures 4.3. Select and use equipment in accordance with service requirements</t>
  </si>
  <si>
    <t>4.4. Maintain product freshness, appearances and eating qualities in accordance with the established standards and procedures 4.5. Marked cakes or cut portion controlled to minimize wastage and in accordance with enterprise specifications and customer preferences</t>
  </si>
  <si>
    <t>5.1. Store cakes in accordance with establishment’s standards and procedures     5.2. Identify storage methods in accordance with product specifications and established standards and procedures</t>
  </si>
  <si>
    <t>Bread and Pastry Production (BPP), Third Quarter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</si>
</sst>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32" x14ac:knownFonts="1">
    <font>
      <sz val="11"/>
      <color theme="1"/>
      <name val="Calibri"/>
      <family val="2"/>
      <scheme val="minor"/>
    </font>
    <font>
      <sz val="11"/>
      <color theme="0"/>
      <name val="Calibri"/>
      <family val="2"/>
      <scheme val="minor"/>
    </font>
    <font>
      <sz val="10"/>
      <name val="Arial"/>
    </font>
    <font>
      <sz val="12"/>
      <name val="Arial"/>
      <family val="2"/>
    </font>
    <font>
      <sz val="8"/>
      <name val="Arial"/>
      <family val="2"/>
    </font>
    <font>
      <b/>
      <sz val="11"/>
      <name val="Arial"/>
      <family val="2"/>
    </font>
    <font>
      <b/>
      <sz val="12"/>
      <name val="Arial"/>
      <family val="2"/>
    </font>
    <font>
      <sz val="10"/>
      <name val="Arial"/>
      <family val="2"/>
    </font>
    <font>
      <sz val="11"/>
      <name val="Arial"/>
      <family val="2"/>
    </font>
    <font>
      <sz val="8"/>
      <color theme="0"/>
      <name val="Calibri"/>
      <family val="2"/>
      <scheme val="minor"/>
    </font>
    <font>
      <sz val="8"/>
      <color theme="1"/>
      <name val="Calibri"/>
      <family val="2"/>
      <scheme val="minor"/>
    </font>
    <font>
      <sz val="9"/>
      <name val="Arial"/>
      <family val="2"/>
    </font>
    <font>
      <i/>
      <sz val="10"/>
      <color theme="0"/>
      <name val="Calibri"/>
      <family val="2"/>
      <scheme val="minor"/>
    </font>
    <font>
      <sz val="10"/>
      <color theme="1"/>
      <name val="Calibri"/>
      <family val="2"/>
      <scheme val="minor"/>
    </font>
    <font>
      <sz val="12"/>
      <color theme="1"/>
      <name val="Calibri"/>
      <family val="2"/>
      <scheme val="minor"/>
    </font>
    <font>
      <sz val="1"/>
      <color theme="0"/>
      <name val="Calibri"/>
      <family val="2"/>
      <scheme val="minor"/>
    </font>
    <font>
      <i/>
      <sz val="1"/>
      <color theme="0"/>
      <name val="Calibri"/>
      <family val="2"/>
      <scheme val="minor"/>
    </font>
    <font>
      <sz val="1"/>
      <color theme="0"/>
      <name val="Arial"/>
      <family val="2"/>
    </font>
    <font>
      <sz val="10"/>
      <color theme="1"/>
      <name val="Arial"/>
      <family val="2"/>
    </font>
    <font>
      <sz val="10"/>
      <color theme="1"/>
      <name val="Arial Narrow"/>
      <family val="2"/>
    </font>
    <font>
      <sz val="8"/>
      <color theme="1"/>
      <name val="Arial Narrow"/>
      <family val="2"/>
    </font>
    <font>
      <b/>
      <sz val="12"/>
      <color theme="1"/>
      <name val="Arial"/>
      <family val="2"/>
    </font>
    <font>
      <b/>
      <sz val="14"/>
      <name val="Arial"/>
      <family val="2"/>
    </font>
    <font>
      <b/>
      <sz val="14"/>
      <color theme="1"/>
      <name val="Arial"/>
      <family val="2"/>
    </font>
    <font>
      <b/>
      <sz val="14"/>
      <color theme="1"/>
      <name val="Calibri"/>
      <family val="2"/>
      <scheme val="minor"/>
    </font>
    <font>
      <b/>
      <sz val="16"/>
      <color theme="1"/>
      <name val="Calibri"/>
      <family val="2"/>
      <scheme val="minor"/>
    </font>
    <font>
      <sz val="11"/>
      <name val="Calibri"/>
      <family val="2"/>
      <scheme val="minor"/>
    </font>
    <font>
      <sz val="9"/>
      <name val="Arial Narrow"/>
      <family val="2"/>
    </font>
    <font>
      <sz val="9"/>
      <color theme="1"/>
      <name val="Calibri"/>
      <family val="2"/>
      <scheme val="minor"/>
    </font>
    <font>
      <b/>
      <sz val="1"/>
      <color theme="0"/>
      <name val="Arial"/>
      <family val="2"/>
    </font>
    <font>
      <sz val="8"/>
      <color theme="0"/>
      <name val="Arial"/>
      <family val="2"/>
    </font>
    <font>
      <sz val="9"/>
      <color theme="0"/>
      <name val="Calibri"/>
      <family val="2"/>
      <scheme val="minor"/>
    </font>
    <font>
      <sz val="9"/>
      <name val="Calibri"/>
      <family val="2"/>
      <scheme val="minor"/>
    </font>
    <font>
      <sz val="10"/>
      <color theme="0"/>
      <name val="Calibri"/>
      <family val="2"/>
      <scheme val="minor"/>
    </font>
    <font>
      <i/>
      <sz val="8"/>
      <color rgb="FF7030A0"/>
      <name val="Calibri"/>
      <family val="2"/>
      <scheme val="minor"/>
    </font>
    <font>
      <i/>
      <sz val="9"/>
      <color rgb="FF7030A0"/>
      <name val="Arial Narrow"/>
      <family val="2"/>
    </font>
    <font>
      <b/>
      <sz val="9"/>
      <color theme="9" tint="-0.249977111117893"/>
      <name val="Arial Narrow"/>
      <family val="2"/>
    </font>
    <font>
      <b/>
      <i/>
      <sz val="9"/>
      <color rgb="FFFF0000"/>
      <name val="Arial Narrow"/>
      <family val="2"/>
    </font>
    <font>
      <b/>
      <sz val="9"/>
      <color rgb="FFFF0000"/>
      <name val="Arial Narrow"/>
      <family val="2"/>
    </font>
    <font>
      <b/>
      <sz val="14"/>
      <color rgb="FFFF0000"/>
      <name val="Calibri"/>
      <family val="2"/>
      <scheme val="minor"/>
    </font>
    <font>
      <sz val="8"/>
      <name val="Calibri"/>
      <family val="2"/>
      <scheme val="minor"/>
    </font>
    <font>
      <sz val="16"/>
      <color theme="1"/>
      <name val="Calibri"/>
      <family val="2"/>
      <scheme val="minor"/>
    </font>
    <font>
      <b/>
      <sz val="14"/>
      <name val="Calibri"/>
      <family val="2"/>
      <scheme val="minor"/>
    </font>
    <font>
      <b/>
      <sz val="12"/>
      <color theme="1"/>
      <name val="Calibri"/>
      <family val="2"/>
      <scheme val="minor"/>
    </font>
    <font>
      <b/>
      <sz val="11"/>
      <color theme="1"/>
      <name val="Calibri"/>
      <family val="2"/>
      <scheme val="minor"/>
    </font>
    <font>
      <sz val="9"/>
      <color rgb="FFFF0000"/>
      <name val="Calibri"/>
      <family val="2"/>
      <scheme val="minor"/>
    </font>
    <font>
      <b/>
      <sz val="1"/>
      <color theme="0"/>
      <name val="Calibri"/>
      <family val="2"/>
      <scheme val="minor"/>
    </font>
    <font>
      <sz val="14"/>
      <name val="Bookman Old Style"/>
      <family val="1"/>
    </font>
    <font>
      <b/>
      <sz val="10"/>
      <color rgb="FF1A1A1A"/>
      <name val="Segoe UI"/>
      <family val="2"/>
    </font>
    <font>
      <b/>
      <sz val="16"/>
      <color rgb="FF7030A0"/>
      <name val="Calibri"/>
      <family val="2"/>
      <scheme val="minor"/>
    </font>
    <font>
      <i/>
      <sz val="11"/>
      <color theme="1"/>
      <name val="Calibri"/>
      <family val="2"/>
      <scheme val="minor"/>
    </font>
    <font>
      <sz val="11"/>
      <color rgb="FF000000"/>
      <name val="Arial"/>
      <family val="2"/>
    </font>
    <font>
      <b/>
      <sz val="12"/>
      <color theme="0"/>
      <name val="Arial"/>
      <family val="2"/>
    </font>
    <font>
      <b/>
      <sz val="12"/>
      <color theme="9" tint="0.79998168889431442"/>
      <name val="Arial"/>
      <family val="2"/>
    </font>
    <font>
      <u/>
      <sz val="11"/>
      <color theme="10"/>
      <name val="Calibri"/>
      <family val="2"/>
      <scheme val="minor"/>
    </font>
    <font>
      <b/>
      <sz val="20"/>
      <color rgb="FFFF0000"/>
      <name val="Calibri"/>
      <family val="2"/>
      <scheme val="minor"/>
    </font>
    <font>
      <sz val="11"/>
      <color theme="1"/>
      <name val="Arial"/>
      <family val="2"/>
    </font>
    <font>
      <i/>
      <sz val="11"/>
      <color rgb="FF000000"/>
      <name val="Arial"/>
      <family val="2"/>
    </font>
    <font>
      <i/>
      <sz val="12"/>
      <color rgb="FF000000"/>
      <name val="Arial"/>
      <family val="2"/>
    </font>
    <font>
      <sz val="12"/>
      <color rgb="FF000000"/>
      <name val="Arial"/>
      <family val="2"/>
    </font>
    <font>
      <sz val="12"/>
      <color theme="1"/>
      <name val="Arial"/>
      <family val="2"/>
    </font>
    <font>
      <b/>
      <sz val="11"/>
      <color theme="1"/>
      <name val="Arial"/>
      <family val="2"/>
    </font>
    <font>
      <sz val="12"/>
      <color rgb="FF333333"/>
      <name val="Arial"/>
      <family val="2"/>
    </font>
    <font>
      <b/>
      <sz val="12"/>
      <color rgb="FF333333"/>
      <name val="Arial"/>
      <family val="2"/>
    </font>
    <font>
      <i/>
      <sz val="12"/>
      <color rgb="FF7030A0"/>
      <name val="Arial"/>
      <family val="2"/>
    </font>
    <font>
      <b/>
      <sz val="18"/>
      <color rgb="FFFF0000"/>
      <name val="Arial"/>
      <family val="2"/>
    </font>
    <font>
      <b/>
      <sz val="12"/>
      <color rgb="FF00682F"/>
      <name val="Arial"/>
      <family val="2"/>
    </font>
    <font>
      <i/>
      <sz val="12"/>
      <color rgb="FFC00000"/>
      <name val="Arial"/>
      <family val="2"/>
    </font>
    <font>
      <i/>
      <sz val="12"/>
      <color rgb="FF476EEB"/>
      <name val="Arial"/>
      <family val="2"/>
    </font>
    <font>
      <i/>
      <sz val="11"/>
      <color rgb="FF476EEB"/>
      <name val="Arial"/>
      <family val="2"/>
    </font>
    <font>
      <sz val="12"/>
      <color rgb="FF444444"/>
      <name val="Arial"/>
      <family val="2"/>
    </font>
    <font>
      <b/>
      <sz val="12"/>
      <color rgb="FF444444"/>
      <name val="Arial"/>
      <family val="2"/>
    </font>
    <font>
      <i/>
      <sz val="12"/>
      <color theme="1"/>
      <name val="Arial"/>
      <family val="2"/>
    </font>
    <font>
      <b/>
      <sz val="20"/>
      <color rgb="FFC00000"/>
      <name val="Arial"/>
      <family val="2"/>
    </font>
    <font>
      <sz val="14"/>
      <color theme="1"/>
      <name val="Cambria"/>
      <family val="1"/>
      <scheme val="major"/>
    </font>
    <font>
      <b/>
      <sz val="14"/>
      <color theme="1"/>
      <name val="Cambria"/>
      <family val="1"/>
      <scheme val="major"/>
    </font>
    <font>
      <sz val="14"/>
      <color rgb="FF444444"/>
      <name val="Cambria"/>
      <family val="1"/>
      <scheme val="major"/>
    </font>
    <font>
      <b/>
      <sz val="14"/>
      <color rgb="FF444444"/>
      <name val="Cambria"/>
      <family val="1"/>
      <scheme val="major"/>
    </font>
    <font>
      <sz val="14"/>
      <color theme="1"/>
      <name val="Calibri"/>
      <family val="2"/>
      <scheme val="minor"/>
    </font>
    <font>
      <u/>
      <sz val="14"/>
      <color theme="10"/>
      <name val="Calibri"/>
      <family val="2"/>
      <scheme val="minor"/>
    </font>
    <font>
      <i/>
      <sz val="14"/>
      <color theme="1"/>
      <name val="Cambria"/>
      <family val="1"/>
      <scheme val="major"/>
    </font>
    <font>
      <sz val="14"/>
      <color rgb="FF476EEB"/>
      <name val="Cambria"/>
      <family val="1"/>
      <scheme val="major"/>
    </font>
    <font>
      <i/>
      <sz val="12"/>
      <color theme="1"/>
      <name val="Cambria"/>
      <family val="1"/>
      <scheme val="major"/>
    </font>
    <font>
      <sz val="18"/>
      <color rgb="FFC00000"/>
      <name val="Calibri"/>
      <family val="2"/>
      <scheme val="minor"/>
    </font>
    <font>
      <sz val="11"/>
      <color rgb="FF444444"/>
      <name val="Arial"/>
      <family val="2"/>
    </font>
    <font>
      <u/>
      <sz val="12"/>
      <color theme="10"/>
      <name val="Calibri"/>
      <family val="2"/>
      <scheme val="minor"/>
    </font>
    <font>
      <sz val="12"/>
      <color rgb="FF444444"/>
      <name val="Calibri"/>
      <family val="2"/>
      <scheme val="minor"/>
    </font>
    <font>
      <sz val="12"/>
      <color rgb="FF000000"/>
      <name val="Calibri"/>
      <family val="2"/>
      <scheme val="minor"/>
    </font>
    <font>
      <b/>
      <i/>
      <sz val="12"/>
      <color rgb="FF000000"/>
      <name val="Calibri"/>
      <family val="2"/>
      <scheme val="minor"/>
    </font>
    <font>
      <i/>
      <sz val="11"/>
      <color rgb="FF476EEB"/>
      <name val="Calibri"/>
      <family val="2"/>
      <scheme val="minor"/>
    </font>
    <font>
      <b/>
      <sz val="12"/>
      <color rgb="FF000000"/>
      <name val="Calibri"/>
      <family val="2"/>
      <scheme val="minor"/>
    </font>
    <font>
      <b/>
      <sz val="12"/>
      <name val="Calibri"/>
      <family val="2"/>
      <scheme val="minor"/>
    </font>
    <font>
      <b/>
      <sz val="12"/>
      <color rgb="FF002060"/>
      <name val="Calibri"/>
      <family val="2"/>
      <scheme val="minor"/>
    </font>
    <font>
      <sz val="12"/>
      <name val="Calibri"/>
      <family val="2"/>
      <scheme val="minor"/>
    </font>
    <font>
      <b/>
      <sz val="16"/>
      <color rgb="FFC00000"/>
      <name val="Calibri"/>
      <family val="2"/>
      <scheme val="minor"/>
    </font>
    <font>
      <sz val="13"/>
      <color theme="1"/>
      <name val="Calibri"/>
      <family val="2"/>
      <scheme val="minor"/>
    </font>
    <font>
      <i/>
      <sz val="12"/>
      <color theme="1"/>
      <name val="Calibri"/>
      <family val="2"/>
      <scheme val="minor"/>
    </font>
    <font>
      <b/>
      <sz val="12"/>
      <color rgb="FF1A1A1A"/>
      <name val="Segoe UI"/>
      <family val="2"/>
    </font>
    <font>
      <sz val="12"/>
      <color rgb="FF1A1A1A"/>
      <name val="Segoe UI"/>
      <family val="2"/>
    </font>
    <font>
      <b/>
      <i/>
      <sz val="12"/>
      <color rgb="FF1A1A1A"/>
      <name val="Segoe UI"/>
      <family val="2"/>
    </font>
    <font>
      <i/>
      <sz val="12"/>
      <color rgb="FF1A1A1A"/>
      <name val="Segoe UI"/>
      <family val="2"/>
    </font>
    <font>
      <b/>
      <i/>
      <sz val="11"/>
      <color rgb="FF444444"/>
      <name val="Arial"/>
      <family val="2"/>
    </font>
    <font>
      <b/>
      <i/>
      <sz val="11"/>
      <color rgb="FF000000"/>
      <name val="Arial"/>
      <family val="2"/>
    </font>
    <font>
      <b/>
      <sz val="11"/>
      <color rgb="FF002060"/>
      <name val="Arial"/>
      <family val="2"/>
    </font>
    <font>
      <b/>
      <sz val="12"/>
      <color rgb="FF212529"/>
      <name val="Arial"/>
      <family val="2"/>
    </font>
    <font>
      <b/>
      <i/>
      <sz val="13"/>
      <color rgb="FF444444"/>
      <name val="Arial"/>
      <family val="2"/>
    </font>
    <font>
      <b/>
      <i/>
      <sz val="12"/>
      <color rgb="FF002060"/>
      <name val="Arial"/>
      <family val="2"/>
    </font>
    <font>
      <b/>
      <sz val="12"/>
      <color rgb="FF002060"/>
      <name val="Arial"/>
      <family val="2"/>
    </font>
    <font>
      <sz val="18"/>
      <color rgb="FFFF0000"/>
      <name val="Calibri"/>
      <family val="2"/>
      <scheme val="minor"/>
    </font>
    <font>
      <sz val="16"/>
      <color rgb="FFFF0000"/>
      <name val="Calibri"/>
      <family val="2"/>
      <scheme val="minor"/>
    </font>
    <font>
      <b/>
      <sz val="16"/>
      <color rgb="FFFF0000"/>
      <name val="Arial"/>
      <family val="2"/>
    </font>
    <font>
      <b/>
      <sz val="14"/>
      <color rgb="FF476EEB"/>
      <name val="Arial"/>
      <family val="2"/>
    </font>
    <font>
      <b/>
      <sz val="16"/>
      <color rgb="FF476EEB"/>
      <name val="Arial"/>
      <family val="2"/>
    </font>
    <font>
      <b/>
      <sz val="16"/>
      <color rgb="FF476EEB"/>
      <name val="Cambria"/>
      <family val="1"/>
      <scheme val="major"/>
    </font>
    <font>
      <b/>
      <i/>
      <sz val="16"/>
      <color rgb="FF002060"/>
      <name val="Cambria"/>
      <family val="1"/>
      <scheme val="major"/>
    </font>
    <font>
      <sz val="15"/>
      <color theme="1"/>
      <name val="Cambria"/>
      <family val="1"/>
      <scheme val="major"/>
    </font>
    <font>
      <b/>
      <sz val="15"/>
      <color theme="1"/>
      <name val="Cambria"/>
      <family val="1"/>
      <scheme val="major"/>
    </font>
    <font>
      <sz val="15"/>
      <color theme="1"/>
      <name val="Calibri"/>
      <family val="2"/>
      <scheme val="minor"/>
    </font>
    <font>
      <sz val="13"/>
      <color rgb="FF1A1A1A"/>
      <name val="Segoe UI"/>
      <family val="2"/>
    </font>
    <font>
      <b/>
      <sz val="13"/>
      <color rgb="FF1A1A1A"/>
      <name val="Segoe UI"/>
      <family val="2"/>
    </font>
    <font>
      <sz val="13"/>
      <color rgb="FF444444"/>
      <name val="Arial"/>
      <family val="2"/>
    </font>
    <font>
      <b/>
      <sz val="18"/>
      <color rgb="FFC00000"/>
      <name val="Calibri"/>
      <family val="2"/>
      <scheme val="minor"/>
    </font>
    <font>
      <b/>
      <sz val="14"/>
      <color rgb="FF002060"/>
      <name val="Calibri"/>
      <family val="2"/>
      <scheme val="minor"/>
    </font>
    <font>
      <b/>
      <sz val="13"/>
      <color rgb="FF444444"/>
      <name val="Arial"/>
      <family val="2"/>
    </font>
    <font>
      <sz val="11"/>
      <color rgb="FF002060"/>
      <name val="Arial"/>
      <family val="2"/>
    </font>
    <font>
      <i/>
      <sz val="13"/>
      <color rgb="FF444444"/>
      <name val="Arial"/>
      <family val="2"/>
    </font>
    <font>
      <b/>
      <i/>
      <sz val="12"/>
      <color rgb="FF0070C0"/>
      <name val="Arial"/>
      <family val="2"/>
    </font>
    <font>
      <sz val="11"/>
      <color rgb="FFC00000"/>
      <name val="Arial"/>
      <family val="2"/>
    </font>
    <font>
      <sz val="12"/>
      <color rgb="FF476EEB"/>
      <name val="Arial"/>
      <family val="2"/>
    </font>
    <font>
      <b/>
      <sz val="12"/>
      <color rgb="FF476EEB"/>
      <name val="Calibri"/>
      <family val="2"/>
      <scheme val="minor"/>
    </font>
    <font>
      <b/>
      <i/>
      <sz val="14"/>
      <color theme="1"/>
      <name val="Cambria"/>
      <family val="1"/>
      <scheme val="major"/>
    </font>
    <font>
      <b/>
      <i/>
      <sz val="12"/>
      <color rgb="FF476EEB"/>
      <name val="Calibri"/>
      <family val="2"/>
      <scheme val="minor"/>
    </font>
  </fonts>
  <fills count="1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DDDDDD"/>
        <bgColor indexed="64"/>
      </patternFill>
    </fill>
    <fill>
      <patternFill patternType="solid">
        <fgColor rgb="FFDDFFDD"/>
        <bgColor indexed="64"/>
      </patternFill>
    </fill>
    <fill>
      <patternFill patternType="solid">
        <fgColor rgb="FFFA8EF2"/>
        <bgColor indexed="64"/>
      </patternFill>
    </fill>
    <fill>
      <patternFill patternType="solid">
        <fgColor rgb="FFC1FFC1"/>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C000"/>
        <bgColor indexed="64"/>
      </patternFill>
    </fill>
    <fill>
      <patternFill patternType="solid">
        <fgColor rgb="FFD7FDFD"/>
        <bgColor indexed="64"/>
      </patternFill>
    </fill>
    <fill>
      <patternFill patternType="solid">
        <fgColor theme="9" tint="0.59999389629810485"/>
        <bgColor indexed="64"/>
      </patternFill>
    </fill>
    <fill>
      <patternFill patternType="solid">
        <fgColor theme="9" tint="-0.49998474074526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hair">
        <color indexed="64"/>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hair">
        <color indexed="64"/>
      </right>
      <top/>
      <bottom style="hair">
        <color indexed="64"/>
      </bottom>
      <diagonal/>
    </border>
    <border>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bottom style="hair">
        <color indexed="64"/>
      </bottom>
      <diagonal/>
    </border>
    <border>
      <left style="thin">
        <color rgb="FF00B050"/>
      </left>
      <right style="thin">
        <color indexed="64"/>
      </right>
      <top style="thin">
        <color rgb="FF00B050"/>
      </top>
      <bottom style="thin">
        <color indexed="64"/>
      </bottom>
      <diagonal/>
    </border>
    <border>
      <left style="thin">
        <color indexed="64"/>
      </left>
      <right style="thin">
        <color rgb="FF00B050"/>
      </right>
      <top style="thin">
        <color rgb="FF00B050"/>
      </top>
      <bottom style="thin">
        <color indexed="64"/>
      </bottom>
      <diagonal/>
    </border>
    <border>
      <left style="thin">
        <color rgb="FF00B050"/>
      </left>
      <right style="thin">
        <color indexed="64"/>
      </right>
      <top style="thin">
        <color indexed="64"/>
      </top>
      <bottom style="thin">
        <color rgb="FF00B050"/>
      </bottom>
      <diagonal/>
    </border>
    <border>
      <left style="thin">
        <color indexed="64"/>
      </left>
      <right style="thin">
        <color rgb="FF00B050"/>
      </right>
      <top style="thin">
        <color indexed="64"/>
      </top>
      <bottom style="thin">
        <color rgb="FF00B050"/>
      </bottom>
      <diagonal/>
    </border>
    <border>
      <left/>
      <right style="thin">
        <color indexed="64"/>
      </right>
      <top style="thin">
        <color indexed="64"/>
      </top>
      <bottom/>
      <diagonal/>
    </border>
    <border>
      <left style="hair">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0" fontId="2" fillId="0" borderId="0"/>
    <xf numFmtId="0" fontId="54" fillId="0" borderId="0" applyNumberFormat="0" applyFill="0" applyBorder="0" applyAlignment="0" applyProtection="0"/>
  </cellStyleXfs>
  <cellXfs count="432">
    <xf numFmtId="0" fontId="0" fillId="0" borderId="0" xfId="0"/>
    <xf numFmtId="0" fontId="0" fillId="3" borderId="1" xfId="0" applyFill="1" applyBorder="1" applyAlignment="1" applyProtection="1">
      <alignment horizontal="right" wrapText="1"/>
      <protection hidden="1"/>
    </xf>
    <xf numFmtId="0" fontId="0" fillId="3" borderId="1" xfId="0" applyFill="1" applyBorder="1" applyAlignment="1" applyProtection="1">
      <alignment horizontal="center" vertical="center"/>
      <protection hidden="1"/>
    </xf>
    <xf numFmtId="10" fontId="0" fillId="3" borderId="1" xfId="0" applyNumberFormat="1" applyFill="1" applyBorder="1" applyAlignment="1" applyProtection="1">
      <alignment horizontal="center" vertical="center"/>
      <protection hidden="1"/>
    </xf>
    <xf numFmtId="9" fontId="11" fillId="3" borderId="1" xfId="1" applyNumberFormat="1" applyFont="1" applyFill="1" applyBorder="1" applyAlignment="1" applyProtection="1">
      <alignment horizontal="center" vertical="center"/>
      <protection hidden="1"/>
    </xf>
    <xf numFmtId="0" fontId="15" fillId="0" borderId="0" xfId="0" applyFont="1" applyFill="1" applyAlignment="1" applyProtection="1">
      <alignment horizontal="center" vertical="center"/>
      <protection hidden="1"/>
    </xf>
    <xf numFmtId="0" fontId="15" fillId="0" borderId="0" xfId="0" applyFont="1" applyFill="1" applyProtection="1">
      <protection hidden="1"/>
    </xf>
    <xf numFmtId="1" fontId="14" fillId="3" borderId="1" xfId="0" applyNumberFormat="1" applyFont="1" applyFill="1" applyBorder="1" applyAlignment="1" applyProtection="1">
      <alignment horizontal="center" vertical="center"/>
      <protection hidden="1"/>
    </xf>
    <xf numFmtId="0" fontId="0" fillId="0" borderId="0" xfId="0" applyAlignment="1" applyProtection="1">
      <protection hidden="1"/>
    </xf>
    <xf numFmtId="0" fontId="16" fillId="0" borderId="0" xfId="0" applyFont="1" applyAlignment="1" applyProtection="1">
      <alignment horizontal="center" vertical="center" wrapText="1"/>
      <protection hidden="1"/>
    </xf>
    <xf numFmtId="0" fontId="15" fillId="0" borderId="0" xfId="0" applyFont="1" applyAlignment="1" applyProtection="1">
      <alignment horizontal="center" vertical="center"/>
      <protection hidden="1"/>
    </xf>
    <xf numFmtId="0" fontId="15" fillId="0" borderId="0" xfId="0" applyFont="1" applyFill="1"/>
    <xf numFmtId="0" fontId="17" fillId="0" borderId="1" xfId="1" applyFont="1" applyFill="1" applyBorder="1" applyAlignment="1" applyProtection="1">
      <alignment vertical="center" wrapText="1"/>
      <protection hidden="1"/>
    </xf>
    <xf numFmtId="0" fontId="4" fillId="0" borderId="1" xfId="1" applyFont="1" applyFill="1" applyBorder="1" applyAlignment="1" applyProtection="1">
      <alignment vertical="center" wrapText="1"/>
      <protection hidden="1"/>
    </xf>
    <xf numFmtId="0" fontId="25" fillId="2" borderId="1" xfId="0" applyFont="1" applyFill="1" applyBorder="1" applyAlignment="1" applyProtection="1">
      <alignment horizontal="right" vertical="center" wrapText="1"/>
      <protection hidden="1"/>
    </xf>
    <xf numFmtId="9" fontId="7" fillId="3" borderId="3" xfId="1" applyNumberFormat="1" applyFont="1" applyFill="1" applyBorder="1" applyAlignment="1" applyProtection="1">
      <alignment horizontal="center" vertical="center"/>
      <protection hidden="1"/>
    </xf>
    <xf numFmtId="0" fontId="15" fillId="0" borderId="9" xfId="0" applyFont="1" applyBorder="1" applyAlignment="1" applyProtection="1">
      <alignment horizontal="center" vertical="center"/>
      <protection hidden="1"/>
    </xf>
    <xf numFmtId="1" fontId="0" fillId="3" borderId="1" xfId="0" applyNumberFormat="1" applyFill="1" applyBorder="1" applyAlignment="1" applyProtection="1">
      <alignment horizontal="center" vertical="center"/>
      <protection hidden="1"/>
    </xf>
    <xf numFmtId="1" fontId="0" fillId="3" borderId="3" xfId="0" applyNumberFormat="1" applyFill="1" applyBorder="1" applyAlignment="1" applyProtection="1">
      <alignment horizontal="center" vertical="center"/>
      <protection hidden="1"/>
    </xf>
    <xf numFmtId="0" fontId="0" fillId="0" borderId="0" xfId="0" applyAlignment="1" applyProtection="1">
      <alignment horizontal="center"/>
      <protection hidden="1"/>
    </xf>
    <xf numFmtId="0" fontId="4" fillId="0" borderId="3" xfId="1" applyFont="1" applyBorder="1" applyAlignment="1" applyProtection="1">
      <alignment horizontal="center" textRotation="90"/>
      <protection hidden="1"/>
    </xf>
    <xf numFmtId="0" fontId="0" fillId="0" borderId="0" xfId="0" applyAlignment="1" applyProtection="1">
      <alignment horizontal="center" vertical="center"/>
      <protection hidden="1"/>
    </xf>
    <xf numFmtId="164" fontId="15" fillId="0" borderId="0" xfId="0" applyNumberFormat="1" applyFont="1" applyFill="1"/>
    <xf numFmtId="164" fontId="30" fillId="0" borderId="1" xfId="1" applyNumberFormat="1" applyFont="1" applyFill="1" applyBorder="1" applyAlignment="1" applyProtection="1">
      <alignment horizontal="center" vertical="center" wrapText="1"/>
      <protection hidden="1"/>
    </xf>
    <xf numFmtId="0" fontId="26" fillId="0" borderId="0" xfId="0" applyFont="1" applyFill="1" applyAlignment="1" applyProtection="1">
      <alignment horizontal="center" vertical="center"/>
      <protection hidden="1"/>
    </xf>
    <xf numFmtId="0" fontId="26" fillId="0" borderId="0" xfId="0" applyFont="1" applyFill="1" applyProtection="1">
      <protection hidden="1"/>
    </xf>
    <xf numFmtId="0" fontId="31" fillId="0" borderId="0" xfId="0" applyFont="1" applyFill="1" applyAlignment="1" applyProtection="1">
      <alignment horizontal="center" vertical="center"/>
      <protection hidden="1"/>
    </xf>
    <xf numFmtId="0" fontId="32" fillId="0" borderId="0" xfId="0" applyFont="1" applyFill="1" applyAlignment="1" applyProtection="1">
      <alignment horizontal="center" vertical="center"/>
      <protection hidden="1"/>
    </xf>
    <xf numFmtId="0" fontId="31" fillId="0" borderId="0" xfId="0" applyFont="1" applyFill="1" applyAlignment="1" applyProtection="1">
      <alignment horizontal="center"/>
      <protection hidden="1"/>
    </xf>
    <xf numFmtId="0" fontId="12" fillId="0" borderId="0" xfId="0" applyFont="1" applyAlignment="1" applyProtection="1">
      <alignment horizontal="center" vertical="center" wrapText="1"/>
      <protection hidden="1"/>
    </xf>
    <xf numFmtId="0" fontId="0" fillId="0" borderId="0" xfId="0" applyProtection="1">
      <protection hidden="1"/>
    </xf>
    <xf numFmtId="0" fontId="7" fillId="0" borderId="6" xfId="1" applyFont="1" applyBorder="1" applyAlignment="1" applyProtection="1">
      <alignment horizontal="left" vertical="center" wrapText="1"/>
      <protection hidden="1"/>
    </xf>
    <xf numFmtId="0" fontId="8" fillId="0" borderId="6" xfId="1" applyFont="1" applyBorder="1" applyAlignment="1" applyProtection="1">
      <alignment horizontal="center" vertical="center"/>
      <protection hidden="1"/>
    </xf>
    <xf numFmtId="10" fontId="8" fillId="0" borderId="6" xfId="1" applyNumberFormat="1" applyFont="1" applyBorder="1" applyAlignment="1" applyProtection="1">
      <alignment horizontal="center" vertical="center"/>
      <protection hidden="1"/>
    </xf>
    <xf numFmtId="164" fontId="8" fillId="0" borderId="6" xfId="1" applyNumberFormat="1" applyFont="1" applyBorder="1" applyAlignment="1" applyProtection="1">
      <alignment horizontal="center" vertical="center"/>
      <protection hidden="1"/>
    </xf>
    <xf numFmtId="1" fontId="27" fillId="0" borderId="10" xfId="1" applyNumberFormat="1" applyFont="1" applyBorder="1" applyAlignment="1" applyProtection="1">
      <alignment horizontal="center" vertical="center" wrapText="1"/>
      <protection hidden="1"/>
    </xf>
    <xf numFmtId="0" fontId="27" fillId="0" borderId="2" xfId="1" applyFont="1" applyBorder="1" applyAlignment="1" applyProtection="1">
      <alignment horizontal="center" vertical="center" wrapText="1"/>
      <protection hidden="1"/>
    </xf>
    <xf numFmtId="0" fontId="27" fillId="0" borderId="18" xfId="1" applyFont="1" applyBorder="1" applyAlignment="1" applyProtection="1">
      <alignment horizontal="center" vertical="center" wrapText="1"/>
      <protection hidden="1"/>
    </xf>
    <xf numFmtId="0" fontId="3" fillId="0" borderId="1" xfId="1" applyFont="1" applyBorder="1" applyAlignment="1" applyProtection="1">
      <alignment horizontal="center" vertical="center"/>
      <protection hidden="1"/>
    </xf>
    <xf numFmtId="0" fontId="7" fillId="0" borderId="1" xfId="1" applyFont="1" applyBorder="1" applyAlignment="1" applyProtection="1">
      <alignment horizontal="left" vertical="center" wrapText="1"/>
      <protection hidden="1"/>
    </xf>
    <xf numFmtId="10" fontId="8" fillId="0" borderId="1" xfId="1" applyNumberFormat="1" applyFont="1" applyBorder="1" applyAlignment="1" applyProtection="1">
      <alignment horizontal="center" vertical="center"/>
      <protection hidden="1"/>
    </xf>
    <xf numFmtId="164" fontId="8" fillId="0" borderId="10" xfId="1" applyNumberFormat="1" applyFont="1" applyBorder="1" applyAlignment="1" applyProtection="1">
      <alignment horizontal="center" vertical="center"/>
      <protection hidden="1"/>
    </xf>
    <xf numFmtId="0" fontId="27" fillId="0" borderId="2" xfId="1" applyFont="1" applyFill="1" applyBorder="1" applyAlignment="1" applyProtection="1">
      <alignment horizontal="center" vertical="center" wrapText="1"/>
      <protection hidden="1"/>
    </xf>
    <xf numFmtId="0" fontId="27" fillId="0" borderId="18" xfId="1" applyFont="1" applyFill="1" applyBorder="1" applyAlignment="1" applyProtection="1">
      <alignment horizontal="center" vertical="center" wrapText="1"/>
      <protection hidden="1"/>
    </xf>
    <xf numFmtId="164" fontId="8" fillId="0" borderId="3" xfId="1" applyNumberFormat="1" applyFont="1" applyBorder="1" applyAlignment="1" applyProtection="1">
      <alignment horizontal="center" vertical="center"/>
      <protection hidden="1"/>
    </xf>
    <xf numFmtId="0" fontId="27" fillId="0" borderId="3" xfId="1" applyFont="1" applyBorder="1" applyAlignment="1" applyProtection="1">
      <alignment horizontal="center" vertical="center" wrapText="1"/>
      <protection hidden="1"/>
    </xf>
    <xf numFmtId="0" fontId="27" fillId="0" borderId="17" xfId="1" applyFont="1" applyBorder="1" applyAlignment="1" applyProtection="1">
      <alignment horizontal="center" vertical="center" wrapText="1"/>
      <protection hidden="1"/>
    </xf>
    <xf numFmtId="0" fontId="2" fillId="0" borderId="8" xfId="1" applyBorder="1" applyAlignment="1" applyProtection="1">
      <alignment horizontal="left" vertical="center" wrapText="1"/>
      <protection hidden="1"/>
    </xf>
    <xf numFmtId="0" fontId="27" fillId="0" borderId="15" xfId="1" applyFont="1" applyBorder="1" applyAlignment="1" applyProtection="1">
      <alignment horizontal="center" vertical="center" wrapText="1"/>
      <protection hidden="1"/>
    </xf>
    <xf numFmtId="0" fontId="27" fillId="0" borderId="19" xfId="1" applyFont="1" applyBorder="1" applyAlignment="1" applyProtection="1">
      <alignment horizontal="center" vertical="center" wrapText="1"/>
      <protection hidden="1"/>
    </xf>
    <xf numFmtId="1" fontId="21" fillId="0" borderId="1" xfId="0" applyNumberFormat="1" applyFont="1" applyBorder="1" applyAlignment="1" applyProtection="1">
      <alignment horizontal="center" vertical="center"/>
      <protection hidden="1"/>
    </xf>
    <xf numFmtId="0" fontId="0" fillId="0" borderId="0" xfId="0" applyAlignment="1" applyProtection="1">
      <alignment wrapText="1"/>
      <protection hidden="1"/>
    </xf>
    <xf numFmtId="2" fontId="0" fillId="0" borderId="0" xfId="0" applyNumberFormat="1" applyAlignment="1" applyProtection="1">
      <alignment horizontal="center"/>
      <protection hidden="1"/>
    </xf>
    <xf numFmtId="2" fontId="10" fillId="0" borderId="0" xfId="0" applyNumberFormat="1" applyFont="1" applyAlignment="1" applyProtection="1">
      <alignment horizontal="center" vertical="center"/>
      <protection hidden="1"/>
    </xf>
    <xf numFmtId="2" fontId="0" fillId="0" borderId="0" xfId="0" applyNumberFormat="1" applyAlignment="1" applyProtection="1">
      <alignment horizontal="center" vertical="center"/>
      <protection hidden="1"/>
    </xf>
    <xf numFmtId="0" fontId="33" fillId="0" borderId="0" xfId="0" applyFont="1" applyAlignment="1" applyProtection="1">
      <alignment vertical="center" wrapText="1"/>
      <protection hidden="1"/>
    </xf>
    <xf numFmtId="0" fontId="33" fillId="0" borderId="0" xfId="0" applyFont="1" applyAlignment="1" applyProtection="1">
      <alignment horizontal="center" vertical="center" wrapText="1"/>
      <protection hidden="1"/>
    </xf>
    <xf numFmtId="0" fontId="31" fillId="0" borderId="0" xfId="0" applyFont="1" applyAlignment="1" applyProtection="1">
      <alignment horizontal="center" vertical="center" wrapText="1"/>
      <protection hidden="1"/>
    </xf>
    <xf numFmtId="0" fontId="28" fillId="0" borderId="0" xfId="0" applyFont="1" applyAlignment="1" applyProtection="1">
      <alignment horizontal="center" vertical="center"/>
      <protection hidden="1"/>
    </xf>
    <xf numFmtId="0" fontId="28" fillId="0" borderId="0" xfId="0" applyFont="1" applyAlignment="1" applyProtection="1">
      <alignment horizontal="center"/>
      <protection hidden="1"/>
    </xf>
    <xf numFmtId="0" fontId="31" fillId="0" borderId="0" xfId="0" applyFont="1" applyAlignment="1" applyProtection="1">
      <alignment horizontal="center" wrapText="1"/>
      <protection hidden="1"/>
    </xf>
    <xf numFmtId="0" fontId="13" fillId="0" borderId="0" xfId="0" applyFont="1" applyAlignment="1" applyProtection="1">
      <alignment horizontal="center" vertical="center"/>
      <protection hidden="1"/>
    </xf>
    <xf numFmtId="0" fontId="10" fillId="0" borderId="0" xfId="0" applyFont="1" applyAlignment="1" applyProtection="1">
      <alignment horizontal="center" vertical="center"/>
      <protection hidden="1"/>
    </xf>
    <xf numFmtId="0" fontId="15" fillId="0" borderId="0" xfId="0" applyFont="1" applyProtection="1">
      <protection hidden="1"/>
    </xf>
    <xf numFmtId="0" fontId="1" fillId="0" borderId="0" xfId="0" applyFont="1" applyAlignment="1" applyProtection="1">
      <alignment horizontal="center" vertical="center"/>
      <protection hidden="1"/>
    </xf>
    <xf numFmtId="0" fontId="9" fillId="0" borderId="0" xfId="0" applyFont="1" applyAlignment="1" applyProtection="1">
      <alignment horizontal="center" vertical="center"/>
      <protection hidden="1"/>
    </xf>
    <xf numFmtId="0" fontId="1" fillId="0" borderId="0" xfId="0" applyFont="1" applyProtection="1">
      <protection hidden="1"/>
    </xf>
    <xf numFmtId="0" fontId="15" fillId="0" borderId="0" xfId="0" applyFont="1" applyFill="1" applyBorder="1" applyProtection="1">
      <protection hidden="1"/>
    </xf>
    <xf numFmtId="0" fontId="15" fillId="0" borderId="0" xfId="0" applyFont="1" applyFill="1" applyBorder="1" applyAlignment="1" applyProtection="1">
      <alignment vertical="center"/>
      <protection hidden="1"/>
    </xf>
    <xf numFmtId="0" fontId="13" fillId="0" borderId="0" xfId="0" applyFont="1" applyFill="1" applyProtection="1">
      <protection hidden="1"/>
    </xf>
    <xf numFmtId="0" fontId="10" fillId="0" borderId="0" xfId="0" applyFont="1" applyFill="1" applyProtection="1">
      <protection hidden="1"/>
    </xf>
    <xf numFmtId="0" fontId="10" fillId="0" borderId="0" xfId="0" applyFont="1" applyProtection="1">
      <protection hidden="1"/>
    </xf>
    <xf numFmtId="0" fontId="0" fillId="0" borderId="9" xfId="0" applyBorder="1" applyAlignment="1" applyProtection="1">
      <alignment wrapText="1"/>
      <protection hidden="1"/>
    </xf>
    <xf numFmtId="0" fontId="0" fillId="0" borderId="9" xfId="0" applyBorder="1" applyProtection="1">
      <protection hidden="1"/>
    </xf>
    <xf numFmtId="0" fontId="0" fillId="0" borderId="9" xfId="0" applyBorder="1" applyAlignment="1" applyProtection="1">
      <alignment horizontal="center" wrapText="1"/>
      <protection hidden="1"/>
    </xf>
    <xf numFmtId="0" fontId="0" fillId="0" borderId="9" xfId="0" applyBorder="1" applyAlignment="1" applyProtection="1">
      <alignment horizontal="center" vertical="center" wrapText="1"/>
      <protection hidden="1"/>
    </xf>
    <xf numFmtId="0" fontId="0" fillId="0" borderId="9" xfId="0" applyBorder="1" applyAlignment="1" applyProtection="1">
      <alignment horizontal="center" vertical="center"/>
      <protection hidden="1"/>
    </xf>
    <xf numFmtId="0" fontId="14" fillId="0" borderId="0" xfId="0" applyFont="1" applyProtection="1">
      <protection hidden="1"/>
    </xf>
    <xf numFmtId="0" fontId="7" fillId="6" borderId="1" xfId="1" applyFont="1" applyFill="1" applyBorder="1" applyAlignment="1" applyProtection="1">
      <alignment vertical="center" wrapText="1"/>
      <protection locked="0"/>
    </xf>
    <xf numFmtId="0" fontId="7" fillId="6" borderId="1" xfId="1" applyFont="1" applyFill="1" applyBorder="1" applyAlignment="1" applyProtection="1">
      <alignment horizontal="left" vertical="center" wrapText="1"/>
      <protection locked="0"/>
    </xf>
    <xf numFmtId="0" fontId="2" fillId="6" borderId="1" xfId="1" applyFill="1" applyBorder="1" applyAlignment="1" applyProtection="1">
      <alignment horizontal="left" vertical="center" wrapText="1"/>
      <protection locked="0"/>
    </xf>
    <xf numFmtId="0" fontId="10" fillId="0" borderId="6" xfId="0" applyFont="1" applyFill="1" applyBorder="1" applyAlignment="1" applyProtection="1">
      <protection hidden="1"/>
    </xf>
    <xf numFmtId="0" fontId="10" fillId="0" borderId="8" xfId="0" applyFont="1" applyFill="1" applyBorder="1" applyAlignment="1" applyProtection="1">
      <protection hidden="1"/>
    </xf>
    <xf numFmtId="2" fontId="35" fillId="0" borderId="1" xfId="1" applyNumberFormat="1" applyFont="1" applyFill="1" applyBorder="1" applyAlignment="1" applyProtection="1">
      <alignment horizontal="center" vertical="center"/>
      <protection hidden="1"/>
    </xf>
    <xf numFmtId="2" fontId="35" fillId="0" borderId="1" xfId="0" applyNumberFormat="1" applyFont="1" applyFill="1" applyBorder="1" applyAlignment="1" applyProtection="1">
      <alignment horizontal="center" vertical="center"/>
      <protection hidden="1"/>
    </xf>
    <xf numFmtId="2" fontId="35" fillId="4" borderId="1" xfId="0" applyNumberFormat="1" applyFont="1" applyFill="1" applyBorder="1" applyAlignment="1" applyProtection="1">
      <alignment horizontal="center" vertical="center"/>
      <protection hidden="1"/>
    </xf>
    <xf numFmtId="1" fontId="36" fillId="5" borderId="1" xfId="0" applyNumberFormat="1" applyFont="1" applyFill="1" applyBorder="1" applyAlignment="1" applyProtection="1">
      <alignment horizontal="center" vertical="center"/>
      <protection locked="0"/>
    </xf>
    <xf numFmtId="1" fontId="37" fillId="5" borderId="1" xfId="1" applyNumberFormat="1" applyFont="1" applyFill="1" applyBorder="1" applyAlignment="1" applyProtection="1">
      <alignment horizontal="center" vertical="center"/>
      <protection locked="0"/>
    </xf>
    <xf numFmtId="1" fontId="38" fillId="5" borderId="1" xfId="0" applyNumberFormat="1" applyFont="1" applyFill="1" applyBorder="1" applyAlignment="1" applyProtection="1">
      <alignment horizontal="center" vertical="center"/>
      <protection locked="0"/>
    </xf>
    <xf numFmtId="2" fontId="34" fillId="0" borderId="1" xfId="0" applyNumberFormat="1" applyFont="1" applyFill="1" applyBorder="1" applyAlignment="1" applyProtection="1">
      <alignment horizontal="center" vertical="center"/>
      <protection hidden="1"/>
    </xf>
    <xf numFmtId="0" fontId="10" fillId="0" borderId="1" xfId="0" applyFont="1" applyFill="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1" fontId="10" fillId="0" borderId="1" xfId="0" applyNumberFormat="1" applyFont="1" applyFill="1" applyBorder="1" applyAlignment="1" applyProtection="1">
      <alignment horizontal="center" vertical="center"/>
      <protection hidden="1"/>
    </xf>
    <xf numFmtId="0" fontId="7" fillId="6" borderId="24" xfId="1" applyFont="1" applyFill="1" applyBorder="1" applyAlignment="1" applyProtection="1">
      <alignment vertical="top" wrapText="1"/>
      <protection locked="0"/>
    </xf>
    <xf numFmtId="0" fontId="7" fillId="6" borderId="1" xfId="1" applyFont="1" applyFill="1" applyBorder="1" applyAlignment="1" applyProtection="1">
      <alignment vertical="top" wrapText="1"/>
      <protection locked="0"/>
    </xf>
    <xf numFmtId="1" fontId="36" fillId="0" borderId="0" xfId="0" applyNumberFormat="1" applyFont="1" applyFill="1" applyBorder="1" applyAlignment="1" applyProtection="1">
      <alignment horizontal="center" vertical="center"/>
    </xf>
    <xf numFmtId="0" fontId="15" fillId="10" borderId="0" xfId="0" applyFont="1" applyFill="1" applyAlignment="1" applyProtection="1">
      <alignment horizontal="center" vertical="center"/>
      <protection hidden="1"/>
    </xf>
    <xf numFmtId="0" fontId="13" fillId="10" borderId="0" xfId="0" applyFont="1" applyFill="1" applyAlignment="1" applyProtection="1">
      <alignment horizontal="center" vertical="center"/>
      <protection hidden="1"/>
    </xf>
    <xf numFmtId="0" fontId="10" fillId="10" borderId="0" xfId="0" applyFont="1" applyFill="1" applyAlignment="1" applyProtection="1">
      <alignment horizontal="center" vertical="center"/>
      <protection hidden="1"/>
    </xf>
    <xf numFmtId="0" fontId="0" fillId="10" borderId="0" xfId="0" applyFill="1" applyProtection="1">
      <protection hidden="1"/>
    </xf>
    <xf numFmtId="0" fontId="15" fillId="10" borderId="0" xfId="0" applyFont="1" applyFill="1" applyProtection="1">
      <protection hidden="1"/>
    </xf>
    <xf numFmtId="0" fontId="26" fillId="10" borderId="0" xfId="0" applyFont="1" applyFill="1" applyAlignment="1" applyProtection="1">
      <alignment vertical="top"/>
      <protection hidden="1"/>
    </xf>
    <xf numFmtId="0" fontId="20" fillId="10" borderId="0" xfId="0" applyFont="1" applyFill="1" applyBorder="1" applyAlignment="1" applyProtection="1">
      <alignment horizontal="center" vertical="top" wrapText="1"/>
      <protection hidden="1"/>
    </xf>
    <xf numFmtId="0" fontId="7" fillId="0" borderId="1" xfId="1" applyFont="1" applyFill="1" applyBorder="1" applyAlignment="1" applyProtection="1">
      <alignment vertical="top" wrapText="1"/>
      <protection hidden="1"/>
    </xf>
    <xf numFmtId="0" fontId="18" fillId="0" borderId="1" xfId="1" applyFont="1" applyFill="1" applyBorder="1" applyAlignment="1" applyProtection="1">
      <alignment horizontal="left" vertical="center" wrapText="1"/>
      <protection hidden="1"/>
    </xf>
    <xf numFmtId="0" fontId="4" fillId="0" borderId="1" xfId="1" applyFont="1" applyFill="1" applyBorder="1" applyAlignment="1" applyProtection="1">
      <alignment wrapText="1"/>
      <protection hidden="1"/>
    </xf>
    <xf numFmtId="0" fontId="4" fillId="0" borderId="1" xfId="1" applyFont="1" applyFill="1" applyBorder="1" applyAlignment="1" applyProtection="1">
      <alignment horizontal="left" vertical="center" wrapText="1"/>
      <protection hidden="1"/>
    </xf>
    <xf numFmtId="0" fontId="17" fillId="0" borderId="1" xfId="1" applyFont="1" applyFill="1" applyBorder="1" applyAlignment="1" applyProtection="1">
      <alignment horizontal="left" vertical="center" wrapText="1"/>
      <protection hidden="1"/>
    </xf>
    <xf numFmtId="0" fontId="39" fillId="4" borderId="0" xfId="0" applyFont="1" applyFill="1" applyAlignment="1" applyProtection="1">
      <alignment vertical="center" wrapText="1"/>
      <protection hidden="1"/>
    </xf>
    <xf numFmtId="0" fontId="0" fillId="4" borderId="0" xfId="0" applyFill="1" applyProtection="1">
      <protection hidden="1"/>
    </xf>
    <xf numFmtId="2" fontId="0" fillId="4" borderId="0" xfId="0" applyNumberFormat="1" applyFill="1" applyProtection="1">
      <protection hidden="1"/>
    </xf>
    <xf numFmtId="2" fontId="0" fillId="4" borderId="0" xfId="0" applyNumberFormat="1" applyFill="1" applyAlignment="1" applyProtection="1">
      <alignment horizontal="center" vertical="center"/>
      <protection hidden="1"/>
    </xf>
    <xf numFmtId="0" fontId="0" fillId="4" borderId="0" xfId="0" applyFill="1" applyAlignment="1" applyProtection="1">
      <alignment horizontal="center" vertical="center"/>
      <protection hidden="1"/>
    </xf>
    <xf numFmtId="0" fontId="0" fillId="4" borderId="0" xfId="0" applyFill="1" applyAlignment="1" applyProtection="1">
      <alignment wrapText="1"/>
      <protection hidden="1"/>
    </xf>
    <xf numFmtId="0" fontId="15" fillId="4" borderId="0" xfId="0" applyFont="1" applyFill="1" applyProtection="1">
      <protection hidden="1"/>
    </xf>
    <xf numFmtId="0" fontId="15" fillId="4" borderId="0" xfId="0" applyFont="1" applyFill="1" applyAlignment="1" applyProtection="1">
      <alignment horizontal="center" vertical="center"/>
      <protection hidden="1"/>
    </xf>
    <xf numFmtId="1" fontId="23" fillId="7" borderId="1" xfId="0" applyNumberFormat="1" applyFont="1" applyFill="1" applyBorder="1" applyAlignment="1" applyProtection="1">
      <alignment horizontal="center" vertical="center"/>
      <protection hidden="1"/>
    </xf>
    <xf numFmtId="0" fontId="42" fillId="7" borderId="1" xfId="0" applyFont="1" applyFill="1" applyBorder="1" applyAlignment="1" applyProtection="1">
      <alignment horizontal="center" vertical="center"/>
      <protection hidden="1"/>
    </xf>
    <xf numFmtId="1" fontId="43" fillId="7" borderId="1" xfId="0" applyNumberFormat="1" applyFont="1" applyFill="1" applyBorder="1" applyAlignment="1" applyProtection="1">
      <alignment horizontal="center" vertical="center" wrapText="1"/>
      <protection hidden="1"/>
    </xf>
    <xf numFmtId="1" fontId="43" fillId="7" borderId="1" xfId="0" applyNumberFormat="1" applyFont="1" applyFill="1" applyBorder="1" applyAlignment="1" applyProtection="1">
      <alignment horizontal="center" vertical="center"/>
      <protection hidden="1"/>
    </xf>
    <xf numFmtId="0" fontId="3" fillId="0" borderId="16" xfId="1" applyNumberFormat="1" applyFont="1" applyBorder="1" applyAlignment="1" applyProtection="1">
      <alignment vertical="center" wrapText="1"/>
      <protection hidden="1"/>
    </xf>
    <xf numFmtId="0" fontId="0" fillId="0" borderId="0" xfId="0" applyAlignment="1" applyProtection="1">
      <alignment vertical="center" wrapText="1"/>
      <protection hidden="1"/>
    </xf>
    <xf numFmtId="9" fontId="28" fillId="0" borderId="0" xfId="0" applyNumberFormat="1" applyFont="1" applyFill="1" applyBorder="1" applyProtection="1">
      <protection hidden="1"/>
    </xf>
    <xf numFmtId="1" fontId="35" fillId="0" borderId="1" xfId="0" applyNumberFormat="1" applyFont="1" applyFill="1" applyBorder="1" applyAlignment="1" applyProtection="1">
      <alignment horizontal="center" vertical="center"/>
      <protection hidden="1"/>
    </xf>
    <xf numFmtId="1" fontId="10" fillId="0" borderId="1" xfId="0" applyNumberFormat="1" applyFont="1" applyBorder="1" applyAlignment="1" applyProtection="1">
      <alignment horizontal="center" vertical="center"/>
      <protection hidden="1"/>
    </xf>
    <xf numFmtId="2" fontId="17" fillId="0" borderId="0" xfId="1" applyNumberFormat="1" applyFont="1" applyFill="1" applyBorder="1" applyAlignment="1" applyProtection="1">
      <alignment horizontal="center" vertical="center" wrapText="1"/>
      <protection hidden="1"/>
    </xf>
    <xf numFmtId="2" fontId="29" fillId="0" borderId="0" xfId="1" applyNumberFormat="1" applyFont="1" applyFill="1" applyBorder="1" applyAlignment="1" applyProtection="1">
      <alignment horizontal="center" vertical="center" wrapText="1"/>
      <protection hidden="1"/>
    </xf>
    <xf numFmtId="2" fontId="29" fillId="0" borderId="0" xfId="1" applyNumberFormat="1" applyFont="1" applyFill="1" applyBorder="1" applyAlignment="1" applyProtection="1">
      <alignment horizontal="center" textRotation="90" wrapText="1"/>
      <protection hidden="1"/>
    </xf>
    <xf numFmtId="164" fontId="15" fillId="0" borderId="0" xfId="0" applyNumberFormat="1" applyFont="1" applyFill="1" applyBorder="1" applyProtection="1">
      <protection hidden="1"/>
    </xf>
    <xf numFmtId="2" fontId="17" fillId="0" borderId="0" xfId="1" applyNumberFormat="1" applyFont="1" applyFill="1" applyBorder="1" applyAlignment="1" applyProtection="1">
      <alignment horizontal="center" vertical="center"/>
      <protection hidden="1"/>
    </xf>
    <xf numFmtId="2" fontId="29" fillId="0" borderId="0" xfId="0" applyNumberFormat="1" applyFont="1" applyFill="1" applyBorder="1" applyAlignment="1" applyProtection="1">
      <alignment horizontal="center" vertical="center"/>
      <protection hidden="1"/>
    </xf>
    <xf numFmtId="1" fontId="17" fillId="0" borderId="0" xfId="1" applyNumberFormat="1" applyFont="1" applyFill="1" applyBorder="1" applyAlignment="1" applyProtection="1">
      <alignment horizontal="center" vertical="center"/>
      <protection hidden="1"/>
    </xf>
    <xf numFmtId="165" fontId="15" fillId="0" borderId="0" xfId="0" applyNumberFormat="1" applyFont="1" applyFill="1" applyBorder="1" applyProtection="1">
      <protection hidden="1"/>
    </xf>
    <xf numFmtId="1" fontId="15" fillId="0" borderId="0" xfId="0" applyNumberFormat="1" applyFont="1" applyFill="1" applyBorder="1" applyAlignment="1" applyProtection="1">
      <alignment horizontal="center" vertical="center"/>
      <protection locked="0"/>
    </xf>
    <xf numFmtId="2" fontId="15" fillId="0" borderId="0" xfId="0" applyNumberFormat="1" applyFont="1" applyFill="1" applyBorder="1" applyAlignment="1" applyProtection="1">
      <alignment horizontal="center" vertical="center"/>
      <protection hidden="1"/>
    </xf>
    <xf numFmtId="1" fontId="15" fillId="0" borderId="0" xfId="1" applyNumberFormat="1" applyFont="1" applyFill="1" applyBorder="1" applyAlignment="1" applyProtection="1">
      <alignment horizontal="center" vertical="center"/>
      <protection hidden="1"/>
    </xf>
    <xf numFmtId="164" fontId="15" fillId="0" borderId="0" xfId="0" applyNumberFormat="1" applyFont="1" applyFill="1" applyBorder="1" applyAlignment="1" applyProtection="1">
      <alignment horizontal="center"/>
      <protection locked="0"/>
    </xf>
    <xf numFmtId="1" fontId="15" fillId="0" borderId="0" xfId="0" applyNumberFormat="1" applyFont="1" applyFill="1" applyBorder="1" applyAlignment="1" applyProtection="1">
      <alignment horizontal="center" vertical="center"/>
      <protection hidden="1"/>
    </xf>
    <xf numFmtId="2" fontId="15" fillId="0" borderId="0" xfId="0" applyNumberFormat="1" applyFont="1" applyFill="1" applyBorder="1" applyProtection="1">
      <protection hidden="1"/>
    </xf>
    <xf numFmtId="0" fontId="15" fillId="0" borderId="0" xfId="0" applyFont="1" applyFill="1" applyBorder="1" applyAlignment="1" applyProtection="1">
      <alignment horizontal="center"/>
      <protection locked="0"/>
    </xf>
    <xf numFmtId="165" fontId="29" fillId="0" borderId="0" xfId="0" applyNumberFormat="1" applyFont="1" applyFill="1" applyBorder="1" applyAlignment="1" applyProtection="1">
      <alignment horizontal="center" vertical="center"/>
      <protection hidden="1"/>
    </xf>
    <xf numFmtId="2" fontId="46" fillId="0" borderId="0" xfId="0" applyNumberFormat="1" applyFont="1" applyFill="1" applyBorder="1" applyAlignment="1" applyProtection="1">
      <alignment horizontal="center" vertical="center"/>
      <protection hidden="1"/>
    </xf>
    <xf numFmtId="2" fontId="15" fillId="0" borderId="0" xfId="0" applyNumberFormat="1" applyFont="1" applyFill="1" applyBorder="1" applyAlignment="1" applyProtection="1">
      <alignment horizontal="center"/>
      <protection hidden="1"/>
    </xf>
    <xf numFmtId="164" fontId="6" fillId="6" borderId="6" xfId="1" applyNumberFormat="1" applyFont="1" applyFill="1" applyBorder="1" applyAlignment="1" applyProtection="1">
      <alignment horizontal="center" vertical="center"/>
      <protection locked="0"/>
    </xf>
    <xf numFmtId="164" fontId="6" fillId="6" borderId="1" xfId="1" applyNumberFormat="1" applyFont="1" applyFill="1" applyBorder="1" applyAlignment="1" applyProtection="1">
      <alignment horizontal="center" vertical="center"/>
      <protection locked="0"/>
    </xf>
    <xf numFmtId="164" fontId="6" fillId="0" borderId="1" xfId="1" applyNumberFormat="1" applyFont="1" applyBorder="1" applyAlignment="1" applyProtection="1">
      <alignment horizontal="center" vertical="center"/>
      <protection hidden="1"/>
    </xf>
    <xf numFmtId="164" fontId="18" fillId="0" borderId="1" xfId="1" applyNumberFormat="1" applyFont="1" applyFill="1" applyBorder="1" applyAlignment="1" applyProtection="1">
      <alignment horizontal="center" vertical="center"/>
      <protection hidden="1"/>
    </xf>
    <xf numFmtId="164" fontId="4" fillId="0" borderId="1" xfId="1" applyNumberFormat="1" applyFont="1" applyFill="1" applyBorder="1" applyAlignment="1" applyProtection="1">
      <alignment horizontal="center" vertical="center"/>
      <protection hidden="1"/>
    </xf>
    <xf numFmtId="164" fontId="17" fillId="0" borderId="1" xfId="1" applyNumberFormat="1" applyFont="1" applyFill="1" applyBorder="1" applyAlignment="1" applyProtection="1">
      <alignment horizontal="center" vertical="center" wrapText="1"/>
      <protection hidden="1"/>
    </xf>
    <xf numFmtId="164" fontId="4" fillId="0" borderId="1" xfId="1" applyNumberFormat="1" applyFont="1" applyFill="1" applyBorder="1" applyAlignment="1" applyProtection="1">
      <alignment horizontal="center" vertical="center" wrapText="1"/>
      <protection hidden="1"/>
    </xf>
    <xf numFmtId="164" fontId="17" fillId="0" borderId="1" xfId="1" applyNumberFormat="1" applyFont="1" applyFill="1" applyBorder="1" applyAlignment="1" applyProtection="1">
      <alignment horizontal="center" vertical="center"/>
      <protection hidden="1"/>
    </xf>
    <xf numFmtId="164" fontId="22" fillId="0" borderId="1" xfId="1" applyNumberFormat="1" applyFont="1" applyFill="1" applyBorder="1" applyAlignment="1" applyProtection="1">
      <alignment horizontal="center" vertical="center"/>
      <protection hidden="1"/>
    </xf>
    <xf numFmtId="164" fontId="24" fillId="2" borderId="1" xfId="0" applyNumberFormat="1" applyFont="1" applyFill="1" applyBorder="1" applyAlignment="1" applyProtection="1">
      <alignment horizontal="center" vertical="center"/>
      <protection hidden="1"/>
    </xf>
    <xf numFmtId="164" fontId="22" fillId="0" borderId="1" xfId="1" applyNumberFormat="1" applyFont="1" applyBorder="1" applyAlignment="1" applyProtection="1">
      <alignment horizontal="center" vertical="center"/>
      <protection hidden="1"/>
    </xf>
    <xf numFmtId="164" fontId="6" fillId="0" borderId="6" xfId="1" applyNumberFormat="1" applyFont="1" applyBorder="1" applyAlignment="1" applyProtection="1">
      <alignment horizontal="center" vertical="center"/>
      <protection hidden="1"/>
    </xf>
    <xf numFmtId="164" fontId="6" fillId="0" borderId="1" xfId="1" applyNumberFormat="1" applyFont="1" applyFill="1" applyBorder="1" applyAlignment="1" applyProtection="1">
      <alignment horizontal="center" vertical="center"/>
      <protection hidden="1"/>
    </xf>
    <xf numFmtId="1" fontId="38" fillId="5" borderId="1" xfId="0" applyNumberFormat="1" applyFont="1" applyFill="1" applyBorder="1" applyAlignment="1" applyProtection="1">
      <protection locked="0"/>
    </xf>
    <xf numFmtId="0" fontId="45" fillId="3" borderId="1" xfId="0" applyFont="1" applyFill="1" applyBorder="1" applyProtection="1">
      <protection locked="0"/>
    </xf>
    <xf numFmtId="1" fontId="45" fillId="3" borderId="1" xfId="0" applyNumberFormat="1" applyFont="1" applyFill="1" applyBorder="1" applyAlignment="1" applyProtection="1">
      <alignment horizontal="center" vertical="center"/>
      <protection locked="0"/>
    </xf>
    <xf numFmtId="0" fontId="15" fillId="0" borderId="0" xfId="0" applyFont="1" applyFill="1" applyAlignment="1" applyProtection="1">
      <alignment horizontal="center"/>
      <protection hidden="1"/>
    </xf>
    <xf numFmtId="0" fontId="15" fillId="0" borderId="0" xfId="0" applyFont="1" applyFill="1" applyAlignment="1" applyProtection="1">
      <protection hidden="1"/>
    </xf>
    <xf numFmtId="0" fontId="26" fillId="0" borderId="0" xfId="0" applyFont="1" applyFill="1" applyAlignment="1" applyProtection="1">
      <alignment horizontal="center"/>
      <protection hidden="1"/>
    </xf>
    <xf numFmtId="0" fontId="15" fillId="10" borderId="0" xfId="0" applyFont="1" applyFill="1" applyAlignment="1" applyProtection="1">
      <alignment horizontal="center"/>
      <protection hidden="1"/>
    </xf>
    <xf numFmtId="0" fontId="13" fillId="10" borderId="0" xfId="0" applyFont="1" applyFill="1" applyAlignment="1" applyProtection="1">
      <alignment horizontal="center"/>
      <protection hidden="1"/>
    </xf>
    <xf numFmtId="0" fontId="10" fillId="10" borderId="0" xfId="0" applyFont="1" applyFill="1" applyAlignment="1" applyProtection="1">
      <alignment horizontal="center"/>
      <protection hidden="1"/>
    </xf>
    <xf numFmtId="0" fontId="0" fillId="10" borderId="0" xfId="0" applyFill="1" applyAlignment="1" applyProtection="1">
      <protection hidden="1"/>
    </xf>
    <xf numFmtId="0" fontId="0" fillId="0" borderId="0" xfId="0" applyAlignment="1">
      <alignment horizontal="left" vertical="top"/>
    </xf>
    <xf numFmtId="0" fontId="44" fillId="0" borderId="0" xfId="0" applyFont="1"/>
    <xf numFmtId="0" fontId="0" fillId="0" borderId="0" xfId="0" applyFont="1"/>
    <xf numFmtId="0" fontId="4" fillId="13" borderId="1" xfId="1" applyFont="1" applyFill="1" applyBorder="1" applyAlignment="1" applyProtection="1">
      <alignment horizontal="center" vertical="center" textRotation="90"/>
      <protection hidden="1"/>
    </xf>
    <xf numFmtId="9" fontId="7" fillId="13" borderId="1" xfId="1" applyNumberFormat="1" applyFont="1" applyFill="1" applyBorder="1" applyAlignment="1" applyProtection="1">
      <alignment horizontal="center" vertical="center"/>
      <protection locked="0"/>
    </xf>
    <xf numFmtId="9" fontId="11" fillId="13" borderId="1" xfId="1" applyNumberFormat="1" applyFont="1" applyFill="1" applyBorder="1" applyAlignment="1" applyProtection="1">
      <alignment horizontal="center" vertical="center"/>
      <protection hidden="1"/>
    </xf>
    <xf numFmtId="0" fontId="0" fillId="0" borderId="0" xfId="0"/>
    <xf numFmtId="0" fontId="50" fillId="0" borderId="0" xfId="0" applyFont="1"/>
    <xf numFmtId="0" fontId="0" fillId="0" borderId="0" xfId="0"/>
    <xf numFmtId="0" fontId="8" fillId="9" borderId="1" xfId="1" applyNumberFormat="1" applyFont="1" applyFill="1" applyBorder="1" applyAlignment="1" applyProtection="1">
      <alignment horizontal="right" vertical="center" wrapText="1" indent="5"/>
      <protection hidden="1"/>
    </xf>
    <xf numFmtId="0" fontId="54" fillId="0" borderId="0" xfId="2"/>
    <xf numFmtId="0" fontId="0" fillId="10" borderId="0" xfId="0" applyFont="1" applyFill="1" applyBorder="1" applyAlignment="1" applyProtection="1">
      <alignment wrapText="1"/>
      <protection hidden="1"/>
    </xf>
    <xf numFmtId="0" fontId="13" fillId="10" borderId="0" xfId="0" applyFont="1" applyFill="1" applyBorder="1" applyAlignment="1" applyProtection="1">
      <alignment vertical="top" wrapText="1"/>
      <protection hidden="1"/>
    </xf>
    <xf numFmtId="0" fontId="0" fillId="0" borderId="0" xfId="0"/>
    <xf numFmtId="0" fontId="43" fillId="0" borderId="0" xfId="0" applyFont="1"/>
    <xf numFmtId="0" fontId="14" fillId="0" borderId="0" xfId="0" applyFont="1"/>
    <xf numFmtId="0" fontId="60" fillId="0" borderId="0" xfId="0" applyFont="1"/>
    <xf numFmtId="0" fontId="60" fillId="0" borderId="0" xfId="0" applyFont="1" applyAlignment="1"/>
    <xf numFmtId="0" fontId="60" fillId="0" borderId="0" xfId="0" applyFont="1" applyAlignment="1">
      <alignment horizontal="left" vertical="top"/>
    </xf>
    <xf numFmtId="0" fontId="64" fillId="0" borderId="0" xfId="0" applyFont="1"/>
    <xf numFmtId="0" fontId="65" fillId="0" borderId="0" xfId="0" applyFont="1"/>
    <xf numFmtId="0" fontId="66" fillId="0" borderId="0" xfId="0" applyFont="1"/>
    <xf numFmtId="0" fontId="68" fillId="0" borderId="0" xfId="0" applyFont="1"/>
    <xf numFmtId="0" fontId="69" fillId="0" borderId="0" xfId="0" applyFont="1"/>
    <xf numFmtId="0" fontId="70" fillId="0" borderId="0" xfId="0" applyFont="1"/>
    <xf numFmtId="0" fontId="73" fillId="0" borderId="0" xfId="0" applyFont="1"/>
    <xf numFmtId="0" fontId="71" fillId="0" borderId="0" xfId="0" applyFont="1" applyAlignment="1">
      <alignment vertical="center" wrapText="1"/>
    </xf>
    <xf numFmtId="0" fontId="83" fillId="0" borderId="0" xfId="0" applyFont="1"/>
    <xf numFmtId="0" fontId="85" fillId="0" borderId="0" xfId="2" applyFont="1"/>
    <xf numFmtId="0" fontId="89" fillId="0" borderId="0" xfId="0" applyFont="1"/>
    <xf numFmtId="0" fontId="0" fillId="0" borderId="0" xfId="0" applyAlignment="1">
      <alignment horizontal="left" indent="2"/>
    </xf>
    <xf numFmtId="0" fontId="93" fillId="0" borderId="0" xfId="0" applyFont="1"/>
    <xf numFmtId="0" fontId="26" fillId="0" borderId="0" xfId="0" applyFont="1"/>
    <xf numFmtId="0" fontId="91" fillId="0" borderId="0" xfId="0" applyFont="1"/>
    <xf numFmtId="0" fontId="94" fillId="0" borderId="0" xfId="0" applyFont="1"/>
    <xf numFmtId="0" fontId="95" fillId="0" borderId="0" xfId="0" applyFont="1"/>
    <xf numFmtId="0" fontId="14" fillId="0" borderId="0" xfId="0" applyFont="1" applyAlignment="1">
      <alignment horizontal="left" indent="2"/>
    </xf>
    <xf numFmtId="0" fontId="96" fillId="0" borderId="0" xfId="0" applyFont="1"/>
    <xf numFmtId="0" fontId="70" fillId="0" borderId="0" xfId="0" applyFont="1" applyAlignment="1">
      <alignment horizontal="left" vertical="top" wrapText="1"/>
    </xf>
    <xf numFmtId="0" fontId="87" fillId="0" borderId="0" xfId="0" applyFont="1" applyAlignment="1">
      <alignment horizontal="left" vertical="top" wrapText="1"/>
    </xf>
    <xf numFmtId="0" fontId="86" fillId="0" borderId="0" xfId="0" applyFont="1" applyAlignment="1">
      <alignment horizontal="left" vertical="top" wrapText="1"/>
    </xf>
    <xf numFmtId="0" fontId="60" fillId="0" borderId="0" xfId="0" applyFont="1" applyAlignment="1">
      <alignment horizontal="left" vertical="top"/>
    </xf>
    <xf numFmtId="0" fontId="3" fillId="0" borderId="0" xfId="0" applyFont="1" applyAlignment="1"/>
    <xf numFmtId="0" fontId="3" fillId="0" borderId="0" xfId="0" applyFont="1" applyAlignment="1">
      <alignment vertical="center"/>
    </xf>
    <xf numFmtId="0" fontId="111" fillId="0" borderId="0" xfId="0" applyFont="1" applyAlignment="1">
      <alignment horizontal="left" vertical="top"/>
    </xf>
    <xf numFmtId="0" fontId="121" fillId="0" borderId="0" xfId="0" applyFont="1"/>
    <xf numFmtId="0" fontId="40" fillId="10" borderId="0" xfId="0" applyFont="1" applyFill="1" applyAlignment="1" applyProtection="1">
      <alignment vertical="center"/>
      <protection hidden="1"/>
    </xf>
    <xf numFmtId="1" fontId="61" fillId="8" borderId="1" xfId="0" applyNumberFormat="1" applyFont="1" applyFill="1" applyBorder="1" applyAlignment="1" applyProtection="1">
      <alignment horizontal="center" vertical="center"/>
      <protection hidden="1"/>
    </xf>
    <xf numFmtId="0" fontId="0" fillId="0" borderId="25" xfId="0" applyFont="1" applyFill="1" applyBorder="1" applyAlignment="1" applyProtection="1">
      <protection hidden="1"/>
    </xf>
    <xf numFmtId="0" fontId="0" fillId="0" borderId="0" xfId="0" applyFont="1" applyFill="1" applyBorder="1" applyAlignment="1" applyProtection="1">
      <protection hidden="1"/>
    </xf>
    <xf numFmtId="1" fontId="29" fillId="0" borderId="0" xfId="0" applyNumberFormat="1" applyFont="1" applyFill="1" applyBorder="1" applyAlignment="1" applyProtection="1">
      <alignment horizontal="center" vertical="center"/>
      <protection hidden="1"/>
    </xf>
    <xf numFmtId="1" fontId="15" fillId="0" borderId="0" xfId="0" applyNumberFormat="1" applyFont="1" applyFill="1" applyAlignment="1" applyProtection="1">
      <protection hidden="1"/>
    </xf>
    <xf numFmtId="0" fontId="15" fillId="0" borderId="0" xfId="0" quotePrefix="1" applyFont="1" applyFill="1" applyAlignment="1" applyProtection="1">
      <protection hidden="1"/>
    </xf>
    <xf numFmtId="0" fontId="15" fillId="0" borderId="0" xfId="0" applyFont="1" applyFill="1" applyBorder="1" applyAlignment="1" applyProtection="1">
      <protection hidden="1"/>
    </xf>
    <xf numFmtId="0" fontId="15" fillId="0" borderId="0" xfId="0" applyFont="1" applyFill="1" applyBorder="1" applyAlignment="1" applyProtection="1">
      <alignment horizontal="center" vertical="center"/>
      <protection hidden="1"/>
    </xf>
    <xf numFmtId="0" fontId="56" fillId="0" borderId="0" xfId="0" applyFont="1"/>
    <xf numFmtId="0" fontId="14" fillId="0" borderId="0" xfId="0" applyFont="1"/>
    <xf numFmtId="0" fontId="14" fillId="0" borderId="0" xfId="0" applyFont="1" applyAlignment="1">
      <alignment horizontal="left" indent="2"/>
    </xf>
    <xf numFmtId="0" fontId="14" fillId="0" borderId="0" xfId="0" applyFont="1" applyAlignment="1">
      <alignment horizontal="left"/>
    </xf>
    <xf numFmtId="0" fontId="88" fillId="0" borderId="0" xfId="0" applyFont="1" applyAlignment="1">
      <alignment horizontal="left" vertical="center" wrapText="1"/>
    </xf>
    <xf numFmtId="0" fontId="14" fillId="0" borderId="0" xfId="0" applyFont="1" applyAlignment="1">
      <alignment horizontal="left" vertical="center" wrapText="1"/>
    </xf>
    <xf numFmtId="0" fontId="43" fillId="0" borderId="0" xfId="0" applyFont="1" applyAlignment="1">
      <alignment horizontal="left" indent="2"/>
    </xf>
    <xf numFmtId="0" fontId="44" fillId="0" borderId="0" xfId="0" applyFont="1" applyAlignment="1">
      <alignment horizontal="left" indent="2"/>
    </xf>
    <xf numFmtId="0" fontId="0" fillId="0" borderId="0" xfId="0" applyProtection="1">
      <protection locked="0"/>
    </xf>
    <xf numFmtId="0" fontId="0" fillId="0" borderId="0" xfId="0" applyProtection="1"/>
    <xf numFmtId="0" fontId="112" fillId="0" borderId="0" xfId="0" applyFont="1" applyAlignment="1" applyProtection="1">
      <alignment horizontal="left" vertical="top"/>
    </xf>
    <xf numFmtId="0" fontId="70" fillId="0" borderId="0" xfId="0" applyFont="1" applyAlignment="1" applyProtection="1">
      <alignment horizontal="left" vertical="top" wrapText="1"/>
    </xf>
    <xf numFmtId="0" fontId="13" fillId="0" borderId="0" xfId="0" applyFont="1" applyProtection="1"/>
    <xf numFmtId="0" fontId="0" fillId="0" borderId="0" xfId="0" applyFont="1" applyProtection="1"/>
    <xf numFmtId="0" fontId="84" fillId="0" borderId="0" xfId="0" applyFont="1" applyAlignment="1" applyProtection="1"/>
    <xf numFmtId="0" fontId="56" fillId="0" borderId="0" xfId="0" applyFont="1" applyAlignment="1" applyProtection="1"/>
    <xf numFmtId="0" fontId="0" fillId="0" borderId="0" xfId="0" applyFont="1" applyAlignment="1" applyProtection="1"/>
    <xf numFmtId="0" fontId="56" fillId="0" borderId="0" xfId="0" applyFont="1" applyProtection="1"/>
    <xf numFmtId="0" fontId="84" fillId="0" borderId="0" xfId="0" applyFont="1" applyAlignment="1" applyProtection="1">
      <alignment vertical="center"/>
    </xf>
    <xf numFmtId="0" fontId="54" fillId="0" borderId="0" xfId="2" applyProtection="1"/>
    <xf numFmtId="0" fontId="48" fillId="0" borderId="0" xfId="0" applyFont="1" applyAlignment="1" applyProtection="1">
      <alignment horizontal="left" vertical="top" wrapText="1"/>
    </xf>
    <xf numFmtId="0" fontId="48" fillId="0" borderId="0" xfId="0" applyFont="1" applyAlignment="1" applyProtection="1">
      <alignment vertical="top" wrapText="1"/>
    </xf>
    <xf numFmtId="0" fontId="57" fillId="0" borderId="0" xfId="0" applyFont="1" applyAlignment="1" applyProtection="1">
      <alignment vertical="top" wrapText="1"/>
    </xf>
    <xf numFmtId="0" fontId="14" fillId="0" borderId="0" xfId="0" applyFont="1" applyProtection="1"/>
    <xf numFmtId="0" fontId="78" fillId="0" borderId="0" xfId="0" applyFont="1" applyProtection="1"/>
    <xf numFmtId="0" fontId="14" fillId="0" borderId="0" xfId="0" applyFont="1" applyAlignment="1" applyProtection="1">
      <alignment horizontal="left" vertical="center" wrapText="1"/>
    </xf>
    <xf numFmtId="0" fontId="56" fillId="0" borderId="0" xfId="0" applyFont="1" applyAlignment="1" applyProtection="1">
      <alignment horizontal="center" wrapText="1"/>
    </xf>
    <xf numFmtId="0" fontId="51" fillId="0" borderId="0" xfId="0" applyFont="1" applyAlignment="1" applyProtection="1">
      <alignment horizontal="left" vertical="center" wrapText="1" indent="2"/>
    </xf>
    <xf numFmtId="0" fontId="61" fillId="0" borderId="0" xfId="0" applyFont="1" applyProtection="1"/>
    <xf numFmtId="0" fontId="127" fillId="0" borderId="0" xfId="0" applyFont="1" applyProtection="1"/>
    <xf numFmtId="0" fontId="56" fillId="0" borderId="0" xfId="0" applyFont="1" applyAlignment="1" applyProtection="1">
      <alignment wrapText="1"/>
    </xf>
    <xf numFmtId="0" fontId="79" fillId="0" borderId="0" xfId="2" applyFont="1" applyProtection="1"/>
    <xf numFmtId="0" fontId="117" fillId="0" borderId="0" xfId="0" applyFont="1" applyProtection="1">
      <protection locked="0"/>
    </xf>
    <xf numFmtId="0" fontId="44" fillId="0" borderId="0" xfId="0" applyFont="1" applyProtection="1">
      <protection locked="0"/>
    </xf>
    <xf numFmtId="0" fontId="117" fillId="0" borderId="0" xfId="0" applyFont="1" applyProtection="1"/>
    <xf numFmtId="0" fontId="74" fillId="0" borderId="0" xfId="0" applyFont="1" applyProtection="1"/>
    <xf numFmtId="0" fontId="75" fillId="0" borderId="0" xfId="0" applyFont="1" applyAlignment="1" applyProtection="1">
      <alignment horizontal="left"/>
    </xf>
    <xf numFmtId="0" fontId="44" fillId="0" borderId="0" xfId="0" applyFont="1" applyProtection="1"/>
    <xf numFmtId="0" fontId="76" fillId="0" borderId="0" xfId="0" applyFont="1" applyAlignment="1" applyProtection="1">
      <alignment vertical="center"/>
    </xf>
    <xf numFmtId="0" fontId="77" fillId="0" borderId="0" xfId="0" applyFont="1" applyAlignment="1" applyProtection="1">
      <alignment vertical="center"/>
    </xf>
    <xf numFmtId="0" fontId="76" fillId="0" borderId="0" xfId="0" applyFont="1" applyAlignment="1" applyProtection="1"/>
    <xf numFmtId="0" fontId="76" fillId="0" borderId="0" xfId="0" applyFont="1" applyAlignment="1" applyProtection="1">
      <alignment horizontal="left" vertical="center"/>
    </xf>
    <xf numFmtId="0" fontId="77" fillId="0" borderId="0" xfId="0" applyFont="1" applyAlignment="1" applyProtection="1">
      <alignment horizontal="center" vertical="center"/>
    </xf>
    <xf numFmtId="0" fontId="74" fillId="0" borderId="0" xfId="0" applyFont="1" applyAlignment="1" applyProtection="1"/>
    <xf numFmtId="0" fontId="60" fillId="0" borderId="0" xfId="0" applyFont="1" applyProtection="1"/>
    <xf numFmtId="0" fontId="78" fillId="0" borderId="0" xfId="0" applyFont="1" applyAlignment="1" applyProtection="1"/>
    <xf numFmtId="0" fontId="74" fillId="0" borderId="0" xfId="0" applyFont="1" applyBorder="1" applyProtection="1"/>
    <xf numFmtId="0" fontId="75" fillId="0" borderId="0" xfId="0" applyFont="1" applyBorder="1" applyProtection="1"/>
    <xf numFmtId="0" fontId="0" fillId="0" borderId="0" xfId="0" applyAlignment="1" applyProtection="1"/>
    <xf numFmtId="0" fontId="80" fillId="0" borderId="0" xfId="0" applyFont="1" applyBorder="1" applyAlignment="1" applyProtection="1">
      <alignment wrapText="1"/>
    </xf>
    <xf numFmtId="0" fontId="81" fillId="0" borderId="0" xfId="0" applyFont="1" applyBorder="1" applyAlignment="1" applyProtection="1">
      <alignment vertical="top"/>
    </xf>
    <xf numFmtId="0" fontId="74" fillId="0" borderId="16" xfId="0" applyFont="1" applyBorder="1" applyProtection="1"/>
    <xf numFmtId="0" fontId="55" fillId="0" borderId="0" xfId="0" applyFont="1" applyAlignment="1" applyProtection="1"/>
    <xf numFmtId="0" fontId="14" fillId="0" borderId="0" xfId="0" applyFont="1" applyAlignment="1">
      <alignment vertical="top" wrapText="1"/>
    </xf>
    <xf numFmtId="1" fontId="15" fillId="0" borderId="0" xfId="0" applyNumberFormat="1" applyFont="1" applyFill="1" applyProtection="1">
      <protection hidden="1"/>
    </xf>
    <xf numFmtId="0" fontId="15" fillId="0" borderId="0" xfId="0" quotePrefix="1" applyFont="1" applyFill="1" applyProtection="1">
      <protection hidden="1"/>
    </xf>
    <xf numFmtId="0" fontId="28" fillId="0" borderId="0" xfId="0" applyFont="1" applyFill="1" applyBorder="1" applyAlignment="1" applyProtection="1">
      <alignment horizontal="center" textRotation="90"/>
      <protection hidden="1"/>
    </xf>
    <xf numFmtId="0" fontId="13" fillId="0" borderId="25" xfId="0" applyFont="1" applyFill="1" applyBorder="1" applyAlignment="1" applyProtection="1">
      <alignment horizontal="left" vertical="center" wrapText="1"/>
      <protection hidden="1"/>
    </xf>
    <xf numFmtId="0" fontId="13" fillId="0" borderId="0" xfId="0" applyFont="1" applyFill="1" applyBorder="1" applyAlignment="1" applyProtection="1">
      <alignment horizontal="left" vertical="center" wrapText="1"/>
      <protection hidden="1"/>
    </xf>
    <xf numFmtId="0" fontId="15" fillId="4" borderId="0" xfId="0" applyFont="1" applyFill="1" applyAlignment="1" applyProtection="1">
      <alignment horizontal="center" vertical="top"/>
      <protection hidden="1"/>
    </xf>
    <xf numFmtId="0" fontId="5" fillId="13" borderId="1" xfId="1" applyFont="1" applyFill="1" applyBorder="1" applyAlignment="1" applyProtection="1">
      <alignment horizontal="center" textRotation="90" wrapText="1"/>
      <protection hidden="1"/>
    </xf>
    <xf numFmtId="0" fontId="6" fillId="13" borderId="1" xfId="1" applyFont="1" applyFill="1" applyBorder="1" applyAlignment="1" applyProtection="1">
      <alignment horizontal="center" vertical="center" wrapText="1"/>
      <protection hidden="1"/>
    </xf>
    <xf numFmtId="0" fontId="5" fillId="13" borderId="1" xfId="1" applyFont="1" applyFill="1" applyBorder="1" applyAlignment="1" applyProtection="1">
      <alignment horizontal="center" vertical="center"/>
      <protection locked="0"/>
    </xf>
    <xf numFmtId="0" fontId="7" fillId="13" borderId="1" xfId="1" applyFont="1" applyFill="1" applyBorder="1" applyAlignment="1" applyProtection="1">
      <alignment horizontal="center" textRotation="90" wrapText="1"/>
      <protection hidden="1"/>
    </xf>
    <xf numFmtId="0" fontId="8" fillId="13" borderId="1" xfId="1" applyFont="1" applyFill="1" applyBorder="1" applyAlignment="1" applyProtection="1">
      <alignment horizontal="center" vertical="center"/>
      <protection hidden="1"/>
    </xf>
    <xf numFmtId="0" fontId="14" fillId="0" borderId="0" xfId="0" applyFont="1" applyAlignment="1" applyProtection="1">
      <alignment horizontal="center"/>
      <protection locked="0"/>
    </xf>
    <xf numFmtId="164" fontId="0" fillId="0" borderId="0" xfId="0" applyNumberFormat="1" applyAlignment="1" applyProtection="1">
      <alignment horizontal="center" vertical="top"/>
      <protection locked="0"/>
    </xf>
    <xf numFmtId="0" fontId="15" fillId="4" borderId="0" xfId="0" applyFont="1" applyFill="1" applyAlignment="1" applyProtection="1">
      <alignment horizontal="center"/>
      <protection hidden="1"/>
    </xf>
    <xf numFmtId="0" fontId="0" fillId="4" borderId="0" xfId="0" applyFill="1" applyAlignment="1" applyProtection="1">
      <alignment horizontal="left" vertical="top" wrapText="1"/>
      <protection hidden="1"/>
    </xf>
    <xf numFmtId="0" fontId="0" fillId="4" borderId="0" xfId="0" applyFill="1" applyAlignment="1" applyProtection="1">
      <alignment horizontal="left" wrapText="1"/>
      <protection hidden="1"/>
    </xf>
    <xf numFmtId="0" fontId="14" fillId="0" borderId="4" xfId="0" applyFont="1" applyBorder="1" applyAlignment="1" applyProtection="1">
      <alignment horizontal="right"/>
      <protection hidden="1"/>
    </xf>
    <xf numFmtId="0" fontId="14" fillId="0" borderId="5" xfId="0" applyFont="1" applyBorder="1" applyAlignment="1" applyProtection="1">
      <alignment horizontal="right"/>
      <protection hidden="1"/>
    </xf>
    <xf numFmtId="1" fontId="21" fillId="0" borderId="3" xfId="0" applyNumberFormat="1" applyFont="1" applyBorder="1" applyAlignment="1" applyProtection="1">
      <alignment horizontal="center" vertical="center"/>
      <protection hidden="1"/>
    </xf>
    <xf numFmtId="1" fontId="21" fillId="0" borderId="5" xfId="0" applyNumberFormat="1" applyFont="1" applyBorder="1" applyAlignment="1" applyProtection="1">
      <alignment horizontal="center" vertical="center"/>
      <protection hidden="1"/>
    </xf>
    <xf numFmtId="0" fontId="41" fillId="12" borderId="3" xfId="0" applyFont="1" applyFill="1" applyBorder="1" applyAlignment="1" applyProtection="1">
      <alignment horizontal="center" vertical="center"/>
      <protection locked="0"/>
    </xf>
    <xf numFmtId="0" fontId="41" fillId="12" borderId="4" xfId="0" applyFont="1" applyFill="1" applyBorder="1" applyAlignment="1" applyProtection="1">
      <alignment horizontal="center" vertical="center"/>
      <protection locked="0"/>
    </xf>
    <xf numFmtId="0" fontId="41" fillId="12" borderId="5" xfId="0" applyFont="1" applyFill="1" applyBorder="1" applyAlignment="1" applyProtection="1">
      <alignment horizontal="center" vertical="center"/>
      <protection locked="0"/>
    </xf>
    <xf numFmtId="0" fontId="8" fillId="0" borderId="3" xfId="1" applyNumberFormat="1" applyFont="1" applyBorder="1" applyAlignment="1" applyProtection="1">
      <alignment horizontal="left" vertical="center" wrapText="1"/>
      <protection locked="0"/>
    </xf>
    <xf numFmtId="0" fontId="8" fillId="0" borderId="4" xfId="1" applyNumberFormat="1" applyFont="1" applyBorder="1" applyAlignment="1" applyProtection="1">
      <alignment horizontal="left" vertical="center" wrapText="1"/>
      <protection locked="0"/>
    </xf>
    <xf numFmtId="0" fontId="8" fillId="0" borderId="5" xfId="1" applyNumberFormat="1" applyFont="1" applyBorder="1" applyAlignment="1" applyProtection="1">
      <alignment horizontal="left" vertical="center" wrapText="1"/>
      <protection locked="0"/>
    </xf>
    <xf numFmtId="0" fontId="53" fillId="14" borderId="10" xfId="1" applyNumberFormat="1" applyFont="1" applyFill="1" applyBorder="1" applyAlignment="1" applyProtection="1">
      <alignment horizontal="center" vertical="center" wrapText="1"/>
      <protection hidden="1"/>
    </xf>
    <xf numFmtId="0" fontId="52" fillId="14" borderId="9" xfId="1" applyNumberFormat="1" applyFont="1" applyFill="1" applyBorder="1" applyAlignment="1" applyProtection="1">
      <alignment horizontal="center" vertical="center" wrapText="1"/>
      <protection hidden="1"/>
    </xf>
    <xf numFmtId="0" fontId="52" fillId="14" borderId="24" xfId="1" applyNumberFormat="1" applyFont="1" applyFill="1" applyBorder="1" applyAlignment="1" applyProtection="1">
      <alignment horizontal="center" vertical="center" wrapText="1"/>
      <protection hidden="1"/>
    </xf>
    <xf numFmtId="0" fontId="52" fillId="14" borderId="11" xfId="1" applyNumberFormat="1" applyFont="1" applyFill="1" applyBorder="1" applyAlignment="1" applyProtection="1">
      <alignment horizontal="center" vertical="center" wrapText="1"/>
      <protection hidden="1"/>
    </xf>
    <xf numFmtId="0" fontId="52" fillId="14" borderId="0" xfId="1" applyNumberFormat="1" applyFont="1" applyFill="1" applyBorder="1" applyAlignment="1" applyProtection="1">
      <alignment horizontal="center" vertical="center" wrapText="1"/>
      <protection hidden="1"/>
    </xf>
    <xf numFmtId="0" fontId="52" fillId="14" borderId="13" xfId="1" applyNumberFormat="1" applyFont="1" applyFill="1" applyBorder="1" applyAlignment="1" applyProtection="1">
      <alignment horizontal="center" vertical="center" wrapText="1"/>
      <protection hidden="1"/>
    </xf>
    <xf numFmtId="0" fontId="52" fillId="14" borderId="12" xfId="1" applyNumberFormat="1" applyFont="1" applyFill="1" applyBorder="1" applyAlignment="1" applyProtection="1">
      <alignment horizontal="center" vertical="center" wrapText="1"/>
      <protection hidden="1"/>
    </xf>
    <xf numFmtId="0" fontId="52" fillId="14" borderId="16" xfId="1" applyNumberFormat="1" applyFont="1" applyFill="1" applyBorder="1" applyAlignment="1" applyProtection="1">
      <alignment horizontal="center" vertical="center" wrapText="1"/>
      <protection hidden="1"/>
    </xf>
    <xf numFmtId="0" fontId="52" fillId="14" borderId="14" xfId="1" applyNumberFormat="1" applyFont="1" applyFill="1" applyBorder="1" applyAlignment="1" applyProtection="1">
      <alignment horizontal="center" vertical="center" wrapText="1"/>
      <protection hidden="1"/>
    </xf>
    <xf numFmtId="0" fontId="22" fillId="0" borderId="0" xfId="1" applyNumberFormat="1" applyFont="1" applyAlignment="1" applyProtection="1">
      <alignment horizontal="center" vertical="center" wrapText="1"/>
      <protection hidden="1"/>
    </xf>
    <xf numFmtId="0" fontId="3" fillId="0" borderId="0" xfId="1" applyNumberFormat="1" applyFont="1" applyAlignment="1" applyProtection="1">
      <alignment horizontal="center" vertical="center" wrapText="1"/>
      <protection hidden="1"/>
    </xf>
    <xf numFmtId="0" fontId="10" fillId="10" borderId="0" xfId="0" applyFont="1" applyFill="1" applyBorder="1" applyAlignment="1" applyProtection="1">
      <alignment horizontal="center" vertical="center"/>
      <protection hidden="1"/>
    </xf>
    <xf numFmtId="0" fontId="6" fillId="0" borderId="1" xfId="1" applyFont="1" applyBorder="1" applyAlignment="1" applyProtection="1">
      <alignment horizontal="center" vertical="center" wrapText="1"/>
      <protection hidden="1"/>
    </xf>
    <xf numFmtId="0" fontId="47" fillId="0" borderId="16" xfId="1" applyNumberFormat="1" applyFont="1" applyBorder="1" applyAlignment="1" applyProtection="1">
      <alignment horizontal="center" wrapText="1"/>
      <protection hidden="1"/>
    </xf>
    <xf numFmtId="0" fontId="8" fillId="0" borderId="3" xfId="1" applyFont="1" applyFill="1" applyBorder="1" applyAlignment="1" applyProtection="1">
      <alignment horizontal="center" vertical="center"/>
      <protection hidden="1"/>
    </xf>
    <xf numFmtId="0" fontId="8" fillId="0" borderId="5" xfId="1" applyFont="1" applyFill="1" applyBorder="1" applyAlignment="1" applyProtection="1">
      <alignment horizontal="center" vertical="center"/>
      <protection hidden="1"/>
    </xf>
    <xf numFmtId="0" fontId="8" fillId="0" borderId="4" xfId="1" applyFont="1" applyFill="1" applyBorder="1" applyAlignment="1" applyProtection="1">
      <alignment horizontal="center" vertical="center"/>
      <protection hidden="1"/>
    </xf>
    <xf numFmtId="0" fontId="5" fillId="0" borderId="1" xfId="1" applyFont="1" applyFill="1" applyBorder="1" applyAlignment="1" applyProtection="1">
      <alignment horizontal="center" textRotation="90" wrapText="1"/>
      <protection hidden="1"/>
    </xf>
    <xf numFmtId="0" fontId="13" fillId="10" borderId="0" xfId="0" applyFont="1" applyFill="1" applyAlignment="1" applyProtection="1">
      <alignment horizontal="center" vertical="center"/>
      <protection hidden="1"/>
    </xf>
    <xf numFmtId="0" fontId="0" fillId="0" borderId="0" xfId="0" applyAlignment="1" applyProtection="1">
      <alignment horizontal="center" vertical="center" wrapText="1"/>
      <protection hidden="1"/>
    </xf>
    <xf numFmtId="0" fontId="7" fillId="0" borderId="6" xfId="1" applyFont="1" applyBorder="1" applyAlignment="1" applyProtection="1">
      <alignment horizontal="center" textRotation="90" wrapText="1"/>
      <protection hidden="1"/>
    </xf>
    <xf numFmtId="0" fontId="7" fillId="0" borderId="7" xfId="1" applyFont="1" applyBorder="1" applyAlignment="1" applyProtection="1">
      <alignment horizontal="center" textRotation="90" wrapText="1"/>
      <protection hidden="1"/>
    </xf>
    <xf numFmtId="0" fontId="7" fillId="0" borderId="8" xfId="1" applyFont="1" applyBorder="1" applyAlignment="1" applyProtection="1">
      <alignment horizontal="center" textRotation="90" wrapText="1"/>
      <protection hidden="1"/>
    </xf>
    <xf numFmtId="0" fontId="19" fillId="10" borderId="0" xfId="0" applyFont="1" applyFill="1" applyAlignment="1" applyProtection="1">
      <alignment horizontal="center" vertical="center" wrapText="1"/>
      <protection hidden="1"/>
    </xf>
    <xf numFmtId="0" fontId="41" fillId="8" borderId="20" xfId="0" applyFont="1" applyFill="1" applyBorder="1" applyAlignment="1" applyProtection="1">
      <alignment horizontal="center" vertical="center" wrapText="1"/>
      <protection locked="0"/>
    </xf>
    <xf numFmtId="0" fontId="41" fillId="8" borderId="21" xfId="0" applyFont="1" applyFill="1" applyBorder="1" applyAlignment="1" applyProtection="1">
      <alignment horizontal="center" vertical="center" wrapText="1"/>
      <protection locked="0"/>
    </xf>
    <xf numFmtId="0" fontId="41" fillId="8" borderId="22" xfId="0" applyFont="1" applyFill="1" applyBorder="1" applyAlignment="1" applyProtection="1">
      <alignment horizontal="center" vertical="center" wrapText="1"/>
      <protection locked="0"/>
    </xf>
    <xf numFmtId="0" fontId="41" fillId="8" borderId="23" xfId="0" applyFont="1" applyFill="1" applyBorder="1" applyAlignment="1" applyProtection="1">
      <alignment horizontal="center" vertical="center" wrapText="1"/>
      <protection locked="0"/>
    </xf>
    <xf numFmtId="0" fontId="43" fillId="11" borderId="11" xfId="0" applyFont="1" applyFill="1" applyBorder="1" applyAlignment="1" applyProtection="1">
      <alignment horizontal="center" vertical="center" wrapText="1"/>
      <protection hidden="1"/>
    </xf>
    <xf numFmtId="0" fontId="0" fillId="11" borderId="0" xfId="0" applyFill="1" applyBorder="1" applyAlignment="1" applyProtection="1">
      <alignment horizontal="center" vertical="center" wrapText="1"/>
      <protection hidden="1"/>
    </xf>
    <xf numFmtId="0" fontId="55" fillId="0" borderId="0" xfId="0" applyFont="1" applyAlignment="1" applyProtection="1">
      <alignment horizontal="left" vertical="center"/>
    </xf>
    <xf numFmtId="0" fontId="8" fillId="0" borderId="0" xfId="0" applyFont="1" applyAlignment="1" applyProtection="1">
      <alignment horizontal="left" wrapText="1"/>
    </xf>
    <xf numFmtId="0" fontId="56" fillId="0" borderId="0" xfId="0" applyFont="1" applyAlignment="1" applyProtection="1">
      <alignment wrapText="1"/>
    </xf>
    <xf numFmtId="0" fontId="56" fillId="0" borderId="0" xfId="0" applyFont="1" applyAlignment="1" applyProtection="1">
      <alignment horizontal="left"/>
    </xf>
    <xf numFmtId="0" fontId="56" fillId="0" borderId="0" xfId="0" applyFont="1" applyProtection="1"/>
    <xf numFmtId="0" fontId="124" fillId="0" borderId="0" xfId="0" applyFont="1" applyAlignment="1" applyProtection="1">
      <alignment horizontal="left"/>
    </xf>
    <xf numFmtId="0" fontId="69" fillId="0" borderId="0" xfId="0" applyFont="1" applyAlignment="1" applyProtection="1">
      <alignment horizontal="center" vertical="center" wrapText="1"/>
    </xf>
    <xf numFmtId="0" fontId="104" fillId="0" borderId="0" xfId="0" applyFont="1" applyAlignment="1" applyProtection="1">
      <alignment horizontal="left" vertical="center"/>
    </xf>
    <xf numFmtId="0" fontId="103" fillId="0" borderId="0" xfId="0" applyFont="1" applyAlignment="1" applyProtection="1">
      <alignment horizontal="left" indent="1"/>
    </xf>
    <xf numFmtId="0" fontId="51" fillId="0" borderId="0" xfId="0" applyFont="1" applyAlignment="1" applyProtection="1">
      <alignment horizontal="left" vertical="center" wrapText="1"/>
    </xf>
    <xf numFmtId="0" fontId="118" fillId="0" borderId="0" xfId="0" applyFont="1" applyAlignment="1" applyProtection="1">
      <alignment horizontal="left" vertical="top" wrapText="1"/>
    </xf>
    <xf numFmtId="0" fontId="120" fillId="0" borderId="0" xfId="0" applyFont="1" applyAlignment="1" applyProtection="1">
      <alignment horizontal="left" vertical="top" wrapText="1"/>
    </xf>
    <xf numFmtId="0" fontId="105" fillId="0" borderId="0" xfId="0" applyFont="1" applyAlignment="1" applyProtection="1">
      <alignment horizontal="left" vertical="top" wrapText="1" indent="3"/>
    </xf>
    <xf numFmtId="0" fontId="84" fillId="0" borderId="0" xfId="0" applyFont="1" applyAlignment="1" applyProtection="1">
      <alignment horizontal="left" vertical="center"/>
    </xf>
    <xf numFmtId="0" fontId="96" fillId="0" borderId="0" xfId="0" applyFont="1" applyProtection="1"/>
    <xf numFmtId="0" fontId="84" fillId="0" borderId="0" xfId="0" applyFont="1" applyProtection="1"/>
    <xf numFmtId="0" fontId="24" fillId="0" borderId="0" xfId="0" applyFont="1" applyAlignment="1" applyProtection="1">
      <alignment horizontal="left"/>
    </xf>
    <xf numFmtId="0" fontId="129" fillId="0" borderId="0" xfId="0" applyFont="1" applyAlignment="1" applyProtection="1">
      <alignment horizontal="left" vertical="center" wrapText="1"/>
    </xf>
    <xf numFmtId="0" fontId="14" fillId="0" borderId="0" xfId="0" applyFont="1" applyAlignment="1" applyProtection="1">
      <alignment horizontal="left" vertical="center" wrapText="1"/>
    </xf>
    <xf numFmtId="0" fontId="102" fillId="0" borderId="0" xfId="0" applyFont="1" applyAlignment="1" applyProtection="1">
      <alignment horizontal="left" vertical="center" wrapText="1"/>
    </xf>
    <xf numFmtId="0" fontId="56" fillId="0" borderId="0" xfId="0" applyFont="1" applyAlignment="1" applyProtection="1">
      <alignment horizontal="center" wrapText="1"/>
    </xf>
    <xf numFmtId="0" fontId="101" fillId="0" borderId="0" xfId="0" applyFont="1" applyAlignment="1" applyProtection="1">
      <alignment vertical="center" wrapText="1"/>
    </xf>
    <xf numFmtId="0" fontId="84" fillId="0" borderId="0" xfId="0" applyFont="1" applyAlignment="1" applyProtection="1"/>
    <xf numFmtId="0" fontId="84" fillId="0" borderId="0" xfId="0" applyFont="1" applyAlignment="1" applyProtection="1">
      <alignment vertical="center"/>
    </xf>
    <xf numFmtId="0" fontId="101" fillId="0" borderId="0" xfId="0" applyFont="1" applyAlignment="1" applyProtection="1">
      <alignment horizontal="left" vertical="center" wrapText="1"/>
    </xf>
    <xf numFmtId="0" fontId="106" fillId="0" borderId="0" xfId="0" applyFont="1" applyAlignment="1" applyProtection="1">
      <alignment horizontal="left" vertical="center" wrapText="1"/>
    </xf>
    <xf numFmtId="0" fontId="0" fillId="0" borderId="0" xfId="0" applyAlignment="1" applyProtection="1">
      <alignment wrapText="1"/>
    </xf>
    <xf numFmtId="0" fontId="80" fillId="0" borderId="0" xfId="0" applyFont="1" applyBorder="1" applyAlignment="1" applyProtection="1">
      <alignment horizontal="left" vertical="top" wrapText="1"/>
    </xf>
    <xf numFmtId="0" fontId="81" fillId="0" borderId="0" xfId="0" applyFont="1" applyBorder="1" applyAlignment="1" applyProtection="1">
      <alignment horizontal="center"/>
    </xf>
    <xf numFmtId="0" fontId="74" fillId="0" borderId="0" xfId="0" applyFont="1" applyBorder="1" applyProtection="1"/>
    <xf numFmtId="0" fontId="74" fillId="0" borderId="0" xfId="0" applyFont="1" applyBorder="1" applyAlignment="1" applyProtection="1">
      <alignment wrapText="1"/>
    </xf>
    <xf numFmtId="0" fontId="74" fillId="0" borderId="0" xfId="0" applyFont="1" applyBorder="1" applyAlignment="1" applyProtection="1">
      <alignment horizontal="center" vertical="top" wrapText="1"/>
    </xf>
    <xf numFmtId="0" fontId="75" fillId="0" borderId="0" xfId="0" applyFont="1" applyAlignment="1" applyProtection="1">
      <alignment horizontal="left"/>
    </xf>
    <xf numFmtId="0" fontId="130" fillId="0" borderId="0" xfId="0" applyFont="1" applyBorder="1" applyAlignment="1" applyProtection="1">
      <alignment horizontal="left" vertical="top"/>
    </xf>
    <xf numFmtId="0" fontId="110" fillId="0" borderId="0" xfId="0" applyFont="1" applyAlignment="1" applyProtection="1">
      <alignment horizontal="left"/>
    </xf>
    <xf numFmtId="0" fontId="113" fillId="0" borderId="0" xfId="0" applyFont="1" applyAlignment="1" applyProtection="1">
      <alignment horizontal="left" vertical="center" wrapText="1"/>
    </xf>
    <xf numFmtId="0" fontId="115" fillId="0" borderId="0" xfId="0" applyFont="1" applyAlignment="1" applyProtection="1">
      <alignment horizontal="left" vertical="top" wrapText="1"/>
    </xf>
    <xf numFmtId="0" fontId="114" fillId="0" borderId="0" xfId="0" applyFont="1" applyAlignment="1" applyProtection="1">
      <alignment horizontal="left" vertical="top" wrapText="1"/>
    </xf>
    <xf numFmtId="0" fontId="82" fillId="0" borderId="10" xfId="0" applyFont="1" applyBorder="1" applyAlignment="1" applyProtection="1">
      <alignment horizontal="center" vertical="top" wrapText="1"/>
    </xf>
    <xf numFmtId="0" fontId="82" fillId="0" borderId="9" xfId="0" applyFont="1" applyBorder="1" applyAlignment="1" applyProtection="1">
      <alignment horizontal="center" vertical="top" wrapText="1"/>
    </xf>
    <xf numFmtId="0" fontId="82" fillId="0" borderId="24" xfId="0" applyFont="1" applyBorder="1" applyAlignment="1" applyProtection="1">
      <alignment horizontal="center" vertical="top" wrapText="1"/>
    </xf>
    <xf numFmtId="0" fontId="82" fillId="0" borderId="11" xfId="0" applyFont="1" applyBorder="1" applyAlignment="1" applyProtection="1">
      <alignment horizontal="center" vertical="top" wrapText="1"/>
    </xf>
    <xf numFmtId="0" fontId="82" fillId="0" borderId="0" xfId="0" applyFont="1" applyBorder="1" applyAlignment="1" applyProtection="1">
      <alignment horizontal="center" vertical="top" wrapText="1"/>
    </xf>
    <xf numFmtId="0" fontId="82" fillId="0" borderId="13" xfId="0" applyFont="1" applyBorder="1" applyAlignment="1" applyProtection="1">
      <alignment horizontal="center" vertical="top" wrapText="1"/>
    </xf>
    <xf numFmtId="0" fontId="82" fillId="0" borderId="12" xfId="0" applyFont="1" applyBorder="1" applyAlignment="1" applyProtection="1">
      <alignment horizontal="center" vertical="top" wrapText="1"/>
    </xf>
    <xf numFmtId="0" fontId="82" fillId="0" borderId="16" xfId="0" applyFont="1" applyBorder="1" applyAlignment="1" applyProtection="1">
      <alignment horizontal="center" vertical="top" wrapText="1"/>
    </xf>
    <xf numFmtId="0" fontId="82" fillId="0" borderId="14" xfId="0" applyFont="1" applyBorder="1" applyAlignment="1" applyProtection="1">
      <alignment horizontal="center" vertical="top" wrapText="1"/>
    </xf>
    <xf numFmtId="0" fontId="70" fillId="0" borderId="0" xfId="0" applyFont="1" applyAlignment="1" applyProtection="1">
      <alignment wrapText="1"/>
    </xf>
    <xf numFmtId="0" fontId="78" fillId="0" borderId="0" xfId="0" applyFont="1" applyAlignment="1" applyProtection="1">
      <alignment horizontal="left" vertical="center" wrapText="1"/>
    </xf>
    <xf numFmtId="0" fontId="71" fillId="0" borderId="0" xfId="0" applyFont="1" applyAlignment="1" applyProtection="1">
      <alignment horizontal="left" vertical="top" wrapText="1"/>
    </xf>
    <xf numFmtId="0" fontId="15" fillId="0" borderId="0" xfId="0" applyFont="1" applyFill="1" applyBorder="1" applyAlignment="1" applyProtection="1">
      <alignment horizontal="center" vertical="center"/>
      <protection hidden="1"/>
    </xf>
    <xf numFmtId="1" fontId="15" fillId="0" borderId="0" xfId="0" applyNumberFormat="1" applyFont="1" applyFill="1" applyBorder="1" applyAlignment="1" applyProtection="1">
      <alignment horizontal="center" vertical="center"/>
      <protection hidden="1"/>
    </xf>
    <xf numFmtId="0" fontId="87" fillId="0" borderId="0" xfId="0" applyFont="1" applyAlignment="1">
      <alignment horizontal="left" vertical="center" wrapText="1" indent="2"/>
    </xf>
    <xf numFmtId="0" fontId="0" fillId="0" borderId="0" xfId="0" applyAlignment="1">
      <alignment horizontal="left" wrapText="1"/>
    </xf>
    <xf numFmtId="0" fontId="0" fillId="0" borderId="0" xfId="0" applyAlignment="1">
      <alignment horizontal="left"/>
    </xf>
    <xf numFmtId="0" fontId="93" fillId="0" borderId="0" xfId="0" applyFont="1" applyAlignment="1">
      <alignment horizontal="left" vertical="top" wrapText="1"/>
    </xf>
    <xf numFmtId="0" fontId="87" fillId="0" borderId="0" xfId="0" applyFont="1" applyAlignment="1">
      <alignment horizontal="left" vertical="top" wrapText="1"/>
    </xf>
    <xf numFmtId="0" fontId="92" fillId="0" borderId="0" xfId="0" applyFont="1" applyAlignment="1">
      <alignment horizontal="left" wrapText="1" indent="2"/>
    </xf>
    <xf numFmtId="0" fontId="90" fillId="0" borderId="0" xfId="0" applyFont="1" applyAlignment="1">
      <alignment horizontal="left" vertical="center" wrapText="1"/>
    </xf>
    <xf numFmtId="0" fontId="129" fillId="0" borderId="0" xfId="0" applyFont="1" applyAlignment="1">
      <alignment horizontal="left" vertical="center" wrapText="1"/>
    </xf>
    <xf numFmtId="0" fontId="43" fillId="0" borderId="0" xfId="0" applyFont="1" applyAlignment="1">
      <alignment horizontal="left" vertical="center" wrapText="1"/>
    </xf>
    <xf numFmtId="0" fontId="44" fillId="0" borderId="0" xfId="0" applyFont="1" applyAlignment="1">
      <alignment horizontal="left" vertical="top" wrapText="1"/>
    </xf>
    <xf numFmtId="0" fontId="50" fillId="0" borderId="0" xfId="0" applyFont="1" applyAlignment="1">
      <alignment horizontal="left" vertical="top" wrapText="1" indent="1"/>
    </xf>
    <xf numFmtId="0" fontId="14" fillId="0" borderId="0" xfId="0" applyFont="1" applyAlignment="1">
      <alignment horizontal="left" vertical="top" wrapText="1"/>
    </xf>
    <xf numFmtId="0" fontId="14" fillId="0" borderId="0" xfId="0" applyFont="1" applyAlignment="1"/>
    <xf numFmtId="0" fontId="14" fillId="0" borderId="0" xfId="0" applyFont="1"/>
    <xf numFmtId="0" fontId="87" fillId="0" borderId="0" xfId="0" applyFont="1" applyAlignment="1">
      <alignment horizontal="left" vertical="center" wrapText="1"/>
    </xf>
    <xf numFmtId="0" fontId="95" fillId="0" borderId="0" xfId="0" applyFont="1" applyAlignment="1">
      <alignment horizontal="left" vertical="top" wrapText="1"/>
    </xf>
    <xf numFmtId="0" fontId="88" fillId="0" borderId="0" xfId="0" applyFont="1" applyAlignment="1">
      <alignment horizontal="left" vertical="center" wrapText="1"/>
    </xf>
    <xf numFmtId="0" fontId="86" fillId="0" borderId="0" xfId="0" applyFont="1" applyAlignment="1">
      <alignment horizontal="left" vertical="top" wrapText="1"/>
    </xf>
    <xf numFmtId="0" fontId="122" fillId="0" borderId="0" xfId="0" applyFont="1" applyAlignment="1">
      <alignment horizontal="left" vertical="top" wrapText="1"/>
    </xf>
    <xf numFmtId="0" fontId="131" fillId="0" borderId="0" xfId="0" applyFont="1" applyAlignment="1">
      <alignment horizontal="left" vertical="center" wrapText="1"/>
    </xf>
    <xf numFmtId="0" fontId="60" fillId="0" borderId="0" xfId="0" applyFont="1" applyAlignment="1"/>
    <xf numFmtId="0" fontId="60" fillId="0" borderId="0" xfId="0" applyFont="1" applyAlignment="1">
      <alignment horizontal="left" indent="2"/>
    </xf>
    <xf numFmtId="0" fontId="59" fillId="0" borderId="0" xfId="0" applyFont="1" applyAlignment="1">
      <alignment horizontal="left" vertical="center" wrapText="1" indent="2"/>
    </xf>
    <xf numFmtId="0" fontId="60" fillId="0" borderId="0" xfId="0" applyFont="1" applyAlignment="1">
      <alignment horizontal="left" vertical="top" wrapText="1"/>
    </xf>
    <xf numFmtId="0" fontId="60" fillId="0" borderId="0" xfId="0" applyFont="1" applyAlignment="1">
      <alignment horizontal="left" vertical="top"/>
    </xf>
    <xf numFmtId="0" fontId="58" fillId="0" borderId="0" xfId="0" applyFont="1" applyAlignment="1">
      <alignment vertical="center" wrapText="1"/>
    </xf>
    <xf numFmtId="0" fontId="59" fillId="0" borderId="0" xfId="0" applyFont="1" applyAlignment="1">
      <alignment vertical="center" wrapText="1"/>
    </xf>
    <xf numFmtId="0" fontId="70" fillId="0" borderId="0" xfId="0" applyFont="1" applyAlignment="1">
      <alignment horizontal="left" wrapText="1"/>
    </xf>
    <xf numFmtId="0" fontId="71" fillId="0" borderId="0" xfId="0" applyFont="1" applyAlignment="1">
      <alignment horizontal="center" vertical="center" wrapText="1"/>
    </xf>
    <xf numFmtId="0" fontId="70" fillId="0" borderId="0" xfId="0" applyFont="1" applyAlignment="1">
      <alignment horizontal="left" vertical="top" wrapText="1"/>
    </xf>
    <xf numFmtId="0" fontId="106" fillId="0" borderId="0" xfId="0" applyFont="1" applyAlignment="1">
      <alignment horizontal="left" wrapText="1" indent="2"/>
    </xf>
    <xf numFmtId="0" fontId="128" fillId="0" borderId="0" xfId="0" applyFont="1" applyAlignment="1">
      <alignment horizontal="left" vertical="top" wrapText="1"/>
    </xf>
    <xf numFmtId="0" fontId="72" fillId="0" borderId="0" xfId="0" applyFont="1" applyAlignment="1">
      <alignment wrapText="1"/>
    </xf>
    <xf numFmtId="0" fontId="21" fillId="0" borderId="0" xfId="0" applyFont="1" applyAlignment="1">
      <alignment horizontal="left" indent="2"/>
    </xf>
    <xf numFmtId="0" fontId="62" fillId="0" borderId="0" xfId="0" applyFont="1" applyAlignment="1">
      <alignment horizontal="left" vertical="center" wrapText="1" indent="2"/>
    </xf>
    <xf numFmtId="0" fontId="62" fillId="0" borderId="0" xfId="0" applyFont="1" applyAlignment="1">
      <alignment vertical="center" wrapText="1"/>
    </xf>
    <xf numFmtId="0" fontId="67" fillId="0" borderId="0" xfId="0" applyFont="1" applyAlignment="1">
      <alignment vertical="center" wrapText="1"/>
    </xf>
    <xf numFmtId="0" fontId="107" fillId="0" borderId="0" xfId="0" applyFont="1" applyAlignment="1">
      <alignment horizontal="left" vertical="top" wrapText="1" indent="2"/>
    </xf>
    <xf numFmtId="0" fontId="63" fillId="0" borderId="0" xfId="0" applyFont="1" applyAlignment="1">
      <alignment horizontal="left" vertical="center" wrapText="1" indent="2"/>
    </xf>
    <xf numFmtId="0" fontId="108" fillId="0" borderId="26" xfId="0" applyFont="1" applyBorder="1" applyAlignment="1">
      <alignment horizontal="left" wrapText="1"/>
    </xf>
    <xf numFmtId="0" fontId="0" fillId="0" borderId="27" xfId="0" applyBorder="1" applyAlignment="1">
      <alignment horizontal="left" wrapText="1"/>
    </xf>
    <xf numFmtId="0" fontId="0" fillId="0" borderId="28" xfId="0" applyBorder="1" applyAlignment="1">
      <alignment horizontal="left" wrapText="1"/>
    </xf>
    <xf numFmtId="0" fontId="109" fillId="0" borderId="29" xfId="0" applyFont="1" applyBorder="1" applyAlignment="1">
      <alignment horizontal="left" vertical="top" wrapText="1" indent="2"/>
    </xf>
    <xf numFmtId="0" fontId="109" fillId="0" borderId="30" xfId="0" applyFont="1" applyBorder="1" applyAlignment="1">
      <alignment horizontal="left" vertical="top" wrapText="1" indent="2"/>
    </xf>
    <xf numFmtId="0" fontId="109" fillId="0" borderId="31" xfId="0" applyFont="1" applyBorder="1" applyAlignment="1">
      <alignment horizontal="left" vertical="top" wrapText="1" indent="2"/>
    </xf>
    <xf numFmtId="0" fontId="98" fillId="0" borderId="0" xfId="0" applyFont="1" applyAlignment="1">
      <alignment horizontal="left" vertical="center" wrapText="1" indent="1"/>
    </xf>
    <xf numFmtId="0" fontId="97" fillId="0" borderId="0" xfId="0" applyFont="1" applyAlignment="1">
      <alignment horizontal="left" vertical="center" wrapText="1" indent="1"/>
    </xf>
    <xf numFmtId="0" fontId="97" fillId="0" borderId="0" xfId="0" applyFont="1" applyAlignment="1">
      <alignment horizontal="left" vertical="center" wrapText="1"/>
    </xf>
    <xf numFmtId="0" fontId="49" fillId="0" borderId="0" xfId="0" applyFont="1" applyAlignment="1">
      <alignment horizontal="left" vertical="center"/>
    </xf>
  </cellXfs>
  <cellStyles count="3">
    <cellStyle name="Hyperlink" xfId="2" builtinId="8"/>
    <cellStyle name="Normal" xfId="0" builtinId="0"/>
    <cellStyle name="Normal 2" xfId="1" xr:uid="{00000000-0005-0000-0000-000002000000}"/>
  </cellStyles>
  <dxfs count="225">
    <dxf>
      <fill>
        <patternFill>
          <bgColor rgb="FF00B0F0"/>
        </patternFill>
      </fill>
    </dxf>
    <dxf>
      <fill>
        <patternFill>
          <bgColor theme="9"/>
        </patternFill>
      </fill>
    </dxf>
    <dxf>
      <font>
        <color theme="0"/>
      </font>
    </dxf>
    <dxf>
      <fill>
        <patternFill>
          <bgColor rgb="FF00B0F0"/>
        </patternFill>
      </fill>
    </dxf>
    <dxf>
      <fill>
        <patternFill>
          <bgColor theme="9"/>
        </patternFill>
      </fill>
    </dxf>
    <dxf>
      <font>
        <color theme="0"/>
      </font>
    </dxf>
    <dxf>
      <fill>
        <patternFill>
          <bgColor rgb="FF00B0F0"/>
        </patternFill>
      </fill>
    </dxf>
    <dxf>
      <fill>
        <patternFill>
          <bgColor theme="9"/>
        </patternFill>
      </fill>
    </dxf>
    <dxf>
      <font>
        <color theme="0"/>
      </font>
    </dxf>
    <dxf>
      <fill>
        <patternFill>
          <bgColor rgb="FF00B0F0"/>
        </patternFill>
      </fill>
    </dxf>
    <dxf>
      <fill>
        <patternFill>
          <bgColor theme="9"/>
        </patternFill>
      </fill>
    </dxf>
    <dxf>
      <font>
        <color theme="0"/>
      </font>
    </dxf>
    <dxf>
      <fill>
        <patternFill>
          <bgColor rgb="FF00B0F0"/>
        </patternFill>
      </fill>
    </dxf>
    <dxf>
      <fill>
        <patternFill>
          <bgColor theme="9"/>
        </patternFill>
      </fill>
    </dxf>
    <dxf>
      <font>
        <color theme="0"/>
      </font>
    </dxf>
    <dxf>
      <fill>
        <patternFill>
          <bgColor rgb="FF00B0F0"/>
        </patternFill>
      </fill>
    </dxf>
    <dxf>
      <fill>
        <patternFill>
          <bgColor theme="9"/>
        </patternFill>
      </fill>
    </dxf>
    <dxf>
      <font>
        <color theme="0"/>
      </font>
    </dxf>
    <dxf>
      <fill>
        <patternFill>
          <bgColor rgb="FF00B0F0"/>
        </patternFill>
      </fill>
    </dxf>
    <dxf>
      <fill>
        <patternFill>
          <bgColor theme="9"/>
        </patternFill>
      </fill>
    </dxf>
    <dxf>
      <font>
        <color theme="0"/>
      </font>
    </dxf>
    <dxf>
      <fill>
        <patternFill>
          <bgColor rgb="FF00B0F0"/>
        </patternFill>
      </fill>
    </dxf>
    <dxf>
      <fill>
        <patternFill>
          <bgColor theme="9"/>
        </patternFill>
      </fill>
    </dxf>
    <dxf>
      <font>
        <color theme="0"/>
      </font>
    </dxf>
    <dxf>
      <fill>
        <patternFill>
          <bgColor rgb="FF00B0F0"/>
        </patternFill>
      </fill>
    </dxf>
    <dxf>
      <fill>
        <patternFill>
          <bgColor theme="9"/>
        </patternFill>
      </fill>
    </dxf>
    <dxf>
      <font>
        <color theme="0"/>
      </font>
    </dxf>
    <dxf>
      <fill>
        <patternFill>
          <bgColor rgb="FF00B0F0"/>
        </patternFill>
      </fill>
    </dxf>
    <dxf>
      <fill>
        <patternFill>
          <bgColor theme="9"/>
        </patternFill>
      </fill>
    </dxf>
    <dxf>
      <font>
        <color theme="0"/>
      </font>
    </dxf>
    <dxf>
      <fill>
        <patternFill>
          <bgColor rgb="FF00B0F0"/>
        </patternFill>
      </fill>
    </dxf>
    <dxf>
      <fill>
        <patternFill>
          <bgColor theme="9"/>
        </patternFill>
      </fill>
    </dxf>
    <dxf>
      <font>
        <color theme="0"/>
      </font>
    </dxf>
    <dxf>
      <fill>
        <patternFill>
          <bgColor rgb="FF00B0F0"/>
        </patternFill>
      </fill>
    </dxf>
    <dxf>
      <fill>
        <patternFill>
          <bgColor theme="9"/>
        </patternFill>
      </fill>
    </dxf>
    <dxf>
      <font>
        <color theme="0"/>
      </font>
    </dxf>
    <dxf>
      <fill>
        <patternFill>
          <bgColor rgb="FF00B0F0"/>
        </patternFill>
      </fill>
    </dxf>
    <dxf>
      <fill>
        <patternFill>
          <bgColor theme="9"/>
        </patternFill>
      </fill>
    </dxf>
    <dxf>
      <font>
        <color theme="0"/>
      </font>
    </dxf>
    <dxf>
      <fill>
        <patternFill>
          <bgColor rgb="FF00B0F0"/>
        </patternFill>
      </fill>
    </dxf>
    <dxf>
      <fill>
        <patternFill>
          <bgColor theme="9"/>
        </patternFill>
      </fill>
    </dxf>
    <dxf>
      <font>
        <color theme="0"/>
      </font>
    </dxf>
    <dxf>
      <font>
        <color theme="0"/>
      </font>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ont>
        <color theme="0"/>
      </font>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ill>
        <patternFill>
          <bgColor rgb="FF00B0F0"/>
        </patternFill>
      </fill>
    </dxf>
    <dxf>
      <fill>
        <patternFill>
          <bgColor theme="9"/>
        </patternFill>
      </fill>
    </dxf>
    <dxf>
      <font>
        <color rgb="FF0070C0"/>
      </font>
    </dxf>
    <dxf>
      <font>
        <color rgb="FFFF0000"/>
      </font>
    </dxf>
    <dxf>
      <font>
        <color theme="0"/>
      </font>
    </dxf>
    <dxf>
      <font>
        <color theme="0"/>
      </font>
    </dxf>
    <dxf>
      <font>
        <color theme="0"/>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solid">
          <bgColor theme="0"/>
        </patternFill>
      </fill>
    </dxf>
    <dxf>
      <font>
        <color theme="1"/>
      </font>
      <fill>
        <patternFill>
          <bgColor rgb="FFCCFAB0"/>
        </patternFill>
      </fill>
    </dxf>
    <dxf>
      <fill>
        <patternFill>
          <bgColor rgb="FFA3E7FF"/>
        </patternFill>
      </fill>
    </dxf>
    <dxf>
      <fill>
        <patternFill>
          <bgColor rgb="FFFFC9C9"/>
        </patternFill>
      </fill>
    </dxf>
    <dxf>
      <font>
        <color auto="1"/>
      </font>
      <fill>
        <patternFill patternType="none">
          <bgColor auto="1"/>
        </patternFill>
      </fill>
    </dxf>
    <dxf>
      <font>
        <color auto="1"/>
      </font>
      <fill>
        <patternFill patternType="none">
          <bgColor auto="1"/>
        </patternFill>
      </fill>
    </dxf>
    <dxf>
      <fill>
        <patternFill>
          <bgColor rgb="FFB3EBFF"/>
        </patternFill>
      </fill>
    </dxf>
    <dxf>
      <fill>
        <patternFill>
          <bgColor rgb="FFFFC5C5"/>
        </patternFill>
      </fill>
    </dxf>
    <dxf>
      <fill>
        <patternFill>
          <bgColor rgb="FFA7E8FF"/>
        </patternFill>
      </fill>
    </dxf>
    <dxf>
      <fill>
        <patternFill>
          <bgColor rgb="FFFFC5C5"/>
        </patternFill>
      </fill>
    </dxf>
    <dxf>
      <font>
        <color auto="1"/>
      </font>
      <fill>
        <patternFill patternType="none">
          <bgColor auto="1"/>
        </patternFill>
      </fill>
    </dxf>
    <dxf>
      <fill>
        <patternFill>
          <bgColor rgb="FF97E4FF"/>
        </patternFill>
      </fill>
    </dxf>
    <dxf>
      <fill>
        <patternFill>
          <bgColor rgb="FFFFC5C5"/>
        </patternFill>
      </fill>
    </dxf>
    <dxf>
      <fill>
        <patternFill>
          <bgColor rgb="FF6DD9FF"/>
        </patternFill>
      </fill>
    </dxf>
    <dxf>
      <fill>
        <patternFill>
          <bgColor rgb="FFFFCDCD"/>
        </patternFill>
      </fill>
    </dxf>
    <dxf>
      <fill>
        <patternFill>
          <bgColor rgb="FF93E3FF"/>
        </patternFill>
      </fill>
    </dxf>
    <dxf>
      <fill>
        <patternFill>
          <bgColor rgb="FFFFB9B9"/>
        </patternFill>
      </fill>
    </dxf>
    <dxf>
      <fill>
        <patternFill>
          <bgColor rgb="FFFF9797"/>
        </patternFill>
      </fill>
    </dxf>
    <dxf>
      <fill>
        <patternFill>
          <bgColor rgb="FF00B0F0"/>
        </patternFill>
      </fill>
    </dxf>
    <dxf>
      <fill>
        <patternFill>
          <fgColor theme="0"/>
        </patternFill>
      </fill>
    </dxf>
    <dxf>
      <fill>
        <patternFill>
          <bgColor rgb="FFFFE1E1"/>
        </patternFill>
      </fill>
    </dxf>
    <dxf>
      <fill>
        <patternFill>
          <bgColor rgb="FFB9D5FF"/>
        </patternFill>
      </fill>
    </dxf>
    <dxf>
      <fill>
        <patternFill>
          <bgColor rgb="FF00B0F0"/>
        </patternFill>
      </fill>
    </dxf>
    <dxf>
      <font>
        <color theme="0"/>
      </font>
      <fill>
        <patternFill>
          <bgColor rgb="FFFF0000"/>
        </patternFill>
      </fill>
    </dxf>
    <dxf>
      <fill>
        <patternFill>
          <bgColor rgb="FFFF9797"/>
        </patternFill>
      </fill>
    </dxf>
    <dxf>
      <fill>
        <patternFill>
          <bgColor rgb="FF00B0F0"/>
        </patternFill>
      </fill>
    </dxf>
    <dxf>
      <fill>
        <patternFill>
          <fgColor theme="0"/>
        </patternFill>
      </fill>
    </dxf>
    <dxf>
      <fill>
        <patternFill>
          <bgColor rgb="FFFFE1E1"/>
        </patternFill>
      </fill>
    </dxf>
    <dxf>
      <fill>
        <patternFill>
          <bgColor rgb="FFB9D5FF"/>
        </patternFill>
      </fill>
    </dxf>
    <dxf>
      <fill>
        <patternFill>
          <bgColor rgb="FFFF9797"/>
        </patternFill>
      </fill>
    </dxf>
    <dxf>
      <fill>
        <patternFill>
          <bgColor rgb="FF00B0F0"/>
        </patternFill>
      </fill>
    </dxf>
    <dxf>
      <fill>
        <patternFill>
          <fgColor theme="0"/>
        </patternFill>
      </fill>
    </dxf>
    <dxf>
      <fill>
        <patternFill>
          <bgColor rgb="FFFFE1E1"/>
        </patternFill>
      </fill>
    </dxf>
    <dxf>
      <fill>
        <patternFill>
          <bgColor rgb="FFB9D5FF"/>
        </patternFill>
      </fill>
    </dxf>
    <dxf>
      <fill>
        <patternFill>
          <bgColor rgb="FFFF9797"/>
        </patternFill>
      </fill>
    </dxf>
    <dxf>
      <fill>
        <patternFill>
          <bgColor rgb="FF00B0F0"/>
        </patternFill>
      </fill>
    </dxf>
    <dxf>
      <fill>
        <patternFill>
          <fgColor theme="0"/>
        </patternFill>
      </fill>
    </dxf>
    <dxf>
      <fill>
        <patternFill>
          <bgColor rgb="FFFFE1E1"/>
        </patternFill>
      </fill>
    </dxf>
    <dxf>
      <fill>
        <patternFill>
          <bgColor rgb="FFB9D5FF"/>
        </patternFill>
      </fill>
    </dxf>
    <dxf>
      <fill>
        <patternFill>
          <bgColor rgb="FFFF9797"/>
        </patternFill>
      </fill>
    </dxf>
    <dxf>
      <fill>
        <patternFill>
          <bgColor rgb="FF00B0F0"/>
        </patternFill>
      </fill>
    </dxf>
    <dxf>
      <fill>
        <patternFill>
          <fgColor theme="0"/>
        </patternFill>
      </fill>
    </dxf>
    <dxf>
      <fill>
        <patternFill>
          <bgColor rgb="FFFFE1E1"/>
        </patternFill>
      </fill>
    </dxf>
    <dxf>
      <fill>
        <patternFill>
          <bgColor rgb="FFB9D5FF"/>
        </patternFill>
      </fill>
    </dxf>
    <dxf>
      <fill>
        <patternFill>
          <bgColor rgb="FFFF9797"/>
        </patternFill>
      </fill>
    </dxf>
    <dxf>
      <fill>
        <patternFill>
          <bgColor rgb="FF00B0F0"/>
        </patternFill>
      </fill>
    </dxf>
    <dxf>
      <fill>
        <patternFill>
          <fgColor theme="0"/>
        </patternFill>
      </fill>
    </dxf>
    <dxf>
      <fill>
        <patternFill>
          <bgColor rgb="FFFFE1E1"/>
        </patternFill>
      </fill>
    </dxf>
    <dxf>
      <fill>
        <patternFill>
          <bgColor rgb="FFB9D5FF"/>
        </patternFill>
      </fill>
    </dxf>
    <dxf>
      <fill>
        <patternFill>
          <bgColor rgb="FFFF9797"/>
        </patternFill>
      </fill>
    </dxf>
    <dxf>
      <fill>
        <patternFill>
          <bgColor rgb="FF00B0F0"/>
        </patternFill>
      </fill>
    </dxf>
    <dxf>
      <fill>
        <patternFill>
          <fgColor theme="0"/>
        </patternFill>
      </fill>
    </dxf>
    <dxf>
      <fill>
        <patternFill>
          <bgColor rgb="FFFFE1E1"/>
        </patternFill>
      </fill>
    </dxf>
    <dxf>
      <fill>
        <patternFill>
          <bgColor rgb="FFB9D5FF"/>
        </patternFill>
      </fill>
    </dxf>
    <dxf>
      <fill>
        <patternFill>
          <bgColor rgb="FFFF9797"/>
        </patternFill>
      </fill>
    </dxf>
    <dxf>
      <fill>
        <patternFill>
          <bgColor rgb="FF00B0F0"/>
        </patternFill>
      </fill>
    </dxf>
    <dxf>
      <fill>
        <patternFill>
          <fgColor theme="0"/>
        </patternFill>
      </fill>
    </dxf>
    <dxf>
      <fill>
        <patternFill>
          <bgColor rgb="FFFFE1E1"/>
        </patternFill>
      </fill>
    </dxf>
    <dxf>
      <fill>
        <patternFill>
          <bgColor rgb="FFB9D5FF"/>
        </patternFill>
      </fill>
    </dxf>
    <dxf>
      <fill>
        <patternFill>
          <bgColor rgb="FFFF9797"/>
        </patternFill>
      </fill>
    </dxf>
    <dxf>
      <fill>
        <patternFill>
          <bgColor rgb="FF00B0F0"/>
        </patternFill>
      </fill>
    </dxf>
    <dxf>
      <fill>
        <patternFill>
          <fgColor theme="0"/>
        </patternFill>
      </fill>
    </dxf>
    <dxf>
      <fill>
        <patternFill>
          <bgColor rgb="FFFFE1E1"/>
        </patternFill>
      </fill>
    </dxf>
    <dxf>
      <fill>
        <patternFill>
          <bgColor rgb="FFB9D5FF"/>
        </patternFill>
      </fill>
    </dxf>
    <dxf>
      <fill>
        <patternFill>
          <bgColor rgb="FFFF9797"/>
        </patternFill>
      </fill>
    </dxf>
    <dxf>
      <fill>
        <patternFill>
          <bgColor rgb="FF00B0F0"/>
        </patternFill>
      </fill>
    </dxf>
    <dxf>
      <fill>
        <patternFill>
          <fgColor theme="0"/>
        </patternFill>
      </fill>
    </dxf>
    <dxf>
      <fill>
        <patternFill>
          <bgColor rgb="FFFFE1E1"/>
        </patternFill>
      </fill>
    </dxf>
    <dxf>
      <fill>
        <patternFill>
          <bgColor rgb="FFB9D5FF"/>
        </patternFill>
      </fill>
    </dxf>
    <dxf>
      <fill>
        <patternFill>
          <bgColor rgb="FFFF9797"/>
        </patternFill>
      </fill>
    </dxf>
    <dxf>
      <fill>
        <patternFill>
          <bgColor rgb="FF00B0F0"/>
        </patternFill>
      </fill>
    </dxf>
    <dxf>
      <fill>
        <patternFill>
          <fgColor theme="0"/>
        </patternFill>
      </fill>
    </dxf>
    <dxf>
      <fill>
        <patternFill>
          <bgColor rgb="FFFFE1E1"/>
        </patternFill>
      </fill>
    </dxf>
    <dxf>
      <fill>
        <patternFill>
          <bgColor rgb="FFB9D5FF"/>
        </patternFill>
      </fill>
    </dxf>
    <dxf>
      <fill>
        <patternFill>
          <bgColor rgb="FFFF9797"/>
        </patternFill>
      </fill>
    </dxf>
    <dxf>
      <fill>
        <patternFill>
          <bgColor rgb="FF00B0F0"/>
        </patternFill>
      </fill>
    </dxf>
    <dxf>
      <fill>
        <patternFill>
          <fgColor theme="0"/>
        </patternFill>
      </fill>
    </dxf>
    <dxf>
      <fill>
        <patternFill>
          <bgColor rgb="FFFFE1E1"/>
        </patternFill>
      </fill>
    </dxf>
    <dxf>
      <fill>
        <patternFill>
          <bgColor rgb="FFB9D5FF"/>
        </patternFill>
      </fill>
    </dxf>
    <dxf>
      <fill>
        <patternFill>
          <bgColor rgb="FFFF9797"/>
        </patternFill>
      </fill>
    </dxf>
    <dxf>
      <fill>
        <patternFill>
          <bgColor rgb="FF00B0F0"/>
        </patternFill>
      </fill>
    </dxf>
    <dxf>
      <fill>
        <patternFill>
          <fgColor theme="0"/>
        </patternFill>
      </fill>
    </dxf>
    <dxf>
      <fill>
        <patternFill>
          <bgColor rgb="FFFFE1E1"/>
        </patternFill>
      </fill>
    </dxf>
    <dxf>
      <fill>
        <patternFill>
          <bgColor rgb="FFB9D5FF"/>
        </patternFill>
      </fill>
    </dxf>
    <dxf>
      <fill>
        <patternFill>
          <bgColor rgb="FFFF9797"/>
        </patternFill>
      </fill>
    </dxf>
    <dxf>
      <fill>
        <patternFill>
          <bgColor rgb="FF00B0F0"/>
        </patternFill>
      </fill>
    </dxf>
    <dxf>
      <fill>
        <patternFill>
          <fgColor theme="0"/>
        </patternFill>
      </fill>
    </dxf>
    <dxf>
      <fill>
        <patternFill>
          <bgColor rgb="FFFFE1E1"/>
        </patternFill>
      </fill>
    </dxf>
    <dxf>
      <fill>
        <patternFill>
          <bgColor rgb="FFB9D5FF"/>
        </patternFill>
      </fill>
    </dxf>
    <dxf>
      <fill>
        <patternFill>
          <bgColor rgb="FFFF9797"/>
        </patternFill>
      </fill>
    </dxf>
    <dxf>
      <fill>
        <patternFill>
          <bgColor rgb="FF00B0F0"/>
        </patternFill>
      </fill>
    </dxf>
    <dxf>
      <fill>
        <patternFill>
          <fgColor theme="0"/>
        </patternFill>
      </fill>
    </dxf>
    <dxf>
      <fill>
        <patternFill>
          <bgColor rgb="FFFFE1E1"/>
        </patternFill>
      </fill>
    </dxf>
    <dxf>
      <fill>
        <patternFill>
          <bgColor rgb="FFB9D5FF"/>
        </patternFill>
      </fill>
    </dxf>
    <dxf>
      <fill>
        <patternFill>
          <bgColor rgb="FFA3E7FF"/>
        </patternFill>
      </fill>
    </dxf>
    <dxf>
      <fill>
        <patternFill>
          <bgColor rgb="FFFFC9C9"/>
        </patternFill>
      </fill>
    </dxf>
    <dxf>
      <fill>
        <patternFill>
          <bgColor rgb="FFB3EBFF"/>
        </patternFill>
      </fill>
    </dxf>
    <dxf>
      <fill>
        <patternFill>
          <bgColor rgb="FFFFC5C5"/>
        </patternFill>
      </fill>
    </dxf>
    <dxf>
      <fill>
        <patternFill>
          <bgColor rgb="FFA7E8FF"/>
        </patternFill>
      </fill>
    </dxf>
    <dxf>
      <fill>
        <patternFill>
          <bgColor rgb="FFFFC5C5"/>
        </patternFill>
      </fill>
    </dxf>
    <dxf>
      <fill>
        <patternFill>
          <bgColor rgb="FF97E4FF"/>
        </patternFill>
      </fill>
    </dxf>
    <dxf>
      <fill>
        <patternFill>
          <bgColor rgb="FFFFC5C5"/>
        </patternFill>
      </fill>
    </dxf>
    <dxf>
      <fill>
        <patternFill>
          <bgColor rgb="FF6DD9FF"/>
        </patternFill>
      </fill>
    </dxf>
    <dxf>
      <fill>
        <patternFill>
          <bgColor rgb="FFFFCDCD"/>
        </patternFill>
      </fill>
    </dxf>
    <dxf>
      <fill>
        <patternFill>
          <bgColor rgb="FF93E3FF"/>
        </patternFill>
      </fill>
    </dxf>
    <dxf>
      <fill>
        <patternFill>
          <bgColor rgb="FFFFB9B9"/>
        </patternFill>
      </fill>
    </dxf>
    <dxf>
      <fill>
        <patternFill>
          <bgColor rgb="FFFFD9D9"/>
        </patternFill>
      </fill>
    </dxf>
    <dxf>
      <fill>
        <patternFill>
          <bgColor rgb="FF75DBFF"/>
        </patternFill>
      </fill>
    </dxf>
    <dxf>
      <font>
        <color auto="1"/>
      </font>
      <fill>
        <patternFill>
          <bgColor rgb="FFFFD9D9"/>
        </patternFill>
      </fill>
    </dxf>
    <dxf>
      <fill>
        <patternFill>
          <bgColor rgb="FFBDEEFF"/>
        </patternFill>
      </fill>
    </dxf>
    <dxf>
      <fill>
        <patternFill>
          <bgColor rgb="FFFFD9D9"/>
        </patternFill>
      </fill>
    </dxf>
    <dxf>
      <fill>
        <patternFill>
          <bgColor rgb="FF75DBFF"/>
        </patternFill>
      </fill>
    </dxf>
    <dxf>
      <font>
        <color rgb="FF0070C0"/>
      </font>
    </dxf>
    <dxf>
      <font>
        <color rgb="FFFF0000"/>
      </font>
    </dxf>
  </dxfs>
  <tableStyles count="0" defaultTableStyle="TableStyleMedium9" defaultPivotStyle="PivotStyleLight16"/>
  <colors>
    <mruColors>
      <color rgb="FF476EEB"/>
      <color rgb="FFFA8EF2"/>
      <color rgb="FFC1FFC1"/>
      <color rgb="FFCCFAB0"/>
      <color rgb="FFC2F7B3"/>
      <color rgb="FFADF49A"/>
      <color rgb="FF00682F"/>
      <color rgb="FFB7ECFF"/>
      <color rgb="FFD7FDFD"/>
      <color rgb="FFE3FB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20</xdr:col>
      <xdr:colOff>41232</xdr:colOff>
      <xdr:row>0</xdr:row>
      <xdr:rowOff>107206</xdr:rowOff>
    </xdr:from>
    <xdr:to>
      <xdr:col>23</xdr:col>
      <xdr:colOff>313378</xdr:colOff>
      <xdr:row>3</xdr:row>
      <xdr:rowOff>173180</xdr:rowOff>
    </xdr:to>
    <xdr:sp macro="[0]!Rectangle2_Click" textlink="">
      <xdr:nvSpPr>
        <xdr:cNvPr id="3" name="Rectangle 2">
          <a:extLst>
            <a:ext uri="{FF2B5EF4-FFF2-40B4-BE49-F238E27FC236}">
              <a16:creationId xmlns:a16="http://schemas.microsoft.com/office/drawing/2014/main" id="{00000000-0008-0000-0000-000003000000}"/>
            </a:ext>
          </a:extLst>
        </xdr:cNvPr>
        <xdr:cNvSpPr/>
      </xdr:nvSpPr>
      <xdr:spPr>
        <a:xfrm>
          <a:off x="7001492" y="107206"/>
          <a:ext cx="1286496" cy="676234"/>
        </a:xfrm>
        <a:prstGeom prst="rect">
          <a:avLst/>
        </a:prstGeom>
        <a:solidFill>
          <a:schemeClr val="tx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100">
              <a:solidFill>
                <a:srgbClr val="FF0000"/>
              </a:solidFill>
            </a:rPr>
            <a:t>Click</a:t>
          </a:r>
          <a:r>
            <a:rPr lang="en-PH" sz="1100"/>
            <a:t> to clear previous data and start anew</a:t>
          </a:r>
        </a:p>
      </xdr:txBody>
    </xdr:sp>
    <xdr:clientData/>
  </xdr:twoCellAnchor>
  <xdr:twoCellAnchor>
    <xdr:from>
      <xdr:col>24</xdr:col>
      <xdr:colOff>315437</xdr:colOff>
      <xdr:row>0</xdr:row>
      <xdr:rowOff>116486</xdr:rowOff>
    </xdr:from>
    <xdr:to>
      <xdr:col>28</xdr:col>
      <xdr:colOff>204106</xdr:colOff>
      <xdr:row>3</xdr:row>
      <xdr:rowOff>173182</xdr:rowOff>
    </xdr:to>
    <xdr:sp macro="[0]!ClrAdjustments" textlink="">
      <xdr:nvSpPr>
        <xdr:cNvPr id="4" name="Rectangle 3">
          <a:extLst>
            <a:ext uri="{FF2B5EF4-FFF2-40B4-BE49-F238E27FC236}">
              <a16:creationId xmlns:a16="http://schemas.microsoft.com/office/drawing/2014/main" id="{00000000-0008-0000-0000-000004000000}"/>
            </a:ext>
          </a:extLst>
        </xdr:cNvPr>
        <xdr:cNvSpPr/>
      </xdr:nvSpPr>
      <xdr:spPr>
        <a:xfrm>
          <a:off x="8628164" y="116486"/>
          <a:ext cx="1241137" cy="666956"/>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PH" sz="1100">
              <a:solidFill>
                <a:srgbClr val="FF0000"/>
              </a:solidFill>
            </a:rPr>
            <a:t>Click</a:t>
          </a:r>
          <a:r>
            <a:rPr lang="en-PH" sz="1100" baseline="0">
              <a:solidFill>
                <a:srgbClr val="FF0000"/>
              </a:solidFill>
            </a:rPr>
            <a:t> </a:t>
          </a:r>
          <a:r>
            <a:rPr lang="en-PH" sz="1100"/>
            <a:t>to clear Adjustments</a:t>
          </a:r>
        </a:p>
      </xdr:txBody>
    </xdr:sp>
    <xdr:clientData/>
  </xdr:twoCellAnchor>
  <xdr:twoCellAnchor>
    <xdr:from>
      <xdr:col>20</xdr:col>
      <xdr:colOff>32982</xdr:colOff>
      <xdr:row>6</xdr:row>
      <xdr:rowOff>74222</xdr:rowOff>
    </xdr:from>
    <xdr:to>
      <xdr:col>23</xdr:col>
      <xdr:colOff>305128</xdr:colOff>
      <xdr:row>9</xdr:row>
      <xdr:rowOff>90716</xdr:rowOff>
    </xdr:to>
    <xdr:sp macro="" textlink="">
      <xdr:nvSpPr>
        <xdr:cNvPr id="9" name="Speech Bubble: Rectangle 8">
          <a:extLst>
            <a:ext uri="{FF2B5EF4-FFF2-40B4-BE49-F238E27FC236}">
              <a16:creationId xmlns:a16="http://schemas.microsoft.com/office/drawing/2014/main" id="{00000000-0008-0000-0000-000009000000}"/>
            </a:ext>
          </a:extLst>
        </xdr:cNvPr>
        <xdr:cNvSpPr/>
      </xdr:nvSpPr>
      <xdr:spPr>
        <a:xfrm flipH="1">
          <a:off x="6993242" y="882404"/>
          <a:ext cx="1286496" cy="560780"/>
        </a:xfrm>
        <a:prstGeom prst="wedgeRectCallou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100"/>
            <a:t>Enter Desired Total No. of  Items</a:t>
          </a:r>
        </a:p>
      </xdr:txBody>
    </xdr:sp>
    <xdr:clientData/>
  </xdr:twoCellAnchor>
  <xdr:oneCellAnchor>
    <xdr:from>
      <xdr:col>20</xdr:col>
      <xdr:colOff>206172</xdr:colOff>
      <xdr:row>13</xdr:row>
      <xdr:rowOff>165262</xdr:rowOff>
    </xdr:from>
    <xdr:ext cx="5764481" cy="5248136"/>
    <xdr:sp macro="" textlink="">
      <xdr:nvSpPr>
        <xdr:cNvPr id="10" name="Rectangle 9">
          <a:extLst>
            <a:ext uri="{FF2B5EF4-FFF2-40B4-BE49-F238E27FC236}">
              <a16:creationId xmlns:a16="http://schemas.microsoft.com/office/drawing/2014/main" id="{00000000-0008-0000-0000-00000A000000}"/>
            </a:ext>
          </a:extLst>
        </xdr:cNvPr>
        <xdr:cNvSpPr>
          <a:spLocks noChangeAspect="1"/>
        </xdr:cNvSpPr>
      </xdr:nvSpPr>
      <xdr:spPr>
        <a:xfrm>
          <a:off x="6811821" y="3096983"/>
          <a:ext cx="5764481" cy="5248136"/>
        </a:xfrm>
        <a:prstGeom prst="rect">
          <a:avLst/>
        </a:prstGeom>
        <a:solidFill>
          <a:srgbClr val="00682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52000" tIns="252000" rIns="216000" rtlCol="0" anchor="ctr" anchorCtr="1">
          <a:spAutoFit/>
        </a:bodyPr>
        <a:lstStyle/>
        <a:p>
          <a:pPr algn="l"/>
          <a:r>
            <a:rPr lang="en-PH" sz="1400" b="1">
              <a:solidFill>
                <a:srgbClr val="FFFF00"/>
              </a:solidFill>
            </a:rPr>
            <a:t>Important Note</a:t>
          </a:r>
          <a:r>
            <a:rPr lang="en-PH" sz="1400" b="1" baseline="0">
              <a:solidFill>
                <a:srgbClr val="FFFF00"/>
              </a:solidFill>
            </a:rPr>
            <a:t>s</a:t>
          </a:r>
          <a:r>
            <a:rPr lang="en-PH" sz="1400" b="1">
              <a:solidFill>
                <a:srgbClr val="FFFF00"/>
              </a:solidFill>
            </a:rPr>
            <a:t>:</a:t>
          </a:r>
        </a:p>
        <a:p>
          <a:pPr algn="l"/>
          <a:endParaRPr lang="en-PH" sz="1100" b="1">
            <a:solidFill>
              <a:srgbClr val="FFFF00"/>
            </a:solidFill>
          </a:endParaRPr>
        </a:p>
        <a:p>
          <a:pPr algn="l"/>
          <a:r>
            <a:rPr lang="en-PH" sz="1100"/>
            <a:t>1. </a:t>
          </a:r>
          <a:r>
            <a:rPr lang="en-PH" sz="1100">
              <a:solidFill>
                <a:schemeClr val="lt1"/>
              </a:solidFill>
              <a:effectLst/>
              <a:latin typeface="+mn-lt"/>
              <a:ea typeface="+mn-ea"/>
              <a:cs typeface="+mn-cs"/>
            </a:rPr>
            <a:t>Simply</a:t>
          </a:r>
          <a:r>
            <a:rPr lang="en-PH" sz="1100" baseline="0">
              <a:solidFill>
                <a:schemeClr val="lt1"/>
              </a:solidFill>
              <a:effectLst/>
              <a:latin typeface="+mn-lt"/>
              <a:ea typeface="+mn-ea"/>
              <a:cs typeface="+mn-cs"/>
            </a:rPr>
            <a:t> click the </a:t>
          </a:r>
          <a:r>
            <a:rPr lang="en-PH" sz="1100">
              <a:solidFill>
                <a:schemeClr val="lt1"/>
              </a:solidFill>
              <a:effectLst/>
              <a:latin typeface="+mn-lt"/>
              <a:ea typeface="+mn-ea"/>
              <a:cs typeface="+mn-cs"/>
            </a:rPr>
            <a:t>clear buttons</a:t>
          </a:r>
          <a:r>
            <a:rPr lang="en-PH" sz="1100" baseline="0">
              <a:solidFill>
                <a:schemeClr val="lt1"/>
              </a:solidFill>
              <a:effectLst/>
              <a:latin typeface="+mn-lt"/>
              <a:ea typeface="+mn-ea"/>
              <a:cs typeface="+mn-cs"/>
            </a:rPr>
            <a:t> above to delete entries and start anew.</a:t>
          </a:r>
          <a:r>
            <a:rPr lang="en-PH" sz="1100">
              <a:solidFill>
                <a:schemeClr val="lt1"/>
              </a:solidFill>
              <a:effectLst/>
              <a:latin typeface="+mn-lt"/>
              <a:ea typeface="+mn-ea"/>
              <a:cs typeface="+mn-cs"/>
            </a:rPr>
            <a:t> </a:t>
          </a:r>
        </a:p>
        <a:p>
          <a:pPr algn="l"/>
          <a:r>
            <a:rPr lang="en-PH" sz="1100">
              <a:solidFill>
                <a:schemeClr val="lt1"/>
              </a:solidFill>
              <a:effectLst/>
              <a:latin typeface="+mn-lt"/>
              <a:ea typeface="+mn-ea"/>
              <a:cs typeface="+mn-cs"/>
            </a:rPr>
            <a:t>2. Type in all the needed informations/data about your test on t</a:t>
          </a:r>
          <a:r>
            <a:rPr lang="en-PH" sz="1100"/>
            <a:t>he cells shaded </a:t>
          </a:r>
          <a:r>
            <a:rPr lang="en-PH" sz="1100" b="1"/>
            <a:t>light green</a:t>
          </a:r>
          <a:r>
            <a:rPr lang="en-PH" sz="1100"/>
            <a:t>. </a:t>
          </a:r>
        </a:p>
        <a:p>
          <a:pPr algn="l"/>
          <a:r>
            <a:rPr lang="en-PH" sz="1100"/>
            <a:t>         * </a:t>
          </a:r>
          <a:r>
            <a:rPr lang="en-PH" sz="1100" i="1"/>
            <a:t>Please</a:t>
          </a:r>
          <a:r>
            <a:rPr lang="en-PH" sz="1100" i="1" baseline="0"/>
            <a:t> note: if the cells or column turns light red or blue, the desired and actual test items are </a:t>
          </a:r>
          <a:r>
            <a:rPr lang="en-PH" sz="1100" b="1" i="1" baseline="0"/>
            <a:t>not equal </a:t>
          </a:r>
          <a:r>
            <a:rPr lang="en-PH" sz="1100" i="1" baseline="0"/>
            <a:t>as the effect of rounding off numbers creates. </a:t>
          </a:r>
          <a:r>
            <a:rPr lang="en-PH" sz="1100" i="0" baseline="0">
              <a:solidFill>
                <a:schemeClr val="lt1"/>
              </a:solidFill>
              <a:effectLst/>
              <a:latin typeface="+mn-lt"/>
              <a:ea typeface="+mn-ea"/>
              <a:cs typeface="+mn-cs"/>
            </a:rPr>
            <a:t>T</a:t>
          </a:r>
          <a:r>
            <a:rPr lang="en-PH" sz="1100">
              <a:solidFill>
                <a:schemeClr val="lt1"/>
              </a:solidFill>
              <a:effectLst/>
              <a:latin typeface="+mn-lt"/>
              <a:ea typeface="+mn-ea"/>
              <a:cs typeface="+mn-cs"/>
            </a:rPr>
            <a:t>he shade of  </a:t>
          </a:r>
          <a:r>
            <a:rPr lang="en-PH" sz="1100" b="1">
              <a:solidFill>
                <a:schemeClr val="lt1"/>
              </a:solidFill>
              <a:effectLst/>
              <a:latin typeface="+mn-lt"/>
              <a:ea typeface="+mn-ea"/>
              <a:cs typeface="+mn-cs"/>
            </a:rPr>
            <a:t>light</a:t>
          </a:r>
          <a:r>
            <a:rPr lang="en-PH" sz="1100" b="1" baseline="0">
              <a:solidFill>
                <a:schemeClr val="lt1"/>
              </a:solidFill>
              <a:effectLst/>
              <a:latin typeface="+mn-lt"/>
              <a:ea typeface="+mn-ea"/>
              <a:cs typeface="+mn-cs"/>
            </a:rPr>
            <a:t> red </a:t>
          </a:r>
          <a:r>
            <a:rPr lang="en-PH" sz="1100" baseline="0">
              <a:solidFill>
                <a:schemeClr val="lt1"/>
              </a:solidFill>
              <a:effectLst/>
              <a:latin typeface="+mn-lt"/>
              <a:ea typeface="+mn-ea"/>
              <a:cs typeface="+mn-cs"/>
            </a:rPr>
            <a:t>means items in it has </a:t>
          </a:r>
          <a:r>
            <a:rPr lang="en-PH" sz="1100" b="1" baseline="0">
              <a:solidFill>
                <a:schemeClr val="lt1"/>
              </a:solidFill>
              <a:effectLst/>
              <a:latin typeface="+mn-lt"/>
              <a:ea typeface="+mn-ea"/>
              <a:cs typeface="+mn-cs"/>
            </a:rPr>
            <a:t>exceeded </a:t>
          </a:r>
          <a:r>
            <a:rPr lang="en-PH" sz="1100" baseline="0">
              <a:solidFill>
                <a:schemeClr val="lt1"/>
              </a:solidFill>
              <a:effectLst/>
              <a:latin typeface="+mn-lt"/>
              <a:ea typeface="+mn-ea"/>
              <a:cs typeface="+mn-cs"/>
            </a:rPr>
            <a:t>and if </a:t>
          </a:r>
          <a:r>
            <a:rPr lang="en-PH" sz="1100" b="1" baseline="0">
              <a:solidFill>
                <a:schemeClr val="lt1"/>
              </a:solidFill>
              <a:effectLst/>
              <a:latin typeface="+mn-lt"/>
              <a:ea typeface="+mn-ea"/>
              <a:cs typeface="+mn-cs"/>
            </a:rPr>
            <a:t>blue color shade, it</a:t>
          </a:r>
          <a:r>
            <a:rPr lang="en-PH" sz="1100" b="0" baseline="0">
              <a:solidFill>
                <a:schemeClr val="lt1"/>
              </a:solidFill>
              <a:effectLst/>
              <a:latin typeface="+mn-lt"/>
              <a:ea typeface="+mn-ea"/>
              <a:cs typeface="+mn-cs"/>
            </a:rPr>
            <a:t> </a:t>
          </a:r>
          <a:r>
            <a:rPr lang="en-PH" sz="1100" b="1" baseline="0">
              <a:solidFill>
                <a:schemeClr val="lt1"/>
              </a:solidFill>
              <a:effectLst/>
              <a:latin typeface="+mn-lt"/>
              <a:ea typeface="+mn-ea"/>
              <a:cs typeface="+mn-cs"/>
            </a:rPr>
            <a:t>is lacking.</a:t>
          </a:r>
          <a:endParaRPr lang="en-PH" sz="1100" b="1" i="1" baseline="0"/>
        </a:p>
        <a:p>
          <a:pPr algn="l"/>
          <a:r>
            <a:rPr lang="en-PH" sz="1100" i="0" baseline="0"/>
            <a:t>3. Make adjustments by just entering a </a:t>
          </a:r>
          <a:r>
            <a:rPr lang="en-PH" sz="1100" b="1" i="0" baseline="0"/>
            <a:t>negative or positive </a:t>
          </a:r>
          <a:r>
            <a:rPr lang="en-PH" sz="1100" i="0" baseline="0"/>
            <a:t>number in the shaded light grey  cells right below that actual items shaded red or blue respectively. </a:t>
          </a:r>
        </a:p>
        <a:p>
          <a:pPr algn="l"/>
          <a:r>
            <a:rPr lang="en-PH" sz="1100"/>
            <a:t>           * </a:t>
          </a:r>
          <a:r>
            <a:rPr lang="en-PH" sz="1100" b="1" baseline="0"/>
            <a:t>Example: if you input "-1" in </a:t>
          </a:r>
          <a:r>
            <a:rPr lang="en-PH" sz="1100" b="0" baseline="0"/>
            <a:t>a grey cell under the shaded red column , you should also enter  "+1" in other grey cell on the same line/row under the shaded blue column. </a:t>
          </a:r>
          <a:r>
            <a:rPr lang="en-PH" sz="1100" baseline="0"/>
            <a:t>The effect is just only transfering an item from light red  to the blue cell. Do and Repeat it until the colors disappear.</a:t>
          </a:r>
        </a:p>
        <a:p>
          <a:pPr algn="l"/>
          <a:r>
            <a:rPr lang="en-PH" sz="1100" baseline="0"/>
            <a:t>           </a:t>
          </a:r>
          <a:r>
            <a:rPr lang="en-PH" sz="1100" b="1" baseline="0"/>
            <a:t>B</a:t>
          </a:r>
          <a:r>
            <a:rPr lang="en-PH" sz="1100" b="1"/>
            <a:t>alance</a:t>
          </a:r>
          <a:r>
            <a:rPr lang="en-PH" sz="1100" b="1" baseline="0"/>
            <a:t> or proportionality in the distribution </a:t>
          </a:r>
          <a:r>
            <a:rPr lang="en-PH" sz="1100" baseline="0"/>
            <a:t>of items is achieved when there is no more light red or blue colors remains.</a:t>
          </a:r>
          <a:r>
            <a:rPr lang="en-PH" sz="1100"/>
            <a:t> </a:t>
          </a:r>
        </a:p>
        <a:p>
          <a:pPr algn="l"/>
          <a:r>
            <a:rPr lang="en-PH" sz="1100"/>
            <a:t>4.  Finally, click "Print TOS" tab.</a:t>
          </a:r>
          <a:r>
            <a:rPr lang="en-PH" sz="1100" baseline="0"/>
            <a:t> Type in </a:t>
          </a:r>
          <a:r>
            <a:rPr lang="en-PH" sz="1100"/>
            <a:t> "V" if the distribution of items is accross the objectives/topics or vertical; "H", if the distribution of items is accross the cognitive skills or horizontal, or other</a:t>
          </a:r>
          <a:r>
            <a:rPr lang="en-PH" sz="1100" baseline="0"/>
            <a:t> letters for multidirectional</a:t>
          </a:r>
          <a:r>
            <a:rPr lang="en-PH" sz="1100"/>
            <a:t>. </a:t>
          </a:r>
          <a:r>
            <a:rPr lang="en-PH" sz="1100" baseline="0"/>
            <a:t>       </a:t>
          </a:r>
        </a:p>
        <a:p>
          <a:pPr algn="l"/>
          <a:r>
            <a:rPr lang="en-PH" sz="1100" baseline="0"/>
            <a:t>6. To view, set up </a:t>
          </a:r>
          <a:r>
            <a:rPr lang="en-PH" sz="1100" baseline="0">
              <a:solidFill>
                <a:schemeClr val="lt1"/>
              </a:solidFill>
              <a:effectLst/>
              <a:latin typeface="+mn-lt"/>
              <a:ea typeface="+mn-ea"/>
              <a:cs typeface="+mn-cs"/>
            </a:rPr>
            <a:t>page size</a:t>
          </a:r>
          <a:r>
            <a:rPr lang="en-PH" sz="1100" baseline="0"/>
            <a:t> and print, just simply click the corresponding buttons on the print-TOS sheet.</a:t>
          </a:r>
          <a:endParaRPr lang="en-PH" sz="1100"/>
        </a:p>
        <a:p>
          <a:pPr algn="l"/>
          <a:endParaRPr lang="en-PH" sz="1100"/>
        </a:p>
        <a:p>
          <a:pPr algn="l"/>
          <a:r>
            <a:rPr lang="en-PH" sz="1100"/>
            <a:t> Thanks and enjoy  writing test.</a:t>
          </a:r>
        </a:p>
        <a:p>
          <a:pPr algn="l"/>
          <a:endParaRPr lang="en-PH" sz="1100"/>
        </a:p>
        <a:p>
          <a:pPr algn="l"/>
          <a:endParaRPr lang="en-PH" sz="1100"/>
        </a:p>
        <a:p>
          <a:pPr algn="ctr"/>
          <a:r>
            <a:rPr lang="en-PH" sz="900"/>
            <a:t>Mr.</a:t>
          </a:r>
          <a:r>
            <a:rPr lang="en-PH" sz="900" baseline="0"/>
            <a:t> L.udivico L. </a:t>
          </a:r>
          <a:r>
            <a:rPr lang="en-PH" sz="900"/>
            <a:t> Doncillo</a:t>
          </a:r>
        </a:p>
        <a:p>
          <a:pPr algn="ctr"/>
          <a:r>
            <a:rPr lang="en-PH" sz="900"/>
            <a:t> GNHS, Valencia City</a:t>
          </a:r>
        </a:p>
        <a:p>
          <a:pPr algn="l"/>
          <a:endParaRPr lang="en-PH" sz="1100"/>
        </a:p>
        <a:p>
          <a:pPr algn="l"/>
          <a:endParaRPr lang="en-PH" sz="1100"/>
        </a:p>
      </xdr:txBody>
    </xdr:sp>
    <xdr:clientData fPrintsWithSheet="0"/>
  </xdr:oneCellAnchor>
  <xdr:twoCellAnchor>
    <xdr:from>
      <xdr:col>24</xdr:col>
      <xdr:colOff>329869</xdr:colOff>
      <xdr:row>6</xdr:row>
      <xdr:rowOff>90716</xdr:rowOff>
    </xdr:from>
    <xdr:to>
      <xdr:col>27</xdr:col>
      <xdr:colOff>329869</xdr:colOff>
      <xdr:row>9</xdr:row>
      <xdr:rowOff>107210</xdr:rowOff>
    </xdr:to>
    <xdr:sp macro="" textlink="">
      <xdr:nvSpPr>
        <xdr:cNvPr id="27" name="Speech Bubble: Rectangle 26">
          <a:extLst>
            <a:ext uri="{FF2B5EF4-FFF2-40B4-BE49-F238E27FC236}">
              <a16:creationId xmlns:a16="http://schemas.microsoft.com/office/drawing/2014/main" id="{00000000-0008-0000-0000-00001B000000}"/>
            </a:ext>
          </a:extLst>
        </xdr:cNvPr>
        <xdr:cNvSpPr/>
      </xdr:nvSpPr>
      <xdr:spPr>
        <a:xfrm>
          <a:off x="8411687" y="898898"/>
          <a:ext cx="1014351" cy="560780"/>
        </a:xfrm>
        <a:prstGeom prst="wedgeRectCallou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100"/>
            <a:t>Actual</a:t>
          </a:r>
          <a:r>
            <a:rPr lang="en-PH" sz="1100" baseline="0"/>
            <a:t> </a:t>
          </a:r>
          <a:r>
            <a:rPr lang="en-PH" sz="1100"/>
            <a:t>Total No. of  Items</a:t>
          </a:r>
        </a:p>
      </xdr:txBody>
    </xdr:sp>
    <xdr:clientData/>
  </xdr:twoCellAnchor>
  <xdr:twoCellAnchor editAs="oneCell">
    <xdr:from>
      <xdr:col>0</xdr:col>
      <xdr:colOff>98961</xdr:colOff>
      <xdr:row>0</xdr:row>
      <xdr:rowOff>0</xdr:rowOff>
    </xdr:from>
    <xdr:to>
      <xdr:col>0</xdr:col>
      <xdr:colOff>889325</xdr:colOff>
      <xdr:row>3</xdr:row>
      <xdr:rowOff>181428</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72062"/>
        <a:stretch/>
      </xdr:blipFill>
      <xdr:spPr>
        <a:xfrm>
          <a:off x="98961" y="0"/>
          <a:ext cx="790364" cy="791688"/>
        </a:xfrm>
        <a:prstGeom prst="rect">
          <a:avLst/>
        </a:prstGeom>
      </xdr:spPr>
    </xdr:pic>
    <xdr:clientData/>
  </xdr:twoCellAnchor>
  <xdr:twoCellAnchor>
    <xdr:from>
      <xdr:col>0</xdr:col>
      <xdr:colOff>12370</xdr:colOff>
      <xdr:row>4</xdr:row>
      <xdr:rowOff>1</xdr:rowOff>
    </xdr:from>
    <xdr:to>
      <xdr:col>0</xdr:col>
      <xdr:colOff>1904999</xdr:colOff>
      <xdr:row>8</xdr:row>
      <xdr:rowOff>24741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370" y="791689"/>
          <a:ext cx="1892629" cy="3711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rgbClr val="FFFF00"/>
              </a:solidFill>
            </a:rPr>
            <a:t>Encoding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48</xdr:col>
      <xdr:colOff>50800</xdr:colOff>
      <xdr:row>13</xdr:row>
      <xdr:rowOff>561730</xdr:rowOff>
    </xdr:from>
    <xdr:to>
      <xdr:col>48</xdr:col>
      <xdr:colOff>311150</xdr:colOff>
      <xdr:row>16</xdr:row>
      <xdr:rowOff>2278</xdr:rowOff>
    </xdr:to>
    <xdr:sp macro="" textlink="">
      <xdr:nvSpPr>
        <xdr:cNvPr id="2" name="Arrow: Bent 1">
          <a:extLst>
            <a:ext uri="{FF2B5EF4-FFF2-40B4-BE49-F238E27FC236}">
              <a16:creationId xmlns:a16="http://schemas.microsoft.com/office/drawing/2014/main" id="{00000000-0008-0000-0400-000002000000}"/>
            </a:ext>
          </a:extLst>
        </xdr:cNvPr>
        <xdr:cNvSpPr/>
      </xdr:nvSpPr>
      <xdr:spPr>
        <a:xfrm flipH="1" flipV="1">
          <a:off x="8369300" y="4422530"/>
          <a:ext cx="260350" cy="977248"/>
        </a:xfrm>
        <a:prstGeom prst="bentArrow">
          <a:avLst/>
        </a:prstGeom>
        <a:solidFill>
          <a:schemeClr val="tx1"/>
        </a:solid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ln>
              <a:noFill/>
            </a:ln>
            <a:solidFill>
              <a:sysClr val="windowText" lastClr="000000"/>
            </a:solidFill>
          </a:endParaRPr>
        </a:p>
      </xdr:txBody>
    </xdr:sp>
    <xdr:clientData/>
  </xdr:twoCellAnchor>
  <xdr:twoCellAnchor editAs="absolute">
    <xdr:from>
      <xdr:col>46</xdr:col>
      <xdr:colOff>179444</xdr:colOff>
      <xdr:row>1</xdr:row>
      <xdr:rowOff>130688</xdr:rowOff>
    </xdr:from>
    <xdr:to>
      <xdr:col>47</xdr:col>
      <xdr:colOff>427094</xdr:colOff>
      <xdr:row>5</xdr:row>
      <xdr:rowOff>44996</xdr:rowOff>
    </xdr:to>
    <xdr:sp macro="[0]!OneA4" textlink="">
      <xdr:nvSpPr>
        <xdr:cNvPr id="6" name="Rectangle 5">
          <a:extLst>
            <a:ext uri="{FF2B5EF4-FFF2-40B4-BE49-F238E27FC236}">
              <a16:creationId xmlns:a16="http://schemas.microsoft.com/office/drawing/2014/main" id="{00000000-0008-0000-0400-000006000000}"/>
            </a:ext>
          </a:extLst>
        </xdr:cNvPr>
        <xdr:cNvSpPr/>
      </xdr:nvSpPr>
      <xdr:spPr>
        <a:xfrm>
          <a:off x="7321410" y="1357879"/>
          <a:ext cx="789897" cy="25678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n-PH" sz="1100"/>
            <a:t>A</a:t>
          </a:r>
          <a:r>
            <a:rPr lang="en-PH" sz="1100" baseline="0"/>
            <a:t>4</a:t>
          </a:r>
        </a:p>
      </xdr:txBody>
    </xdr:sp>
    <xdr:clientData/>
  </xdr:twoCellAnchor>
  <xdr:twoCellAnchor editAs="absolute">
    <xdr:from>
      <xdr:col>46</xdr:col>
      <xdr:colOff>158823</xdr:colOff>
      <xdr:row>6</xdr:row>
      <xdr:rowOff>23313</xdr:rowOff>
    </xdr:from>
    <xdr:to>
      <xdr:col>47</xdr:col>
      <xdr:colOff>438223</xdr:colOff>
      <xdr:row>7</xdr:row>
      <xdr:rowOff>109690</xdr:rowOff>
    </xdr:to>
    <xdr:sp macro="[0]!TwoLetter" textlink="">
      <xdr:nvSpPr>
        <xdr:cNvPr id="7" name="Rectangle 6">
          <a:extLst>
            <a:ext uri="{FF2B5EF4-FFF2-40B4-BE49-F238E27FC236}">
              <a16:creationId xmlns:a16="http://schemas.microsoft.com/office/drawing/2014/main" id="{00000000-0008-0000-0400-000007000000}"/>
            </a:ext>
          </a:extLst>
        </xdr:cNvPr>
        <xdr:cNvSpPr/>
      </xdr:nvSpPr>
      <xdr:spPr>
        <a:xfrm>
          <a:off x="7300789" y="1685729"/>
          <a:ext cx="821647" cy="25047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n-PH" sz="1100"/>
            <a:t>Letter</a:t>
          </a:r>
        </a:p>
      </xdr:txBody>
    </xdr:sp>
    <xdr:clientData/>
  </xdr:twoCellAnchor>
  <xdr:twoCellAnchor editAs="absolute">
    <xdr:from>
      <xdr:col>46</xdr:col>
      <xdr:colOff>170518</xdr:colOff>
      <xdr:row>7</xdr:row>
      <xdr:rowOff>184059</xdr:rowOff>
    </xdr:from>
    <xdr:to>
      <xdr:col>47</xdr:col>
      <xdr:colOff>449918</xdr:colOff>
      <xdr:row>8</xdr:row>
      <xdr:rowOff>56505</xdr:rowOff>
    </xdr:to>
    <xdr:sp macro="[0]!ThreeLegal" textlink="">
      <xdr:nvSpPr>
        <xdr:cNvPr id="8" name="Rectangle 7">
          <a:extLst>
            <a:ext uri="{FF2B5EF4-FFF2-40B4-BE49-F238E27FC236}">
              <a16:creationId xmlns:a16="http://schemas.microsoft.com/office/drawing/2014/main" id="{00000000-0008-0000-0400-000008000000}"/>
            </a:ext>
          </a:extLst>
        </xdr:cNvPr>
        <xdr:cNvSpPr/>
      </xdr:nvSpPr>
      <xdr:spPr>
        <a:xfrm>
          <a:off x="7312484" y="2010576"/>
          <a:ext cx="821647" cy="257071"/>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n-PH" sz="1100"/>
            <a:t>Long/Legal</a:t>
          </a:r>
        </a:p>
      </xdr:txBody>
    </xdr:sp>
    <xdr:clientData/>
  </xdr:twoCellAnchor>
  <xdr:twoCellAnchor editAs="absolute">
    <xdr:from>
      <xdr:col>46</xdr:col>
      <xdr:colOff>130583</xdr:colOff>
      <xdr:row>0</xdr:row>
      <xdr:rowOff>130256</xdr:rowOff>
    </xdr:from>
    <xdr:to>
      <xdr:col>47</xdr:col>
      <xdr:colOff>485169</xdr:colOff>
      <xdr:row>0</xdr:row>
      <xdr:rowOff>1162977</xdr:rowOff>
    </xdr:to>
    <xdr:sp macro="" textlink="">
      <xdr:nvSpPr>
        <xdr:cNvPr id="12" name="Flowchart: Off-page Connector 11">
          <a:extLst>
            <a:ext uri="{FF2B5EF4-FFF2-40B4-BE49-F238E27FC236}">
              <a16:creationId xmlns:a16="http://schemas.microsoft.com/office/drawing/2014/main" id="{00000000-0008-0000-0400-00000C000000}"/>
            </a:ext>
          </a:extLst>
        </xdr:cNvPr>
        <xdr:cNvSpPr/>
      </xdr:nvSpPr>
      <xdr:spPr>
        <a:xfrm>
          <a:off x="7272549" y="130256"/>
          <a:ext cx="896833" cy="1032721"/>
        </a:xfrm>
        <a:prstGeom prst="flowChartOffpage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a:t>Click to Set up page size</a:t>
          </a:r>
        </a:p>
      </xdr:txBody>
    </xdr:sp>
    <xdr:clientData/>
  </xdr:twoCellAnchor>
  <xdr:twoCellAnchor editAs="absolute">
    <xdr:from>
      <xdr:col>0</xdr:col>
      <xdr:colOff>1257300</xdr:colOff>
      <xdr:row>0</xdr:row>
      <xdr:rowOff>0</xdr:rowOff>
    </xdr:from>
    <xdr:to>
      <xdr:col>8</xdr:col>
      <xdr:colOff>234950</xdr:colOff>
      <xdr:row>1</xdr:row>
      <xdr:rowOff>80246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036" r="17549"/>
        <a:stretch/>
      </xdr:blipFill>
      <xdr:spPr>
        <a:xfrm>
          <a:off x="1257300" y="0"/>
          <a:ext cx="4470400" cy="1305796"/>
        </a:xfrm>
        <a:prstGeom prst="rect">
          <a:avLst/>
        </a:prstGeom>
      </xdr:spPr>
    </xdr:pic>
    <xdr:clientData/>
  </xdr:twoCellAnchor>
  <xdr:twoCellAnchor editAs="absolute">
    <xdr:from>
      <xdr:col>46</xdr:col>
      <xdr:colOff>174377</xdr:colOff>
      <xdr:row>8</xdr:row>
      <xdr:rowOff>147749</xdr:rowOff>
    </xdr:from>
    <xdr:to>
      <xdr:col>47</xdr:col>
      <xdr:colOff>453777</xdr:colOff>
      <xdr:row>10</xdr:row>
      <xdr:rowOff>33193</xdr:rowOff>
    </xdr:to>
    <xdr:sp macro="[0]!Pvw" textlink="">
      <xdr:nvSpPr>
        <xdr:cNvPr id="13" name="Rectangle 12">
          <a:extLst>
            <a:ext uri="{FF2B5EF4-FFF2-40B4-BE49-F238E27FC236}">
              <a16:creationId xmlns:a16="http://schemas.microsoft.com/office/drawing/2014/main" id="{00000000-0008-0000-0400-00000D000000}"/>
            </a:ext>
          </a:extLst>
        </xdr:cNvPr>
        <xdr:cNvSpPr/>
      </xdr:nvSpPr>
      <xdr:spPr>
        <a:xfrm>
          <a:off x="7316343" y="2358891"/>
          <a:ext cx="821647" cy="267526"/>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PH" sz="1100" b="1"/>
            <a:t> Preview </a:t>
          </a:r>
        </a:p>
      </xdr:txBody>
    </xdr:sp>
    <xdr:clientData/>
  </xdr:twoCellAnchor>
  <xdr:twoCellAnchor editAs="absolute">
    <xdr:from>
      <xdr:col>46</xdr:col>
      <xdr:colOff>161475</xdr:colOff>
      <xdr:row>10</xdr:row>
      <xdr:rowOff>114126</xdr:rowOff>
    </xdr:from>
    <xdr:to>
      <xdr:col>47</xdr:col>
      <xdr:colOff>440875</xdr:colOff>
      <xdr:row>10</xdr:row>
      <xdr:rowOff>401688</xdr:rowOff>
    </xdr:to>
    <xdr:sp macro="[0]!Prt" textlink="">
      <xdr:nvSpPr>
        <xdr:cNvPr id="9" name="Rectangle 8">
          <a:extLst>
            <a:ext uri="{FF2B5EF4-FFF2-40B4-BE49-F238E27FC236}">
              <a16:creationId xmlns:a16="http://schemas.microsoft.com/office/drawing/2014/main" id="{00000000-0008-0000-0400-000009000000}"/>
            </a:ext>
          </a:extLst>
        </xdr:cNvPr>
        <xdr:cNvSpPr/>
      </xdr:nvSpPr>
      <xdr:spPr>
        <a:xfrm>
          <a:off x="7303441" y="2707350"/>
          <a:ext cx="821647" cy="287562"/>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PH" sz="1200" b="1"/>
            <a:t> </a:t>
          </a:r>
          <a:r>
            <a:rPr lang="en-PH" sz="1100" b="1">
              <a:solidFill>
                <a:schemeClr val="lt1"/>
              </a:solidFill>
              <a:effectLst/>
              <a:latin typeface="+mn-lt"/>
              <a:ea typeface="+mn-ea"/>
              <a:cs typeface="+mn-cs"/>
            </a:rPr>
            <a:t>Print</a:t>
          </a:r>
          <a:endParaRPr lang="en-PH" sz="1200" b="1"/>
        </a:p>
      </xdr:txBody>
    </xdr:sp>
    <xdr:clientData/>
  </xdr:twoCellAnchor>
  <xdr:twoCellAnchor>
    <xdr:from>
      <xdr:col>46</xdr:col>
      <xdr:colOff>1</xdr:colOff>
      <xdr:row>12</xdr:row>
      <xdr:rowOff>6569</xdr:rowOff>
    </xdr:from>
    <xdr:to>
      <xdr:col>52</xdr:col>
      <xdr:colOff>1</xdr:colOff>
      <xdr:row>14</xdr:row>
      <xdr:rowOff>325244</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7147623" y="3336447"/>
          <a:ext cx="2617439" cy="153446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Arial" panose="020B0604020202020204" pitchFamily="34" charset="0"/>
              <a:cs typeface="Arial" panose="020B0604020202020204" pitchFamily="34" charset="0"/>
            </a:rPr>
            <a:t>Type in the following letter:                                           </a:t>
          </a:r>
          <a:r>
            <a:rPr lang="en-US" sz="1050" b="1">
              <a:latin typeface="Arial" panose="020B0604020202020204" pitchFamily="34" charset="0"/>
              <a:cs typeface="Arial" panose="020B0604020202020204" pitchFamily="34" charset="0"/>
            </a:rPr>
            <a:t>H</a:t>
          </a:r>
          <a:r>
            <a:rPr lang="en-US" sz="1000" b="1">
              <a:latin typeface="Arial" panose="020B0604020202020204" pitchFamily="34" charset="0"/>
              <a:cs typeface="Arial" panose="020B0604020202020204" pitchFamily="34" charset="0"/>
            </a:rPr>
            <a:t> </a:t>
          </a:r>
          <a:r>
            <a:rPr lang="en-US" sz="1000">
              <a:latin typeface="Arial" panose="020B0604020202020204" pitchFamily="34" charset="0"/>
              <a:cs typeface="Arial" panose="020B0604020202020204" pitchFamily="34" charset="0"/>
            </a:rPr>
            <a:t>- </a:t>
          </a:r>
          <a:r>
            <a:rPr lang="en-US" sz="1000" b="1">
              <a:solidFill>
                <a:srgbClr val="00682F"/>
              </a:solidFill>
              <a:latin typeface="Arial" panose="020B0604020202020204" pitchFamily="34" charset="0"/>
              <a:cs typeface="Arial" panose="020B0604020202020204" pitchFamily="34" charset="0"/>
            </a:rPr>
            <a:t>Horizontal</a:t>
          </a:r>
          <a:r>
            <a:rPr lang="en-US" sz="1000" baseline="0">
              <a:solidFill>
                <a:srgbClr val="00682F"/>
              </a:solidFill>
              <a:latin typeface="Arial" panose="020B0604020202020204" pitchFamily="34" charset="0"/>
              <a:cs typeface="Arial" panose="020B0604020202020204" pitchFamily="34" charset="0"/>
            </a:rPr>
            <a:t> </a:t>
          </a:r>
          <a:r>
            <a:rPr lang="en-US" sz="1000" baseline="0">
              <a:latin typeface="Arial" panose="020B0604020202020204" pitchFamily="34" charset="0"/>
              <a:cs typeface="Arial" panose="020B0604020202020204" pitchFamily="34" charset="0"/>
            </a:rPr>
            <a:t>(</a:t>
          </a:r>
          <a:r>
            <a:rPr lang="en-US" sz="1000">
              <a:latin typeface="Arial" panose="020B0604020202020204" pitchFamily="34" charset="0"/>
              <a:cs typeface="Arial" panose="020B0604020202020204" pitchFamily="34" charset="0"/>
            </a:rPr>
            <a:t>Across the cognitive     </a:t>
          </a:r>
          <a:r>
            <a:rPr lang="en-US" sz="1000">
              <a:solidFill>
                <a:schemeClr val="bg1"/>
              </a:solidFill>
              <a:latin typeface="Arial" panose="020B0604020202020204" pitchFamily="34" charset="0"/>
              <a:cs typeface="Arial" panose="020B0604020202020204" pitchFamily="34" charset="0"/>
            </a:rPr>
            <a:t>......</a:t>
          </a:r>
          <a:r>
            <a:rPr lang="en-US" sz="1000">
              <a:latin typeface="Arial" panose="020B0604020202020204" pitchFamily="34" charset="0"/>
              <a:cs typeface="Arial" panose="020B0604020202020204" pitchFamily="34" charset="0"/>
            </a:rPr>
            <a:t>skills)</a:t>
          </a:r>
        </a:p>
        <a:p>
          <a:r>
            <a:rPr lang="en-US" sz="1050" b="1">
              <a:latin typeface="Arial" panose="020B0604020202020204" pitchFamily="34" charset="0"/>
              <a:cs typeface="Arial" panose="020B0604020202020204" pitchFamily="34" charset="0"/>
            </a:rPr>
            <a:t>V</a:t>
          </a:r>
          <a:r>
            <a:rPr lang="en-US" sz="1000" b="1">
              <a:latin typeface="Arial" panose="020B0604020202020204" pitchFamily="34" charset="0"/>
              <a:cs typeface="Arial" panose="020B0604020202020204" pitchFamily="34" charset="0"/>
            </a:rPr>
            <a:t> </a:t>
          </a:r>
          <a:r>
            <a:rPr lang="en-US" sz="1000">
              <a:latin typeface="Arial" panose="020B0604020202020204" pitchFamily="34" charset="0"/>
              <a:cs typeface="Arial" panose="020B0604020202020204" pitchFamily="34" charset="0"/>
            </a:rPr>
            <a:t>- </a:t>
          </a:r>
          <a:r>
            <a:rPr lang="en-US" sz="1000" b="1">
              <a:solidFill>
                <a:srgbClr val="00682F"/>
              </a:solidFill>
              <a:latin typeface="Arial" panose="020B0604020202020204" pitchFamily="34" charset="0"/>
              <a:cs typeface="Arial" panose="020B0604020202020204" pitchFamily="34" charset="0"/>
            </a:rPr>
            <a:t>Vertical</a:t>
          </a:r>
          <a:r>
            <a:rPr lang="en-US" sz="1000">
              <a:latin typeface="Arial" panose="020B0604020202020204" pitchFamily="34" charset="0"/>
              <a:cs typeface="Arial" panose="020B0604020202020204" pitchFamily="34" charset="0"/>
            </a:rPr>
            <a:t> (Across topics or </a:t>
          </a:r>
          <a:r>
            <a:rPr lang="en-US" sz="1000">
              <a:solidFill>
                <a:schemeClr val="bg1"/>
              </a:solidFill>
              <a:latin typeface="Arial" panose="020B0604020202020204" pitchFamily="34" charset="0"/>
              <a:cs typeface="Arial" panose="020B0604020202020204" pitchFamily="34" charset="0"/>
            </a:rPr>
            <a:t>......</a:t>
          </a:r>
          <a:r>
            <a:rPr lang="en-US" sz="1000">
              <a:latin typeface="Arial" panose="020B0604020202020204" pitchFamily="34" charset="0"/>
              <a:cs typeface="Arial" panose="020B0604020202020204" pitchFamily="34" charset="0"/>
            </a:rPr>
            <a:t>competencies)</a:t>
          </a:r>
        </a:p>
        <a:p>
          <a:r>
            <a:rPr lang="en-US" sz="1050" b="1">
              <a:latin typeface="Arial" panose="020B0604020202020204" pitchFamily="34" charset="0"/>
              <a:cs typeface="Arial" panose="020B0604020202020204" pitchFamily="34" charset="0"/>
            </a:rPr>
            <a:t>T</a:t>
          </a:r>
          <a:r>
            <a:rPr lang="en-US" sz="1000">
              <a:latin typeface="Arial" panose="020B0604020202020204" pitchFamily="34" charset="0"/>
              <a:cs typeface="Arial" panose="020B0604020202020204" pitchFamily="34" charset="0"/>
            </a:rPr>
            <a:t> </a:t>
          </a:r>
          <a:r>
            <a:rPr lang="en-US" sz="1000" baseline="0">
              <a:latin typeface="Arial" panose="020B0604020202020204" pitchFamily="34" charset="0"/>
              <a:cs typeface="Arial" panose="020B0604020202020204" pitchFamily="34" charset="0"/>
            </a:rPr>
            <a:t> </a:t>
          </a:r>
          <a:r>
            <a:rPr lang="en-US" sz="1000">
              <a:latin typeface="Arial" panose="020B0604020202020204" pitchFamily="34" charset="0"/>
              <a:cs typeface="Arial" panose="020B0604020202020204" pitchFamily="34" charset="0"/>
            </a:rPr>
            <a:t>-  </a:t>
          </a:r>
          <a:r>
            <a:rPr lang="en-US" sz="1100" b="1" i="0">
              <a:solidFill>
                <a:srgbClr val="00682F"/>
              </a:solidFill>
              <a:latin typeface="Arial" panose="020B0604020202020204" pitchFamily="34" charset="0"/>
              <a:cs typeface="Arial" panose="020B0604020202020204" pitchFamily="34" charset="0"/>
            </a:rPr>
            <a:t>V</a:t>
          </a:r>
          <a:r>
            <a:rPr lang="en-US" sz="1000" b="1" i="0" baseline="0">
              <a:latin typeface="Arial" panose="020B0604020202020204" pitchFamily="34" charset="0"/>
              <a:cs typeface="Arial" panose="020B0604020202020204" pitchFamily="34" charset="0"/>
            </a:rPr>
            <a:t>ru</a:t>
          </a:r>
          <a:r>
            <a:rPr lang="en-US" sz="1100" b="1" i="0">
              <a:solidFill>
                <a:srgbClr val="00682F"/>
              </a:solidFill>
              <a:latin typeface="Arial" panose="020B0604020202020204" pitchFamily="34" charset="0"/>
              <a:cs typeface="Arial" panose="020B0604020202020204" pitchFamily="34" charset="0"/>
            </a:rPr>
            <a:t>H</a:t>
          </a:r>
          <a:r>
            <a:rPr lang="en-US" sz="1000" b="1" i="0">
              <a:latin typeface="Arial" panose="020B0604020202020204" pitchFamily="34" charset="0"/>
              <a:cs typeface="Arial" panose="020B0604020202020204" pitchFamily="34" charset="0"/>
            </a:rPr>
            <a:t>aae</a:t>
          </a:r>
          <a:r>
            <a:rPr lang="en-US" sz="1100" b="1" i="0">
              <a:solidFill>
                <a:srgbClr val="00682F"/>
              </a:solidFill>
              <a:latin typeface="Arial" panose="020B0604020202020204" pitchFamily="34" charset="0"/>
              <a:cs typeface="Arial" panose="020B0604020202020204" pitchFamily="34" charset="0"/>
            </a:rPr>
            <a:t>V</a:t>
          </a:r>
          <a:r>
            <a:rPr lang="en-US" sz="1000" b="1" i="0">
              <a:latin typeface="Arial" panose="020B0604020202020204" pitchFamily="34" charset="0"/>
              <a:cs typeface="Arial" panose="020B0604020202020204" pitchFamily="34" charset="0"/>
            </a:rPr>
            <a:t>c </a:t>
          </a:r>
        </a:p>
        <a:p>
          <a:r>
            <a:rPr lang="en-US" sz="1050" b="1" i="0">
              <a:latin typeface="Arial" panose="020B0604020202020204" pitchFamily="34" charset="0"/>
              <a:cs typeface="Arial" panose="020B0604020202020204" pitchFamily="34" charset="0"/>
            </a:rPr>
            <a:t>W</a:t>
          </a:r>
          <a:r>
            <a:rPr lang="en-US" sz="1000" i="0">
              <a:latin typeface="Arial" panose="020B0604020202020204" pitchFamily="34" charset="0"/>
              <a:cs typeface="Arial" panose="020B0604020202020204" pitchFamily="34" charset="0"/>
            </a:rPr>
            <a:t> </a:t>
          </a:r>
          <a:r>
            <a:rPr lang="en-US" sz="1000" b="1" i="0">
              <a:latin typeface="Arial" panose="020B0604020202020204" pitchFamily="34" charset="0"/>
              <a:cs typeface="Arial" panose="020B0604020202020204" pitchFamily="34" charset="0"/>
            </a:rPr>
            <a:t>- </a:t>
          </a:r>
          <a:r>
            <a:rPr lang="en-US" sz="1050" b="1" i="0">
              <a:solidFill>
                <a:srgbClr val="00682F"/>
              </a:solidFill>
              <a:latin typeface="Arial" panose="020B0604020202020204" pitchFamily="34" charset="0"/>
              <a:cs typeface="Arial" panose="020B0604020202020204" pitchFamily="34" charset="0"/>
            </a:rPr>
            <a:t>V</a:t>
          </a:r>
          <a:r>
            <a:rPr lang="en-US" sz="1000" b="1" i="0">
              <a:latin typeface="Arial" panose="020B0604020202020204" pitchFamily="34" charset="0"/>
              <a:cs typeface="Arial" panose="020B0604020202020204" pitchFamily="34" charset="0"/>
            </a:rPr>
            <a:t>r</a:t>
          </a:r>
          <a:r>
            <a:rPr lang="en-US" sz="1050" b="1" i="0">
              <a:solidFill>
                <a:srgbClr val="00682F"/>
              </a:solidFill>
              <a:latin typeface="Arial" panose="020B0604020202020204" pitchFamily="34" charset="0"/>
              <a:cs typeface="Arial" panose="020B0604020202020204" pitchFamily="34" charset="0"/>
            </a:rPr>
            <a:t>H</a:t>
          </a:r>
          <a:r>
            <a:rPr lang="en-US" sz="1000" b="1" i="0">
              <a:latin typeface="Arial" panose="020B0604020202020204" pitchFamily="34" charset="0"/>
              <a:cs typeface="Arial" panose="020B0604020202020204" pitchFamily="34" charset="0"/>
            </a:rPr>
            <a:t>uaaec</a:t>
          </a:r>
        </a:p>
        <a:p>
          <a:r>
            <a:rPr lang="en-US" sz="1050" b="1" i="0">
              <a:latin typeface="Arial" panose="020B0604020202020204" pitchFamily="34" charset="0"/>
              <a:cs typeface="Arial" panose="020B0604020202020204" pitchFamily="34" charset="0"/>
            </a:rPr>
            <a:t>X</a:t>
          </a:r>
          <a:r>
            <a:rPr lang="en-US" sz="1000" b="1" i="0">
              <a:latin typeface="Arial" panose="020B0604020202020204" pitchFamily="34" charset="0"/>
              <a:cs typeface="Arial" panose="020B0604020202020204" pitchFamily="34" charset="0"/>
            </a:rPr>
            <a:t> </a:t>
          </a:r>
          <a:r>
            <a:rPr lang="en-US" sz="1000" b="1" i="0" baseline="0">
              <a:latin typeface="Arial" panose="020B0604020202020204" pitchFamily="34" charset="0"/>
              <a:cs typeface="Arial" panose="020B0604020202020204" pitchFamily="34" charset="0"/>
            </a:rPr>
            <a:t> </a:t>
          </a:r>
          <a:r>
            <a:rPr lang="en-US" sz="1000" b="1" i="0">
              <a:latin typeface="Arial" panose="020B0604020202020204" pitchFamily="34" charset="0"/>
              <a:cs typeface="Arial" panose="020B0604020202020204" pitchFamily="34" charset="0"/>
            </a:rPr>
            <a:t>- </a:t>
          </a:r>
          <a:r>
            <a:rPr lang="en-US" sz="1050" b="1" i="0">
              <a:solidFill>
                <a:srgbClr val="00682F"/>
              </a:solidFill>
              <a:latin typeface="Arial" panose="020B0604020202020204" pitchFamily="34" charset="0"/>
              <a:cs typeface="Arial" panose="020B0604020202020204" pitchFamily="34" charset="0"/>
            </a:rPr>
            <a:t>V</a:t>
          </a:r>
          <a:r>
            <a:rPr lang="en-US" sz="1000" b="1" i="0">
              <a:latin typeface="Arial" panose="020B0604020202020204" pitchFamily="34" charset="0"/>
              <a:cs typeface="Arial" panose="020B0604020202020204" pitchFamily="34" charset="0"/>
            </a:rPr>
            <a:t>r</a:t>
          </a:r>
          <a:r>
            <a:rPr lang="en-US" sz="1050" b="1" i="0">
              <a:solidFill>
                <a:srgbClr val="00682F"/>
              </a:solidFill>
              <a:latin typeface="Arial" panose="020B0604020202020204" pitchFamily="34" charset="0"/>
              <a:cs typeface="Arial" panose="020B0604020202020204" pitchFamily="34" charset="0"/>
            </a:rPr>
            <a:t>H</a:t>
          </a:r>
          <a:r>
            <a:rPr lang="en-US" sz="1000" b="1" i="0">
              <a:latin typeface="Arial" panose="020B0604020202020204" pitchFamily="34" charset="0"/>
              <a:cs typeface="Arial" panose="020B0604020202020204" pitchFamily="34" charset="0"/>
            </a:rPr>
            <a:t>uaae</a:t>
          </a:r>
          <a:r>
            <a:rPr lang="en-US" sz="1050" b="1" i="0">
              <a:solidFill>
                <a:srgbClr val="00682F"/>
              </a:solidFill>
              <a:latin typeface="Arial" panose="020B0604020202020204" pitchFamily="34" charset="0"/>
              <a:cs typeface="Arial" panose="020B0604020202020204" pitchFamily="34" charset="0"/>
            </a:rPr>
            <a:t>V</a:t>
          </a:r>
          <a:r>
            <a:rPr lang="en-US" sz="1000" b="1" i="0">
              <a:latin typeface="Arial" panose="020B0604020202020204" pitchFamily="34" charset="0"/>
              <a:cs typeface="Arial" panose="020B0604020202020204" pitchFamily="34" charset="0"/>
            </a:rPr>
            <a:t>c</a:t>
          </a:r>
        </a:p>
        <a:p>
          <a:r>
            <a:rPr lang="en-US" sz="1050" b="1" i="0">
              <a:latin typeface="Arial" panose="020B0604020202020204" pitchFamily="34" charset="0"/>
              <a:cs typeface="Arial" panose="020B0604020202020204" pitchFamily="34" charset="0"/>
            </a:rPr>
            <a:t>Y</a:t>
          </a:r>
          <a:r>
            <a:rPr lang="en-US" sz="1000" b="1" i="0">
              <a:latin typeface="Arial" panose="020B0604020202020204" pitchFamily="34" charset="0"/>
              <a:cs typeface="Arial" panose="020B0604020202020204" pitchFamily="34" charset="0"/>
            </a:rPr>
            <a:t>  - </a:t>
          </a:r>
          <a:r>
            <a:rPr lang="en-US" sz="1050" b="1" i="0">
              <a:solidFill>
                <a:srgbClr val="00682F"/>
              </a:solidFill>
              <a:latin typeface="Arial" panose="020B0604020202020204" pitchFamily="34" charset="0"/>
              <a:cs typeface="Arial" panose="020B0604020202020204" pitchFamily="34" charset="0"/>
            </a:rPr>
            <a:t>H</a:t>
          </a:r>
          <a:r>
            <a:rPr lang="en-US" sz="1000" b="1" i="0">
              <a:latin typeface="Arial" panose="020B0604020202020204" pitchFamily="34" charset="0"/>
              <a:cs typeface="Arial" panose="020B0604020202020204" pitchFamily="34" charset="0"/>
            </a:rPr>
            <a:t>ruaae</a:t>
          </a:r>
          <a:r>
            <a:rPr lang="en-US" sz="1050" b="1" i="0">
              <a:solidFill>
                <a:srgbClr val="00682F"/>
              </a:solidFill>
              <a:latin typeface="Arial" panose="020B0604020202020204" pitchFamily="34" charset="0"/>
              <a:cs typeface="Arial" panose="020B0604020202020204" pitchFamily="34" charset="0"/>
            </a:rPr>
            <a:t>V</a:t>
          </a:r>
          <a:r>
            <a:rPr lang="en-US" sz="1000" b="1" i="0">
              <a:latin typeface="Arial" panose="020B0604020202020204" pitchFamily="34" charset="0"/>
              <a:cs typeface="Arial" panose="020B0604020202020204" pitchFamily="34" charset="0"/>
            </a:rPr>
            <a:t>c   </a:t>
          </a:r>
        </a:p>
        <a:p>
          <a:r>
            <a:rPr lang="en-US" sz="1100"/>
            <a:t>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68277</xdr:colOff>
      <xdr:row>35</xdr:row>
      <xdr:rowOff>54624</xdr:rowOff>
    </xdr:from>
    <xdr:to>
      <xdr:col>13</xdr:col>
      <xdr:colOff>532579</xdr:colOff>
      <xdr:row>39</xdr:row>
      <xdr:rowOff>6828</xdr:rowOff>
    </xdr:to>
    <xdr:sp macro="" textlink="">
      <xdr:nvSpPr>
        <xdr:cNvPr id="2" name="TextBox 1">
          <a:extLst>
            <a:ext uri="{FF2B5EF4-FFF2-40B4-BE49-F238E27FC236}">
              <a16:creationId xmlns:a16="http://schemas.microsoft.com/office/drawing/2014/main" id="{7DE73BDE-482D-4669-A162-FCF74D2D27A0}"/>
            </a:ext>
          </a:extLst>
        </xdr:cNvPr>
        <xdr:cNvSpPr txBox="1"/>
      </xdr:nvSpPr>
      <xdr:spPr>
        <a:xfrm>
          <a:off x="5018546" y="10528710"/>
          <a:ext cx="3502743" cy="662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100" b="0" i="1" u="none" strike="noStrike">
              <a:solidFill>
                <a:schemeClr val="dk1"/>
              </a:solidFill>
              <a:effectLst/>
              <a:latin typeface="+mn-lt"/>
              <a:ea typeface="+mn-ea"/>
              <a:cs typeface="+mn-cs"/>
            </a:rPr>
            <a:t>Student is provided with a vocabulary listing of important terms and concepts. Here the student has</a:t>
          </a:r>
          <a:r>
            <a:rPr lang="en-PH" sz="1100" b="0" i="1" u="none" strike="noStrike" baseline="0">
              <a:solidFill>
                <a:schemeClr val="dk1"/>
              </a:solidFill>
              <a:effectLst/>
              <a:latin typeface="+mn-lt"/>
              <a:ea typeface="+mn-ea"/>
              <a:cs typeface="+mn-cs"/>
            </a:rPr>
            <a:t> to make decision that is most likely</a:t>
          </a:r>
          <a:r>
            <a:rPr lang="en-PH" i="1"/>
            <a:t> to happen.</a:t>
          </a:r>
          <a:endParaRPr lang="en-PH" sz="1100" i="1"/>
        </a:p>
      </xdr:txBody>
    </xdr:sp>
    <xdr:clientData/>
  </xdr:twoCellAnchor>
  <xdr:twoCellAnchor>
    <xdr:from>
      <xdr:col>9</xdr:col>
      <xdr:colOff>20483</xdr:colOff>
      <xdr:row>29</xdr:row>
      <xdr:rowOff>6828</xdr:rowOff>
    </xdr:from>
    <xdr:to>
      <xdr:col>14</xdr:col>
      <xdr:colOff>34140</xdr:colOff>
      <xdr:row>32</xdr:row>
      <xdr:rowOff>116075</xdr:rowOff>
    </xdr:to>
    <xdr:sp macro="" textlink="">
      <xdr:nvSpPr>
        <xdr:cNvPr id="3" name="TextBox 2">
          <a:extLst>
            <a:ext uri="{FF2B5EF4-FFF2-40B4-BE49-F238E27FC236}">
              <a16:creationId xmlns:a16="http://schemas.microsoft.com/office/drawing/2014/main" id="{761EB68F-3199-4CA4-BBBA-01CC360D3387}"/>
            </a:ext>
          </a:extLst>
        </xdr:cNvPr>
        <xdr:cNvSpPr txBox="1"/>
      </xdr:nvSpPr>
      <xdr:spPr>
        <a:xfrm>
          <a:off x="5578440" y="9101667"/>
          <a:ext cx="3052098" cy="887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100" b="0" i="1">
              <a:solidFill>
                <a:schemeClr val="dk1"/>
              </a:solidFill>
              <a:effectLst/>
              <a:latin typeface="+mn-lt"/>
              <a:ea typeface="+mn-ea"/>
              <a:cs typeface="+mn-cs"/>
            </a:rPr>
            <a:t>The idea here is to give some options to begin a conversation. By using the MCQ the main thoughts of the room can be gathered pre- and post-discussion.</a:t>
          </a:r>
          <a:endParaRPr lang="en-PH"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53553</xdr:colOff>
      <xdr:row>38</xdr:row>
      <xdr:rowOff>459036</xdr:rowOff>
    </xdr:from>
    <xdr:to>
      <xdr:col>20</xdr:col>
      <xdr:colOff>198914</xdr:colOff>
      <xdr:row>45</xdr:row>
      <xdr:rowOff>206567</xdr:rowOff>
    </xdr:to>
    <xdr:sp macro="" textlink="">
      <xdr:nvSpPr>
        <xdr:cNvPr id="2" name="TextBox 1">
          <a:extLst>
            <a:ext uri="{FF2B5EF4-FFF2-40B4-BE49-F238E27FC236}">
              <a16:creationId xmlns:a16="http://schemas.microsoft.com/office/drawing/2014/main" id="{D09DF7BF-AEF0-4763-B1E7-1169C251EF55}"/>
            </a:ext>
          </a:extLst>
        </xdr:cNvPr>
        <xdr:cNvSpPr txBox="1"/>
      </xdr:nvSpPr>
      <xdr:spPr>
        <a:xfrm>
          <a:off x="6786083" y="12853012"/>
          <a:ext cx="5653795" cy="15454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200" i="1"/>
            <a:t>Note: This approach may be used for testing knowledge and judgment in many subjects. When grouped together, a series of true/false questions on a specific topic or scenario can test a more complex understanding of an issue. They can be structured to lead a student through a logical pathway (Brown 1997) as in the above example which simulates a medical diagnosis. Such questions may also be useful to the lecturer for diagnostic purposes, because they can reveal part of the thinking process employed by the student in order to solve the given problem.</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266700</xdr:colOff>
      <xdr:row>23</xdr:row>
      <xdr:rowOff>31750</xdr:rowOff>
    </xdr:from>
    <xdr:to>
      <xdr:col>6</xdr:col>
      <xdr:colOff>381000</xdr:colOff>
      <xdr:row>26</xdr:row>
      <xdr:rowOff>59615</xdr:rowOff>
    </xdr:to>
    <xdr:pic>
      <xdr:nvPicPr>
        <xdr:cNvPr id="2" name="Picture 1" descr="hydropathy">
          <a:extLst>
            <a:ext uri="{FF2B5EF4-FFF2-40B4-BE49-F238E27FC236}">
              <a16:creationId xmlns:a16="http://schemas.microsoft.com/office/drawing/2014/main" id="{50934848-684E-4F64-9CD9-FB74C59396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6700" y="5740400"/>
          <a:ext cx="3771900" cy="10375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23</xdr:row>
      <xdr:rowOff>177800</xdr:rowOff>
    </xdr:from>
    <xdr:to>
      <xdr:col>13</xdr:col>
      <xdr:colOff>285750</xdr:colOff>
      <xdr:row>29</xdr:row>
      <xdr:rowOff>158750</xdr:rowOff>
    </xdr:to>
    <xdr:sp macro="" textlink="">
      <xdr:nvSpPr>
        <xdr:cNvPr id="3" name="TextBox 2">
          <a:extLst>
            <a:ext uri="{FF2B5EF4-FFF2-40B4-BE49-F238E27FC236}">
              <a16:creationId xmlns:a16="http://schemas.microsoft.com/office/drawing/2014/main" id="{3404AC68-0801-4AAD-84AB-F79619ABCBAC}"/>
            </a:ext>
          </a:extLst>
        </xdr:cNvPr>
        <xdr:cNvSpPr txBox="1"/>
      </xdr:nvSpPr>
      <xdr:spPr>
        <a:xfrm>
          <a:off x="5638800" y="5962650"/>
          <a:ext cx="2571750" cy="1657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100" b="0" i="1">
              <a:solidFill>
                <a:schemeClr val="dk1"/>
              </a:solidFill>
              <a:effectLst/>
              <a:latin typeface="+mn-lt"/>
              <a:ea typeface="+mn-ea"/>
              <a:cs typeface="+mn-cs"/>
            </a:rPr>
            <a:t>Students are required to interpret a given data set using pre-established rules. They then select the most likely answer from the given choices. The scenario is based on the identification of membrane proteins with all the answers being possible classes of this protein.</a:t>
          </a:r>
          <a:endParaRPr lang="en-PH" sz="1100"/>
        </a:p>
      </xdr:txBody>
    </xdr:sp>
    <xdr:clientData/>
  </xdr:twoCellAnchor>
  <xdr:twoCellAnchor>
    <xdr:from>
      <xdr:col>7</xdr:col>
      <xdr:colOff>217547</xdr:colOff>
      <xdr:row>38</xdr:row>
      <xdr:rowOff>17640</xdr:rowOff>
    </xdr:from>
    <xdr:to>
      <xdr:col>13</xdr:col>
      <xdr:colOff>252824</xdr:colOff>
      <xdr:row>42</xdr:row>
      <xdr:rowOff>129353</xdr:rowOff>
    </xdr:to>
    <xdr:sp macro="" textlink="">
      <xdr:nvSpPr>
        <xdr:cNvPr id="4" name="TextBox 3">
          <a:extLst>
            <a:ext uri="{FF2B5EF4-FFF2-40B4-BE49-F238E27FC236}">
              <a16:creationId xmlns:a16="http://schemas.microsoft.com/office/drawing/2014/main" id="{AA7385F2-58E8-43CF-B016-C18F06BE92E2}"/>
            </a:ext>
          </a:extLst>
        </xdr:cNvPr>
        <xdr:cNvSpPr txBox="1"/>
      </xdr:nvSpPr>
      <xdr:spPr>
        <a:xfrm>
          <a:off x="4497917" y="10001251"/>
          <a:ext cx="3704166" cy="8643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050" i="1"/>
            <a:t>This question requires prior knowledge of and understanding about the concept of pragmatism. The student is tested on his/her ability to analyze whether a word fits with the accepted definition of pragmatism.</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93579</xdr:colOff>
      <xdr:row>39</xdr:row>
      <xdr:rowOff>3342</xdr:rowOff>
    </xdr:from>
    <xdr:to>
      <xdr:col>8</xdr:col>
      <xdr:colOff>176129</xdr:colOff>
      <xdr:row>42</xdr:row>
      <xdr:rowOff>133684</xdr:rowOff>
    </xdr:to>
    <xdr:sp macro="" textlink="">
      <xdr:nvSpPr>
        <xdr:cNvPr id="2" name="TextBox 1">
          <a:extLst>
            <a:ext uri="{FF2B5EF4-FFF2-40B4-BE49-F238E27FC236}">
              <a16:creationId xmlns:a16="http://schemas.microsoft.com/office/drawing/2014/main" id="{B6F34684-87FF-40AC-A51E-18FA2CA940AF}"/>
            </a:ext>
          </a:extLst>
        </xdr:cNvPr>
        <xdr:cNvSpPr txBox="1"/>
      </xdr:nvSpPr>
      <xdr:spPr>
        <a:xfrm>
          <a:off x="2526632" y="9408026"/>
          <a:ext cx="2515602" cy="7118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100" b="0" i="1" u="none" strike="noStrike">
              <a:solidFill>
                <a:schemeClr val="dk1"/>
              </a:solidFill>
              <a:effectLst/>
              <a:latin typeface="+mn-lt"/>
              <a:ea typeface="+mn-ea"/>
              <a:cs typeface="+mn-cs"/>
            </a:rPr>
            <a:t>This question requires a student to understand the relationship levels and apply a statement to that typology.</a:t>
          </a:r>
          <a:r>
            <a:rPr lang="en-PH"/>
            <a:t> </a:t>
          </a:r>
          <a:endParaRPr lang="en-PH" sz="1100"/>
        </a:p>
      </xdr:txBody>
    </xdr:sp>
    <xdr:clientData/>
  </xdr:twoCellAnchor>
  <xdr:twoCellAnchor>
    <xdr:from>
      <xdr:col>3</xdr:col>
      <xdr:colOff>158750</xdr:colOff>
      <xdr:row>20</xdr:row>
      <xdr:rowOff>66842</xdr:rowOff>
    </xdr:from>
    <xdr:to>
      <xdr:col>9</xdr:col>
      <xdr:colOff>568158</xdr:colOff>
      <xdr:row>24</xdr:row>
      <xdr:rowOff>19050</xdr:rowOff>
    </xdr:to>
    <xdr:sp macro="" textlink="">
      <xdr:nvSpPr>
        <xdr:cNvPr id="3" name="TextBox 2">
          <a:extLst>
            <a:ext uri="{FF2B5EF4-FFF2-40B4-BE49-F238E27FC236}">
              <a16:creationId xmlns:a16="http://schemas.microsoft.com/office/drawing/2014/main" id="{1885F734-3B2D-432A-80F8-0133F279EFDC}"/>
            </a:ext>
          </a:extLst>
        </xdr:cNvPr>
        <xdr:cNvSpPr txBox="1"/>
      </xdr:nvSpPr>
      <xdr:spPr>
        <a:xfrm>
          <a:off x="1983539" y="5547895"/>
          <a:ext cx="4058987" cy="7008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100" b="0" i="1" u="none" strike="noStrike">
              <a:solidFill>
                <a:schemeClr val="dk1"/>
              </a:solidFill>
              <a:effectLst/>
              <a:latin typeface="+mn-lt"/>
              <a:ea typeface="+mn-ea"/>
              <a:cs typeface="+mn-cs"/>
            </a:rPr>
            <a:t>In this example, student first needs  understand what each of thee neutransmitters does within schizophrenia,</a:t>
          </a:r>
          <a:r>
            <a:rPr lang="en-PH" sz="1100" b="0" i="1" u="none" strike="noStrike" baseline="0">
              <a:solidFill>
                <a:schemeClr val="dk1"/>
              </a:solidFill>
              <a:effectLst/>
              <a:latin typeface="+mn-lt"/>
              <a:ea typeface="+mn-ea"/>
              <a:cs typeface="+mn-cs"/>
            </a:rPr>
            <a:t> then need tihis informatiion to identify the target.</a:t>
          </a:r>
        </a:p>
        <a:p>
          <a:endParaRPr lang="en-PH" sz="1100"/>
        </a:p>
      </xdr:txBody>
    </xdr:sp>
    <xdr:clientData/>
  </xdr:twoCellAnchor>
  <xdr:twoCellAnchor>
    <xdr:from>
      <xdr:col>3</xdr:col>
      <xdr:colOff>205539</xdr:colOff>
      <xdr:row>15</xdr:row>
      <xdr:rowOff>46790</xdr:rowOff>
    </xdr:from>
    <xdr:to>
      <xdr:col>9</xdr:col>
      <xdr:colOff>396039</xdr:colOff>
      <xdr:row>19</xdr:row>
      <xdr:rowOff>13368</xdr:rowOff>
    </xdr:to>
    <xdr:sp macro="" textlink="">
      <xdr:nvSpPr>
        <xdr:cNvPr id="4" name="TextBox 3">
          <a:extLst>
            <a:ext uri="{FF2B5EF4-FFF2-40B4-BE49-F238E27FC236}">
              <a16:creationId xmlns:a16="http://schemas.microsoft.com/office/drawing/2014/main" id="{5B954280-F322-46E2-80B7-D2593FE5B8F6}"/>
            </a:ext>
          </a:extLst>
        </xdr:cNvPr>
        <xdr:cNvSpPr txBox="1"/>
      </xdr:nvSpPr>
      <xdr:spPr>
        <a:xfrm>
          <a:off x="2030328" y="4097422"/>
          <a:ext cx="3840079" cy="7152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050" b="0" i="1">
              <a:solidFill>
                <a:schemeClr val="dk1"/>
              </a:solidFill>
              <a:effectLst/>
              <a:latin typeface="+mn-lt"/>
              <a:ea typeface="+mn-ea"/>
              <a:cs typeface="+mn-cs"/>
            </a:rPr>
            <a:t>The students are required here to understand that amino acids can be protonated and deprotonated. They then apply what they know about the pKa values to determine the answer.</a:t>
          </a:r>
          <a:endParaRPr lang="en-PH" sz="1000"/>
        </a:p>
      </xdr:txBody>
    </xdr:sp>
    <xdr:clientData/>
  </xdr:twoCellAnchor>
  <xdr:twoCellAnchor>
    <xdr:from>
      <xdr:col>4</xdr:col>
      <xdr:colOff>147053</xdr:colOff>
      <xdr:row>32</xdr:row>
      <xdr:rowOff>76868</xdr:rowOff>
    </xdr:from>
    <xdr:to>
      <xdr:col>8</xdr:col>
      <xdr:colOff>229603</xdr:colOff>
      <xdr:row>36</xdr:row>
      <xdr:rowOff>13369</xdr:rowOff>
    </xdr:to>
    <xdr:sp macro="" textlink="">
      <xdr:nvSpPr>
        <xdr:cNvPr id="5" name="TextBox 4">
          <a:extLst>
            <a:ext uri="{FF2B5EF4-FFF2-40B4-BE49-F238E27FC236}">
              <a16:creationId xmlns:a16="http://schemas.microsoft.com/office/drawing/2014/main" id="{D7BDD7B8-F6C4-4404-AB34-3C0C97B7524C}"/>
            </a:ext>
          </a:extLst>
        </xdr:cNvPr>
        <xdr:cNvSpPr txBox="1"/>
      </xdr:nvSpPr>
      <xdr:spPr>
        <a:xfrm>
          <a:off x="2580106" y="8037763"/>
          <a:ext cx="2515602" cy="7118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100" b="0" i="1" u="none" strike="noStrike">
              <a:solidFill>
                <a:schemeClr val="dk1"/>
              </a:solidFill>
              <a:effectLst/>
              <a:latin typeface="+mn-lt"/>
              <a:ea typeface="+mn-ea"/>
              <a:cs typeface="+mn-cs"/>
            </a:rPr>
            <a:t>This question tests for the application of previously acquired knowledge (the various memory systems).</a:t>
          </a:r>
          <a:endParaRPr lang="en-PH"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419100</xdr:colOff>
      <xdr:row>39</xdr:row>
      <xdr:rowOff>44450</xdr:rowOff>
    </xdr:from>
    <xdr:to>
      <xdr:col>13</xdr:col>
      <xdr:colOff>266700</xdr:colOff>
      <xdr:row>42</xdr:row>
      <xdr:rowOff>152400</xdr:rowOff>
    </xdr:to>
    <xdr:sp macro="" textlink="">
      <xdr:nvSpPr>
        <xdr:cNvPr id="2" name="TextBox 1">
          <a:extLst>
            <a:ext uri="{FF2B5EF4-FFF2-40B4-BE49-F238E27FC236}">
              <a16:creationId xmlns:a16="http://schemas.microsoft.com/office/drawing/2014/main" id="{BE3CB109-6C6E-4D11-A534-2D244221E1F2}"/>
            </a:ext>
          </a:extLst>
        </xdr:cNvPr>
        <xdr:cNvSpPr txBox="1"/>
      </xdr:nvSpPr>
      <xdr:spPr>
        <a:xfrm>
          <a:off x="2857500" y="9512300"/>
          <a:ext cx="5334000" cy="698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050" i="1"/>
            <a:t>To anwer this question, ttiohe student needs</a:t>
          </a:r>
          <a:r>
            <a:rPr lang="en-PH" sz="1050" i="1" baseline="0"/>
            <a:t> to link two items of information. Fisrtly that phenylalanine is hydrophobic and secondly that the core of globular protien is typically a hydrophobic environment. Incorrect answeres are all possible but equally likey to be true for amino acids on the surface of the protein.</a:t>
          </a:r>
          <a:endParaRPr lang="en-PH" sz="1050" i="1"/>
        </a:p>
      </xdr:txBody>
    </xdr:sp>
    <xdr:clientData/>
  </xdr:twoCellAnchor>
  <xdr:twoCellAnchor>
    <xdr:from>
      <xdr:col>12</xdr:col>
      <xdr:colOff>241300</xdr:colOff>
      <xdr:row>26</xdr:row>
      <xdr:rowOff>6350</xdr:rowOff>
    </xdr:from>
    <xdr:to>
      <xdr:col>16</xdr:col>
      <xdr:colOff>228600</xdr:colOff>
      <xdr:row>31</xdr:row>
      <xdr:rowOff>260350</xdr:rowOff>
    </xdr:to>
    <xdr:sp macro="" textlink="">
      <xdr:nvSpPr>
        <xdr:cNvPr id="3" name="TextBox 2">
          <a:extLst>
            <a:ext uri="{FF2B5EF4-FFF2-40B4-BE49-F238E27FC236}">
              <a16:creationId xmlns:a16="http://schemas.microsoft.com/office/drawing/2014/main" id="{EF349F33-6B30-43E5-868C-CCD44AB343DD}"/>
            </a:ext>
          </a:extLst>
        </xdr:cNvPr>
        <xdr:cNvSpPr txBox="1"/>
      </xdr:nvSpPr>
      <xdr:spPr>
        <a:xfrm>
          <a:off x="7556500" y="6623050"/>
          <a:ext cx="2425700" cy="1238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100"/>
            <a:t>The knowledge of the five stages of the creative process must be recalled (knowledge), and the student is tested for an understanding (comprehension) of the meaning of each term, in this case, “preparation.”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technologyforlearners.com/applying-blooms-taxonomy-to-the-classroom/" TargetMode="External"/><Relationship Id="rId1" Type="http://schemas.openxmlformats.org/officeDocument/2006/relationships/hyperlink" Target="https://technologyforlearners.com/applying-blooms-taxonomy-to-the-classroom/" TargetMode="Externa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technologyforlearners.com/applying-blooms-taxonomy-to-the-classroom/"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technologyforlearners.com/applying-blooms-taxonomy-to-the-classroom/"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hyperlink" Target="https://www.google.com/amp/s/elearningindustry.com/how-to-write-multiple-choice-question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T173"/>
  <sheetViews>
    <sheetView showGridLines="0" zoomScale="84" zoomScaleNormal="84" workbookViewId="0">
      <selection activeCell="B3" sqref="B3:K3"/>
    </sheetView>
  </sheetViews>
  <sheetFormatPr defaultColWidth="9.1796875" defaultRowHeight="14.5" x14ac:dyDescent="0.35"/>
  <cols>
    <col min="1" max="1" width="38.54296875" style="51" customWidth="1"/>
    <col min="2" max="2" width="6.26953125" style="30" customWidth="1"/>
    <col min="3" max="3" width="7.54296875" style="30" customWidth="1"/>
    <col min="4" max="4" width="6.453125" style="30" customWidth="1"/>
    <col min="5" max="10" width="5.26953125" style="21" customWidth="1"/>
    <col min="11" max="11" width="5.54296875" style="30" customWidth="1"/>
    <col min="12" max="12" width="16.81640625" style="138" hidden="1" customWidth="1"/>
    <col min="13" max="19" width="4.81640625" style="67" hidden="1" customWidth="1"/>
    <col min="20" max="20" width="3.26953125" style="67" customWidth="1"/>
    <col min="21" max="41" width="4.81640625" style="67" customWidth="1"/>
    <col min="42" max="72" width="5.54296875" style="30" customWidth="1"/>
    <col min="73" max="73" width="2.81640625" style="30" customWidth="1"/>
    <col min="74" max="16384" width="9.1796875" style="30"/>
  </cols>
  <sheetData>
    <row r="1" spans="1:41" ht="15" customHeight="1" x14ac:dyDescent="0.35">
      <c r="A1" s="175" t="s">
        <v>38</v>
      </c>
      <c r="B1" s="298" t="s">
        <v>380</v>
      </c>
      <c r="C1" s="299"/>
      <c r="D1" s="299"/>
      <c r="E1" s="299"/>
      <c r="F1" s="299"/>
      <c r="G1" s="299"/>
      <c r="H1" s="299"/>
      <c r="I1" s="299"/>
      <c r="J1" s="299"/>
      <c r="K1" s="300"/>
      <c r="L1" s="125"/>
    </row>
    <row r="2" spans="1:41" x14ac:dyDescent="0.35">
      <c r="A2" s="175" t="s">
        <v>40</v>
      </c>
      <c r="B2" s="298" t="s">
        <v>379</v>
      </c>
      <c r="C2" s="299"/>
      <c r="D2" s="299"/>
      <c r="E2" s="299"/>
      <c r="F2" s="299"/>
      <c r="G2" s="299"/>
      <c r="H2" s="299"/>
      <c r="I2" s="299"/>
      <c r="J2" s="299"/>
      <c r="K2" s="300"/>
      <c r="L2" s="125"/>
    </row>
    <row r="3" spans="1:41" ht="19" customHeight="1" x14ac:dyDescent="0.35">
      <c r="A3" s="175" t="s">
        <v>39</v>
      </c>
      <c r="B3" s="298" t="s">
        <v>391</v>
      </c>
      <c r="C3" s="299"/>
      <c r="D3" s="299"/>
      <c r="E3" s="299"/>
      <c r="F3" s="299"/>
      <c r="G3" s="299"/>
      <c r="H3" s="299"/>
      <c r="I3" s="299"/>
      <c r="J3" s="299"/>
      <c r="K3" s="300"/>
      <c r="L3" s="125"/>
    </row>
    <row r="4" spans="1:41" ht="15" customHeight="1" x14ac:dyDescent="0.35">
      <c r="A4" s="175" t="s">
        <v>43</v>
      </c>
      <c r="B4" s="298" t="s">
        <v>381</v>
      </c>
      <c r="C4" s="299"/>
      <c r="D4" s="299"/>
      <c r="E4" s="299"/>
      <c r="F4" s="299"/>
      <c r="G4" s="299"/>
      <c r="H4" s="299"/>
      <c r="I4" s="299"/>
      <c r="J4" s="299"/>
      <c r="K4" s="300"/>
      <c r="L4" s="125"/>
      <c r="AD4" s="277" t="s">
        <v>1</v>
      </c>
      <c r="AE4" s="277" t="s">
        <v>2</v>
      </c>
      <c r="AF4" s="277" t="s">
        <v>290</v>
      </c>
      <c r="AG4" s="277" t="s">
        <v>7</v>
      </c>
      <c r="AH4" s="277" t="s">
        <v>4</v>
      </c>
    </row>
    <row r="5" spans="1:41" ht="15" hidden="1" customHeight="1" x14ac:dyDescent="0.35">
      <c r="A5" s="301" t="s">
        <v>214</v>
      </c>
      <c r="B5" s="302"/>
      <c r="C5" s="302"/>
      <c r="D5" s="302"/>
      <c r="E5" s="302"/>
      <c r="F5" s="302"/>
      <c r="G5" s="302"/>
      <c r="H5" s="302"/>
      <c r="I5" s="302"/>
      <c r="J5" s="302"/>
      <c r="K5" s="303"/>
      <c r="L5" s="126"/>
      <c r="AD5" s="277"/>
      <c r="AE5" s="277"/>
      <c r="AF5" s="277"/>
      <c r="AG5" s="277"/>
      <c r="AH5" s="277"/>
    </row>
    <row r="6" spans="1:41" ht="0.65" customHeight="1" x14ac:dyDescent="0.35">
      <c r="A6" s="304"/>
      <c r="B6" s="305"/>
      <c r="C6" s="305"/>
      <c r="D6" s="305"/>
      <c r="E6" s="305"/>
      <c r="F6" s="305"/>
      <c r="G6" s="305"/>
      <c r="H6" s="305"/>
      <c r="I6" s="305"/>
      <c r="J6" s="305"/>
      <c r="K6" s="306"/>
      <c r="L6" s="125"/>
      <c r="AD6" s="277"/>
      <c r="AE6" s="277"/>
      <c r="AF6" s="277"/>
      <c r="AG6" s="277"/>
      <c r="AH6" s="277"/>
    </row>
    <row r="7" spans="1:41" ht="13" customHeight="1" x14ac:dyDescent="0.35">
      <c r="A7" s="304"/>
      <c r="B7" s="305"/>
      <c r="C7" s="305"/>
      <c r="D7" s="305"/>
      <c r="E7" s="305"/>
      <c r="F7" s="305"/>
      <c r="G7" s="305"/>
      <c r="H7" s="305"/>
      <c r="I7" s="305"/>
      <c r="J7" s="305"/>
      <c r="K7" s="306"/>
      <c r="L7" s="125"/>
      <c r="AC7" s="277" t="s">
        <v>0</v>
      </c>
      <c r="AD7" s="277"/>
      <c r="AE7" s="277"/>
      <c r="AF7" s="277"/>
      <c r="AG7" s="277"/>
      <c r="AH7" s="277"/>
    </row>
    <row r="8" spans="1:41" ht="15.65" customHeight="1" x14ac:dyDescent="0.35">
      <c r="A8" s="307"/>
      <c r="B8" s="308"/>
      <c r="C8" s="308"/>
      <c r="D8" s="308"/>
      <c r="E8" s="308"/>
      <c r="F8" s="308"/>
      <c r="G8" s="308"/>
      <c r="H8" s="308"/>
      <c r="I8" s="308"/>
      <c r="J8" s="308"/>
      <c r="K8" s="309"/>
      <c r="L8" s="125"/>
      <c r="AC8" s="277"/>
      <c r="AD8" s="277"/>
      <c r="AE8" s="277"/>
      <c r="AF8" s="277"/>
      <c r="AG8" s="277"/>
      <c r="AH8" s="277"/>
    </row>
    <row r="9" spans="1:41" ht="14.25" customHeight="1" x14ac:dyDescent="0.35">
      <c r="A9" s="282" t="s">
        <v>26</v>
      </c>
      <c r="B9" s="284" t="s">
        <v>28</v>
      </c>
      <c r="C9" s="284" t="s">
        <v>29</v>
      </c>
      <c r="D9" s="284" t="s">
        <v>9</v>
      </c>
      <c r="E9" s="285" t="s">
        <v>5</v>
      </c>
      <c r="F9" s="285"/>
      <c r="G9" s="285"/>
      <c r="H9" s="285"/>
      <c r="I9" s="285"/>
      <c r="J9" s="285"/>
      <c r="K9" s="281" t="s">
        <v>10</v>
      </c>
      <c r="L9" s="127"/>
      <c r="AC9" s="277"/>
      <c r="AD9" s="277"/>
      <c r="AE9" s="277"/>
      <c r="AF9" s="277"/>
      <c r="AG9" s="277"/>
      <c r="AH9" s="277"/>
    </row>
    <row r="10" spans="1:41" ht="16.5" customHeight="1" x14ac:dyDescent="0.35">
      <c r="A10" s="282"/>
      <c r="B10" s="284"/>
      <c r="C10" s="284"/>
      <c r="D10" s="284"/>
      <c r="E10" s="283">
        <v>40</v>
      </c>
      <c r="F10" s="283"/>
      <c r="G10" s="283">
        <v>30</v>
      </c>
      <c r="H10" s="283"/>
      <c r="I10" s="283">
        <v>30</v>
      </c>
      <c r="J10" s="283"/>
      <c r="K10" s="281"/>
      <c r="L10" s="127"/>
      <c r="AC10" s="122">
        <f>E12</f>
        <v>0.2</v>
      </c>
      <c r="AD10" s="122">
        <f t="shared" ref="AD10:AH10" si="0">F12</f>
        <v>0.2</v>
      </c>
      <c r="AE10" s="122">
        <f t="shared" si="0"/>
        <v>0.15</v>
      </c>
      <c r="AF10" s="122">
        <f t="shared" si="0"/>
        <v>0.15</v>
      </c>
      <c r="AG10" s="122">
        <f t="shared" si="0"/>
        <v>0.3</v>
      </c>
      <c r="AH10" s="122">
        <f t="shared" si="0"/>
        <v>0</v>
      </c>
    </row>
    <row r="11" spans="1:41" ht="57.75" customHeight="1" x14ac:dyDescent="0.35">
      <c r="A11" s="282"/>
      <c r="B11" s="284"/>
      <c r="C11" s="284"/>
      <c r="D11" s="284"/>
      <c r="E11" s="169" t="s">
        <v>0</v>
      </c>
      <c r="F11" s="169" t="s">
        <v>1</v>
      </c>
      <c r="G11" s="169" t="s">
        <v>2</v>
      </c>
      <c r="H11" s="169" t="s">
        <v>3</v>
      </c>
      <c r="I11" s="169" t="s">
        <v>7</v>
      </c>
      <c r="J11" s="169" t="s">
        <v>4</v>
      </c>
      <c r="K11" s="281"/>
      <c r="L11" s="127"/>
      <c r="M11" s="128"/>
      <c r="O11" s="128"/>
      <c r="Q11" s="128"/>
      <c r="V11" s="295">
        <v>100</v>
      </c>
      <c r="W11" s="296"/>
      <c r="X11" s="297"/>
      <c r="Z11" s="293">
        <f>K58</f>
        <v>100</v>
      </c>
      <c r="AA11" s="294"/>
      <c r="AC11" s="50">
        <f t="shared" ref="AC11:AH11" si="1">SUM(E13,E16,E19,E22,E25,E28,E31,E34,E37,E40,E43,E46,E49,E52)</f>
        <v>20</v>
      </c>
      <c r="AD11" s="50">
        <f t="shared" si="1"/>
        <v>20</v>
      </c>
      <c r="AE11" s="50">
        <f t="shared" si="1"/>
        <v>15</v>
      </c>
      <c r="AF11" s="50">
        <f t="shared" si="1"/>
        <v>15</v>
      </c>
      <c r="AG11" s="50">
        <f t="shared" si="1"/>
        <v>30</v>
      </c>
      <c r="AH11" s="50">
        <f t="shared" si="1"/>
        <v>0</v>
      </c>
      <c r="AI11" s="278" t="s">
        <v>45</v>
      </c>
      <c r="AJ11" s="279"/>
      <c r="AK11" s="279"/>
    </row>
    <row r="12" spans="1:41" ht="15" customHeight="1" x14ac:dyDescent="0.35">
      <c r="A12" s="282"/>
      <c r="B12" s="284"/>
      <c r="C12" s="284"/>
      <c r="D12" s="284"/>
      <c r="E12" s="170">
        <v>0.2</v>
      </c>
      <c r="F12" s="170">
        <v>0.2</v>
      </c>
      <c r="G12" s="170">
        <v>0.15</v>
      </c>
      <c r="H12" s="170">
        <v>0.15</v>
      </c>
      <c r="I12" s="170">
        <v>0.3</v>
      </c>
      <c r="J12" s="170">
        <v>0</v>
      </c>
      <c r="K12" s="171">
        <f>SUM(E12:J12)</f>
        <v>1</v>
      </c>
      <c r="L12" s="129"/>
      <c r="AC12" s="213">
        <f>E55</f>
        <v>20</v>
      </c>
      <c r="AD12" s="213">
        <f t="shared" ref="AD12:AH12" si="2">F55</f>
        <v>20</v>
      </c>
      <c r="AE12" s="213">
        <f t="shared" si="2"/>
        <v>15</v>
      </c>
      <c r="AF12" s="213">
        <f t="shared" si="2"/>
        <v>15</v>
      </c>
      <c r="AG12" s="213">
        <f t="shared" si="2"/>
        <v>30</v>
      </c>
      <c r="AH12" s="213">
        <f t="shared" si="2"/>
        <v>0</v>
      </c>
      <c r="AI12" s="214" t="s">
        <v>289</v>
      </c>
      <c r="AJ12" s="215"/>
      <c r="AK12" s="215"/>
    </row>
    <row r="13" spans="1:41" ht="105.5" customHeight="1" x14ac:dyDescent="0.35">
      <c r="A13" s="93" t="s">
        <v>382</v>
      </c>
      <c r="B13" s="143">
        <v>4</v>
      </c>
      <c r="C13" s="154">
        <f>IF(B13=0,"",B13/$B$55)</f>
        <v>0.1111111111111111</v>
      </c>
      <c r="D13" s="154">
        <f>IF(B13=0,"",C13*$D$55)</f>
        <v>11.111111111111111</v>
      </c>
      <c r="E13" s="50">
        <f>IF(B13=0,0,IF((S14+M14)=140.8,M13+1,IF((S14+M14)=129.6,M13+1,IF((S14+M14)=108.8,M13+1,IF((S14+M14)=97.6,M13+1,IF((S14+M14)=12.8,M13+1,IF((S14+M14)=33.6,M13+1,IF((S14+M14)=44.8,M13+1,IF((S14+M14)=65.6,M13+1,IF((S14+M14)=76.8,M13+1,IF(S14=1,1,M13)))))))))+E15))+S15</f>
        <v>2</v>
      </c>
      <c r="F13" s="50">
        <f>IF(B13=0,0,IF((S14+M14)=158.4,N13-1,IF((S14+M14)=147.2,N13-1,IF((S14+M14)=126.4,N13-1,IF((S14+M14)=115.2,N13-1,IF((S14+M14)=19.2,N13-1,IF((S14+M14)=30.4,N13-1,IF((S14+M14)=51.2,N13-1,IF((S14+M14)=62.4,N13-1,IF((N14-M14)=1,N13-1,IF((S14+M14)=83.2,N13-1,IF((S14+M14)=88,N13-1,IF((S14+M14)=94.4,N13-1,N13))))))))))+F15)))+U15</f>
        <v>3</v>
      </c>
      <c r="G13" s="50">
        <f>IF(B13=0,0,IF((S14+O14)=107.9,O13+1,IF((S14+O14)=81.9,O13+1,O13))+G15)+V15</f>
        <v>1</v>
      </c>
      <c r="H13" s="50">
        <f>IF(B13=0,0,IF((S14+O14)=126.1,P13-1,IF((S14+O14)=100.1,P13-1,IF((S14+O14)=22.1,P13-1,IF((P14-O14)=1,P13-1,IF((S14+O14)=48.1,P13-1,IF((P14-O14)=1.1,P13-1,IF((S14+O14)=74.1,P13-1,P13))))))+H15))+W15</f>
        <v>1</v>
      </c>
      <c r="I13" s="50">
        <f>IF(B13=0,0,IF((S14+Q14)=96.8,Q13+1,IF((S14+Q14)=95.7,Q13+1,IF((S14+Q14)=74.8,Q13+1,IF((S14+Q14)=73.7,Q13+1,IF((S14+Q14)=7.7,Q13+1,IF((S14+Q14)=29.7,Q13+1,IF((S14+Q14)=51.7,Q13+1,IF((S14+Q14)=52.8,Q13+1,Q13)))))))+I15))+X15</f>
        <v>3</v>
      </c>
      <c r="J13" s="50">
        <f>IF(B13=0,0,IF((S14+Q14)=102.3,R13-1,IF((S14+Q14)=101.2,R13-1,IF((S14+Q14)=100.1,R13-1,IF((S14+Q14)=80.3,R13-1,IF((S14+Q14)=79.2,R13-1,IF((S14+Q14)=78.1,R13-1,IF((S14+Q14)=14.3,R13-1,IF((S14+Q14)=13.2,R13-1,IF((S14+Q14)=12.1,R13-1,IF(J14=0.5,R13-1,IF((R14-Q14)=1.1,R13-1,IF((R14-Q14)=1,R13-1,IF((S14+Q14)=34.1,R13-1,IF((S14+Q14)=35.2,R13-1,IF((S14+Q14)=36.3,R13-1,IF((S14+Q14)=55,R13-1,IF((S14+Q14)=56.1,R13-1,IF((S14+Q14)=57.2,R13-1,IF((S14+Q14)=58.3,R13-1,R13))))))))))))))))+J15))))+Y15</f>
        <v>0</v>
      </c>
      <c r="K13" s="50">
        <f>IF(B13=0,0,SUM(E13:J13))</f>
        <v>10</v>
      </c>
      <c r="L13" s="130"/>
      <c r="M13" s="131">
        <f>SUM(MCQs!U1:BW1)</f>
        <v>2</v>
      </c>
      <c r="N13" s="68">
        <f>SUM(MCQs!U2:BW2)</f>
        <v>2</v>
      </c>
      <c r="O13" s="68">
        <f>SUM(MCQs!U3:BW3)</f>
        <v>2</v>
      </c>
      <c r="P13" s="68">
        <f>SUM(MCQs!U4:BW4)</f>
        <v>2</v>
      </c>
      <c r="Q13" s="68">
        <f>SUM(MCQs!U5:BW5)</f>
        <v>3</v>
      </c>
      <c r="R13" s="68">
        <f>SUM(MCQs!U6:BW6)</f>
        <v>0</v>
      </c>
      <c r="S13" s="68"/>
      <c r="T13" s="68"/>
      <c r="U13" s="68"/>
      <c r="V13" s="68"/>
      <c r="W13" s="68"/>
      <c r="X13" s="68"/>
      <c r="Y13" s="68"/>
      <c r="AC13" s="67" t="s">
        <v>30</v>
      </c>
    </row>
    <row r="14" spans="1:41" s="69" customFormat="1" ht="17.25" customHeight="1" x14ac:dyDescent="0.3">
      <c r="A14" s="103"/>
      <c r="B14" s="155"/>
      <c r="C14" s="145"/>
      <c r="D14" s="145"/>
      <c r="E14" s="83">
        <f t="shared" ref="E14:J14" si="3">IF($B$13=0,"",E$12*$S14)</f>
        <v>2.2000000000000002</v>
      </c>
      <c r="F14" s="83">
        <f t="shared" si="3"/>
        <v>2.2000000000000002</v>
      </c>
      <c r="G14" s="83">
        <f t="shared" si="3"/>
        <v>1.65</v>
      </c>
      <c r="H14" s="83">
        <f t="shared" si="3"/>
        <v>1.65</v>
      </c>
      <c r="I14" s="83">
        <f t="shared" si="3"/>
        <v>3.3</v>
      </c>
      <c r="J14" s="83">
        <f t="shared" si="3"/>
        <v>0</v>
      </c>
      <c r="K14" s="88"/>
      <c r="L14" s="130">
        <f>K13-D13</f>
        <v>-1.1111111111111107</v>
      </c>
      <c r="M14" s="132">
        <f>E14+F14</f>
        <v>4.4000000000000004</v>
      </c>
      <c r="N14" s="132">
        <f>M13+N13</f>
        <v>4</v>
      </c>
      <c r="O14" s="132">
        <f>G14+H14</f>
        <v>3.3</v>
      </c>
      <c r="P14" s="132">
        <f>O13+P13</f>
        <v>4</v>
      </c>
      <c r="Q14" s="132">
        <f>I14+J14</f>
        <v>3.3</v>
      </c>
      <c r="R14" s="132">
        <f>Q13+R13</f>
        <v>3</v>
      </c>
      <c r="S14" s="133">
        <f>IF(D13="",0,ROUND(D13,0)+K14)</f>
        <v>11</v>
      </c>
      <c r="T14" s="133"/>
      <c r="U14" s="67"/>
      <c r="V14" s="67"/>
      <c r="W14" s="67"/>
      <c r="X14" s="67"/>
      <c r="Y14" s="67"/>
      <c r="Z14" s="67"/>
      <c r="AA14" s="67"/>
      <c r="AB14" s="67"/>
      <c r="AC14" s="67"/>
      <c r="AD14" s="67"/>
      <c r="AE14" s="67"/>
      <c r="AF14" s="67"/>
      <c r="AG14" s="67"/>
      <c r="AH14" s="67"/>
      <c r="AI14" s="67"/>
      <c r="AJ14" s="67"/>
      <c r="AK14" s="67"/>
      <c r="AL14" s="67"/>
      <c r="AM14" s="67"/>
      <c r="AN14" s="67"/>
      <c r="AO14" s="67"/>
    </row>
    <row r="15" spans="1:41" s="70" customFormat="1" ht="14.25" customHeight="1" x14ac:dyDescent="0.25">
      <c r="A15" s="103"/>
      <c r="B15" s="155"/>
      <c r="C15" s="145"/>
      <c r="D15" s="145"/>
      <c r="E15" s="86">
        <v>0</v>
      </c>
      <c r="F15" s="86">
        <v>1</v>
      </c>
      <c r="G15" s="86">
        <v>-1</v>
      </c>
      <c r="H15" s="86">
        <v>-1</v>
      </c>
      <c r="I15" s="86">
        <v>0</v>
      </c>
      <c r="J15" s="86">
        <v>1</v>
      </c>
      <c r="K15" s="92">
        <f>SUM(E15:J15)</f>
        <v>0</v>
      </c>
      <c r="L15" s="134"/>
      <c r="M15" s="132"/>
      <c r="N15" s="132"/>
      <c r="O15" s="132"/>
      <c r="P15" s="132"/>
      <c r="Q15" s="132"/>
      <c r="R15" s="132"/>
      <c r="S15" s="67">
        <f>IF(S14=101,1,IF(S14=108,1,IF(S14=121,1,IF(S14=128,1,IF(S14=141,1,IF(S14=148,1,0))))))</f>
        <v>0</v>
      </c>
      <c r="T15" s="67"/>
      <c r="U15" s="67">
        <f>IF(S14=6,-1,IF(S14=112,-1,IF(S14=119,-1,IF(S14=132,-1,IF(S14=139,-1,0)))))</f>
        <v>0</v>
      </c>
      <c r="V15" s="67">
        <f>IF(S14=103,1,IF(S14=123,1,IF(S14=143,1,0)))</f>
        <v>0</v>
      </c>
      <c r="W15" s="67">
        <f>IF(S14=117,-1,IF(S14=137,-1,0))</f>
        <v>0</v>
      </c>
      <c r="X15" s="67">
        <f>IF(S14=6,1,IF(S14=107,1,IF(S14=108,1,IF(S14=127,1,IF(S14=128,1,IF(S14=147,1,IF(S14=148,1,0)))))))+AD15+AK15+IF(S14+$I$12=125.1,-1,IF(S14+$I$12=126.1,-1,IF(S14+$I$12=127.1,-1,IF(S14+$I$12=128.1,-1,IF(S14+$I$12=134.1,1,0)))))</f>
        <v>0</v>
      </c>
      <c r="Y15" s="67">
        <f>IF(S14=111,-1,IF(S14=112,-1,IF(S14=113,-1,IF(S14=131,-1,IF(S14=132,-1,IF(S14=133,-1,0))))))+AE15+AL15+IF(S14+$I$12=131.1,1,IF(S14+$I$12=132.1,1,IF(S14+$I$12=133.1,1,0)))</f>
        <v>0</v>
      </c>
      <c r="Z15" s="67"/>
      <c r="AA15" s="67"/>
      <c r="AB15" s="67"/>
      <c r="AC15" s="67" t="s">
        <v>31</v>
      </c>
      <c r="AD15" s="67">
        <f>IF(S14+$I$12=4.1,-1,IF(S14+$I$12=5.1,-1,IF(S14+$I$12=5.1,-1,IF(S14+$I$12=6.1,-1,IF(S14+$I$12=7.1,-1,IF(S14+$I$12=25.1,-1,IF(S14+$I$12=26.1,-1,IF(S14+$I$12=27.1,-1,IF(S14+$I$12=34.1,1,IF(S14+$I$12=45.1,-1,IF(S14+$I$12=114.1,1,0)))))))))))+IF(S14+$I$12=145.1,-1,IF(S14+$I$12=146.1,-1,IF(S14+$I$12=147.1,-1,IF(S14+$I$12=148.1,-1,0))))</f>
        <v>0</v>
      </c>
      <c r="AE15" s="67">
        <f>IF(S14+$I$12=11.1,1,IF(S14+$I$12=12.1,1,IF(S14+$I$12=13.1,1,IF(S14+$I$12=31.1,1,IF(S14+$I$12=32.1,1,IF(S14+$I$12=33.1,1,IF(S14+$I$12=111.1,1,IF(S14+$I$12=112.1,1,IF(S14+$I$12=113.1,1,0)))))))))</f>
        <v>0</v>
      </c>
      <c r="AF15" s="67"/>
      <c r="AG15" s="67"/>
      <c r="AH15" s="67"/>
      <c r="AI15" s="67"/>
      <c r="AJ15" s="67"/>
      <c r="AK15" s="67">
        <f>IF(S14+$I$12=46.1,-1,IF(S14+$I$12=47.1,-1,IF(S14+$I$12=48.1,-1,IF(S14+$I$12=54.1,1,IF(S14+$I$12=65.1,-1,IF(S14+$I$12=66.1,-1,IF(S14+$I$12=67.1,-1,IF(S14+$I$12=68.1,-1,IF(S14+$I$12=74.1,1,IF(S14+$I$12=85.1,-1,IF(S14+$I$12=86.1,-1,IF(S14+$I$12=87.1,-1,IF(S14+$I$12=88.1,-1,IF(S14+$I$12=94.1,1,IF(S14+$I$12=105.1,-1,IF(S14+$I$12=106.1,-1,IF(S14+$I$12=107.1,-1,IF(S14+$I$12=108.1,-1,0))))))))))))))))))</f>
        <v>0</v>
      </c>
      <c r="AL15" s="67">
        <f>IF(S14+$I$12=50.1,1,IF(S14+$I$12=51.1,1,IF(S14+$I$12=52.1,1,IF(S14+$I$12=53.1,1,IF(S14+$I$12=71.1,1,IF(S14+$I$12=72.1,1,IF(S14+$I$12=73.1,1,IF(S14+$I$12=91.1,1,IF(S14+$I$12=92.1,1,IF(S14+$I$12=93.1,1,0))))))))))</f>
        <v>0</v>
      </c>
      <c r="AM15" s="67"/>
      <c r="AN15" s="67"/>
      <c r="AO15" s="67"/>
    </row>
    <row r="16" spans="1:41" ht="44.5" customHeight="1" x14ac:dyDescent="0.35">
      <c r="A16" s="94" t="s">
        <v>383</v>
      </c>
      <c r="B16" s="144">
        <v>4</v>
      </c>
      <c r="C16" s="145">
        <f>IF(B16=0,"",B16/$B$55)</f>
        <v>0.1111111111111111</v>
      </c>
      <c r="D16" s="145">
        <f>IF(B16=0,"",C16*$D$55)</f>
        <v>11.111111111111111</v>
      </c>
      <c r="E16" s="50">
        <f>IF(B16=0,0,IF((S17+M17)=140.8,M16+1,IF((S17+M17)=129.6,M16+1,IF((S17+M17)=108.8,M16+1,IF((S17+M17)=97.6,M16+1,IF((S17+M17)=12.8,M16+1,IF((S17+M17)=33.6,M16+1,IF((S17+M17)=44.8,M16+1,IF((S17+M17)=65.6,M16+1,IF((S17+M17)=76.8,M16+1,IF(S17=1,1,M16)))))))))+E18))+S18</f>
        <v>3</v>
      </c>
      <c r="F16" s="50">
        <f>IF(B16=0,0,IF((S17+M17)=158.4,N16-1,IF((S17+M17)=147.2,N16-1,IF((S17+M17)=126.4,N16-1,IF((S17+M17)=115.2,N16-1,IF((S17+M17)=19.2,N16-1,IF((S17+M17)=30.4,N16-1,IF((S17+M17)=51.2,N16-1,IF((S17+M17)=62.4,N16-1,IF((N17-M17)=1,N16-1,IF((S17+M17)=83.2,N16-1,IF((S17+M17)=88,N16-1,IF((S17+M17)=94.4,N16-1,N16))))))))))+F18)))+U18</f>
        <v>3</v>
      </c>
      <c r="G16" s="50">
        <f>IF(B16=0,0,IF((S17+O17)=107.9,O16+1,IF((S17+O17)=81.9,O16+1,O16))+G18)+V18</f>
        <v>1</v>
      </c>
      <c r="H16" s="50">
        <f>IF(B16=0,0,IF((S17+O17)=126.1,P16-1,IF((S17+O17)=100.1,P16-1,IF((S17+O17)=22.1,P16-1,IF((P17-O17)=1,P16-1,IF((S17+O17)=48.1,P16-1,IF((P17-O17)=1.1,P16-1,IF((S17+O17)=74.1,P16-1,P16))))))+H18))+W18</f>
        <v>1</v>
      </c>
      <c r="I16" s="50">
        <f>IF(B16=0,0,IF((S17+Q17)=96.8,Q16+1,IF((S17+Q17)=95.7,Q16+1,IF((S17+Q17)=74.8,Q16+1,IF((S17+Q17)=73.7,Q16+1,IF((S17+Q17)=7.7,Q16+1,IF((S17+Q17)=29.7,Q16+1,IF((S17+Q17)=51.7,Q16+1,IF((S17+Q17)=52.8,Q16+1,Q16)))))))+I18))+X18</f>
        <v>4</v>
      </c>
      <c r="J16" s="50">
        <f>IF(B16=0,0,IF((S17+Q17)=102.3,R16-1,IF((S17+Q17)=101.2,R16-1,IF((S17+Q17)=100.1,R16-1,IF((S17+Q17)=80.3,R16-1,IF((S17+Q17)=79.2,R16-1,IF((S17+Q17)=78.1,R16-1,IF((S17+Q17)=14.3,R16-1,IF((S17+Q17)=13.2,R16-1,IF((S17+Q17)=12.1,R16-1,IF(J17=0.5,R16-1,IF((R17-Q17)=1.1,R16-1,IF((R17-Q17)=1,R16-1,IF((S17+Q17)=34.1,R16-1,IF((S17+Q17)=35.2,R16-1,IF((S17+Q17)=36.3,R16-1,IF((S17+Q17)=55,R16-1,IF((S17+Q17)=56.1,R16-1,IF((S17+Q17)=57.2,R16-1,IF((S17+Q17)=58.3,R16-1,R16))))))))))))))))+J18))))+Y18</f>
        <v>0</v>
      </c>
      <c r="K16" s="50">
        <f>IF(B16=0,0,SUM(E16:J16))</f>
        <v>12</v>
      </c>
      <c r="L16" s="130"/>
      <c r="M16" s="131">
        <f>SUM(MCQs!U7:BW7)</f>
        <v>2</v>
      </c>
      <c r="N16" s="68">
        <f>SUM(MCQs!U8:BW8)</f>
        <v>2</v>
      </c>
      <c r="O16" s="68">
        <f>SUM(MCQs!U9:BW9)</f>
        <v>2</v>
      </c>
      <c r="P16" s="68">
        <f>SUM(MCQs!U10:BW10)</f>
        <v>2</v>
      </c>
      <c r="Q16" s="68">
        <f>SUM(MCQs!U11:BW11)</f>
        <v>3</v>
      </c>
      <c r="R16" s="68">
        <f>SUM(MCQs!U12:BW12)</f>
        <v>0</v>
      </c>
      <c r="AC16" s="67" t="s">
        <v>32</v>
      </c>
    </row>
    <row r="17" spans="1:41" s="6" customFormat="1" ht="17.25" customHeight="1" x14ac:dyDescent="0.25">
      <c r="A17" s="104"/>
      <c r="B17" s="146"/>
      <c r="C17" s="146"/>
      <c r="D17" s="146"/>
      <c r="E17" s="83">
        <f t="shared" ref="E17:J17" si="4">IF($B16=0,"",E$12*$S17)</f>
        <v>2.2000000000000002</v>
      </c>
      <c r="F17" s="83">
        <f t="shared" si="4"/>
        <v>2.2000000000000002</v>
      </c>
      <c r="G17" s="83">
        <f t="shared" si="4"/>
        <v>1.65</v>
      </c>
      <c r="H17" s="83">
        <f t="shared" si="4"/>
        <v>1.65</v>
      </c>
      <c r="I17" s="83">
        <f t="shared" si="4"/>
        <v>3.3</v>
      </c>
      <c r="J17" s="83">
        <f t="shared" si="4"/>
        <v>0</v>
      </c>
      <c r="K17" s="156"/>
      <c r="L17" s="130">
        <f>K16-D16</f>
        <v>0.88888888888888928</v>
      </c>
      <c r="M17" s="132">
        <f>E17+F17</f>
        <v>4.4000000000000004</v>
      </c>
      <c r="N17" s="132">
        <f>M16+N16</f>
        <v>4</v>
      </c>
      <c r="O17" s="132">
        <f>G17+H17</f>
        <v>3.3</v>
      </c>
      <c r="P17" s="132">
        <f>O16+P16</f>
        <v>4</v>
      </c>
      <c r="Q17" s="132">
        <f>I17+J17</f>
        <v>3.3</v>
      </c>
      <c r="R17" s="132">
        <f>Q16+R16</f>
        <v>3</v>
      </c>
      <c r="S17" s="133">
        <f>IF(D16="",0,ROUND(D16,0)+K17)</f>
        <v>11</v>
      </c>
      <c r="T17" s="133"/>
      <c r="U17" s="67"/>
      <c r="V17" s="67"/>
      <c r="W17" s="67"/>
      <c r="X17" s="67"/>
      <c r="Y17" s="67"/>
      <c r="Z17" s="67"/>
      <c r="AA17" s="67"/>
      <c r="AB17" s="67"/>
      <c r="AC17" s="67" t="s">
        <v>33</v>
      </c>
      <c r="AD17" s="67"/>
      <c r="AE17" s="67"/>
      <c r="AF17" s="67"/>
      <c r="AG17" s="67"/>
      <c r="AH17" s="67"/>
      <c r="AI17" s="67"/>
      <c r="AJ17" s="67"/>
      <c r="AK17" s="67"/>
      <c r="AL17" s="67"/>
      <c r="AM17" s="67"/>
      <c r="AN17" s="67"/>
      <c r="AO17" s="67"/>
    </row>
    <row r="18" spans="1:41" s="70" customFormat="1" ht="15" customHeight="1" x14ac:dyDescent="0.25">
      <c r="A18" s="105"/>
      <c r="B18" s="147"/>
      <c r="C18" s="147"/>
      <c r="D18" s="147"/>
      <c r="E18" s="87">
        <v>1</v>
      </c>
      <c r="F18" s="87">
        <v>1</v>
      </c>
      <c r="G18" s="87">
        <v>-1</v>
      </c>
      <c r="H18" s="87">
        <v>-1</v>
      </c>
      <c r="I18" s="87">
        <v>1</v>
      </c>
      <c r="J18" s="87">
        <v>1</v>
      </c>
      <c r="K18" s="90">
        <f>SUM(E18:J18)</f>
        <v>2</v>
      </c>
      <c r="L18" s="134"/>
      <c r="M18" s="132"/>
      <c r="N18" s="132"/>
      <c r="O18" s="132"/>
      <c r="P18" s="132"/>
      <c r="Q18" s="132"/>
      <c r="R18" s="132"/>
      <c r="S18" s="67">
        <f>IF(S17=101,1,IF(S17=108,1,IF(S17=121,1,IF(S17=128,1,IF(S17=141,1,IF(S17=148,1,0))))))</f>
        <v>0</v>
      </c>
      <c r="T18" s="67"/>
      <c r="U18" s="67">
        <f>IF(S17=6,-1,IF(S17=112,-1,IF(S17=119,-1,IF(S17=132,-1,IF(S17=139,-1,0)))))</f>
        <v>0</v>
      </c>
      <c r="V18" s="67">
        <f>IF(S17=103,1,IF(S17=123,1,IF(S17=143,1,0)))</f>
        <v>0</v>
      </c>
      <c r="W18" s="67">
        <f>IF(S17=117,-1,IF(S17=137,-1,0))</f>
        <v>0</v>
      </c>
      <c r="X18" s="67">
        <f>IF(S17=6,1,IF(S17=107,1,IF(S17=108,1,IF(S17=127,1,IF(S17=128,1,IF(S17=147,1,IF(S17=148,1,0)))))))+AD18+AK18+IF(S17+$I$12=125.1,-1,IF(S17+$I$12=126.1,-1,IF(S17+$I$12=127.1,-1,IF(S17+$I$12=128.1,-1,IF(S17+$I$12=134.1,1,0)))))</f>
        <v>0</v>
      </c>
      <c r="Y18" s="67">
        <f>IF(S17=111,-1,IF(S17=112,-1,IF(S17=113,-1,IF(S17=131,-1,IF(S17=132,-1,IF(S17=133,-1,0))))))+AE18+AL18+IF(S17+$I$12=131.1,1,IF(S17+$I$12=132.1,1,IF(S17+$I$12=133.1,1,0)))</f>
        <v>0</v>
      </c>
      <c r="Z18" s="67"/>
      <c r="AA18" s="67"/>
      <c r="AB18" s="67"/>
      <c r="AC18" s="67" t="s">
        <v>34</v>
      </c>
      <c r="AD18" s="67">
        <f>IF(S17+$I$12=4.1,-1,IF(S17+$I$12=5.1,-1,IF(S17+$I$12=5.1,-1,IF(S17+$I$12=6.1,-1,IF(S17+$I$12=7.1,-1,IF(S17+$I$12=25.1,-1,IF(S17+$I$12=26.1,-1,IF(S17+$I$12=27.1,-1,IF(S17+$I$12=34.1,1,IF(S17+$I$12=45.1,-1,IF(S17+$I$12=114.1,1,0)))))))))))+IF(S17+$I$12=145.1,-1,IF(S17+$I$12=146.1,-1,IF(S17+$I$12=147.1,-1,IF(S17+$I$12=148.1,-1,0))))</f>
        <v>0</v>
      </c>
      <c r="AE18" s="67">
        <f>IF(S17+$I$12=11.1,1,IF(S17+$I$12=12.1,1,IF(S17+$I$12=13.1,1,IF(S17+$I$12=31.1,1,IF(S17+$I$12=32.1,1,IF(S17+$I$12=33.1,1,IF(S17+$I$12=111.1,1,IF(S17+$I$12=112.1,1,IF(S17+$I$12=113.1,1,0)))))))))</f>
        <v>0</v>
      </c>
      <c r="AF18" s="67"/>
      <c r="AG18" s="67"/>
      <c r="AH18" s="67"/>
      <c r="AI18" s="67"/>
      <c r="AJ18" s="67"/>
      <c r="AK18" s="67">
        <f>IF(S17+$I$12=46.1,-1,IF(S17+$I$12=47.1,-1,IF(S17+$I$12=48.1,-1,IF(S17+$I$12=54.1,1,IF(S17+$I$12=65.1,-1,IF(S17+$I$12=66.1,-1,IF(S17+$I$12=67.1,-1,IF(S17+$I$12=68.1,-1,IF(S17+$I$12=74.1,1,IF(S17+$I$12=85.1,-1,IF(S17+$I$12=86.1,-1,IF(S17+$I$12=87.1,-1,IF(S17+$I$12=88.1,-1,IF(S17+$I$12=94.1,1,IF(S17+$I$12=105.1,-1,IF(S17+$I$12=106.1,-1,IF(S17+$I$12=107.1,-1,IF(S17+$I$12=108.1,-1,0))))))))))))))))))</f>
        <v>0</v>
      </c>
      <c r="AL18" s="67">
        <f>IF(S17+$I$12=50.1,1,IF(S17+$I$12=51.1,1,IF(S17+$I$12=52.1,1,IF(S17+$I$12=53.1,1,IF(S17+$I$12=71.1,1,IF(S17+$I$12=72.1,1,IF(S17+$I$12=73.1,1,IF(S17+$I$12=91.1,1,IF(S17+$I$12=92.1,1,IF(S17+$I$12=93.1,1,0))))))))))</f>
        <v>0</v>
      </c>
      <c r="AM18" s="67"/>
      <c r="AN18" s="67"/>
      <c r="AO18" s="67"/>
    </row>
    <row r="19" spans="1:41" ht="88.5" customHeight="1" x14ac:dyDescent="0.35">
      <c r="A19" s="78" t="s">
        <v>384</v>
      </c>
      <c r="B19" s="144">
        <v>4</v>
      </c>
      <c r="C19" s="145">
        <f>IF(B19=0,"",B19/$B$55)</f>
        <v>0.1111111111111111</v>
      </c>
      <c r="D19" s="145">
        <f>IF(B19=0,"",C19*$D$55)</f>
        <v>11.111111111111111</v>
      </c>
      <c r="E19" s="50">
        <f>IF(B19=0,0,IF((S20+M20)=140.8,M19+1,IF((S20+M20)=129.6,M19+1,IF((S20+M20)=108.8,M19+1,IF((S20+M20)=97.6,M19+1,IF((S20+M20)=12.8,M19+1,IF((S20+M20)=33.6,M19+1,IF((S20+M20)=44.8,M19+1,IF((S20+M20)=65.6,M19+1,IF((S20+M20)=76.8,M19+1,IF(S20=1,1,M19)))))))))+E21))+S21</f>
        <v>3</v>
      </c>
      <c r="F19" s="50">
        <f>IF(B19=0,0,IF((S20+M20)=158.4,N19-1,IF((S20+M20)=147.2,N19-1,IF((S20+M20)=126.4,N19-1,IF((S20+M20)=115.2,N19-1,IF((S20+M20)=19.2,N19-1,IF((S20+M20)=30.4,N19-1,IF((S20+M20)=51.2,N19-1,IF((S20+M20)=62.4,N19-1,IF((N20-M20)=1,N19-1,IF((S20+M20)=83.2,N19-1,IF((S20+M20)=88,N19-1,IF((S20+M20)=94.4,N19-1,N19))))))))))+F21)))+U21</f>
        <v>2</v>
      </c>
      <c r="G19" s="50">
        <f>IF(B19=0,0,IF((S20+O20)=107.9,O19+1,IF((S20+O20)=81.9,O19+1,O19))+G21)+V21</f>
        <v>1</v>
      </c>
      <c r="H19" s="50">
        <f>IF(B19=0,0,IF((S20+O20)=126.1,P19-1,IF((S20+O20)=100.1,P19-1,IF((S20+O20)=22.1,P19-1,IF((P20-O20)=1,P19-1,IF((S20+O20)=48.1,P19-1,IF((P20-O20)=1.1,P19-1,IF((S20+O20)=74.1,P19-1,P19))))))+H21))+W21</f>
        <v>1</v>
      </c>
      <c r="I19" s="50">
        <f>IF(B19=0,0,IF((S20+Q20)=96.8,Q19+1,IF((S20+Q20)=95.7,Q19+1,IF((S20+Q20)=74.8,Q19+1,IF((S20+Q20)=73.7,Q19+1,IF((S20+Q20)=7.7,Q19+1,IF((S20+Q20)=29.7,Q19+1,IF((S20+Q20)=51.7,Q19+1,IF((S20+Q20)=52.8,Q19+1,Q19)))))))+I21))+X21</f>
        <v>4</v>
      </c>
      <c r="J19" s="50">
        <f>IF(B19=0,0,IF((S20+Q20)=102.3,R19-1,IF((S20+Q20)=101.2,R19-1,IF((S20+Q20)=100.1,R19-1,IF((S20+Q20)=80.3,R19-1,IF((S20+Q20)=79.2,R19-1,IF((S20+Q20)=78.1,R19-1,IF((S20+Q20)=14.3,R19-1,IF((S20+Q20)=13.2,R19-1,IF((S20+Q20)=12.1,R19-1,IF(J20=0.5,R19-1,IF((R20-Q20)=1.1,R19-1,IF((R20-Q20)=1,R19-1,IF((S20+Q20)=34.1,R19-1,IF((S20+Q20)=35.2,R19-1,IF((S20+Q20)=36.3,R19-1,IF((S20+Q20)=55,R19-1,IF((S20+Q20)=56.1,R19-1,IF((S20+Q20)=57.2,R19-1,IF((S20+Q20)=58.3,R19-1,R19))))))))))))))))+J21))))+Y21</f>
        <v>0</v>
      </c>
      <c r="K19" s="50">
        <f>IF(B19=0,0,SUM(E19:J19))</f>
        <v>11</v>
      </c>
      <c r="L19" s="130"/>
      <c r="M19" s="131">
        <f>SUM(MCQs!U13:BW13)</f>
        <v>2</v>
      </c>
      <c r="N19" s="68">
        <f>SUM(MCQs!U14:BW14)</f>
        <v>2</v>
      </c>
      <c r="O19" s="68">
        <f>SUM(MCQs!U15:BW15)</f>
        <v>2</v>
      </c>
      <c r="P19" s="68">
        <f>SUM(MCQs!U16:BW16)</f>
        <v>2</v>
      </c>
      <c r="Q19" s="68">
        <f>SUM(MCQs!U17:BW17)</f>
        <v>3</v>
      </c>
      <c r="R19" s="68">
        <f>SUM(MCQs!U18:BW18)</f>
        <v>0</v>
      </c>
      <c r="AC19" s="67" t="s">
        <v>35</v>
      </c>
    </row>
    <row r="20" spans="1:41" s="6" customFormat="1" ht="17.25" customHeight="1" x14ac:dyDescent="0.15">
      <c r="A20" s="104"/>
      <c r="B20" s="146"/>
      <c r="C20" s="146"/>
      <c r="D20" s="146"/>
      <c r="E20" s="83">
        <f t="shared" ref="E20:J20" si="5">IF($B19=0,"",E$12*$S20)</f>
        <v>2.2000000000000002</v>
      </c>
      <c r="F20" s="83">
        <f t="shared" si="5"/>
        <v>2.2000000000000002</v>
      </c>
      <c r="G20" s="83">
        <f t="shared" si="5"/>
        <v>1.65</v>
      </c>
      <c r="H20" s="83">
        <f t="shared" si="5"/>
        <v>1.65</v>
      </c>
      <c r="I20" s="83">
        <f t="shared" si="5"/>
        <v>3.3</v>
      </c>
      <c r="J20" s="83">
        <f t="shared" si="5"/>
        <v>0</v>
      </c>
      <c r="K20" s="88"/>
      <c r="L20" s="130">
        <f>K19-D19</f>
        <v>-0.11111111111111072</v>
      </c>
      <c r="M20" s="132">
        <f>E20+F20</f>
        <v>4.4000000000000004</v>
      </c>
      <c r="N20" s="132">
        <f>M19+N19</f>
        <v>4</v>
      </c>
      <c r="O20" s="132">
        <f>G20+H20</f>
        <v>3.3</v>
      </c>
      <c r="P20" s="132">
        <f>O19+P19</f>
        <v>4</v>
      </c>
      <c r="Q20" s="132">
        <f>I20+J20</f>
        <v>3.3</v>
      </c>
      <c r="R20" s="132">
        <f>Q19+R19</f>
        <v>3</v>
      </c>
      <c r="S20" s="133">
        <f>IF(D19="",0,ROUND(D19,0)+K20)</f>
        <v>11</v>
      </c>
      <c r="T20" s="133"/>
      <c r="U20" s="67"/>
      <c r="V20" s="67"/>
      <c r="W20" s="67"/>
      <c r="X20" s="67"/>
      <c r="Y20" s="67"/>
      <c r="Z20" s="67"/>
      <c r="AA20" s="67"/>
      <c r="AB20" s="67"/>
      <c r="AC20" s="67" t="s">
        <v>36</v>
      </c>
      <c r="AD20" s="67"/>
      <c r="AE20" s="67"/>
      <c r="AF20" s="67"/>
      <c r="AG20" s="67"/>
      <c r="AH20" s="67"/>
      <c r="AI20" s="67"/>
      <c r="AJ20" s="67"/>
      <c r="AK20" s="67"/>
      <c r="AL20" s="67"/>
      <c r="AM20" s="67"/>
      <c r="AN20" s="67"/>
      <c r="AO20" s="67"/>
    </row>
    <row r="21" spans="1:41" s="71" customFormat="1" ht="15.75" customHeight="1" x14ac:dyDescent="0.25">
      <c r="A21" s="106"/>
      <c r="B21" s="147"/>
      <c r="C21" s="147"/>
      <c r="D21" s="147"/>
      <c r="E21" s="87">
        <v>1</v>
      </c>
      <c r="F21" s="87">
        <v>0</v>
      </c>
      <c r="G21" s="87">
        <v>-1</v>
      </c>
      <c r="H21" s="87">
        <v>-1</v>
      </c>
      <c r="I21" s="87">
        <v>1</v>
      </c>
      <c r="J21" s="87">
        <v>1</v>
      </c>
      <c r="K21" s="91"/>
      <c r="L21" s="134"/>
      <c r="M21" s="67"/>
      <c r="N21" s="67"/>
      <c r="O21" s="67"/>
      <c r="P21" s="67"/>
      <c r="Q21" s="67"/>
      <c r="R21" s="67"/>
      <c r="S21" s="67">
        <f>IF(S20=101,1,IF(S20=108,1,IF(S20=121,1,IF(S20=128,1,IF(S20=141,1,IF(S20=148,1,0))))))</f>
        <v>0</v>
      </c>
      <c r="T21" s="67"/>
      <c r="U21" s="67">
        <f>IF(S20=6,-1,IF(S20=112,-1,IF(S20=119,-1,IF(S20=132,-1,IF(S20=139,-1,0)))))</f>
        <v>0</v>
      </c>
      <c r="V21" s="67">
        <f>IF(S20=103,1,IF(S20=123,1,IF(S20=143,1,0)))</f>
        <v>0</v>
      </c>
      <c r="W21" s="67">
        <f>IF(S20=117,-1,IF(S20=137,-1,0))</f>
        <v>0</v>
      </c>
      <c r="X21" s="67">
        <f>IF(S20=6,1,IF(S20=107,1,IF(S20=108,1,IF(S20=127,1,IF(S20=128,1,IF(S20=147,1,IF(S20=148,1,0)))))))+AD21+AK21+IF(S20+$I$12=125.1,-1,IF(S20+$I$12=126.1,-1,IF(S20+$I$12=127.1,-1,IF(S20+$I$12=128.1,-1,IF(S20+$I$12=134.1,1,0)))))</f>
        <v>0</v>
      </c>
      <c r="Y21" s="67">
        <f>IF(S20=111,-1,IF(S20=112,-1,IF(S20=113,-1,IF(S20=131,-1,IF(S20=132,-1,IF(S20=133,-1,0))))))+AE21+AL21+IF(S20+$I$12=131.1,1,IF(S20+$I$12=132.1,1,IF(S20+$I$12=133.1,1,0)))</f>
        <v>0</v>
      </c>
      <c r="Z21" s="67"/>
      <c r="AA21" s="67"/>
      <c r="AB21" s="67"/>
      <c r="AC21" s="67" t="s">
        <v>32</v>
      </c>
      <c r="AD21" s="67">
        <f>IF(S20+$I$12=4.1,-1,IF(S20+$I$12=5.1,-1,IF(S20+$I$12=5.1,-1,IF(S20+$I$12=6.1,-1,IF(S20+$I$12=7.1,-1,IF(S20+$I$12=25.1,-1,IF(S20+$I$12=26.1,-1,IF(S20+$I$12=27.1,-1,IF(S20+$I$12=34.1,1,IF(S20+$I$12=45.1,-1,IF(S20+$I$12=114.1,1,0)))))))))))+IF(S20+$I$12=145.1,-1,IF(S20+$I$12=146.1,-1,IF(S20+$I$12=147.1,-1,IF(S20+$I$12=148.1,-1,0))))</f>
        <v>0</v>
      </c>
      <c r="AE21" s="67">
        <f>IF(S20+$I$12=11.1,1,IF(S20+$I$12=12.1,1,IF(S20+$I$12=13.1,1,IF(S20+$I$12=31.1,1,IF(S20+$I$12=32.1,1,IF(S20+$I$12=33.1,1,IF(S20+$I$12=111.1,1,IF(S20+$I$12=112.1,1,IF(S20+$I$12=113.1,1,0)))))))))</f>
        <v>0</v>
      </c>
      <c r="AF21" s="67"/>
      <c r="AG21" s="67"/>
      <c r="AH21" s="67"/>
      <c r="AI21" s="67"/>
      <c r="AJ21" s="67"/>
      <c r="AK21" s="67">
        <f>IF(S20+$I$12=46.1,-1,IF(S20+$I$12=47.1,-1,IF(S20+$I$12=48.1,-1,IF(S20+$I$12=54.1,1,IF(S20+$I$12=65.1,-1,IF(S20+$I$12=66.1,-1,IF(S20+$I$12=67.1,-1,IF(S20+$I$12=68.1,-1,IF(S20+$I$12=74.1,1,IF(S20+$I$12=85.1,-1,IF(S20+$I$12=86.1,-1,IF(S20+$I$12=87.1,-1,IF(S20+$I$12=88.1,-1,IF(S20+$I$12=94.1,1,IF(S20+$I$12=105.1,-1,IF(S20+$I$12=106.1,-1,IF(S20+$I$12=107.1,-1,IF(S20+$I$12=108.1,-1,0))))))))))))))))))</f>
        <v>0</v>
      </c>
      <c r="AL21" s="67">
        <f>IF(S20+$I$12=50.1,1,IF(S20+$I$12=51.1,1,IF(S20+$I$12=52.1,1,IF(S20+$I$12=53.1,1,IF(S20+$I$12=71.1,1,IF(S20+$I$12=72.1,1,IF(S20+$I$12=73.1,1,IF(S20+$I$12=91.1,1,IF(S20+$I$12=92.1,1,IF(S20+$I$12=93.1,1,0))))))))))</f>
        <v>0</v>
      </c>
      <c r="AM21" s="67"/>
      <c r="AN21" s="67"/>
      <c r="AO21" s="67"/>
    </row>
    <row r="22" spans="1:41" ht="96" customHeight="1" x14ac:dyDescent="0.35">
      <c r="A22" s="79" t="s">
        <v>385</v>
      </c>
      <c r="B22" s="144">
        <v>4</v>
      </c>
      <c r="C22" s="145">
        <f>IF(B22=0,"",B22/$B$55)</f>
        <v>0.1111111111111111</v>
      </c>
      <c r="D22" s="145">
        <f>IF(B22=0,"",C22*$D$55)</f>
        <v>11.111111111111111</v>
      </c>
      <c r="E22" s="50">
        <f>IF(B22=0,0,IF((S23+M23)=140.8,M22+1,IF((S23+M23)=129.6,M22+1,IF((S23+M23)=108.8,M22+1,IF((S23+M23)=97.6,M22+1,IF((S23+M23)=12.8,M22+1,IF((S23+M23)=33.6,M22+1,IF((S23+M23)=44.8,M22+1,IF((S23+M23)=65.6,M22+1,IF((S23+M23)=76.8,M22+1,IF(S23=1,1,M22)))))))))+E24))+S24</f>
        <v>3</v>
      </c>
      <c r="F22" s="50">
        <f>IF(B22=0,0,IF((S23+M23)=158.4,N22-1,IF((S23+M23)=147.2,N22-1,IF((S23+M23)=126.4,N22-1,IF((S23+M23)=115.2,N22-1,IF((S23+M23)=19.2,N22-1,IF((S23+M23)=30.4,N22-1,IF((S23+M23)=51.2,N22-1,IF((S23+M23)=62.4,N22-1,IF((N23-M23)=1,N22-1,IF((S23+M23)=83.2,N22-1,IF((S23+M23)=88,N22-1,IF((S23+M23)=94.4,N22-1,N22))))))))))+F24)))+U24</f>
        <v>2</v>
      </c>
      <c r="G22" s="50">
        <f>IF(B22=0,0,IF((S23+O23)=107.9,O22+1,IF((S23+O23)=81.9,O22+1,O22))+G24)+V24</f>
        <v>1</v>
      </c>
      <c r="H22" s="50">
        <f>IF(B22=0,0,IF((S23+O23)=126.1,P22-1,IF((S23+O23)=100.1,P22-1,IF((S23+O23)=22.1,P22-1,IF((P23-O23)=1,P22-1,IF((S23+O23)=48.1,P22-1,IF((P23-O23)=1.1,P22-1,IF((S23+O23)=74.1,P22-1,P22))))))+H24))+W24</f>
        <v>2</v>
      </c>
      <c r="I22" s="50">
        <f>IF(B22=0,0,IF((S23+Q23)=96.8,Q22+1,IF((S23+Q23)=95.7,Q22+1,IF((S23+Q23)=74.8,Q22+1,IF((S23+Q23)=73.7,Q22+1,IF((S23+Q23)=7.7,Q22+1,IF((S23+Q23)=29.7,Q22+1,IF((S23+Q23)=51.7,Q22+1,IF((S23+Q23)=52.8,Q22+1,Q22)))))))+I24))+X24</f>
        <v>3</v>
      </c>
      <c r="J22" s="50">
        <f>IF(B22=0,0,IF((S23+Q23)=102.3,R22-1,IF((S23+Q23)=101.2,R22-1,IF((S23+Q23)=100.1,R22-1,IF((S23+Q23)=80.3,R22-1,IF((S23+Q23)=79.2,R22-1,IF((S23+Q23)=78.1,R22-1,IF((S23+Q23)=14.3,R22-1,IF((S23+Q23)=13.2,R22-1,IF((S23+Q23)=12.1,R22-1,IF(J23=0.5,R22-1,IF((R23-Q23)=1.1,R22-1,IF((R23-Q23)=1,R22-1,IF((S23+Q23)=34.1,R22-1,IF((S23+Q23)=35.2,R22-1,IF((S23+Q23)=36.3,R22-1,IF((S23+Q23)=55,R22-1,IF((S23+Q23)=56.1,R22-1,IF((S23+Q23)=57.2,R22-1,IF((S23+Q23)=58.3,R22-1,R22))))))))))))))))+J24))))+Y24</f>
        <v>0</v>
      </c>
      <c r="K22" s="50">
        <f>IF(B22=0,0,SUM(E22:J22))</f>
        <v>11</v>
      </c>
      <c r="L22" s="130"/>
      <c r="M22" s="135">
        <f>SUM(MCQs!U19:BW19)</f>
        <v>2</v>
      </c>
      <c r="N22" s="68">
        <f>SUM(MCQs!U20:BW20)</f>
        <v>2</v>
      </c>
      <c r="O22" s="68">
        <f>SUM(MCQs!U21:BW21)</f>
        <v>2</v>
      </c>
      <c r="P22" s="68">
        <f>SUM(MCQs!U22:BW22)</f>
        <v>2</v>
      </c>
      <c r="Q22" s="68">
        <f>SUM(MCQs!U23:BW23)</f>
        <v>3</v>
      </c>
      <c r="R22" s="68">
        <f>SUM(MCQs!U24:BW24)</f>
        <v>0</v>
      </c>
      <c r="AC22" s="67" t="s">
        <v>37</v>
      </c>
    </row>
    <row r="23" spans="1:41" s="6" customFormat="1" ht="17.25" customHeight="1" x14ac:dyDescent="0.15">
      <c r="A23" s="107"/>
      <c r="B23" s="146"/>
      <c r="C23" s="146"/>
      <c r="D23" s="146"/>
      <c r="E23" s="84">
        <f t="shared" ref="E23:J23" si="6">IF($B22=0,"",E$12*$S23)</f>
        <v>2.2000000000000002</v>
      </c>
      <c r="F23" s="84">
        <f t="shared" si="6"/>
        <v>2.2000000000000002</v>
      </c>
      <c r="G23" s="84">
        <f t="shared" si="6"/>
        <v>1.65</v>
      </c>
      <c r="H23" s="84">
        <f t="shared" si="6"/>
        <v>1.65</v>
      </c>
      <c r="I23" s="84">
        <f t="shared" si="6"/>
        <v>3.3</v>
      </c>
      <c r="J23" s="84">
        <f t="shared" si="6"/>
        <v>0</v>
      </c>
      <c r="K23" s="88"/>
      <c r="L23" s="130">
        <f>K22-D22</f>
        <v>-0.11111111111111072</v>
      </c>
      <c r="M23" s="132">
        <f>E23+F23</f>
        <v>4.4000000000000004</v>
      </c>
      <c r="N23" s="132">
        <f>M22+N22</f>
        <v>4</v>
      </c>
      <c r="O23" s="132">
        <f>G23+H23</f>
        <v>3.3</v>
      </c>
      <c r="P23" s="132">
        <f>O22+P22</f>
        <v>4</v>
      </c>
      <c r="Q23" s="132">
        <f>I23+J23</f>
        <v>3.3</v>
      </c>
      <c r="R23" s="132">
        <f>Q22+R22</f>
        <v>3</v>
      </c>
      <c r="S23" s="136">
        <f>IF(D22="",0,ROUND(D22,0)+K23)</f>
        <v>11</v>
      </c>
      <c r="T23" s="136"/>
      <c r="U23" s="67"/>
      <c r="V23" s="67"/>
      <c r="W23" s="67"/>
      <c r="X23" s="67"/>
      <c r="Y23" s="67"/>
      <c r="Z23" s="67"/>
      <c r="AA23" s="67"/>
      <c r="AB23" s="67"/>
      <c r="AC23" s="67"/>
      <c r="AD23" s="67"/>
      <c r="AE23" s="67"/>
      <c r="AF23" s="67"/>
      <c r="AG23" s="67"/>
      <c r="AH23" s="67"/>
      <c r="AI23" s="67"/>
      <c r="AJ23" s="67"/>
      <c r="AK23" s="67"/>
      <c r="AL23" s="67"/>
      <c r="AM23" s="67"/>
      <c r="AN23" s="67"/>
      <c r="AO23" s="67"/>
    </row>
    <row r="24" spans="1:41" s="71" customFormat="1" ht="15.75" customHeight="1" x14ac:dyDescent="0.25">
      <c r="A24" s="106"/>
      <c r="B24" s="147"/>
      <c r="C24" s="147"/>
      <c r="D24" s="147"/>
      <c r="E24" s="88">
        <v>1</v>
      </c>
      <c r="F24" s="88">
        <v>0</v>
      </c>
      <c r="G24" s="88">
        <v>-1</v>
      </c>
      <c r="H24" s="88"/>
      <c r="I24" s="88">
        <v>0</v>
      </c>
      <c r="J24" s="87">
        <v>1</v>
      </c>
      <c r="K24" s="91"/>
      <c r="L24" s="134"/>
      <c r="M24" s="67"/>
      <c r="N24" s="67"/>
      <c r="O24" s="67"/>
      <c r="P24" s="67"/>
      <c r="Q24" s="67"/>
      <c r="R24" s="67"/>
      <c r="S24" s="67">
        <f>IF(S23=101,1,IF(S23=108,1,IF(S23=121,1,IF(S23=128,1,IF(S23=141,1,IF(S23=148,1,0))))))</f>
        <v>0</v>
      </c>
      <c r="T24" s="67"/>
      <c r="U24" s="67">
        <f>IF(S23=6,-1,IF(S23=112,-1,IF(S23=119,-1,IF(S23=132,-1,IF(S23=139,-1,0)))))</f>
        <v>0</v>
      </c>
      <c r="V24" s="67">
        <f>IF(S23=103,1,IF(S23=123,1,IF(S23=143,1,0)))</f>
        <v>0</v>
      </c>
      <c r="W24" s="67">
        <f>IF(S23=117,-1,IF(S23=137,-1,0))</f>
        <v>0</v>
      </c>
      <c r="X24" s="67">
        <f>IF(S23=6,1,IF(S23=107,1,IF(S23=108,1,IF(S23=127,1,IF(S23=128,1,IF(S23=147,1,IF(S23=148,1,0)))))))+AD24+AK24+IF(S23+$I$12=125.1,-1,IF(S23+$I$12=126.1,-1,IF(S23+$I$12=127.1,-1,IF(S23+$I$12=128.1,-1,IF(S23+$I$12=134.1,1,0)))))</f>
        <v>0</v>
      </c>
      <c r="Y24" s="67">
        <f>IF(S23=111,-1,IF(S23=112,-1,IF(S23=113,-1,IF(S23=131,-1,IF(S23=132,-1,IF(S23=133,-1,0))))))+AE24+AL24+IF(S23+$I$12=131.1,1,IF(S23+$I$12=132.1,1,IF(S23+$I$12=133.1,1,0)))</f>
        <v>0</v>
      </c>
      <c r="Z24" s="67"/>
      <c r="AA24" s="67"/>
      <c r="AB24" s="67"/>
      <c r="AC24" s="67"/>
      <c r="AD24" s="67">
        <f>IF(S23+$I$12=4.1,-1,IF(S23+$I$12=5.1,-1,IF(S23+$I$12=5.1,-1,IF(S23+$I$12=6.1,-1,IF(S23+$I$12=7.1,-1,IF(S23+$I$12=25.1,-1,IF(S23+$I$12=26.1,-1,IF(S23+$I$12=27.1,-1,IF(S23+$I$12=34.1,1,IF(S23+$I$12=45.1,-1,IF(S23+$I$12=114.1,1,0)))))))))))+IF(S23+$I$12=145.1,-1,IF(S23+$I$12=146.1,-1,IF(S23+$I$12=147.1,-1,IF(S23+$I$12=148.1,-1,0))))</f>
        <v>0</v>
      </c>
      <c r="AE24" s="67">
        <f>IF(S23+$I$12=11.1,1,IF(S23+$I$12=12.1,1,IF(S23+$I$12=13.1,1,IF(S23+$I$12=31.1,1,IF(S23+$I$12=32.1,1,IF(S23+$I$12=33.1,1,IF(S23+$I$12=111.1,1,IF(S23+$I$12=112.1,1,IF(S23+$I$12=113.1,1,0)))))))))</f>
        <v>0</v>
      </c>
      <c r="AF24" s="67"/>
      <c r="AG24" s="67"/>
      <c r="AH24" s="67"/>
      <c r="AI24" s="67"/>
      <c r="AJ24" s="67"/>
      <c r="AK24" s="67">
        <f>IF(S23+$I$12=46.1,-1,IF(S23+$I$12=47.1,-1,IF(S23+$I$12=48.1,-1,IF(S23+$I$12=54.1,1,IF(S23+$I$12=65.1,-1,IF(S23+$I$12=66.1,-1,IF(S23+$I$12=67.1,-1,IF(S23+$I$12=68.1,-1,IF(S23+$I$12=74.1,1,IF(S23+$I$12=85.1,-1,IF(S23+$I$12=86.1,-1,IF(S23+$I$12=87.1,-1,IF(S23+$I$12=88.1,-1,IF(S23+$I$12=94.1,1,IF(S23+$I$12=105.1,-1,IF(S23+$I$12=106.1,-1,IF(S23+$I$12=107.1,-1,IF(S23+$I$12=108.1,-1,0))))))))))))))))))</f>
        <v>0</v>
      </c>
      <c r="AL24" s="67">
        <f>IF(S23+$I$12=50.1,1,IF(S23+$I$12=51.1,1,IF(S23+$I$12=52.1,1,IF(S23+$I$12=53.1,1,IF(S23+$I$12=71.1,1,IF(S23+$I$12=72.1,1,IF(S23+$I$12=73.1,1,IF(S23+$I$12=91.1,1,IF(S23+$I$12=92.1,1,IF(S23+$I$12=93.1,1,0))))))))))</f>
        <v>0</v>
      </c>
      <c r="AM24" s="67"/>
      <c r="AN24" s="67"/>
      <c r="AO24" s="67"/>
    </row>
    <row r="25" spans="1:41" ht="62" customHeight="1" x14ac:dyDescent="0.35">
      <c r="A25" s="79" t="s">
        <v>386</v>
      </c>
      <c r="B25" s="144">
        <v>4</v>
      </c>
      <c r="C25" s="145">
        <f>IF(B25=0,"",B25/$B$55)</f>
        <v>0.1111111111111111</v>
      </c>
      <c r="D25" s="145">
        <f>IF(B25=0,"",C25*$D$55)</f>
        <v>11.111111111111111</v>
      </c>
      <c r="E25" s="50">
        <f>IF(B25=0,0,IF((S26+M26)=140.8,M25+1,IF((S26+M26)=129.6,M25+1,IF((S26+M26)=108.8,M25+1,IF((S26+M26)=97.6,M25+1,IF((S26+M26)=12.8,M25+1,IF((S26+M26)=33.6,M25+1,IF((S26+M26)=44.8,M25+1,IF((S26+M26)=65.6,M25+1,IF((S26+M26)=76.8,M25+1,IF(S26=1,1,M25)))))))))+E27))+S27</f>
        <v>2</v>
      </c>
      <c r="F25" s="50">
        <f>IF(B25=0,0,IF((S26+M26)=158.4,N25-1,IF((S26+M26)=147.2,N25-1,IF((S26+M26)=126.4,N25-1,IF((S26+M26)=115.2,N25-1,IF((S26+M26)=19.2,N25-1,IF((S26+M26)=30.4,N25-1,IF((S26+M26)=51.2,N25-1,IF((S26+M26)=62.4,N25-1,IF((N26-M26)=1,N25-1,IF((S26+M26)=83.2,N25-1,IF((S26+M26)=88,N25-1,IF((S26+M26)=94.4,N25-1,N25))))))))))+F27)))+U27</f>
        <v>1</v>
      </c>
      <c r="G25" s="50">
        <f>IF(B25=0,0,IF((S26+O26)=107.9,O25+1,IF((S26+O26)=81.9,O25+1,O25))+G27)+V27</f>
        <v>3</v>
      </c>
      <c r="H25" s="50">
        <f>IF(B25=0,0,IF((S26+O26)=126.1,P25-1,IF((S26+O26)=100.1,P25-1,IF((S26+O26)=22.1,P25-1,IF((P26-O26)=1,P25-1,IF((S26+O26)=48.1,P25-1,IF((P26-O26)=1.1,P25-1,IF((S26+O26)=74.1,P25-1,P25))))))+H27))+W27</f>
        <v>2</v>
      </c>
      <c r="I25" s="50">
        <f>IF(B25=0,0,IF((S26+Q26)=96.8,Q25+1,IF((S26+Q26)=95.7,Q25+1,IF((S26+Q26)=74.8,Q25+1,IF((S26+Q26)=73.7,Q25+1,IF((S26+Q26)=7.7,Q25+1,IF((S26+Q26)=29.7,Q25+1,IF((S26+Q26)=51.7,Q25+1,IF((S26+Q26)=52.8,Q25+1,Q25)))))))+I27))+X27</f>
        <v>4</v>
      </c>
      <c r="J25" s="50">
        <f>IF(B25=0,0,IF((S26+Q26)=102.3,R25-1,IF((S26+Q26)=101.2,R25-1,IF((S26+Q26)=100.1,R25-1,IF((S26+Q26)=80.3,R25-1,IF((S26+Q26)=79.2,R25-1,IF((S26+Q26)=78.1,R25-1,IF((S26+Q26)=14.3,R25-1,IF((S26+Q26)=13.2,R25-1,IF((S26+Q26)=12.1,R25-1,IF(J26=0.5,R25-1,IF((R26-Q26)=1.1,R25-1,IF((R26-Q26)=1,R25-1,IF((S26+Q26)=34.1,R25-1,IF((S26+Q26)=35.2,R25-1,IF((S26+Q26)=36.3,R25-1,IF((S26+Q26)=55,R25-1,IF((S26+Q26)=56.1,R25-1,IF((S26+Q26)=57.2,R25-1,IF((S26+Q26)=58.3,R25-1,R25))))))))))))))))+J27))))+Y27</f>
        <v>0</v>
      </c>
      <c r="K25" s="50">
        <f>IF(B25=0,0,SUM(E25:J25))</f>
        <v>12</v>
      </c>
      <c r="L25" s="130"/>
      <c r="M25" s="137">
        <f>SUM(MCQs!U25:BW25)</f>
        <v>2</v>
      </c>
      <c r="N25" s="68">
        <f>SUM(MCQs!U26:BW26)</f>
        <v>2</v>
      </c>
      <c r="O25" s="68">
        <f>SUM(MCQs!U27:BW27)</f>
        <v>2</v>
      </c>
      <c r="P25" s="68">
        <f>SUM(MCQs!U28:BW28)</f>
        <v>2</v>
      </c>
      <c r="Q25" s="68">
        <f>SUM(MCQs!U29:BW29)</f>
        <v>3</v>
      </c>
      <c r="R25" s="68">
        <f>SUM(MCQs!U30:BW30)</f>
        <v>0</v>
      </c>
    </row>
    <row r="26" spans="1:41" s="6" customFormat="1" ht="17.25" customHeight="1" x14ac:dyDescent="0.15">
      <c r="A26" s="107"/>
      <c r="B26" s="146"/>
      <c r="C26" s="146"/>
      <c r="D26" s="146"/>
      <c r="E26" s="84">
        <f t="shared" ref="E26:J26" si="7">IF($B25=0,"",E$12*$S26)</f>
        <v>2.2000000000000002</v>
      </c>
      <c r="F26" s="84">
        <f t="shared" si="7"/>
        <v>2.2000000000000002</v>
      </c>
      <c r="G26" s="84">
        <f t="shared" si="7"/>
        <v>1.65</v>
      </c>
      <c r="H26" s="84">
        <f t="shared" si="7"/>
        <v>1.65</v>
      </c>
      <c r="I26" s="84">
        <f t="shared" si="7"/>
        <v>3.3</v>
      </c>
      <c r="J26" s="84">
        <f t="shared" si="7"/>
        <v>0</v>
      </c>
      <c r="K26" s="88"/>
      <c r="L26" s="130">
        <f>K25-D25</f>
        <v>0.88888888888888928</v>
      </c>
      <c r="M26" s="138">
        <f>E26+F26</f>
        <v>4.4000000000000004</v>
      </c>
      <c r="N26" s="138">
        <f>M25+N25</f>
        <v>4</v>
      </c>
      <c r="O26" s="138">
        <f>G26+H26</f>
        <v>3.3</v>
      </c>
      <c r="P26" s="138">
        <f>O25+P25</f>
        <v>4</v>
      </c>
      <c r="Q26" s="138">
        <f>I26+J26</f>
        <v>3.3</v>
      </c>
      <c r="R26" s="138">
        <f>Q25+R25</f>
        <v>3</v>
      </c>
      <c r="S26" s="139">
        <f>IF(D25="",0,ROUND(D25,0)+K26)</f>
        <v>11</v>
      </c>
      <c r="T26" s="139"/>
      <c r="U26" s="67"/>
      <c r="V26" s="67"/>
      <c r="W26" s="67"/>
      <c r="X26" s="67"/>
      <c r="Y26" s="67"/>
      <c r="Z26" s="67"/>
      <c r="AA26" s="67"/>
      <c r="AB26" s="67"/>
      <c r="AC26" s="67"/>
      <c r="AD26" s="67"/>
      <c r="AE26" s="67"/>
      <c r="AF26" s="67"/>
      <c r="AG26" s="67"/>
      <c r="AH26" s="67"/>
      <c r="AI26" s="67"/>
      <c r="AJ26" s="67"/>
      <c r="AK26" s="67"/>
      <c r="AL26" s="67"/>
      <c r="AM26" s="67"/>
      <c r="AN26" s="67"/>
      <c r="AO26" s="67"/>
    </row>
    <row r="27" spans="1:41" s="71" customFormat="1" ht="15.75" customHeight="1" x14ac:dyDescent="0.25">
      <c r="A27" s="106"/>
      <c r="B27" s="147"/>
      <c r="C27" s="147"/>
      <c r="D27" s="147"/>
      <c r="E27" s="88">
        <v>0</v>
      </c>
      <c r="F27" s="88">
        <v>-1</v>
      </c>
      <c r="G27" s="88">
        <v>1</v>
      </c>
      <c r="H27" s="88"/>
      <c r="I27" s="88">
        <v>1</v>
      </c>
      <c r="J27" s="88">
        <v>1</v>
      </c>
      <c r="K27" s="91"/>
      <c r="L27" s="134"/>
      <c r="M27" s="67"/>
      <c r="N27" s="67"/>
      <c r="O27" s="67"/>
      <c r="P27" s="67"/>
      <c r="Q27" s="67"/>
      <c r="R27" s="67"/>
      <c r="S27" s="67">
        <f>IF(S26=101,1,IF(S26=108,1,IF(S26=121,1,IF(S26=128,1,IF(S26=141,1,IF(S26=148,1,0))))))</f>
        <v>0</v>
      </c>
      <c r="T27" s="67"/>
      <c r="U27" s="67">
        <f>IF(S26=6,-1,IF(S26=112,-1,IF(S26=119,-1,IF(S26=132,-1,IF(S26=139,-1,0)))))</f>
        <v>0</v>
      </c>
      <c r="V27" s="67">
        <f>IF(S26=103,1,IF(S26=123,1,IF(S26=143,1,0)))</f>
        <v>0</v>
      </c>
      <c r="W27" s="67">
        <f>IF(S26=117,-1,IF(S26=137,-1,0))</f>
        <v>0</v>
      </c>
      <c r="X27" s="67">
        <f>IF(S26=6,1,IF(S26=107,1,IF(S26=108,1,IF(S26=127,1,IF(S26=128,1,IF(S26=147,1,IF(S26=148,1,0)))))))+AD27+AK27+IF(S26+$I$12=125.1,-1,IF(S26+$I$12=126.1,-1,IF(S26+$I$12=127.1,-1,IF(S26+$I$12=128.1,-1,IF(S26+$I$12=134.1,1,0)))))</f>
        <v>0</v>
      </c>
      <c r="Y27" s="67">
        <f>IF(S26=111,-1,IF(S26=112,-1,IF(S26=113,-1,IF(S26=131,-1,IF(S26=132,-1,IF(S26=133,-1,0))))))+AE27+AL27+IF(S26+$I$12=131.1,1,IF(S26+$I$12=132.1,1,IF(S26+$I$12=133.1,1,0)))</f>
        <v>0</v>
      </c>
      <c r="Z27" s="67"/>
      <c r="AA27" s="67"/>
      <c r="AB27" s="67"/>
      <c r="AC27" s="67"/>
      <c r="AD27" s="67">
        <f>IF(S26+$I$12=4.1,-1,IF(S26+$I$12=5.1,-1,IF(S26+$I$12=5.1,-1,IF(S26+$I$12=6.1,-1,IF(S26+$I$12=7.1,-1,IF(S26+$I$12=25.1,-1,IF(S26+$I$12=26.1,-1,IF(S26+$I$12=27.1,-1,IF(S26+$I$12=34.1,1,IF(S26+$I$12=45.1,-1,IF(S26+$I$12=114.1,1,0)))))))))))+IF(S26+$I$12=145.1,-1,IF(S26+$I$12=146.1,-1,IF(S26+$I$12=147.1,-1,IF(S26+$I$12=148.1,-1,0))))</f>
        <v>0</v>
      </c>
      <c r="AE27" s="67">
        <f>IF(S26+$I$12=11.1,1,IF(S26+$I$12=12.1,1,IF(S26+$I$12=13.1,1,IF(S26+$I$12=31.1,1,IF(S26+$I$12=32.1,1,IF(S26+$I$12=33.1,1,IF(S26+$I$12=111.1,1,IF(S26+$I$12=112.1,1,IF(S26+$I$12=113.1,1,0)))))))))</f>
        <v>0</v>
      </c>
      <c r="AF27" s="67"/>
      <c r="AG27" s="67"/>
      <c r="AH27" s="67"/>
      <c r="AI27" s="67"/>
      <c r="AJ27" s="67"/>
      <c r="AK27" s="67">
        <f>IF(S26+$I$12=46.1,-1,IF(S26+$I$12=47.1,-1,IF(S26+$I$12=48.1,-1,IF(S26+$I$12=54.1,1,IF(S26+$I$12=65.1,-1,IF(S26+$I$12=66.1,-1,IF(S26+$I$12=67.1,-1,IF(S26+$I$12=68.1,-1,IF(S26+$I$12=74.1,1,IF(S26+$I$12=85.1,-1,IF(S26+$I$12=86.1,-1,IF(S26+$I$12=87.1,-1,IF(S26+$I$12=88.1,-1,IF(S26+$I$12=94.1,1,IF(S26+$I$12=105.1,-1,IF(S26+$I$12=106.1,-1,IF(S26+$I$12=107.1,-1,IF(S26+$I$12=108.1,-1,0))))))))))))))))))</f>
        <v>0</v>
      </c>
      <c r="AL27" s="67">
        <f>IF(S26+$I$12=50.1,1,IF(S26+$I$12=51.1,1,IF(S26+$I$12=52.1,1,IF(S26+$I$12=53.1,1,IF(S26+$I$12=71.1,1,IF(S26+$I$12=72.1,1,IF(S26+$I$12=73.1,1,IF(S26+$I$12=91.1,1,IF(S26+$I$12=92.1,1,IF(S26+$I$12=93.1,1,0))))))))))</f>
        <v>0</v>
      </c>
      <c r="AM27" s="67"/>
      <c r="AN27" s="67"/>
      <c r="AO27" s="67"/>
    </row>
    <row r="28" spans="1:41" ht="98" customHeight="1" x14ac:dyDescent="0.35">
      <c r="A28" s="79" t="s">
        <v>387</v>
      </c>
      <c r="B28" s="144">
        <v>4</v>
      </c>
      <c r="C28" s="145">
        <f>IF(B28=0,"",B28/$B$55)</f>
        <v>0.1111111111111111</v>
      </c>
      <c r="D28" s="145">
        <f>IF(B28=0,"",C28*$D$55)</f>
        <v>11.111111111111111</v>
      </c>
      <c r="E28" s="50">
        <f>IF(B28=0,0,IF((S29+M29)=140.8,M28+1,IF((S29+M29)=129.6,M28+1,IF((S29+M29)=108.8,M28+1,IF((S29+M29)=97.6,M28+1,IF((S29+M29)=12.8,M28+1,IF((S29+M29)=33.6,M28+1,IF((S29+M29)=44.8,M28+1,IF((S29+M29)=65.6,M28+1,IF((S29+M29)=76.8,M28+1,IF(S29=1,1,M28)))))))))+E30))+S30</f>
        <v>2</v>
      </c>
      <c r="F28" s="50">
        <f>IF(B28=0,0,IF((S29+M29)=158.4,N28-1,IF((S29+M29)=147.2,N28-1,IF((S29+M29)=126.4,N28-1,IF((S29+M29)=115.2,N28-1,IF((S29+M29)=19.2,N28-1,IF((S29+M29)=30.4,N28-1,IF((S29+M29)=51.2,N28-1,IF((S29+M29)=62.4,N28-1,IF((N29-M29)=1,N28-1,IF((S29+M29)=83.2,N28-1,IF((S29+M29)=88,N28-1,IF((S29+M29)=94.4,N28-1,N28))))))))))+F30)))+U30</f>
        <v>3</v>
      </c>
      <c r="G28" s="50">
        <f>IF(B28=0,0,IF((S29+O29)=107.9,O28+1,IF((S29+O29)=81.9,O28+1,O28))+G30)+V30</f>
        <v>2</v>
      </c>
      <c r="H28" s="50">
        <f>IF(B28=0,0,IF((S29+O29)=126.1,P28-1,IF((S29+O29)=100.1,P28-1,IF((S29+O29)=22.1,P28-1,IF((P29-O29)=1,P28-1,IF((S29+O29)=48.1,P28-1,IF((P29-O29)=1.1,P28-1,IF((S29+O29)=74.1,P28-1,P28))))))+H30))+W30</f>
        <v>2</v>
      </c>
      <c r="I28" s="50">
        <f>IF(B28=0,0,IF((S29+Q29)=96.8,Q28+1,IF((S29+Q29)=95.7,Q28+1,IF((S29+Q29)=74.8,Q28+1,IF((S29+Q29)=73.7,Q28+1,IF((S29+Q29)=7.7,Q28+1,IF((S29+Q29)=29.7,Q28+1,IF((S29+Q29)=51.7,Q28+1,IF((S29+Q29)=52.8,Q28+1,Q28)))))))+I30))+X30</f>
        <v>3</v>
      </c>
      <c r="J28" s="50">
        <f>IF(B28=0,0,IF((S29+Q29)=102.3,R28-1,IF((S29+Q29)=101.2,R28-1,IF((S29+Q29)=100.1,R28-1,IF((S29+Q29)=80.3,R28-1,IF((S29+Q29)=79.2,R28-1,IF((S29+Q29)=78.1,R28-1,IF((S29+Q29)=14.3,R28-1,IF((S29+Q29)=13.2,R28-1,IF((S29+Q29)=12.1,R28-1,IF(J29=0.5,R28-1,IF((R29-Q29)=1.1,R28-1,IF((R29-Q29)=1,R28-1,IF((S29+Q29)=34.1,R28-1,IF((S29+Q29)=35.2,R28-1,IF((S29+Q29)=36.3,R28-1,IF((S29+Q29)=55,R28-1,IF((S29+Q29)=56.1,R28-1,IF((S29+Q29)=57.2,R28-1,IF((S29+Q29)=58.3,R28-1,R28))))))))))))))))+J30))))+Y30</f>
        <v>0</v>
      </c>
      <c r="K28" s="50">
        <f>IF(B28=0,0,SUM(E28:J28))</f>
        <v>12</v>
      </c>
      <c r="L28" s="130"/>
      <c r="M28" s="137">
        <f>SUM(MCQs!U31:BW31)</f>
        <v>2</v>
      </c>
      <c r="N28" s="68">
        <f>SUM(MCQs!U32:BW32)</f>
        <v>2</v>
      </c>
      <c r="O28" s="68">
        <f>SUM(MCQs!U33:BW33)</f>
        <v>2</v>
      </c>
      <c r="P28" s="68">
        <f>SUM(MCQs!U34:BW34)</f>
        <v>2</v>
      </c>
      <c r="Q28" s="68">
        <f>SUM(MCQs!U35:BW35)</f>
        <v>3</v>
      </c>
      <c r="R28" s="68">
        <f>SUM(MCQs!U36:BW36)</f>
        <v>0</v>
      </c>
    </row>
    <row r="29" spans="1:41" s="6" customFormat="1" ht="17.25" customHeight="1" x14ac:dyDescent="0.15">
      <c r="A29" s="107"/>
      <c r="B29" s="146"/>
      <c r="C29" s="146"/>
      <c r="D29" s="146"/>
      <c r="E29" s="84">
        <f t="shared" ref="E29:J29" si="8">IF($B28=0,"",E$12*$S29)</f>
        <v>2.2000000000000002</v>
      </c>
      <c r="F29" s="84">
        <f t="shared" si="8"/>
        <v>2.2000000000000002</v>
      </c>
      <c r="G29" s="84">
        <f t="shared" si="8"/>
        <v>1.65</v>
      </c>
      <c r="H29" s="84">
        <f t="shared" si="8"/>
        <v>1.65</v>
      </c>
      <c r="I29" s="84">
        <f t="shared" si="8"/>
        <v>3.3</v>
      </c>
      <c r="J29" s="84">
        <f t="shared" si="8"/>
        <v>0</v>
      </c>
      <c r="K29" s="88"/>
      <c r="L29" s="130">
        <f>K28-D28</f>
        <v>0.88888888888888928</v>
      </c>
      <c r="M29" s="138">
        <f>E29+F29</f>
        <v>4.4000000000000004</v>
      </c>
      <c r="N29" s="138">
        <f>M28+N28</f>
        <v>4</v>
      </c>
      <c r="O29" s="138">
        <f>G29+H29</f>
        <v>3.3</v>
      </c>
      <c r="P29" s="138">
        <f>O28+P28</f>
        <v>4</v>
      </c>
      <c r="Q29" s="138">
        <f>I29+J29</f>
        <v>3.3</v>
      </c>
      <c r="R29" s="138">
        <f>Q28+R28</f>
        <v>3</v>
      </c>
      <c r="S29" s="139">
        <f>IF(D28="",0,ROUND(D28,0)+K29)</f>
        <v>11</v>
      </c>
      <c r="T29" s="139"/>
      <c r="U29" s="67"/>
      <c r="V29" s="67"/>
      <c r="W29" s="67"/>
      <c r="X29" s="67"/>
      <c r="Y29" s="67"/>
      <c r="Z29" s="67"/>
      <c r="AA29" s="67"/>
      <c r="AB29" s="67"/>
      <c r="AC29" s="67"/>
      <c r="AD29" s="67"/>
      <c r="AE29" s="67"/>
      <c r="AF29" s="67"/>
      <c r="AG29" s="67"/>
      <c r="AH29" s="67"/>
      <c r="AI29" s="67"/>
      <c r="AJ29" s="67"/>
      <c r="AK29" s="67"/>
      <c r="AL29" s="67"/>
      <c r="AM29" s="67"/>
      <c r="AN29" s="67"/>
      <c r="AO29" s="67"/>
    </row>
    <row r="30" spans="1:41" s="71" customFormat="1" ht="17.25" customHeight="1" x14ac:dyDescent="0.25">
      <c r="A30" s="106"/>
      <c r="B30" s="147"/>
      <c r="C30" s="147"/>
      <c r="D30" s="147"/>
      <c r="E30" s="88"/>
      <c r="F30" s="88">
        <v>1</v>
      </c>
      <c r="G30" s="87"/>
      <c r="H30" s="88"/>
      <c r="I30" s="87"/>
      <c r="J30" s="87">
        <v>1</v>
      </c>
      <c r="K30" s="91">
        <f>SUM(E30:J30)</f>
        <v>2</v>
      </c>
      <c r="L30" s="134"/>
      <c r="M30" s="67"/>
      <c r="N30" s="67"/>
      <c r="O30" s="67"/>
      <c r="P30" s="67"/>
      <c r="Q30" s="67"/>
      <c r="R30" s="67"/>
      <c r="S30" s="67">
        <f>IF(S29=101,1,IF(S29=108,1,IF(S29=121,1,IF(S29=128,1,IF(S29=141,1,IF(S29=148,1,0))))))</f>
        <v>0</v>
      </c>
      <c r="T30" s="67"/>
      <c r="U30" s="67">
        <f>IF(S29=6,-1,IF(S29=112,-1,IF(S29=119,-1,IF(S29=132,-1,IF(S29=139,-1,0)))))</f>
        <v>0</v>
      </c>
      <c r="V30" s="67">
        <f>IF(S29=103,1,IF(S29=123,1,IF(S29=143,1,0)))</f>
        <v>0</v>
      </c>
      <c r="W30" s="67">
        <f>IF(S29=117,-1,IF(S29=137,-1,0))</f>
        <v>0</v>
      </c>
      <c r="X30" s="67">
        <f>IF(S29=6,1,IF(S29=107,1,IF(S29=108,1,IF(S29=127,1,IF(S29=128,1,IF(S29=147,1,IF(S29=148,1,0)))))))+AD30+AK30+IF(S29+$I$12=125.1,-1,IF(S29+$I$12=126.1,-1,IF(S29+$I$12=127.1,-1,IF(S29+$I$12=128.1,-1,IF(S29+$I$12=134.1,1,0)))))</f>
        <v>0</v>
      </c>
      <c r="Y30" s="67">
        <f>IF(S29=111,-1,IF(S29=112,-1,IF(S29=113,-1,IF(S29=131,-1,IF(S29=132,-1,IF(S29=133,-1,0))))))+AE30+AL30+IF(S29+$I$12=131.1,1,IF(S29+$I$12=132.1,1,IF(S29+$I$12=133.1,1,0)))</f>
        <v>0</v>
      </c>
      <c r="Z30" s="67"/>
      <c r="AA30" s="67"/>
      <c r="AB30" s="67"/>
      <c r="AC30" s="67"/>
      <c r="AD30" s="67">
        <f>IF(S29+$I$12=4.1,-1,IF(S29+$I$12=5.1,-1,IF(S29+$I$12=5.1,-1,IF(S29+$I$12=6.1,-1,IF(S29+$I$12=7.1,-1,IF(S29+$I$12=25.1,-1,IF(S29+$I$12=26.1,-1,IF(S29+$I$12=27.1,-1,IF(S29+$I$12=34.1,1,IF(S29+$I$12=45.1,-1,IF(S29+$I$12=114.1,1,0)))))))))))+IF(S29+$I$12=145.1,-1,IF(S29+$I$12=146.1,-1,IF(S29+$I$12=147.1,-1,IF(S29+$I$12=148.1,-1,0))))</f>
        <v>0</v>
      </c>
      <c r="AE30" s="67">
        <f>IF(S29+$I$12=11.1,1,IF(S29+$I$12=12.1,1,IF(S29+$I$12=13.1,1,IF(S29+$I$12=31.1,1,IF(S29+$I$12=32.1,1,IF(S29+$I$12=33.1,1,IF(S29+$I$12=111.1,1,IF(S29+$I$12=112.1,1,IF(S29+$I$12=113.1,1,0)))))))))</f>
        <v>0</v>
      </c>
      <c r="AF30" s="67"/>
      <c r="AG30" s="67"/>
      <c r="AH30" s="67"/>
      <c r="AI30" s="67"/>
      <c r="AJ30" s="67"/>
      <c r="AK30" s="67">
        <f>IF(S29+$I$12=46.1,-1,IF(S29+$I$12=47.1,-1,IF(S29+$I$12=48.1,-1,IF(S29+$I$12=54.1,1,IF(S29+$I$12=65.1,-1,IF(S29+$I$12=66.1,-1,IF(S29+$I$12=67.1,-1,IF(S29+$I$12=68.1,-1,IF(S29+$I$12=74.1,1,IF(S29+$I$12=85.1,-1,IF(S29+$I$12=86.1,-1,IF(S29+$I$12=87.1,-1,IF(S29+$I$12=88.1,-1,IF(S29+$I$12=94.1,1,IF(S29+$I$12=105.1,-1,IF(S29+$I$12=106.1,-1,IF(S29+$I$12=107.1,-1,IF(S29+$I$12=108.1,-1,0))))))))))))))))))</f>
        <v>0</v>
      </c>
      <c r="AL30" s="67">
        <f>IF(S29+$I$12=50.1,1,IF(S29+$I$12=51.1,1,IF(S29+$I$12=52.1,1,IF(S29+$I$12=53.1,1,IF(S29+$I$12=71.1,1,IF(S29+$I$12=72.1,1,IF(S29+$I$12=73.1,1,IF(S29+$I$12=91.1,1,IF(S29+$I$12=92.1,1,IF(S29+$I$12=93.1,1,0))))))))))</f>
        <v>0</v>
      </c>
      <c r="AM30" s="67"/>
      <c r="AN30" s="67"/>
      <c r="AO30" s="67"/>
    </row>
    <row r="31" spans="1:41" ht="61" customHeight="1" x14ac:dyDescent="0.35">
      <c r="A31" s="80" t="s">
        <v>388</v>
      </c>
      <c r="B31" s="144">
        <v>4</v>
      </c>
      <c r="C31" s="145">
        <f>IF(B31=0,"",B31/$B$55)</f>
        <v>0.1111111111111111</v>
      </c>
      <c r="D31" s="145">
        <f>IF(B31=0,"",C31*$D$55)</f>
        <v>11.111111111111111</v>
      </c>
      <c r="E31" s="50">
        <f>IF(B31=0,0,IF((S32+M32)=140.8,M31+1,IF((S32+M32)=129.6,M31+1,IF((S32+M32)=108.8,M31+1,IF((S32+M32)=97.6,M31+1,IF((S32+M32)=12.8,M31+1,IF((S32+M32)=33.6,M31+1,IF((S32+M32)=44.8,M31+1,IF((S32+M32)=65.6,M31+1,IF((S32+M32)=76.8,M31+1,IF(S32=1,1,M31)))))))))+E33))+S33</f>
        <v>2</v>
      </c>
      <c r="F31" s="50">
        <f>IF(B31=0,0,IF((S32+M32)=158.4,N31-1,IF((S32+M32)=147.2,N31-1,IF((S32+M32)=126.4,N31-1,IF((S32+M32)=115.2,N31-1,IF((S32+M32)=19.2,N31-1,IF((S32+M32)=30.4,N31-1,IF((S32+M32)=51.2,N31-1,IF((S32+M32)=62.4,N31-1,IF((N32-M32)=1,N31-1,IF((S32+M32)=83.2,N31-1,IF((S32+M32)=88,N31-1,IF((S32+M32)=94.4,N31-1,N31))))))))))+F33)))+U33</f>
        <v>2</v>
      </c>
      <c r="G31" s="50">
        <f>IF(B31=0,0,IF((S32+O32)=107.9,O31+1,IF((S32+O32)=81.9,O31+1,O31))+G33)+V33</f>
        <v>2</v>
      </c>
      <c r="H31" s="50">
        <f>IF(B31=0,0,IF((S32+O32)=126.1,P31-1,IF((S32+O32)=100.1,P31-1,IF((S32+O32)=22.1,P31-1,IF((P32-O32)=1,P31-1,IF((S32+O32)=48.1,P31-1,IF((P32-O32)=1.1,P31-1,IF((S32+O32)=74.1,P31-1,P31))))))+H33))+W33</f>
        <v>2</v>
      </c>
      <c r="I31" s="50">
        <f>IF(B31=0,0,IF((S32+Q32)=96.8,Q31+1,IF((S32+Q32)=95.7,Q31+1,IF((S32+Q32)=74.8,Q31+1,IF((S32+Q32)=73.7,Q31+1,IF((S32+Q32)=7.7,Q31+1,IF((S32+Q32)=29.7,Q31+1,IF((S32+Q32)=51.7,Q31+1,IF((S32+Q32)=52.8,Q31+1,Q31)))))))+I33))+X33</f>
        <v>3</v>
      </c>
      <c r="J31" s="50">
        <f>IF(B31=0,0,IF((S32+Q32)=102.3,R31-1,IF((S32+Q32)=101.2,R31-1,IF((S32+Q32)=100.1,R31-1,IF((S32+Q32)=80.3,R31-1,IF((S32+Q32)=79.2,R31-1,IF((S32+Q32)=78.1,R31-1,IF((S32+Q32)=14.3,R31-1,IF((S32+Q32)=13.2,R31-1,IF((S32+Q32)=12.1,R31-1,IF(J32=0.5,R31-1,IF((R32-Q32)=1.1,R31-1,IF((R32-Q32)=1,R31-1,IF((S32+Q32)=34.1,R31-1,IF((S32+Q32)=35.2,R31-1,IF((S32+Q32)=36.3,R31-1,IF((S32+Q32)=55,R31-1,IF((S32+Q32)=56.1,R31-1,IF((S32+Q32)=57.2,R31-1,IF((S32+Q32)=58.3,R31-1,R31))))))))))))))))+J33))))+Y33</f>
        <v>0</v>
      </c>
      <c r="K31" s="50">
        <f>IF(B31=0,0,SUM(E31:J31))</f>
        <v>11</v>
      </c>
      <c r="L31" s="130"/>
      <c r="M31" s="137">
        <f>SUM(MCQs!U37:BW37)</f>
        <v>2</v>
      </c>
      <c r="N31" s="68">
        <f>SUM(MCQs!U38:BW38)</f>
        <v>2</v>
      </c>
      <c r="O31" s="68">
        <f>SUM(MCQs!U39:BW39)</f>
        <v>2</v>
      </c>
      <c r="P31" s="68">
        <f>SUM(MCQs!U40:BW40)</f>
        <v>2</v>
      </c>
      <c r="Q31" s="68">
        <f>SUM(MCQs!U41:BW41)</f>
        <v>3</v>
      </c>
      <c r="R31" s="68">
        <f>SUM(MCQs!U42:BW42)</f>
        <v>0</v>
      </c>
    </row>
    <row r="32" spans="1:41" s="6" customFormat="1" ht="17.25" customHeight="1" x14ac:dyDescent="0.15">
      <c r="A32" s="107"/>
      <c r="B32" s="146"/>
      <c r="C32" s="146"/>
      <c r="D32" s="146"/>
      <c r="E32" s="84">
        <f t="shared" ref="E32:J32" si="9">IF($B31=0,"",E$12*$S32)</f>
        <v>2.2000000000000002</v>
      </c>
      <c r="F32" s="84">
        <f t="shared" si="9"/>
        <v>2.2000000000000002</v>
      </c>
      <c r="G32" s="84">
        <f t="shared" si="9"/>
        <v>1.65</v>
      </c>
      <c r="H32" s="84">
        <f t="shared" si="9"/>
        <v>1.65</v>
      </c>
      <c r="I32" s="84">
        <f t="shared" si="9"/>
        <v>3.3</v>
      </c>
      <c r="J32" s="84">
        <f t="shared" si="9"/>
        <v>0</v>
      </c>
      <c r="K32" s="88"/>
      <c r="L32" s="130">
        <f>K31-D31</f>
        <v>-0.11111111111111072</v>
      </c>
      <c r="M32" s="138">
        <f>E32+F32</f>
        <v>4.4000000000000004</v>
      </c>
      <c r="N32" s="138">
        <f>M31+N31</f>
        <v>4</v>
      </c>
      <c r="O32" s="138">
        <f>G32+H32</f>
        <v>3.3</v>
      </c>
      <c r="P32" s="138">
        <f>O31+P31</f>
        <v>4</v>
      </c>
      <c r="Q32" s="138">
        <f>I32+J32</f>
        <v>3.3</v>
      </c>
      <c r="R32" s="138">
        <f>Q31+R31</f>
        <v>3</v>
      </c>
      <c r="S32" s="139">
        <f>IF(D31="",0,ROUND(D31,0)+K32)</f>
        <v>11</v>
      </c>
      <c r="T32" s="139"/>
      <c r="U32" s="67"/>
      <c r="V32" s="67"/>
      <c r="W32" s="67"/>
      <c r="X32" s="67"/>
      <c r="Y32" s="67"/>
      <c r="Z32" s="67"/>
      <c r="AA32" s="67"/>
      <c r="AB32" s="67"/>
      <c r="AC32" s="67"/>
      <c r="AD32" s="67"/>
      <c r="AE32" s="67"/>
      <c r="AF32" s="67"/>
      <c r="AG32" s="67"/>
      <c r="AH32" s="67"/>
      <c r="AI32" s="67"/>
      <c r="AJ32" s="67"/>
      <c r="AK32" s="67"/>
      <c r="AL32" s="67"/>
      <c r="AM32" s="67"/>
      <c r="AN32" s="67"/>
      <c r="AO32" s="67"/>
    </row>
    <row r="33" spans="1:46" s="71" customFormat="1" ht="17.25" customHeight="1" x14ac:dyDescent="0.25">
      <c r="A33" s="106"/>
      <c r="B33" s="147"/>
      <c r="C33" s="147"/>
      <c r="D33" s="147"/>
      <c r="E33" s="88"/>
      <c r="F33" s="88">
        <v>0</v>
      </c>
      <c r="G33" s="88"/>
      <c r="H33" s="88"/>
      <c r="I33" s="88"/>
      <c r="J33" s="88">
        <v>1</v>
      </c>
      <c r="K33" s="91">
        <f>SUM(E33:J33)</f>
        <v>1</v>
      </c>
      <c r="L33" s="134"/>
      <c r="M33" s="67"/>
      <c r="N33" s="67"/>
      <c r="O33" s="67"/>
      <c r="P33" s="67"/>
      <c r="Q33" s="67"/>
      <c r="R33" s="67"/>
      <c r="S33" s="67">
        <f>IF(S32=101,1,IF(S32=108,1,IF(S32=121,1,IF(S32=128,1,IF(S32=141,1,IF(S32=148,1,0))))))</f>
        <v>0</v>
      </c>
      <c r="T33" s="67"/>
      <c r="U33" s="67">
        <f>IF(S32=6,-1,IF(S32=112,-1,IF(S32=119,-1,IF(S32=132,-1,IF(S32=139,-1,0)))))</f>
        <v>0</v>
      </c>
      <c r="V33" s="67">
        <f>IF(S32=103,1,IF(S32=123,1,IF(S32=143,1,0)))</f>
        <v>0</v>
      </c>
      <c r="W33" s="67">
        <f>IF(S32=117,-1,IF(S32=137,-1,0))</f>
        <v>0</v>
      </c>
      <c r="X33" s="67">
        <f>IF(S32=6,1,IF(S32=107,1,IF(S32=108,1,IF(S32=127,1,IF(S32=128,1,IF(S32=147,1,IF(S32=148,1,0)))))))+AD33+AK33+IF(S32+$I$12=125.1,-1,IF(S32+$I$12=126.1,-1,IF(S32+$I$12=127.1,-1,IF(S32+$I$12=128.1,-1,IF(S32+$I$12=134.1,1,0)))))</f>
        <v>0</v>
      </c>
      <c r="Y33" s="67">
        <f>IF(S32=111,-1,IF(S32=112,-1,IF(S32=113,-1,IF(S32=131,-1,IF(S32=132,-1,IF(S32=133,-1,0))))))+AE33+AL33+IF(S32+$I$12=131.1,1,IF(S32+$I$12=132.1,1,IF(S32+$I$12=133.1,1,0)))</f>
        <v>0</v>
      </c>
      <c r="Z33" s="67"/>
      <c r="AA33" s="67"/>
      <c r="AB33" s="67"/>
      <c r="AC33" s="67"/>
      <c r="AD33" s="67">
        <f>IF(S32+$I$12=4.1,-1,IF(S32+$I$12=5.1,-1,IF(S32+$I$12=5.1,-1,IF(S32+$I$12=6.1,-1,IF(S32+$I$12=7.1,-1,IF(S32+$I$12=25.1,-1,IF(S32+$I$12=26.1,-1,IF(S32+$I$12=27.1,-1,IF(S32+$I$12=34.1,1,IF(S32+$I$12=45.1,-1,IF(S32+$I$12=114.1,1,0)))))))))))+IF(S32+$I$12=145.1,-1,IF(S32+$I$12=146.1,-1,IF(S32+$I$12=147.1,-1,IF(S32+$I$12=148.1,-1,0))))</f>
        <v>0</v>
      </c>
      <c r="AE33" s="67">
        <f>IF(S32+$I$12=11.1,1,IF(S32+$I$12=12.1,1,IF(S32+$I$12=13.1,1,IF(S32+$I$12=31.1,1,IF(S32+$I$12=32.1,1,IF(S32+$I$12=33.1,1,IF(S32+$I$12=111.1,1,IF(S32+$I$12=112.1,1,IF(S32+$I$12=113.1,1,0)))))))))</f>
        <v>0</v>
      </c>
      <c r="AF33" s="67"/>
      <c r="AG33" s="67"/>
      <c r="AH33" s="67"/>
      <c r="AI33" s="67"/>
      <c r="AJ33" s="67"/>
      <c r="AK33" s="67">
        <f>IF(S32+$I$12=46.1,-1,IF(S32+$I$12=47.1,-1,IF(S32+$I$12=48.1,-1,IF(S32+$I$12=54.1,1,IF(S32+$I$12=65.1,-1,IF(S32+$I$12=66.1,-1,IF(S32+$I$12=67.1,-1,IF(S32+$I$12=68.1,-1,IF(S32+$I$12=74.1,1,IF(S32+$I$12=85.1,-1,IF(S32+$I$12=86.1,-1,IF(S32+$I$12=87.1,-1,IF(S32+$I$12=88.1,-1,IF(S32+$I$12=94.1,1,IF(S32+$I$12=105.1,-1,IF(S32+$I$12=106.1,-1,IF(S32+$I$12=107.1,-1,IF(S32+$I$12=108.1,-1,0))))))))))))))))))</f>
        <v>0</v>
      </c>
      <c r="AL33" s="67">
        <f>IF(S32+$I$12=50.1,1,IF(S32+$I$12=51.1,1,IF(S32+$I$12=52.1,1,IF(S32+$I$12=53.1,1,IF(S32+$I$12=71.1,1,IF(S32+$I$12=72.1,1,IF(S32+$I$12=73.1,1,IF(S32+$I$12=91.1,1,IF(S32+$I$12=92.1,1,IF(S32+$I$12=93.1,1,0))))))))))</f>
        <v>0</v>
      </c>
      <c r="AM33" s="67"/>
      <c r="AN33" s="67"/>
      <c r="AO33" s="67"/>
    </row>
    <row r="34" spans="1:46" ht="98.5" customHeight="1" x14ac:dyDescent="0.35">
      <c r="A34" s="80" t="s">
        <v>389</v>
      </c>
      <c r="B34" s="144">
        <v>4</v>
      </c>
      <c r="C34" s="145">
        <f>IF(B34=0,"",B34/$B$55)</f>
        <v>0.1111111111111111</v>
      </c>
      <c r="D34" s="145">
        <f>IF(B34=0,"",C34*$D$55)</f>
        <v>11.111111111111111</v>
      </c>
      <c r="E34" s="50">
        <f>IF(B34=0,0,IF((S35+M35)=140.8,M34+1,IF((S35+M35)=129.6,M34+1,IF((S35+M35)=108.8,M34+1,IF((S35+M35)=97.6,M34+1,IF((S35+M35)=12.8,M34+1,IF((S35+M35)=33.6,M34+1,IF((S35+M35)=44.8,M34+1,IF((S35+M35)=65.6,M34+1,IF((S35+M35)=76.8,M34+1,IF(S35=1,1,M34)))))))))+E36))+S36</f>
        <v>2</v>
      </c>
      <c r="F34" s="50">
        <f>IF(B34=0,0,IF((S35+M35)=158.4,N34-1,IF((S35+M35)=147.2,N34-1,IF((S35+M35)=126.4,N34-1,IF((S35+M35)=115.2,N34-1,IF((S35+M35)=19.2,N34-1,IF((S35+M35)=30.4,N34-1,IF((S35+M35)=51.2,N34-1,IF((S35+M35)=62.4,N34-1,IF((N35-M35)=1,N34-1,IF((S35+M35)=83.2,N34-1,IF((S35+M35)=88,N34-1,IF((S35+M35)=94.4,N34-1,N34))))))))))+F36)))+U36</f>
        <v>2</v>
      </c>
      <c r="G34" s="50">
        <f>IF(B34=0,0,IF((S35+O35)=107.9,O34+1,IF((S35+O35)=81.9,O34+1,O34))+G36)+V36</f>
        <v>2</v>
      </c>
      <c r="H34" s="50">
        <f>IF(B34=0,0,IF((S35+O35)=126.1,P34-1,IF((S35+O35)=100.1,P34-1,IF((S35+O35)=22.1,P34-1,IF((P35-O35)=1,P34-1,IF((S35+O35)=48.1,P34-1,IF((P35-O35)=1.1,P34-1,IF((S35+O35)=74.1,P34-1,P34))))))+H36))+W36</f>
        <v>2</v>
      </c>
      <c r="I34" s="50">
        <f>IF(B34=0,0,IF((S35+Q35)=96.8,Q34+1,IF((S35+Q35)=95.7,Q34+1,IF((S35+Q35)=74.8,Q34+1,IF((S35+Q35)=73.7,Q34+1,IF((S35+Q35)=7.7,Q34+1,IF((S35+Q35)=29.7,Q34+1,IF((S35+Q35)=51.7,Q34+1,IF((S35+Q35)=52.8,Q34+1,Q34)))))))+I36))+X36</f>
        <v>3</v>
      </c>
      <c r="J34" s="50">
        <f>IF(B34=0,0,IF((S35+Q35)=102.3,R34-1,IF((S35+Q35)=101.2,R34-1,IF((S35+Q35)=100.1,R34-1,IF((S35+Q35)=80.3,R34-1,IF((S35+Q35)=79.2,R34-1,IF((S35+Q35)=78.1,R34-1,IF((S35+Q35)=14.3,R34-1,IF((S35+Q35)=13.2,R34-1,IF((S35+Q35)=12.1,R34-1,IF(J35=0.5,R34-1,IF((R35-Q35)=1.1,R34-1,IF((R35-Q35)=1,R34-1,IF((S35+Q35)=34.1,R34-1,IF((S35+Q35)=35.2,R34-1,IF((S35+Q35)=36.3,R34-1,IF((S35+Q35)=55,R34-1,IF((S35+Q35)=56.1,R34-1,IF((S35+Q35)=57.2,R34-1,IF((S35+Q35)=58.3,R34-1,R34))))))))))))))))+J36))))+Y36</f>
        <v>0</v>
      </c>
      <c r="K34" s="50">
        <f>IF(B34=0,0,SUM(E34:J34))</f>
        <v>11</v>
      </c>
      <c r="L34" s="130"/>
      <c r="M34" s="137">
        <f>SUM(MCQs!U43:BW43)</f>
        <v>2</v>
      </c>
      <c r="N34" s="68">
        <f>SUM(MCQs!U44:BW44)</f>
        <v>2</v>
      </c>
      <c r="O34" s="68">
        <f>SUM(MCQs!U45:BW45)</f>
        <v>2</v>
      </c>
      <c r="P34" s="68">
        <f>SUM(MCQs!U46:BW46)</f>
        <v>2</v>
      </c>
      <c r="Q34" s="68">
        <f>SUM(MCQs!U47:BW47)</f>
        <v>3</v>
      </c>
      <c r="R34" s="68">
        <f>SUM(MCQs!U48:BW48)</f>
        <v>0</v>
      </c>
    </row>
    <row r="35" spans="1:46" s="70" customFormat="1" ht="17.25" customHeight="1" x14ac:dyDescent="0.25">
      <c r="A35" s="12"/>
      <c r="B35" s="148"/>
      <c r="C35" s="148"/>
      <c r="D35" s="148"/>
      <c r="E35" s="84">
        <f t="shared" ref="E35:J35" si="10">IF($B34=0,"",E$12*$S35)</f>
        <v>2.2000000000000002</v>
      </c>
      <c r="F35" s="84">
        <f t="shared" si="10"/>
        <v>2.2000000000000002</v>
      </c>
      <c r="G35" s="84">
        <f t="shared" si="10"/>
        <v>1.65</v>
      </c>
      <c r="H35" s="84">
        <f t="shared" si="10"/>
        <v>1.65</v>
      </c>
      <c r="I35" s="84">
        <f t="shared" si="10"/>
        <v>3.3</v>
      </c>
      <c r="J35" s="84">
        <f t="shared" si="10"/>
        <v>0</v>
      </c>
      <c r="K35" s="88"/>
      <c r="L35" s="130">
        <f>K34-D34</f>
        <v>-0.11111111111111072</v>
      </c>
      <c r="M35" s="138">
        <f>E35+F35</f>
        <v>4.4000000000000004</v>
      </c>
      <c r="N35" s="138">
        <f>M34+N34</f>
        <v>4</v>
      </c>
      <c r="O35" s="138">
        <f>G35+H35</f>
        <v>3.3</v>
      </c>
      <c r="P35" s="138">
        <f>O34+P34</f>
        <v>4</v>
      </c>
      <c r="Q35" s="138">
        <f>I35+J35</f>
        <v>3.3</v>
      </c>
      <c r="R35" s="138">
        <f>Q34+R34</f>
        <v>3</v>
      </c>
      <c r="S35" s="139">
        <f>IF(D34="",0,ROUND(D34,0)+K35)</f>
        <v>11</v>
      </c>
      <c r="T35" s="139"/>
      <c r="U35" s="67"/>
      <c r="V35" s="67"/>
      <c r="W35" s="67"/>
      <c r="X35" s="67"/>
      <c r="Y35" s="67"/>
      <c r="Z35" s="67"/>
      <c r="AA35" s="67"/>
      <c r="AB35" s="67"/>
      <c r="AC35" s="67"/>
      <c r="AD35" s="67"/>
      <c r="AE35" s="67"/>
      <c r="AF35" s="67"/>
      <c r="AG35" s="67"/>
      <c r="AH35" s="67"/>
      <c r="AI35" s="67"/>
      <c r="AJ35" s="67"/>
      <c r="AK35" s="67"/>
      <c r="AL35" s="67"/>
      <c r="AM35" s="67"/>
      <c r="AN35" s="67"/>
      <c r="AO35" s="67"/>
    </row>
    <row r="36" spans="1:46" s="71" customFormat="1" ht="17.25" customHeight="1" x14ac:dyDescent="0.25">
      <c r="A36" s="13"/>
      <c r="B36" s="149"/>
      <c r="C36" s="149"/>
      <c r="D36" s="149"/>
      <c r="E36" s="88"/>
      <c r="F36" s="88">
        <v>0</v>
      </c>
      <c r="G36" s="88"/>
      <c r="H36" s="88"/>
      <c r="I36" s="88"/>
      <c r="J36" s="88">
        <v>1</v>
      </c>
      <c r="K36" s="91">
        <f>SUM(E36:J36)</f>
        <v>1</v>
      </c>
      <c r="L36" s="134"/>
      <c r="M36" s="67"/>
      <c r="N36" s="67"/>
      <c r="O36" s="67"/>
      <c r="P36" s="67"/>
      <c r="Q36" s="67"/>
      <c r="R36" s="67"/>
      <c r="S36" s="67">
        <f>IF(S35=101,1,IF(S35=108,1,IF(S35=121,1,IF(S35=128,1,IF(S35=141,1,IF(S35=148,1,0))))))</f>
        <v>0</v>
      </c>
      <c r="T36" s="67"/>
      <c r="U36" s="67">
        <f>IF(S35=6,-1,IF(S35=112,-1,IF(S35=119,-1,IF(S35=132,-1,IF(S35=139,-1,0)))))</f>
        <v>0</v>
      </c>
      <c r="V36" s="67">
        <f>IF(S35=103,1,IF(S35=123,1,IF(S35=143,1,0)))</f>
        <v>0</v>
      </c>
      <c r="W36" s="67">
        <f>IF(S35=117,-1,IF(S35=137,-1,0))</f>
        <v>0</v>
      </c>
      <c r="X36" s="67">
        <f>IF(S35=6,1,IF(S35=107,1,IF(S35=108,1,IF(S35=127,1,IF(S35=128,1,IF(S35=147,1,IF(S35=148,1,0)))))))+AD36+AK36+IF(S35+$I$12=125.1,-1,IF(S35+$I$12=126.1,-1,IF(S35+$I$12=127.1,-1,IF(S35+$I$12=128.1,-1,IF(S35+$I$12=134.1,1,0)))))</f>
        <v>0</v>
      </c>
      <c r="Y36" s="67">
        <f>IF(S35=111,-1,IF(S35=112,-1,IF(S35=113,-1,IF(S35=131,-1,IF(S35=132,-1,IF(S35=133,-1,0))))))+AE36+AL36+IF(S35+$I$12=131.1,1,IF(S35+$I$12=132.1,1,IF(S35+$I$12=133.1,1,0)))</f>
        <v>0</v>
      </c>
      <c r="Z36" s="67"/>
      <c r="AA36" s="67"/>
      <c r="AB36" s="67"/>
      <c r="AC36" s="67"/>
      <c r="AD36" s="67">
        <f>IF(S35+$I$12=4.1,-1,IF(S35+$I$12=5.1,-1,IF(S35+$I$12=5.1,-1,IF(S35+$I$12=6.1,-1,IF(S35+$I$12=7.1,-1,IF(S35+$I$12=25.1,-1,IF(S35+$I$12=26.1,-1,IF(S35+$I$12=27.1,-1,IF(S35+$I$12=34.1,1,IF(S35+$I$12=45.1,-1,IF(S35+$I$12=114.1,1,0)))))))))))+IF(S35+$I$12=145.1,-1,IF(S35+$I$12=146.1,-1,IF(S35+$I$12=147.1,-1,IF(S35+$I$12=148.1,-1,0))))</f>
        <v>0</v>
      </c>
      <c r="AE36" s="67">
        <f>IF(S35+$I$12=11.1,1,IF(S35+$I$12=12.1,1,IF(S35+$I$12=13.1,1,IF(S35+$I$12=31.1,1,IF(S35+$I$12=32.1,1,IF(S35+$I$12=33.1,1,IF(S35+$I$12=111.1,1,IF(S35+$I$12=112.1,1,IF(S35+$I$12=113.1,1,0)))))))))</f>
        <v>0</v>
      </c>
      <c r="AF36" s="67"/>
      <c r="AG36" s="67"/>
      <c r="AH36" s="67"/>
      <c r="AI36" s="67"/>
      <c r="AJ36" s="67"/>
      <c r="AK36" s="67">
        <f>IF(S35+$I$12=46.1,-1,IF(S35+$I$12=47.1,-1,IF(S35+$I$12=48.1,-1,IF(S35+$I$12=54.1,1,IF(S35+$I$12=65.1,-1,IF(S35+$I$12=66.1,-1,IF(S35+$I$12=67.1,-1,IF(S35+$I$12=68.1,-1,IF(S35+$I$12=74.1,1,IF(S35+$I$12=85.1,-1,IF(S35+$I$12=86.1,-1,IF(S35+$I$12=87.1,-1,IF(S35+$I$12=88.1,-1,IF(S35+$I$12=94.1,1,IF(S35+$I$12=105.1,-1,IF(S35+$I$12=106.1,-1,IF(S35+$I$12=107.1,-1,IF(S35+$I$12=108.1,-1,0))))))))))))))))))</f>
        <v>0</v>
      </c>
      <c r="AL36" s="67">
        <f>IF(S35+$I$12=50.1,1,IF(S35+$I$12=51.1,1,IF(S35+$I$12=52.1,1,IF(S35+$I$12=53.1,1,IF(S35+$I$12=71.1,1,IF(S35+$I$12=72.1,1,IF(S35+$I$12=73.1,1,IF(S35+$I$12=91.1,1,IF(S35+$I$12=92.1,1,IF(S35+$I$12=93.1,1,0))))))))))</f>
        <v>0</v>
      </c>
      <c r="AM36" s="67"/>
      <c r="AN36" s="67"/>
      <c r="AO36" s="67"/>
    </row>
    <row r="37" spans="1:46" ht="81" customHeight="1" x14ac:dyDescent="0.35">
      <c r="A37" s="79" t="s">
        <v>390</v>
      </c>
      <c r="B37" s="144">
        <v>4</v>
      </c>
      <c r="C37" s="145">
        <f>IF(B37=0,"",B37/$B$55)</f>
        <v>0.1111111111111111</v>
      </c>
      <c r="D37" s="145">
        <f>IF(B37=0,"",C37*$D$55)</f>
        <v>11.111111111111111</v>
      </c>
      <c r="E37" s="50">
        <f>IF(B37=0,0,IF((S38+M38)=140.8,M37+1,IF((S38+M38)=129.6,M37+1,IF((S38+M38)=108.8,M37+1,IF((S38+M38)=97.6,M37+1,IF((S38+M38)=12.8,M37+1,IF((S38+M38)=33.6,M37+1,IF((S38+M38)=44.8,M37+1,IF((S38+M38)=65.6,M37+1,IF((S38+M38)=76.8,M37+1,IF(S38=1,1,M37)))))))))+E39))+S39</f>
        <v>1</v>
      </c>
      <c r="F37" s="50">
        <f>IF(B37=0,0,IF((S38+M38)=158.4,N37-1,IF((S38+M38)=147.2,N37-1,IF((S38+M38)=126.4,N37-1,IF((S38+M38)=115.2,N37-1,IF((S38+M38)=19.2,N37-1,IF((S38+M38)=30.4,N37-1,IF((S38+M38)=51.2,N37-1,IF((S38+M38)=62.4,N37-1,IF((N38-M38)=1,N37-1,IF((S38+M38)=83.2,N37-1,IF((S38+M38)=88,N37-1,IF((S38+M38)=94.4,N37-1,N37))))))))))+F39)))+U39</f>
        <v>2</v>
      </c>
      <c r="G37" s="50">
        <f>IF(B37=0,0,IF((S38+O38)=107.9,O37+1,IF((S38+O38)=81.9,O37+1,O37))+G39)+V39</f>
        <v>2</v>
      </c>
      <c r="H37" s="50">
        <f>IF(B37=0,0,IF((S38+O38)=126.1,P37-1,IF((S38+O38)=100.1,P37-1,IF((S38+O38)=22.1,P37-1,IF((P38-O38)=1,P37-1,IF((S38+O38)=48.1,P37-1,IF((P38-O38)=1.1,P37-1,IF((S38+O38)=74.1,P37-1,P37))))))+H39))+W39</f>
        <v>2</v>
      </c>
      <c r="I37" s="50">
        <f>IF(B37=0,0,IF((S38+Q38)=96.8,Q37+1,IF((S38+Q38)=95.7,Q37+1,IF((S38+Q38)=74.8,Q37+1,IF((S38+Q38)=73.7,Q37+1,IF((S38+Q38)=7.7,Q37+1,IF((S38+Q38)=29.7,Q37+1,IF((S38+Q38)=51.7,Q37+1,IF((S38+Q38)=52.8,Q37+1,Q37)))))))+I39))+X39</f>
        <v>3</v>
      </c>
      <c r="J37" s="50">
        <f>IF(B37=0,0,IF((S38+Q38)=102.3,R37-1,IF((S38+Q38)=101.2,R37-1,IF((S38+Q38)=100.1,R37-1,IF((S38+Q38)=80.3,R37-1,IF((S38+Q38)=79.2,R37-1,IF((S38+Q38)=78.1,R37-1,IF((S38+Q38)=14.3,R37-1,IF((S38+Q38)=13.2,R37-1,IF((S38+Q38)=12.1,R37-1,IF(J38=0.5,R37-1,IF((R38-Q38)=1.1,R37-1,IF((R38-Q38)=1,R37-1,IF((S38+Q38)=34.1,R37-1,IF((S38+Q38)=35.2,R37-1,IF((S38+Q38)=36.3,R37-1,IF((S38+Q38)=55,R37-1,IF((S38+Q38)=56.1,R37-1,IF((S38+Q38)=57.2,R37-1,IF((S38+Q38)=58.3,R37-1,R37))))))))))))))))+J39))))+Y39</f>
        <v>0</v>
      </c>
      <c r="K37" s="50">
        <f>IF(B37=0,0,SUM(E37:J37))</f>
        <v>10</v>
      </c>
      <c r="L37" s="130"/>
      <c r="M37" s="137">
        <f>SUM(MCQs!U49:BW49)</f>
        <v>2</v>
      </c>
      <c r="N37" s="68">
        <f>SUM(MCQs!U50:BW50)</f>
        <v>2</v>
      </c>
      <c r="O37" s="68">
        <f>SUM(MCQs!U51:BW51)</f>
        <v>2</v>
      </c>
      <c r="P37" s="68">
        <f>SUM(MCQs!U52:BW52)</f>
        <v>2</v>
      </c>
      <c r="Q37" s="68">
        <f>SUM(MCQs!U53:BW53)</f>
        <v>3</v>
      </c>
      <c r="R37" s="68">
        <f>SUM(MCQs!U54:BW54)</f>
        <v>0</v>
      </c>
    </row>
    <row r="38" spans="1:46" s="71" customFormat="1" ht="17.25" customHeight="1" x14ac:dyDescent="0.25">
      <c r="A38" s="12"/>
      <c r="B38" s="148"/>
      <c r="C38" s="148"/>
      <c r="D38" s="148"/>
      <c r="E38" s="84">
        <f t="shared" ref="E38:J38" si="11">IF($B37=0,"",E$12*$S38)</f>
        <v>2.2000000000000002</v>
      </c>
      <c r="F38" s="84">
        <f t="shared" si="11"/>
        <v>2.2000000000000002</v>
      </c>
      <c r="G38" s="84">
        <f t="shared" si="11"/>
        <v>1.65</v>
      </c>
      <c r="H38" s="84">
        <f t="shared" si="11"/>
        <v>1.65</v>
      </c>
      <c r="I38" s="84">
        <f t="shared" si="11"/>
        <v>3.3</v>
      </c>
      <c r="J38" s="84">
        <f t="shared" si="11"/>
        <v>0</v>
      </c>
      <c r="K38" s="88"/>
      <c r="L38" s="140">
        <f>K37-D37</f>
        <v>-1.1111111111111107</v>
      </c>
      <c r="M38" s="138">
        <f>E38+F38</f>
        <v>4.4000000000000004</v>
      </c>
      <c r="N38" s="138">
        <f>M37+N37</f>
        <v>4</v>
      </c>
      <c r="O38" s="138">
        <f>G38+H38</f>
        <v>3.3</v>
      </c>
      <c r="P38" s="138">
        <f>O37+P37</f>
        <v>4</v>
      </c>
      <c r="Q38" s="138">
        <f>I38+J38</f>
        <v>3.3</v>
      </c>
      <c r="R38" s="138">
        <f>Q37+R37</f>
        <v>3</v>
      </c>
      <c r="S38" s="139">
        <f>IF(D37="",0,ROUND(D37,0)+K38)</f>
        <v>11</v>
      </c>
      <c r="T38" s="139"/>
      <c r="U38" s="67"/>
      <c r="V38" s="67"/>
      <c r="W38" s="67"/>
      <c r="X38" s="67"/>
      <c r="Y38" s="67"/>
      <c r="Z38" s="67"/>
      <c r="AA38" s="67"/>
      <c r="AB38" s="67"/>
      <c r="AC38" s="67"/>
      <c r="AD38" s="67"/>
      <c r="AE38" s="67"/>
      <c r="AF38" s="67"/>
      <c r="AG38" s="67"/>
      <c r="AH38" s="67"/>
      <c r="AI38" s="67"/>
      <c r="AJ38" s="67"/>
      <c r="AK38" s="67"/>
      <c r="AL38" s="67"/>
      <c r="AM38" s="67"/>
      <c r="AN38" s="67"/>
      <c r="AO38" s="67"/>
    </row>
    <row r="39" spans="1:46" s="71" customFormat="1" ht="17.25" customHeight="1" x14ac:dyDescent="0.25">
      <c r="A39" s="13"/>
      <c r="B39" s="149"/>
      <c r="C39" s="149"/>
      <c r="D39" s="149"/>
      <c r="E39" s="88">
        <v>-1</v>
      </c>
      <c r="F39" s="88">
        <v>0</v>
      </c>
      <c r="G39" s="88"/>
      <c r="H39" s="88"/>
      <c r="I39" s="88"/>
      <c r="J39" s="88">
        <v>1</v>
      </c>
      <c r="K39" s="124">
        <f>SUM(E39:J39)</f>
        <v>0</v>
      </c>
      <c r="L39" s="134"/>
      <c r="M39" s="67"/>
      <c r="N39" s="67"/>
      <c r="O39" s="67"/>
      <c r="P39" s="67"/>
      <c r="Q39" s="67"/>
      <c r="R39" s="67"/>
      <c r="S39" s="67">
        <f>IF(S38=101,1,IF(S38=108,1,IF(S38=121,1,IF(S38=128,1,IF(S38=141,1,IF(S38=148,1,0))))))</f>
        <v>0</v>
      </c>
      <c r="T39" s="67"/>
      <c r="U39" s="67">
        <f>IF(S38=6,-1,IF(S38=112,-1,IF(S38=119,-1,IF(S38=132,-1,IF(S38=139,-1,0)))))</f>
        <v>0</v>
      </c>
      <c r="V39" s="67">
        <f>IF(S38=103,1,IF(S38=123,1,IF(S38=143,1,0)))</f>
        <v>0</v>
      </c>
      <c r="W39" s="67">
        <f>IF(S38=117,-1,IF(S38=137,-1,0))</f>
        <v>0</v>
      </c>
      <c r="X39" s="67">
        <f>IF(S38=6,1,IF(S38=107,1,IF(S38=108,1,IF(S38=127,1,IF(S38=128,1,IF(S38=147,1,IF(S38=148,1,0)))))))+AD39+AK39+IF(S38+$I$12=125.1,-1,IF(S38+$I$12=126.1,-1,IF(S38+$I$12=127.1,-1,IF(S38+$I$12=128.1,-1,IF(S38+$I$12=134.1,1,0)))))</f>
        <v>0</v>
      </c>
      <c r="Y39" s="67">
        <f>IF(S38=111,-1,IF(S38=112,-1,IF(S38=113,-1,IF(S38=131,-1,IF(S38=132,-1,IF(S38=133,-1,0))))))+AE39+AL39+IF(S38+$I$12=131.1,1,IF(S38+$I$12=132.1,1,IF(S38+$I$12=133.1,1,0)))</f>
        <v>0</v>
      </c>
      <c r="Z39" s="67"/>
      <c r="AA39" s="67"/>
      <c r="AB39" s="67"/>
      <c r="AC39" s="67"/>
      <c r="AD39" s="67">
        <f>IF(S38+$I$12=4.1,-1,IF(S38+$I$12=5.1,-1,IF(S38+$I$12=5.1,-1,IF(S38+$I$12=6.1,-1,IF(S38+$I$12=7.1,-1,IF(S38+$I$12=25.1,-1,IF(S38+$I$12=26.1,-1,IF(S38+$I$12=27.1,-1,IF(S38+$I$12=34.1,1,IF(S38+$I$12=45.1,-1,IF(S38+$I$12=114.1,1,0)))))))))))+IF(S38+$I$12=145.1,-1,IF(S38+$I$12=146.1,-1,IF(S38+$I$12=147.1,-1,IF(S38+$I$12=148.1,-1,0))))</f>
        <v>0</v>
      </c>
      <c r="AE39" s="67">
        <f>IF(S38+$I$12=11.1,1,IF(S38+$I$12=12.1,1,IF(S38+$I$12=13.1,1,IF(S38+$I$12=31.1,1,IF(S38+$I$12=32.1,1,IF(S38+$I$12=33.1,1,IF(S38+$I$12=111.1,1,IF(S38+$I$12=112.1,1,IF(S38+$I$12=113.1,1,0)))))))))</f>
        <v>0</v>
      </c>
      <c r="AF39" s="67"/>
      <c r="AG39" s="67"/>
      <c r="AH39" s="67"/>
      <c r="AI39" s="67"/>
      <c r="AJ39" s="67"/>
      <c r="AK39" s="67">
        <f>IF(S38+$I$12=46.1,-1,IF(S38+$I$12=47.1,-1,IF(S38+$I$12=48.1,-1,IF(S38+$I$12=54.1,1,IF(S38+$I$12=65.1,-1,IF(S38+$I$12=66.1,-1,IF(S38+$I$12=67.1,-1,IF(S38+$I$12=68.1,-1,IF(S38+$I$12=74.1,1,IF(S38+$I$12=85.1,-1,IF(S38+$I$12=86.1,-1,IF(S38+$I$12=87.1,-1,IF(S38+$I$12=88.1,-1,IF(S38+$I$12=94.1,1,IF(S38+$I$12=105.1,-1,IF(S38+$I$12=106.1,-1,IF(S38+$I$12=107.1,-1,IF(S38+$I$12=108.1,-1,0))))))))))))))))))</f>
        <v>0</v>
      </c>
      <c r="AL39" s="67">
        <f>IF(S38+$I$12=50.1,1,IF(S38+$I$12=51.1,1,IF(S38+$I$12=52.1,1,IF(S38+$I$12=53.1,1,IF(S38+$I$12=71.1,1,IF(S38+$I$12=72.1,1,IF(S38+$I$12=73.1,1,IF(S38+$I$12=91.1,1,IF(S38+$I$12=92.1,1,IF(S38+$I$12=93.1,1,0))))))))))</f>
        <v>0</v>
      </c>
      <c r="AM39" s="67"/>
      <c r="AN39" s="67"/>
      <c r="AO39" s="67"/>
    </row>
    <row r="40" spans="1:46" ht="45.75" customHeight="1" x14ac:dyDescent="0.35">
      <c r="A40" s="80"/>
      <c r="B40" s="144"/>
      <c r="C40" s="145" t="str">
        <f>IF(B40=0,"",B40/$B$55)</f>
        <v/>
      </c>
      <c r="D40" s="145" t="str">
        <f>IF(B40=0,"",C40*$D$55)</f>
        <v/>
      </c>
      <c r="E40" s="50">
        <f>IF(B40=0,0,IF((S41+M41)=140.8,M40+1,IF((S41+M41)=129.6,M40+1,IF((S41+M41)=108.8,M40+1,IF((S41+M41)=97.6,M40+1,IF((S41+M41)=12.8,M40+1,IF((S41+M41)=33.6,M40+1,IF((S41+M41)=44.8,M40+1,IF((S41+M41)=65.6,M40+1,IF((S41+M41)=76.8,M40+1,IF(S41=1,1,M40)))))))))+E42))+S42</f>
        <v>0</v>
      </c>
      <c r="F40" s="50">
        <f>IF(B40=0,0,IF((S41+M41)=158.4,N40-1,IF((S41+M41)=147.2,N40-1,IF((S41+M41)=126.4,N40-1,IF((S41+M41)=115.2,N40-1,IF((S41+M41)=19.2,N40-1,IF((S41+M41)=30.4,N40-1,IF((S41+M41)=51.2,N40-1,IF((S41+M41)=62.4,N40-1,IF((N41-M41)=1,N40-1,IF((S41+M41)=83.2,N40-1,IF((S41+M41)=88,N40-1,IF((S41+M41)=94.4,N40-1,N40))))))))))+F42)))+U42</f>
        <v>0</v>
      </c>
      <c r="G40" s="50">
        <f>IF(B40=0,0,IF((S41+O41)=107.9,O40+1,IF((S41+O41)=81.9,O40+1,O40))+G42)+V42</f>
        <v>0</v>
      </c>
      <c r="H40" s="50">
        <f>IF(B40=0,0,IF((S41+O41)=126.1,P40-1,IF((S41+O41)=100.1,P40-1,IF((S41+O41)=22.1,P40-1,IF((P41-O41)=1,P40-1,IF((S41+O41)=48.1,P40-1,IF((P41-O41)=1.1,P40-1,IF((S41+O41)=74.1,P40-1,P40))))))+H42))+W42</f>
        <v>0</v>
      </c>
      <c r="I40" s="50">
        <f>IF(B40=0,0,IF((S41+Q41)=96.8,Q40+1,IF((S41+Q41)=95.7,Q40+1,IF((S41+Q41)=74.8,Q40+1,IF((S41+Q41)=73.7,Q40+1,IF((S41+Q41)=7.7,Q40+1,IF((S41+Q41)=29.7,Q40+1,IF((S41+Q41)=51.7,Q40+1,IF((S41+Q41)=52.8,Q40+1,Q40)))))))+I42))+X42</f>
        <v>0</v>
      </c>
      <c r="J40" s="50">
        <f>IF(B40=0,0,IF((S41+Q41)=102.3,R40-1,IF((S41+Q41)=101.2,R40-1,IF((S41+Q41)=100.1,R40-1,IF((S41+Q41)=80.3,R40-1,IF((S41+Q41)=79.2,R40-1,IF((S41+Q41)=78.1,R40-1,IF((S41+Q41)=14.3,R40-1,IF((S41+Q41)=13.2,R40-1,IF((S41+Q41)=12.1,R40-1,IF(J41=0.5,R40-1,IF((R41-Q41)=1.1,R40-1,IF((R41-Q41)=1,R40-1,IF((S41+Q41)=34.1,R40-1,IF((S41+Q41)=35.2,R40-1,IF((S41+Q41)=36.3,R40-1,IF((S41+Q41)=55,R40-1,IF((S41+Q41)=56.1,R40-1,IF((S41+Q41)=57.2,R40-1,IF((S41+Q41)=58.3,R40-1,R40))))))))))))))))+J42))))+Y42</f>
        <v>0</v>
      </c>
      <c r="K40" s="50">
        <f>IF(B40=0,0,SUM(E40:J40))</f>
        <v>0</v>
      </c>
      <c r="L40" s="130"/>
      <c r="M40" s="137" t="e">
        <f>SUM(MCQs!U55:BW55)</f>
        <v>#VALUE!</v>
      </c>
      <c r="N40" s="68" t="e">
        <f>SUM(MCQs!U56:BW56)</f>
        <v>#VALUE!</v>
      </c>
      <c r="O40" s="68" t="e">
        <f>SUM(MCQs!U57:BW57)</f>
        <v>#VALUE!</v>
      </c>
      <c r="P40" s="68" t="e">
        <f>SUM(MCQs!U58:BW58)</f>
        <v>#VALUE!</v>
      </c>
      <c r="Q40" s="68" t="e">
        <f>SUM(MCQs!U59:BW59)</f>
        <v>#VALUE!</v>
      </c>
      <c r="R40" s="68" t="e">
        <f>SUM(MCQs!U60:BW60)</f>
        <v>#VALUE!</v>
      </c>
    </row>
    <row r="41" spans="1:46" s="71" customFormat="1" ht="17.25" customHeight="1" x14ac:dyDescent="0.25">
      <c r="A41" s="13"/>
      <c r="B41" s="149"/>
      <c r="C41" s="149"/>
      <c r="D41" s="149"/>
      <c r="E41" s="84" t="str">
        <f>IF($B40=0,"",E$12*$S41)</f>
        <v/>
      </c>
      <c r="F41" s="84" t="str">
        <f t="shared" ref="F41:J41" si="12">IF($B40=0,"",F$12*$S41)</f>
        <v/>
      </c>
      <c r="G41" s="84" t="str">
        <f t="shared" si="12"/>
        <v/>
      </c>
      <c r="H41" s="84" t="str">
        <f t="shared" si="12"/>
        <v/>
      </c>
      <c r="I41" s="84" t="str">
        <f t="shared" si="12"/>
        <v/>
      </c>
      <c r="J41" s="84" t="str">
        <f t="shared" si="12"/>
        <v/>
      </c>
      <c r="K41" s="88"/>
      <c r="L41" s="140" t="e">
        <f>K40-D40</f>
        <v>#VALUE!</v>
      </c>
      <c r="M41" s="138" t="e">
        <f>E41+F41</f>
        <v>#VALUE!</v>
      </c>
      <c r="N41" s="138" t="e">
        <f>M40+N40</f>
        <v>#VALUE!</v>
      </c>
      <c r="O41" s="138" t="e">
        <f>G41+H41</f>
        <v>#VALUE!</v>
      </c>
      <c r="P41" s="138" t="e">
        <f>O40+P40</f>
        <v>#VALUE!</v>
      </c>
      <c r="Q41" s="138" t="e">
        <f>I41+J41</f>
        <v>#VALUE!</v>
      </c>
      <c r="R41" s="138" t="e">
        <f>Q40+R40</f>
        <v>#VALUE!</v>
      </c>
      <c r="S41" s="139">
        <f>IF(D40="",0,ROUND(D40,0)+K41)</f>
        <v>0</v>
      </c>
      <c r="T41" s="139"/>
      <c r="U41" s="67"/>
      <c r="V41" s="67"/>
      <c r="W41" s="67"/>
      <c r="X41" s="67"/>
      <c r="Y41" s="67"/>
      <c r="Z41" s="67"/>
      <c r="AA41" s="67"/>
      <c r="AB41" s="67"/>
      <c r="AC41" s="67"/>
      <c r="AD41" s="67"/>
      <c r="AE41" s="67"/>
      <c r="AF41" s="67"/>
      <c r="AG41" s="67"/>
      <c r="AH41" s="67"/>
      <c r="AI41" s="67"/>
      <c r="AJ41" s="67"/>
      <c r="AK41" s="67"/>
      <c r="AL41" s="67"/>
      <c r="AM41" s="67"/>
      <c r="AN41" s="67"/>
      <c r="AO41" s="67"/>
    </row>
    <row r="42" spans="1:46" s="71" customFormat="1" ht="17.25" customHeight="1" x14ac:dyDescent="0.25">
      <c r="A42" s="13"/>
      <c r="B42" s="149"/>
      <c r="C42" s="149"/>
      <c r="D42" s="149"/>
      <c r="E42" s="88"/>
      <c r="F42" s="88"/>
      <c r="G42" s="88"/>
      <c r="H42" s="88"/>
      <c r="I42" s="88"/>
      <c r="J42" s="88"/>
      <c r="K42" s="91">
        <f>SUM(E42:J42)</f>
        <v>0</v>
      </c>
      <c r="L42" s="134"/>
      <c r="M42" s="67"/>
      <c r="N42" s="67"/>
      <c r="O42" s="67"/>
      <c r="P42" s="67"/>
      <c r="Q42" s="67"/>
      <c r="R42" s="67"/>
      <c r="S42" s="67">
        <f>IF(S41=101,1,IF(S41=108,1,IF(S41=121,1,IF(S41=128,1,IF(S41=141,1,IF(S41=148,1,0))))))</f>
        <v>0</v>
      </c>
      <c r="T42" s="67"/>
      <c r="U42" s="67">
        <f>IF(S41=6,-1,IF(S41=112,-1,IF(S41=119,-1,IF(S41=132,-1,IF(S41=139,-1,0)))))</f>
        <v>0</v>
      </c>
      <c r="V42" s="67">
        <f>IF(S41=103,1,IF(S41=123,1,IF(S41=143,1,0)))</f>
        <v>0</v>
      </c>
      <c r="W42" s="67">
        <f>IF(S41=117,-1,IF(S41=137,-1,0))</f>
        <v>0</v>
      </c>
      <c r="X42" s="67">
        <f>IF(S41=6,1,IF(S41=107,1,IF(S41=108,1,IF(S41=127,1,IF(S41=128,1,IF(S41=147,1,IF(S41=148,1,0)))))))+AD42+AK42+IF(S41+$I$12=125.1,-1,IF(S41+$I$12=126.1,-1,IF(S41+$I$12=127.1,-1,IF(S41+$I$12=128.1,-1,IF(S41+$I$12=134.1,1,0)))))</f>
        <v>0</v>
      </c>
      <c r="Y42" s="67">
        <f>IF(S41=111,-1,IF(S41=112,-1,IF(S41=113,-1,IF(S41=131,-1,IF(S41=132,-1,IF(S41=133,-1,0))))))+AE42+AL42+IF(S41+$I$12=131.1,1,IF(S41+$I$12=132.1,1,IF(S41+$I$12=133.1,1,0)))</f>
        <v>0</v>
      </c>
      <c r="Z42" s="67"/>
      <c r="AA42" s="67"/>
      <c r="AB42" s="67"/>
      <c r="AC42" s="67"/>
      <c r="AD42" s="67">
        <f>IF(S41+$I$12=4.1,-1,IF(S41+$I$12=5.1,-1,IF(S41+$I$12=5.1,-1,IF(S41+$I$12=6.1,-1,IF(S41+$I$12=7.1,-1,IF(S41+$I$12=25.1,-1,IF(S41+$I$12=26.1,-1,IF(S41+$I$12=27.1,-1,IF(S41+$I$12=34.1,1,IF(S41+$I$12=45.1,-1,IF(S41+$I$12=114.1,1,0)))))))))))+IF(S41+$I$12=145.1,-1,IF(S41+$I$12=146.1,-1,IF(S41+$I$12=147.1,-1,IF(S41+$I$12=148.1,-1,0))))</f>
        <v>0</v>
      </c>
      <c r="AE42" s="67">
        <f>IF(S41+$I$12=11.1,1,IF(S41+$I$12=12.1,1,IF(S41+$I$12=13.1,1,IF(S41+$I$12=31.1,1,IF(S41+$I$12=32.1,1,IF(S41+$I$12=33.1,1,IF(S41+$I$12=111.1,1,IF(S41+$I$12=112.1,1,IF(S41+$I$12=113.1,1,0)))))))))</f>
        <v>0</v>
      </c>
      <c r="AF42" s="67"/>
      <c r="AG42" s="67"/>
      <c r="AH42" s="67"/>
      <c r="AI42" s="67"/>
      <c r="AJ42" s="67"/>
      <c r="AK42" s="67">
        <f>IF(S41+$I$12=46.1,-1,IF(S41+$I$12=47.1,-1,IF(S41+$I$12=48.1,-1,IF(S41+$I$12=54.1,1,IF(S41+$I$12=65.1,-1,IF(S41+$I$12=66.1,-1,IF(S41+$I$12=67.1,-1,IF(S41+$I$12=68.1,-1,IF(S41+$I$12=74.1,1,IF(S41+$I$12=85.1,-1,IF(S41+$I$12=86.1,-1,IF(S41+$I$12=87.1,-1,IF(S41+$I$12=88.1,-1,IF(S41+$I$12=94.1,1,IF(S41+$I$12=105.1,-1,IF(S41+$I$12=106.1,-1,IF(S41+$I$12=107.1,-1,IF(S41+$I$12=108.1,-1,0))))))))))))))))))</f>
        <v>0</v>
      </c>
      <c r="AL42" s="67">
        <f>IF(S41+$I$12=50.1,1,IF(S41+$I$12=51.1,1,IF(S41+$I$12=52.1,1,IF(S41+$I$12=53.1,1,IF(S41+$I$12=71.1,1,IF(S41+$I$12=72.1,1,IF(S41+$I$12=73.1,1,IF(S41+$I$12=91.1,1,IF(S41+$I$12=92.1,1,IF(S41+$I$12=93.1,1,0))))))))))</f>
        <v>0</v>
      </c>
      <c r="AM42" s="67"/>
      <c r="AN42" s="67"/>
      <c r="AO42" s="67"/>
    </row>
    <row r="43" spans="1:46" ht="45.75" customHeight="1" x14ac:dyDescent="0.35">
      <c r="A43" s="80"/>
      <c r="B43" s="144"/>
      <c r="C43" s="145" t="str">
        <f>IF(B43=0,"",B43/$B$55)</f>
        <v/>
      </c>
      <c r="D43" s="145" t="str">
        <f>IF(B43=0,"",C43*$D$55)</f>
        <v/>
      </c>
      <c r="E43" s="50">
        <f>IF(B43=0,0,IF((S44+M44)=140.8,M43+1,IF((S44+M44)=129.6,M43+1,IF((S44+M44)=108.8,M43+1,IF((S44+M44)=97.6,M43+1,IF((S44+M44)=12.8,M43+1,IF((S44+M44)=33.6,M43+1,IF((S44+M44)=44.8,M43+1,IF((S44+M44)=65.6,M43+1,IF((S44+M44)=76.8,M43+1,IF(S44=1,1,M43)))))))))+E45))+S45</f>
        <v>0</v>
      </c>
      <c r="F43" s="50">
        <f>IF(B43=0,0,IF((S44+M44)=158.4,N43-1,IF((S44+M44)=147.2,N43-1,IF((S44+M44)=126.4,N43-1,IF((S44+M44)=115.2,N43-1,IF((S44+M44)=19.2,N43-1,IF((S44+M44)=30.4,N43-1,IF((S44+M44)=51.2,N43-1,IF((S44+M44)=62.4,N43-1,IF((N44-M44)=1,N43-1,IF((S44+M44)=83.2,N43-1,IF((S44+M44)=88,N43-1,IF((S44+M44)=94.4,N43-1,N43))))))))))+F45)))+U45</f>
        <v>0</v>
      </c>
      <c r="G43" s="50">
        <f>IF(B43=0,0,IF((S44+O44)=107.9,O43+1,IF((S44+O44)=81.9,O43+1,O43))+G45)+V45</f>
        <v>0</v>
      </c>
      <c r="H43" s="50">
        <f>IF(B43=0,0,IF((S44+O44)=126.1,P43-1,IF((S44+O44)=100.1,P43-1,IF((S44+O44)=22.1,P43-1,IF((P44-O44)=1,P43-1,IF((S44+O44)=48.1,P43-1,IF((P44-O44)=1.1,P43-1,IF((S44+O44)=74.1,P43-1,P43))))))+H45))+W45</f>
        <v>0</v>
      </c>
      <c r="I43" s="50">
        <f>IF(B43=0,0,IF((S44+Q44)=96.8,Q43+1,IF((S44+Q44)=95.7,Q43+1,IF((S44+Q44)=74.8,Q43+1,IF((S44+Q44)=73.7,Q43+1,IF((S44+Q44)=7.7,Q43+1,IF((S44+Q44)=29.7,Q43+1,IF((S44+Q44)=51.7,Q43+1,IF((S44+Q44)=52.8,Q43+1,Q43)))))))+I45))+X45</f>
        <v>0</v>
      </c>
      <c r="J43" s="50">
        <f>IF(B43=0,0,IF((S44+Q44)=102.3,R43-1,IF((S44+Q44)=101.2,R43-1,IF((S44+Q44)=100.1,R43-1,IF((S44+Q44)=80.3,R43-1,IF((S44+Q44)=79.2,R43-1,IF((S44+Q44)=78.1,R43-1,IF((S44+Q44)=14.3,R43-1,IF((S44+Q44)=13.2,R43-1,IF((S44+Q44)=12.1,R43-1,IF(J44=0.5,R43-1,IF((R44-Q44)=1.1,R43-1,IF((R44-Q44)=1,R43-1,IF((S44+Q44)=34.1,R43-1,IF((S44+Q44)=35.2,R43-1,IF((S44+Q44)=36.3,R43-1,IF((S44+Q44)=55,R43-1,IF((S44+Q44)=56.1,R43-1,IF((S44+Q44)=57.2,R43-1,IF((S44+Q44)=58.3,R43-1,R43))))))))))))))))+J45))))+Y45</f>
        <v>0</v>
      </c>
      <c r="K43" s="50">
        <f>IF(B43=0,0,SUM(E43:J43))</f>
        <v>0</v>
      </c>
      <c r="L43" s="130"/>
      <c r="M43" s="137" t="e">
        <f>SUM(MCQs!U61:BW61)</f>
        <v>#VALUE!</v>
      </c>
      <c r="N43" s="68" t="e">
        <f>SUM(MCQs!U62:BW62)</f>
        <v>#VALUE!</v>
      </c>
      <c r="O43" s="68" t="e">
        <f>SUM(MCQs!U63:BW63)</f>
        <v>#VALUE!</v>
      </c>
      <c r="P43" s="68" t="e">
        <f>SUM(MCQs!U64:BW64)</f>
        <v>#VALUE!</v>
      </c>
      <c r="Q43" s="68" t="e">
        <f>SUM(MCQs!U65:BW65)</f>
        <v>#VALUE!</v>
      </c>
      <c r="R43" s="68" t="e">
        <f>SUM(MCQs!U66:BW66)</f>
        <v>#VALUE!</v>
      </c>
    </row>
    <row r="44" spans="1:46" s="71" customFormat="1" ht="17.25" customHeight="1" x14ac:dyDescent="0.3">
      <c r="A44" s="12"/>
      <c r="B44" s="148"/>
      <c r="C44" s="148"/>
      <c r="D44" s="148"/>
      <c r="E44" s="123" t="str">
        <f>IF($B43=0,"",E$12*$S44)</f>
        <v/>
      </c>
      <c r="F44" s="123" t="str">
        <f t="shared" ref="F44:J44" si="13">IF($B43=0,"",F$12*$S44)</f>
        <v/>
      </c>
      <c r="G44" s="123" t="str">
        <f t="shared" si="13"/>
        <v/>
      </c>
      <c r="H44" s="123" t="str">
        <f t="shared" si="13"/>
        <v/>
      </c>
      <c r="I44" s="123" t="str">
        <f t="shared" si="13"/>
        <v/>
      </c>
      <c r="J44" s="123" t="str">
        <f t="shared" si="13"/>
        <v/>
      </c>
      <c r="K44" s="157"/>
      <c r="L44" s="130" t="e">
        <f>K43-D43</f>
        <v>#VALUE!</v>
      </c>
      <c r="M44" s="138" t="e">
        <f>E44+F44</f>
        <v>#VALUE!</v>
      </c>
      <c r="N44" s="138" t="e">
        <f>M43+N43</f>
        <v>#VALUE!</v>
      </c>
      <c r="O44" s="138" t="e">
        <f>G44+H44</f>
        <v>#VALUE!</v>
      </c>
      <c r="P44" s="138" t="e">
        <f>O43+P43</f>
        <v>#VALUE!</v>
      </c>
      <c r="Q44" s="138" t="e">
        <f>I44+J44</f>
        <v>#VALUE!</v>
      </c>
      <c r="R44" s="138" t="e">
        <f>Q43+R43</f>
        <v>#VALUE!</v>
      </c>
      <c r="S44" s="139">
        <f>IF(D43="",0,ROUND(D43,0)+K44)</f>
        <v>0</v>
      </c>
      <c r="T44" s="139"/>
      <c r="U44" s="67"/>
      <c r="V44" s="67"/>
      <c r="W44" s="67"/>
      <c r="X44" s="67"/>
      <c r="Y44" s="67"/>
      <c r="Z44" s="67"/>
      <c r="AA44" s="67"/>
      <c r="AB44" s="67"/>
      <c r="AC44" s="67"/>
      <c r="AD44" s="67"/>
      <c r="AE44" s="67"/>
      <c r="AF44" s="67"/>
      <c r="AG44" s="67"/>
      <c r="AH44" s="67"/>
      <c r="AI44" s="67"/>
      <c r="AJ44" s="67"/>
      <c r="AK44" s="67"/>
      <c r="AL44" s="67"/>
      <c r="AM44" s="67"/>
      <c r="AN44" s="67"/>
      <c r="AO44" s="67"/>
    </row>
    <row r="45" spans="1:46" s="71" customFormat="1" ht="17.25" customHeight="1" x14ac:dyDescent="0.25">
      <c r="A45" s="13"/>
      <c r="B45" s="149"/>
      <c r="C45" s="149"/>
      <c r="D45" s="149"/>
      <c r="E45" s="88"/>
      <c r="F45" s="88"/>
      <c r="G45" s="88"/>
      <c r="H45" s="88"/>
      <c r="I45" s="88"/>
      <c r="J45" s="88"/>
      <c r="K45" s="91"/>
      <c r="L45" s="134"/>
      <c r="M45" s="67"/>
      <c r="N45" s="67"/>
      <c r="O45" s="67"/>
      <c r="P45" s="67"/>
      <c r="Q45" s="67"/>
      <c r="R45" s="67"/>
      <c r="S45" s="67">
        <f>IF(S44=101,1,IF(S44=108,1,IF(S44=121,1,IF(S44=128,1,IF(S44=141,1,IF(S44=148,1,0))))))</f>
        <v>0</v>
      </c>
      <c r="T45" s="67"/>
      <c r="U45" s="67">
        <f>IF(S44=6,-1,IF(S44=112,-1,IF(S44=119,-1,IF(S44=132,-1,IF(S44=139,-1,0)))))</f>
        <v>0</v>
      </c>
      <c r="V45" s="67">
        <f>IF(S44=103,1,IF(S44=123,1,IF(S44=143,1,0)))</f>
        <v>0</v>
      </c>
      <c r="W45" s="67">
        <f>IF(S44=117,-1,IF(S44=137,-1,0))</f>
        <v>0</v>
      </c>
      <c r="X45" s="67">
        <f>IF(S44=6,1,IF(S44=107,1,IF(S44=108,1,IF(S44=127,1,IF(S44=128,1,IF(S44=147,1,IF(S44=148,1,0)))))))+AD45+AK45+IF(S44+$I$12=125.1,-1,IF(S44+$I$12=126.1,-1,IF(S44+$I$12=127.1,-1,IF(S44+$I$12=128.1,-1,IF(S44+$I$12=134.1,1,0)))))</f>
        <v>0</v>
      </c>
      <c r="Y45" s="67">
        <f>IF(S44=111,-1,IF(S44=112,-1,IF(S44=113,-1,IF(S44=131,-1,IF(S44=132,-1,IF(S44=133,-1,0))))))+AE45+AL45+IF(S44+$I$12=131.1,1,IF(S44+$I$12=132.1,1,IF(S44+$I$12=133.1,1,0)))</f>
        <v>0</v>
      </c>
      <c r="Z45" s="67"/>
      <c r="AA45" s="67"/>
      <c r="AB45" s="67"/>
      <c r="AC45" s="67"/>
      <c r="AD45" s="67">
        <f>IF(S44+$I$12=4.1,-1,IF(S44+$I$12=5.1,-1,IF(S44+$I$12=5.1,-1,IF(S44+$I$12=6.1,-1,IF(S44+$I$12=7.1,-1,IF(S44+$I$12=25.1,-1,IF(S44+$I$12=26.1,-1,IF(S44+$I$12=27.1,-1,IF(S44+$I$12=34.1,1,IF(S44+$I$12=45.1,-1,IF(S44+$I$12=114.1,1,0)))))))))))+IF(S44+$I$12=145.1,-1,IF(S44+$I$12=146.1,-1,IF(S44+$I$12=147.1,-1,IF(S44+$I$12=148.1,-1,0))))</f>
        <v>0</v>
      </c>
      <c r="AE45" s="67">
        <f>IF(S44+$I$12=11.1,1,IF(S44+$I$12=12.1,1,IF(S44+$I$12=13.1,1,IF(S44+$I$12=31.1,1,IF(S44+$I$12=32.1,1,IF(S44+$I$12=33.1,1,IF(S44+$I$12=111.1,1,IF(S44+$I$12=112.1,1,IF(S44+$I$12=113.1,1,0)))))))))</f>
        <v>0</v>
      </c>
      <c r="AF45" s="67"/>
      <c r="AG45" s="67"/>
      <c r="AH45" s="67"/>
      <c r="AI45" s="67"/>
      <c r="AJ45" s="67"/>
      <c r="AK45" s="67">
        <f>IF(S44+$I$12=46.1,-1,IF(S44+$I$12=47.1,-1,IF(S44+$I$12=48.1,-1,IF(S44+$I$12=54.1,1,IF(S44+$I$12=65.1,-1,IF(S44+$I$12=66.1,-1,IF(S44+$I$12=67.1,-1,IF(S44+$I$12=68.1,-1,IF(S44+$I$12=74.1,1,IF(S44+$I$12=85.1,-1,IF(S44+$I$12=86.1,-1,IF(S44+$I$12=87.1,-1,IF(S44+$I$12=88.1,-1,IF(S44+$I$12=94.1,1,IF(S44+$I$12=105.1,-1,IF(S44+$I$12=106.1,-1,IF(S44+$I$12=107.1,-1,IF(S44+$I$12=108.1,-1,0))))))))))))))))))</f>
        <v>0</v>
      </c>
      <c r="AL45" s="67">
        <f>IF(S44+$I$12=50.1,1,IF(S44+$I$12=51.1,1,IF(S44+$I$12=52.1,1,IF(S44+$I$12=53.1,1,IF(S44+$I$12=71.1,1,IF(S44+$I$12=72.1,1,IF(S44+$I$12=73.1,1,IF(S44+$I$12=91.1,1,IF(S44+$I$12=92.1,1,IF(S44+$I$12=93.1,1,0))))))))))</f>
        <v>0</v>
      </c>
      <c r="AM45" s="67"/>
      <c r="AN45" s="67"/>
      <c r="AO45" s="67"/>
    </row>
    <row r="46" spans="1:46" ht="45.75" customHeight="1" x14ac:dyDescent="0.35">
      <c r="A46" s="80"/>
      <c r="B46" s="144"/>
      <c r="C46" s="145" t="str">
        <f>IF(B46=0,"",B46/$B$55)</f>
        <v/>
      </c>
      <c r="D46" s="145" t="str">
        <f>IF(B46=0,"",C46*$D$55)</f>
        <v/>
      </c>
      <c r="E46" s="50">
        <f>IF(B46=0,0,IF((S47+M47)=140.8,M46+1,IF((S47+M47)=129.6,M46+1,IF((S47+M47)=108.8,M46+1,IF((S47+M47)=97.6,M46+1,IF((S47+M47)=12.8,M46+1,IF((S47+M47)=33.6,M46+1,IF((S47+M47)=44.8,M46+1,IF((S47+M47)=65.6,M46+1,IF((S47+M47)=76.8,M46+1,IF(S47=1,1,M46)))))))))+E48))+S48</f>
        <v>0</v>
      </c>
      <c r="F46" s="50">
        <f>IF(B46=0,0,IF((S47+M47)=158.4,N46-1,IF((S47+M47)=147.2,N46-1,IF((S47+M47)=126.4,N46-1,IF((S47+M47)=115.2,N46-1,IF((S47+M47)=19.2,N46-1,IF((S47+M47)=30.4,N46-1,IF((S47+M47)=51.2,N46-1,IF((S47+M47)=62.4,N46-1,IF((N47-M47)=1,N46-1,IF((S47+M47)=83.2,N46-1,IF((S47+M47)=88,N46-1,IF((S47+M47)=94.4,N46-1,N46))))))))))+F48)))+U48</f>
        <v>0</v>
      </c>
      <c r="G46" s="50">
        <f>IF(B46=0,0,IF((S47+O47)=107.9,O46+1,IF((S47+O47)=81.9,O46+1,O46))+G48)+V48</f>
        <v>0</v>
      </c>
      <c r="H46" s="50">
        <f>IF(B46=0,0,IF((S47+O47)=126.1,P46-1,IF((S47+O47)=100.1,P46-1,IF((S47+O47)=22.1,P46-1,IF((P47-O47)=1,P46-1,IF((S47+O47)=48.1,P46-1,IF((P47-O47)=1.1,P46-1,IF((S47+O47)=74.1,P46-1,P46))))))+H48))+W48</f>
        <v>0</v>
      </c>
      <c r="I46" s="50">
        <f>IF(B46=0,0,IF((S47+Q47)=96.8,Q46+1,IF((S47+Q47)=95.7,Q46+1,IF((S47+Q47)=74.8,Q46+1,IF((S47+Q47)=73.7,Q46+1,IF((S47+Q47)=7.7,Q46+1,IF((S47+Q47)=29.7,Q46+1,IF((S47+Q47)=51.7,Q46+1,IF((S47+Q47)=52.8,Q46+1,Q46)))))))+I48))+X48</f>
        <v>0</v>
      </c>
      <c r="J46" s="50">
        <f>IF(B46=0,0,IF((S47+Q47)=102.3,R46-1,IF((S47+Q47)=101.2,R46-1,IF((S47+Q47)=100.1,R46-1,IF((S47+Q47)=80.3,R46-1,IF((S47+Q47)=79.2,R46-1,IF((S47+Q47)=78.1,R46-1,IF((S47+Q47)=14.3,R46-1,IF((S47+Q47)=13.2,R46-1,IF((S47+Q47)=12.1,R46-1,IF(J47=0.5,R46-1,IF((R47-Q47)=1.1,R46-1,IF((R47-Q47)=1,R46-1,IF((S47+Q47)=34.1,R46-1,IF((S47+Q47)=35.2,R46-1,IF((S47+Q47)=36.3,R46-1,IF((S47+Q47)=55,R46-1,IF((S47+Q47)=56.1,R46-1,IF((S47+Q47)=57.2,R46-1,IF((S47+Q47)=58.3,R46-1,R46))))))))))))))))+J48))))+Y48</f>
        <v>0</v>
      </c>
      <c r="K46" s="50">
        <f>IF(B46=0,0,SUM(E46:J46))</f>
        <v>0</v>
      </c>
      <c r="L46" s="130"/>
      <c r="M46" s="137" t="e">
        <f>SUM(MCQs!U67:BW67)</f>
        <v>#VALUE!</v>
      </c>
      <c r="N46" s="68" t="e">
        <f>SUM(MCQs!U68:BW68)</f>
        <v>#VALUE!</v>
      </c>
      <c r="O46" s="68" t="e">
        <f>SUM(MCQs!U69:BW69)</f>
        <v>#VALUE!</v>
      </c>
      <c r="P46" s="68" t="e">
        <f>SUM(MCQs!U70:BW70)</f>
        <v>#VALUE!</v>
      </c>
      <c r="Q46" s="68" t="e">
        <f>SUM(MCQs!U71:BW71)</f>
        <v>#VALUE!</v>
      </c>
      <c r="R46" s="68" t="e">
        <f>SUM(MCQs!U72:BW72)</f>
        <v>#VALUE!</v>
      </c>
      <c r="AT46" s="95"/>
    </row>
    <row r="47" spans="1:46" s="71" customFormat="1" ht="17.25" customHeight="1" x14ac:dyDescent="0.25">
      <c r="A47" s="12"/>
      <c r="B47" s="148"/>
      <c r="C47" s="148"/>
      <c r="D47" s="148"/>
      <c r="E47" s="84" t="str">
        <f t="shared" ref="E47:J47" si="14">IF($B46=0,"",E$12*$S47)</f>
        <v/>
      </c>
      <c r="F47" s="84" t="str">
        <f t="shared" si="14"/>
        <v/>
      </c>
      <c r="G47" s="84" t="str">
        <f t="shared" si="14"/>
        <v/>
      </c>
      <c r="H47" s="84" t="str">
        <f t="shared" si="14"/>
        <v/>
      </c>
      <c r="I47" s="84" t="str">
        <f t="shared" si="14"/>
        <v/>
      </c>
      <c r="J47" s="84" t="str">
        <f t="shared" si="14"/>
        <v/>
      </c>
      <c r="K47" s="88"/>
      <c r="L47" s="130" t="e">
        <f>K46-D46</f>
        <v>#VALUE!</v>
      </c>
      <c r="M47" s="138" t="e">
        <f>E47+F47</f>
        <v>#VALUE!</v>
      </c>
      <c r="N47" s="138" t="e">
        <f>M46+N46</f>
        <v>#VALUE!</v>
      </c>
      <c r="O47" s="138" t="e">
        <f>G47+H47</f>
        <v>#VALUE!</v>
      </c>
      <c r="P47" s="138" t="e">
        <f>O46+P46</f>
        <v>#VALUE!</v>
      </c>
      <c r="Q47" s="138" t="e">
        <f>I47+J47</f>
        <v>#VALUE!</v>
      </c>
      <c r="R47" s="138" t="e">
        <f>Q46+R46</f>
        <v>#VALUE!</v>
      </c>
      <c r="S47" s="139">
        <f>IF(D46="",0,ROUND(D46,0)+K47)</f>
        <v>0</v>
      </c>
      <c r="T47" s="139"/>
      <c r="U47" s="67"/>
      <c r="V47" s="67"/>
      <c r="W47" s="67"/>
      <c r="X47" s="67"/>
      <c r="Y47" s="67"/>
      <c r="Z47" s="67"/>
      <c r="AA47" s="67"/>
      <c r="AB47" s="67"/>
      <c r="AC47" s="67"/>
      <c r="AD47" s="67"/>
      <c r="AE47" s="67"/>
      <c r="AF47" s="67"/>
      <c r="AG47" s="67"/>
      <c r="AH47" s="67"/>
      <c r="AI47" s="67"/>
      <c r="AJ47" s="67"/>
      <c r="AK47" s="67"/>
      <c r="AL47" s="67"/>
      <c r="AM47" s="67"/>
      <c r="AN47" s="67"/>
      <c r="AO47" s="67"/>
    </row>
    <row r="48" spans="1:46" s="71" customFormat="1" ht="17.25" customHeight="1" x14ac:dyDescent="0.25">
      <c r="A48" s="13"/>
      <c r="B48" s="149"/>
      <c r="C48" s="149"/>
      <c r="D48" s="149"/>
      <c r="E48" s="88"/>
      <c r="F48" s="88"/>
      <c r="G48" s="88"/>
      <c r="H48" s="88"/>
      <c r="I48" s="88"/>
      <c r="J48" s="88"/>
      <c r="K48" s="91">
        <f>SUM(E48:J48)</f>
        <v>0</v>
      </c>
      <c r="L48" s="134"/>
      <c r="M48" s="67"/>
      <c r="N48" s="67"/>
      <c r="O48" s="67"/>
      <c r="P48" s="67"/>
      <c r="Q48" s="67"/>
      <c r="R48" s="67"/>
      <c r="S48" s="67">
        <f>IF(S47=101,1,IF(S47=108,1,IF(S47=121,1,IF(S47=128,1,IF(S47=141,1,IF(S47=148,1,0))))))</f>
        <v>0</v>
      </c>
      <c r="T48" s="67"/>
      <c r="U48" s="67">
        <f>IF(S47=6,-1,IF(S47=112,-1,IF(S47=119,-1,IF(S47=132,-1,IF(S47=139,-1,0)))))</f>
        <v>0</v>
      </c>
      <c r="V48" s="67">
        <f>IF(S47=103,1,IF(S47=123,1,IF(S47=143,1,0)))</f>
        <v>0</v>
      </c>
      <c r="W48" s="67">
        <f>IF(S47=117,-1,IF(S47=137,-1,0))</f>
        <v>0</v>
      </c>
      <c r="X48" s="67">
        <f>IF(S47=6,1,IF(S47=107,1,IF(S47=108,1,IF(S47=127,1,IF(S47=128,1,IF(S47=147,1,IF(S47=148,1,0)))))))+AD48+AK48+IF(S47+$I$12=125.1,-1,IF(S47+$I$12=126.1,-1,IF(S47+$I$12=127.1,-1,IF(S47+$I$12=128.1,-1,IF(S47+$I$12=134.1,1,0)))))</f>
        <v>0</v>
      </c>
      <c r="Y48" s="67">
        <f>IF(S47=111,-1,IF(S47=112,-1,IF(S47=113,-1,IF(S47=131,-1,IF(S47=132,-1,IF(S47=133,-1,0))))))+AE48+AL48+IF(S47+$I$12=131.1,1,IF(S47+$I$12=132.1,1,IF(S47+$I$12=133.1,1,0)))</f>
        <v>0</v>
      </c>
      <c r="Z48" s="67"/>
      <c r="AA48" s="67"/>
      <c r="AB48" s="67"/>
      <c r="AC48" s="67"/>
      <c r="AD48" s="67">
        <f>IF(S47+$I$12=4.1,-1,IF(S47+$I$12=5.1,-1,IF(S47+$I$12=5.1,-1,IF(S47+$I$12=6.1,-1,IF(S47+$I$12=7.1,-1,IF(S47+$I$12=25.1,-1,IF(S47+$I$12=26.1,-1,IF(S47+$I$12=27.1,-1,IF(S47+$I$12=34.1,1,IF(S47+$I$12=45.1,-1,IF(S47+$I$12=114.1,1,0)))))))))))+IF(S47+$I$12=145.1,-1,IF(S47+$I$12=146.1,-1,IF(S47+$I$12=147.1,-1,IF(S47+$I$12=148.1,-1,0))))</f>
        <v>0</v>
      </c>
      <c r="AE48" s="67">
        <f>IF(S47+$I$12=11.1,1,IF(S47+$I$12=12.1,1,IF(S47+$I$12=13.1,1,IF(S47+$I$12=31.1,1,IF(S47+$I$12=32.1,1,IF(S47+$I$12=33.1,1,IF(S47+$I$12=111.1,1,IF(S47+$I$12=112.1,1,IF(S47+$I$12=113.1,1,0)))))))))</f>
        <v>0</v>
      </c>
      <c r="AF48" s="67">
        <v>43</v>
      </c>
      <c r="AG48" s="67"/>
      <c r="AH48" s="67"/>
      <c r="AI48" s="67"/>
      <c r="AJ48" s="67"/>
      <c r="AK48" s="67">
        <f>IF(S47+$I$12=46.1,-1,IF(S47+$I$12=47.1,-1,IF(S47+$I$12=48.1,-1,IF(S47+$I$12=54.1,1,IF(S47+$I$12=65.1,-1,IF(S47+$I$12=66.1,-1,IF(S47+$I$12=67.1,-1,IF(S47+$I$12=68.1,-1,IF(S47+$I$12=74.1,1,IF(S47+$I$12=85.1,-1,IF(S47+$I$12=86.1,-1,IF(S47+$I$12=87.1,-1,IF(S47+$I$12=88.1,-1,IF(S47+$I$12=94.1,1,IF(S47+$I$12=105.1,-1,IF(S47+$I$12=106.1,-1,IF(S47+$I$12=107.1,-1,IF(S47+$I$12=108.1,-1,0))))))))))))))))))</f>
        <v>0</v>
      </c>
      <c r="AL48" s="67">
        <f>IF(S47+$I$12=50.1,1,IF(S47+$I$12=51.1,1,IF(S47+$I$12=52.1,1,IF(S47+$I$12=53.1,1,IF(S47+$I$12=71.1,1,IF(S47+$I$12=72.1,1,IF(S47+$I$12=73.1,1,IF(S47+$I$12=91.1,1,IF(S47+$I$12=92.1,1,IF(S47+$I$12=93.1,1,0))))))))))</f>
        <v>0</v>
      </c>
      <c r="AM48" s="67"/>
      <c r="AN48" s="67"/>
      <c r="AO48" s="67"/>
    </row>
    <row r="49" spans="1:41" ht="45.75" customHeight="1" x14ac:dyDescent="0.35">
      <c r="A49" s="80"/>
      <c r="B49" s="144"/>
      <c r="C49" s="145" t="str">
        <f>IF(B49=0,"",B49/$B$55)</f>
        <v/>
      </c>
      <c r="D49" s="145" t="str">
        <f>IF(B49=0,"",C49*$D$55)</f>
        <v/>
      </c>
      <c r="E49" s="50">
        <f>IF(B49=0,0,IF((S50+M50)=140.8,M49+1,IF((S50+M50)=129.6,M49+1,IF((S50+M50)=108.8,M49+1,IF((S50+M50)=97.6,M49+1,IF((S50+M50)=12.8,M49+1,IF((S50+M50)=33.6,M49+1,IF((S50+M50)=44.8,M49+1,IF((S50+M50)=65.6,M49+1,IF((S50+M50)=76.8,M49+1,IF(S50=1,1,M49)))))))))+E51))+S51</f>
        <v>0</v>
      </c>
      <c r="F49" s="50">
        <f>IF(B49=0,0,IF((S50+M50)=158.4,N49-1,IF((S50+M50)=147.2,N49-1,IF((S50+M50)=126.4,N49-1,IF((S50+M50)=115.2,N49-1,IF((S50+M50)=19.2,N49-1,IF((S50+M50)=30.4,N49-1,IF((S50+M50)=51.2,N49-1,IF((S50+M50)=62.4,N49-1,IF((N50-M50)=1,N49-1,IF((S50+M50)=83.2,N49-1,IF((S50+M50)=88,N49-1,IF((S50+M50)=94.4,N49-1,N49))))))))))+F51)))+U51</f>
        <v>0</v>
      </c>
      <c r="G49" s="50">
        <f>IF(B49=0,0,IF((S50+O50)=107.9,O49+1,IF((S50+O50)=81.9,O49+1,O49))+G51)+V51</f>
        <v>0</v>
      </c>
      <c r="H49" s="50">
        <f>IF(B49=0,0,IF((S50+O50)=126.1,P49-1,IF((S50+O50)=100.1,P49-1,IF((S50+O50)=22.1,P49-1,IF((P50-O50)=1,P49-1,IF((S50+O50)=48.1,P49-1,IF((P50-O50)=1.1,P49-1,IF((S50+O50)=74.1,P49-1,P49))))))+H51))+W51</f>
        <v>0</v>
      </c>
      <c r="I49" s="50">
        <f>IF(B49=0,0,IF((S50+Q50)=96.8,Q49+1,IF((S50+Q50)=95.7,Q49+1,IF((S50+Q50)=74.8,Q49+1,IF((S50+Q50)=73.7,Q49+1,IF((S50+Q50)=7.7,Q49+1,IF((S50+Q50)=29.7,Q49+1,IF((S50+Q50)=51.7,Q49+1,IF((S50+Q50)=52.8,Q49+1,Q49)))))))+I51))+X51</f>
        <v>0</v>
      </c>
      <c r="J49" s="50">
        <f>IF(B49=0,0,IF((S50+Q50)=102.3,R49-1,IF((S50+Q50)=101.2,R49-1,IF((S50+Q50)=100.1,R49-1,IF((S50+Q50)=80.3,R49-1,IF((S50+Q50)=79.2,R49-1,IF((S50+Q50)=78.1,R49-1,IF((S50+Q50)=14.3,R49-1,IF((S50+Q50)=13.2,R49-1,IF((S50+Q50)=12.1,R49-1,IF(J50=0.5,R49-1,IF((R50-Q50)=1.1,R49-1,IF((R50-Q50)=1,R49-1,IF((S50+Q50)=34.1,R49-1,IF((S50+Q50)=35.2,R49-1,IF((S50+Q50)=36.3,R49-1,IF((S50+Q50)=55,R49-1,IF((S50+Q50)=56.1,R49-1,IF((S50+Q50)=57.2,R49-1,IF((S50+Q50)=58.3,R49-1,R49))))))))))))))))+J51))))+Y51</f>
        <v>0</v>
      </c>
      <c r="K49" s="50">
        <f>IF(B49=0,0,SUM(E49:J49))</f>
        <v>0</v>
      </c>
      <c r="L49" s="130"/>
      <c r="M49" s="137" t="e">
        <f>SUM(MCQs!U73:BW73)</f>
        <v>#VALUE!</v>
      </c>
      <c r="N49" s="68" t="e">
        <f>SUM(MCQs!U74:BW74)</f>
        <v>#VALUE!</v>
      </c>
      <c r="O49" s="68" t="e">
        <f>SUM(MCQs!U75:BW75)</f>
        <v>#VALUE!</v>
      </c>
      <c r="P49" s="68" t="e">
        <f>SUM(MCQs!U76:BW76)</f>
        <v>#VALUE!</v>
      </c>
      <c r="Q49" s="68" t="e">
        <f>SUM(MCQs!U77:BW77)</f>
        <v>#VALUE!</v>
      </c>
      <c r="R49" s="68" t="e">
        <f>SUM(MCQs!U78:BW78)</f>
        <v>#VALUE!</v>
      </c>
    </row>
    <row r="50" spans="1:41" s="71" customFormat="1" ht="17.25" customHeight="1" x14ac:dyDescent="0.25">
      <c r="A50" s="107"/>
      <c r="B50" s="150"/>
      <c r="C50" s="150"/>
      <c r="D50" s="150"/>
      <c r="E50" s="84" t="str">
        <f t="shared" ref="E50:J50" si="15">IF($B49=0,"",E$12*$S50)</f>
        <v/>
      </c>
      <c r="F50" s="84" t="str">
        <f t="shared" si="15"/>
        <v/>
      </c>
      <c r="G50" s="84" t="str">
        <f t="shared" si="15"/>
        <v/>
      </c>
      <c r="H50" s="84" t="str">
        <f t="shared" si="15"/>
        <v/>
      </c>
      <c r="I50" s="84" t="str">
        <f t="shared" si="15"/>
        <v/>
      </c>
      <c r="J50" s="84" t="str">
        <f t="shared" si="15"/>
        <v/>
      </c>
      <c r="K50" s="88"/>
      <c r="L50" s="130" t="e">
        <f>K49-D49</f>
        <v>#VALUE!</v>
      </c>
      <c r="M50" s="138" t="e">
        <f>E50+F50</f>
        <v>#VALUE!</v>
      </c>
      <c r="N50" s="138" t="e">
        <f>M49+N49</f>
        <v>#VALUE!</v>
      </c>
      <c r="O50" s="138" t="e">
        <f>G50+H50</f>
        <v>#VALUE!</v>
      </c>
      <c r="P50" s="138" t="e">
        <f>O49+P49</f>
        <v>#VALUE!</v>
      </c>
      <c r="Q50" s="138" t="e">
        <f>I50+J50</f>
        <v>#VALUE!</v>
      </c>
      <c r="R50" s="138" t="e">
        <f>Q49+R49</f>
        <v>#VALUE!</v>
      </c>
      <c r="S50" s="139">
        <f>IF(D49="",0,ROUND(D49,0)+K50)</f>
        <v>0</v>
      </c>
      <c r="T50" s="139"/>
      <c r="U50" s="67"/>
      <c r="V50" s="67"/>
      <c r="W50" s="67"/>
      <c r="X50" s="67"/>
      <c r="Y50" s="67"/>
      <c r="Z50" s="67"/>
      <c r="AA50" s="67"/>
      <c r="AB50" s="67"/>
      <c r="AC50" s="67"/>
      <c r="AD50" s="67"/>
      <c r="AE50" s="67"/>
      <c r="AF50" s="67"/>
      <c r="AG50" s="67"/>
      <c r="AH50" s="67"/>
      <c r="AI50" s="67"/>
      <c r="AJ50" s="67"/>
      <c r="AK50" s="67"/>
      <c r="AL50" s="67"/>
      <c r="AM50" s="67"/>
      <c r="AN50" s="67"/>
      <c r="AO50" s="67"/>
    </row>
    <row r="51" spans="1:41" s="71" customFormat="1" ht="17.25" customHeight="1" x14ac:dyDescent="0.25">
      <c r="A51" s="106"/>
      <c r="B51" s="147"/>
      <c r="C51" s="147"/>
      <c r="D51" s="147"/>
      <c r="E51" s="88"/>
      <c r="F51" s="88"/>
      <c r="G51" s="88"/>
      <c r="H51" s="88"/>
      <c r="I51" s="88"/>
      <c r="J51" s="88"/>
      <c r="K51" s="91">
        <f>SUM(E51:J51)</f>
        <v>0</v>
      </c>
      <c r="L51" s="134"/>
      <c r="M51" s="67"/>
      <c r="N51" s="67"/>
      <c r="O51" s="67"/>
      <c r="P51" s="67"/>
      <c r="Q51" s="67"/>
      <c r="R51" s="67"/>
      <c r="S51" s="67">
        <f>IF(S50=101,1,IF(S50=108,1,IF(S50=121,1,IF(S50=128,1,IF(S50=141,1,IF(S50=148,1,0))))))</f>
        <v>0</v>
      </c>
      <c r="T51" s="67"/>
      <c r="U51" s="67">
        <f>IF(S50=6,-1,IF(S50=112,-1,IF(S50=119,-1,IF(S50=132,-1,IF(S50=139,-1,0)))))</f>
        <v>0</v>
      </c>
      <c r="V51" s="67">
        <f>IF(S50=103,1,IF(S50=123,1,IF(S50=143,1,0)))</f>
        <v>0</v>
      </c>
      <c r="W51" s="67">
        <f>IF(S50=117,-1,IF(S50=137,-1,0))</f>
        <v>0</v>
      </c>
      <c r="X51" s="67">
        <f>IF(S50=6,1,IF(S50=107,1,IF(S50=108,1,IF(S50=127,1,IF(S50=128,1,IF(S50=147,1,IF(S50=148,1,0)))))))+AD51+AK51+IF(S50+$I$12=125.1,-1,IF(S50+$I$12=126.1,-1,IF(S50+$I$12=127.1,-1,IF(S50+$I$12=128.1,-1,IF(S50+$I$12=134.1,1,0)))))</f>
        <v>0</v>
      </c>
      <c r="Y51" s="67">
        <f>IF(S50=111,-1,IF(S50=112,-1,IF(S50=113,-1,IF(S50=131,-1,IF(S50=132,-1,IF(S50=133,-1,0))))))+AE51+AL51+IF(S50+$I$12=131.1,1,IF(S50+$I$12=132.1,1,IF(S50+$I$12=133.1,1,0)))</f>
        <v>0</v>
      </c>
      <c r="Z51" s="67"/>
      <c r="AA51" s="67"/>
      <c r="AB51" s="67"/>
      <c r="AC51" s="67"/>
      <c r="AD51" s="67">
        <f>IF(S50+$I$12=4.1,-1,IF(S50+$I$12=5.1,-1,IF(S50+$I$12=5.1,-1,IF(S50+$I$12=6.1,-1,IF(S50+$I$12=7.1,-1,IF(S50+$I$12=25.1,-1,IF(S50+$I$12=26.1,-1,IF(S50+$I$12=27.1,-1,IF(S50+$I$12=34.1,1,IF(S50+$I$12=45.1,-1,IF(S50+$I$12=114.1,1,0)))))))))))+IF(S50+$I$12=145.1,-1,IF(S50+$I$12=146.1,-1,IF(S50+$I$12=147.1,-1,IF(S50+$I$12=148.1,-1,0))))</f>
        <v>0</v>
      </c>
      <c r="AE51" s="67">
        <f>IF(S50+$I$12=11.1,1,IF(S50+$I$12=12.1,1,IF(S50+$I$12=13.1,1,IF(S50+$I$12=31.1,1,IF(S50+$I$12=32.1,1,IF(S50+$I$12=33.1,1,IF(S50+$I$12=111.1,1,IF(S50+$I$12=112.1,1,IF(S50+$I$12=113.1,1,0)))))))))</f>
        <v>0</v>
      </c>
      <c r="AF51" s="67"/>
      <c r="AG51" s="67"/>
      <c r="AH51" s="67"/>
      <c r="AI51" s="67"/>
      <c r="AJ51" s="67"/>
      <c r="AK51" s="67">
        <f>IF(S50+$I$12=46.1,-1,IF(S50+$I$12=47.1,-1,IF(S50+$I$12=48.1,-1,IF(S50+$I$12=54.1,1,IF(S50+$I$12=65.1,-1,IF(S50+$I$12=66.1,-1,IF(S50+$I$12=67.1,-1,IF(S50+$I$12=68.1,-1,IF(S50+$I$12=74.1,1,IF(S50+$I$12=85.1,-1,IF(S50+$I$12=86.1,-1,IF(S50+$I$12=87.1,-1,IF(S50+$I$12=88.1,-1,IF(S50+$I$12=94.1,1,IF(S50+$I$12=105.1,-1,IF(S50+$I$12=106.1,-1,IF(S50+$I$12=107.1,-1,IF(S50+$I$12=108.1,-1,0))))))))))))))))))</f>
        <v>0</v>
      </c>
      <c r="AL51" s="67">
        <f>IF(S50+$I$12=50.1,1,IF(S50+$I$12=51.1,1,IF(S50+$I$12=52.1,1,IF(S50+$I$12=53.1,1,IF(S50+$I$12=71.1,1,IF(S50+$I$12=72.1,1,IF(S50+$I$12=73.1,1,IF(S50+$I$12=91.1,1,IF(S50+$I$12=92.1,1,IF(S50+$I$12=93.1,1,0))))))))))</f>
        <v>0</v>
      </c>
      <c r="AM51" s="67"/>
      <c r="AN51" s="67"/>
      <c r="AO51" s="67"/>
    </row>
    <row r="52" spans="1:41" ht="45.75" customHeight="1" x14ac:dyDescent="0.35">
      <c r="A52" s="79"/>
      <c r="B52" s="144"/>
      <c r="C52" s="145" t="str">
        <f>IF(B52=0,"",B52/$B$55)</f>
        <v/>
      </c>
      <c r="D52" s="145" t="str">
        <f>IF(B52=0,"",C52*$D$55)</f>
        <v/>
      </c>
      <c r="E52" s="50">
        <f>IF(B52=0,0,IF((S53+M53)=140.8,M52+1,IF((S53+M53)=129.6,M52+1,IF((S53+M53)=108.8,M52+1,IF((S53+M53)=97.6,M52+1,IF((S53+M53)=12.8,M52+1,IF((S53+M53)=33.6,M52+1,IF((S53+M53)=44.8,M52+1,IF((S53+M53)=65.6,M52+1,IF((S53+M53)=76.8,M52+1,IF(S53=1,1,M52)))))))))+E54))+S54</f>
        <v>0</v>
      </c>
      <c r="F52" s="50">
        <f>IF(B52=0,0,IF((S53+M53)=158.4,N52-1,IF((S53+M53)=147.2,N52-1,IF((S53+M53)=126.4,N52-1,IF((S53+M53)=115.2,N52-1,IF((S53+M53)=19.2,N52-1,IF((S53+M53)=30.4,N52-1,IF((S53+M53)=51.2,N52-1,IF((S53+M53)=62.4,N52-1,IF((N53-M53)=1,N52-1,IF((S53+M53)=83.2,N52-1,IF((S53+M53)=88,N52-1,IF((S53+M53)=94.4,N52-1,N52))))))))))+F54)))+U54</f>
        <v>0</v>
      </c>
      <c r="G52" s="50">
        <f>IF(B52=0,0,IF((S53+O53)=107.9,O52+1,IF((S53+O53)=81.9,O52+1,O52))+G54)+V54</f>
        <v>0</v>
      </c>
      <c r="H52" s="50">
        <f>IF(B52=0,0,IF((S53+O53)=126.1,P52-1,IF((S53+O53)=100.1,P52-1,IF((S53+O53)=22.1,P52-1,IF((P53-O53)=1,P52-1,IF((S53+O53)=48.1,P52-1,IF((P53-O53)=1.1,P52-1,IF((S53+O53)=74.1,P52-1,P52))))))+H54))+W54</f>
        <v>0</v>
      </c>
      <c r="I52" s="50">
        <f>IF(B52=0,0,IF((S53+Q53)=96.8,Q52+1,IF((S53+Q53)=95.7,Q52+1,IF((S53+Q53)=74.8,Q52+1,IF((S53+Q53)=73.7,Q52+1,IF((S53+Q53)=7.7,Q52+1,IF((S53+Q53)=29.7,Q52+1,IF((S53+Q53)=51.7,Q52+1,IF((S53+Q53)=52.8,Q52+1,Q52)))))))+I54))+X54</f>
        <v>0</v>
      </c>
      <c r="J52" s="50">
        <f>IF(B52=0,0,IF((S53+Q53)=102.3,R52-1,IF((S53+Q53)=101.2,R52-1,IF((S53+Q53)=100.1,R52-1,IF((S53+Q53)=80.3,R52-1,IF((S53+Q53)=79.2,R52-1,IF((S53+Q53)=78.1,R52-1,IF((S53+Q53)=14.3,R52-1,IF((S53+Q53)=13.2,R52-1,IF((S53+Q53)=12.1,R52-1,IF(J53=0.5,R52-1,IF((R53-Q53)=1.1,R52-1,IF((R53-Q53)=1,R52-1,IF((S53+Q53)=34.1,R52-1,IF((S53+Q53)=35.2,R52-1,IF((S53+Q53)=36.3,R52-1,IF((S53+Q53)=55,R52-1,IF((S53+Q53)=56.1,R52-1,IF((S53+Q53)=57.2,R52-1,IF((S53+Q53)=58.3,R52-1,R52))))))))))))))))+J54))))+Y54</f>
        <v>0</v>
      </c>
      <c r="K52" s="50">
        <f>IF(B52=0,0,SUM(E52:J52))</f>
        <v>0</v>
      </c>
      <c r="L52" s="130"/>
      <c r="M52" s="137" t="e">
        <f>SUM(MCQs!U79:BW79)</f>
        <v>#VALUE!</v>
      </c>
      <c r="N52" s="68" t="e">
        <f>SUM(MCQs!U80:BW80)</f>
        <v>#VALUE!</v>
      </c>
      <c r="O52" s="68" t="e">
        <f>SUM(MCQs!U81:BW81)</f>
        <v>#VALUE!</v>
      </c>
      <c r="P52" s="68" t="e">
        <f>SUM(MCQs!U82:BW82)</f>
        <v>#VALUE!</v>
      </c>
      <c r="Q52" s="68" t="e">
        <f>SUM(MCQs!U83:BW83)</f>
        <v>#VALUE!</v>
      </c>
      <c r="R52" s="68" t="e">
        <f>SUM(MCQs!U84:BW84)</f>
        <v>#VALUE!</v>
      </c>
    </row>
    <row r="53" spans="1:41" s="71" customFormat="1" ht="17.25" customHeight="1" x14ac:dyDescent="0.25">
      <c r="A53" s="12"/>
      <c r="B53" s="148"/>
      <c r="C53" s="148"/>
      <c r="D53" s="148"/>
      <c r="E53" s="84" t="str">
        <f t="shared" ref="E53:J53" si="16">IF($B52=0,"",E$12*$S53)</f>
        <v/>
      </c>
      <c r="F53" s="85" t="str">
        <f t="shared" si="16"/>
        <v/>
      </c>
      <c r="G53" s="85" t="str">
        <f t="shared" si="16"/>
        <v/>
      </c>
      <c r="H53" s="85" t="str">
        <f t="shared" si="16"/>
        <v/>
      </c>
      <c r="I53" s="85" t="str">
        <f t="shared" si="16"/>
        <v/>
      </c>
      <c r="J53" s="85" t="str">
        <f t="shared" si="16"/>
        <v/>
      </c>
      <c r="K53" s="88"/>
      <c r="L53" s="130" t="e">
        <f>K52-D52</f>
        <v>#VALUE!</v>
      </c>
      <c r="M53" s="138" t="e">
        <f>E53+F53</f>
        <v>#VALUE!</v>
      </c>
      <c r="N53" s="138" t="e">
        <f>M52+N52</f>
        <v>#VALUE!</v>
      </c>
      <c r="O53" s="138" t="e">
        <f>G53+H53</f>
        <v>#VALUE!</v>
      </c>
      <c r="P53" s="138" t="e">
        <f>O52+P52</f>
        <v>#VALUE!</v>
      </c>
      <c r="Q53" s="138" t="e">
        <f>I53+J53</f>
        <v>#VALUE!</v>
      </c>
      <c r="R53" s="138" t="e">
        <f>Q52+R52</f>
        <v>#VALUE!</v>
      </c>
      <c r="S53" s="139">
        <f>IF(D52="",0,ROUND(D52,0)+K53)</f>
        <v>0</v>
      </c>
      <c r="T53" s="139"/>
      <c r="U53" s="67"/>
      <c r="V53" s="67"/>
      <c r="W53" s="67"/>
      <c r="X53" s="67"/>
      <c r="Y53" s="67"/>
      <c r="Z53" s="67"/>
      <c r="AA53" s="67"/>
      <c r="AB53" s="67"/>
      <c r="AC53" s="67"/>
      <c r="AD53" s="67"/>
      <c r="AE53" s="67"/>
      <c r="AF53" s="67"/>
      <c r="AG53" s="67"/>
      <c r="AH53" s="67"/>
      <c r="AI53" s="67"/>
      <c r="AJ53" s="67"/>
      <c r="AK53" s="67"/>
      <c r="AL53" s="67"/>
      <c r="AM53" s="67"/>
      <c r="AN53" s="67"/>
      <c r="AO53" s="67"/>
    </row>
    <row r="54" spans="1:41" s="71" customFormat="1" ht="17.25" customHeight="1" x14ac:dyDescent="0.25">
      <c r="A54" s="13"/>
      <c r="B54" s="149"/>
      <c r="C54" s="149"/>
      <c r="D54" s="149"/>
      <c r="E54" s="88"/>
      <c r="F54" s="88"/>
      <c r="G54" s="88"/>
      <c r="H54" s="88"/>
      <c r="I54" s="88"/>
      <c r="J54" s="88"/>
      <c r="K54" s="91">
        <f>SUM(E54:J54)</f>
        <v>0</v>
      </c>
      <c r="L54" s="134"/>
      <c r="M54" s="138"/>
      <c r="N54" s="138"/>
      <c r="O54" s="138"/>
      <c r="P54" s="138"/>
      <c r="Q54" s="138"/>
      <c r="R54" s="138"/>
      <c r="S54" s="67">
        <f>IF(S53=101,1,IF(S53=108,1,IF(S53=121,1,IF(S53=128,1,IF(S53=141,1,IF(S53=148,1,0))))))</f>
        <v>0</v>
      </c>
      <c r="T54" s="67"/>
      <c r="U54" s="67">
        <f>IF(S53=6,-1,IF(S53=112,-1,IF(S53=119,-1,IF(S53=132,-1,IF(S53=139,-1,0)))))</f>
        <v>0</v>
      </c>
      <c r="V54" s="67">
        <f>IF(S53=103,1,IF(S53=123,1,IF(S53=143,1,0)))</f>
        <v>0</v>
      </c>
      <c r="W54" s="67">
        <f>IF(S53=117,-1,IF(S53=137,-1,0))</f>
        <v>0</v>
      </c>
      <c r="X54" s="67">
        <f>IF(S53=6,1,IF(S53=107,1,IF(S53=108,1,IF(S53=127,1,IF(S53=128,1,IF(S53=147,1,IF(S53=148,1,0)))))))+AD54+AK54+IF(S53+$I$12=125.1,-1,IF(S53+$I$12=126.1,-1,IF(S53+$I$12=127.1,-1,IF(S53+$I$12=128.1,-1,IF(S53+$I$12=134.1,1,0)))))</f>
        <v>0</v>
      </c>
      <c r="Y54" s="67">
        <f>IF(S53=111,-1,IF(S53=112,-1,IF(S53=113,-1,IF(S53=131,-1,IF(S53=132,-1,IF(S53=133,-1,0))))))+AE54+AL54+IF(S53+$I$12=131.1,1,IF(S53+$I$12=132.1,1,IF(S53+$I$12=133.1,1,0)))</f>
        <v>0</v>
      </c>
      <c r="Z54" s="67"/>
      <c r="AA54" s="67"/>
      <c r="AB54" s="67"/>
      <c r="AC54" s="67"/>
      <c r="AD54" s="67">
        <f>IF(S53+$I$12=4.1,-1,IF(S53+$I$12=5.1,-1,IF(S53+$I$12=5.1,-1,IF(S53+$I$12=6.1,-1,IF(S53+$I$12=7.1,-1,IF(S53+$I$12=25.1,-1,IF(S53+$I$12=26.1,-1,IF(S53+$I$12=27.1,-1,IF(S53+$I$12=34.1,1,IF(S53+$I$12=45.1,-1,IF(S53+$I$12=114.1,1,0)))))))))))+IF(S53+$I$12=145.1,-1,IF(S53+$I$12=146.1,-1,IF(S53+$I$12=147.1,-1,IF(S53+$I$12=148.1,-1,0))))</f>
        <v>0</v>
      </c>
      <c r="AE54" s="67">
        <f>IF(S53+$I$12=11.1,1,IF(S53+$I$12=12.1,1,IF(S53+$I$12=13.1,1,IF(S53+$I$12=31.1,1,IF(S53+$I$12=32.1,1,IF(S53+$I$12=33.1,1,IF(S53+$I$12=111.1,1,IF(S53+$I$12=112.1,1,IF(S53+$I$12=113.1,1,0)))))))))</f>
        <v>0</v>
      </c>
      <c r="AF54" s="67"/>
      <c r="AG54" s="67"/>
      <c r="AH54" s="67"/>
      <c r="AI54" s="67"/>
      <c r="AJ54" s="67"/>
      <c r="AK54" s="67">
        <f>IF(S53+$I$12=46.1,-1,IF(S53+$I$12=47.1,-1,IF(S53+$I$12=48.1,-1,IF(S53+$I$12=54.1,1,IF(S53+$I$12=65.1,-1,IF(S53+$I$12=66.1,-1,IF(S53+$I$12=67.1,-1,IF(S53+$I$12=68.1,-1,IF(S53+$I$12=74.1,1,IF(S53+$I$12=85.1,-1,IF(S53+$I$12=86.1,-1,IF(S53+$I$12=87.1,-1,IF(S53+$I$12=88.1,-1,IF(S53+$I$12=94.1,1,IF(S53+$I$12=105.1,-1,IF(S53+$I$12=106.1,-1,IF(S53+$I$12=107.1,-1,IF(S53+$I$12=108.1,-1,0))))))))))))))))))</f>
        <v>0</v>
      </c>
      <c r="AL54" s="67">
        <f>IF(S53+$I$12=50.1,1,IF(S53+$I$12=51.1,1,IF(S53+$I$12=52.1,1,IF(S53+$I$12=53.1,1,IF(S53+$I$12=71.1,1,IF(S53+$I$12=72.1,1,IF(S53+$I$12=73.1,1,IF(S53+$I$12=91.1,1,IF(S53+$I$12=92.1,1,IF(S53+$I$12=93.1,1,0))))))))))</f>
        <v>0</v>
      </c>
      <c r="AM54" s="67"/>
      <c r="AN54" s="67"/>
      <c r="AO54" s="67"/>
    </row>
    <row r="55" spans="1:41" ht="45.75" customHeight="1" x14ac:dyDescent="0.35">
      <c r="A55" s="14" t="s">
        <v>6</v>
      </c>
      <c r="B55" s="151">
        <f>SUM(B13,B16,B19,B22,B25,B28,B31,B34,B37,B40,B43,B46,B49,B52)</f>
        <v>36</v>
      </c>
      <c r="C55" s="152">
        <f>SUM(C13,C16,C19,C22,C25,C28,C31,C34,C37,C40,C43,C46,C49,C52)</f>
        <v>1.0000000000000002</v>
      </c>
      <c r="D55" s="153">
        <f>K55</f>
        <v>100</v>
      </c>
      <c r="E55" s="116">
        <f>IF(B55=0,0,IF((K55+M56)=140.8,M55+1,IF((K55+M56)=129.6,M55+1,IF((K55+M56)=108.8,M55+1,IF((K55+M56)=97.6,M55+1,IF((K55+M56)=12.8,M55+1,IF((K55+M56)=33.6,M55+1,IF((K55+M56)=44.8,M55+1,IF((K55+M56)=65.6,M55+1,IF((K55+M56)=76.8,M55+1,IF(K55=1,1,M55)))))))))+E57))+S57</f>
        <v>20</v>
      </c>
      <c r="F55" s="116">
        <f>IF(B55=0,0,IF((K55+M56)=158.4,N55-1,IF((K55+M56)=147.2,N55-1,IF((K55+M56)=126.4,N55-1,IF((K55+M56)=115.2,N55-1,IF((K55+M56)=19.2,N55-1,IF((K55+M56)=30.4,N55-1,IF((K55+M56)=51.2,N55-1,IF((K55+M56)=62.4,N55-1,IF((N56-M56)=1,N55-1,IF((K55+M56)=83.2,N55-1,IF((K55+M56)=88,N55-1,IF((K55+M56)=94.4,N55-1,N55))))))))))+F57)))+U57</f>
        <v>20</v>
      </c>
      <c r="G55" s="116">
        <f>IF(B55=0,0,IF((K55+O56)=107.9,O55+1,IF((K55+O56)=81.9,O55+1,O55))+G57)+V57</f>
        <v>15</v>
      </c>
      <c r="H55" s="116">
        <f>IF(B55=0,0,IF((K55+O56)=126.1,P55-1,IF((K55+O56)=100.1,P55-1,IF((K55+O56)=22.1,P55-1,IF((P56-O56)=1,P55-1,IF((K55+O56)=48.1,P55-1,IF((P56-O56)=1.1,P55-1,IF((K55+O56)=74.1,P55-1,P55))))))+H57))+W57</f>
        <v>15</v>
      </c>
      <c r="I55" s="116">
        <f>IF(B55=0,0,IF((K55+Q56)=96.8,Q55+1,IF((K55+Q56)=95.7,Q55+1,IF((K55+Q56)=74.8,Q55+1,IF((K55+Q56)=73.7,Q55+1,IF((K55+Q56)=7.7,Q55+1,IF((K55+Q56)=29.7,Q55+1,IF((K55+Q56)=51.7,Q55+1,IF((K55+Q56)=52.8,Q55+1,Q55)))))))+I57))+X57</f>
        <v>30</v>
      </c>
      <c r="J55" s="116">
        <f>IF(B55=0,0,IF((K55+Q56)=102.3,R55-1,IF((K55+Q56)=101.2,R55-1,IF((K55+Q56)=100.1,R55-1,IF((K55+Q56)=80.3,R55-1,IF((K55+Q56)=79.2,R55-1,IF((K55+Q56)=78.1,R55-1,IF((K55+Q56)=14.3,R55-1,IF((K55+Q56)=13.2,R55-1,IF((K55+Q56)=12.1,R55-1,IF(J56=0.5,R55-1,IF((R56-Q56)=1.1,R55-1,IF((R56-Q56)=1,R55-1,IF((K55+Q56)=34.1,R55-1,IF((K55+Q56)=35.2,R55-1,IF((K55+Q56)=36.3,R55-1,IF((K55+Q56)=55,R55-1,IF((K55+Q56)=56.1,R55-1,IF((K55+Q56)=57.2,R55-1,IF((K55+Q56)=58.3,R55-1,R55))))))))))))))))+J57))))+Y57</f>
        <v>0</v>
      </c>
      <c r="K55" s="117">
        <f>V11</f>
        <v>100</v>
      </c>
      <c r="L55" s="141"/>
      <c r="M55" s="137">
        <f>SUM(MCQs!U85:BW85)</f>
        <v>20</v>
      </c>
      <c r="N55" s="68">
        <f>SUM(MCQs!U86:BW86)</f>
        <v>20</v>
      </c>
      <c r="O55" s="68">
        <f>SUM(MCQs!U87:BW87)</f>
        <v>15</v>
      </c>
      <c r="P55" s="68">
        <f>SUM(MCQs!U88:BW88)</f>
        <v>15</v>
      </c>
      <c r="Q55" s="68">
        <f>SUM(MCQs!U89:BW89)</f>
        <v>30</v>
      </c>
      <c r="R55" s="68">
        <f>SUM(MCQs!U90:BW90)</f>
        <v>0</v>
      </c>
    </row>
    <row r="56" spans="1:41" s="71" customFormat="1" ht="17.25" customHeight="1" x14ac:dyDescent="0.25">
      <c r="A56" s="12"/>
      <c r="B56" s="12"/>
      <c r="C56" s="12"/>
      <c r="D56" s="23">
        <f>SUM(D13,D16,D19,D22,D25,D28,D31,D34,D37,D40,D43,D46,D49,D52)</f>
        <v>100.00000000000001</v>
      </c>
      <c r="E56" s="89">
        <f t="shared" ref="E56:J56" si="17">IF($B55=0,"",E$12*$K55)</f>
        <v>20</v>
      </c>
      <c r="F56" s="89">
        <f t="shared" si="17"/>
        <v>20</v>
      </c>
      <c r="G56" s="89">
        <f t="shared" si="17"/>
        <v>15</v>
      </c>
      <c r="H56" s="89">
        <f t="shared" si="17"/>
        <v>15</v>
      </c>
      <c r="I56" s="89">
        <f t="shared" si="17"/>
        <v>30</v>
      </c>
      <c r="J56" s="89">
        <f t="shared" si="17"/>
        <v>0</v>
      </c>
      <c r="K56" s="81"/>
      <c r="L56" s="142"/>
      <c r="M56" s="138">
        <f>E56+F56</f>
        <v>40</v>
      </c>
      <c r="N56" s="138">
        <f>M55+N55</f>
        <v>40</v>
      </c>
      <c r="O56" s="138">
        <f>G56+H56</f>
        <v>30</v>
      </c>
      <c r="P56" s="138">
        <f>O55+P55</f>
        <v>30</v>
      </c>
      <c r="Q56" s="138">
        <f>I56+J56</f>
        <v>30</v>
      </c>
      <c r="R56" s="138">
        <f>Q55+R55</f>
        <v>30</v>
      </c>
      <c r="S56" s="67"/>
      <c r="T56" s="67"/>
      <c r="U56" s="67"/>
      <c r="V56" s="67"/>
      <c r="W56" s="67"/>
      <c r="X56" s="67"/>
      <c r="Y56" s="67"/>
      <c r="Z56" s="67"/>
      <c r="AA56" s="67"/>
      <c r="AB56" s="67"/>
      <c r="AC56" s="67"/>
      <c r="AD56" s="67"/>
      <c r="AE56" s="67"/>
      <c r="AF56" s="67"/>
      <c r="AG56" s="67"/>
      <c r="AH56" s="67"/>
      <c r="AI56" s="67"/>
      <c r="AJ56" s="67"/>
      <c r="AK56" s="67"/>
      <c r="AL56" s="67"/>
      <c r="AM56" s="67"/>
      <c r="AN56" s="67"/>
      <c r="AO56" s="67"/>
    </row>
    <row r="57" spans="1:41" s="71" customFormat="1" ht="15" customHeight="1" x14ac:dyDescent="0.25">
      <c r="A57" s="13"/>
      <c r="B57" s="13"/>
      <c r="C57" s="13"/>
      <c r="D57" s="13"/>
      <c r="E57" s="158"/>
      <c r="F57" s="158"/>
      <c r="G57" s="158"/>
      <c r="H57" s="158"/>
      <c r="I57" s="158"/>
      <c r="J57" s="158"/>
      <c r="K57" s="82"/>
      <c r="L57" s="142"/>
      <c r="M57" s="138"/>
      <c r="N57" s="138"/>
      <c r="O57" s="138"/>
      <c r="P57" s="138"/>
      <c r="Q57" s="138"/>
      <c r="R57" s="138"/>
      <c r="S57" s="67">
        <f>IF(K55=101,1,IF(K55=108,1,IF(K55=121,1,IF(K55=128,1,IF(K55=141,1,IF(K55=148,1,0))))))</f>
        <v>0</v>
      </c>
      <c r="T57" s="67"/>
      <c r="U57" s="67">
        <f>IF(K55=6,-1,IF(K55=112,-1,IF(K55=119,-1,IF(K55=132,-1,IF(K55=139,-1,0)))))</f>
        <v>0</v>
      </c>
      <c r="V57" s="67">
        <f>IF(K55=103,1,IF(K55=123,1,IF(K55=143,1,0)))</f>
        <v>0</v>
      </c>
      <c r="W57" s="67">
        <f>IF(K55=117,-1,IF(K55=137,-1,0))</f>
        <v>0</v>
      </c>
      <c r="X57" s="67">
        <f>IF(K55=6,1,IF(K55=107,1,IF(K55=108,1,IF(K55=127,1,IF(K55=128,1,IF(K55=147,1,IF(K55=148,1,0)))))))+AD57+AK57+IF(K55+$I$12=125.1,-1,IF(K55+$I$12=126.1,-1,IF(K55+$I$12=127.1,-1,IF(K55+$I$12=128.1,-1,IF(K55+$I$12=134.1,1,0)))))</f>
        <v>0</v>
      </c>
      <c r="Y57" s="67">
        <f>IF(K55=111,-1,IF(K55=112,-1,IF(K55=113,-1,IF(K55=131,-1,IF(K55=132,-1,IF(K55=133,-1,0))))))+AE57+AL57+IF(K55+$I$12=131.1,1,IF(K55+$I$12=132.1,1,IF(K55+$I$12=133.1,1,0)))</f>
        <v>0</v>
      </c>
      <c r="Z57" s="67"/>
      <c r="AA57" s="67"/>
      <c r="AB57" s="67"/>
      <c r="AC57" s="67"/>
      <c r="AD57" s="67">
        <f>IF(K55+$I$12=4.1,-1,IF(K55+$I$12=5.1,-1,IF(K55+$I$12=5.1,-1,IF(K55+$I$12=6.1,-1,IF(K55+$I$12=7.1,-1,IF(K55+$I$12=25.1,-1,IF(K55+$I$12=26.1,-1,IF(K55+$I$12=27.1,-1,IF(K55+$I$12=34.1,1,IF(K55+$I$12=45.1,-1,IF(K55+$I$12=114.1,1,0)))))))))))+IF(K55+$I$12=145.1,-1,IF(K55+$I$12=146.1,-1,IF(K55+$I$12=147.1,-1,IF(K55+$I$12=148.1,-1,0))))</f>
        <v>0</v>
      </c>
      <c r="AE57" s="67">
        <f>IF(K55+$I$12=11.1,1,IF(K55+$I$12=12.1,1,IF(K55+$I$12=13.1,1,IF(K55+$I$12=31.1,1,IF(K55+$I$12=32.1,1,IF(K55+$I$12=33.1,1,IF(K55+$I$12=111.1,1,IF(K55+$I$12=112.1,1,IF(K55+$I$12=113.1,1,0)))))))))</f>
        <v>0</v>
      </c>
      <c r="AF57" s="67"/>
      <c r="AG57" s="67"/>
      <c r="AH57" s="67"/>
      <c r="AI57" s="67"/>
      <c r="AJ57" s="67"/>
      <c r="AK57" s="67">
        <f>IF(K55+$I$12=46.1,-1,IF(K55+$I$12=47.1,-1,IF(K55+$I$12=48.1,-1,IF(K55+$I$12=54.1,1,IF(K55+$I$12=65.1,-1,IF(K55+$I$12=66.1,-1,IF(K55+$I$12=67.1,-1,IF(K55+$I$12=68.1,-1,IF(K55+$I$12=74.1,1,IF(K55+$I$12=85.1,-1,IF(K55+$I$12=86.1,-1,IF(K55+$I$12=87.1,-1,IF(K55+$I$12=88.1,-1,IF(K55+$I$12=94.1,1,IF(K55+$I$12=105.1,-1,IF(K55+$I$12=106.1,-1,IF(K55+$I$12=107.1,-1,IF(K55+$I$12=108.1,-1,0))))))))))))))))))</f>
        <v>0</v>
      </c>
      <c r="AL57" s="67">
        <f>IF(K55+$I$12=50.1,1,IF(K55+$I$12=51.1,1,IF(K55+$I$12=52.1,1,IF(K55+$I$12=53.1,1,IF(K55+$I$12=71.1,1,IF(K55+$I$12=72.1,1,IF(K55+$I$12=73.1,1,IF(K55+$I$12=91.1,1,IF(K55+$I$12=92.1,1,IF(K55+$I$12=93.1,1,0))))))))))</f>
        <v>0</v>
      </c>
      <c r="AM57" s="67"/>
      <c r="AN57" s="67"/>
      <c r="AO57" s="67"/>
    </row>
    <row r="58" spans="1:41" ht="18" customHeight="1" x14ac:dyDescent="0.35">
      <c r="A58" s="291" t="s">
        <v>44</v>
      </c>
      <c r="B58" s="291"/>
      <c r="C58" s="291"/>
      <c r="D58" s="292"/>
      <c r="E58" s="118">
        <f>SUM(E13,E16,E19,E22,E25,E28,E31,E34,E37,E40,E43,E46,E49,E52)</f>
        <v>20</v>
      </c>
      <c r="F58" s="118">
        <f t="shared" ref="F58:J58" si="18">SUM(F13,F16,F19,F22,F25,F28,F31,F34,F37,F40,F43,F46,F49,F52)</f>
        <v>20</v>
      </c>
      <c r="G58" s="118">
        <f t="shared" si="18"/>
        <v>15</v>
      </c>
      <c r="H58" s="118">
        <f>SUM(H13,H16,H19,H22,H25,H28,H31,H34,H37,H40,H43,H46,H49,H52)</f>
        <v>15</v>
      </c>
      <c r="I58" s="118">
        <f t="shared" si="18"/>
        <v>30</v>
      </c>
      <c r="J58" s="118">
        <f t="shared" si="18"/>
        <v>0</v>
      </c>
      <c r="K58" s="119">
        <f>SUM(K13,K16,K19,K22,K25,K28,K31,K34,K37,K40,K43,K46,K49,K52)</f>
        <v>100</v>
      </c>
      <c r="L58" s="134"/>
    </row>
    <row r="59" spans="1:41" ht="18" customHeight="1" x14ac:dyDescent="0.35">
      <c r="A59" s="72"/>
      <c r="B59" s="73"/>
      <c r="C59" s="73"/>
      <c r="D59" s="74"/>
      <c r="E59" s="75"/>
      <c r="F59" s="75"/>
      <c r="G59" s="75"/>
      <c r="H59" s="76"/>
      <c r="I59" s="76"/>
      <c r="J59" s="76"/>
      <c r="K59" s="73"/>
    </row>
    <row r="60" spans="1:41" ht="18" customHeight="1" x14ac:dyDescent="0.35">
      <c r="B60" s="77"/>
    </row>
    <row r="61" spans="1:41" ht="18" customHeight="1" x14ac:dyDescent="0.35"/>
    <row r="62" spans="1:41" ht="18" customHeight="1" x14ac:dyDescent="0.35">
      <c r="C62" s="286"/>
      <c r="D62" s="286"/>
      <c r="E62" s="286"/>
      <c r="F62" s="286"/>
      <c r="G62" s="286"/>
      <c r="H62" s="286"/>
    </row>
    <row r="63" spans="1:41" ht="18" customHeight="1" x14ac:dyDescent="0.35">
      <c r="C63" s="287"/>
      <c r="D63" s="287"/>
      <c r="E63" s="287"/>
      <c r="F63" s="287"/>
      <c r="G63" s="287"/>
      <c r="H63" s="287"/>
    </row>
    <row r="64" spans="1:41" ht="21" customHeight="1" x14ac:dyDescent="0.35">
      <c r="A64" s="108"/>
      <c r="B64" s="109"/>
      <c r="C64" s="110"/>
      <c r="D64" s="110"/>
      <c r="E64" s="111"/>
      <c r="F64" s="112"/>
      <c r="G64" s="112"/>
      <c r="H64" s="112"/>
      <c r="I64" s="112"/>
      <c r="J64" s="112"/>
    </row>
    <row r="65" spans="1:10" ht="18" customHeight="1" x14ac:dyDescent="0.35">
      <c r="A65" s="289"/>
      <c r="B65" s="289"/>
      <c r="C65" s="289"/>
      <c r="D65" s="289"/>
      <c r="E65" s="289"/>
      <c r="F65" s="289"/>
      <c r="G65" s="289"/>
      <c r="H65" s="289"/>
      <c r="I65" s="289"/>
      <c r="J65" s="289"/>
    </row>
    <row r="66" spans="1:10" ht="18" customHeight="1" x14ac:dyDescent="0.35">
      <c r="A66" s="289"/>
      <c r="B66" s="289"/>
      <c r="C66" s="289"/>
      <c r="D66" s="289"/>
      <c r="E66" s="289"/>
      <c r="F66" s="289"/>
      <c r="G66" s="289"/>
      <c r="H66" s="289"/>
      <c r="I66" s="289"/>
      <c r="J66" s="289"/>
    </row>
    <row r="67" spans="1:10" ht="32.5" customHeight="1" x14ac:dyDescent="0.35">
      <c r="A67" s="289"/>
      <c r="B67" s="289"/>
      <c r="C67" s="289"/>
      <c r="D67" s="289"/>
      <c r="E67" s="289"/>
      <c r="F67" s="289"/>
      <c r="G67" s="289"/>
      <c r="H67" s="289"/>
      <c r="I67" s="289"/>
      <c r="J67" s="289"/>
    </row>
    <row r="68" spans="1:10" ht="25.15" customHeight="1" x14ac:dyDescent="0.35">
      <c r="A68" s="289"/>
      <c r="B68" s="289"/>
      <c r="C68" s="289"/>
      <c r="D68" s="289"/>
      <c r="E68" s="289"/>
      <c r="F68" s="289"/>
      <c r="G68" s="289"/>
      <c r="H68" s="289"/>
      <c r="I68" s="289"/>
      <c r="J68" s="289"/>
    </row>
    <row r="69" spans="1:10" ht="27" customHeight="1" x14ac:dyDescent="0.35">
      <c r="A69" s="289"/>
      <c r="B69" s="289"/>
      <c r="C69" s="289"/>
      <c r="D69" s="289"/>
      <c r="E69" s="289"/>
      <c r="F69" s="289"/>
      <c r="G69" s="289"/>
      <c r="H69" s="289"/>
      <c r="I69" s="289"/>
      <c r="J69" s="289"/>
    </row>
    <row r="70" spans="1:10" ht="111.65" customHeight="1" x14ac:dyDescent="0.35">
      <c r="A70" s="289"/>
      <c r="B70" s="289"/>
      <c r="C70" s="289"/>
      <c r="D70" s="289"/>
      <c r="E70" s="289"/>
      <c r="F70" s="289"/>
      <c r="G70" s="289"/>
      <c r="H70" s="289"/>
      <c r="I70" s="289"/>
      <c r="J70" s="289"/>
    </row>
    <row r="71" spans="1:10" ht="18" customHeight="1" x14ac:dyDescent="0.35">
      <c r="A71" s="290"/>
      <c r="B71" s="290"/>
      <c r="C71" s="290"/>
      <c r="D71" s="290"/>
      <c r="E71" s="290"/>
      <c r="F71" s="290"/>
      <c r="G71" s="290"/>
      <c r="H71" s="290"/>
      <c r="I71" s="290"/>
      <c r="J71" s="290"/>
    </row>
    <row r="72" spans="1:10" ht="18" customHeight="1" x14ac:dyDescent="0.35">
      <c r="A72" s="113"/>
      <c r="B72" s="109"/>
      <c r="C72" s="109"/>
      <c r="D72" s="114"/>
      <c r="E72" s="115" t="s">
        <v>17</v>
      </c>
      <c r="F72" s="115"/>
      <c r="G72" s="115"/>
      <c r="H72" s="115"/>
      <c r="I72" s="115"/>
      <c r="J72" s="112"/>
    </row>
    <row r="73" spans="1:10" ht="18" customHeight="1" x14ac:dyDescent="0.35">
      <c r="A73" s="113"/>
      <c r="B73" s="109"/>
      <c r="C73" s="109"/>
      <c r="D73" s="288" t="s">
        <v>25</v>
      </c>
      <c r="E73" s="288"/>
      <c r="F73" s="288"/>
      <c r="G73" s="288"/>
      <c r="H73" s="288"/>
      <c r="I73" s="288"/>
      <c r="J73" s="112"/>
    </row>
    <row r="74" spans="1:10" ht="18" customHeight="1" x14ac:dyDescent="0.35">
      <c r="A74" s="113"/>
      <c r="B74" s="109"/>
      <c r="C74" s="109"/>
      <c r="D74" s="280" t="s">
        <v>27</v>
      </c>
      <c r="E74" s="280"/>
      <c r="F74" s="280"/>
      <c r="G74" s="280"/>
      <c r="H74" s="280"/>
      <c r="I74" s="280"/>
      <c r="J74" s="112"/>
    </row>
    <row r="75" spans="1:10" ht="18" customHeight="1" x14ac:dyDescent="0.35">
      <c r="D75" s="63"/>
      <c r="E75" s="10"/>
      <c r="F75" s="10"/>
      <c r="G75" s="10"/>
      <c r="H75" s="10"/>
      <c r="I75" s="10"/>
    </row>
    <row r="76" spans="1:10" ht="18" customHeight="1" x14ac:dyDescent="0.35"/>
    <row r="77" spans="1:10" ht="18" customHeight="1" x14ac:dyDescent="0.35"/>
    <row r="78" spans="1:10" ht="18" customHeight="1" x14ac:dyDescent="0.35"/>
    <row r="79" spans="1:10" ht="18" customHeight="1" x14ac:dyDescent="0.35"/>
    <row r="80" spans="1:10" ht="18" customHeight="1" x14ac:dyDescent="0.35"/>
    <row r="81" ht="18" customHeight="1" x14ac:dyDescent="0.35"/>
    <row r="82" ht="18" customHeight="1" x14ac:dyDescent="0.35"/>
    <row r="83" ht="18" customHeight="1" x14ac:dyDescent="0.35"/>
    <row r="84" ht="18" customHeight="1" x14ac:dyDescent="0.35"/>
    <row r="85" ht="20.25" customHeight="1" x14ac:dyDescent="0.35"/>
    <row r="86" ht="20.25" customHeight="1" x14ac:dyDescent="0.35"/>
    <row r="87" ht="20.25" customHeight="1" x14ac:dyDescent="0.35"/>
    <row r="88" ht="20.25" customHeight="1" x14ac:dyDescent="0.35"/>
    <row r="89" ht="20.25" customHeight="1" x14ac:dyDescent="0.35"/>
    <row r="90" ht="20.25" customHeight="1" x14ac:dyDescent="0.35"/>
    <row r="91" ht="20.25" customHeight="1" x14ac:dyDescent="0.35"/>
    <row r="92" ht="20.25" customHeight="1" x14ac:dyDescent="0.35"/>
    <row r="93" ht="20.25" customHeight="1" x14ac:dyDescent="0.35"/>
    <row r="94" ht="20.25" customHeight="1" x14ac:dyDescent="0.35"/>
    <row r="95" ht="20.25" customHeight="1" x14ac:dyDescent="0.35"/>
    <row r="96" ht="20.25" customHeight="1" x14ac:dyDescent="0.35"/>
    <row r="97" spans="4:11" ht="20.25" customHeight="1" x14ac:dyDescent="0.35"/>
    <row r="98" spans="4:11" ht="20.25" customHeight="1" x14ac:dyDescent="0.35"/>
    <row r="99" spans="4:11" ht="20.25" customHeight="1" x14ac:dyDescent="0.35"/>
    <row r="100" spans="4:11" ht="20.25" customHeight="1" x14ac:dyDescent="0.35"/>
    <row r="101" spans="4:11" ht="20.25" customHeight="1" x14ac:dyDescent="0.35"/>
    <row r="102" spans="4:11" ht="20.25" customHeight="1" x14ac:dyDescent="0.35"/>
    <row r="103" spans="4:11" ht="20.25" customHeight="1" x14ac:dyDescent="0.35"/>
    <row r="104" spans="4:11" ht="20.25" customHeight="1" x14ac:dyDescent="0.35"/>
    <row r="105" spans="4:11" ht="20.25" customHeight="1" x14ac:dyDescent="0.35"/>
    <row r="106" spans="4:11" ht="20.25" customHeight="1" x14ac:dyDescent="0.35"/>
    <row r="107" spans="4:11" ht="20.25" customHeight="1" x14ac:dyDescent="0.35"/>
    <row r="108" spans="4:11" ht="20.25" customHeight="1" x14ac:dyDescent="0.35"/>
    <row r="109" spans="4:11" ht="20.25" customHeight="1" x14ac:dyDescent="0.35"/>
    <row r="110" spans="4:11" ht="20.25" customHeight="1" x14ac:dyDescent="0.35"/>
    <row r="111" spans="4:11" ht="20.25" customHeight="1" x14ac:dyDescent="0.35">
      <c r="D111" s="66"/>
      <c r="E111" s="65"/>
      <c r="F111" s="65"/>
      <c r="G111" s="65"/>
      <c r="H111" s="65"/>
      <c r="I111" s="65"/>
      <c r="J111" s="65"/>
      <c r="K111" s="66"/>
    </row>
    <row r="112" spans="4:11" ht="20.25" customHeight="1" x14ac:dyDescent="0.35"/>
    <row r="113" ht="20.25" customHeight="1" x14ac:dyDescent="0.35"/>
    <row r="114" ht="20.25" customHeight="1" x14ac:dyDescent="0.35"/>
    <row r="115" ht="20.25" customHeight="1" x14ac:dyDescent="0.35"/>
    <row r="116" ht="20.25" customHeight="1" x14ac:dyDescent="0.35"/>
    <row r="117" ht="20.25" customHeight="1" x14ac:dyDescent="0.35"/>
    <row r="118" ht="20.25" customHeight="1" x14ac:dyDescent="0.35"/>
    <row r="119" ht="20.25" customHeight="1" x14ac:dyDescent="0.35"/>
    <row r="120" ht="20.25" customHeight="1" x14ac:dyDescent="0.35"/>
    <row r="121" ht="20.25" customHeight="1" x14ac:dyDescent="0.35"/>
    <row r="122" ht="20.25" customHeight="1" x14ac:dyDescent="0.35"/>
    <row r="123" ht="20.25" customHeight="1" x14ac:dyDescent="0.35"/>
    <row r="124" ht="20.25" customHeight="1" x14ac:dyDescent="0.35"/>
    <row r="125" ht="20.25" customHeight="1" x14ac:dyDescent="0.35"/>
    <row r="126" ht="20.25" customHeight="1" x14ac:dyDescent="0.35"/>
    <row r="127" ht="20.25" customHeight="1" x14ac:dyDescent="0.35"/>
    <row r="128" ht="20.25" customHeight="1" x14ac:dyDescent="0.35"/>
    <row r="129" ht="20.25" customHeight="1" x14ac:dyDescent="0.35"/>
    <row r="130" ht="20.25" customHeight="1" x14ac:dyDescent="0.35"/>
    <row r="131" ht="20.25" customHeight="1" x14ac:dyDescent="0.35"/>
    <row r="132" ht="20.25" customHeight="1" x14ac:dyDescent="0.35"/>
    <row r="133" ht="20.25" customHeight="1" x14ac:dyDescent="0.35"/>
    <row r="134" ht="20.25" customHeight="1" x14ac:dyDescent="0.35"/>
    <row r="135" ht="20.25" customHeight="1" x14ac:dyDescent="0.35"/>
    <row r="136" ht="20.25" customHeight="1" x14ac:dyDescent="0.35"/>
    <row r="137" ht="20.25" customHeight="1" x14ac:dyDescent="0.35"/>
    <row r="138" ht="20.25" customHeight="1" x14ac:dyDescent="0.35"/>
    <row r="139" ht="20.25" customHeight="1" x14ac:dyDescent="0.35"/>
    <row r="140" ht="20.25" customHeight="1" x14ac:dyDescent="0.35"/>
    <row r="141" ht="20.25" customHeight="1" x14ac:dyDescent="0.35"/>
    <row r="142" ht="20.25" customHeight="1" x14ac:dyDescent="0.35"/>
    <row r="143" ht="20.25" customHeight="1" x14ac:dyDescent="0.35"/>
    <row r="144" ht="20.25" customHeight="1" x14ac:dyDescent="0.35"/>
    <row r="145" ht="20.25" customHeight="1" x14ac:dyDescent="0.35"/>
    <row r="146" ht="20.25" customHeight="1" x14ac:dyDescent="0.35"/>
    <row r="147" ht="20.25" customHeight="1" x14ac:dyDescent="0.35"/>
    <row r="148" ht="20.25" customHeight="1" x14ac:dyDescent="0.35"/>
    <row r="149" ht="20.25" customHeight="1" x14ac:dyDescent="0.35"/>
    <row r="150" ht="20.25" customHeight="1" x14ac:dyDescent="0.35"/>
    <row r="151" ht="20.25" customHeight="1" x14ac:dyDescent="0.35"/>
    <row r="152" ht="20.25" customHeight="1" x14ac:dyDescent="0.35"/>
    <row r="153" ht="20.25" customHeight="1" x14ac:dyDescent="0.35"/>
    <row r="154" ht="20.25" customHeight="1" x14ac:dyDescent="0.35"/>
    <row r="155" ht="20.25" customHeight="1" x14ac:dyDescent="0.35"/>
    <row r="156" ht="20.25" customHeight="1" x14ac:dyDescent="0.35"/>
    <row r="157" ht="20.25" customHeight="1" x14ac:dyDescent="0.35"/>
    <row r="158" ht="20.25" customHeight="1" x14ac:dyDescent="0.35"/>
    <row r="159" ht="20.25" customHeight="1" x14ac:dyDescent="0.35"/>
    <row r="160" ht="20.25" customHeight="1" x14ac:dyDescent="0.35"/>
    <row r="161" ht="20.25" customHeight="1" x14ac:dyDescent="0.35"/>
    <row r="162" ht="20.25" customHeight="1" x14ac:dyDescent="0.35"/>
    <row r="163" ht="20.25" customHeight="1" x14ac:dyDescent="0.35"/>
    <row r="164" ht="20.25" customHeight="1" x14ac:dyDescent="0.35"/>
    <row r="165" ht="20.25" customHeight="1" x14ac:dyDescent="0.35"/>
    <row r="166" ht="20.25" customHeight="1" x14ac:dyDescent="0.35"/>
    <row r="167" ht="20.25" customHeight="1" x14ac:dyDescent="0.35"/>
    <row r="168" ht="20.25" customHeight="1" x14ac:dyDescent="0.35"/>
    <row r="169" ht="20.25" customHeight="1" x14ac:dyDescent="0.35"/>
    <row r="170" ht="20.25" customHeight="1" x14ac:dyDescent="0.35"/>
    <row r="171" ht="20.25" customHeight="1" x14ac:dyDescent="0.35"/>
    <row r="172" ht="20.25" customHeight="1" x14ac:dyDescent="0.35"/>
    <row r="173" ht="20.25" customHeight="1" x14ac:dyDescent="0.35"/>
  </sheetData>
  <sheetProtection algorithmName="SHA-512" hashValue="UL9UbtpABQ8ZN/MLLToyOw9gMMcPuD3iJBfyH5pN/Z73FusvFpwOjK+52ewIEUtL9T6Hf/lSbOrkKKQQRx8JzA==" saltValue="30dxFSk96crBBJkaJmylWw==" spinCount="100000" sheet="1" objects="1" formatRows="0" selectLockedCells="1"/>
  <mergeCells count="30">
    <mergeCell ref="A71:J71"/>
    <mergeCell ref="A58:D58"/>
    <mergeCell ref="Z11:AA11"/>
    <mergeCell ref="V11:X11"/>
    <mergeCell ref="B1:K1"/>
    <mergeCell ref="B2:K2"/>
    <mergeCell ref="B3:K3"/>
    <mergeCell ref="B4:K4"/>
    <mergeCell ref="A5:K8"/>
    <mergeCell ref="AC7:AC9"/>
    <mergeCell ref="AI11:AK11"/>
    <mergeCell ref="D74:I74"/>
    <mergeCell ref="K9:K11"/>
    <mergeCell ref="A9:A12"/>
    <mergeCell ref="E10:F10"/>
    <mergeCell ref="G10:H10"/>
    <mergeCell ref="I10:J10"/>
    <mergeCell ref="B9:B12"/>
    <mergeCell ref="E9:J9"/>
    <mergeCell ref="D9:D12"/>
    <mergeCell ref="C62:H62"/>
    <mergeCell ref="C63:H63"/>
    <mergeCell ref="C9:C12"/>
    <mergeCell ref="D73:I73"/>
    <mergeCell ref="A65:J70"/>
    <mergeCell ref="AD4:AD9"/>
    <mergeCell ref="AE4:AE9"/>
    <mergeCell ref="AF4:AF9"/>
    <mergeCell ref="AG4:AG9"/>
    <mergeCell ref="AH4:AH9"/>
  </mergeCells>
  <conditionalFormatting sqref="K12">
    <cfRule type="cellIs" dxfId="224" priority="2302" operator="greaterThan">
      <formula>1</formula>
    </cfRule>
    <cfRule type="cellIs" dxfId="223" priority="2303" operator="lessThan">
      <formula>1</formula>
    </cfRule>
  </conditionalFormatting>
  <conditionalFormatting sqref="E56:J56">
    <cfRule type="expression" dxfId="222" priority="2314">
      <formula>#REF!&lt;#REF!</formula>
    </cfRule>
    <cfRule type="expression" dxfId="221" priority="2315">
      <formula>#REF!&gt;#REF!</formula>
    </cfRule>
  </conditionalFormatting>
  <conditionalFormatting sqref="M13">
    <cfRule type="expression" dxfId="220" priority="2476">
      <formula>#REF!&gt;#REF!</formula>
    </cfRule>
    <cfRule type="expression" dxfId="219" priority="2477">
      <formula>#REF!&lt;#REF!</formula>
    </cfRule>
  </conditionalFormatting>
  <conditionalFormatting sqref="M43 M25 M28 M31 M34 M37 M40 M46 M49 M52 M55">
    <cfRule type="expression" dxfId="218" priority="2478">
      <formula>#REF!&lt;#REF!</formula>
    </cfRule>
    <cfRule type="expression" dxfId="217" priority="2479">
      <formula>#REF!&gt;#REF!</formula>
    </cfRule>
  </conditionalFormatting>
  <conditionalFormatting sqref="E13:E14 E16:E17 E19:E20 E22:E23 E25:E26 E28:E29 E34:E35 E37:E38 E40:E41 E43:E44 E46:E47 E49:E50 E52:E53 E31:E32">
    <cfRule type="expression" dxfId="216" priority="205">
      <formula>$E$55&lt;$E$58</formula>
    </cfRule>
    <cfRule type="expression" dxfId="215" priority="206">
      <formula>$E$55&gt;$E$58</formula>
    </cfRule>
  </conditionalFormatting>
  <conditionalFormatting sqref="F13:F14 F16:F17 F19:F20 F22:F23 F25:F26 F28:F29 F34:F35 F37:F38 F40:F41 F43:F44 F46:F47 F49:F50 F52:F53 F31:F32">
    <cfRule type="expression" dxfId="214" priority="203">
      <formula>$F$55&lt;$F$58</formula>
    </cfRule>
    <cfRule type="expression" dxfId="213" priority="204">
      <formula>$F$55&gt;$F$58</formula>
    </cfRule>
  </conditionalFormatting>
  <conditionalFormatting sqref="G13:G14 G16:G17 G19:G20 G22:G23 G25:G26 G28:G29 G34:G35 G37:G38 G40:G41 G43:G44 G46:G47 G49:G50 G52:G53 G31:G32">
    <cfRule type="expression" dxfId="212" priority="201">
      <formula>$G$55&lt;$G$58</formula>
    </cfRule>
    <cfRule type="expression" dxfId="211" priority="202">
      <formula>$G$55&gt;$G$58</formula>
    </cfRule>
  </conditionalFormatting>
  <conditionalFormatting sqref="H13:H14 H16:H17 H19:H20 H22:H23 H25:H26 H28:H29 H34:H35 H37:H38 H40:H41 H43:H44 H46:H47 H49:H50 H52:H53 H31:H32">
    <cfRule type="expression" dxfId="210" priority="199">
      <formula>$H$55&lt;$H$58</formula>
    </cfRule>
    <cfRule type="expression" dxfId="209" priority="200">
      <formula>$H$55&gt;$H$58</formula>
    </cfRule>
  </conditionalFormatting>
  <conditionalFormatting sqref="I13:I14 I16:I17 I19:I20 I22:I23 I25:I26 I28:I29 I34:I35 I37:I38 I40:I41 I43:I44 I46:I47 I49:I50 I52:I53 I31:I32">
    <cfRule type="expression" dxfId="208" priority="197">
      <formula>$I$55&lt;$I$58</formula>
    </cfRule>
    <cfRule type="expression" dxfId="207" priority="198">
      <formula>$I$55&gt;$I$58</formula>
    </cfRule>
  </conditionalFormatting>
  <conditionalFormatting sqref="J13:J14 J16:J17 J28:J29 J34:J35 J37:J38 J40:J41 J43:J44 J46:J47 J49:J50 J52:J53 J22:J23 J19:J20 J25:J26 J31:J32">
    <cfRule type="expression" dxfId="206" priority="195">
      <formula>$J$55&lt;$J$58</formula>
    </cfRule>
    <cfRule type="expression" dxfId="205" priority="196">
      <formula>$J$55&gt;$J$58</formula>
    </cfRule>
  </conditionalFormatting>
  <conditionalFormatting sqref="K13">
    <cfRule type="expression" dxfId="204" priority="190">
      <formula>$K$55&gt;$K$58</formula>
    </cfRule>
    <cfRule type="expression" dxfId="203" priority="191">
      <formula>$K$55&lt;$K$58</formula>
    </cfRule>
    <cfRule type="expression" dxfId="202" priority="192">
      <formula>$K$55=$K$58</formula>
    </cfRule>
  </conditionalFormatting>
  <conditionalFormatting sqref="K13">
    <cfRule type="expression" dxfId="201" priority="188">
      <formula>$L14&lt;=-0.9</formula>
    </cfRule>
    <cfRule type="expression" dxfId="200" priority="189">
      <formula>$L14&gt;=0.9</formula>
    </cfRule>
  </conditionalFormatting>
  <conditionalFormatting sqref="K16">
    <cfRule type="expression" dxfId="199" priority="180">
      <formula>$K$55&gt;$K$58</formula>
    </cfRule>
    <cfRule type="expression" dxfId="198" priority="181">
      <formula>$K$55&lt;$K$58</formula>
    </cfRule>
    <cfRule type="expression" dxfId="197" priority="182">
      <formula>$K$55=$K$58</formula>
    </cfRule>
  </conditionalFormatting>
  <conditionalFormatting sqref="K16">
    <cfRule type="expression" dxfId="196" priority="178">
      <formula>$L17&lt;=-0.9</formula>
    </cfRule>
    <cfRule type="expression" dxfId="195" priority="179">
      <formula>$L17&gt;=0.9</formula>
    </cfRule>
  </conditionalFormatting>
  <conditionalFormatting sqref="K19">
    <cfRule type="expression" dxfId="194" priority="175">
      <formula>$K$55&gt;$K$58</formula>
    </cfRule>
    <cfRule type="expression" dxfId="193" priority="176">
      <formula>$K$55&lt;$K$58</formula>
    </cfRule>
    <cfRule type="expression" dxfId="192" priority="177">
      <formula>$K$55=$K$58</formula>
    </cfRule>
  </conditionalFormatting>
  <conditionalFormatting sqref="K19">
    <cfRule type="expression" dxfId="191" priority="173">
      <formula>$L20&lt;=-0.9</formula>
    </cfRule>
    <cfRule type="expression" dxfId="190" priority="174">
      <formula>$L20&gt;=0.9</formula>
    </cfRule>
  </conditionalFormatting>
  <conditionalFormatting sqref="K22">
    <cfRule type="expression" dxfId="189" priority="170">
      <formula>$K$55&gt;$K$58</formula>
    </cfRule>
    <cfRule type="expression" dxfId="188" priority="171">
      <formula>$K$55&lt;$K$58</formula>
    </cfRule>
    <cfRule type="expression" dxfId="187" priority="172">
      <formula>$K$55=$K$58</formula>
    </cfRule>
  </conditionalFormatting>
  <conditionalFormatting sqref="K22">
    <cfRule type="expression" dxfId="186" priority="168">
      <formula>$L23&lt;=-0.9</formula>
    </cfRule>
    <cfRule type="expression" dxfId="185" priority="169">
      <formula>$L23&gt;=0.9</formula>
    </cfRule>
  </conditionalFormatting>
  <conditionalFormatting sqref="K25">
    <cfRule type="expression" dxfId="184" priority="165">
      <formula>$K$55&gt;$K$58</formula>
    </cfRule>
    <cfRule type="expression" dxfId="183" priority="166">
      <formula>$K$55&lt;$K$58</formula>
    </cfRule>
    <cfRule type="expression" dxfId="182" priority="167">
      <formula>$K$55=$K$58</formula>
    </cfRule>
  </conditionalFormatting>
  <conditionalFormatting sqref="K25">
    <cfRule type="expression" dxfId="181" priority="163">
      <formula>$L26&lt;=-0.9</formula>
    </cfRule>
    <cfRule type="expression" dxfId="180" priority="164">
      <formula>$L26&gt;=0.9</formula>
    </cfRule>
  </conditionalFormatting>
  <conditionalFormatting sqref="K28">
    <cfRule type="expression" dxfId="179" priority="160">
      <formula>$K$55&gt;$K$58</formula>
    </cfRule>
    <cfRule type="expression" dxfId="178" priority="161">
      <formula>$K$55&lt;$K$58</formula>
    </cfRule>
    <cfRule type="expression" dxfId="177" priority="162">
      <formula>$K$55=$K$58</formula>
    </cfRule>
  </conditionalFormatting>
  <conditionalFormatting sqref="K28">
    <cfRule type="expression" dxfId="176" priority="158">
      <formula>$L29&lt;=-0.9</formula>
    </cfRule>
    <cfRule type="expression" dxfId="175" priority="159">
      <formula>$L29&gt;=0.9</formula>
    </cfRule>
  </conditionalFormatting>
  <conditionalFormatting sqref="K31">
    <cfRule type="expression" dxfId="174" priority="155">
      <formula>$K$55&gt;$K$58</formula>
    </cfRule>
    <cfRule type="expression" dxfId="173" priority="156">
      <formula>$K$55&lt;$K$58</formula>
    </cfRule>
    <cfRule type="expression" dxfId="172" priority="157">
      <formula>$K$55=$K$58</formula>
    </cfRule>
  </conditionalFormatting>
  <conditionalFormatting sqref="K31">
    <cfRule type="expression" dxfId="171" priority="153">
      <formula>$L32&lt;=-0.9</formula>
    </cfRule>
    <cfRule type="expression" dxfId="170" priority="154">
      <formula>$L32&gt;=0.9</formula>
    </cfRule>
  </conditionalFormatting>
  <conditionalFormatting sqref="K34">
    <cfRule type="expression" dxfId="169" priority="150">
      <formula>$K$55&gt;$K$58</formula>
    </cfRule>
    <cfRule type="expression" dxfId="168" priority="151">
      <formula>$K$55&lt;$K$58</formula>
    </cfRule>
    <cfRule type="expression" dxfId="167" priority="152">
      <formula>$K$55=$K$58</formula>
    </cfRule>
  </conditionalFormatting>
  <conditionalFormatting sqref="K34">
    <cfRule type="expression" dxfId="166" priority="148">
      <formula>$L35&lt;=-0.9</formula>
    </cfRule>
    <cfRule type="expression" dxfId="165" priority="149">
      <formula>$L35&gt;=0.9</formula>
    </cfRule>
  </conditionalFormatting>
  <conditionalFormatting sqref="K37">
    <cfRule type="expression" dxfId="164" priority="145">
      <formula>$K$55&gt;$K$58</formula>
    </cfRule>
    <cfRule type="expression" dxfId="163" priority="146">
      <formula>$K$55&lt;$K$58</formula>
    </cfRule>
    <cfRule type="expression" dxfId="162" priority="147">
      <formula>$K$55=$K$58</formula>
    </cfRule>
  </conditionalFormatting>
  <conditionalFormatting sqref="K37">
    <cfRule type="expression" dxfId="161" priority="143">
      <formula>$L38&lt;=-0.9</formula>
    </cfRule>
    <cfRule type="expression" dxfId="160" priority="144">
      <formula>$L38&gt;=0.9</formula>
    </cfRule>
  </conditionalFormatting>
  <conditionalFormatting sqref="K40">
    <cfRule type="expression" dxfId="159" priority="140">
      <formula>$K$55&gt;$K$58</formula>
    </cfRule>
    <cfRule type="expression" dxfId="158" priority="141">
      <formula>$K$55&lt;$K$58</formula>
    </cfRule>
    <cfRule type="expression" dxfId="157" priority="142">
      <formula>$K$55=$K$58</formula>
    </cfRule>
  </conditionalFormatting>
  <conditionalFormatting sqref="K40">
    <cfRule type="expression" dxfId="156" priority="138">
      <formula>$L41&lt;=-0.9</formula>
    </cfRule>
    <cfRule type="expression" dxfId="155" priority="139">
      <formula>$L41&gt;=0.9</formula>
    </cfRule>
  </conditionalFormatting>
  <conditionalFormatting sqref="K43">
    <cfRule type="expression" dxfId="154" priority="135">
      <formula>$K$55&gt;$K$58</formula>
    </cfRule>
    <cfRule type="expression" dxfId="153" priority="136">
      <formula>$K$55&lt;$K$58</formula>
    </cfRule>
    <cfRule type="expression" dxfId="152" priority="137">
      <formula>$K$55=$K$58</formula>
    </cfRule>
  </conditionalFormatting>
  <conditionalFormatting sqref="K43">
    <cfRule type="expression" dxfId="151" priority="133">
      <formula>$L44&lt;=-0.9</formula>
    </cfRule>
    <cfRule type="expression" dxfId="150" priority="134">
      <formula>$L44&gt;=0.9</formula>
    </cfRule>
  </conditionalFormatting>
  <conditionalFormatting sqref="K46">
    <cfRule type="expression" dxfId="149" priority="130">
      <formula>$K$55&gt;$K$58</formula>
    </cfRule>
    <cfRule type="expression" dxfId="148" priority="131">
      <formula>$K$55&lt;$K$58</formula>
    </cfRule>
    <cfRule type="expression" dxfId="147" priority="132">
      <formula>$K$55=$K$58</formula>
    </cfRule>
  </conditionalFormatting>
  <conditionalFormatting sqref="K46">
    <cfRule type="expression" dxfId="146" priority="128">
      <formula>$L47&lt;=-0.9</formula>
    </cfRule>
    <cfRule type="expression" dxfId="145" priority="129">
      <formula>$L47&gt;=0.9</formula>
    </cfRule>
  </conditionalFormatting>
  <conditionalFormatting sqref="K49">
    <cfRule type="expression" dxfId="144" priority="125">
      <formula>$K$55&gt;$K$58</formula>
    </cfRule>
    <cfRule type="expression" dxfId="143" priority="126">
      <formula>$K$55&lt;$K$58</formula>
    </cfRule>
    <cfRule type="expression" dxfId="142" priority="127">
      <formula>$K$55=$K$58</formula>
    </cfRule>
  </conditionalFormatting>
  <conditionalFormatting sqref="K49">
    <cfRule type="expression" dxfId="141" priority="123">
      <formula>$L50&lt;=-0.9</formula>
    </cfRule>
    <cfRule type="expression" dxfId="140" priority="124">
      <formula>$L50&gt;=0.9</formula>
    </cfRule>
  </conditionalFormatting>
  <conditionalFormatting sqref="K52">
    <cfRule type="expression" dxfId="139" priority="120">
      <formula>$K$55&gt;$K$58</formula>
    </cfRule>
    <cfRule type="expression" dxfId="138" priority="121">
      <formula>$K$55&lt;$K$58</formula>
    </cfRule>
    <cfRule type="expression" dxfId="137" priority="122">
      <formula>$K$55=$K$58</formula>
    </cfRule>
  </conditionalFormatting>
  <conditionalFormatting sqref="K52">
    <cfRule type="expression" dxfId="136" priority="118">
      <formula>$L53&lt;=-0.9</formula>
    </cfRule>
    <cfRule type="expression" dxfId="135" priority="119">
      <formula>$L53&gt;=0.9</formula>
    </cfRule>
  </conditionalFormatting>
  <conditionalFormatting sqref="K15">
    <cfRule type="expression" dxfId="134" priority="47">
      <formula>$K$15&gt;=1</formula>
    </cfRule>
    <cfRule type="expression" dxfId="133" priority="48">
      <formula>$K$15&lt;0</formula>
    </cfRule>
  </conditionalFormatting>
  <conditionalFormatting sqref="Z11">
    <cfRule type="expression" dxfId="132" priority="44">
      <formula>$K$55&gt;$K$58</formula>
    </cfRule>
    <cfRule type="expression" dxfId="131" priority="45">
      <formula>$K$55&lt;$K$58</formula>
    </cfRule>
    <cfRule type="expression" dxfId="130" priority="46">
      <formula>$K$55=$K$58</formula>
    </cfRule>
  </conditionalFormatting>
  <conditionalFormatting sqref="Z11">
    <cfRule type="expression" dxfId="129" priority="42">
      <formula>$L12&lt;=-0.9</formula>
    </cfRule>
    <cfRule type="expression" dxfId="128" priority="43">
      <formula>$L12&gt;=0.9</formula>
    </cfRule>
  </conditionalFormatting>
  <conditionalFormatting sqref="AC11">
    <cfRule type="expression" dxfId="127" priority="28">
      <formula>$E$55&lt;$E$58</formula>
    </cfRule>
    <cfRule type="expression" dxfId="126" priority="29">
      <formula>$E$55&gt;$E$58</formula>
    </cfRule>
  </conditionalFormatting>
  <conditionalFormatting sqref="AD11">
    <cfRule type="expression" dxfId="125" priority="26">
      <formula>$F$55&lt;$F$58</formula>
    </cfRule>
    <cfRule type="expression" dxfId="124" priority="27">
      <formula>$F$55&gt;$F$58</formula>
    </cfRule>
  </conditionalFormatting>
  <conditionalFormatting sqref="AE11">
    <cfRule type="expression" dxfId="123" priority="24">
      <formula>$G$55&lt;$G$58</formula>
    </cfRule>
    <cfRule type="expression" dxfId="122" priority="25">
      <formula>$G$55&gt;$G$58</formula>
    </cfRule>
  </conditionalFormatting>
  <conditionalFormatting sqref="AF11">
    <cfRule type="cellIs" dxfId="121" priority="9" operator="equal">
      <formula>$AC$11</formula>
    </cfRule>
    <cfRule type="expression" dxfId="120" priority="22">
      <formula>$H$55&lt;$H$58</formula>
    </cfRule>
    <cfRule type="expression" dxfId="119" priority="23">
      <formula>$H$55&gt;$H$58</formula>
    </cfRule>
  </conditionalFormatting>
  <conditionalFormatting sqref="AG11">
    <cfRule type="expression" dxfId="118" priority="20">
      <formula>$I$55&lt;$I$58</formula>
    </cfRule>
    <cfRule type="expression" dxfId="117" priority="21">
      <formula>$I$55&gt;$I$58</formula>
    </cfRule>
  </conditionalFormatting>
  <conditionalFormatting sqref="AH11">
    <cfRule type="cellIs" dxfId="116" priority="6" operator="equal">
      <formula>$AG$11</formula>
    </cfRule>
    <cfRule type="cellIs" dxfId="115" priority="11" operator="equal">
      <formula>$AC$11</formula>
    </cfRule>
    <cfRule type="expression" dxfId="114" priority="18">
      <formula>$J$55&lt;$J$58</formula>
    </cfRule>
    <cfRule type="expression" dxfId="113" priority="19">
      <formula>$J$55&gt;$J$58</formula>
    </cfRule>
  </conditionalFormatting>
  <conditionalFormatting sqref="V11">
    <cfRule type="cellIs" dxfId="112" priority="2" operator="equal">
      <formula>0</formula>
    </cfRule>
    <cfRule type="cellIs" dxfId="111" priority="17" operator="equal">
      <formula>(SUM($AC$11:$AH$11))</formula>
    </cfRule>
  </conditionalFormatting>
  <conditionalFormatting sqref="AC12">
    <cfRule type="cellIs" dxfId="110" priority="16" operator="equal">
      <formula>$AC$11</formula>
    </cfRule>
  </conditionalFormatting>
  <conditionalFormatting sqref="AD12">
    <cfRule type="cellIs" dxfId="109" priority="15" operator="equal">
      <formula>$AD$11</formula>
    </cfRule>
  </conditionalFormatting>
  <conditionalFormatting sqref="AG12">
    <cfRule type="cellIs" dxfId="108" priority="10" operator="equal">
      <formula>$AG$11</formula>
    </cfRule>
  </conditionalFormatting>
  <conditionalFormatting sqref="AE12">
    <cfRule type="cellIs" dxfId="107" priority="8" operator="equal">
      <formula>$AE$11</formula>
    </cfRule>
  </conditionalFormatting>
  <conditionalFormatting sqref="AF12">
    <cfRule type="cellIs" dxfId="106" priority="7" operator="equal">
      <formula>$AF$11</formula>
    </cfRule>
  </conditionalFormatting>
  <conditionalFormatting sqref="AH12">
    <cfRule type="cellIs" dxfId="105" priority="3" operator="equal">
      <formula>$AH$11</formula>
    </cfRule>
  </conditionalFormatting>
  <conditionalFormatting sqref="Z11:AH12">
    <cfRule type="cellIs" dxfId="104" priority="1" operator="equal">
      <formula>0</formula>
    </cfRule>
  </conditionalFormatting>
  <printOptions horizontalCentered="1"/>
  <pageMargins left="0.21811023622047199" right="0.21811023622047199" top="0.25433070866141999" bottom="0.23622047244094502" header="0.11496062992125999" footer="0.31496062992126"/>
  <pageSetup paperSize="9" scale="95" orientation="portrait" cellComments="atEnd" horizontalDpi="4294967293" verticalDpi="4294967293" r:id="rId1"/>
  <rowBreaks count="1" manualBreakCount="1">
    <brk id="63" max="1638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00B0F0"/>
  </sheetPr>
  <dimension ref="A1:BE144"/>
  <sheetViews>
    <sheetView showGridLines="0" tabSelected="1" zoomScale="87" zoomScaleNormal="87" workbookViewId="0">
      <selection activeCell="AU16" sqref="AU16:AV17"/>
    </sheetView>
  </sheetViews>
  <sheetFormatPr defaultColWidth="9.1796875" defaultRowHeight="14.5" x14ac:dyDescent="0.35"/>
  <cols>
    <col min="1" max="1" width="31.81640625" style="51" customWidth="1"/>
    <col min="2" max="2" width="5" style="21" customWidth="1"/>
    <col min="3" max="3" width="8.54296875" style="21" customWidth="1"/>
    <col min="4" max="4" width="6" style="21" customWidth="1"/>
    <col min="5" max="10" width="6.81640625" style="19" customWidth="1"/>
    <col min="11" max="11" width="6.26953125" style="30" customWidth="1"/>
    <col min="12" max="12" width="3.26953125" style="5" hidden="1" customWidth="1"/>
    <col min="13" max="14" width="3.1796875" style="5" hidden="1" customWidth="1"/>
    <col min="15" max="15" width="3.453125" style="6" hidden="1" customWidth="1"/>
    <col min="16" max="29" width="3.1796875" style="6" hidden="1" customWidth="1"/>
    <col min="30" max="35" width="2.1796875" style="6" hidden="1" customWidth="1"/>
    <col min="36" max="36" width="2.1796875" style="5" hidden="1" customWidth="1"/>
    <col min="37" max="37" width="3.26953125" style="5" hidden="1" customWidth="1"/>
    <col min="38" max="38" width="3" style="5" hidden="1" customWidth="1"/>
    <col min="39" max="44" width="2.1796875" style="5" hidden="1" customWidth="1"/>
    <col min="45" max="45" width="3.1796875" style="5" hidden="1" customWidth="1"/>
    <col min="46" max="46" width="3.453125" style="24" customWidth="1"/>
    <col min="47" max="48" width="7.7265625" style="5" customWidth="1"/>
    <col min="49" max="49" width="7.7265625" style="61" customWidth="1"/>
    <col min="50" max="50" width="7.7265625" style="62" customWidth="1"/>
    <col min="51" max="51" width="3.1796875" style="62" customWidth="1"/>
    <col min="52" max="56" width="3.1796875" style="30" customWidth="1"/>
    <col min="57" max="57" width="6.453125" style="30" customWidth="1"/>
    <col min="58" max="16384" width="9.1796875" style="30"/>
  </cols>
  <sheetData>
    <row r="1" spans="1:57" ht="96.65" customHeight="1" x14ac:dyDescent="0.35">
      <c r="A1" s="311"/>
      <c r="B1" s="311"/>
      <c r="C1" s="311"/>
      <c r="D1" s="311"/>
      <c r="E1" s="311"/>
      <c r="F1" s="311"/>
      <c r="G1" s="311"/>
      <c r="H1" s="311"/>
      <c r="I1" s="311"/>
      <c r="J1" s="311"/>
      <c r="K1" s="311"/>
      <c r="AU1" s="96"/>
      <c r="AV1" s="96"/>
      <c r="AW1" s="97"/>
      <c r="AX1" s="98"/>
      <c r="AY1" s="98"/>
      <c r="AZ1" s="99"/>
      <c r="BA1" s="99"/>
      <c r="BB1" s="99"/>
      <c r="BC1" s="99"/>
      <c r="BD1" s="99"/>
      <c r="BE1" s="99"/>
    </row>
    <row r="2" spans="1:57" s="8" customFormat="1" ht="18.649999999999999" customHeight="1" x14ac:dyDescent="0.35">
      <c r="A2" s="314" t="str">
        <f>'Encode Data'!B1</f>
        <v>Misamis Oriental General Comprehensive High School</v>
      </c>
      <c r="B2" s="314"/>
      <c r="C2" s="314"/>
      <c r="D2" s="314"/>
      <c r="E2" s="314"/>
      <c r="F2" s="314"/>
      <c r="G2" s="314"/>
      <c r="H2" s="314"/>
      <c r="I2" s="314"/>
      <c r="J2" s="314"/>
      <c r="K2" s="314"/>
      <c r="L2" s="159"/>
      <c r="M2" s="159"/>
      <c r="N2" s="159"/>
      <c r="O2" s="160"/>
      <c r="P2" s="160"/>
      <c r="Q2" s="160"/>
      <c r="R2" s="160"/>
      <c r="S2" s="160"/>
      <c r="T2" s="160"/>
      <c r="U2" s="160"/>
      <c r="V2" s="160"/>
      <c r="W2" s="160"/>
      <c r="X2" s="160"/>
      <c r="Y2" s="160"/>
      <c r="Z2" s="160"/>
      <c r="AA2" s="160"/>
      <c r="AB2" s="160"/>
      <c r="AC2" s="160"/>
      <c r="AD2" s="160"/>
      <c r="AE2" s="160"/>
      <c r="AF2" s="160"/>
      <c r="AG2" s="160"/>
      <c r="AH2" s="160"/>
      <c r="AI2" s="160"/>
      <c r="AJ2" s="159"/>
      <c r="AK2" s="159"/>
      <c r="AL2" s="159"/>
      <c r="AM2" s="159"/>
      <c r="AN2" s="159"/>
      <c r="AO2" s="159"/>
      <c r="AP2" s="159"/>
      <c r="AQ2" s="159"/>
      <c r="AR2" s="159"/>
      <c r="AS2" s="159"/>
      <c r="AT2" s="161"/>
      <c r="AU2" s="162"/>
      <c r="AV2" s="162"/>
      <c r="AW2" s="163"/>
      <c r="AX2" s="164"/>
      <c r="AY2" s="164"/>
      <c r="AZ2" s="165"/>
      <c r="BA2" s="165"/>
      <c r="BB2" s="165"/>
      <c r="BC2" s="165"/>
      <c r="BD2" s="165"/>
      <c r="BE2" s="165"/>
    </row>
    <row r="3" spans="1:57" ht="3" customHeight="1" x14ac:dyDescent="0.35">
      <c r="A3" s="311"/>
      <c r="B3" s="311"/>
      <c r="C3" s="311"/>
      <c r="D3" s="311"/>
      <c r="E3" s="311"/>
      <c r="F3" s="311"/>
      <c r="G3" s="311"/>
      <c r="H3" s="311"/>
      <c r="I3" s="311"/>
      <c r="J3" s="311"/>
      <c r="K3" s="311"/>
      <c r="AU3" s="96"/>
      <c r="AV3" s="96"/>
      <c r="AW3" s="97"/>
      <c r="AX3" s="98"/>
      <c r="AY3" s="98"/>
      <c r="AZ3" s="99"/>
      <c r="BA3" s="99"/>
      <c r="BB3" s="99"/>
      <c r="BC3" s="99"/>
      <c r="BD3" s="99"/>
      <c r="BE3" s="99"/>
    </row>
    <row r="4" spans="1:57" ht="3" customHeight="1" x14ac:dyDescent="0.35">
      <c r="A4" s="310" t="str">
        <f>'Encode Data'!A5</f>
        <v>Table of Specification (TOS)</v>
      </c>
      <c r="B4" s="310"/>
      <c r="C4" s="310"/>
      <c r="D4" s="310"/>
      <c r="E4" s="310"/>
      <c r="F4" s="310"/>
      <c r="G4" s="310"/>
      <c r="H4" s="310"/>
      <c r="I4" s="310"/>
      <c r="J4" s="310"/>
      <c r="K4" s="310"/>
      <c r="AU4" s="96"/>
      <c r="AV4" s="96"/>
      <c r="AW4" s="97"/>
      <c r="AX4" s="98"/>
      <c r="AY4" s="98"/>
      <c r="AZ4" s="99"/>
      <c r="BA4" s="99"/>
      <c r="BB4" s="99"/>
      <c r="BC4" s="99"/>
      <c r="BD4" s="99"/>
      <c r="BE4" s="99"/>
    </row>
    <row r="5" spans="1:57" ht="3" customHeight="1" x14ac:dyDescent="0.35">
      <c r="A5" s="310"/>
      <c r="B5" s="310"/>
      <c r="C5" s="310"/>
      <c r="D5" s="310"/>
      <c r="E5" s="310"/>
      <c r="F5" s="310"/>
      <c r="G5" s="310"/>
      <c r="H5" s="310"/>
      <c r="I5" s="310"/>
      <c r="J5" s="310"/>
      <c r="K5" s="310"/>
      <c r="AU5" s="96"/>
      <c r="AV5" s="96"/>
      <c r="AW5" s="97"/>
      <c r="AX5" s="98"/>
      <c r="AY5" s="98"/>
      <c r="AZ5" s="99"/>
      <c r="BA5" s="99"/>
      <c r="BB5" s="99"/>
      <c r="BC5" s="99"/>
      <c r="BD5" s="99"/>
      <c r="BE5" s="99"/>
    </row>
    <row r="6" spans="1:57" ht="7.5" customHeight="1" x14ac:dyDescent="0.35">
      <c r="A6" s="310"/>
      <c r="B6" s="310"/>
      <c r="C6" s="310"/>
      <c r="D6" s="310"/>
      <c r="E6" s="310"/>
      <c r="F6" s="310"/>
      <c r="G6" s="310"/>
      <c r="H6" s="310"/>
      <c r="I6" s="310"/>
      <c r="J6" s="310"/>
      <c r="K6" s="310"/>
      <c r="AU6" s="96"/>
      <c r="AV6" s="96"/>
      <c r="AW6" s="97"/>
      <c r="AX6" s="98"/>
      <c r="AY6" s="98"/>
      <c r="AZ6" s="99"/>
      <c r="BA6" s="99"/>
      <c r="BB6" s="99"/>
      <c r="BC6" s="99"/>
      <c r="BD6" s="99"/>
      <c r="BE6" s="99"/>
    </row>
    <row r="7" spans="1:57" ht="13" customHeight="1" x14ac:dyDescent="0.35">
      <c r="A7" s="311" t="str">
        <f>"SY "&amp;'Encode Data'!B2</f>
        <v>SY 2025-2026</v>
      </c>
      <c r="B7" s="311"/>
      <c r="C7" s="311"/>
      <c r="D7" s="311"/>
      <c r="E7" s="311"/>
      <c r="F7" s="311"/>
      <c r="G7" s="311"/>
      <c r="H7" s="311"/>
      <c r="I7" s="311"/>
      <c r="J7" s="311"/>
      <c r="K7" s="311"/>
      <c r="AU7" s="212"/>
      <c r="AV7" s="212"/>
      <c r="AW7" s="212"/>
      <c r="AX7" s="212"/>
      <c r="AY7" s="98"/>
      <c r="AZ7" s="99"/>
      <c r="BA7" s="99"/>
      <c r="BB7" s="99"/>
      <c r="BC7" s="99"/>
      <c r="BD7" s="99"/>
      <c r="BE7" s="99"/>
    </row>
    <row r="8" spans="1:57" ht="30" customHeight="1" x14ac:dyDescent="0.35">
      <c r="A8" s="120" t="str">
        <f>"Subject: "&amp;'Encode Data'!B3</f>
        <v>Subject: Bread and Pastry Production (BPP), Third Quarter</v>
      </c>
      <c r="B8" s="120"/>
      <c r="C8" s="120"/>
      <c r="D8" s="120"/>
      <c r="E8" s="120"/>
      <c r="F8" s="120"/>
      <c r="G8" s="120"/>
      <c r="H8" s="120"/>
      <c r="I8" s="120"/>
      <c r="J8" s="120"/>
      <c r="K8" s="120"/>
      <c r="AU8" s="96"/>
      <c r="AV8" s="96"/>
      <c r="AW8" s="97"/>
      <c r="AX8" s="98"/>
      <c r="AY8" s="98"/>
      <c r="AZ8" s="99"/>
      <c r="BA8" s="99"/>
      <c r="BB8" s="99"/>
      <c r="BC8" s="99"/>
      <c r="BD8" s="99"/>
      <c r="BE8" s="99"/>
    </row>
    <row r="9" spans="1:57" ht="14.25" customHeight="1" x14ac:dyDescent="0.35">
      <c r="A9" s="313" t="s">
        <v>24</v>
      </c>
      <c r="B9" s="321" t="s">
        <v>13</v>
      </c>
      <c r="C9" s="321" t="s">
        <v>14</v>
      </c>
      <c r="D9" s="321" t="s">
        <v>15</v>
      </c>
      <c r="E9" s="315" t="s">
        <v>5</v>
      </c>
      <c r="F9" s="317"/>
      <c r="G9" s="317"/>
      <c r="H9" s="317"/>
      <c r="I9" s="317"/>
      <c r="J9" s="317"/>
      <c r="K9" s="318" t="s">
        <v>16</v>
      </c>
      <c r="AU9" s="96"/>
      <c r="AV9" s="96"/>
      <c r="AW9" s="97"/>
      <c r="AX9" s="98"/>
      <c r="AY9" s="98"/>
      <c r="AZ9" s="99"/>
      <c r="BA9" s="99"/>
      <c r="BB9" s="99"/>
      <c r="BC9" s="99"/>
      <c r="BD9" s="99"/>
      <c r="BE9" s="99"/>
    </row>
    <row r="10" spans="1:57" ht="16.5" customHeight="1" x14ac:dyDescent="0.35">
      <c r="A10" s="313"/>
      <c r="B10" s="322"/>
      <c r="C10" s="322"/>
      <c r="D10" s="322"/>
      <c r="E10" s="315">
        <f>'Encode Data'!E10</f>
        <v>40</v>
      </c>
      <c r="F10" s="316"/>
      <c r="G10" s="315">
        <f>'Encode Data'!G10</f>
        <v>30</v>
      </c>
      <c r="H10" s="316"/>
      <c r="I10" s="315">
        <f>'Encode Data'!I10</f>
        <v>30</v>
      </c>
      <c r="J10" s="317"/>
      <c r="K10" s="318"/>
      <c r="AU10" s="96"/>
      <c r="AV10" s="96"/>
      <c r="AW10" s="97"/>
      <c r="AX10" s="98"/>
      <c r="AY10" s="98"/>
      <c r="AZ10" s="99"/>
      <c r="BA10" s="99"/>
      <c r="BB10" s="99"/>
      <c r="BC10" s="99"/>
      <c r="BD10" s="99"/>
      <c r="BE10" s="99"/>
    </row>
    <row r="11" spans="1:57" ht="54" customHeight="1" x14ac:dyDescent="0.35">
      <c r="A11" s="313"/>
      <c r="B11" s="322"/>
      <c r="C11" s="322"/>
      <c r="D11" s="322"/>
      <c r="E11" s="20" t="str">
        <f>'Encode Data'!E11</f>
        <v>Remembering</v>
      </c>
      <c r="F11" s="20" t="str">
        <f>'Encode Data'!F11</f>
        <v>Understanding</v>
      </c>
      <c r="G11" s="20" t="str">
        <f>'Encode Data'!G11</f>
        <v>Applying</v>
      </c>
      <c r="H11" s="20" t="str">
        <f>'Encode Data'!H11</f>
        <v>Analyzing</v>
      </c>
      <c r="I11" s="20" t="str">
        <f>'Encode Data'!I11</f>
        <v>Evaluating</v>
      </c>
      <c r="J11" s="20" t="str">
        <f>'Encode Data'!J11</f>
        <v>Creating</v>
      </c>
      <c r="K11" s="318"/>
      <c r="L11" s="5" t="s">
        <v>11</v>
      </c>
      <c r="AD11" s="6">
        <f>IF($AK$11=0,0,'Encode Data'!M13)</f>
        <v>2</v>
      </c>
      <c r="AE11" s="6">
        <f>IF($AK$11=0,0,'Encode Data'!F13)</f>
        <v>3</v>
      </c>
      <c r="AF11" s="6">
        <f>IF($AK$11=0,0,'Encode Data'!G13)</f>
        <v>1</v>
      </c>
      <c r="AG11" s="6">
        <f>IF($AK$11=0,0,'Encode Data'!H13)</f>
        <v>1</v>
      </c>
      <c r="AH11" s="6">
        <f>IF($AK$11=0,0,'Encode Data'!I13)</f>
        <v>3</v>
      </c>
      <c r="AI11" s="6">
        <f>IF($AK$11=0,0,'Encode Data'!J13)</f>
        <v>0</v>
      </c>
      <c r="AJ11" s="6"/>
      <c r="AK11" s="5">
        <f>'Encode Data'!S14</f>
        <v>11</v>
      </c>
      <c r="AL11" s="5">
        <f>'Encode Data'!K13</f>
        <v>10</v>
      </c>
      <c r="AM11" s="6"/>
      <c r="AN11" s="6"/>
      <c r="AO11" s="6"/>
      <c r="AP11" s="6"/>
      <c r="AQ11" s="6"/>
      <c r="AR11" s="6"/>
      <c r="AS11" s="6"/>
      <c r="AT11" s="25"/>
      <c r="AU11" s="100"/>
      <c r="AV11" s="100"/>
      <c r="AW11" s="97"/>
      <c r="AX11" s="98"/>
      <c r="AY11" s="98"/>
      <c r="AZ11" s="99"/>
      <c r="BA11" s="99"/>
      <c r="BB11" s="99"/>
      <c r="BC11" s="99"/>
      <c r="BD11" s="99"/>
      <c r="BE11" s="99"/>
    </row>
    <row r="12" spans="1:57" ht="15" customHeight="1" x14ac:dyDescent="0.35">
      <c r="A12" s="313"/>
      <c r="B12" s="323"/>
      <c r="C12" s="323"/>
      <c r="D12" s="323"/>
      <c r="E12" s="15">
        <f>'Encode Data'!E12</f>
        <v>0.2</v>
      </c>
      <c r="F12" s="15">
        <f>'Encode Data'!F12</f>
        <v>0.2</v>
      </c>
      <c r="G12" s="15">
        <f>'Encode Data'!G12</f>
        <v>0.15</v>
      </c>
      <c r="H12" s="15">
        <f>'Encode Data'!H12</f>
        <v>0.15</v>
      </c>
      <c r="I12" s="15">
        <f>'Encode Data'!I12</f>
        <v>0.3</v>
      </c>
      <c r="J12" s="15">
        <f>'Encode Data'!J12</f>
        <v>0</v>
      </c>
      <c r="K12" s="4">
        <f>SUM(E12:J12)</f>
        <v>1</v>
      </c>
      <c r="AD12" s="5">
        <f>AD11</f>
        <v>2</v>
      </c>
      <c r="AE12" s="5">
        <f>AD12</f>
        <v>2</v>
      </c>
      <c r="AF12" s="5">
        <f>AE12</f>
        <v>2</v>
      </c>
      <c r="AG12" s="5">
        <f>AE11</f>
        <v>3</v>
      </c>
      <c r="AH12" s="5">
        <f>AG12</f>
        <v>3</v>
      </c>
      <c r="AI12" s="5">
        <f>AH12</f>
        <v>3</v>
      </c>
      <c r="AJ12" s="5">
        <f>AF11</f>
        <v>1</v>
      </c>
      <c r="AK12" s="5">
        <f>AJ12</f>
        <v>1</v>
      </c>
      <c r="AL12" s="5">
        <f>AK12</f>
        <v>1</v>
      </c>
      <c r="AM12" s="5">
        <f>AG11</f>
        <v>1</v>
      </c>
      <c r="AN12" s="5">
        <f>AM12</f>
        <v>1</v>
      </c>
      <c r="AO12" s="5">
        <f>AN12</f>
        <v>1</v>
      </c>
      <c r="AP12" s="5">
        <f>AH11</f>
        <v>3</v>
      </c>
      <c r="AQ12" s="5">
        <f>AP12</f>
        <v>3</v>
      </c>
      <c r="AR12" s="5">
        <f>AQ12</f>
        <v>3</v>
      </c>
      <c r="AS12" s="5">
        <f>AI11</f>
        <v>0</v>
      </c>
      <c r="AU12" s="329" t="s">
        <v>23</v>
      </c>
      <c r="AV12" s="330"/>
      <c r="AW12" s="330"/>
      <c r="AX12" s="330"/>
      <c r="AY12" s="330"/>
      <c r="AZ12" s="330"/>
      <c r="BA12" s="99"/>
      <c r="BB12" s="99"/>
      <c r="BC12" s="99"/>
      <c r="BD12" s="99"/>
      <c r="BE12" s="99"/>
    </row>
    <row r="13" spans="1:57" ht="119" customHeight="1" x14ac:dyDescent="0.35">
      <c r="A13" s="31" t="str">
        <f>IF('Encode Data'!A13=0,"",'Encode Data'!A13)</f>
        <v xml:space="preserve">1.1 Select, measure and weigh ingredients according to recipe requirements, enterprise practices and customer practices                  1.2 Select required oven temperature to bake goods in accordance with desired characteristics, standard recipe specifications and enterprise 
practices </v>
      </c>
      <c r="B13" s="32">
        <f>IF('Encode Data'!B13=0,"",'Encode Data'!B13)</f>
        <v>4</v>
      </c>
      <c r="C13" s="33">
        <f t="shared" ref="C13:C20" si="0">IF(B13="","",B13/$B$28)</f>
        <v>0.1111111111111111</v>
      </c>
      <c r="D13" s="34">
        <f t="shared" ref="D13:D20" si="1">IF(B13="","",C13*$D$28)</f>
        <v>11.111111111111111</v>
      </c>
      <c r="E13" s="35" t="str">
        <f>IF($AU$16="H",Rembr!BP4,IF($AU$16="V",Eval!BU4,IF($AU$16="T",Undrtng!BQ4,IF($AU$16="W",Undrtng!BQ4,IF($AU$16="X",Undrtng!BQ4,IF($AU$16="y",Rembr!BP4,""))))))</f>
        <v xml:space="preserve">1  2                                                                                                </v>
      </c>
      <c r="F13" s="36" t="str">
        <f>IF($AU$16="H",Rembr!BP8,IF($AU$16="V",Eval!BU64,IF($AU$16="T",Undrtng!BQ64,IF($AU$16="W",Undrtng!BQ64,IF($AU$16="X",Undrtng!BQ64,IF($AU$16="Y",Rembr!BP8,""))))))</f>
        <v xml:space="preserve">3  4  5                                                                                              </v>
      </c>
      <c r="G13" s="36" t="str">
        <f>IF($AU$16="H",Rembr!BP12,IF($AU$16="V",Eval!BU124,IF($AU$16="T",Undrtng!BQ124,IF($AU$16="W",Undrtng!BQ68,IF($AU$16="X",Undrtng!BQ68,IF($AU$16="Y",Rembr!BP12,""))))))</f>
        <v xml:space="preserve">6                                                                                                  </v>
      </c>
      <c r="H13" s="36" t="str">
        <f>IF($AU$16="H",Rembr!BP16,IF($AU$16="V",Eval!BU184,IF($AU$16="T",Undrtng!BQ128,IF($AU$16="W",Undrtng!BQ72,IF($AU$16="X",Undrtng!BQ72,IF($AU$16="Y",Rembr!BP16,""))))))</f>
        <v xml:space="preserve">7                                                                                                  </v>
      </c>
      <c r="I13" s="36" t="str">
        <f>IF($AU$16="H",Rembr!BP20,IF($AU$16="V",Eval!BU244,IF($AU$16="T",Undrtng!BQ132,IF($AU$16="W",Undrtng!BQ76,IF($AU$16="X",Undrtng!BQ76,IF($AU$16="Y",Rembr!BP20,""))))))</f>
        <v xml:space="preserve">8  9  10                                                                                              </v>
      </c>
      <c r="J13" s="37" t="str">
        <f>IF($AU$16="H",Rembr!BP24,IF($AU$16="V",Eval!BU304,IF($AU$16="T",Undrtng!BQ304,IF($AU$16="W",Undrtng!BQ80,IF($AU$16="X",Undrtng!BQ304,IF($AU$16="Y",Rembr!BP284,""))))))</f>
        <v xml:space="preserve">                                                                                                  </v>
      </c>
      <c r="K13" s="38">
        <f>IF(B13="","",IF(AU16="Y",'Encode Data'!K13,Rembr!BO24))</f>
        <v>10</v>
      </c>
      <c r="L13" s="5">
        <f>IF(AD12&gt;=0.5,1,"")</f>
        <v>1</v>
      </c>
      <c r="M13" s="5">
        <f>IF(AE12&gt;=1.5,COUNT(L13)+1,"")</f>
        <v>2</v>
      </c>
      <c r="N13" s="5" t="str">
        <f>IF(AF12&gt;=2.5,COUNT(L13:M13)+1,"")</f>
        <v/>
      </c>
      <c r="O13" s="5">
        <f>IF(AG12&gt;=0.5,COUNT($L$13:$N$27)+1,"")</f>
        <v>3</v>
      </c>
      <c r="P13" s="5">
        <f>IF(AH12&gt;=1.5,COUNT(L13:N27,O13)+1,"")</f>
        <v>4</v>
      </c>
      <c r="Q13" s="5">
        <f>IF(AI12&gt;=2.5,COUNT(L13:N27,O13:P13)+1,"")</f>
        <v>5</v>
      </c>
      <c r="R13" s="5">
        <f>IF(AJ12&gt;=0.5,COUNT(L13:Q27)+1,"")</f>
        <v>6</v>
      </c>
      <c r="S13" s="5" t="str">
        <f>IF(AK12&gt;=1.5,COUNT(L13:Q27,R13)+1,"")</f>
        <v/>
      </c>
      <c r="T13" s="5" t="str">
        <f>IF(AL12&gt;=2.5,COUNT(L13:Q27,R13:S13)+1,"")</f>
        <v/>
      </c>
      <c r="U13" s="5">
        <f>IF(AM12&gt;=0.5,COUNT(L13:T27)+1,"")</f>
        <v>7</v>
      </c>
      <c r="V13" s="5" t="str">
        <f>IF(AN12&gt;=1.5,COUNT(L13:T27,U13)+1,"")</f>
        <v/>
      </c>
      <c r="W13" s="5" t="str">
        <f>IF(AO12&gt;=2.5,COUNT(L13:T27,U13:V13)+1,"")</f>
        <v/>
      </c>
      <c r="X13" s="5">
        <f>IF(AP12&gt;=0.5,COUNT(L13:W27)+1,"")</f>
        <v>8</v>
      </c>
      <c r="Y13" s="5">
        <f>IF(AQ12&gt;=1.5,COUNT(L13:W27,X13)+1,"")</f>
        <v>9</v>
      </c>
      <c r="Z13" s="5">
        <f>IF(AR12&gt;=2.5,COUNT(L13:W27,X13:Y13)+1,"")</f>
        <v>10</v>
      </c>
      <c r="AA13" s="5" t="str">
        <f>IF(AS12&gt;=0.5,COUNT(L13:Z27)+1,"")</f>
        <v/>
      </c>
      <c r="AB13" s="5" t="e">
        <f>IF(#REF!&gt;=1.5,COUNT(L13:Z27,AA13)+1,"")</f>
        <v>#REF!</v>
      </c>
      <c r="AC13" s="5" t="e">
        <f>IF(#REF!&gt;=2.5,COUNT(L13:Z27,AA13:AB13)+1,"")</f>
        <v>#REF!</v>
      </c>
      <c r="AJ13" s="6"/>
      <c r="AM13" s="6"/>
      <c r="AN13" s="6"/>
      <c r="AO13" s="6"/>
      <c r="AP13" s="6"/>
      <c r="AQ13" s="6"/>
      <c r="AR13" s="6"/>
      <c r="AS13" s="6"/>
      <c r="AT13" s="25"/>
      <c r="AU13" s="178"/>
      <c r="AV13" s="178"/>
      <c r="AW13" s="178"/>
      <c r="AX13" s="178"/>
      <c r="AY13" s="178"/>
      <c r="AZ13" s="178"/>
      <c r="BA13" s="99"/>
      <c r="BB13" s="99"/>
      <c r="BC13" s="99"/>
      <c r="BD13" s="99"/>
      <c r="BE13" s="99"/>
    </row>
    <row r="14" spans="1:57" ht="74" customHeight="1" x14ac:dyDescent="0.35">
      <c r="A14" s="31" t="str">
        <f>IF('Encode Data'!A16=0,"",'Encode Data'!A16)</f>
        <v>1.3 Prepare sponges and cakes according to recipe specifications, techniques and conditions and desired product characteristics</v>
      </c>
      <c r="B14" s="32">
        <f>IF('Encode Data'!B16=0,"",'Encode Data'!B16)</f>
        <v>4</v>
      </c>
      <c r="C14" s="33">
        <f t="shared" si="0"/>
        <v>0.1111111111111111</v>
      </c>
      <c r="D14" s="34">
        <f t="shared" si="1"/>
        <v>11.111111111111111</v>
      </c>
      <c r="E14" s="36" t="str">
        <f>IF($AU$16="H",Rembr!BP28,IF($AU$16="V",Eval!BU8,IF(AU16="T",Undrtng!BQ8,IF(AU16="W",Undrtng!BQ8,IF(AU16="x",Undrtng!BQ8,IF($AU$16="Y",Rembr!BP24,""))))))</f>
        <v xml:space="preserve">11  12  13                                                                                              </v>
      </c>
      <c r="F14" s="36" t="str">
        <f>IF($AU$16="H",Rembr!BP32,IF($AU$16="V",Eval!BU68,IF($AU$16="T",Undrtng!BQ68,IF($AU$16="W",Undrtng!BQ84,IF($AU$16="X",Undrtng!BQ80,IF($AU$16="Y",Rembr!BP28,""))))))</f>
        <v xml:space="preserve">14  15  16                                                                                              </v>
      </c>
      <c r="G14" s="36" t="str">
        <f>IF($AU$16="H",Rembr!BP36,IF($AU$16="V",Eval!BU128,IF($AU$16="T",Undrtng!BQ136,IF($AU$16="W",Undrtng!BQ88,IF($AU$16="X",Undrtng!BQ84,IF($AU$16="Y",Rembr!BP32,""))))))</f>
        <v xml:space="preserve">17                                                                                                  </v>
      </c>
      <c r="H14" s="36" t="str">
        <f>IF($AU$16="H",Rembr!BP40,IF($AU$16="V",Eval!BU188,IF($AU$16="T",Undrtng!BQ140,IF($AU$16="W",Undrtng!BQ92,IF($AU$16="X",Undrtng!BQ88,IF($AU$16="Y",Rembr!BP36,""))))))</f>
        <v xml:space="preserve">18                                                                                                  </v>
      </c>
      <c r="I14" s="36" t="str">
        <f>IF($AU$16="H",Rembr!BP44,IF($AU$16="V",Eval!BU248,IF($AU$16="T",Undrtng!BQ144,IF($AU$16="W",Undrtng!BQ96,IF($AU$16="X",Undrtng!BQ92,IF($AU$16="Y",Rembr!BP40,""))))))</f>
        <v xml:space="preserve">19  20  21  22                                                                                            </v>
      </c>
      <c r="J14" s="37" t="str">
        <f>IF($AU$16="H",Rembr!BP48,IF($AU$16="V",Eval!BU308,IF($AU$16="T",Undrtng!BQ308,IF($AU$16="W",Undrtng!BQ100,IF($AU$16="X",Undrtng!BQ308,IF($AU$16="Y",Rembr!BP288,""))))))</f>
        <v xml:space="preserve">                                                                                                  </v>
      </c>
      <c r="K14" s="38">
        <f>IF(B14="","",IF(AU16="Y",'Encode Data'!K16,Rembr!BO48-K13))</f>
        <v>12</v>
      </c>
      <c r="L14" s="5" t="e">
        <f>IF(#REF!&gt;=0.5,COUNT(L13:N13)+1,"")</f>
        <v>#REF!</v>
      </c>
      <c r="M14" s="5" t="e">
        <f>IF(#REF!&gt;=1.5,COUNT(L13:N13,L14)+1,"")</f>
        <v>#REF!</v>
      </c>
      <c r="N14" s="5" t="e">
        <f>IF(#REF!&gt;=2.5,COUNT(L13:N13,L14:M14)+1,"")</f>
        <v>#REF!</v>
      </c>
      <c r="O14" s="5" t="e">
        <f>IF(#REF!&gt;=0.5,COUNT(O13:Q13,L13:N27)+1,"")</f>
        <v>#REF!</v>
      </c>
      <c r="P14" s="5" t="e">
        <f>IF(#REF!&gt;=1.5,COUNT(L13:N27,O13:Q13,O14)+1,"")</f>
        <v>#REF!</v>
      </c>
      <c r="Q14" s="5" t="e">
        <f>IF(#REF!&gt;=2.5,COUNT(L13:N27,O13:Q13,O14:P14)+1,"")</f>
        <v>#REF!</v>
      </c>
      <c r="R14" s="5" t="e">
        <f>IF(#REF!&gt;=0.5,COUNT(L13:Q27,R13:T13)+1,"")</f>
        <v>#REF!</v>
      </c>
      <c r="S14" s="5" t="e">
        <f>IF(#REF!&gt;=1.5,COUNT(L13:Q27,R13:T13,R14)+1,"")</f>
        <v>#REF!</v>
      </c>
      <c r="T14" s="5" t="e">
        <f>IF(#REF!&gt;=2.5,COUNT(L13:Q27,R13:T13,R14:S14)+1,"")</f>
        <v>#REF!</v>
      </c>
      <c r="U14" s="5" t="e">
        <f>IF(#REF!&gt;=0.5,COUNT(L13:T27,U13:W13)+1,"")</f>
        <v>#REF!</v>
      </c>
      <c r="V14" s="5" t="e">
        <f>IF(#REF!&gt;=1.5,COUNT(L13:T27,U13:W13,U14)+1,"")</f>
        <v>#REF!</v>
      </c>
      <c r="W14" s="5" t="e">
        <f>IF(#REF!&gt;=2.5,COUNT(L13:T27,U13:W13,U14:V14)+1,"")</f>
        <v>#REF!</v>
      </c>
      <c r="X14" s="5" t="e">
        <f>IF(#REF!&gt;=0.5,COUNT(L13:W27,X13:Z13)+1,"")</f>
        <v>#REF!</v>
      </c>
      <c r="Y14" s="5" t="e">
        <f>IF(#REF!&gt;=1.5,COUNT(L13:W27,X13:Z13,X14)+1,"")</f>
        <v>#REF!</v>
      </c>
      <c r="Z14" s="5" t="e">
        <f>IF(#REF!&gt;=2.5,COUNT(L13:W27,X13:Z13,X14:Y14)+1,"")</f>
        <v>#REF!</v>
      </c>
      <c r="AA14" s="5" t="e">
        <f>IF(#REF!&gt;=0.5,COUNT(L13:Z27,AA13:AC13)+1,"")</f>
        <v>#REF!</v>
      </c>
      <c r="AB14" s="5" t="e">
        <f>IF(#REF!&gt;=1.5,COUNT(L13:Z27,AA13:AC13,AA14)+1,"")</f>
        <v>#REF!</v>
      </c>
      <c r="AC14" s="5" t="e">
        <f>IF(#REF!&gt;=2.5,COUNT(L13:Z27,AA13:AC13,AA14:AB14)+1,"")</f>
        <v>#REF!</v>
      </c>
      <c r="AJ14" s="6"/>
      <c r="AK14" s="5">
        <f>'Encode Data'!S17</f>
        <v>11</v>
      </c>
      <c r="AL14" s="5">
        <f>'Encode Data'!K16</f>
        <v>12</v>
      </c>
      <c r="AM14" s="6"/>
      <c r="AN14" s="6"/>
      <c r="AO14" s="6"/>
      <c r="AP14" s="6"/>
      <c r="AQ14" s="6"/>
      <c r="AR14" s="6"/>
      <c r="AS14" s="6"/>
      <c r="AT14" s="25"/>
      <c r="AU14" s="178"/>
      <c r="AV14" s="178"/>
      <c r="AW14" s="178"/>
      <c r="AX14" s="178"/>
      <c r="AY14" s="178"/>
      <c r="AZ14" s="178"/>
      <c r="BA14" s="177"/>
      <c r="BB14" s="177"/>
      <c r="BC14" s="177"/>
      <c r="BD14" s="177"/>
      <c r="BE14" s="177"/>
    </row>
    <row r="15" spans="1:57" ht="123" customHeight="1" x14ac:dyDescent="0.35">
      <c r="A15" s="39" t="str">
        <f>IF('Encode Data'!A19=0,"",'Encode Data'!A19)</f>
        <v>1.4 Use appropriate equipment according to required pastry and bakery products and standard operating procedures                       1.6 Cool sponges and cakes according to established standards and procedures</v>
      </c>
      <c r="B15" s="32">
        <f>IF('Encode Data'!B19=0,"",'Encode Data'!B19)</f>
        <v>4</v>
      </c>
      <c r="C15" s="40">
        <f t="shared" si="0"/>
        <v>0.1111111111111111</v>
      </c>
      <c r="D15" s="41">
        <f t="shared" si="1"/>
        <v>11.111111111111111</v>
      </c>
      <c r="E15" s="36" t="str">
        <f>IF($AU$16="H",Rembr!BP52,IF($AU$16="V",Eval!BU12,IF($AU$16="T",Undrtng!BQ12,IF($AU$16="W",Undrtng!BQ12,IF($AU$16="x",Undrtng!BQ12,IF($AU$16="Y",Rembr!BP44,""))))))</f>
        <v xml:space="preserve">23  24  25                                                                                              </v>
      </c>
      <c r="F15" s="36" t="str">
        <f>IF($AU$16="H",Rembr!BP56,IF($AU$16="V",Eval!BU72,IF($AU$16="T",Undrtng!BQ72,IF($AU$16="W",Undrtng!BQ104,IF($AU$16="X",Undrtng!BQ96,IF($AU$16="Y",Rembr!BP48,""))))))</f>
        <v xml:space="preserve">26  27                                                                                                </v>
      </c>
      <c r="G15" s="36" t="str">
        <f>IF($AU$16="H",Rembr!BP60,IF($AU$16="V",Eval!BU132,IF($AU$16="T",Undrtng!BQ148,IF($AU$16="W",Undrtng!BQ108,IF($AU$16="X",Undrtng!BQ100,IF($AU$16="Y",Rembr!BP52,""))))))</f>
        <v xml:space="preserve">28                                                                                                  </v>
      </c>
      <c r="H15" s="36" t="str">
        <f>IF($AU$16="H",Rembr!BP64,IF($AU$16="V",Eval!BU192,IF($AU$16="T",Undrtng!BQ152,IF($AU$16="W",Undrtng!BQ112,IF($AU$16="X",Undrtng!BQ104,IF($AU$16="Y",Rembr!BP56,""))))))</f>
        <v xml:space="preserve">29                                                                                                  </v>
      </c>
      <c r="I15" s="36" t="str">
        <f>IF($AU$16="H",Rembr!BP68,IF($AU$16="V",Eval!BU252,IF($AU$16="T",Undrtng!BQ156,IF($AU$16="W",Undrtng!BQ116,IF($AU$16="X",Undrtng!BQ108,IF($AU$16="Y",Rembr!BP60,""))))))</f>
        <v xml:space="preserve">30  31  32  33                                                                                            </v>
      </c>
      <c r="J15" s="37" t="str">
        <f>IF($AU$16="H",Rembr!BP72,IF($AU$16="V",Eval!BU312,IF($AU$16="T",Undrtng!BQ312,IF($AU$16="W",Undrtng!BQ124,IF($AU$16="X",Undrtng!BQ312,IF($AU$16="Y",Rembr!BP292,""))))))</f>
        <v xml:space="preserve">                                                                                                  </v>
      </c>
      <c r="K15" s="38">
        <f>IF(B15="","",IF(AU16="Y",'Encode Data'!K19,Rembr!BO72-K13-K14))</f>
        <v>11</v>
      </c>
      <c r="L15" s="5" t="e">
        <f>IF(#REF!&gt;=0.5,COUNT(L13:N13,L14:N14)+1,"")</f>
        <v>#REF!</v>
      </c>
      <c r="M15" s="5" t="e">
        <f>IF(#REF!&gt;=1.5,COUNT(L13:N13,L14:N14,L15)+1,"")</f>
        <v>#REF!</v>
      </c>
      <c r="N15" s="5" t="e">
        <f>IF(#REF!&gt;=2.5,COUNT(L13:N13,L14:N14,L15:M15)+1,"")</f>
        <v>#REF!</v>
      </c>
      <c r="O15" s="5" t="e">
        <f>IF(#REF!&gt;=0.5,COUNT(L13:N27,O13:Q13,O14:Q14)+1,"")</f>
        <v>#REF!</v>
      </c>
      <c r="P15" s="5" t="e">
        <f>IF(#REF!&gt;=1.5,COUNT(L13:N27,O13:Q13,O14:Q14,O15)+1,"")</f>
        <v>#REF!</v>
      </c>
      <c r="Q15" s="5" t="e">
        <f>IF(#REF!&gt;=2.5,COUNT(L13:N27,O13:Q13,O14:Q14,O15:P15)+1,"")</f>
        <v>#REF!</v>
      </c>
      <c r="R15" s="5" t="e">
        <f>IF(#REF!&gt;=0.5,COUNT(L13:Q27,R13:T14)+1,"")</f>
        <v>#REF!</v>
      </c>
      <c r="S15" s="5" t="e">
        <f>IF(#REF!&gt;=1.5,COUNT(L13:Q27,R13:T14,R15)+1,"")</f>
        <v>#REF!</v>
      </c>
      <c r="T15" s="5" t="e">
        <f>IF(#REF!&gt;=2.5,COUNT(L13:Q27,R13:T14,R15:S15)+1,"")</f>
        <v>#REF!</v>
      </c>
      <c r="U15" s="5" t="e">
        <f>IF(#REF!&gt;=0.5,COUNT(L13:T27,U13:W14)+1,"")</f>
        <v>#REF!</v>
      </c>
      <c r="V15" s="5" t="e">
        <f>IF(#REF!&gt;=1.5,COUNT(L13:T27,U13:W14,U15)+1,"")</f>
        <v>#REF!</v>
      </c>
      <c r="W15" s="5" t="e">
        <f>IF(#REF!&gt;=2.5,COUNT(L13:T27,U13:W14,U15:V15)+1,"")</f>
        <v>#REF!</v>
      </c>
      <c r="X15" s="5" t="e">
        <f>IF(#REF!&gt;=0.5,COUNT(L13:W27,X13:Z14)+1,"")</f>
        <v>#REF!</v>
      </c>
      <c r="Y15" s="5" t="e">
        <f>IF(#REF!&gt;=1.5,COUNT(L13:W27,X13:Z14,X15)+1,"")</f>
        <v>#REF!</v>
      </c>
      <c r="Z15" s="5" t="e">
        <f>IF(#REF!&gt;=2.5,COUNT(L13:W27,X13:Z14,X15:Y15)+1,"")</f>
        <v>#REF!</v>
      </c>
      <c r="AA15" s="5" t="e">
        <f>IF(#REF!&gt;=0.5,COUNT(L13:Z27,AA13:AC14)+1,"")</f>
        <v>#REF!</v>
      </c>
      <c r="AB15" s="5" t="e">
        <f>IF(#REF!&gt;=1.5,COUNT(L13:Z27,AA13:AC14,AA15)+1,"")</f>
        <v>#REF!</v>
      </c>
      <c r="AC15" s="5" t="e">
        <f>IF(#REF!&gt;=2.5,COUNT(L13:Z27,AA13:AC14,AA15:AB15)+1,"")</f>
        <v>#REF!</v>
      </c>
      <c r="AJ15" s="6"/>
      <c r="AK15" s="5">
        <f>'Encode Data'!S20</f>
        <v>11</v>
      </c>
      <c r="AL15" s="5">
        <f>'Encode Data'!K19</f>
        <v>11</v>
      </c>
      <c r="AM15" s="6"/>
      <c r="AN15" s="6"/>
      <c r="AO15" s="6"/>
      <c r="AP15" s="6"/>
      <c r="AQ15" s="6"/>
      <c r="AR15" s="6"/>
      <c r="AS15" s="6"/>
      <c r="AT15" s="25"/>
      <c r="AU15" s="178"/>
      <c r="AV15" s="178"/>
      <c r="AW15" s="178"/>
      <c r="AX15" s="178"/>
      <c r="AY15" s="178"/>
      <c r="AZ15" s="178"/>
      <c r="BA15" s="101"/>
      <c r="BB15" s="101"/>
      <c r="BC15" s="101"/>
      <c r="BD15" s="101"/>
      <c r="BE15" s="101"/>
    </row>
    <row r="16" spans="1:57" ht="100.5" customHeight="1" x14ac:dyDescent="0.35">
      <c r="A16" s="39" t="str">
        <f>IF('Encode Data'!A22=0,"",'Encode Data'!A22)</f>
        <v>2.1 Prepare and select fillings in accordance with required consistency and appropriate flavors                                                         2.2 Fill and assemble slice or layer sponges and cakes according to standard recipe specifications, enterprise practice and customer preferences</v>
      </c>
      <c r="B16" s="32">
        <f>IF('Encode Data'!B22=0,"",'Encode Data'!B22)</f>
        <v>4</v>
      </c>
      <c r="C16" s="40">
        <f t="shared" si="0"/>
        <v>0.1111111111111111</v>
      </c>
      <c r="D16" s="41">
        <f t="shared" si="1"/>
        <v>11.111111111111111</v>
      </c>
      <c r="E16" s="42" t="str">
        <f>IF($AU$16="H",Rembr!BP76,IF($AU$16="V",Eval!BU16,IF($AU$16="T",Undrtng!BQ16,IF($AU$16="W",Undrtng!BQ16,IF($AU$16="x",Undrtng!BQ16,IF($AU$16="Y",Rembr!BP64,""))))))</f>
        <v xml:space="preserve">34  35  36                                                                                              </v>
      </c>
      <c r="F16" s="42" t="str">
        <f>IF($AU$16="H",Rembr!BP80,IF($AU$16="V",Eval!BU76,IF($AU$16="T",Undrtng!BQ76,IF($AU$16="W",Undrtng!BQ128,IF($AU$16="X",Undrtng!BQ112,IF($AU$16="Y",Rembr!BP68,""))))))</f>
        <v xml:space="preserve">37  38                                                                                                </v>
      </c>
      <c r="G16" s="42" t="str">
        <f>IF($AU$16="H",Rembr!BP84,IF($AU$16="V",Eval!BU136,IF($AU$16="T",Undrtng!BQ160,IF($AU$16="W",Undrtng!BQ132,IF($AU$16="X",Undrtng!BQ116,IF($AU$16="Y",Rembr!BP72,""))))))</f>
        <v xml:space="preserve">39                                                                                                  </v>
      </c>
      <c r="H16" s="42" t="str">
        <f>IF($AU$16="H",Rembr!BP88,IF($AU$16="V",Eval!BU196,IF($AU$16="T",Undrtng!BQ164,IF($AU$16="W",Undrtng!BQ136,IF($AU$16="X",Undrtng!BQ124,IF($AU$16="Y",Rembr!BP76,""))))))</f>
        <v xml:space="preserve">40  41                                                                                                </v>
      </c>
      <c r="I16" s="42" t="str">
        <f>IF($AU$16="H",Rembr!BP92,IF($AU$16="V",Eval!BU256,IF($AU$16="T",Undrtng!BQ168,IF($AU$16="W",Undrtng!BQ140,IF($AU$16="X",Undrtng!BQ128,IF($AU$16="Y",Rembr!BP80,""))))))</f>
        <v xml:space="preserve">42  43  44                                                                                              </v>
      </c>
      <c r="J16" s="43" t="str">
        <f>IF($AU$16="H",Rembr!BP96,IF($AU$16="V",Eval!BU316,IF($AU$16="T",Undrtng!BQ316,IF($AU$16="W",Undrtng!BQ144,IF($AU$16="X",Undrtng!BQ316,IF($AU$16="Y",Rembr!BP296,""))))))</f>
        <v xml:space="preserve">                                                                                                  </v>
      </c>
      <c r="K16" s="38">
        <f>IF(B16="","",IF(AU16="Y",'Encode Data'!K22,Rembr!BO96-SUM(K13:K15)))</f>
        <v>11</v>
      </c>
      <c r="L16" s="5" t="e">
        <f>IF(#REF!&gt;=0.5,COUNT(L13:N13,L14:N14,L15:N15)+1,"")</f>
        <v>#REF!</v>
      </c>
      <c r="M16" s="5" t="e">
        <f>IF(#REF!&gt;=1.5,COUNT(L13:N13,L14:N14,L15:N15,L16)+1,"")</f>
        <v>#REF!</v>
      </c>
      <c r="N16" s="5" t="e">
        <f>IF(#REF!&gt;=2.5,COUNT(L13:N13,L14:N14,L15:N15,L16:M16)+1,"")</f>
        <v>#REF!</v>
      </c>
      <c r="O16" s="5" t="e">
        <f>IF(#REF!&gt;=0.5,COUNT(L13:N27,O13:Q13,O14:Q14,O15:Q15)+1,"")</f>
        <v>#REF!</v>
      </c>
      <c r="P16" s="5" t="e">
        <f>IF(#REF!&gt;=1.5,COUNT(L13:N27,O13:Q13,O14:Q14,O15:Q15,O16)+1,"")</f>
        <v>#REF!</v>
      </c>
      <c r="Q16" s="5" t="e">
        <f>IF(#REF!&gt;=2.5,COUNT(L13:N27,O13:Q13,O14:Q14,O15:Q15,O16:P16)+1,"")</f>
        <v>#REF!</v>
      </c>
      <c r="R16" s="5" t="e">
        <f>IF(#REF!&gt;=0.5,COUNT(L13:Q27,R13:T15)+1,"")</f>
        <v>#REF!</v>
      </c>
      <c r="S16" s="5" t="e">
        <f>IF(#REF!&gt;=1.5,COUNT(L13:Q27,R13:T15,R16)+1,"")</f>
        <v>#REF!</v>
      </c>
      <c r="T16" s="5" t="e">
        <f>IF(#REF!&gt;=2.5,COUNT(L13:Q27,R13:T15,R16:S16)+1,"")</f>
        <v>#REF!</v>
      </c>
      <c r="U16" s="5" t="e">
        <f>IF(#REF!&gt;=0.5,COUNT(L13:T27,U13:W15)+1,"")</f>
        <v>#REF!</v>
      </c>
      <c r="V16" s="5" t="e">
        <f>IF(#REF!&gt;=1.5,COUNT(L13:T27,U13:W15,U16)+1,"")</f>
        <v>#REF!</v>
      </c>
      <c r="W16" s="5" t="e">
        <f>IF(#REF!&gt;=2.5,COUNT(L13:T27,U13:W15,U16:V16)+1,"")</f>
        <v>#REF!</v>
      </c>
      <c r="X16" s="5" t="e">
        <f>IF(#REF!&gt;=0.5,COUNT(L13:W27,X13:Z15)+1,"")</f>
        <v>#REF!</v>
      </c>
      <c r="Y16" s="5" t="e">
        <f>IF(#REF!&gt;=1.5,COUNT(L13:W27,X13:Z15,X16)+1,"")</f>
        <v>#REF!</v>
      </c>
      <c r="Z16" s="5" t="e">
        <f>IF(#REF!&gt;=2.5,COUNT(L13:W27,X13:Z15,X16:Y16)+1,"")</f>
        <v>#REF!</v>
      </c>
      <c r="AA16" s="5" t="e">
        <f>IF(#REF!&gt;=0.5,COUNT(L13:Z27,AA13:AC14,AA15:AC15)+1,"")</f>
        <v>#REF!</v>
      </c>
      <c r="AB16" s="5" t="e">
        <f>IF(#REF!&gt;=1.5,COUNT(L13:Z27,AA13:AC14,AA15:AC15,AA16)+1,"")</f>
        <v>#REF!</v>
      </c>
      <c r="AC16" s="5" t="e">
        <f>IF(#REF!&gt;=2.5,COUNT(L13:Z27,AA13:AC14,AA15:AC15,AA16:AB16)+1,"")</f>
        <v>#REF!</v>
      </c>
      <c r="AJ16" s="6"/>
      <c r="AK16" s="5">
        <f>'Encode Data'!S23</f>
        <v>11</v>
      </c>
      <c r="AL16" s="5">
        <f>'Encode Data'!K22</f>
        <v>11</v>
      </c>
      <c r="AM16" s="6"/>
      <c r="AN16" s="6"/>
      <c r="AO16" s="6"/>
      <c r="AP16" s="6"/>
      <c r="AQ16" s="6"/>
      <c r="AR16" s="6"/>
      <c r="AS16" s="6"/>
      <c r="AT16" s="25"/>
      <c r="AU16" s="325" t="s">
        <v>288</v>
      </c>
      <c r="AV16" s="326"/>
      <c r="AW16" s="312"/>
      <c r="AX16" s="312"/>
      <c r="AY16" s="312"/>
      <c r="AZ16" s="312"/>
      <c r="BA16" s="312"/>
      <c r="BB16" s="101"/>
      <c r="BC16" s="101"/>
      <c r="BD16" s="101"/>
      <c r="BE16" s="101"/>
    </row>
    <row r="17" spans="1:57" ht="111" customHeight="1" x14ac:dyDescent="0.35">
      <c r="A17" s="39" t="str">
        <f>IF('Encode Data'!A25=0,"",'Encode Data'!A25)</f>
        <v xml:space="preserve">2.3 Select coatings and sidings according 
to the product characteristics and 
required recipe specification </v>
      </c>
      <c r="B17" s="32">
        <f>IF('Encode Data'!B25=0,"",'Encode Data'!B25)</f>
        <v>4</v>
      </c>
      <c r="C17" s="40">
        <f t="shared" si="0"/>
        <v>0.1111111111111111</v>
      </c>
      <c r="D17" s="41">
        <f t="shared" si="1"/>
        <v>11.111111111111111</v>
      </c>
      <c r="E17" s="36" t="str">
        <f>IF($AU$16="H",Rembr!BP100,IF($AU$16="V",Eval!BU20,IF($AU$16="T",Undrtng!BQ20,IF($AU$16="W",Undrtng!BQ20,IF($AU$16="x",Undrtng!BQ20,IF($AU$16="Y",Rembr!BP84,""))))))</f>
        <v xml:space="preserve">45  46                                                                                                </v>
      </c>
      <c r="F17" s="36" t="str">
        <f>IF($AU$16="H",Rembr!BP104,IF($AU$16="V",Eval!BU80,IF($AU$16="T",Undrtng!BQ80,IF($AU$16="W",Undrtng!BQ148,IF($AU$16="X",Undrtng!BQ132,IF($AU$16="Y",Rembr!BP88,""))))))</f>
        <v xml:space="preserve">47                                                                                                  </v>
      </c>
      <c r="G17" s="36" t="str">
        <f>IF($AU$16="H",Rembr!BP108,IF($AU$16="V",Eval!BU140,IF($AU$16="T",Undrtng!BQ172,IF($AU$16="W",Undrtng!BQ152,IF($AU$16="X",Undrtng!BQ136,IF($AU$16="Y",Rembr!BP92,""))))))</f>
        <v xml:space="preserve">48  49  50                                                                                              </v>
      </c>
      <c r="H17" s="36" t="str">
        <f>IF($AU$16="H",Rembr!BP112,IF($AU$16="V",Eval!BU200,IF($AU$16="T",Undrtng!BQ176,IF($AU$16="W",Undrtng!BQ156,IF($AU$16="X",Undrtng!BQ140,IF($AU$16="Y",Rembr!BP96,""))))))</f>
        <v xml:space="preserve">51  52                                                                                                </v>
      </c>
      <c r="I17" s="36" t="str">
        <f>IF($AU$16="H",Rembr!BP116,IF($AU$16="V",Eval!BU260,IF($AU$16="T",Undrtng!BQ180,IF($AU$16="W",Undrtng!BQ160,IF($AU$16="X",Undrtng!BQ144,IF($AU$16="Y",Rembr!BP100,""))))))</f>
        <v xml:space="preserve">53  54  55  56                                                                                            </v>
      </c>
      <c r="J17" s="37" t="str">
        <f>IF($AU$16="H",Rembr!BP120,IF($AU$16="V",Eval!BU320,IF($AU$16="T",Undrtng!BQ320,IF($AU$16="W",Undrtng!BQ164,IF($AU$16="X",Undrtng!BQ320,IF($AU$16="Y",Rembr!BP300,""))))))</f>
        <v xml:space="preserve">                                                                                                  </v>
      </c>
      <c r="K17" s="38">
        <f>IF(B17="","",IF(AU16="Y",'Encode Data'!K25,Rembr!BO120-SUM(K13:K16)))</f>
        <v>12</v>
      </c>
      <c r="L17" s="5" t="e">
        <f>IF(#REF!&gt;=0.5,COUNT(L13:N13,L14:N14,L15:N15,L16:N16)+1,"")</f>
        <v>#REF!</v>
      </c>
      <c r="M17" s="5" t="e">
        <f>IF(#REF!&gt;=1.5,COUNT(L13:N13,L14:N14,L15:N15,L16:N16,L17)+1,"")</f>
        <v>#REF!</v>
      </c>
      <c r="N17" s="5" t="e">
        <f>IF(#REF!&gt;=2.5,COUNT(L13:N13,L14:N14,L15:N15,L16:N16,L17:M17)+1,"")</f>
        <v>#REF!</v>
      </c>
      <c r="O17" s="5" t="e">
        <f>IF(#REF!&gt;=0.5,COUNT(L13:N27,O13:Q13,O14:Q14,O15:Q15,O16:Q16)+1,"")</f>
        <v>#REF!</v>
      </c>
      <c r="P17" s="5" t="e">
        <f>IF(#REF!&gt;=1.5,COUNT(L13:N27,O13:Q13,O14:Q14,O15:Q15,O16:Q16,O17)+1,"")</f>
        <v>#REF!</v>
      </c>
      <c r="Q17" s="5" t="e">
        <f>IF(#REF!&gt;=2.5,COUNT(L13:N27,O13:Q13,O14:Q14,O15:Q15,O16:Q16,O17:P17)+1,"")</f>
        <v>#REF!</v>
      </c>
      <c r="R17" s="5" t="e">
        <f>IF(#REF!&gt;=0.5,COUNT(L13:Q27,R13:T16)+1,"")</f>
        <v>#REF!</v>
      </c>
      <c r="S17" s="5" t="e">
        <f>IF(#REF!&gt;=1.5,COUNT(L13:Q27,R13:T16,R17)+1,"")</f>
        <v>#REF!</v>
      </c>
      <c r="T17" s="5" t="e">
        <f>IF(#REF!&gt;=2.5,COUNT(L13:Q27,R13:T16,R17:S17)+1,"")</f>
        <v>#REF!</v>
      </c>
      <c r="U17" s="5" t="e">
        <f>IF(#REF!&gt;=0.5,COUNT(L13:T27,U13:W16)+1,"")</f>
        <v>#REF!</v>
      </c>
      <c r="V17" s="5" t="e">
        <f>IF(#REF!&gt;=1.5,COUNT(L13:T27,U13:W16,U17)+1,"")</f>
        <v>#REF!</v>
      </c>
      <c r="W17" s="5" t="e">
        <f>IF(#REF!&gt;=2.5,COUNT(L13:T27,U13:W16,U17:V17)+1,"")</f>
        <v>#REF!</v>
      </c>
      <c r="X17" s="5" t="e">
        <f>IF(#REF!&gt;=0.5,COUNT(L13:W27,X13:Z16)+1,"")</f>
        <v>#REF!</v>
      </c>
      <c r="Y17" s="5" t="e">
        <f>IF(#REF!&gt;=1.5,COUNT(L13:W27,X13:Z16,X17)+1,"")</f>
        <v>#REF!</v>
      </c>
      <c r="Z17" s="5" t="e">
        <f>IF(#REF!&gt;=2.5,COUNT(L13:W27,X13:Z16,X17:Y17)+1,"")</f>
        <v>#REF!</v>
      </c>
      <c r="AA17" s="5" t="e">
        <f>IF(#REF!&gt;=0.5,COUNT(L13:Z27,AA13:AC14,AA15:AC16)+1,"")</f>
        <v>#REF!</v>
      </c>
      <c r="AB17" s="5" t="e">
        <f>IF(#REF!&gt;=1.5,COUNT(L13:Z27,AA13:AC14,AA15:AC16,AA17)+1,"")</f>
        <v>#REF!</v>
      </c>
      <c r="AC17" s="5" t="e">
        <f>IF(#REF!&gt;=2.5,COUNT(L13:Z27,AA13:AC14,AA15:AC16,AA17:AB17)+1,"")</f>
        <v>#REF!</v>
      </c>
      <c r="AJ17" s="6"/>
      <c r="AK17" s="5">
        <f>'Encode Data'!S26</f>
        <v>11</v>
      </c>
      <c r="AL17" s="5">
        <f>'Encode Data'!K25</f>
        <v>12</v>
      </c>
      <c r="AM17" s="6"/>
      <c r="AN17" s="6"/>
      <c r="AO17" s="6"/>
      <c r="AP17" s="6"/>
      <c r="AQ17" s="6"/>
      <c r="AR17" s="6"/>
      <c r="AS17" s="6"/>
      <c r="AT17" s="25"/>
      <c r="AU17" s="327"/>
      <c r="AV17" s="328"/>
      <c r="AW17" s="97"/>
      <c r="AX17" s="98"/>
      <c r="AY17" s="98"/>
      <c r="AZ17" s="99"/>
      <c r="BA17" s="99"/>
      <c r="BB17" s="99"/>
      <c r="BC17" s="99"/>
      <c r="BD17" s="99"/>
      <c r="BE17" s="99"/>
    </row>
    <row r="18" spans="1:57" ht="103" customHeight="1" x14ac:dyDescent="0.35">
      <c r="A18" s="39" t="str">
        <f>IF('Encode Data'!A28=0,"",'Encode Data'!A28)</f>
        <v>3.1 Decorate sponges and cakes suited to the product and occasion and in accordance with standard recipes and enterprise practices      3.2 Use suitable icings and decorations according to standard recipes and/or enterprise standards and customer preferences</v>
      </c>
      <c r="B18" s="32">
        <f>IF('Encode Data'!B28=0,"",'Encode Data'!B28)</f>
        <v>4</v>
      </c>
      <c r="C18" s="40">
        <f t="shared" si="0"/>
        <v>0.1111111111111111</v>
      </c>
      <c r="D18" s="44">
        <f t="shared" si="1"/>
        <v>11.111111111111111</v>
      </c>
      <c r="E18" s="45" t="str">
        <f>IF($AU$16="H",Rembr!BP124,IF($AU$16="V",Eval!BU24,IF($AU$16="T",Undrtng!BQ24,IF($AU$16="W",Undrtng!BQ24,IF($AU$16="X",Undrtng!BQ24,IF($AU$16="Y",Rembr!BP104,""))))))</f>
        <v xml:space="preserve">57  58                                                                                                </v>
      </c>
      <c r="F18" s="45" t="str">
        <f>IF($AU$16="H",Rembr!BP128,IF($AU$16="V",Eval!BU84,IF($AU$16="T",Undrtng!BQ84,IF($AU$16="W",Undrtng!BQ168,IF($AU$16="X",Undrtng!BQ148,IF($AU$16="Y",Rembr!BP108,""))))))</f>
        <v xml:space="preserve">59  60  61                                                                                              </v>
      </c>
      <c r="G18" s="45" t="str">
        <f>IF($AU$16="H",Rembr!BP132,IF($AU$16="V",Eval!BU144,IF($AU$16="T",Undrtng!BQ184,IF($AU$16="W",Undrtng!BQ172,IF($AU$16="X",Undrtng!BQ152,IF($AU$16="Y",Rembr!BP112,""))))))</f>
        <v xml:space="preserve">62  63                                                                                                </v>
      </c>
      <c r="H18" s="45" t="str">
        <f>IF($AU$16="H",Rembr!BP136,IF($AU$16="V",Eval!BU204,IF($AU$16="T",Undrtng!BQ188,IF($AU$16="W",Undrtng!BQ176,IF($AU$16="X",Undrtng!BQ156,IF($AU$16="Y",Rembr!BP116,""))))))</f>
        <v xml:space="preserve">64  65                                                                                                </v>
      </c>
      <c r="I18" s="45" t="str">
        <f>IF($AU$16="H",Rembr!BP140,IF($AU$16="V",Eval!BU264,IF($AU$16="T",Undrtng!BQ192,IF($AU$16="W",Undrtng!BQ180,IF($AU$16="X",Undrtng!BQ160,IF($AU$16="Y",Rembr!BP120,""))))))</f>
        <v xml:space="preserve">66  67  68                                                                                              </v>
      </c>
      <c r="J18" s="45" t="str">
        <f>IF($AU$16="H",Rembr!BP144,IF($AU$16="V",Eval!BU324,IF($AU$16="T",Undrtng!BQ324,IF($AU$16="W",Undrtng!BQ184,IF($AU$16="X",Undrtng!BQ324,IF($AU$16="Y",Rembr!BP304,""))))))</f>
        <v xml:space="preserve">                                                                                                  </v>
      </c>
      <c r="K18" s="38">
        <f>IF(B18="","",IF(AU16="Y",'Encode Data'!K28,Rembr!BO144-SUM(K13:K17)))</f>
        <v>12</v>
      </c>
      <c r="L18" s="5" t="e">
        <f>IF(#REF!&gt;=0.5,COUNT(L13:N13,L14:N14,L15:N15,L16:N16,L17:N17)+1,"")</f>
        <v>#REF!</v>
      </c>
      <c r="M18" s="5" t="e">
        <f>IF(#REF!&gt;=1.5,COUNT(L13:N13,L14:N14,L15:N15,L16:N16,L17:N17,L18)+1,"")</f>
        <v>#REF!</v>
      </c>
      <c r="N18" s="5" t="e">
        <f>IF(#REF!&gt;=2.5,COUNT(L13:N13,L14:N14,L15:N15,L16:N16,L17:N17,L18:M18)+1,"")</f>
        <v>#REF!</v>
      </c>
      <c r="O18" s="5" t="e">
        <f>IF(#REF!&gt;=0.5,COUNT(L13:N27,O13:Q13,O14:Q14,O15:Q15,O16:Q16,O17:Q17)+1,"")</f>
        <v>#REF!</v>
      </c>
      <c r="P18" s="5" t="e">
        <f>IF(#REF!&gt;=1.5,COUNT(L13:N27,O13:Q13,O14:Q14,O15:Q15,O16:Q16,O17:Q17,O18)+1,"")</f>
        <v>#REF!</v>
      </c>
      <c r="Q18" s="5" t="e">
        <f>IF(#REF!&gt;=2.5,COUNT(L13:N27,O13:Q13,O14:Q14,O15:Q15,O16:Q16,O17:Q17,O18:P18)+1,"")</f>
        <v>#REF!</v>
      </c>
      <c r="R18" s="5" t="e">
        <f>IF(#REF!&gt;=0.5,COUNT(L13:Q27,R13:T17)+1,"")</f>
        <v>#REF!</v>
      </c>
      <c r="S18" s="5" t="e">
        <f>IF(#REF!&gt;=1.5,COUNT(L13:Q27,R13:T17,R18)+1,"")</f>
        <v>#REF!</v>
      </c>
      <c r="T18" s="5" t="e">
        <f>IF(#REF!&gt;=2.5,COUNT(L13:Q27,R13:T17,R18:S18)+1,"")</f>
        <v>#REF!</v>
      </c>
      <c r="U18" s="5" t="e">
        <f>IF(#REF!&gt;=0.5,COUNT(L13:T27,U13:W17)+1,"")</f>
        <v>#REF!</v>
      </c>
      <c r="V18" s="5" t="e">
        <f>IF(#REF!&gt;=1.5,COUNT(L13:T27,U13:W17,U18)+1,"")</f>
        <v>#REF!</v>
      </c>
      <c r="W18" s="5" t="e">
        <f>IF(#REF!&gt;=2.5,COUNT(L13:T27,U13:W17,U18:V18)+1,"")</f>
        <v>#REF!</v>
      </c>
      <c r="X18" s="5" t="e">
        <f>IF(#REF!&gt;=0.5,COUNT(L13:W27,X13:Z17,#REF!,#REF!)+1,"")</f>
        <v>#REF!</v>
      </c>
      <c r="Y18" s="5" t="e">
        <f>IF(#REF!&gt;=1.5,COUNT(L13:W27,X13:Z17,X18)+1,"")</f>
        <v>#REF!</v>
      </c>
      <c r="Z18" s="5" t="e">
        <f>IF(#REF!&gt;=2.5,COUNT(L13:W27,X13:Z17,X18:Y18)+1,"")</f>
        <v>#REF!</v>
      </c>
      <c r="AA18" s="5" t="e">
        <f>IF(#REF!&gt;=0.5,COUNT(L13:Z27,AA13:AC14,AA15:AC17)+1,"")</f>
        <v>#REF!</v>
      </c>
      <c r="AB18" s="5" t="e">
        <f>IF(#REF!&gt;=1.5,COUNT(L13:Z27,AA13:AC14,AA15:AC17,AA18)+1,"")</f>
        <v>#REF!</v>
      </c>
      <c r="AC18" s="5" t="e">
        <f>IF(#REF!&gt;=2.5,COUNT(L13:Z27,AA13:AC14,AA15:AC17,AA18:AB18)+1,"")</f>
        <v>#REF!</v>
      </c>
      <c r="AJ18" s="6"/>
      <c r="AK18" s="5">
        <f>'Encode Data'!S29</f>
        <v>11</v>
      </c>
      <c r="AL18" s="5">
        <f>'Encode Data'!K28</f>
        <v>12</v>
      </c>
      <c r="AM18" s="6"/>
      <c r="AN18" s="6"/>
      <c r="AO18" s="6"/>
      <c r="AP18" s="6"/>
      <c r="AQ18" s="6"/>
      <c r="AR18" s="6"/>
      <c r="AS18" s="6"/>
      <c r="AT18" s="25"/>
      <c r="AU18" s="100" t="s">
        <v>288</v>
      </c>
      <c r="AV18" s="100"/>
      <c r="AW18" s="97"/>
      <c r="AX18" s="98"/>
      <c r="AY18" s="324"/>
      <c r="AZ18" s="324"/>
      <c r="BA18" s="99"/>
      <c r="BB18" s="99"/>
      <c r="BC18" s="99"/>
      <c r="BD18" s="99"/>
      <c r="BE18" s="102"/>
    </row>
    <row r="19" spans="1:57" ht="75" customHeight="1" x14ac:dyDescent="0.35">
      <c r="A19" s="39" t="str">
        <f>IF('Encode Data'!A31=0,"",'Encode Data'!A31)</f>
        <v>4.1. Present cakes in accordance with customer’s expectations and 4.2. established standards and procedures 4.3. Select and use equipment in accordance with service requirements</v>
      </c>
      <c r="B19" s="32">
        <f>IF('Encode Data'!B31=0,"",'Encode Data'!B31)</f>
        <v>4</v>
      </c>
      <c r="C19" s="40">
        <f t="shared" si="0"/>
        <v>0.1111111111111111</v>
      </c>
      <c r="D19" s="44">
        <f t="shared" si="1"/>
        <v>11.111111111111111</v>
      </c>
      <c r="E19" s="46" t="str">
        <f>IF($AU$16="H",Rembr!BP148,IF($AU$16="V",Eval!BU28,IF($AU$16="T",Undrtng!BQ28,IF($AU$16="W",Undrtng!BQ28,IF($AU$16="X",Undrtng!BQ28,IF($AU$16="Y",Rembr!BP124,""))))))</f>
        <v xml:space="preserve">69  70                                                                                                </v>
      </c>
      <c r="F19" s="46" t="str">
        <f>IF($AU$16="H",Rembr!BP152,IF($AU$16="V",Eval!BU88,IF($AU$16="T",Undrtng!BQ88,IF($AU$16="W",Undrtng!BQ188,IF($AU$16="X",Undrtng!BQ164,IF($AU$16="Y",Rembr!BP128,""))))))</f>
        <v xml:space="preserve">71  72                                                                                                </v>
      </c>
      <c r="G19" s="46" t="str">
        <f>IF($AU$16="H",Rembr!BP156,IF($AU$16="V",Eval!BU148,IF($AU$16="T",Undrtng!BQ196,IF($AU$16="W",Undrtng!BQ192,IF($AU$16="X",Undrtng!BQ168,IF($AU$16="Y",Rembr!BP132,""))))))</f>
        <v xml:space="preserve">73  74                                                                                                </v>
      </c>
      <c r="H19" s="46" t="str">
        <f>IF($AU$16="H",Rembr!BP160,IF($AU$16="V",Eval!BU208,IF($AU$16="T",Undrtng!BQ200,IF($AU$16="W",Undrtng!BQ196,IF($AU$16="X",Undrtng!BQ172,IF($AU$16="Y",Rembr!BP136,""))))))</f>
        <v xml:space="preserve">75  76                                                                                                </v>
      </c>
      <c r="I19" s="46" t="str">
        <f>IF($AU$16="H",Rembr!BP164,IF($AU$16="V",Eval!BU268,IF($AU$16="T",Undrtng!BQ204,IF($AU$16="W",Undrtng!BQ200,IF($AU$16="X",Undrtng!BQ176,IF($AU$16="Y",Rembr!BP140,""))))))</f>
        <v xml:space="preserve">77  78  79                                                                                              </v>
      </c>
      <c r="J19" s="45" t="str">
        <f>IF($AU$16="H",Rembr!BP168,IF($AU$16="V",Eval!BU328,IF($AU$16="T",Undrtng!BQ328,IF($AU$16="W",Undrtng!BQ204,IF($AU$16="X",Undrtng!BQ328,IF($AU$16="Y",Rembr!BP308,""))))))</f>
        <v xml:space="preserve">                                                                                                  </v>
      </c>
      <c r="K19" s="38">
        <f>IF(B19="","",IF(AU16="Y",'Encode Data'!K31,Rembr!BO168-SUM(K13:K18)))</f>
        <v>11</v>
      </c>
      <c r="L19" s="5" t="e">
        <f>IF(#REF!&gt;=0.5,COUNT(L13:N13,L14:N14,L15:N15,L16:N16,L17:N17,L18:N18)+1,"")</f>
        <v>#REF!</v>
      </c>
      <c r="M19" s="5" t="e">
        <f>IF(#REF!&gt;=1.5,COUNT(L13:N13,L14:N14,L15:N15,L16:N16,L17:N17,L18:N18,#REF!,L19)+1,"")</f>
        <v>#REF!</v>
      </c>
      <c r="N19" s="5" t="e">
        <f>IF(#REF!&gt;=2.5,COUNT(L13:N13,L14:N14,L15:N15,L16:N16,L17:N17,L18:N18,L19:M19)+1,"")</f>
        <v>#REF!</v>
      </c>
      <c r="O19" s="5" t="e">
        <f>IF(#REF!&gt;=0.5,COUNT(L13:N27,O13:Q13,O14:Q14,O15:Q15,O16:Q16,O17:Q17,O18:Q18)+1,"")</f>
        <v>#REF!</v>
      </c>
      <c r="P19" s="5" t="e">
        <f>IF(#REF!&gt;=1.5,COUNT(L13:N27,O13:Q13,O14:Q14,O15:Q15,O16:Q16,O17:Q17,O18:Q18,#REF!,O19)+1,"")</f>
        <v>#REF!</v>
      </c>
      <c r="Q19" s="5" t="e">
        <f>IF(#REF!&gt;=2.5,COUNT(L13:N27,O13:Q13,O14:Q14,O15:Q15,O16:Q16,O17:Q17,O18:Q18,O19:P19)+1,"")</f>
        <v>#REF!</v>
      </c>
      <c r="R19" s="5" t="e">
        <f>IF(#REF!&gt;=0.5,COUNT(L13:Q27,R13:T17,R18:T18)+1,"")</f>
        <v>#REF!</v>
      </c>
      <c r="S19" s="5" t="e">
        <f>IF(#REF!&gt;=1.5,COUNT(L13:Q27,R13:T17,R18:T18,R19)+1,"")</f>
        <v>#REF!</v>
      </c>
      <c r="T19" s="5" t="e">
        <f>IF(#REF!&gt;=2.5,COUNT(L13:Q27,R13:T17,R18:T18,R19:S19)+1,"")</f>
        <v>#REF!</v>
      </c>
      <c r="U19" s="5" t="e">
        <f>IF(#REF!&gt;=0.5,COUNT(L13:T27,U13:W17,U18:W18)+1,"")</f>
        <v>#REF!</v>
      </c>
      <c r="V19" s="5" t="e">
        <f>IF(#REF!&gt;=1.5,COUNT(L13:T27,U13:W17,U18:W18,U19)+1,"")</f>
        <v>#REF!</v>
      </c>
      <c r="W19" s="5" t="e">
        <f>IF(#REF!&gt;=2.5,COUNT(L13:T27,U13:W17,U18:W18,U19:V19)+1,"")</f>
        <v>#REF!</v>
      </c>
      <c r="X19" s="5" t="e">
        <f>IF(#REF!&gt;=0.5,COUNT(L13:W27,X13:Z17,X18:Z18)+1,"")</f>
        <v>#REF!</v>
      </c>
      <c r="Y19" s="5" t="e">
        <f>IF(#REF!&gt;=1.5,COUNT(L13:W27,X13:Z17,X18:Z18,X19)+1,"")</f>
        <v>#REF!</v>
      </c>
      <c r="Z19" s="5" t="e">
        <f>IF(#REF!&gt;=2.5,COUNT(L13:W27,X13:Z17,X18:Z18,X19:Y19)+1,"")</f>
        <v>#REF!</v>
      </c>
      <c r="AA19" s="5" t="e">
        <f>IF(#REF!&gt;=0.5,COUNT(L13:Z27,AA13:AC18)+1,"")</f>
        <v>#REF!</v>
      </c>
      <c r="AB19" s="5" t="e">
        <f>IF(#REF!&gt;=1.5,COUNT(L13:Z27,AA13:AC18,AA19)+1,"")</f>
        <v>#REF!</v>
      </c>
      <c r="AC19" s="5" t="e">
        <f>IF(#REF!&gt;=2.5,COUNT(L13:Z27,AA13:AC18,AA19:AB19)+1,"")</f>
        <v>#REF!</v>
      </c>
      <c r="AJ19" s="6"/>
      <c r="AK19" s="5">
        <f>'Encode Data'!S32</f>
        <v>11</v>
      </c>
      <c r="AL19" s="5">
        <f>'Encode Data'!K31</f>
        <v>11</v>
      </c>
      <c r="AM19" s="6"/>
      <c r="AN19" s="6"/>
      <c r="AO19" s="6"/>
      <c r="AP19" s="6"/>
      <c r="AQ19" s="6"/>
      <c r="AR19" s="6"/>
      <c r="AS19" s="6"/>
      <c r="AT19" s="25"/>
      <c r="AU19" s="100"/>
      <c r="AV19" s="100"/>
      <c r="AW19" s="97"/>
      <c r="AX19" s="98"/>
      <c r="AY19" s="98"/>
      <c r="AZ19" s="99"/>
      <c r="BA19" s="99"/>
      <c r="BB19" s="99"/>
      <c r="BC19" s="99"/>
      <c r="BD19" s="99"/>
      <c r="BE19" s="99"/>
    </row>
    <row r="20" spans="1:57" ht="102.5" customHeight="1" x14ac:dyDescent="0.35">
      <c r="A20" s="47" t="str">
        <f>IF('Encode Data'!A34=0,"",'Encode Data'!A34)</f>
        <v>4.4. Maintain product freshness, appearances and eating qualities in accordance with the established standards and procedures 4.5. Marked cakes or cut portion controlled to minimize wastage and in accordance with enterprise specifications and customer preferences</v>
      </c>
      <c r="B20" s="32">
        <f>IF('Encode Data'!B34=0,"",'Encode Data'!B34)</f>
        <v>4</v>
      </c>
      <c r="C20" s="40">
        <f t="shared" si="0"/>
        <v>0.1111111111111111</v>
      </c>
      <c r="D20" s="44">
        <f t="shared" si="1"/>
        <v>11.111111111111111</v>
      </c>
      <c r="E20" s="48" t="str">
        <f>IF($AU$16="H",Rembr!BP172,IF($AU$16="V",Eval!BU32,IF($AU$16="T",Undrtng!BQ32,IF($AU$16="W",Undrtng!BQ32,IF($AU$16="x",Undrtng!BQ32,IF($AU$16="Y",Rembr!BP144,""))))))</f>
        <v xml:space="preserve">80  81                                                                                                </v>
      </c>
      <c r="F20" s="48" t="str">
        <f>IF($AU$16="H",Rembr!BP176,IF($AU$16="V",Eval!BU92,IF($AU$16="T",Undrtng!BQ92,IF($AU$16="W",Undrtng!BQ208,IF($AU$16="X",Undrtng!BQ180,IF($AU$16="Y",Rembr!BP148,""))))))</f>
        <v xml:space="preserve">82  83                                                                                                </v>
      </c>
      <c r="G20" s="48" t="str">
        <f>IF($AU$16="H",Rembr!BP180,IF($AU$16="V",Eval!BU152,IF($AU$16="T",Undrtng!BQ208,IF($AU$16="W",Undrtng!BQ212,IF($AU$16="X",Undrtng!BQ184,IF($AU$16="Y",Rembr!BP152,""))))))</f>
        <v xml:space="preserve">84  85                                                                                                </v>
      </c>
      <c r="H20" s="48" t="str">
        <f>IF($AU$16="H",Rembr!BP184,IF($AU$16="V",Eval!BU212,IF($AU$16="T",Undrtng!BQ212,IF($AU$16="W",Undrtng!BQ216,IF($AU$16="X",Undrtng!BQ188,IF($AU$16="Y",Rembr!BP156,""))))))</f>
        <v xml:space="preserve">86  87                                                                                                </v>
      </c>
      <c r="I20" s="48" t="str">
        <f>IF($AU$16="H",Rembr!BP188,IF($AU$16="V",Eval!BU272,IF($AU$16="T",Undrtng!BQ216,IF($AU$16="W",Undrtng!BQ220,IF($AU$16="X",Undrtng!BQ192,IF($AU$16="Y",Rembr!BP160,""))))))</f>
        <v xml:space="preserve">88  89  90                                                                                              </v>
      </c>
      <c r="J20" s="49" t="str">
        <f>IF($AU$16="H",Rembr!BP192,IF($AU$16="V",Eval!BU332,IF($AU$16="T",Undrtng!BQ332,IF($AU$16="W",Undrtng!BQ224,IF($AU$16="X",Undrtng!BQ332,IF($AU$16="Y",Rembr!BP312,""))))))</f>
        <v xml:space="preserve">                                                                                                  </v>
      </c>
      <c r="K20" s="38">
        <f>IF(B20="","",IF(AU16="Y",'Encode Data'!K34,Rembr!BO192-SUM(K13:K19)))</f>
        <v>11</v>
      </c>
      <c r="L20" s="5" t="e">
        <f>IF(#REF!&gt;=3.5,COUNT(L13:N13,L14:N14,L15:N15,L16:N16,L17:N17,L18:N18,L19:N19)+1,"")</f>
        <v>#REF!</v>
      </c>
      <c r="M20" s="5" t="e">
        <f>IF(#REF!&gt;=4.5,COUNT(L13:N13,L14:N14,L15:N15,L16:N16,L17:N17,L18:N18,L19:N19,L20)+1,"")</f>
        <v>#REF!</v>
      </c>
      <c r="N20" s="5" t="e">
        <f>IF(#REF!&gt;=5.5,COUNT(L13:N13,L14:N14,L15:N15,L16:N16,L17:N17,L18:N18,L19:N19,L20:M20)+1,"")</f>
        <v>#REF!</v>
      </c>
      <c r="O20" s="5" t="e">
        <f>IF(#REF!&gt;=3.5,COUNT(L13:N27,O13:Q13,O14:Q14,O15:Q15,O16:Q16,O17:Q17,O18:Q18,O19:Q19)+1,"")</f>
        <v>#REF!</v>
      </c>
      <c r="P20" s="5" t="e">
        <f>IF(#REF!&gt;=4.5,COUNT(L13:N27,O13:Q13,O14:Q14,O15:Q15,O16:Q16,O17:Q17,O18:Q18,O19:Q19,O20)+1,"")</f>
        <v>#REF!</v>
      </c>
      <c r="Q20" s="5" t="e">
        <f>IF(#REF!&gt;=5.5,COUNT(L13:N27,O13:Q13,O14:Q14,O15:Q15,O16:Q16,O17:Q17,O18:Q18,O19:Q19,O20:P20)+1,"")</f>
        <v>#REF!</v>
      </c>
      <c r="R20" s="5" t="e">
        <f>IF(#REF!&gt;=3.5,COUNT(L13:Q27,R13:T17,R18:T18,R19:T19)+1,"")</f>
        <v>#REF!</v>
      </c>
      <c r="S20" s="5" t="e">
        <f>IF(#REF!&gt;=4.5,COUNT(L13:Q27,R13:T17,R18:T19,R20)+1,"")</f>
        <v>#REF!</v>
      </c>
      <c r="T20" s="5" t="e">
        <f>IF(#REF!&gt;=5.5,COUNT(L13:Q27,R13:T17,R18:T19,R20:S20)+1,"")</f>
        <v>#REF!</v>
      </c>
      <c r="U20" s="5" t="e">
        <f>IF(#REF!&gt;=3.5,COUNT(L13:T27,U13:W17,U18:W19)+1,"")</f>
        <v>#REF!</v>
      </c>
      <c r="V20" s="5" t="e">
        <f>IF(#REF!&gt;=4.5,COUNT(L13:T27,U13:W17,U18:W19,U20)+1,"")</f>
        <v>#REF!</v>
      </c>
      <c r="W20" s="5" t="e">
        <f>IF(#REF!&gt;=5.5,COUNT(L13:T27,U13:W17,U18:W19,U20:V20)+1,"")</f>
        <v>#REF!</v>
      </c>
      <c r="X20" s="5" t="e">
        <f>IF(#REF!&gt;=3.5,COUNT(L13:W27,X13:Z17,X18:Z19)+1,"")</f>
        <v>#REF!</v>
      </c>
      <c r="Y20" s="5" t="e">
        <f>IF(#REF!&gt;=4.5,COUNT(L13:W27,X13:Z17,X18:Z19,X20)+1,"")</f>
        <v>#REF!</v>
      </c>
      <c r="Z20" s="5" t="e">
        <f>IF(#REF!&gt;=5.5,COUNT(L13:W27,X13:Z17,X18:Z19,X20:Y20)+1,"")</f>
        <v>#REF!</v>
      </c>
      <c r="AA20" s="5" t="e">
        <f>IF(#REF!&gt;=3.5,COUNT(L13:Z27,AA13:AC18,AA19:AC19)+1,"")</f>
        <v>#REF!</v>
      </c>
      <c r="AB20" s="5" t="e">
        <f>IF(#REF!&gt;=4.5,COUNT(L13:Z27,AA13:AC18,AA19:AC19,AA20)+1,"")</f>
        <v>#REF!</v>
      </c>
      <c r="AC20" s="5" t="e">
        <f>IF(#REF!&gt;=5.5,COUNT(L13:Z27,AA13:AC18,AA19:AC19,AA20:AB20)+1,"")</f>
        <v>#REF!</v>
      </c>
      <c r="AJ20" s="6"/>
      <c r="AM20" s="6"/>
      <c r="AN20" s="6"/>
      <c r="AO20" s="6"/>
      <c r="AP20" s="6"/>
      <c r="AQ20" s="6"/>
      <c r="AR20" s="6"/>
      <c r="AS20" s="6"/>
      <c r="AT20" s="25"/>
      <c r="AU20" s="100"/>
      <c r="AV20" s="100"/>
      <c r="AW20" s="97"/>
      <c r="AX20" s="98"/>
      <c r="AY20" s="98"/>
      <c r="AZ20" s="99"/>
      <c r="BA20" s="99"/>
      <c r="BB20" s="99"/>
      <c r="BC20" s="99"/>
      <c r="BD20" s="99"/>
      <c r="BE20" s="99"/>
    </row>
    <row r="21" spans="1:57" ht="78.5" customHeight="1" x14ac:dyDescent="0.35">
      <c r="A21" s="39" t="str">
        <f>IF('Encode Data'!A37=0,"",'Encode Data'!A37)</f>
        <v>5.1. Store cakes in accordance with establishment’s standards and procedures     5.2. Identify storage methods in accordance with product specifications and established standards and procedures</v>
      </c>
      <c r="B21" s="32">
        <f>IF('Encode Data'!B37=0,"",'Encode Data'!B37)</f>
        <v>4</v>
      </c>
      <c r="C21" s="40">
        <f t="shared" ref="C21:C26" si="2">IF(B21="","",B21/$B$28)</f>
        <v>0.1111111111111111</v>
      </c>
      <c r="D21" s="41">
        <f t="shared" ref="D21:D27" si="3">IF(B21="","",C21*$D$28)</f>
        <v>11.111111111111111</v>
      </c>
      <c r="E21" s="36" t="str">
        <f>IF($AU$16="H",Rembr!BP196,IF($AU$16="V",Eval!BU36,IF($AU$16="T",Undrtng!BQ36,IF($AU$16="W",Undrtng!BQ36,IF($AU$16="X",Undrtng!BQ36,IF($AU$16="Y",Rembr!BP164,""))))))</f>
        <v xml:space="preserve">91                                                                                                  </v>
      </c>
      <c r="F21" s="36" t="str">
        <f>IF($AU$16="H",Rembr!BP200,IF($AU$16="V",Eval!BU96,IF($AU$16="T",Undrtng!BQ96,IF($AU$16="W",Undrtng!BQ228,IF($AU$16="X",Undrtng!BQ196,IF($AU$16="Y",Rembr!BP168,""))))))</f>
        <v xml:space="preserve">92  93                                                                                                </v>
      </c>
      <c r="G21" s="36" t="str">
        <f>IF($AU$16="H",Rembr!BP204,IF($AU$16="V",Eval!BU156,IF($AU$16="T",Undrtng!BQ220,IF($AU$16="W",Undrtng!BQ232,IF($AU$16="X",Undrtng!BQ200,IF($AU$16="Y",Rembr!BP172,""))))))</f>
        <v xml:space="preserve">94  95                                                                                                </v>
      </c>
      <c r="H21" s="36" t="str">
        <f>IF($AU$16="H",Rembr!BP208,IF($AU$16="V",Eval!BU216,IF($AU$16="T",Undrtng!BQ224,IF($AU$16="W",Undrtng!BQ236,IF($AU$16="X",Undrtng!BQ204,IF($AU$16="Y",Rembr!BP176,""))))))</f>
        <v xml:space="preserve">96  97                                                                                                </v>
      </c>
      <c r="I21" s="36" t="str">
        <f>IF($AU$16="H",Rembr!BP212,IF($AU$16="V",Eval!BU276,IF($AU$16="T",Undrtng!BQ228,IF($AU$16="W",Undrtng!BQ240,IF($AU$16="X",Undrtng!BQ208,IF($AU$16="Y",Rembr!BP180,""))))))</f>
        <v xml:space="preserve">98  99  100                                                                                              </v>
      </c>
      <c r="J21" s="37" t="str">
        <f>IF($AU$16="H",Rembr!BP216,IF($AU$16="V",Eval!BU336,IF($AU$16="T",Undrtng!BQ336,IF($AU$16="W",Undrtng!BQ244,IF($AU$16="X",Undrtng!BQ336,IF($AU$16="y",Rembr!BP316,""))))))</f>
        <v xml:space="preserve">                                                                                                  </v>
      </c>
      <c r="K21" s="38">
        <f>IF(B21="","",IF(AU16="Y",'Encode Data'!K37,Rembr!BO216-SUM(K13:K20)))</f>
        <v>10</v>
      </c>
      <c r="L21" s="5" t="e">
        <f>IF(#REF!&gt;=0.5,COUNT(L14:N14,L15:N15,L16:N16,L17:N17,L18:N18,L19:N20,L13:N13)+1,"")</f>
        <v>#REF!</v>
      </c>
      <c r="M21" s="5" t="e">
        <f>IF(#REF!&gt;=1.5,COUNT(L14:N14,L15:N15,L16:N16,L17:N17,L18:N18,L19:N20,#REF!,L13:N13,L21)+1,"")</f>
        <v>#REF!</v>
      </c>
      <c r="N21" s="5" t="e">
        <f>IF(#REF!&gt;=2.5,COUNT(L14:N14,L15:N15,L16:N16,L17:N17,L18:N18,L19:N20,L21:M21,L13:N13)+1,"")</f>
        <v>#REF!</v>
      </c>
      <c r="O21" s="5" t="e">
        <f>IF(#REF!&gt;=0.5,COUNT(L13:N27,O14:Q14,O15:Q15,O16:Q16,O17:Q17,O18:Q18,O19:Q20,O13:Q13)+1,"")</f>
        <v>#REF!</v>
      </c>
      <c r="P21" s="5" t="e">
        <f>IF(#REF!&gt;=1.5,COUNT(L13:N27,O14:Q14,O15:Q15,O16:Q16,O17:Q17,O18:Q18,O19:Q20,#REF!,O13:Q13,O21)+1,"")</f>
        <v>#REF!</v>
      </c>
      <c r="Q21" s="5" t="e">
        <f>IF(#REF!&gt;=2.5,COUNT(L13:N27,O14:Q14,O15:Q15,O16:Q16,O17:Q17,O18:Q18,O19:Q20,O21:P21,O13:Q13)+1,"")</f>
        <v>#REF!</v>
      </c>
      <c r="R21" s="5" t="e">
        <f>IF(#REF!&gt;=0.5,COUNT(L13:Q27,R13:T17,R18:T20)+1,"")</f>
        <v>#REF!</v>
      </c>
      <c r="S21" s="5" t="e">
        <f>IF(#REF!&gt;=1.5,COUNT(L13:Q27,R13:T17,R18:T20,R21)+1,"")</f>
        <v>#REF!</v>
      </c>
      <c r="T21" s="5" t="e">
        <f>IF(#REF!&gt;=2.5,COUNT(L13:Q27,R13:T17,R18:T20,R21:S21)+1,"")</f>
        <v>#REF!</v>
      </c>
      <c r="U21" s="5" t="e">
        <f>IF(#REF!&gt;=0.5,COUNT(L13:T27,U13:W17,U18:W20)+1,"")</f>
        <v>#REF!</v>
      </c>
      <c r="V21" s="5" t="e">
        <f>IF(#REF!&gt;=1.5,COUNT(L13:T27,U13:W17,U18:W20,U21)+1,"")</f>
        <v>#REF!</v>
      </c>
      <c r="W21" s="5" t="e">
        <f>IF(#REF!&gt;=2.5,COUNT(L13:T27,U13:W20,U21:V21)+1,"")</f>
        <v>#REF!</v>
      </c>
      <c r="X21" s="5" t="e">
        <f>IF(#REF!&gt;=0.5,COUNT(L13:W27,X13:Z17,X18:Z20)+1,"")</f>
        <v>#REF!</v>
      </c>
      <c r="Y21" s="5" t="e">
        <f>IF(#REF!&gt;=1.5,COUNT(L13:W27,X13:Z17,X18:Z20,X21)+1,"")</f>
        <v>#REF!</v>
      </c>
      <c r="Z21" s="5" t="e">
        <f>IF(#REF!&gt;=2.5,COUNT(L13:W27,X13:Z17,X18:Z20,X21:Y21)+1,"")</f>
        <v>#REF!</v>
      </c>
      <c r="AA21" s="5" t="e">
        <f>IF(#REF!&gt;=0.5,COUNT(L13:Z27,AA13:AC18,AA19:AC20)+1,"")</f>
        <v>#REF!</v>
      </c>
      <c r="AB21" s="5" t="e">
        <f>IF(#REF!&gt;=1.5,COUNT(L13:Z27,AA13:AC18,AA19:AC20,AA21)+1,"")</f>
        <v>#REF!</v>
      </c>
      <c r="AC21" s="5" t="e">
        <f>IF(#REF!&gt;=2.5,COUNT(L13:Z27,AA13:AC18,AA19:AC20,AA21:AB21)+1,"")</f>
        <v>#REF!</v>
      </c>
      <c r="AJ21" s="6"/>
      <c r="AK21" s="5">
        <f>'Encode Data'!S35</f>
        <v>11</v>
      </c>
      <c r="AL21" s="5">
        <f>'Encode Data'!K34</f>
        <v>11</v>
      </c>
      <c r="AM21" s="6"/>
      <c r="AN21" s="6"/>
      <c r="AO21" s="6"/>
      <c r="AP21" s="6"/>
      <c r="AQ21" s="6"/>
      <c r="AR21" s="6"/>
      <c r="AS21" s="6"/>
      <c r="AT21" s="25"/>
      <c r="AU21" s="100"/>
      <c r="AV21" s="100"/>
      <c r="AW21" s="97"/>
      <c r="AX21" s="98"/>
      <c r="AY21" s="98"/>
      <c r="AZ21" s="99"/>
      <c r="BA21" s="99"/>
      <c r="BB21" s="99"/>
      <c r="BC21" s="99"/>
      <c r="BD21" s="99"/>
      <c r="BE21" s="99"/>
    </row>
    <row r="22" spans="1:57" s="61" customFormat="1" ht="25.5" customHeight="1" x14ac:dyDescent="0.35">
      <c r="A22" s="39" t="str">
        <f>IF('Encode Data'!A40=0,"",'Encode Data'!A40)</f>
        <v/>
      </c>
      <c r="B22" s="32" t="str">
        <f>IF('Encode Data'!B40=0,"",'Encode Data'!B40)</f>
        <v/>
      </c>
      <c r="C22" s="40" t="str">
        <f t="shared" si="2"/>
        <v/>
      </c>
      <c r="D22" s="41" t="str">
        <f t="shared" si="3"/>
        <v/>
      </c>
      <c r="E22" s="36" t="str">
        <f>IF($AU$16="H",Rembr!BP220,IF($AU$16="V",Eval!BU40,IF($AU$16="T",Undrtng!BQ40,IF($AU$16="W",Undrtng!BQ40,IF($AU$16="X",Undrtng!BQ40,IF($AU$16="Y",Rembr!BP184,""))))))</f>
        <v xml:space="preserve">                                                                                                  </v>
      </c>
      <c r="F22" s="36" t="str">
        <f>IF($AU$16="H",Rembr!BP224,IF($AU$16="V",Eval!BU100,IF($AU$16="T",Undrtng!BQ100,IF($AU$16="W",Undrtng!BQ248,IF($AU$16="X",Undrtng!BQ212,IF($AU$16="Y",Rembr!BP188,""))))))</f>
        <v xml:space="preserve">                                                                                                  </v>
      </c>
      <c r="G22" s="36" t="str">
        <f>IF($AU$16="H",Rembr!BP228,IF($AU$16="V",Eval!BU160,IF($AU$16="T",Undrtng!BQ232,IF($AU$16="W",Undrtng!BQ252,IF($AU$16="X",Undrtng!BQ216,IF($AU$16="Y",Rembr!BP192,""))))))</f>
        <v xml:space="preserve">                                                                                                  </v>
      </c>
      <c r="H22" s="36" t="str">
        <f>IF($AU$16="H",Rembr!BP232,IF($AU$16="V",Eval!BU220,IF($AU$16="T",Undrtng!BQ236,IF($AU$16="W",Undrtng!BQ256,IF($AU$16="X",Undrtng!BQ220,IF($AU$16="Y",Rembr!BP196,""))))))</f>
        <v xml:space="preserve">                                                                                                  </v>
      </c>
      <c r="I22" s="36" t="str">
        <f>IF($AU$16="H",Rembr!BP236,IF($AU$16="V",Eval!BU280,IF($AU$16="T",Undrtng!BQ240,IF($AU$16="W",Undrtng!BQ260,IF($AU$16="X",Undrtng!BQ224,IF($AU$16="Y",Rembr!BP200,""))))))</f>
        <v xml:space="preserve">                                                                                                  </v>
      </c>
      <c r="J22" s="37" t="str">
        <f>IF($AU$16="H",Rembr!BP240,IF($AU$16="V",Eval!BU340,IF($AU$16="T",Undrtng!BQ340,IF($AU$16="W",Undrtng!BQ264,IF($AU$16="X",Undrtng!BQ340,IF($AU$16="Y",Rembr!BP320,""))))))</f>
        <v xml:space="preserve">                                                                                                  </v>
      </c>
      <c r="K22" s="38" t="str">
        <f>IF(B22="","",IF(AU16="Y",'Encode Data'!K40,Rembr!BO240-SUM(K13:K21)))</f>
        <v/>
      </c>
      <c r="L22" s="5" t="e">
        <f>IF(#REF!&gt;=0.5,COUNT(L15:N15,L16:N16,L17:N17,L18:N18,L19:N20,L21:N21,L14:N14,L13:N13)+1,"")</f>
        <v>#REF!</v>
      </c>
      <c r="M22" s="5" t="e">
        <f>IF(#REF!&gt;=1.5,COUNT(L13:N13,L15:N15,L16:N16,L17:N17,L18:N18,L19:N20,L21:N21,#REF!,L14:N14,L22)+1,"")</f>
        <v>#REF!</v>
      </c>
      <c r="N22" s="5" t="e">
        <f>IF(#REF!&gt;=2.5,COUNT(L13:N13,L15:N15,L16:N16,L17:N17,L18:N18,L19:N20,L21:N21,L22:M22,L14:N14)+1,"")</f>
        <v>#REF!</v>
      </c>
      <c r="O22" s="5" t="e">
        <f>IF(#REF!&gt;=0.5,COUNT(L13:N27,O13:Q21)+1,"")</f>
        <v>#REF!</v>
      </c>
      <c r="P22" s="5" t="e">
        <f>IF(#REF!&gt;=1.5,COUNT(L13:N27,O13:Q21,O541,O22)+1,"")</f>
        <v>#REF!</v>
      </c>
      <c r="Q22" s="5" t="e">
        <f>IF(#REF!&gt;=2.5,COUNT(L13:N27,O13:Q21,O541,O22:P22)+1,"")</f>
        <v>#REF!</v>
      </c>
      <c r="R22" s="5" t="e">
        <f>IF(#REF!&gt;=0.5,COUNT(L13:Q27,R13:T17,R18:T21)+1,"")</f>
        <v>#REF!</v>
      </c>
      <c r="S22" s="5" t="e">
        <f>IF(#REF!&gt;=1.5,COUNT(L13:Q27,R13:T17,R18:T21,#REF!,R22)+1,"")</f>
        <v>#REF!</v>
      </c>
      <c r="T22" s="5" t="e">
        <f>IF(#REF!&gt;=2.5,COUNT(L13:Q27,R13:T17,R18:T21,#REF!,R22:S22)+1,"")</f>
        <v>#REF!</v>
      </c>
      <c r="U22" s="5" t="e">
        <f>IF(#REF!&gt;=0.5,COUNT(L13:T27,U13:W20,U21:W21)+1,"")</f>
        <v>#REF!</v>
      </c>
      <c r="V22" s="5" t="e">
        <f>IF(#REF!&gt;=1.5,COUNT(L13:T27,U13:W20,U21:W21,U22)+1,"")</f>
        <v>#REF!</v>
      </c>
      <c r="W22" s="5" t="e">
        <f>IF(#REF!&gt;=2.5,COUNT(L13:T27,U13:W20,U21:W21,U22:V22)+1,"")</f>
        <v>#REF!</v>
      </c>
      <c r="X22" s="5" t="e">
        <f>IF(#REF!&gt;=0.5,COUNT(L13:W27,X13:Z17,X18:Z21)+1,"")</f>
        <v>#REF!</v>
      </c>
      <c r="Y22" s="5" t="e">
        <f>IF(#REF!&gt;=1.5,COUNT(L13:W27,X13:Z17,X18:Z21,X22)+1,"")</f>
        <v>#REF!</v>
      </c>
      <c r="Z22" s="5" t="e">
        <f>IF(#REF!&gt;=2.5,COUNT(L13:W27,X13:Z17,X18:Z21,X22:Y22)+1,"")</f>
        <v>#REF!</v>
      </c>
      <c r="AA22" s="5" t="e">
        <f>IF(#REF!&gt;=0.5,COUNT(L13:Z27,AA13:AC18,AA19:AC21)+1,"")</f>
        <v>#REF!</v>
      </c>
      <c r="AB22" s="5" t="e">
        <f>IF(#REF!&gt;=1.5,COUNT(L13:Z27,AA13:AC18,AA19:AC21,AA22)+1,"")</f>
        <v>#REF!</v>
      </c>
      <c r="AC22" s="5" t="e">
        <f>IF(#REF!&gt;=2.5,COUNT(L13:Z27,AA13:AC18,AA19:AC21,AA22:AB22)+1,"")</f>
        <v>#REF!</v>
      </c>
      <c r="AD22" s="6"/>
      <c r="AE22" s="6"/>
      <c r="AF22" s="6"/>
      <c r="AG22" s="6"/>
      <c r="AH22" s="6"/>
      <c r="AI22" s="6"/>
      <c r="AJ22" s="6"/>
      <c r="AK22" s="5">
        <f>'Encode Data'!S38</f>
        <v>11</v>
      </c>
      <c r="AL22" s="5">
        <f>'Encode Data'!K37</f>
        <v>10</v>
      </c>
      <c r="AM22" s="6"/>
      <c r="AN22" s="6"/>
      <c r="AO22" s="6"/>
      <c r="AP22" s="6"/>
      <c r="AQ22" s="6"/>
      <c r="AR22" s="6"/>
      <c r="AS22" s="6"/>
      <c r="AT22" s="25"/>
      <c r="AU22" s="100"/>
      <c r="AV22" s="100"/>
      <c r="AW22" s="97"/>
      <c r="AX22" s="98"/>
      <c r="AY22" s="98"/>
      <c r="AZ22" s="99"/>
      <c r="BA22" s="99"/>
      <c r="BB22" s="99"/>
      <c r="BC22" s="99"/>
      <c r="BD22" s="99"/>
      <c r="BE22" s="99"/>
    </row>
    <row r="23" spans="1:57" s="61" customFormat="1" ht="25.5" customHeight="1" x14ac:dyDescent="0.35">
      <c r="A23" s="39" t="str">
        <f>IF('Encode Data'!A43=0,"",'Encode Data'!A43)</f>
        <v/>
      </c>
      <c r="B23" s="32" t="str">
        <f>IF('Encode Data'!B43=0,"",'Encode Data'!B43)</f>
        <v/>
      </c>
      <c r="C23" s="40" t="str">
        <f t="shared" si="2"/>
        <v/>
      </c>
      <c r="D23" s="41" t="str">
        <f t="shared" si="3"/>
        <v/>
      </c>
      <c r="E23" s="36" t="str">
        <f>IF($AU$16="H",Rembr!BP244,IF($AU$16="V",Eval!BU44,IF($AU$16="T",Undrtng!BQ44,IF($AU$16="W",Undrtng!BQ44,IF($AU$16="X",Undrtng!BQ44,IF($AU$16="Y",Rembr!BP204,""))))))</f>
        <v xml:space="preserve">                                                                                                  </v>
      </c>
      <c r="F23" s="36" t="str">
        <f>IF($AU$16="H",Rembr!BP248,IF($AU$16="V",Eval!BU104,IF($AU$16="T",Undrtng!BQ104,IF($AU$16="W",Undrtng!BQ268,IF($AU$16="X",Undrtng!BQ228,IF($AU$16="Y",Rembr!BP208,""))))))</f>
        <v xml:space="preserve">                                                                                                  </v>
      </c>
      <c r="G23" s="36" t="str">
        <f>IF($AU$16="H",Rembr!BP252,IF($AU$16="V",Eval!BU164,IF($AU$16="T",Undrtng!BQ244,IF($AU$16="W",Undrtng!BQ272,IF($AU$16="X",Undrtng!BQ232,IF($AU$16="Y",Rembr!BP212,""))))))</f>
        <v xml:space="preserve">                                                                                                  </v>
      </c>
      <c r="H23" s="36" t="str">
        <f>IF($AU$16="H",Rembr!BP256,IF($AU$16="V",Eval!BU224,IF($AU$16="T",Undrtng!BQ248,IF($AU$16="W",Undrtng!BQ276,IF($AU$16="X",Undrtng!BQ236,IF($AU$16="Y",Rembr!BP216,""))))))</f>
        <v xml:space="preserve">                                                                                                  </v>
      </c>
      <c r="I23" s="36" t="str">
        <f>IF($AU$16="H",Rembr!BP260,IF($AU$16="V",Eval!BU284,IF($AU$16="T",Undrtng!BQ252,IF($AU$16="W",Undrtng!BQ280,IF($AU$16="X",Undrtng!BQ240,IF($AU$16="Y",Rembr!BP220,""))))))</f>
        <v xml:space="preserve">                                                                                                  </v>
      </c>
      <c r="J23" s="37" t="str">
        <f>IF($AU$16="H",Rembr!BP264,IF($AU$16="V",Eval!BU344,IF($AU$16="T",Undrtng!BQ344,IF($AU$16="W",Undrtng!BQ284,IF($AU$16="X",Undrtng!BQ344,IF($AU$16="Y",Rembr!BP324,""))))))</f>
        <v xml:space="preserve">                                                                                                  </v>
      </c>
      <c r="K23" s="38" t="str">
        <f>IF(B23="","",IF(AU16="Y",'Encode Data'!K43,Rembr!BO264-SUM(K13:K22)))</f>
        <v/>
      </c>
      <c r="L23" s="5" t="e">
        <f>IF(#REF!&gt;=0.5,COUNT(L13:N13,L16:N16,L17:N17,L18:N18,L19:N20,L21:N21,L22:N22,L15:N15,L14:N14)+1,"")</f>
        <v>#REF!</v>
      </c>
      <c r="M23" s="5" t="e">
        <f>IF(#REF!&gt;=1.5,COUNT(L13:N13,L14:N14,L16:N16,L17:N17,L18:N18,L19:N20,L21:N21,L22:N22,#REF!,L15:N15,L23)+1,"")</f>
        <v>#REF!</v>
      </c>
      <c r="N23" s="5" t="e">
        <f>IF(#REF!&gt;=2.5,COUNT(L13:N13,L14:N14,L16:N16,L17:N17,L18:N18,L19:N20,L21:N21,L22:N22,L23:M23,L15:N15)+1,"")</f>
        <v>#REF!</v>
      </c>
      <c r="O23" s="5" t="e">
        <f>IF(#REF!&gt;=0.5,COUNT(L13:N27,O13:Q21,O541,O22:Q22)+1,"")</f>
        <v>#REF!</v>
      </c>
      <c r="P23" s="5" t="e">
        <f>IF(#REF!&gt;=1.5,COUNT(L13:N27,O13:Q21,O541,O22:Q22,O23)+1,"")</f>
        <v>#REF!</v>
      </c>
      <c r="Q23" s="5" t="e">
        <f>IF(#REF!&gt;=2.5,COUNT(L13:N27,O13:Q21,O541,O22:Q22,O23:P23)+1,"")</f>
        <v>#REF!</v>
      </c>
      <c r="R23" s="5" t="e">
        <f>IF(#REF!&gt;=0.5,COUNT(L13:Q27,R13:T17,R18:T21,R22:T22)+1,"")</f>
        <v>#REF!</v>
      </c>
      <c r="S23" s="5" t="e">
        <f>IF(#REF!&gt;=1.5,COUNT(L13:Q27,R13:T17,R18:T21,R22:T22,R23)+1,"")</f>
        <v>#REF!</v>
      </c>
      <c r="T23" s="5" t="e">
        <f>IF(#REF!&gt;=2.5,COUNT(L13:Q27,R13:T17,R18:T21,R22:T22,R23:S23)+1,"")</f>
        <v>#REF!</v>
      </c>
      <c r="U23" s="5" t="e">
        <f>IF(#REF!&gt;=0.5,COUNT(L13:T27,U13:W20,U21:W21,U22:W22)+1,"")</f>
        <v>#REF!</v>
      </c>
      <c r="V23" s="5" t="e">
        <f>IF(#REF!&gt;=1.5,COUNT(L13:T27,U13:W20,U21:W21,U22:W22,U23)+1,"")</f>
        <v>#REF!</v>
      </c>
      <c r="W23" s="5" t="e">
        <f>IF(#REF!&gt;=2.5,COUNT(O13:T27,U13:W17,U18:W21,U22:W22,U23:V23)+1,"")</f>
        <v>#REF!</v>
      </c>
      <c r="X23" s="5" t="e">
        <f>IF(#REF!&gt;=0.5,COUNT(L13:W27,X13:Z22)+1,"")</f>
        <v>#REF!</v>
      </c>
      <c r="Y23" s="5" t="e">
        <f>IF(#REF!&gt;=1.5,COUNT(L13:W27,X13:Z22,X23)+1,"")</f>
        <v>#REF!</v>
      </c>
      <c r="Z23" s="5" t="e">
        <f>IF(#REF!&gt;=2.5,COUNT(L13:W27,X13:Z22,X23:Y23)+1,"")</f>
        <v>#REF!</v>
      </c>
      <c r="AA23" s="5" t="e">
        <f>IF(#REF!&gt;=0.5,COUNT(L13:Z27,AA13:AC18,AA19:AC22)+1,"")</f>
        <v>#REF!</v>
      </c>
      <c r="AB23" s="5" t="e">
        <f>IF(#REF!&gt;=1.5,COUNT(L13:Z27,AA13:AC18,AA19:AC22,AA23)+1,"")</f>
        <v>#REF!</v>
      </c>
      <c r="AC23" s="5" t="e">
        <f>IF(#REF!&gt;=2.5,COUNT(L13:Z27,AA13:AC18,AA19:AC22,AA23:AB23)+1,"")</f>
        <v>#REF!</v>
      </c>
      <c r="AD23" s="6"/>
      <c r="AE23" s="6"/>
      <c r="AF23" s="6"/>
      <c r="AG23" s="6"/>
      <c r="AH23" s="6"/>
      <c r="AI23" s="6"/>
      <c r="AJ23" s="6"/>
      <c r="AK23" s="5">
        <f>'Encode Data'!S41</f>
        <v>0</v>
      </c>
      <c r="AL23" s="5">
        <f>'Encode Data'!K40</f>
        <v>0</v>
      </c>
      <c r="AM23" s="6"/>
      <c r="AN23" s="6"/>
      <c r="AO23" s="6"/>
      <c r="AP23" s="6"/>
      <c r="AQ23" s="6"/>
      <c r="AR23" s="6"/>
      <c r="AS23" s="6"/>
      <c r="AT23" s="25"/>
      <c r="AU23" s="100"/>
      <c r="AV23" s="100"/>
      <c r="AW23" s="97"/>
      <c r="AX23" s="98"/>
      <c r="AY23" s="98"/>
      <c r="AZ23" s="99"/>
      <c r="BA23" s="99"/>
      <c r="BB23" s="99"/>
      <c r="BC23" s="99"/>
      <c r="BD23" s="99"/>
      <c r="BE23" s="99"/>
    </row>
    <row r="24" spans="1:57" s="61" customFormat="1" ht="25.9" customHeight="1" x14ac:dyDescent="0.35">
      <c r="A24" s="39" t="str">
        <f>IF('Encode Data'!A46=0,"",'Encode Data'!A46)</f>
        <v/>
      </c>
      <c r="B24" s="32" t="str">
        <f>IF('Encode Data'!B46=0,"",'Encode Data'!B46)</f>
        <v/>
      </c>
      <c r="C24" s="40" t="str">
        <f t="shared" si="2"/>
        <v/>
      </c>
      <c r="D24" s="41" t="str">
        <f t="shared" si="3"/>
        <v/>
      </c>
      <c r="E24" s="36" t="str">
        <f>IF($AU$16="H",Rembr!BP268,IF($AU$16="V",Eval!BU48,IF($AU$16="T",Undrtng!BQ48,IF($AU$16="W",Undrtng!BQ48,IF($AU$16="X",Undrtng!BQ48,IF($AU$16="Y",Rembr!BP224,""))))))</f>
        <v xml:space="preserve">                                                                                                  </v>
      </c>
      <c r="F24" s="36" t="str">
        <f>IF($AU$16="H",Rembr!BP272,IF($AU$16="V",Eval!BU108,IF($AU$16="T",Undrtng!BQ108,IF($AU$16="W",Undrtng!BQ288,IF($AU$16="X",Undrtng!BQ244,IF($AU$16="Y",Rembr!BP228,""))))))</f>
        <v xml:space="preserve">                                                                                                  </v>
      </c>
      <c r="G24" s="36" t="str">
        <f>IF($AU$16="H",Rembr!BP276,IF($AU$16="V",Eval!BU168,IF($AU$16="T",Undrtng!BQ256,IF($AU$16="W",Undrtng!BQ304,IF($AU$16="X",Undrtng!BQ248,IF($AU$16="Y",Rembr!BP232,""))))))</f>
        <v xml:space="preserve">                                                                                                  </v>
      </c>
      <c r="H24" s="36" t="str">
        <f>IF($AU$16="H",Rembr!BP280,IF($AU$16="V",Eval!BU228,IF($AU$16="T",Undrtng!BQ260,IF($AU$16="W",Undrtng!BQ308,IF($AU$16="X",Undrtng!BQ252,IF($AU$16="Y",Rembr!BP236,""))))))</f>
        <v xml:space="preserve">                                                                                                  </v>
      </c>
      <c r="I24" s="36" t="str">
        <f>IF($AU$16="H",Rembr!BP284,IF($AU$16="V",Eval!BU288,IF($AU$16="T",Undrtng!BQ264,IF($AU$16="W",Undrtng!BQ312,IF($AU$16="X",Undrtng!BQ256,IF($AU$16="Y",Rembr!BP240,""))))))</f>
        <v xml:space="preserve">                                                                                                  </v>
      </c>
      <c r="J24" s="37" t="str">
        <f>IF($AU$16="H",Rembr!BP288,IF($AU$16="V",Eval!BU348,IF($AU$16="T",Undrtng!BQ348,IF($AU$16="W",Undrtng!BQ316,IF($AU$16="X",Undrtng!BQ348,IF($AU$16="Y",Rembr!BP328,""))))))</f>
        <v xml:space="preserve">                                                                                                  </v>
      </c>
      <c r="K24" s="38" t="str">
        <f>IF(B24="","",IF(AU16="Y",'Encode Data'!K46,Rembr!BO288-SUM(K13:K23)))</f>
        <v/>
      </c>
      <c r="L24" s="5" t="e">
        <f>IF(#REF!&gt;=0.5,COUNT(L13:N13,L14:N14,L17:N17,L18:N18,L19:N20,L21:N21,L22:N22,L23:N23,L16:N16,L15:N15)+1,"")</f>
        <v>#REF!</v>
      </c>
      <c r="M24" s="5" t="e">
        <f>IF(#REF!&gt;=1.5,COUNT(L13:N13,L14:N14,L15:N15,L17:N17,L18:N18,L19:N20,L21:N21,L22:N22,L23:N23,#REF!,L16:N16,L24)+1,"")</f>
        <v>#REF!</v>
      </c>
      <c r="N24" s="5" t="e">
        <f>IF(#REF!&gt;=2.5,COUNT(L13:N13,L14:N14,L15:N15,L17:N17,L18:N18,L19:N20,L21:N21,L22:N22,L23:N23,L24:M24,L16:N16)+1,"")</f>
        <v>#REF!</v>
      </c>
      <c r="O24" s="5" t="e">
        <f>IF(#REF!&gt;=0.5,COUNT(L13:N27,O13:Q21,O541,O22:Q23)+1,"")</f>
        <v>#REF!</v>
      </c>
      <c r="P24" s="5" t="e">
        <f>IF(#REF!&gt;=1.5,COUNT(L13:N27,O13:Q21,O541,O22:Q23,O24)+1,"")</f>
        <v>#REF!</v>
      </c>
      <c r="Q24" s="5" t="e">
        <f>IF(#REF!&gt;=2.5,COUNT(L13:N27,O13:Q21,O541,O22:Q23,O24:P24)+1,"")</f>
        <v>#REF!</v>
      </c>
      <c r="R24" s="5" t="e">
        <f>IF(#REF!&gt;=0.5,COUNT(L13:Q27,R13:T17,R18:T21,R22:T23)+1,"")</f>
        <v>#REF!</v>
      </c>
      <c r="S24" s="5" t="e">
        <f>IF(#REF!&gt;=1.5,COUNT(L13:Q27,R13:T17,R18:T21,R22:T23,R24)+1,"")</f>
        <v>#REF!</v>
      </c>
      <c r="T24" s="5" t="e">
        <f>IF(#REF!&gt;=2.5,COUNT(L13:Q27,R13:T17,R18:T21,R22:T23,R24:S24)+1,"")</f>
        <v>#REF!</v>
      </c>
      <c r="U24" s="5" t="e">
        <f>IF(#REF!&gt;=0.5,COUNT(L13:T27,U13:W20,U21:W21,U22:W23,#REF!)+1,"")</f>
        <v>#REF!</v>
      </c>
      <c r="V24" s="5" t="e">
        <f>IF(#REF!&gt;=1.5,COUNT(L13:T27,U13:W20,U21:W21,U22:W23,#REF!,U24)+1,"")</f>
        <v>#REF!</v>
      </c>
      <c r="W24" s="5" t="e">
        <f>IF(#REF!&gt;=2.5,COUNT(L13:T27,U13:W20,U21:W21,U22:W23,#REF!,U24:V24)+1,"")</f>
        <v>#REF!</v>
      </c>
      <c r="X24" s="5" t="e">
        <f>IF(#REF!&gt;=0.5,COUNT(L13:W27,X13:Z22,X23:Z23)+1,"")</f>
        <v>#REF!</v>
      </c>
      <c r="Y24" s="5" t="e">
        <f>IF(#REF!&gt;=1.5,COUNT(L13:W27,X13:Z22,X23:Z23,X24)+1,"")</f>
        <v>#REF!</v>
      </c>
      <c r="Z24" s="5" t="e">
        <f>IF(#REF!&gt;=2.5,COUNT(L13:W27,X13:Z22,X23:Z23,X24:Y24)+1,"")</f>
        <v>#REF!</v>
      </c>
      <c r="AA24" s="5" t="e">
        <f>IF(#REF!&gt;=0.5,COUNT(L13:Z27,AA13:AC23)+1,"")</f>
        <v>#REF!</v>
      </c>
      <c r="AB24" s="5" t="e">
        <f>IF(#REF!&gt;=1.5,COUNT(L13:Z27,AA13:AC23,AA24)+1,"")</f>
        <v>#REF!</v>
      </c>
      <c r="AC24" s="5" t="e">
        <f>IF(#REF!&gt;=2.5,COUNT(L13:Z27,AA13:AC23,AA24:AB24)+1,"")</f>
        <v>#REF!</v>
      </c>
      <c r="AD24" s="6"/>
      <c r="AE24" s="6"/>
      <c r="AF24" s="6"/>
      <c r="AG24" s="6"/>
      <c r="AH24" s="6"/>
      <c r="AI24" s="6"/>
      <c r="AJ24" s="6"/>
      <c r="AK24" s="5">
        <f>'Encode Data'!S44</f>
        <v>0</v>
      </c>
      <c r="AL24" s="5">
        <f>'Encode Data'!K43</f>
        <v>0</v>
      </c>
      <c r="AM24" s="6"/>
      <c r="AN24" s="6"/>
      <c r="AO24" s="6"/>
      <c r="AP24" s="6"/>
      <c r="AQ24" s="6"/>
      <c r="AR24" s="6"/>
      <c r="AS24" s="6"/>
      <c r="AT24" s="25"/>
      <c r="AU24" s="100"/>
      <c r="AV24" s="100"/>
      <c r="AW24" s="97"/>
      <c r="AX24" s="98"/>
      <c r="AY24" s="98"/>
      <c r="AZ24" s="99"/>
      <c r="BA24" s="99"/>
      <c r="BB24" s="99"/>
      <c r="BC24" s="99"/>
      <c r="BD24" s="99"/>
      <c r="BE24" s="99"/>
    </row>
    <row r="25" spans="1:57" s="61" customFormat="1" ht="25.9" customHeight="1" x14ac:dyDescent="0.35">
      <c r="A25" s="39" t="str">
        <f>IF('Encode Data'!A49=0,"",'Encode Data'!A49)</f>
        <v/>
      </c>
      <c r="B25" s="32" t="str">
        <f>IF('Encode Data'!B49=0,"",'Encode Data'!B49)</f>
        <v/>
      </c>
      <c r="C25" s="40" t="str">
        <f t="shared" si="2"/>
        <v/>
      </c>
      <c r="D25" s="41" t="str">
        <f t="shared" si="3"/>
        <v/>
      </c>
      <c r="E25" s="36" t="str">
        <f>IF($AU$16="H",Rembr!BP292,IF($AU$16="V",Eval!BU52,IF($AU$16="T",Undrtng!BQ52,IF($AU$16="W",Undrtng!BQ52,IF($AU$16="X",Undrtng!BQ52,IF($AU$16="Y",Rembr!BP244,""))))))</f>
        <v xml:space="preserve">                                                                                                  </v>
      </c>
      <c r="F25" s="36" t="str">
        <f>IF($AU$16="H",Rembr!BP296,IF($AU$16="V",Eval!BU112,IF($AU$16="T",Undrtng!BQ112,IF($AU$16="W",Undrtng!BQ320,IF($AU$16="X",Undrtng!BQ260,IF($AU$16="Y",Rembr!BP248,""))))))</f>
        <v xml:space="preserve">                                                                                                  </v>
      </c>
      <c r="G25" s="36" t="str">
        <f>IF($AU$16="H",Rembr!BP300,IF($AU$16="V",Eval!BU172,IF($AU$16="T",Undrtng!BQ268,IF($AU$16="W",Undrtng!BQ324,IF($AU$16="X",Undrtng!BQ264,IF($AU$16="Y",Rembr!BP252,""))))))</f>
        <v xml:space="preserve">                                                                                                  </v>
      </c>
      <c r="H25" s="36" t="str">
        <f>IF($AU$16="H",Rembr!BP304,IF($AU$16="V",Eval!BU232,IF($AU$16="T",Undrtng!BQ272,IF($AU$16="W",Undrtng!BQ328,IF($AU$16="X",Undrtng!BQ268,IF($AU$16="Y",Rembr!BP256,""))))))</f>
        <v xml:space="preserve">                                                                                                  </v>
      </c>
      <c r="I25" s="36" t="str">
        <f>IF($AU$16="H",Rembr!BP308,IF($AU$16="V",Eval!BU292,IF($AU$16="T",Undrtng!BQ276,IF($AU$16="W",Undrtng!BQ332,IF($AU$16="X",Undrtng!BQ272,IF($AU$16="Y",Rembr!BP260,""))))))</f>
        <v xml:space="preserve">                                                                                                  </v>
      </c>
      <c r="J25" s="37" t="str">
        <f>IF($AU$16="H",Rembr!BP312,IF($AU$16="V",Eval!BU352,IF($AU$16="T",Undrtng!BQ352,IF($AU$16="W",Undrtng!BQ336,IF($AU$16="X",Undrtng!BQ352,IF($AU$16="Y",Rembr!BP332,""))))))</f>
        <v xml:space="preserve">                                                                                                  </v>
      </c>
      <c r="K25" s="38" t="str">
        <f>IF(B25="","",IF(AU16="Y",'Encode Data'!K49,Rembr!BO312-SUM(K13:K24)))</f>
        <v/>
      </c>
      <c r="L25" s="5" t="e">
        <f>IF(#REF!&gt;=0.5,COUNT(L13:N13,L14:N14,L15:N15,L18:N18,L19:N20,L21:N21,L22:N22,L23:N23,L24:N24,L17:N17,L16:N16)+1,"")</f>
        <v>#REF!</v>
      </c>
      <c r="M25" s="5" t="e">
        <f>IF(#REF!&gt;=1.5,COUNT(L13:N13,L14:N14,L15:N15,L16:N16,L18:N18,L19:N20,L21:N21,L22:N22,L23:N23,L24:N24,#REF!,L17:N17,L25)+1,"")</f>
        <v>#REF!</v>
      </c>
      <c r="N25" s="5" t="e">
        <f>IF(#REF!&gt;=2.5,COUNT(L13:N13,L14:N14,L15:N15,L16:N16,L18:N18,L19:N20,L21:N21,L22:N22,L23:N23,L24:N24,L25:M25,L17:N17)+1,"")</f>
        <v>#REF!</v>
      </c>
      <c r="O25" s="5" t="e">
        <f>IF(#REF!&gt;=0.5,COUNT(L13:N27,O13:Q21,O541,O22:Q24)+1,"")</f>
        <v>#REF!</v>
      </c>
      <c r="P25" s="5" t="e">
        <f>IF(#REF!&gt;=1.5,COUNT(L13:N27,O13:Q21,O541,O22:Q24,O25)+1,"")</f>
        <v>#REF!</v>
      </c>
      <c r="Q25" s="5" t="e">
        <f>IF(#REF!&gt;=2.5,COUNT(L13:N27,O13:Q21,O541,O22:Q24,O25:P25)+1,"")</f>
        <v>#REF!</v>
      </c>
      <c r="R25" s="5" t="e">
        <f>IF(#REF!&gt;=0.5,COUNT(L13:Q27,R13:T24)+1,"")</f>
        <v>#REF!</v>
      </c>
      <c r="S25" s="5" t="e">
        <f>IF(#REF!&gt;=1.5,COUNT(L13:Q27,R13:T24,R25)+1,"")</f>
        <v>#REF!</v>
      </c>
      <c r="T25" s="5" t="e">
        <f>IF(#REF!&gt;=2.5,COUNT(L13:Q27,R13:T24,R25:S25)+1,"")</f>
        <v>#REF!</v>
      </c>
      <c r="U25" s="5" t="e">
        <f>IF(#REF!&gt;=0.5,COUNT(L13:T27,U13:W24)+1,"")</f>
        <v>#REF!</v>
      </c>
      <c r="V25" s="5" t="e">
        <f>IF(#REF!&gt;=1.5,COUNT(L13:T27,U13:W24,U25)+1,"")</f>
        <v>#REF!</v>
      </c>
      <c r="W25" s="5" t="e">
        <f>IF(#REF!&gt;=2.5,COUNT(L13:T27,U13:W24,U25:V25)+1,"")</f>
        <v>#REF!</v>
      </c>
      <c r="X25" s="5" t="e">
        <f>IF(#REF!&gt;=0.5,COUNT(L13:W27,X13:Z22,X23:Z24)+1,"")</f>
        <v>#REF!</v>
      </c>
      <c r="Y25" s="5" t="e">
        <f>IF(#REF!&gt;=1.5,COUNT(L13:W27,X13:Z22,X23:Z24,X25)+1,"")</f>
        <v>#REF!</v>
      </c>
      <c r="Z25" s="5" t="e">
        <f>IF(#REF!&gt;=2.5,COUNT(L13:W27,X13:Z22,X23:Z24,X25:Y25)+1,"")</f>
        <v>#REF!</v>
      </c>
      <c r="AA25" s="5" t="e">
        <f>IF(#REF!&gt;=0.5,COUNT(L13:Z27,AA13:AC23,AA24:AC24)+1,"")</f>
        <v>#REF!</v>
      </c>
      <c r="AB25" s="5" t="e">
        <f>IF(#REF!&gt;=1.5,COUNT(L13:Z27,AA13:AC23,AA24:AC24,AA25)+1,"")</f>
        <v>#REF!</v>
      </c>
      <c r="AC25" s="5" t="e">
        <f>IF(#REF!&gt;=2.5,COUNT(L13:Z27,AA13:AC23,AA24:AC24,AA25:AB25)+1,"")</f>
        <v>#REF!</v>
      </c>
      <c r="AD25" s="6"/>
      <c r="AE25" s="6"/>
      <c r="AF25" s="6"/>
      <c r="AG25" s="6"/>
      <c r="AH25" s="6"/>
      <c r="AI25" s="6"/>
      <c r="AJ25" s="6"/>
      <c r="AK25" s="5">
        <f>'Encode Data'!S47</f>
        <v>0</v>
      </c>
      <c r="AL25" s="5">
        <f>'Encode Data'!K46</f>
        <v>0</v>
      </c>
      <c r="AM25" s="6"/>
      <c r="AN25" s="6"/>
      <c r="AO25" s="6"/>
      <c r="AP25" s="6"/>
      <c r="AQ25" s="6"/>
      <c r="AR25" s="6"/>
      <c r="AS25" s="6"/>
      <c r="AT25" s="25"/>
      <c r="AU25" s="100"/>
      <c r="AV25" s="100"/>
      <c r="AW25" s="97"/>
      <c r="AX25" s="98"/>
      <c r="AY25" s="98"/>
      <c r="AZ25" s="99"/>
      <c r="BA25" s="99"/>
      <c r="BB25" s="99"/>
      <c r="BC25" s="99"/>
      <c r="BD25" s="99"/>
      <c r="BE25" s="99"/>
    </row>
    <row r="26" spans="1:57" s="61" customFormat="1" ht="25.9" customHeight="1" x14ac:dyDescent="0.35">
      <c r="A26" s="39" t="str">
        <f>IF('Encode Data'!A52=0,"",'Encode Data'!A52)</f>
        <v/>
      </c>
      <c r="B26" s="32" t="str">
        <f>IF('Encode Data'!B52=0,"",'Encode Data'!B52)</f>
        <v/>
      </c>
      <c r="C26" s="40" t="str">
        <f t="shared" si="2"/>
        <v/>
      </c>
      <c r="D26" s="41" t="str">
        <f t="shared" si="3"/>
        <v/>
      </c>
      <c r="E26" s="36" t="str">
        <f>IF($AU$16="H",Rembr!BP316,IF($AU$16="V",Eval!BU56,IF($AU$16="T",Undrtng!BQ56,IF($AU$16="W",Undrtng!BQ56,IF($AU$16="X",Undrtng!BQ56,IF($AU$16="Y",Rembr!BP264,""))))))</f>
        <v xml:space="preserve">                                                                                                  </v>
      </c>
      <c r="F26" s="36" t="str">
        <f>IF($AU$16="H",Rembr!BP320,IF($AU$16="V",Eval!BU116,IF($AU$16="T",Undrtng!BQ116,IF($AU$16="W",Undrtng!BQ340,IF($AU$16="X",Undrtng!BQ276,IF($AU$16="Y",Rembr!BP268,""))))))</f>
        <v xml:space="preserve">                                                                                                  </v>
      </c>
      <c r="G26" s="36" t="str">
        <f>IF($AU$16="H",Rembr!BP324,IF($AU$16="V",Eval!BU176,IF($AU$16="T",Undrtng!BQ280,IF($AU$16="W",Undrtng!BQ344,IF($AU$16="X",Undrtng!BQ280,IF($AU$16="Y",Rembr!BP272,""))))))</f>
        <v xml:space="preserve">                                                                                                  </v>
      </c>
      <c r="H26" s="36" t="str">
        <f>IF($AU$16="H",Rembr!BP328,IF($AU$16="V",Eval!BU236,IF($AU$16="T",Undrtng!BQ284,IF($AU$16="W",Undrtng!BQ348,IF($AU$16="X",Undrtng!BQ284,IF($AU$16="Y",Rembr!BP276,""))))))</f>
        <v xml:space="preserve">                                                                                                  </v>
      </c>
      <c r="I26" s="36" t="str">
        <f>IF($AU$16="H",Rembr!BP332,IF($AU$16="V",Eval!BU296,IF($AU$16="T",Undrtng!BQ288,IF($AU$16="W",Undrtng!BQ352,IF($AU$16="X",Undrtng!BQ288,IF($AU$16="Y",Rembr!BP280,""))))))</f>
        <v xml:space="preserve">                                                                                                  </v>
      </c>
      <c r="J26" s="37" t="str">
        <f>IF($AU$16="H",Rembr!BP336,IF($AU$16="V",Eval!BU356,IF($AU$16="T",Undrtng!BQ356,IF($AU$16="W",Undrtng!BQ356,IF($AU$16="X",Undrtng!BQ356,IF($AU$16="Y",Rembr!BP336,""))))))</f>
        <v xml:space="preserve">                                                                                                  </v>
      </c>
      <c r="K26" s="38" t="str">
        <f>IF(B26="","",IF(AU16="Y",'Encode Data'!K52,Rembr!BO336-SUM(K13:K25)))</f>
        <v/>
      </c>
      <c r="L26" s="5" t="e">
        <f>IF(#REF!&gt;=0.5,COUNT(L13:N13,L14:N14,L15:N15,L16:N16,L19:N20,L21:N21,L22:N22,L23:N23,L24:N24,L25:N25,L18:N18,L17:N17)+1,"")</f>
        <v>#REF!</v>
      </c>
      <c r="M26" s="5" t="e">
        <f>IF(#REF!&gt;=1.5,COUNT(L13:N13,L14:N14,L15:N15,L16:N16,L17:N17,L19:N20,L21:N21,L22:N22,L23:N23,L24:N24,L25:N25,#REF!,L18:N18,L26)+1,"")</f>
        <v>#REF!</v>
      </c>
      <c r="N26" s="5" t="e">
        <f>IF(#REF!&gt;=2.5,COUNT(L13:N13,L14:N14,L15:N15,L16:N16,L17:N17,L19:N20,L21:N21,L22:N22,L23:N23,L24:N24,L25:N25,L26:M26,L18:N18)+1,"")</f>
        <v>#REF!</v>
      </c>
      <c r="O26" s="5" t="e">
        <f>IF(#REF!&gt;=0.5,COUNT(L13:N27,O13:Q21,O541,O22:Q25)+1,"")</f>
        <v>#REF!</v>
      </c>
      <c r="P26" s="5" t="e">
        <f>IF(#REF!&gt;=1.5,COUNT(L13:N27,O13:Q21,O541,O22:Q25,O26)+1,"")</f>
        <v>#REF!</v>
      </c>
      <c r="Q26" s="5" t="e">
        <f>IF(#REF!&gt;=2.5,COUNT(L13:N27,O13:Q21,O541,O22:Q25,O26:P26)+1,"")</f>
        <v>#REF!</v>
      </c>
      <c r="R26" s="5" t="e">
        <f>IF(#REF!&gt;=0.5,COUNT(L13:Q27,R13:T24,R25:T25)+1,"")</f>
        <v>#REF!</v>
      </c>
      <c r="S26" s="5" t="e">
        <f>IF(#REF!&gt;=1.5,COUNT(L13:Q27,R13:T24,R25:T25,R26)+1,"")</f>
        <v>#REF!</v>
      </c>
      <c r="T26" s="5" t="e">
        <f>IF(#REF!&gt;=2.5,COUNT(L13:Q27,R13:T24,R25:T25,R26:S26)+1,"")</f>
        <v>#REF!</v>
      </c>
      <c r="U26" s="5" t="e">
        <f>IF(#REF!&gt;=0.5,COUNT(L13:T27,U13:W24,U25:W25)+1,"")</f>
        <v>#REF!</v>
      </c>
      <c r="V26" s="5" t="e">
        <f>IF(#REF!&gt;=1.5,COUNT(L13:T27,U13:W24,U25:W25,U26)+1,"")</f>
        <v>#REF!</v>
      </c>
      <c r="W26" s="5" t="e">
        <f>IF(#REF!&gt;=2.5,COUNT(L13:T27,U13:W24,U25:W25,U26:V26)+1,"")</f>
        <v>#REF!</v>
      </c>
      <c r="X26" s="5" t="e">
        <f>IF(#REF!&gt;=0.5,COUNT(L13:W27,X13:Z22,X23:Z25)+1,"")</f>
        <v>#REF!</v>
      </c>
      <c r="Y26" s="5" t="e">
        <f>IF(#REF!&gt;=1.5,COUNT(L13:W27,X13:Z22,X23:Z25,X26)+1,"")</f>
        <v>#REF!</v>
      </c>
      <c r="Z26" s="5" t="e">
        <f>IF(#REF!&gt;=2.5,COUNT(L13:W27,X13:Z22,X23:Z25,X26:Y26)+1,"")</f>
        <v>#REF!</v>
      </c>
      <c r="AA26" s="5" t="e">
        <f>IF(#REF!&gt;=0.5,COUNT(L13:Z27,AA13:AC23,AA24:AC25)+1,"")</f>
        <v>#REF!</v>
      </c>
      <c r="AB26" s="5" t="e">
        <f>IF(#REF!&gt;=1.5,COUNT(L13:Z27,AA13:AC23,AA24:AC25,AA26)+1,"")</f>
        <v>#REF!</v>
      </c>
      <c r="AC26" s="5" t="e">
        <f>IF(#REF!&gt;=2.5,COUNT(L13:Z27,AA13:AC23,AA24:AC25,AA26:AB26)+1,"")</f>
        <v>#REF!</v>
      </c>
      <c r="AD26" s="6"/>
      <c r="AE26" s="6"/>
      <c r="AF26" s="6"/>
      <c r="AG26" s="6"/>
      <c r="AH26" s="6"/>
      <c r="AI26" s="6"/>
      <c r="AJ26" s="6"/>
      <c r="AK26" s="5">
        <f>'Encode Data'!S50</f>
        <v>0</v>
      </c>
      <c r="AL26" s="5">
        <f>'Encode Data'!K49</f>
        <v>0</v>
      </c>
      <c r="AM26" s="6"/>
      <c r="AN26" s="6"/>
      <c r="AO26" s="6"/>
      <c r="AP26" s="6"/>
      <c r="AQ26" s="6"/>
      <c r="AR26" s="6"/>
      <c r="AS26" s="6"/>
      <c r="AT26" s="25"/>
      <c r="AU26" s="100"/>
      <c r="AV26" s="100"/>
      <c r="AW26" s="97"/>
      <c r="AX26" s="98"/>
      <c r="AY26" s="98"/>
      <c r="AZ26" s="99"/>
      <c r="BA26" s="99"/>
      <c r="BB26" s="99"/>
      <c r="BC26" s="99"/>
      <c r="BD26" s="99"/>
      <c r="BE26" s="99"/>
    </row>
    <row r="27" spans="1:57" s="61" customFormat="1" ht="25.9" customHeight="1" x14ac:dyDescent="0.35">
      <c r="A27" s="39"/>
      <c r="B27" s="32"/>
      <c r="C27" s="40" t="str">
        <f t="shared" ref="C27" si="4">IF(B27="","",B27/$B$28)</f>
        <v/>
      </c>
      <c r="D27" s="41" t="str">
        <f t="shared" si="3"/>
        <v/>
      </c>
      <c r="E27" s="36" t="str">
        <f>IF($AU$16="H",Rembr!BP340,IF($AU$16="V",Eval!BU60,IF($AU$16="T",Undrtng!BQ60,IF($AU$16="W",Undrtng!BQ60,IF($AU$16="X",Undrtng!BQ60,"")))))</f>
        <v xml:space="preserve">                                                                                                  </v>
      </c>
      <c r="F27" s="36" t="str">
        <f>IF($AU$16="H",Rembr!BP344,IF($AU$16="V",Eval!BU120,IF($AU$16="T",Undrtng!BQ120,IF($AU$16="W",Undrtng!BQ360,IF($AU$16="X",Undrtng!BQ292,"")))))</f>
        <v xml:space="preserve">                                                                                                  </v>
      </c>
      <c r="G27" s="36" t="str">
        <f>IF($AU$16="H",Rembr!BP348,IF($AU$16="V",Eval!BU180,IF($AU$16="T",Undrtng!BQ292,IF($AU$16="W",Undrtng!BQ364,IF($AU$16="X",Undrtng!BQ296,"")))))</f>
        <v xml:space="preserve">                                                                                                  </v>
      </c>
      <c r="H27" s="36" t="str">
        <f>IF($AU$16="H",Rembr!BP352,IF($AU$16="V",Eval!BU240,IF($AU$16="T",Undrtng!BQ296,IF($AU$16="W",Undrtng!BQ368,IF($AU$16="X",Undrtng!BQ300,"")))))</f>
        <v xml:space="preserve">                                                                                                  </v>
      </c>
      <c r="I27" s="36" t="str">
        <f>IF($AU$16="H",Rembr!BP356,IF($AU$16="V",Eval!BU300,IF($AU$16="T",Undrtng!BQ300,IF($AU$16="W",Undrtng!BQ372,""))))</f>
        <v xml:space="preserve">                                                                                                  </v>
      </c>
      <c r="J27" s="37" t="str">
        <f>IF($AU$16="H",Rembr!BP360,IF($AU$16="V",Eval!BU360,IF($AU$16="T",Undrtng!BQ360,IF($AU$16="W",Undrtng!BQ376,IF($AU$16="X",Undrtng!BQ360,IF($AU$16="Y",Undrtng!BQ360,""))))))</f>
        <v xml:space="preserve">                                                                                                  </v>
      </c>
      <c r="K27" s="38" t="str">
        <f>IF(B27="","",Rembr!BO360-SUM(K13:K26))</f>
        <v/>
      </c>
      <c r="L27" s="5" t="e">
        <f>IF(#REF!&gt;=0.5,COUNT(L13:N13,L14:N14,L15:N15,L16:N16,L17:N17,L21:N21,L22:N22,L23:N23,L24:N24,L25:N25,L26:N26,L19:N20,L18:N18)+1,"")</f>
        <v>#REF!</v>
      </c>
      <c r="M27" s="5" t="e">
        <f>IF(#REF!&gt;=1.5,COUNT(L13:N13,L14:N14,L15:N15,L16:N16,L17:N17,L18:N18,L21:N21,L22:N22,L23:N23,L24:N24,L25:N25,L26:N26,#REF!,L19:N20,L27)+1,"")</f>
        <v>#REF!</v>
      </c>
      <c r="N27" s="5" t="e">
        <f>IF(#REF!&gt;=2.5,COUNT(L13:N13,L14:N14,L15:N15,L16:N16,L17:N17,L18:N18,L21:N21,L22:N22,L23:N23,L24:N24,L25:N25,L26:N26,L27:M27,L19:N20)+1,"")</f>
        <v>#REF!</v>
      </c>
      <c r="O27" s="5" t="e">
        <f>IF(#REF!&gt;=0.5,COUNT(L13:N27,O13:Q21,O541,O22:Q26)+1,"")</f>
        <v>#REF!</v>
      </c>
      <c r="P27" s="5" t="e">
        <f>IF(#REF!&gt;=1.5,COUNT(L13:N27,O13:Q21,O541,O22:Q26,O27)+1,"")</f>
        <v>#REF!</v>
      </c>
      <c r="Q27" s="5" t="e">
        <f>IF(#REF!&gt;=2.5,COUNT(L13:N27,O13:Q21,O541,O22:Q26,O27:P27)+1,"")</f>
        <v>#REF!</v>
      </c>
      <c r="R27" s="5" t="e">
        <f>IF(#REF!&gt;=0.5,COUNT(L13:Q27,R13:T24,R25:T26)+1,"")</f>
        <v>#REF!</v>
      </c>
      <c r="S27" s="5" t="e">
        <f>IF(#REF!&gt;=1.5,COUNT(L13:Q27,R13:T24,R25:T26,R27)+1,"")</f>
        <v>#REF!</v>
      </c>
      <c r="T27" s="5" t="e">
        <f>IF(#REF!&gt;=2.5,COUNT(L13:Q27,R13:T24,R25:T26,R27:S27)+1,"")</f>
        <v>#REF!</v>
      </c>
      <c r="U27" s="5" t="e">
        <f>IF(#REF!&gt;=0.5,COUNT(L13:T27,U13:W24,U25:W26)+1,"")</f>
        <v>#REF!</v>
      </c>
      <c r="V27" s="5" t="e">
        <f>IF(#REF!&gt;=1.5,COUNT(L13:T27,U13:W24,U25:W26,U27)+1,"")</f>
        <v>#REF!</v>
      </c>
      <c r="W27" s="5" t="e">
        <f>IF(#REF!&gt;=2.5,COUNT(L13:T27,U13:W24,U25:W26,U27:V27)+1,"")</f>
        <v>#REF!</v>
      </c>
      <c r="X27" s="5" t="e">
        <f>IF(#REF!&gt;=0.5,COUNT(L13:W27,X13:Z26)+1,"")</f>
        <v>#REF!</v>
      </c>
      <c r="Y27" s="5" t="e">
        <f>IF(#REF!&gt;=1.5,COUNT(L13:W27,X13:Z26,X27)+1,"")</f>
        <v>#REF!</v>
      </c>
      <c r="Z27" s="5" t="e">
        <f>IF(#REF!&gt;=2.5,COUNT(L13:W27,X13:Z26,X27:Y27)+1,"")</f>
        <v>#REF!</v>
      </c>
      <c r="AA27" s="5" t="e">
        <f>IF(#REF!&gt;=0.5,COUNT(L13:Z27,AA13:AC23,AA24:AC26)+1,"")</f>
        <v>#REF!</v>
      </c>
      <c r="AB27" s="5" t="e">
        <f>IF(#REF!&gt;=1.5,COUNT(L13:Z27,AA13:AC23,AA24:AC26,AA27)+1,"")</f>
        <v>#REF!</v>
      </c>
      <c r="AC27" s="5" t="e">
        <f>IF(#REF!&gt;=2.5,COUNT(L13:Z27,AA13:AC23,AA24:AC26,AA27:AB27)+1,"")</f>
        <v>#REF!</v>
      </c>
      <c r="AD27" s="6"/>
      <c r="AE27" s="6"/>
      <c r="AF27" s="6"/>
      <c r="AG27" s="6"/>
      <c r="AH27" s="6"/>
      <c r="AI27" s="6"/>
      <c r="AJ27" s="6"/>
      <c r="AK27" s="5">
        <f>'Encode Data'!S53</f>
        <v>0</v>
      </c>
      <c r="AL27" s="5">
        <f>'Encode Data'!K52</f>
        <v>0</v>
      </c>
      <c r="AM27" s="5"/>
      <c r="AN27" s="5"/>
      <c r="AO27" s="5"/>
      <c r="AP27" s="5"/>
      <c r="AQ27" s="5"/>
      <c r="AR27" s="5"/>
      <c r="AS27" s="5"/>
      <c r="AT27" s="25"/>
      <c r="AU27" s="96"/>
      <c r="AV27" s="96"/>
      <c r="AW27" s="97"/>
      <c r="AX27" s="98"/>
      <c r="AY27" s="98"/>
      <c r="AZ27" s="99"/>
      <c r="BA27" s="99"/>
      <c r="BB27" s="99"/>
      <c r="BC27" s="99"/>
      <c r="BD27" s="99"/>
      <c r="BE27" s="99"/>
    </row>
    <row r="28" spans="1:57" ht="25.9" customHeight="1" x14ac:dyDescent="0.35">
      <c r="A28" s="1" t="s">
        <v>6</v>
      </c>
      <c r="B28" s="2">
        <f>SUM(B13:B27)</f>
        <v>36</v>
      </c>
      <c r="C28" s="3">
        <f>SUM(C13:C27)</f>
        <v>1.0000000000000002</v>
      </c>
      <c r="D28" s="17">
        <f>'Encode Data'!D55</f>
        <v>100</v>
      </c>
      <c r="E28" s="18">
        <f>'Encode Data'!E55</f>
        <v>20</v>
      </c>
      <c r="F28" s="18">
        <f>'Encode Data'!F55</f>
        <v>20</v>
      </c>
      <c r="G28" s="18">
        <f>'Encode Data'!G55</f>
        <v>15</v>
      </c>
      <c r="H28" s="18">
        <f>'Encode Data'!H55</f>
        <v>15</v>
      </c>
      <c r="I28" s="18">
        <f>'Encode Data'!I55</f>
        <v>30</v>
      </c>
      <c r="J28" s="18">
        <f>'Encode Data'!J55</f>
        <v>0</v>
      </c>
      <c r="K28" s="7">
        <f>'Encode Data'!K55</f>
        <v>100</v>
      </c>
      <c r="AU28" s="96"/>
      <c r="AV28" s="97" t="s">
        <v>17</v>
      </c>
      <c r="AW28" s="97"/>
      <c r="AX28" s="98"/>
      <c r="AY28" s="98"/>
      <c r="AZ28" s="99"/>
      <c r="BA28" s="99"/>
      <c r="BB28" s="99"/>
      <c r="BC28" s="99"/>
      <c r="BD28" s="99"/>
      <c r="BE28" s="99"/>
    </row>
    <row r="29" spans="1:57" s="63" customFormat="1" ht="14.5" hidden="1" customHeight="1" x14ac:dyDescent="0.15">
      <c r="A29" s="9" t="s">
        <v>12</v>
      </c>
      <c r="B29" s="10"/>
      <c r="C29" s="10"/>
      <c r="D29" s="10"/>
      <c r="E29" s="16">
        <f t="shared" ref="E29:J29" si="5">COUNT(E13:E13,E14:E14,E15:E15,E16:E16,E17:E17,E18:E18,E19:E20,E21:E21,E22:E22,E23:E23,E24:E24,E25:E25,E26:E26,E27:E27)</f>
        <v>0</v>
      </c>
      <c r="F29" s="16">
        <f t="shared" si="5"/>
        <v>0</v>
      </c>
      <c r="G29" s="16">
        <f t="shared" si="5"/>
        <v>0</v>
      </c>
      <c r="H29" s="16">
        <f t="shared" si="5"/>
        <v>0</v>
      </c>
      <c r="I29" s="16">
        <f t="shared" si="5"/>
        <v>0</v>
      </c>
      <c r="J29" s="16">
        <f t="shared" si="5"/>
        <v>0</v>
      </c>
      <c r="K29" s="10">
        <f>SUM(K13,K14,K15,K16,K17,K18,K19,K21,K22,K23,K24,K25,K26,K27)</f>
        <v>89</v>
      </c>
      <c r="L29" s="5"/>
      <c r="M29" s="5"/>
      <c r="N29" s="5"/>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24"/>
      <c r="AU29" s="96"/>
      <c r="AV29" s="96"/>
      <c r="AW29" s="96"/>
      <c r="AX29" s="98"/>
      <c r="AY29" s="96"/>
      <c r="AZ29" s="100"/>
      <c r="BA29" s="100"/>
      <c r="BB29" s="100"/>
      <c r="BC29" s="100"/>
      <c r="BD29" s="100"/>
      <c r="BE29" s="100"/>
    </row>
    <row r="30" spans="1:57" ht="10" customHeight="1" x14ac:dyDescent="0.35">
      <c r="A30" s="30"/>
      <c r="K30" s="8"/>
      <c r="AU30" s="96"/>
      <c r="AV30" s="96"/>
      <c r="AW30" s="319" t="s">
        <v>41</v>
      </c>
      <c r="AX30" s="319"/>
      <c r="AY30" s="319"/>
      <c r="AZ30" s="99"/>
      <c r="BA30" s="99"/>
      <c r="BB30" s="99"/>
      <c r="BC30" s="99"/>
      <c r="BD30" s="99"/>
      <c r="BE30" s="99"/>
    </row>
    <row r="31" spans="1:57" ht="16.149999999999999" customHeight="1" x14ac:dyDescent="0.35">
      <c r="A31" s="29" t="s">
        <v>20</v>
      </c>
      <c r="C31" s="121"/>
      <c r="D31" s="121"/>
      <c r="E31" s="320" t="s">
        <v>8</v>
      </c>
      <c r="F31" s="320"/>
      <c r="G31" s="320"/>
      <c r="K31" s="8"/>
      <c r="AU31" s="96"/>
      <c r="AV31" s="96"/>
      <c r="AW31" s="319" t="s">
        <v>19</v>
      </c>
      <c r="AX31" s="319"/>
      <c r="AY31" s="319"/>
      <c r="AZ31" s="99"/>
      <c r="BA31" s="99"/>
      <c r="BB31" s="99"/>
      <c r="BC31" s="99"/>
      <c r="BD31" s="99"/>
      <c r="BE31" s="99"/>
    </row>
    <row r="32" spans="1:57" ht="16.149999999999999" customHeight="1" x14ac:dyDescent="0.35">
      <c r="A32" s="29"/>
      <c r="K32" s="8"/>
      <c r="AU32" s="96"/>
      <c r="AV32" s="96"/>
      <c r="AW32" s="319" t="s">
        <v>42</v>
      </c>
      <c r="AX32" s="319"/>
      <c r="AY32" s="319"/>
      <c r="AZ32" s="99"/>
      <c r="BA32" s="99"/>
      <c r="BB32" s="99"/>
      <c r="BC32" s="99"/>
      <c r="BD32" s="99"/>
      <c r="BE32" s="99"/>
    </row>
    <row r="33" spans="1:57" ht="13" customHeight="1" x14ac:dyDescent="0.35">
      <c r="A33" s="29"/>
      <c r="D33" s="121"/>
      <c r="E33" s="121"/>
      <c r="F33" s="320" t="str">
        <f>UPPER('Encode Data'!B4)</f>
        <v>KYSILYN M. TONGOL</v>
      </c>
      <c r="G33" s="320"/>
      <c r="H33" s="320"/>
      <c r="I33" s="320"/>
      <c r="J33" s="320"/>
      <c r="K33" s="320"/>
      <c r="AU33" s="96"/>
      <c r="AV33" s="96"/>
      <c r="AW33" s="97"/>
      <c r="AX33" s="98"/>
      <c r="AY33" s="98"/>
      <c r="AZ33" s="99"/>
      <c r="BA33" s="99"/>
      <c r="BB33" s="99"/>
      <c r="BC33" s="99"/>
      <c r="BD33" s="99"/>
      <c r="BE33" s="99"/>
    </row>
    <row r="34" spans="1:57" ht="16.149999999999999" customHeight="1" x14ac:dyDescent="0.35">
      <c r="A34" s="29"/>
      <c r="C34" s="320" t="str">
        <f>PROPER('Encode Data'!C63)</f>
        <v/>
      </c>
      <c r="D34" s="320"/>
      <c r="E34" s="320"/>
      <c r="F34" s="320"/>
      <c r="G34" s="320"/>
      <c r="H34" s="320"/>
      <c r="K34" s="8"/>
      <c r="AU34" s="96"/>
      <c r="AV34" s="96"/>
      <c r="AW34" s="97"/>
      <c r="AX34" s="98"/>
      <c r="AY34" s="98"/>
      <c r="AZ34" s="99"/>
      <c r="BA34" s="99"/>
      <c r="BB34" s="99"/>
      <c r="BC34" s="99"/>
      <c r="BD34" s="99"/>
      <c r="BE34" s="99"/>
    </row>
    <row r="35" spans="1:57" ht="16.149999999999999" customHeight="1" x14ac:dyDescent="0.35">
      <c r="A35" s="29"/>
      <c r="C35" s="30"/>
      <c r="D35" s="30"/>
      <c r="E35" s="30"/>
      <c r="F35" s="30"/>
      <c r="G35" s="30"/>
      <c r="H35" s="30"/>
      <c r="K35" s="8"/>
    </row>
    <row r="36" spans="1:57" ht="11.25" customHeight="1" x14ac:dyDescent="0.35">
      <c r="A36" s="29"/>
      <c r="K36" s="8"/>
    </row>
    <row r="37" spans="1:57" ht="11.25" customHeight="1" x14ac:dyDescent="0.35">
      <c r="A37" s="29"/>
      <c r="K37" s="8"/>
    </row>
    <row r="38" spans="1:57" ht="10.5" customHeight="1" x14ac:dyDescent="0.35"/>
    <row r="39" spans="1:57" ht="10.5" customHeight="1" x14ac:dyDescent="0.35">
      <c r="A39" s="30"/>
      <c r="B39" s="30"/>
      <c r="C39" s="30"/>
      <c r="E39" s="52"/>
    </row>
    <row r="40" spans="1:57" ht="15" customHeight="1" x14ac:dyDescent="0.35">
      <c r="A40" s="30"/>
      <c r="B40" s="30"/>
      <c r="C40" s="30"/>
      <c r="D40" s="53"/>
      <c r="E40" s="52"/>
    </row>
    <row r="41" spans="1:57" ht="14.25" customHeight="1" x14ac:dyDescent="0.35">
      <c r="A41" s="30"/>
      <c r="B41" s="30"/>
      <c r="C41" s="30"/>
      <c r="D41" s="54"/>
      <c r="E41" s="52"/>
    </row>
    <row r="42" spans="1:57" ht="10.5" customHeight="1" x14ac:dyDescent="0.35"/>
    <row r="43" spans="1:57" ht="3.75" customHeight="1" x14ac:dyDescent="0.35"/>
    <row r="44" spans="1:57" ht="10.5" customHeight="1" x14ac:dyDescent="0.35">
      <c r="A44" s="55" t="s">
        <v>17</v>
      </c>
    </row>
    <row r="45" spans="1:57" ht="14.5" hidden="1" customHeight="1" x14ac:dyDescent="0.35">
      <c r="A45" s="56" t="s">
        <v>17</v>
      </c>
    </row>
    <row r="46" spans="1:57" ht="14.5" hidden="1" customHeight="1" x14ac:dyDescent="0.35">
      <c r="A46" s="56"/>
    </row>
    <row r="47" spans="1:57" ht="14.5" hidden="1" customHeight="1" x14ac:dyDescent="0.35">
      <c r="A47" s="56" t="s">
        <v>18</v>
      </c>
    </row>
    <row r="48" spans="1:57" ht="14.5" hidden="1" customHeight="1" x14ac:dyDescent="0.35">
      <c r="A48" s="56" t="s">
        <v>19</v>
      </c>
    </row>
    <row r="49" spans="1:57" s="59" customFormat="1" ht="12" customHeight="1" x14ac:dyDescent="0.3">
      <c r="A49" s="57" t="s">
        <v>22</v>
      </c>
      <c r="B49" s="58"/>
      <c r="C49" s="58"/>
      <c r="D49" s="58"/>
      <c r="L49" s="26"/>
      <c r="M49" s="26"/>
      <c r="N49" s="26"/>
      <c r="O49" s="28"/>
      <c r="P49" s="28"/>
      <c r="Q49" s="28"/>
      <c r="R49" s="28"/>
      <c r="S49" s="28"/>
      <c r="T49" s="28"/>
      <c r="U49" s="28"/>
      <c r="V49" s="28"/>
      <c r="W49" s="28"/>
      <c r="X49" s="28"/>
      <c r="Y49" s="28"/>
      <c r="Z49" s="28"/>
      <c r="AA49" s="28"/>
      <c r="AB49" s="28"/>
      <c r="AC49" s="28"/>
      <c r="AD49" s="28"/>
      <c r="AE49" s="28"/>
      <c r="AF49" s="28"/>
      <c r="AG49" s="28"/>
      <c r="AH49" s="28"/>
      <c r="AI49" s="28"/>
      <c r="AJ49" s="26"/>
      <c r="AK49" s="26"/>
      <c r="AL49" s="26"/>
      <c r="AM49" s="26"/>
      <c r="AN49" s="26"/>
      <c r="AO49" s="26"/>
      <c r="AP49" s="26"/>
      <c r="AQ49" s="26"/>
      <c r="AR49" s="26"/>
      <c r="AS49" s="26"/>
      <c r="AT49" s="27"/>
      <c r="AU49" s="26"/>
      <c r="AV49" s="26"/>
      <c r="AW49" s="58"/>
      <c r="AX49" s="58"/>
      <c r="AY49" s="58"/>
    </row>
    <row r="50" spans="1:57" s="59" customFormat="1" ht="12" customHeight="1" x14ac:dyDescent="0.3">
      <c r="A50" s="60" t="s">
        <v>19</v>
      </c>
      <c r="B50" s="58"/>
      <c r="C50" s="58"/>
      <c r="D50" s="58"/>
      <c r="L50" s="26"/>
      <c r="M50" s="26"/>
      <c r="N50" s="26"/>
      <c r="O50" s="28"/>
      <c r="P50" s="28"/>
      <c r="Q50" s="28"/>
      <c r="R50" s="28"/>
      <c r="S50" s="28"/>
      <c r="T50" s="28"/>
      <c r="U50" s="28"/>
      <c r="V50" s="28"/>
      <c r="W50" s="28"/>
      <c r="X50" s="28"/>
      <c r="Y50" s="28"/>
      <c r="Z50" s="28"/>
      <c r="AA50" s="28"/>
      <c r="AB50" s="28"/>
      <c r="AC50" s="28"/>
      <c r="AD50" s="28"/>
      <c r="AE50" s="28"/>
      <c r="AF50" s="28"/>
      <c r="AG50" s="28"/>
      <c r="AH50" s="28"/>
      <c r="AI50" s="28"/>
      <c r="AJ50" s="26"/>
      <c r="AK50" s="26"/>
      <c r="AL50" s="26"/>
      <c r="AM50" s="26"/>
      <c r="AN50" s="26"/>
      <c r="AO50" s="26"/>
      <c r="AP50" s="26"/>
      <c r="AQ50" s="26"/>
      <c r="AR50" s="26"/>
      <c r="AS50" s="26"/>
      <c r="AT50" s="27"/>
      <c r="AU50" s="26"/>
      <c r="AV50" s="26"/>
      <c r="AW50" s="58"/>
      <c r="AX50" s="58"/>
      <c r="AY50" s="58"/>
    </row>
    <row r="51" spans="1:57" ht="9" customHeight="1" x14ac:dyDescent="0.35"/>
    <row r="52" spans="1:57" ht="9" customHeight="1" x14ac:dyDescent="0.35"/>
    <row r="53" spans="1:57" ht="9" customHeight="1" x14ac:dyDescent="0.35"/>
    <row r="54" spans="1:57" ht="9" customHeight="1" x14ac:dyDescent="0.35"/>
    <row r="55" spans="1:57" ht="9" customHeight="1" x14ac:dyDescent="0.35"/>
    <row r="56" spans="1:57" ht="9" customHeight="1" x14ac:dyDescent="0.35"/>
    <row r="57" spans="1:57" s="51" customFormat="1" ht="9" customHeight="1" x14ac:dyDescent="0.35">
      <c r="B57" s="21"/>
      <c r="C57" s="21"/>
      <c r="D57" s="21"/>
      <c r="E57" s="19"/>
      <c r="F57" s="19"/>
      <c r="G57" s="19"/>
      <c r="H57" s="19"/>
      <c r="I57" s="19"/>
      <c r="J57" s="19"/>
      <c r="K57" s="30"/>
      <c r="L57" s="5"/>
      <c r="M57" s="5"/>
      <c r="N57" s="5"/>
      <c r="O57" s="6"/>
      <c r="P57" s="6"/>
      <c r="Q57" s="6"/>
      <c r="R57" s="6"/>
      <c r="S57" s="6"/>
      <c r="T57" s="6"/>
      <c r="U57" s="6"/>
      <c r="V57" s="6"/>
      <c r="W57" s="6"/>
      <c r="X57" s="6"/>
      <c r="Y57" s="6"/>
      <c r="Z57" s="6"/>
      <c r="AA57" s="6"/>
      <c r="AB57" s="6"/>
      <c r="AC57" s="6"/>
      <c r="AD57" s="6"/>
      <c r="AE57" s="6"/>
      <c r="AF57" s="6"/>
      <c r="AG57" s="6"/>
      <c r="AH57" s="6"/>
      <c r="AI57" s="6"/>
      <c r="AJ57" s="5"/>
      <c r="AK57" s="5"/>
      <c r="AL57" s="5"/>
      <c r="AM57" s="5"/>
      <c r="AN57" s="5"/>
      <c r="AO57" s="5"/>
      <c r="AP57" s="5"/>
      <c r="AQ57" s="5"/>
      <c r="AR57" s="5"/>
      <c r="AS57" s="5"/>
      <c r="AT57" s="24"/>
      <c r="AU57" s="5"/>
      <c r="AV57" s="5"/>
      <c r="AW57" s="61"/>
      <c r="AX57" s="62"/>
      <c r="AY57" s="62"/>
      <c r="AZ57" s="30"/>
      <c r="BA57" s="30"/>
      <c r="BB57" s="30"/>
      <c r="BC57" s="30"/>
      <c r="BD57" s="30"/>
      <c r="BE57" s="30"/>
    </row>
    <row r="58" spans="1:57" s="51" customFormat="1" ht="9" customHeight="1" x14ac:dyDescent="0.35">
      <c r="B58" s="21"/>
      <c r="C58" s="21"/>
      <c r="D58" s="21"/>
      <c r="E58" s="19"/>
      <c r="F58" s="19"/>
      <c r="G58" s="19"/>
      <c r="H58" s="19"/>
      <c r="I58" s="19"/>
      <c r="J58" s="19"/>
      <c r="K58" s="30"/>
      <c r="L58" s="5"/>
      <c r="M58" s="5"/>
      <c r="N58" s="5"/>
      <c r="O58" s="6"/>
      <c r="P58" s="6"/>
      <c r="Q58" s="6"/>
      <c r="R58" s="6"/>
      <c r="S58" s="6"/>
      <c r="T58" s="6"/>
      <c r="U58" s="6"/>
      <c r="V58" s="6"/>
      <c r="W58" s="6"/>
      <c r="X58" s="6"/>
      <c r="Y58" s="6"/>
      <c r="Z58" s="6"/>
      <c r="AA58" s="6"/>
      <c r="AB58" s="6"/>
      <c r="AC58" s="6"/>
      <c r="AD58" s="6"/>
      <c r="AE58" s="6"/>
      <c r="AF58" s="6"/>
      <c r="AG58" s="6"/>
      <c r="AH58" s="6"/>
      <c r="AI58" s="6"/>
      <c r="AJ58" s="5"/>
      <c r="AK58" s="5"/>
      <c r="AL58" s="5"/>
      <c r="AM58" s="5"/>
      <c r="AN58" s="5"/>
      <c r="AO58" s="5"/>
      <c r="AP58" s="5"/>
      <c r="AQ58" s="5"/>
      <c r="AR58" s="5"/>
      <c r="AS58" s="5"/>
      <c r="AT58" s="24"/>
      <c r="AU58" s="5"/>
      <c r="AV58" s="5"/>
      <c r="AW58" s="61"/>
      <c r="AX58" s="62"/>
      <c r="AY58" s="62"/>
      <c r="AZ58" s="30"/>
      <c r="BA58" s="30"/>
      <c r="BB58" s="30"/>
      <c r="BC58" s="30"/>
      <c r="BD58" s="30"/>
      <c r="BE58" s="30"/>
    </row>
    <row r="59" spans="1:57" s="51" customFormat="1" ht="9" customHeight="1" x14ac:dyDescent="0.35">
      <c r="B59" s="21"/>
      <c r="C59" s="21"/>
      <c r="D59" s="21"/>
      <c r="E59" s="19"/>
      <c r="F59" s="19"/>
      <c r="G59" s="19"/>
      <c r="H59" s="19"/>
      <c r="I59" s="19"/>
      <c r="J59" s="19"/>
      <c r="K59" s="30"/>
      <c r="L59" s="5"/>
      <c r="M59" s="5"/>
      <c r="N59" s="5"/>
      <c r="O59" s="6"/>
      <c r="P59" s="6"/>
      <c r="Q59" s="6"/>
      <c r="R59" s="6"/>
      <c r="S59" s="6"/>
      <c r="T59" s="6"/>
      <c r="U59" s="6"/>
      <c r="V59" s="6"/>
      <c r="W59" s="6"/>
      <c r="X59" s="6"/>
      <c r="Y59" s="6"/>
      <c r="Z59" s="6"/>
      <c r="AA59" s="6"/>
      <c r="AB59" s="6"/>
      <c r="AC59" s="6"/>
      <c r="AD59" s="6"/>
      <c r="AE59" s="6"/>
      <c r="AF59" s="6"/>
      <c r="AG59" s="6"/>
      <c r="AH59" s="6"/>
      <c r="AI59" s="6"/>
      <c r="AJ59" s="5"/>
      <c r="AK59" s="5"/>
      <c r="AL59" s="5"/>
      <c r="AM59" s="5"/>
      <c r="AN59" s="5"/>
      <c r="AO59" s="5"/>
      <c r="AP59" s="5"/>
      <c r="AQ59" s="5"/>
      <c r="AR59" s="5"/>
      <c r="AS59" s="5"/>
      <c r="AT59" s="24"/>
      <c r="AU59" s="5"/>
      <c r="AV59" s="5"/>
      <c r="AW59" s="61"/>
      <c r="AX59" s="62"/>
      <c r="AY59" s="62"/>
      <c r="AZ59" s="30"/>
      <c r="BA59" s="30"/>
      <c r="BB59" s="30"/>
      <c r="BC59" s="30"/>
      <c r="BD59" s="30"/>
      <c r="BE59" s="30"/>
    </row>
    <row r="60" spans="1:57" s="51" customFormat="1" ht="9" customHeight="1" x14ac:dyDescent="0.35">
      <c r="B60" s="21"/>
      <c r="C60" s="21"/>
      <c r="D60" s="21"/>
      <c r="E60" s="19"/>
      <c r="F60" s="19"/>
      <c r="G60" s="19"/>
      <c r="H60" s="19"/>
      <c r="I60" s="19"/>
      <c r="J60" s="19"/>
      <c r="K60" s="30"/>
      <c r="L60" s="5"/>
      <c r="M60" s="5"/>
      <c r="N60" s="5"/>
      <c r="O60" s="6"/>
      <c r="P60" s="6"/>
      <c r="Q60" s="6"/>
      <c r="R60" s="6"/>
      <c r="S60" s="6"/>
      <c r="T60" s="6"/>
      <c r="U60" s="6"/>
      <c r="V60" s="6"/>
      <c r="W60" s="6"/>
      <c r="X60" s="6"/>
      <c r="Y60" s="6"/>
      <c r="Z60" s="6"/>
      <c r="AA60" s="6"/>
      <c r="AB60" s="6"/>
      <c r="AC60" s="6"/>
      <c r="AD60" s="6"/>
      <c r="AE60" s="6"/>
      <c r="AF60" s="6"/>
      <c r="AG60" s="6"/>
      <c r="AH60" s="6"/>
      <c r="AI60" s="6"/>
      <c r="AJ60" s="5"/>
      <c r="AK60" s="5"/>
      <c r="AL60" s="5"/>
      <c r="AM60" s="5"/>
      <c r="AN60" s="5"/>
      <c r="AO60" s="5"/>
      <c r="AP60" s="5"/>
      <c r="AQ60" s="5"/>
      <c r="AR60" s="5"/>
      <c r="AS60" s="5"/>
      <c r="AT60" s="24"/>
      <c r="AU60" s="5"/>
      <c r="AV60" s="5"/>
      <c r="AW60" s="61"/>
      <c r="AX60" s="62"/>
      <c r="AY60" s="62"/>
      <c r="AZ60" s="30"/>
      <c r="BA60" s="30"/>
      <c r="BB60" s="30"/>
      <c r="BC60" s="30"/>
      <c r="BD60" s="30"/>
      <c r="BE60" s="30"/>
    </row>
    <row r="61" spans="1:57" s="51" customFormat="1" ht="9" customHeight="1" x14ac:dyDescent="0.35">
      <c r="B61" s="21"/>
      <c r="C61" s="21"/>
      <c r="D61" s="21"/>
      <c r="E61" s="19"/>
      <c r="F61" s="19"/>
      <c r="G61" s="19"/>
      <c r="H61" s="19"/>
      <c r="I61" s="19"/>
      <c r="J61" s="19"/>
      <c r="K61" s="30"/>
      <c r="L61" s="5"/>
      <c r="M61" s="5"/>
      <c r="N61" s="5"/>
      <c r="O61" s="6"/>
      <c r="P61" s="6"/>
      <c r="Q61" s="6"/>
      <c r="R61" s="6"/>
      <c r="S61" s="6"/>
      <c r="T61" s="6"/>
      <c r="U61" s="6"/>
      <c r="V61" s="6"/>
      <c r="W61" s="6"/>
      <c r="X61" s="6"/>
      <c r="Y61" s="6"/>
      <c r="Z61" s="6"/>
      <c r="AA61" s="6"/>
      <c r="AB61" s="6"/>
      <c r="AC61" s="6"/>
      <c r="AD61" s="6"/>
      <c r="AE61" s="6"/>
      <c r="AF61" s="6"/>
      <c r="AG61" s="6"/>
      <c r="AH61" s="6"/>
      <c r="AI61" s="6"/>
      <c r="AJ61" s="5"/>
      <c r="AK61" s="5"/>
      <c r="AL61" s="5"/>
      <c r="AM61" s="5"/>
      <c r="AN61" s="5"/>
      <c r="AO61" s="5"/>
      <c r="AP61" s="5"/>
      <c r="AQ61" s="5"/>
      <c r="AR61" s="5"/>
      <c r="AS61" s="5"/>
      <c r="AT61" s="24"/>
      <c r="AU61" s="5"/>
      <c r="AV61" s="5"/>
      <c r="AW61" s="61"/>
      <c r="AX61" s="62"/>
      <c r="AY61" s="62"/>
      <c r="AZ61" s="30"/>
      <c r="BA61" s="30"/>
      <c r="BB61" s="30"/>
      <c r="BC61" s="30"/>
      <c r="BD61" s="30"/>
      <c r="BE61" s="30"/>
    </row>
    <row r="62" spans="1:57" s="51" customFormat="1" ht="9" customHeight="1" x14ac:dyDescent="0.35">
      <c r="B62" s="21"/>
      <c r="C62" s="21"/>
      <c r="D62" s="21"/>
      <c r="E62" s="19"/>
      <c r="F62" s="19"/>
      <c r="G62" s="19"/>
      <c r="H62" s="19"/>
      <c r="I62" s="19"/>
      <c r="J62" s="19"/>
      <c r="K62" s="30"/>
      <c r="L62" s="5"/>
      <c r="M62" s="5"/>
      <c r="N62" s="5"/>
      <c r="O62" s="6"/>
      <c r="P62" s="6"/>
      <c r="Q62" s="6"/>
      <c r="R62" s="6"/>
      <c r="S62" s="6"/>
      <c r="T62" s="6"/>
      <c r="U62" s="6"/>
      <c r="V62" s="6"/>
      <c r="W62" s="6"/>
      <c r="X62" s="6"/>
      <c r="Y62" s="6"/>
      <c r="Z62" s="6"/>
      <c r="AA62" s="6"/>
      <c r="AB62" s="6"/>
      <c r="AC62" s="6"/>
      <c r="AD62" s="6"/>
      <c r="AE62" s="6"/>
      <c r="AF62" s="6"/>
      <c r="AG62" s="6"/>
      <c r="AH62" s="6"/>
      <c r="AI62" s="6"/>
      <c r="AJ62" s="5"/>
      <c r="AK62" s="5"/>
      <c r="AL62" s="5"/>
      <c r="AM62" s="5"/>
      <c r="AN62" s="5"/>
      <c r="AO62" s="5"/>
      <c r="AP62" s="5"/>
      <c r="AQ62" s="5"/>
      <c r="AR62" s="5"/>
      <c r="AS62" s="5"/>
      <c r="AT62" s="24"/>
      <c r="AU62" s="5"/>
      <c r="AV62" s="5"/>
      <c r="AW62" s="61"/>
      <c r="AX62" s="62"/>
      <c r="AY62" s="62"/>
      <c r="AZ62" s="30"/>
      <c r="BA62" s="30"/>
      <c r="BB62" s="30"/>
      <c r="BC62" s="30"/>
      <c r="BD62" s="30"/>
      <c r="BE62" s="30"/>
    </row>
    <row r="63" spans="1:57" s="51" customFormat="1" ht="9" customHeight="1" x14ac:dyDescent="0.35">
      <c r="B63" s="21"/>
      <c r="C63" s="21"/>
      <c r="D63" s="21"/>
      <c r="E63" s="19"/>
      <c r="F63" s="19"/>
      <c r="G63" s="19"/>
      <c r="H63" s="19"/>
      <c r="I63" s="19"/>
      <c r="J63" s="19"/>
      <c r="K63" s="30"/>
      <c r="L63" s="5"/>
      <c r="M63" s="5"/>
      <c r="N63" s="5"/>
      <c r="O63" s="6"/>
      <c r="P63" s="6"/>
      <c r="Q63" s="6"/>
      <c r="R63" s="6"/>
      <c r="S63" s="6"/>
      <c r="T63" s="6"/>
      <c r="U63" s="6"/>
      <c r="V63" s="6"/>
      <c r="W63" s="6"/>
      <c r="X63" s="6"/>
      <c r="Y63" s="6"/>
      <c r="Z63" s="6"/>
      <c r="AA63" s="6"/>
      <c r="AB63" s="6"/>
      <c r="AC63" s="6"/>
      <c r="AD63" s="6"/>
      <c r="AE63" s="6"/>
      <c r="AF63" s="6"/>
      <c r="AG63" s="6"/>
      <c r="AH63" s="6"/>
      <c r="AI63" s="6"/>
      <c r="AJ63" s="5"/>
      <c r="AK63" s="5"/>
      <c r="AL63" s="5"/>
      <c r="AM63" s="5"/>
      <c r="AN63" s="5"/>
      <c r="AO63" s="5"/>
      <c r="AP63" s="5"/>
      <c r="AQ63" s="5"/>
      <c r="AR63" s="5"/>
      <c r="AS63" s="5"/>
      <c r="AT63" s="24"/>
      <c r="AU63" s="5"/>
      <c r="AV63" s="5"/>
      <c r="AW63" s="61"/>
      <c r="AX63" s="62"/>
      <c r="AY63" s="62"/>
      <c r="AZ63" s="30"/>
      <c r="BA63" s="30"/>
      <c r="BB63" s="30"/>
      <c r="BC63" s="30"/>
      <c r="BD63" s="30"/>
      <c r="BE63" s="30"/>
    </row>
    <row r="64" spans="1:57" s="51" customFormat="1" ht="9" customHeight="1" x14ac:dyDescent="0.35">
      <c r="B64" s="21"/>
      <c r="C64" s="21"/>
      <c r="D64" s="21"/>
      <c r="E64" s="19"/>
      <c r="F64" s="19"/>
      <c r="G64" s="19"/>
      <c r="H64" s="19"/>
      <c r="I64" s="19"/>
      <c r="J64" s="19"/>
      <c r="K64" s="30"/>
      <c r="L64" s="5"/>
      <c r="M64" s="5"/>
      <c r="N64" s="5"/>
      <c r="O64" s="6"/>
      <c r="P64" s="6"/>
      <c r="Q64" s="6"/>
      <c r="R64" s="6"/>
      <c r="S64" s="6"/>
      <c r="T64" s="6"/>
      <c r="U64" s="6"/>
      <c r="V64" s="6"/>
      <c r="W64" s="6"/>
      <c r="X64" s="6"/>
      <c r="Y64" s="6"/>
      <c r="Z64" s="6"/>
      <c r="AA64" s="6"/>
      <c r="AB64" s="6"/>
      <c r="AC64" s="6"/>
      <c r="AD64" s="6"/>
      <c r="AE64" s="6"/>
      <c r="AF64" s="6"/>
      <c r="AG64" s="6"/>
      <c r="AH64" s="6"/>
      <c r="AI64" s="6"/>
      <c r="AJ64" s="5"/>
      <c r="AK64" s="5"/>
      <c r="AL64" s="5"/>
      <c r="AM64" s="5"/>
      <c r="AN64" s="5"/>
      <c r="AO64" s="5"/>
      <c r="AP64" s="5"/>
      <c r="AQ64" s="5"/>
      <c r="AR64" s="5"/>
      <c r="AS64" s="5"/>
      <c r="AT64" s="24"/>
      <c r="AU64" s="5"/>
      <c r="AV64" s="5"/>
      <c r="AW64" s="61"/>
      <c r="AX64" s="62"/>
      <c r="AY64" s="62"/>
      <c r="AZ64" s="30"/>
      <c r="BA64" s="30"/>
      <c r="BB64" s="30"/>
      <c r="BC64" s="30"/>
      <c r="BD64" s="30"/>
      <c r="BE64" s="30"/>
    </row>
    <row r="65" spans="1:57" s="51" customFormat="1" ht="9" customHeight="1" x14ac:dyDescent="0.35">
      <c r="B65" s="21"/>
      <c r="C65" s="21"/>
      <c r="D65" s="21"/>
      <c r="E65" s="19"/>
      <c r="F65" s="19"/>
      <c r="G65" s="19"/>
      <c r="H65" s="19"/>
      <c r="I65" s="19"/>
      <c r="J65" s="19"/>
      <c r="K65" s="30"/>
      <c r="L65" s="5"/>
      <c r="M65" s="5"/>
      <c r="N65" s="5"/>
      <c r="O65" s="6"/>
      <c r="P65" s="6"/>
      <c r="Q65" s="6"/>
      <c r="R65" s="6"/>
      <c r="S65" s="6"/>
      <c r="T65" s="6"/>
      <c r="U65" s="6"/>
      <c r="V65" s="6"/>
      <c r="W65" s="6"/>
      <c r="X65" s="6"/>
      <c r="Y65" s="6"/>
      <c r="Z65" s="6"/>
      <c r="AA65" s="6"/>
      <c r="AB65" s="6"/>
      <c r="AC65" s="6"/>
      <c r="AD65" s="6"/>
      <c r="AE65" s="6"/>
      <c r="AF65" s="6"/>
      <c r="AG65" s="6"/>
      <c r="AH65" s="6"/>
      <c r="AI65" s="6"/>
      <c r="AJ65" s="5"/>
      <c r="AK65" s="5"/>
      <c r="AL65" s="5"/>
      <c r="AM65" s="5"/>
      <c r="AN65" s="5"/>
      <c r="AO65" s="5"/>
      <c r="AP65" s="5"/>
      <c r="AQ65" s="5"/>
      <c r="AR65" s="5"/>
      <c r="AS65" s="5"/>
      <c r="AT65" s="24"/>
      <c r="AU65" s="5"/>
      <c r="AV65" s="5"/>
      <c r="AW65" s="61"/>
      <c r="AX65" s="62"/>
      <c r="AY65" s="62"/>
      <c r="AZ65" s="30"/>
      <c r="BA65" s="30"/>
      <c r="BB65" s="30"/>
      <c r="BC65" s="30"/>
      <c r="BD65" s="30"/>
      <c r="BE65" s="30"/>
    </row>
    <row r="66" spans="1:57" s="51" customFormat="1" ht="9" customHeight="1" x14ac:dyDescent="0.35">
      <c r="B66" s="21"/>
      <c r="C66" s="21"/>
      <c r="D66" s="21"/>
      <c r="E66" s="19"/>
      <c r="F66" s="19"/>
      <c r="G66" s="19"/>
      <c r="H66" s="19"/>
      <c r="I66" s="19"/>
      <c r="J66" s="19"/>
      <c r="K66" s="30"/>
      <c r="L66" s="5"/>
      <c r="M66" s="5"/>
      <c r="N66" s="5"/>
      <c r="O66" s="6"/>
      <c r="P66" s="6"/>
      <c r="Q66" s="6"/>
      <c r="R66" s="6"/>
      <c r="S66" s="6"/>
      <c r="T66" s="6"/>
      <c r="U66" s="6"/>
      <c r="V66" s="6"/>
      <c r="W66" s="6"/>
      <c r="X66" s="6"/>
      <c r="Y66" s="6"/>
      <c r="Z66" s="6"/>
      <c r="AA66" s="6"/>
      <c r="AB66" s="6"/>
      <c r="AC66" s="6"/>
      <c r="AD66" s="6"/>
      <c r="AE66" s="6"/>
      <c r="AF66" s="6"/>
      <c r="AG66" s="6"/>
      <c r="AH66" s="6"/>
      <c r="AI66" s="6"/>
      <c r="AJ66" s="5"/>
      <c r="AK66" s="5"/>
      <c r="AL66" s="5"/>
      <c r="AM66" s="5"/>
      <c r="AN66" s="5"/>
      <c r="AO66" s="5"/>
      <c r="AP66" s="5"/>
      <c r="AQ66" s="5"/>
      <c r="AR66" s="5"/>
      <c r="AS66" s="5"/>
      <c r="AT66" s="24"/>
      <c r="AU66" s="5"/>
      <c r="AV66" s="5"/>
      <c r="AW66" s="61"/>
      <c r="AX66" s="62"/>
      <c r="AY66" s="62"/>
      <c r="AZ66" s="30"/>
      <c r="BA66" s="30"/>
      <c r="BB66" s="30"/>
      <c r="BC66" s="30"/>
      <c r="BD66" s="30"/>
      <c r="BE66" s="30"/>
    </row>
    <row r="67" spans="1:57" s="51" customFormat="1" ht="9" customHeight="1" x14ac:dyDescent="0.35">
      <c r="B67" s="21"/>
      <c r="C67" s="21"/>
      <c r="D67" s="21"/>
      <c r="E67" s="19"/>
      <c r="F67" s="19"/>
      <c r="G67" s="19"/>
      <c r="H67" s="19"/>
      <c r="I67" s="19"/>
      <c r="J67" s="19"/>
      <c r="K67" s="30"/>
      <c r="L67" s="5"/>
      <c r="M67" s="5"/>
      <c r="N67" s="5"/>
      <c r="O67" s="6"/>
      <c r="P67" s="6"/>
      <c r="Q67" s="6"/>
      <c r="R67" s="6"/>
      <c r="S67" s="6"/>
      <c r="T67" s="6"/>
      <c r="U67" s="6"/>
      <c r="V67" s="6"/>
      <c r="W67" s="6"/>
      <c r="X67" s="6"/>
      <c r="Y67" s="6"/>
      <c r="Z67" s="6"/>
      <c r="AA67" s="6"/>
      <c r="AB67" s="6"/>
      <c r="AC67" s="6"/>
      <c r="AD67" s="6"/>
      <c r="AE67" s="6"/>
      <c r="AF67" s="6"/>
      <c r="AG67" s="6"/>
      <c r="AH67" s="6"/>
      <c r="AI67" s="6"/>
      <c r="AJ67" s="5"/>
      <c r="AK67" s="5"/>
      <c r="AL67" s="5"/>
      <c r="AM67" s="5"/>
      <c r="AN67" s="5"/>
      <c r="AO67" s="5"/>
      <c r="AP67" s="5"/>
      <c r="AQ67" s="5"/>
      <c r="AR67" s="5"/>
      <c r="AS67" s="5"/>
      <c r="AT67" s="24"/>
      <c r="AU67" s="5"/>
      <c r="AV67" s="5"/>
      <c r="AW67" s="61"/>
      <c r="AX67" s="62"/>
      <c r="AY67" s="62"/>
      <c r="AZ67" s="30"/>
      <c r="BA67" s="30"/>
      <c r="BB67" s="30"/>
      <c r="BC67" s="30"/>
      <c r="BD67" s="30"/>
      <c r="BE67" s="30"/>
    </row>
    <row r="68" spans="1:57" s="51" customFormat="1" ht="9" customHeight="1" x14ac:dyDescent="0.35">
      <c r="B68" s="21"/>
      <c r="C68" s="21"/>
      <c r="D68" s="21"/>
      <c r="E68" s="19"/>
      <c r="F68" s="19"/>
      <c r="G68" s="19"/>
      <c r="H68" s="19"/>
      <c r="I68" s="19"/>
      <c r="J68" s="19"/>
      <c r="K68" s="30"/>
      <c r="L68" s="5"/>
      <c r="M68" s="5"/>
      <c r="N68" s="5"/>
      <c r="O68" s="6"/>
      <c r="P68" s="6"/>
      <c r="Q68" s="6"/>
      <c r="R68" s="6"/>
      <c r="S68" s="6"/>
      <c r="T68" s="6"/>
      <c r="U68" s="6"/>
      <c r="V68" s="6"/>
      <c r="W68" s="6"/>
      <c r="X68" s="6"/>
      <c r="Y68" s="6"/>
      <c r="Z68" s="6"/>
      <c r="AA68" s="6"/>
      <c r="AB68" s="6"/>
      <c r="AC68" s="6"/>
      <c r="AD68" s="6"/>
      <c r="AE68" s="6"/>
      <c r="AF68" s="6"/>
      <c r="AG68" s="6"/>
      <c r="AH68" s="6"/>
      <c r="AI68" s="6"/>
      <c r="AJ68" s="5"/>
      <c r="AK68" s="5"/>
      <c r="AL68" s="5"/>
      <c r="AM68" s="5"/>
      <c r="AN68" s="5"/>
      <c r="AO68" s="5"/>
      <c r="AP68" s="5"/>
      <c r="AQ68" s="5"/>
      <c r="AR68" s="5"/>
      <c r="AS68" s="5"/>
      <c r="AT68" s="24"/>
      <c r="AU68" s="5"/>
      <c r="AV68" s="5"/>
      <c r="AW68" s="61"/>
      <c r="AX68" s="62"/>
      <c r="AY68" s="62"/>
      <c r="AZ68" s="30"/>
      <c r="BA68" s="30"/>
      <c r="BB68" s="30"/>
      <c r="BC68" s="30"/>
      <c r="BD68" s="30"/>
      <c r="BE68" s="30"/>
    </row>
    <row r="69" spans="1:57" s="51" customFormat="1" ht="9" customHeight="1" x14ac:dyDescent="0.35">
      <c r="B69" s="21"/>
      <c r="C69" s="21"/>
      <c r="D69" s="21"/>
      <c r="E69" s="19"/>
      <c r="F69" s="19"/>
      <c r="G69" s="19"/>
      <c r="H69" s="19"/>
      <c r="I69" s="19"/>
      <c r="J69" s="19"/>
      <c r="K69" s="30"/>
      <c r="L69" s="5"/>
      <c r="M69" s="5"/>
      <c r="N69" s="5"/>
      <c r="O69" s="6"/>
      <c r="P69" s="6"/>
      <c r="Q69" s="6"/>
      <c r="R69" s="6"/>
      <c r="S69" s="6"/>
      <c r="T69" s="6"/>
      <c r="U69" s="6"/>
      <c r="V69" s="6"/>
      <c r="W69" s="6"/>
      <c r="X69" s="6"/>
      <c r="Y69" s="6"/>
      <c r="Z69" s="6"/>
      <c r="AA69" s="6"/>
      <c r="AB69" s="6"/>
      <c r="AC69" s="6"/>
      <c r="AD69" s="6"/>
      <c r="AE69" s="6"/>
      <c r="AF69" s="6"/>
      <c r="AG69" s="6"/>
      <c r="AH69" s="6"/>
      <c r="AI69" s="6"/>
      <c r="AJ69" s="5"/>
      <c r="AK69" s="5"/>
      <c r="AL69" s="5"/>
      <c r="AM69" s="5"/>
      <c r="AN69" s="5"/>
      <c r="AO69" s="5"/>
      <c r="AP69" s="5"/>
      <c r="AQ69" s="5"/>
      <c r="AR69" s="5"/>
      <c r="AS69" s="5"/>
      <c r="AT69" s="24"/>
      <c r="AU69" s="5"/>
      <c r="AV69" s="5"/>
      <c r="AW69" s="61"/>
      <c r="AX69" s="62"/>
      <c r="AY69" s="62"/>
      <c r="AZ69" s="30"/>
      <c r="BA69" s="30"/>
      <c r="BB69" s="30"/>
      <c r="BC69" s="30"/>
      <c r="BD69" s="30"/>
      <c r="BE69" s="30"/>
    </row>
    <row r="70" spans="1:57" s="51" customFormat="1" ht="9" customHeight="1" x14ac:dyDescent="0.35">
      <c r="B70" s="21"/>
      <c r="C70" s="21"/>
      <c r="D70" s="21"/>
      <c r="E70" s="19"/>
      <c r="F70" s="19"/>
      <c r="G70" s="19"/>
      <c r="H70" s="19"/>
      <c r="I70" s="19"/>
      <c r="J70" s="19"/>
      <c r="K70" s="30"/>
      <c r="L70" s="5"/>
      <c r="M70" s="5"/>
      <c r="N70" s="5"/>
      <c r="O70" s="6"/>
      <c r="P70" s="6"/>
      <c r="Q70" s="6"/>
      <c r="R70" s="6"/>
      <c r="S70" s="6"/>
      <c r="T70" s="6"/>
      <c r="U70" s="6"/>
      <c r="V70" s="6"/>
      <c r="W70" s="6"/>
      <c r="X70" s="6"/>
      <c r="Y70" s="6"/>
      <c r="Z70" s="6"/>
      <c r="AA70" s="6"/>
      <c r="AB70" s="6"/>
      <c r="AC70" s="6"/>
      <c r="AD70" s="6"/>
      <c r="AE70" s="6"/>
      <c r="AF70" s="6"/>
      <c r="AG70" s="6"/>
      <c r="AH70" s="6"/>
      <c r="AI70" s="6"/>
      <c r="AJ70" s="5"/>
      <c r="AK70" s="5"/>
      <c r="AL70" s="5"/>
      <c r="AM70" s="5"/>
      <c r="AN70" s="5"/>
      <c r="AO70" s="5"/>
      <c r="AP70" s="5"/>
      <c r="AQ70" s="5"/>
      <c r="AR70" s="5"/>
      <c r="AS70" s="5"/>
      <c r="AT70" s="24"/>
      <c r="AU70" s="5"/>
      <c r="AV70" s="5"/>
      <c r="AW70" s="61"/>
      <c r="AX70" s="62"/>
      <c r="AY70" s="62"/>
      <c r="AZ70" s="30"/>
      <c r="BA70" s="30"/>
      <c r="BB70" s="30"/>
      <c r="BC70" s="30"/>
      <c r="BD70" s="30"/>
      <c r="BE70" s="30"/>
    </row>
    <row r="71" spans="1:57" s="51" customFormat="1" ht="9" customHeight="1" x14ac:dyDescent="0.35">
      <c r="B71" s="21"/>
      <c r="C71" s="21"/>
      <c r="D71" s="21"/>
      <c r="E71" s="19"/>
      <c r="F71" s="19"/>
      <c r="G71" s="19"/>
      <c r="H71" s="19"/>
      <c r="I71" s="19"/>
      <c r="J71" s="19"/>
      <c r="K71" s="30"/>
      <c r="L71" s="5"/>
      <c r="M71" s="5"/>
      <c r="N71" s="5"/>
      <c r="O71" s="6"/>
      <c r="P71" s="6"/>
      <c r="Q71" s="6"/>
      <c r="R71" s="6"/>
      <c r="S71" s="6"/>
      <c r="T71" s="6"/>
      <c r="U71" s="6"/>
      <c r="V71" s="6"/>
      <c r="W71" s="6"/>
      <c r="X71" s="6"/>
      <c r="Y71" s="6"/>
      <c r="Z71" s="6"/>
      <c r="AA71" s="6"/>
      <c r="AB71" s="6"/>
      <c r="AC71" s="6"/>
      <c r="AD71" s="6"/>
      <c r="AE71" s="6"/>
      <c r="AF71" s="6"/>
      <c r="AG71" s="6"/>
      <c r="AH71" s="6"/>
      <c r="AI71" s="6"/>
      <c r="AJ71" s="5"/>
      <c r="AK71" s="5"/>
      <c r="AL71" s="5"/>
      <c r="AM71" s="5"/>
      <c r="AN71" s="5"/>
      <c r="AO71" s="5"/>
      <c r="AP71" s="5"/>
      <c r="AQ71" s="5"/>
      <c r="AR71" s="5"/>
      <c r="AS71" s="5"/>
      <c r="AT71" s="24"/>
      <c r="AU71" s="5"/>
      <c r="AV71" s="5"/>
      <c r="AW71" s="61"/>
      <c r="AX71" s="62"/>
      <c r="AY71" s="62"/>
      <c r="AZ71" s="30"/>
      <c r="BA71" s="30"/>
      <c r="BB71" s="30"/>
      <c r="BC71" s="30"/>
      <c r="BD71" s="30"/>
      <c r="BE71" s="30"/>
    </row>
    <row r="72" spans="1:57" s="51" customFormat="1" ht="9" customHeight="1" x14ac:dyDescent="0.35">
      <c r="B72" s="21"/>
      <c r="C72" s="21"/>
      <c r="D72" s="21"/>
      <c r="E72" s="19"/>
      <c r="F72" s="19"/>
      <c r="G72" s="19"/>
      <c r="H72" s="19"/>
      <c r="I72" s="19"/>
      <c r="J72" s="19"/>
      <c r="K72" s="30"/>
      <c r="L72" s="5"/>
      <c r="M72" s="5"/>
      <c r="N72" s="5"/>
      <c r="O72" s="6"/>
      <c r="P72" s="6"/>
      <c r="Q72" s="6"/>
      <c r="R72" s="6"/>
      <c r="S72" s="6"/>
      <c r="T72" s="6"/>
      <c r="U72" s="6"/>
      <c r="V72" s="6"/>
      <c r="W72" s="6"/>
      <c r="X72" s="6"/>
      <c r="Y72" s="6"/>
      <c r="Z72" s="6"/>
      <c r="AA72" s="6"/>
      <c r="AB72" s="6"/>
      <c r="AC72" s="6"/>
      <c r="AD72" s="6"/>
      <c r="AE72" s="6"/>
      <c r="AF72" s="6"/>
      <c r="AG72" s="6"/>
      <c r="AH72" s="6"/>
      <c r="AI72" s="6"/>
      <c r="AJ72" s="5"/>
      <c r="AK72" s="5"/>
      <c r="AL72" s="5"/>
      <c r="AM72" s="5"/>
      <c r="AN72" s="5"/>
      <c r="AO72" s="5"/>
      <c r="AP72" s="5"/>
      <c r="AQ72" s="5"/>
      <c r="AR72" s="5"/>
      <c r="AS72" s="5"/>
      <c r="AT72" s="24"/>
      <c r="AU72" s="5"/>
      <c r="AV72" s="5"/>
      <c r="AW72" s="61"/>
      <c r="AX72" s="62"/>
      <c r="AY72" s="62"/>
      <c r="AZ72" s="30"/>
      <c r="BA72" s="30"/>
      <c r="BB72" s="30"/>
      <c r="BC72" s="30"/>
      <c r="BD72" s="30"/>
      <c r="BE72" s="30"/>
    </row>
    <row r="73" spans="1:57" s="5" customFormat="1" ht="9" customHeight="1" x14ac:dyDescent="0.35">
      <c r="A73" s="51"/>
      <c r="B73" s="21"/>
      <c r="C73" s="21"/>
      <c r="D73" s="21"/>
      <c r="E73" s="19"/>
      <c r="F73" s="19"/>
      <c r="G73" s="19"/>
      <c r="H73" s="19"/>
      <c r="I73" s="19"/>
      <c r="J73" s="19"/>
      <c r="K73" s="30"/>
      <c r="O73" s="6"/>
      <c r="P73" s="6"/>
      <c r="Q73" s="6"/>
      <c r="R73" s="6"/>
      <c r="S73" s="6"/>
      <c r="T73" s="6"/>
      <c r="U73" s="6"/>
      <c r="V73" s="6"/>
      <c r="W73" s="6"/>
      <c r="X73" s="6"/>
      <c r="Y73" s="6"/>
      <c r="Z73" s="6"/>
      <c r="AA73" s="6"/>
      <c r="AB73" s="6"/>
      <c r="AC73" s="6"/>
      <c r="AD73" s="6"/>
      <c r="AE73" s="6"/>
      <c r="AF73" s="6"/>
      <c r="AG73" s="6"/>
      <c r="AH73" s="6"/>
      <c r="AI73" s="6"/>
      <c r="AT73" s="24"/>
      <c r="AW73" s="61"/>
      <c r="AX73" s="62"/>
      <c r="AY73" s="62"/>
      <c r="AZ73" s="30"/>
      <c r="BA73" s="30"/>
      <c r="BB73" s="30"/>
      <c r="BC73" s="30"/>
      <c r="BD73" s="30"/>
      <c r="BE73" s="30"/>
    </row>
    <row r="74" spans="1:57" s="5" customFormat="1" ht="9" customHeight="1" x14ac:dyDescent="0.35">
      <c r="A74" s="51"/>
      <c r="B74" s="21"/>
      <c r="C74" s="21"/>
      <c r="D74" s="21"/>
      <c r="E74" s="19"/>
      <c r="F74" s="19"/>
      <c r="G74" s="19"/>
      <c r="H74" s="19"/>
      <c r="I74" s="19"/>
      <c r="J74" s="19"/>
      <c r="K74" s="30"/>
      <c r="O74" s="6"/>
      <c r="P74" s="6"/>
      <c r="Q74" s="6"/>
      <c r="R74" s="6"/>
      <c r="S74" s="6"/>
      <c r="T74" s="6"/>
      <c r="U74" s="6"/>
      <c r="V74" s="6"/>
      <c r="W74" s="6"/>
      <c r="X74" s="6"/>
      <c r="Y74" s="6"/>
      <c r="Z74" s="6"/>
      <c r="AA74" s="6"/>
      <c r="AB74" s="6"/>
      <c r="AC74" s="6"/>
      <c r="AD74" s="6"/>
      <c r="AE74" s="6"/>
      <c r="AF74" s="6"/>
      <c r="AG74" s="6"/>
      <c r="AH74" s="6"/>
      <c r="AI74" s="6"/>
      <c r="AT74" s="24"/>
      <c r="AW74" s="61"/>
      <c r="AX74" s="62"/>
      <c r="AY74" s="62"/>
      <c r="AZ74" s="30"/>
      <c r="BA74" s="30"/>
      <c r="BB74" s="30"/>
      <c r="BC74" s="30"/>
      <c r="BD74" s="30"/>
      <c r="BE74" s="30"/>
    </row>
    <row r="75" spans="1:57" s="5" customFormat="1" ht="9" customHeight="1" x14ac:dyDescent="0.35">
      <c r="A75" s="51"/>
      <c r="B75" s="21"/>
      <c r="C75" s="21"/>
      <c r="D75" s="21"/>
      <c r="E75" s="19"/>
      <c r="F75" s="19"/>
      <c r="G75" s="19"/>
      <c r="H75" s="19"/>
      <c r="I75" s="19"/>
      <c r="J75" s="19"/>
      <c r="K75" s="30"/>
      <c r="O75" s="6"/>
      <c r="P75" s="6"/>
      <c r="Q75" s="6"/>
      <c r="R75" s="6"/>
      <c r="S75" s="6"/>
      <c r="T75" s="6"/>
      <c r="U75" s="6"/>
      <c r="V75" s="6"/>
      <c r="W75" s="6"/>
      <c r="X75" s="6"/>
      <c r="Y75" s="6"/>
      <c r="Z75" s="6"/>
      <c r="AA75" s="6"/>
      <c r="AB75" s="6"/>
      <c r="AC75" s="6"/>
      <c r="AD75" s="6"/>
      <c r="AE75" s="6"/>
      <c r="AF75" s="6"/>
      <c r="AG75" s="6"/>
      <c r="AH75" s="6"/>
      <c r="AI75" s="6"/>
      <c r="AT75" s="24"/>
      <c r="AW75" s="61"/>
      <c r="AX75" s="62"/>
      <c r="AY75" s="62"/>
      <c r="AZ75" s="30"/>
      <c r="BA75" s="30"/>
      <c r="BB75" s="30"/>
      <c r="BC75" s="30"/>
      <c r="BD75" s="30"/>
      <c r="BE75" s="30"/>
    </row>
    <row r="76" spans="1:57" s="5" customFormat="1" ht="9" customHeight="1" x14ac:dyDescent="0.35">
      <c r="A76" s="51"/>
      <c r="B76" s="21"/>
      <c r="C76" s="21"/>
      <c r="D76" s="21"/>
      <c r="E76" s="19"/>
      <c r="F76" s="19"/>
      <c r="G76" s="19"/>
      <c r="H76" s="19"/>
      <c r="I76" s="19"/>
      <c r="J76" s="19"/>
      <c r="K76" s="30"/>
      <c r="O76" s="6"/>
      <c r="P76" s="6"/>
      <c r="Q76" s="6"/>
      <c r="R76" s="6"/>
      <c r="S76" s="6"/>
      <c r="T76" s="6"/>
      <c r="U76" s="6"/>
      <c r="V76" s="6"/>
      <c r="W76" s="6"/>
      <c r="X76" s="6"/>
      <c r="Y76" s="6"/>
      <c r="Z76" s="6"/>
      <c r="AA76" s="6"/>
      <c r="AB76" s="6"/>
      <c r="AC76" s="6"/>
      <c r="AD76" s="6"/>
      <c r="AE76" s="6"/>
      <c r="AF76" s="6"/>
      <c r="AG76" s="6"/>
      <c r="AH76" s="6"/>
      <c r="AI76" s="6"/>
      <c r="AT76" s="24"/>
      <c r="AW76" s="61"/>
      <c r="AX76" s="62"/>
      <c r="AY76" s="62"/>
      <c r="AZ76" s="30"/>
      <c r="BA76" s="30"/>
      <c r="BB76" s="30"/>
      <c r="BC76" s="30"/>
      <c r="BD76" s="30"/>
      <c r="BE76" s="30"/>
    </row>
    <row r="77" spans="1:57" s="5" customFormat="1" ht="9" customHeight="1" x14ac:dyDescent="0.35">
      <c r="A77" s="51"/>
      <c r="B77" s="21"/>
      <c r="C77" s="21"/>
      <c r="D77" s="21"/>
      <c r="E77" s="19"/>
      <c r="F77" s="19"/>
      <c r="G77" s="19"/>
      <c r="H77" s="19"/>
      <c r="I77" s="19"/>
      <c r="J77" s="19"/>
      <c r="K77" s="30"/>
      <c r="O77" s="6"/>
      <c r="P77" s="6"/>
      <c r="Q77" s="6"/>
      <c r="R77" s="6"/>
      <c r="S77" s="6"/>
      <c r="T77" s="6"/>
      <c r="U77" s="6"/>
      <c r="V77" s="6"/>
      <c r="W77" s="6"/>
      <c r="X77" s="6"/>
      <c r="Y77" s="6"/>
      <c r="Z77" s="6"/>
      <c r="AA77" s="6"/>
      <c r="AB77" s="6"/>
      <c r="AC77" s="6"/>
      <c r="AD77" s="6"/>
      <c r="AE77" s="6"/>
      <c r="AF77" s="6"/>
      <c r="AG77" s="6"/>
      <c r="AH77" s="6"/>
      <c r="AI77" s="6"/>
      <c r="AT77" s="24"/>
      <c r="AW77" s="61"/>
      <c r="AX77" s="62"/>
      <c r="AY77" s="62"/>
      <c r="AZ77" s="30"/>
      <c r="BA77" s="30"/>
      <c r="BB77" s="30"/>
      <c r="BC77" s="30"/>
      <c r="BD77" s="30"/>
      <c r="BE77" s="30"/>
    </row>
    <row r="78" spans="1:57" s="5" customFormat="1" ht="9" customHeight="1" x14ac:dyDescent="0.35">
      <c r="A78" s="51"/>
      <c r="B78" s="21"/>
      <c r="C78" s="21"/>
      <c r="D78" s="21"/>
      <c r="E78" s="19"/>
      <c r="F78" s="19"/>
      <c r="G78" s="19"/>
      <c r="H78" s="19"/>
      <c r="I78" s="19"/>
      <c r="J78" s="19"/>
      <c r="K78" s="30"/>
      <c r="O78" s="6"/>
      <c r="P78" s="6"/>
      <c r="Q78" s="6"/>
      <c r="R78" s="6"/>
      <c r="S78" s="6"/>
      <c r="T78" s="6"/>
      <c r="U78" s="6"/>
      <c r="V78" s="6"/>
      <c r="W78" s="6"/>
      <c r="X78" s="6"/>
      <c r="Y78" s="6"/>
      <c r="Z78" s="6"/>
      <c r="AA78" s="6"/>
      <c r="AB78" s="6"/>
      <c r="AC78" s="6"/>
      <c r="AD78" s="6"/>
      <c r="AE78" s="6"/>
      <c r="AF78" s="6"/>
      <c r="AG78" s="6"/>
      <c r="AH78" s="6"/>
      <c r="AI78" s="6"/>
      <c r="AT78" s="24"/>
      <c r="AW78" s="61"/>
      <c r="AX78" s="62"/>
      <c r="AY78" s="62"/>
      <c r="AZ78" s="30"/>
      <c r="BA78" s="30"/>
      <c r="BB78" s="30"/>
      <c r="BC78" s="30"/>
      <c r="BD78" s="30"/>
      <c r="BE78" s="30"/>
    </row>
    <row r="79" spans="1:57" s="5" customFormat="1" ht="9" customHeight="1" x14ac:dyDescent="0.35">
      <c r="A79" s="51"/>
      <c r="B79" s="21"/>
      <c r="C79" s="21"/>
      <c r="D79" s="21"/>
      <c r="E79" s="19"/>
      <c r="F79" s="19"/>
      <c r="G79" s="19"/>
      <c r="H79" s="19"/>
      <c r="I79" s="19"/>
      <c r="J79" s="19"/>
      <c r="K79" s="30"/>
      <c r="O79" s="6"/>
      <c r="P79" s="6"/>
      <c r="Q79" s="6"/>
      <c r="R79" s="6"/>
      <c r="S79" s="6"/>
      <c r="T79" s="6"/>
      <c r="U79" s="6"/>
      <c r="V79" s="6"/>
      <c r="W79" s="6"/>
      <c r="X79" s="6"/>
      <c r="Y79" s="6"/>
      <c r="Z79" s="6"/>
      <c r="AA79" s="6"/>
      <c r="AB79" s="6"/>
      <c r="AC79" s="6"/>
      <c r="AD79" s="6"/>
      <c r="AE79" s="6"/>
      <c r="AF79" s="6"/>
      <c r="AG79" s="6"/>
      <c r="AH79" s="6"/>
      <c r="AI79" s="6"/>
      <c r="AT79" s="24"/>
      <c r="AW79" s="61"/>
      <c r="AX79" s="62"/>
      <c r="AY79" s="62"/>
      <c r="AZ79" s="30"/>
      <c r="BA79" s="30"/>
      <c r="BB79" s="30"/>
      <c r="BC79" s="30"/>
      <c r="BD79" s="30"/>
      <c r="BE79" s="30"/>
    </row>
    <row r="80" spans="1:57" s="5" customFormat="1" ht="9" customHeight="1" x14ac:dyDescent="0.35">
      <c r="A80" s="51"/>
      <c r="B80" s="21"/>
      <c r="C80" s="21"/>
      <c r="D80" s="21"/>
      <c r="E80" s="19"/>
      <c r="F80" s="19"/>
      <c r="G80" s="19"/>
      <c r="H80" s="19"/>
      <c r="I80" s="19"/>
      <c r="J80" s="19"/>
      <c r="K80" s="30"/>
      <c r="O80" s="6"/>
      <c r="P80" s="6"/>
      <c r="Q80" s="6"/>
      <c r="R80" s="6"/>
      <c r="S80" s="6"/>
      <c r="T80" s="6"/>
      <c r="U80" s="6"/>
      <c r="V80" s="6"/>
      <c r="W80" s="6"/>
      <c r="X80" s="6"/>
      <c r="Y80" s="6"/>
      <c r="Z80" s="6"/>
      <c r="AA80" s="6"/>
      <c r="AB80" s="6"/>
      <c r="AC80" s="6"/>
      <c r="AD80" s="6"/>
      <c r="AE80" s="6"/>
      <c r="AF80" s="6"/>
      <c r="AG80" s="6"/>
      <c r="AH80" s="6"/>
      <c r="AI80" s="6"/>
      <c r="AT80" s="24"/>
      <c r="AW80" s="61"/>
      <c r="AX80" s="62"/>
      <c r="AY80" s="62"/>
      <c r="AZ80" s="30"/>
      <c r="BA80" s="30"/>
      <c r="BB80" s="30"/>
      <c r="BC80" s="30"/>
      <c r="BD80" s="30"/>
      <c r="BE80" s="30"/>
    </row>
    <row r="81" spans="1:57" s="5" customFormat="1" ht="9" customHeight="1" x14ac:dyDescent="0.35">
      <c r="A81" s="51"/>
      <c r="B81" s="21"/>
      <c r="C81" s="21"/>
      <c r="D81" s="21"/>
      <c r="E81" s="19"/>
      <c r="F81" s="19"/>
      <c r="G81" s="19"/>
      <c r="H81" s="19"/>
      <c r="I81" s="19"/>
      <c r="J81" s="19"/>
      <c r="K81" s="30"/>
      <c r="O81" s="6"/>
      <c r="P81" s="6"/>
      <c r="Q81" s="6"/>
      <c r="R81" s="6"/>
      <c r="S81" s="6"/>
      <c r="T81" s="6"/>
      <c r="U81" s="6"/>
      <c r="V81" s="6"/>
      <c r="W81" s="6"/>
      <c r="X81" s="6"/>
      <c r="Y81" s="6"/>
      <c r="Z81" s="6"/>
      <c r="AA81" s="6"/>
      <c r="AB81" s="6"/>
      <c r="AC81" s="6"/>
      <c r="AD81" s="6"/>
      <c r="AE81" s="6"/>
      <c r="AF81" s="6"/>
      <c r="AG81" s="6"/>
      <c r="AH81" s="6"/>
      <c r="AI81" s="6"/>
      <c r="AT81" s="24"/>
      <c r="AW81" s="61"/>
      <c r="AX81" s="62"/>
      <c r="AY81" s="62"/>
      <c r="AZ81" s="30"/>
      <c r="BA81" s="30"/>
      <c r="BB81" s="30"/>
      <c r="BC81" s="30"/>
      <c r="BD81" s="30"/>
      <c r="BE81" s="30"/>
    </row>
    <row r="82" spans="1:57" s="5" customFormat="1" ht="9" customHeight="1" x14ac:dyDescent="0.35">
      <c r="A82" s="51"/>
      <c r="B82" s="21"/>
      <c r="C82" s="21"/>
      <c r="D82" s="21"/>
      <c r="E82" s="19"/>
      <c r="F82" s="19"/>
      <c r="G82" s="19"/>
      <c r="H82" s="19"/>
      <c r="I82" s="19"/>
      <c r="J82" s="19"/>
      <c r="K82" s="30"/>
      <c r="O82" s="6"/>
      <c r="P82" s="6"/>
      <c r="Q82" s="6"/>
      <c r="R82" s="6"/>
      <c r="S82" s="6"/>
      <c r="T82" s="6"/>
      <c r="U82" s="6"/>
      <c r="V82" s="6"/>
      <c r="W82" s="6"/>
      <c r="X82" s="6"/>
      <c r="Y82" s="6"/>
      <c r="Z82" s="6"/>
      <c r="AA82" s="6"/>
      <c r="AB82" s="6"/>
      <c r="AC82" s="6"/>
      <c r="AD82" s="6"/>
      <c r="AE82" s="6"/>
      <c r="AF82" s="6"/>
      <c r="AG82" s="6"/>
      <c r="AH82" s="6"/>
      <c r="AI82" s="6"/>
      <c r="AT82" s="24"/>
      <c r="AW82" s="61"/>
      <c r="AX82" s="62"/>
      <c r="AY82" s="62"/>
      <c r="AZ82" s="30"/>
      <c r="BA82" s="30"/>
      <c r="BB82" s="30"/>
      <c r="BC82" s="30"/>
      <c r="BD82" s="30"/>
      <c r="BE82" s="30"/>
    </row>
    <row r="83" spans="1:57" s="5" customFormat="1" ht="9" customHeight="1" x14ac:dyDescent="0.35">
      <c r="A83" s="51"/>
      <c r="B83" s="21"/>
      <c r="C83" s="21"/>
      <c r="D83" s="21"/>
      <c r="E83" s="19"/>
      <c r="F83" s="19"/>
      <c r="G83" s="19"/>
      <c r="H83" s="19"/>
      <c r="I83" s="19"/>
      <c r="J83" s="19"/>
      <c r="K83" s="30"/>
      <c r="O83" s="6"/>
      <c r="P83" s="6"/>
      <c r="Q83" s="6"/>
      <c r="R83" s="6"/>
      <c r="S83" s="6"/>
      <c r="T83" s="6"/>
      <c r="U83" s="6"/>
      <c r="V83" s="6"/>
      <c r="W83" s="6"/>
      <c r="X83" s="6"/>
      <c r="Y83" s="6"/>
      <c r="Z83" s="6"/>
      <c r="AA83" s="6"/>
      <c r="AB83" s="6"/>
      <c r="AC83" s="6"/>
      <c r="AD83" s="6"/>
      <c r="AE83" s="6"/>
      <c r="AF83" s="6"/>
      <c r="AG83" s="6"/>
      <c r="AH83" s="6"/>
      <c r="AI83" s="6"/>
      <c r="AT83" s="24"/>
      <c r="AW83" s="61"/>
      <c r="AX83" s="62"/>
      <c r="AY83" s="62"/>
      <c r="AZ83" s="30"/>
      <c r="BA83" s="30"/>
      <c r="BB83" s="30"/>
      <c r="BC83" s="30"/>
      <c r="BD83" s="30"/>
      <c r="BE83" s="30"/>
    </row>
    <row r="84" spans="1:57" s="5" customFormat="1" ht="9" customHeight="1" x14ac:dyDescent="0.35">
      <c r="A84" s="51"/>
      <c r="B84" s="21"/>
      <c r="C84" s="21"/>
      <c r="D84" s="21"/>
      <c r="E84" s="19"/>
      <c r="F84" s="19"/>
      <c r="G84" s="19"/>
      <c r="H84" s="19"/>
      <c r="I84" s="19"/>
      <c r="J84" s="19"/>
      <c r="K84" s="30"/>
      <c r="O84" s="6"/>
      <c r="P84" s="6"/>
      <c r="Q84" s="6"/>
      <c r="R84" s="6"/>
      <c r="S84" s="6"/>
      <c r="T84" s="6"/>
      <c r="U84" s="6"/>
      <c r="V84" s="6"/>
      <c r="W84" s="6"/>
      <c r="X84" s="6"/>
      <c r="Y84" s="6"/>
      <c r="Z84" s="6"/>
      <c r="AA84" s="6"/>
      <c r="AB84" s="6"/>
      <c r="AC84" s="6"/>
      <c r="AD84" s="6"/>
      <c r="AE84" s="6"/>
      <c r="AF84" s="6"/>
      <c r="AG84" s="6"/>
      <c r="AH84" s="6"/>
      <c r="AI84" s="6"/>
      <c r="AT84" s="24"/>
      <c r="AW84" s="61"/>
      <c r="AX84" s="62"/>
      <c r="AY84" s="62"/>
      <c r="AZ84" s="30"/>
      <c r="BA84" s="30"/>
      <c r="BB84" s="30"/>
      <c r="BC84" s="30"/>
      <c r="BD84" s="30"/>
      <c r="BE84" s="30"/>
    </row>
    <row r="85" spans="1:57" s="5" customFormat="1" ht="9" customHeight="1" x14ac:dyDescent="0.35">
      <c r="A85" s="51"/>
      <c r="B85" s="21"/>
      <c r="C85" s="21"/>
      <c r="D85" s="21"/>
      <c r="E85" s="19"/>
      <c r="F85" s="19"/>
      <c r="G85" s="19"/>
      <c r="H85" s="19"/>
      <c r="I85" s="19"/>
      <c r="J85" s="19"/>
      <c r="K85" s="30"/>
      <c r="O85" s="6"/>
      <c r="P85" s="6"/>
      <c r="Q85" s="6"/>
      <c r="R85" s="6"/>
      <c r="S85" s="6"/>
      <c r="T85" s="6"/>
      <c r="U85" s="6"/>
      <c r="V85" s="6"/>
      <c r="W85" s="6"/>
      <c r="X85" s="6"/>
      <c r="Y85" s="6"/>
      <c r="Z85" s="6"/>
      <c r="AA85" s="6"/>
      <c r="AB85" s="6"/>
      <c r="AC85" s="6"/>
      <c r="AD85" s="6"/>
      <c r="AE85" s="6"/>
      <c r="AF85" s="6"/>
      <c r="AG85" s="6"/>
      <c r="AH85" s="6"/>
      <c r="AI85" s="6"/>
      <c r="AT85" s="24"/>
      <c r="AW85" s="61"/>
      <c r="AX85" s="62"/>
      <c r="AY85" s="62"/>
      <c r="AZ85" s="30"/>
      <c r="BA85" s="30"/>
      <c r="BB85" s="30"/>
      <c r="BC85" s="30"/>
      <c r="BD85" s="30"/>
      <c r="BE85" s="30"/>
    </row>
    <row r="86" spans="1:57" s="5" customFormat="1" ht="0.75" customHeight="1" x14ac:dyDescent="0.35">
      <c r="A86" s="51"/>
      <c r="B86" s="21"/>
      <c r="C86" s="21"/>
      <c r="D86" s="64"/>
      <c r="E86" s="65">
        <f t="shared" ref="E86:J86" si="6">COUNT(E13:E27)</f>
        <v>0</v>
      </c>
      <c r="F86" s="65">
        <f t="shared" si="6"/>
        <v>0</v>
      </c>
      <c r="G86" s="65">
        <f t="shared" si="6"/>
        <v>0</v>
      </c>
      <c r="H86" s="65">
        <f t="shared" si="6"/>
        <v>0</v>
      </c>
      <c r="I86" s="65">
        <f t="shared" si="6"/>
        <v>0</v>
      </c>
      <c r="J86" s="65">
        <f t="shared" si="6"/>
        <v>0</v>
      </c>
      <c r="K86" s="66"/>
      <c r="O86" s="6"/>
      <c r="P86" s="6"/>
      <c r="Q86" s="6"/>
      <c r="R86" s="6"/>
      <c r="S86" s="6"/>
      <c r="T86" s="6"/>
      <c r="U86" s="6"/>
      <c r="V86" s="6"/>
      <c r="W86" s="6"/>
      <c r="X86" s="6"/>
      <c r="Y86" s="6"/>
      <c r="Z86" s="6"/>
      <c r="AA86" s="6"/>
      <c r="AB86" s="6"/>
      <c r="AC86" s="6"/>
      <c r="AD86" s="6"/>
      <c r="AE86" s="6"/>
      <c r="AF86" s="6"/>
      <c r="AG86" s="6"/>
      <c r="AH86" s="6"/>
      <c r="AI86" s="6"/>
      <c r="AT86" s="24"/>
      <c r="AW86" s="61"/>
      <c r="AX86" s="62"/>
      <c r="AY86" s="62"/>
      <c r="AZ86" s="30"/>
      <c r="BA86" s="30"/>
      <c r="BB86" s="30"/>
      <c r="BC86" s="30"/>
      <c r="BD86" s="30"/>
      <c r="BE86" s="30"/>
    </row>
    <row r="87" spans="1:57" s="5" customFormat="1" ht="9" customHeight="1" x14ac:dyDescent="0.35">
      <c r="A87" s="51"/>
      <c r="B87" s="21"/>
      <c r="C87" s="21"/>
      <c r="D87" s="21"/>
      <c r="E87" s="19"/>
      <c r="F87" s="19"/>
      <c r="G87" s="19"/>
      <c r="H87" s="19"/>
      <c r="I87" s="19"/>
      <c r="J87" s="19"/>
      <c r="K87" s="30"/>
      <c r="O87" s="6"/>
      <c r="P87" s="6"/>
      <c r="Q87" s="6"/>
      <c r="R87" s="6"/>
      <c r="S87" s="6"/>
      <c r="T87" s="6"/>
      <c r="U87" s="6"/>
      <c r="V87" s="6"/>
      <c r="W87" s="6"/>
      <c r="X87" s="6"/>
      <c r="Y87" s="6"/>
      <c r="Z87" s="6"/>
      <c r="AA87" s="6"/>
      <c r="AB87" s="6"/>
      <c r="AC87" s="6"/>
      <c r="AD87" s="6"/>
      <c r="AE87" s="6"/>
      <c r="AF87" s="6"/>
      <c r="AG87" s="6"/>
      <c r="AH87" s="6"/>
      <c r="AI87" s="6"/>
      <c r="AT87" s="24"/>
      <c r="AW87" s="61"/>
      <c r="AX87" s="62"/>
      <c r="AY87" s="62"/>
      <c r="AZ87" s="30"/>
      <c r="BA87" s="30"/>
      <c r="BB87" s="30"/>
      <c r="BC87" s="30"/>
      <c r="BD87" s="30"/>
      <c r="BE87" s="30"/>
    </row>
    <row r="88" spans="1:57" s="5" customFormat="1" ht="9" customHeight="1" x14ac:dyDescent="0.35">
      <c r="A88" s="51"/>
      <c r="B88" s="21"/>
      <c r="C88" s="21"/>
      <c r="D88" s="21"/>
      <c r="E88" s="19"/>
      <c r="F88" s="19"/>
      <c r="G88" s="19"/>
      <c r="H88" s="19"/>
      <c r="I88" s="19"/>
      <c r="J88" s="19"/>
      <c r="K88" s="30"/>
      <c r="O88" s="6"/>
      <c r="P88" s="6"/>
      <c r="Q88" s="6"/>
      <c r="R88" s="6"/>
      <c r="S88" s="6"/>
      <c r="T88" s="6"/>
      <c r="U88" s="6"/>
      <c r="V88" s="6"/>
      <c r="W88" s="6"/>
      <c r="X88" s="6"/>
      <c r="Y88" s="6"/>
      <c r="Z88" s="6"/>
      <c r="AA88" s="6"/>
      <c r="AB88" s="6"/>
      <c r="AC88" s="6"/>
      <c r="AD88" s="6"/>
      <c r="AE88" s="6"/>
      <c r="AF88" s="6"/>
      <c r="AG88" s="6"/>
      <c r="AH88" s="6"/>
      <c r="AI88" s="6"/>
      <c r="AT88" s="24"/>
      <c r="AW88" s="61"/>
      <c r="AX88" s="62"/>
      <c r="AY88" s="62"/>
      <c r="AZ88" s="30"/>
      <c r="BA88" s="30"/>
      <c r="BB88" s="30"/>
      <c r="BC88" s="30"/>
      <c r="BD88" s="30"/>
      <c r="BE88" s="30"/>
    </row>
    <row r="89" spans="1:57" s="51" customFormat="1" ht="9" customHeight="1" x14ac:dyDescent="0.35">
      <c r="B89" s="21"/>
      <c r="C89" s="21"/>
      <c r="D89" s="21"/>
      <c r="E89" s="19"/>
      <c r="F89" s="19"/>
      <c r="G89" s="19"/>
      <c r="H89" s="19"/>
      <c r="I89" s="19"/>
      <c r="J89" s="19"/>
      <c r="K89" s="30"/>
      <c r="L89" s="5"/>
      <c r="M89" s="5"/>
      <c r="N89" s="5"/>
      <c r="O89" s="6"/>
      <c r="P89" s="6"/>
      <c r="Q89" s="6"/>
      <c r="R89" s="6"/>
      <c r="S89" s="6"/>
      <c r="T89" s="6"/>
      <c r="U89" s="6"/>
      <c r="V89" s="6"/>
      <c r="W89" s="6"/>
      <c r="X89" s="6"/>
      <c r="Y89" s="6"/>
      <c r="Z89" s="6"/>
      <c r="AA89" s="6"/>
      <c r="AB89" s="6"/>
      <c r="AC89" s="6"/>
      <c r="AD89" s="6"/>
      <c r="AE89" s="6"/>
      <c r="AF89" s="6"/>
      <c r="AG89" s="6"/>
      <c r="AH89" s="6"/>
      <c r="AI89" s="6"/>
      <c r="AJ89" s="5"/>
      <c r="AK89" s="5"/>
      <c r="AL89" s="5"/>
      <c r="AM89" s="5"/>
      <c r="AN89" s="5"/>
      <c r="AO89" s="5"/>
      <c r="AP89" s="5"/>
      <c r="AQ89" s="5"/>
      <c r="AR89" s="5"/>
      <c r="AS89" s="5"/>
      <c r="AT89" s="24"/>
      <c r="AU89" s="5"/>
      <c r="AV89" s="5"/>
      <c r="AW89" s="61"/>
      <c r="AX89" s="62"/>
      <c r="AY89" s="62"/>
      <c r="AZ89" s="30"/>
      <c r="BA89" s="30"/>
      <c r="BB89" s="30"/>
      <c r="BC89" s="30"/>
      <c r="BD89" s="30"/>
      <c r="BE89" s="30"/>
    </row>
    <row r="90" spans="1:57" s="51" customFormat="1" ht="9" customHeight="1" x14ac:dyDescent="0.35">
      <c r="B90" s="21"/>
      <c r="C90" s="21"/>
      <c r="D90" s="21"/>
      <c r="E90" s="19"/>
      <c r="F90" s="19"/>
      <c r="G90" s="19"/>
      <c r="H90" s="19"/>
      <c r="I90" s="19"/>
      <c r="J90" s="19"/>
      <c r="K90" s="30"/>
      <c r="L90" s="5"/>
      <c r="M90" s="5"/>
      <c r="N90" s="5"/>
      <c r="O90" s="6"/>
      <c r="P90" s="6"/>
      <c r="Q90" s="6"/>
      <c r="R90" s="6"/>
      <c r="S90" s="6"/>
      <c r="T90" s="6"/>
      <c r="U90" s="6"/>
      <c r="V90" s="6"/>
      <c r="W90" s="6"/>
      <c r="X90" s="6"/>
      <c r="Y90" s="6"/>
      <c r="Z90" s="6"/>
      <c r="AA90" s="6"/>
      <c r="AB90" s="6"/>
      <c r="AC90" s="6"/>
      <c r="AD90" s="6"/>
      <c r="AE90" s="6"/>
      <c r="AF90" s="6"/>
      <c r="AG90" s="6"/>
      <c r="AH90" s="6"/>
      <c r="AI90" s="6"/>
      <c r="AJ90" s="5"/>
      <c r="AK90" s="5"/>
      <c r="AL90" s="5"/>
      <c r="AM90" s="5"/>
      <c r="AN90" s="5"/>
      <c r="AO90" s="5"/>
      <c r="AP90" s="5"/>
      <c r="AQ90" s="5"/>
      <c r="AR90" s="5"/>
      <c r="AS90" s="5"/>
      <c r="AT90" s="24"/>
      <c r="AU90" s="5"/>
      <c r="AV90" s="5"/>
      <c r="AW90" s="61"/>
      <c r="AX90" s="62"/>
      <c r="AY90" s="62"/>
      <c r="AZ90" s="30"/>
      <c r="BA90" s="30"/>
      <c r="BB90" s="30"/>
      <c r="BC90" s="30"/>
      <c r="BD90" s="30"/>
      <c r="BE90" s="30"/>
    </row>
    <row r="91" spans="1:57" s="51" customFormat="1" ht="9" customHeight="1" x14ac:dyDescent="0.35">
      <c r="B91" s="21"/>
      <c r="C91" s="21"/>
      <c r="D91" s="21"/>
      <c r="E91" s="19"/>
      <c r="F91" s="19"/>
      <c r="G91" s="19"/>
      <c r="H91" s="19"/>
      <c r="I91" s="19"/>
      <c r="J91" s="19"/>
      <c r="K91" s="30"/>
      <c r="L91" s="5"/>
      <c r="M91" s="5"/>
      <c r="N91" s="5"/>
      <c r="O91" s="6"/>
      <c r="P91" s="6"/>
      <c r="Q91" s="6"/>
      <c r="R91" s="6"/>
      <c r="S91" s="6"/>
      <c r="T91" s="6"/>
      <c r="U91" s="6"/>
      <c r="V91" s="6"/>
      <c r="W91" s="6"/>
      <c r="X91" s="6"/>
      <c r="Y91" s="6"/>
      <c r="Z91" s="6"/>
      <c r="AA91" s="6"/>
      <c r="AB91" s="6"/>
      <c r="AC91" s="6"/>
      <c r="AD91" s="6"/>
      <c r="AE91" s="6"/>
      <c r="AF91" s="6"/>
      <c r="AG91" s="6"/>
      <c r="AH91" s="6"/>
      <c r="AI91" s="6"/>
      <c r="AJ91" s="5"/>
      <c r="AK91" s="5"/>
      <c r="AL91" s="5"/>
      <c r="AM91" s="5"/>
      <c r="AN91" s="5"/>
      <c r="AO91" s="5"/>
      <c r="AP91" s="5"/>
      <c r="AQ91" s="5"/>
      <c r="AR91" s="5"/>
      <c r="AS91" s="5"/>
      <c r="AT91" s="24"/>
      <c r="AU91" s="5"/>
      <c r="AV91" s="5"/>
      <c r="AW91" s="61"/>
      <c r="AX91" s="62"/>
      <c r="AY91" s="62"/>
      <c r="AZ91" s="30"/>
      <c r="BA91" s="30"/>
      <c r="BB91" s="30"/>
      <c r="BC91" s="30"/>
      <c r="BD91" s="30"/>
      <c r="BE91" s="30"/>
    </row>
    <row r="92" spans="1:57" s="51" customFormat="1" ht="9" customHeight="1" x14ac:dyDescent="0.35">
      <c r="B92" s="21"/>
      <c r="C92" s="21"/>
      <c r="D92" s="21"/>
      <c r="E92" s="19"/>
      <c r="F92" s="19"/>
      <c r="G92" s="19"/>
      <c r="H92" s="19"/>
      <c r="I92" s="19"/>
      <c r="J92" s="19"/>
      <c r="K92" s="30"/>
      <c r="L92" s="5"/>
      <c r="M92" s="5"/>
      <c r="N92" s="5"/>
      <c r="O92" s="6"/>
      <c r="P92" s="6"/>
      <c r="Q92" s="6"/>
      <c r="R92" s="6"/>
      <c r="S92" s="6"/>
      <c r="T92" s="6"/>
      <c r="U92" s="6"/>
      <c r="V92" s="6"/>
      <c r="W92" s="6"/>
      <c r="X92" s="6"/>
      <c r="Y92" s="6"/>
      <c r="Z92" s="6"/>
      <c r="AA92" s="6"/>
      <c r="AB92" s="6"/>
      <c r="AC92" s="6"/>
      <c r="AD92" s="6"/>
      <c r="AE92" s="6"/>
      <c r="AF92" s="6"/>
      <c r="AG92" s="6"/>
      <c r="AH92" s="6"/>
      <c r="AI92" s="6"/>
      <c r="AJ92" s="5"/>
      <c r="AK92" s="5"/>
      <c r="AL92" s="5"/>
      <c r="AM92" s="5"/>
      <c r="AN92" s="5"/>
      <c r="AO92" s="5"/>
      <c r="AP92" s="5"/>
      <c r="AQ92" s="5"/>
      <c r="AR92" s="5"/>
      <c r="AS92" s="5"/>
      <c r="AT92" s="24"/>
      <c r="AU92" s="5"/>
      <c r="AV92" s="5"/>
      <c r="AW92" s="61"/>
      <c r="AX92" s="62"/>
      <c r="AY92" s="62"/>
      <c r="AZ92" s="30"/>
      <c r="BA92" s="30"/>
      <c r="BB92" s="30"/>
      <c r="BC92" s="30"/>
      <c r="BD92" s="30"/>
      <c r="BE92" s="30"/>
    </row>
    <row r="93" spans="1:57" s="51" customFormat="1" ht="9" customHeight="1" x14ac:dyDescent="0.35">
      <c r="B93" s="21"/>
      <c r="C93" s="21"/>
      <c r="D93" s="21"/>
      <c r="E93" s="19"/>
      <c r="F93" s="19"/>
      <c r="G93" s="19"/>
      <c r="H93" s="19"/>
      <c r="I93" s="19"/>
      <c r="J93" s="19"/>
      <c r="K93" s="30"/>
      <c r="L93" s="5"/>
      <c r="M93" s="5"/>
      <c r="N93" s="5"/>
      <c r="O93" s="6"/>
      <c r="P93" s="6"/>
      <c r="Q93" s="6"/>
      <c r="R93" s="6"/>
      <c r="S93" s="6"/>
      <c r="T93" s="6"/>
      <c r="U93" s="6"/>
      <c r="V93" s="6"/>
      <c r="W93" s="6"/>
      <c r="X93" s="6"/>
      <c r="Y93" s="6"/>
      <c r="Z93" s="6"/>
      <c r="AA93" s="6"/>
      <c r="AB93" s="6"/>
      <c r="AC93" s="6"/>
      <c r="AD93" s="6"/>
      <c r="AE93" s="6"/>
      <c r="AF93" s="6"/>
      <c r="AG93" s="6"/>
      <c r="AH93" s="6"/>
      <c r="AI93" s="6"/>
      <c r="AJ93" s="5"/>
      <c r="AK93" s="5"/>
      <c r="AL93" s="5"/>
      <c r="AM93" s="5"/>
      <c r="AN93" s="5"/>
      <c r="AO93" s="5"/>
      <c r="AP93" s="5"/>
      <c r="AQ93" s="5"/>
      <c r="AR93" s="5"/>
      <c r="AS93" s="5"/>
      <c r="AT93" s="24"/>
      <c r="AU93" s="5"/>
      <c r="AV93" s="5"/>
      <c r="AW93" s="61"/>
      <c r="AX93" s="62"/>
      <c r="AY93" s="62"/>
      <c r="AZ93" s="30"/>
      <c r="BA93" s="30"/>
      <c r="BB93" s="30"/>
      <c r="BC93" s="30"/>
      <c r="BD93" s="30"/>
      <c r="BE93" s="30"/>
    </row>
    <row r="94" spans="1:57" s="51" customFormat="1" ht="9" customHeight="1" x14ac:dyDescent="0.35">
      <c r="B94" s="21"/>
      <c r="C94" s="21"/>
      <c r="D94" s="21"/>
      <c r="E94" s="19"/>
      <c r="F94" s="19"/>
      <c r="G94" s="19"/>
      <c r="H94" s="19"/>
      <c r="I94" s="19"/>
      <c r="J94" s="19"/>
      <c r="K94" s="30"/>
      <c r="L94" s="5"/>
      <c r="M94" s="5"/>
      <c r="N94" s="5"/>
      <c r="O94" s="6"/>
      <c r="P94" s="6"/>
      <c r="Q94" s="6"/>
      <c r="R94" s="6"/>
      <c r="S94" s="6"/>
      <c r="T94" s="6"/>
      <c r="U94" s="6"/>
      <c r="V94" s="6"/>
      <c r="W94" s="6"/>
      <c r="X94" s="6"/>
      <c r="Y94" s="6"/>
      <c r="Z94" s="6"/>
      <c r="AA94" s="6"/>
      <c r="AB94" s="6"/>
      <c r="AC94" s="6"/>
      <c r="AD94" s="6"/>
      <c r="AE94" s="6"/>
      <c r="AF94" s="6"/>
      <c r="AG94" s="6"/>
      <c r="AH94" s="6"/>
      <c r="AI94" s="6"/>
      <c r="AJ94" s="5"/>
      <c r="AK94" s="5"/>
      <c r="AL94" s="5"/>
      <c r="AM94" s="5"/>
      <c r="AN94" s="5"/>
      <c r="AO94" s="5"/>
      <c r="AP94" s="5"/>
      <c r="AQ94" s="5"/>
      <c r="AR94" s="5"/>
      <c r="AS94" s="5"/>
      <c r="AT94" s="24"/>
      <c r="AU94" s="5"/>
      <c r="AV94" s="5"/>
      <c r="AW94" s="61"/>
      <c r="AX94" s="62"/>
      <c r="AY94" s="62"/>
      <c r="AZ94" s="30"/>
      <c r="BA94" s="30"/>
      <c r="BB94" s="30"/>
      <c r="BC94" s="30"/>
      <c r="BD94" s="30"/>
      <c r="BE94" s="30"/>
    </row>
    <row r="95" spans="1:57" s="51" customFormat="1" ht="9" customHeight="1" x14ac:dyDescent="0.35">
      <c r="B95" s="21"/>
      <c r="C95" s="21"/>
      <c r="D95" s="21"/>
      <c r="E95" s="19"/>
      <c r="F95" s="19"/>
      <c r="G95" s="19"/>
      <c r="H95" s="19"/>
      <c r="I95" s="19"/>
      <c r="J95" s="19"/>
      <c r="K95" s="30"/>
      <c r="L95" s="5"/>
      <c r="M95" s="5"/>
      <c r="N95" s="5"/>
      <c r="O95" s="6"/>
      <c r="P95" s="6"/>
      <c r="Q95" s="6"/>
      <c r="R95" s="6"/>
      <c r="S95" s="6"/>
      <c r="T95" s="6"/>
      <c r="U95" s="6"/>
      <c r="V95" s="6"/>
      <c r="W95" s="6"/>
      <c r="X95" s="6"/>
      <c r="Y95" s="6"/>
      <c r="Z95" s="6"/>
      <c r="AA95" s="6"/>
      <c r="AB95" s="6"/>
      <c r="AC95" s="6"/>
      <c r="AD95" s="6"/>
      <c r="AE95" s="6"/>
      <c r="AF95" s="6"/>
      <c r="AG95" s="6"/>
      <c r="AH95" s="6"/>
      <c r="AI95" s="6"/>
      <c r="AJ95" s="5"/>
      <c r="AK95" s="5"/>
      <c r="AL95" s="5"/>
      <c r="AM95" s="5"/>
      <c r="AN95" s="5"/>
      <c r="AO95" s="5"/>
      <c r="AP95" s="5"/>
      <c r="AQ95" s="5"/>
      <c r="AR95" s="5"/>
      <c r="AS95" s="5"/>
      <c r="AT95" s="24"/>
      <c r="AU95" s="5"/>
      <c r="AV95" s="5"/>
      <c r="AW95" s="61"/>
      <c r="AX95" s="62"/>
      <c r="AY95" s="62"/>
      <c r="AZ95" s="30"/>
      <c r="BA95" s="30"/>
      <c r="BB95" s="30"/>
      <c r="BC95" s="30"/>
      <c r="BD95" s="30"/>
      <c r="BE95" s="30"/>
    </row>
    <row r="96" spans="1:57" s="51" customFormat="1" ht="9" customHeight="1" x14ac:dyDescent="0.35">
      <c r="B96" s="21"/>
      <c r="C96" s="21"/>
      <c r="D96" s="21"/>
      <c r="E96" s="19"/>
      <c r="F96" s="19"/>
      <c r="G96" s="19"/>
      <c r="H96" s="19"/>
      <c r="I96" s="19"/>
      <c r="J96" s="19"/>
      <c r="K96" s="30"/>
      <c r="L96" s="5"/>
      <c r="M96" s="5"/>
      <c r="N96" s="5"/>
      <c r="O96" s="6"/>
      <c r="P96" s="6"/>
      <c r="Q96" s="6"/>
      <c r="R96" s="6"/>
      <c r="S96" s="6"/>
      <c r="T96" s="6"/>
      <c r="U96" s="6"/>
      <c r="V96" s="6"/>
      <c r="W96" s="6"/>
      <c r="X96" s="6"/>
      <c r="Y96" s="6"/>
      <c r="Z96" s="6"/>
      <c r="AA96" s="6"/>
      <c r="AB96" s="6"/>
      <c r="AC96" s="6"/>
      <c r="AD96" s="6"/>
      <c r="AE96" s="6"/>
      <c r="AF96" s="6"/>
      <c r="AG96" s="6"/>
      <c r="AH96" s="6"/>
      <c r="AI96" s="6"/>
      <c r="AJ96" s="5"/>
      <c r="AK96" s="5"/>
      <c r="AL96" s="5"/>
      <c r="AM96" s="5"/>
      <c r="AN96" s="5"/>
      <c r="AO96" s="5"/>
      <c r="AP96" s="5"/>
      <c r="AQ96" s="5"/>
      <c r="AR96" s="5"/>
      <c r="AS96" s="5"/>
      <c r="AT96" s="24"/>
      <c r="AU96" s="5"/>
      <c r="AV96" s="5"/>
      <c r="AW96" s="61"/>
      <c r="AX96" s="62"/>
      <c r="AY96" s="62"/>
      <c r="AZ96" s="30"/>
      <c r="BA96" s="30"/>
      <c r="BB96" s="30"/>
      <c r="BC96" s="30"/>
      <c r="BD96" s="30"/>
      <c r="BE96" s="30"/>
    </row>
    <row r="97" spans="2:57" s="51" customFormat="1" ht="9" customHeight="1" x14ac:dyDescent="0.35">
      <c r="B97" s="21"/>
      <c r="C97" s="21"/>
      <c r="D97" s="21"/>
      <c r="E97" s="19"/>
      <c r="F97" s="19"/>
      <c r="G97" s="19"/>
      <c r="H97" s="19"/>
      <c r="I97" s="19"/>
      <c r="J97" s="19"/>
      <c r="K97" s="30"/>
      <c r="L97" s="5"/>
      <c r="M97" s="5"/>
      <c r="N97" s="5"/>
      <c r="O97" s="6"/>
      <c r="P97" s="6"/>
      <c r="Q97" s="6"/>
      <c r="R97" s="6"/>
      <c r="S97" s="6"/>
      <c r="T97" s="6"/>
      <c r="U97" s="6"/>
      <c r="V97" s="6"/>
      <c r="W97" s="6"/>
      <c r="X97" s="6"/>
      <c r="Y97" s="6"/>
      <c r="Z97" s="6"/>
      <c r="AA97" s="6"/>
      <c r="AB97" s="6"/>
      <c r="AC97" s="6"/>
      <c r="AD97" s="6"/>
      <c r="AE97" s="6"/>
      <c r="AF97" s="6"/>
      <c r="AG97" s="6"/>
      <c r="AH97" s="6"/>
      <c r="AI97" s="6"/>
      <c r="AJ97" s="5"/>
      <c r="AK97" s="5"/>
      <c r="AL97" s="5"/>
      <c r="AM97" s="5"/>
      <c r="AN97" s="5"/>
      <c r="AO97" s="5"/>
      <c r="AP97" s="5"/>
      <c r="AQ97" s="5"/>
      <c r="AR97" s="5"/>
      <c r="AS97" s="5"/>
      <c r="AT97" s="24"/>
      <c r="AU97" s="5"/>
      <c r="AV97" s="5"/>
      <c r="AW97" s="61"/>
      <c r="AX97" s="62"/>
      <c r="AY97" s="62"/>
      <c r="AZ97" s="30"/>
      <c r="BA97" s="30"/>
      <c r="BB97" s="30"/>
      <c r="BC97" s="30"/>
      <c r="BD97" s="30"/>
      <c r="BE97" s="30"/>
    </row>
    <row r="98" spans="2:57" s="51" customFormat="1" ht="9" customHeight="1" x14ac:dyDescent="0.35">
      <c r="B98" s="21"/>
      <c r="C98" s="21"/>
      <c r="D98" s="21"/>
      <c r="E98" s="19"/>
      <c r="F98" s="19"/>
      <c r="G98" s="19"/>
      <c r="H98" s="19"/>
      <c r="I98" s="19"/>
      <c r="J98" s="19"/>
      <c r="K98" s="30"/>
      <c r="L98" s="5"/>
      <c r="M98" s="5"/>
      <c r="N98" s="5"/>
      <c r="O98" s="6"/>
      <c r="P98" s="6"/>
      <c r="Q98" s="6"/>
      <c r="R98" s="6"/>
      <c r="S98" s="6"/>
      <c r="T98" s="6"/>
      <c r="U98" s="6"/>
      <c r="V98" s="6"/>
      <c r="W98" s="6"/>
      <c r="X98" s="6"/>
      <c r="Y98" s="6"/>
      <c r="Z98" s="6"/>
      <c r="AA98" s="6"/>
      <c r="AB98" s="6"/>
      <c r="AC98" s="6"/>
      <c r="AD98" s="6"/>
      <c r="AE98" s="6"/>
      <c r="AF98" s="6"/>
      <c r="AG98" s="6"/>
      <c r="AH98" s="6"/>
      <c r="AI98" s="6"/>
      <c r="AJ98" s="5"/>
      <c r="AK98" s="5"/>
      <c r="AL98" s="5"/>
      <c r="AM98" s="5"/>
      <c r="AN98" s="5"/>
      <c r="AO98" s="5"/>
      <c r="AP98" s="5"/>
      <c r="AQ98" s="5"/>
      <c r="AR98" s="5"/>
      <c r="AS98" s="5"/>
      <c r="AT98" s="24"/>
      <c r="AU98" s="5"/>
      <c r="AV98" s="5"/>
      <c r="AW98" s="61"/>
      <c r="AX98" s="62"/>
      <c r="AY98" s="62"/>
      <c r="AZ98" s="30"/>
      <c r="BA98" s="30"/>
      <c r="BB98" s="30"/>
      <c r="BC98" s="30"/>
      <c r="BD98" s="30"/>
      <c r="BE98" s="30"/>
    </row>
    <row r="99" spans="2:57" s="51" customFormat="1" ht="9" customHeight="1" x14ac:dyDescent="0.35">
      <c r="B99" s="21"/>
      <c r="C99" s="21"/>
      <c r="D99" s="21"/>
      <c r="E99" s="19"/>
      <c r="F99" s="19"/>
      <c r="G99" s="19"/>
      <c r="H99" s="19"/>
      <c r="I99" s="19"/>
      <c r="J99" s="19"/>
      <c r="K99" s="30"/>
      <c r="L99" s="5"/>
      <c r="M99" s="5"/>
      <c r="N99" s="5"/>
      <c r="O99" s="6"/>
      <c r="P99" s="6"/>
      <c r="Q99" s="6"/>
      <c r="R99" s="6"/>
      <c r="S99" s="6"/>
      <c r="T99" s="6"/>
      <c r="U99" s="6"/>
      <c r="V99" s="6"/>
      <c r="W99" s="6"/>
      <c r="X99" s="6"/>
      <c r="Y99" s="6"/>
      <c r="Z99" s="6"/>
      <c r="AA99" s="6"/>
      <c r="AB99" s="6"/>
      <c r="AC99" s="6"/>
      <c r="AD99" s="6"/>
      <c r="AE99" s="6"/>
      <c r="AF99" s="6"/>
      <c r="AG99" s="6"/>
      <c r="AH99" s="6"/>
      <c r="AI99" s="6"/>
      <c r="AJ99" s="5"/>
      <c r="AK99" s="5"/>
      <c r="AL99" s="5"/>
      <c r="AM99" s="5"/>
      <c r="AN99" s="5"/>
      <c r="AO99" s="5"/>
      <c r="AP99" s="5"/>
      <c r="AQ99" s="5"/>
      <c r="AR99" s="5"/>
      <c r="AS99" s="5"/>
      <c r="AT99" s="24"/>
      <c r="AU99" s="5"/>
      <c r="AV99" s="5"/>
      <c r="AW99" s="61"/>
      <c r="AX99" s="62"/>
      <c r="AY99" s="62"/>
      <c r="AZ99" s="30"/>
      <c r="BA99" s="30"/>
      <c r="BB99" s="30"/>
      <c r="BC99" s="30"/>
      <c r="BD99" s="30"/>
      <c r="BE99" s="30"/>
    </row>
    <row r="100" spans="2:57" s="51" customFormat="1" ht="9" customHeight="1" x14ac:dyDescent="0.35">
      <c r="B100" s="21"/>
      <c r="C100" s="21"/>
      <c r="D100" s="21"/>
      <c r="E100" s="19"/>
      <c r="F100" s="19"/>
      <c r="G100" s="19"/>
      <c r="H100" s="19"/>
      <c r="I100" s="19"/>
      <c r="J100" s="19"/>
      <c r="K100" s="30"/>
      <c r="L100" s="5"/>
      <c r="M100" s="5"/>
      <c r="N100" s="5"/>
      <c r="O100" s="6"/>
      <c r="P100" s="6"/>
      <c r="Q100" s="6"/>
      <c r="R100" s="6"/>
      <c r="S100" s="6"/>
      <c r="T100" s="6"/>
      <c r="U100" s="6"/>
      <c r="V100" s="6"/>
      <c r="W100" s="6"/>
      <c r="X100" s="6"/>
      <c r="Y100" s="6"/>
      <c r="Z100" s="6"/>
      <c r="AA100" s="6"/>
      <c r="AB100" s="6"/>
      <c r="AC100" s="6"/>
      <c r="AD100" s="6"/>
      <c r="AE100" s="6"/>
      <c r="AF100" s="6"/>
      <c r="AG100" s="6"/>
      <c r="AH100" s="6"/>
      <c r="AI100" s="6"/>
      <c r="AJ100" s="5"/>
      <c r="AK100" s="5"/>
      <c r="AL100" s="5"/>
      <c r="AM100" s="5"/>
      <c r="AN100" s="5"/>
      <c r="AO100" s="5"/>
      <c r="AP100" s="5"/>
      <c r="AQ100" s="5"/>
      <c r="AR100" s="5"/>
      <c r="AS100" s="5"/>
      <c r="AT100" s="24"/>
      <c r="AU100" s="5"/>
      <c r="AV100" s="5"/>
      <c r="AW100" s="61"/>
      <c r="AX100" s="62"/>
      <c r="AY100" s="62"/>
      <c r="AZ100" s="30"/>
      <c r="BA100" s="30"/>
      <c r="BB100" s="30"/>
      <c r="BC100" s="30"/>
      <c r="BD100" s="30"/>
      <c r="BE100" s="30"/>
    </row>
    <row r="101" spans="2:57" s="51" customFormat="1" ht="9" customHeight="1" x14ac:dyDescent="0.35">
      <c r="B101" s="21"/>
      <c r="C101" s="21"/>
      <c r="D101" s="21"/>
      <c r="E101" s="19"/>
      <c r="F101" s="19"/>
      <c r="G101" s="19"/>
      <c r="H101" s="19"/>
      <c r="I101" s="19"/>
      <c r="J101" s="19"/>
      <c r="K101" s="30"/>
      <c r="L101" s="5"/>
      <c r="M101" s="5"/>
      <c r="N101" s="5"/>
      <c r="O101" s="6"/>
      <c r="P101" s="6"/>
      <c r="Q101" s="6"/>
      <c r="R101" s="6"/>
      <c r="S101" s="6"/>
      <c r="T101" s="6"/>
      <c r="U101" s="6"/>
      <c r="V101" s="6"/>
      <c r="W101" s="6"/>
      <c r="X101" s="6"/>
      <c r="Y101" s="6"/>
      <c r="Z101" s="6"/>
      <c r="AA101" s="6"/>
      <c r="AB101" s="6"/>
      <c r="AC101" s="6"/>
      <c r="AD101" s="6"/>
      <c r="AE101" s="6"/>
      <c r="AF101" s="6"/>
      <c r="AG101" s="6"/>
      <c r="AH101" s="6"/>
      <c r="AI101" s="6"/>
      <c r="AJ101" s="5"/>
      <c r="AK101" s="5"/>
      <c r="AL101" s="5"/>
      <c r="AM101" s="5"/>
      <c r="AN101" s="5"/>
      <c r="AO101" s="5"/>
      <c r="AP101" s="5"/>
      <c r="AQ101" s="5"/>
      <c r="AR101" s="5"/>
      <c r="AS101" s="5"/>
      <c r="AT101" s="24"/>
      <c r="AU101" s="5"/>
      <c r="AV101" s="5"/>
      <c r="AW101" s="61"/>
      <c r="AX101" s="62"/>
      <c r="AY101" s="62"/>
      <c r="AZ101" s="30"/>
      <c r="BA101" s="30"/>
      <c r="BB101" s="30"/>
      <c r="BC101" s="30"/>
      <c r="BD101" s="30"/>
      <c r="BE101" s="30"/>
    </row>
    <row r="102" spans="2:57" s="51" customFormat="1" ht="9" customHeight="1" x14ac:dyDescent="0.35">
      <c r="B102" s="21"/>
      <c r="C102" s="21"/>
      <c r="D102" s="21"/>
      <c r="E102" s="19"/>
      <c r="F102" s="19"/>
      <c r="G102" s="19"/>
      <c r="H102" s="19"/>
      <c r="I102" s="19"/>
      <c r="J102" s="19"/>
      <c r="K102" s="30"/>
      <c r="L102" s="5"/>
      <c r="M102" s="5"/>
      <c r="N102" s="5"/>
      <c r="O102" s="6"/>
      <c r="P102" s="6"/>
      <c r="Q102" s="6"/>
      <c r="R102" s="6"/>
      <c r="S102" s="6"/>
      <c r="T102" s="6"/>
      <c r="U102" s="6"/>
      <c r="V102" s="6"/>
      <c r="W102" s="6"/>
      <c r="X102" s="6"/>
      <c r="Y102" s="6"/>
      <c r="Z102" s="6"/>
      <c r="AA102" s="6"/>
      <c r="AB102" s="6"/>
      <c r="AC102" s="6"/>
      <c r="AD102" s="6"/>
      <c r="AE102" s="6"/>
      <c r="AF102" s="6"/>
      <c r="AG102" s="6"/>
      <c r="AH102" s="6"/>
      <c r="AI102" s="6"/>
      <c r="AJ102" s="5"/>
      <c r="AK102" s="5"/>
      <c r="AL102" s="5"/>
      <c r="AM102" s="5"/>
      <c r="AN102" s="5"/>
      <c r="AO102" s="5"/>
      <c r="AP102" s="5"/>
      <c r="AQ102" s="5"/>
      <c r="AR102" s="5"/>
      <c r="AS102" s="5"/>
      <c r="AT102" s="24"/>
      <c r="AU102" s="5"/>
      <c r="AV102" s="5"/>
      <c r="AW102" s="61"/>
      <c r="AX102" s="62"/>
      <c r="AY102" s="62"/>
      <c r="AZ102" s="30"/>
      <c r="BA102" s="30"/>
      <c r="BB102" s="30"/>
      <c r="BC102" s="30"/>
      <c r="BD102" s="30"/>
      <c r="BE102" s="30"/>
    </row>
    <row r="103" spans="2:57" s="51" customFormat="1" ht="9" customHeight="1" x14ac:dyDescent="0.35">
      <c r="B103" s="21"/>
      <c r="C103" s="21"/>
      <c r="D103" s="21"/>
      <c r="E103" s="19"/>
      <c r="F103" s="19"/>
      <c r="G103" s="19"/>
      <c r="H103" s="19"/>
      <c r="I103" s="19"/>
      <c r="J103" s="19"/>
      <c r="K103" s="30"/>
      <c r="L103" s="5"/>
      <c r="M103" s="5"/>
      <c r="N103" s="5"/>
      <c r="O103" s="6"/>
      <c r="P103" s="6"/>
      <c r="Q103" s="6"/>
      <c r="R103" s="6"/>
      <c r="S103" s="6"/>
      <c r="T103" s="6"/>
      <c r="U103" s="6"/>
      <c r="V103" s="6"/>
      <c r="W103" s="6"/>
      <c r="X103" s="6"/>
      <c r="Y103" s="6"/>
      <c r="Z103" s="6"/>
      <c r="AA103" s="6"/>
      <c r="AB103" s="6"/>
      <c r="AC103" s="6"/>
      <c r="AD103" s="6"/>
      <c r="AE103" s="6"/>
      <c r="AF103" s="6"/>
      <c r="AG103" s="6"/>
      <c r="AH103" s="6"/>
      <c r="AI103" s="6"/>
      <c r="AJ103" s="5"/>
      <c r="AK103" s="5"/>
      <c r="AL103" s="5"/>
      <c r="AM103" s="5"/>
      <c r="AN103" s="5"/>
      <c r="AO103" s="5"/>
      <c r="AP103" s="5"/>
      <c r="AQ103" s="5"/>
      <c r="AR103" s="5"/>
      <c r="AS103" s="5"/>
      <c r="AT103" s="24"/>
      <c r="AU103" s="5"/>
      <c r="AV103" s="5"/>
      <c r="AW103" s="61"/>
      <c r="AX103" s="62"/>
      <c r="AY103" s="62"/>
      <c r="AZ103" s="30"/>
      <c r="BA103" s="30"/>
      <c r="BB103" s="30"/>
      <c r="BC103" s="30"/>
      <c r="BD103" s="30"/>
      <c r="BE103" s="30"/>
    </row>
    <row r="104" spans="2:57" s="51" customFormat="1" ht="9" customHeight="1" x14ac:dyDescent="0.35">
      <c r="B104" s="21"/>
      <c r="C104" s="21"/>
      <c r="D104" s="21"/>
      <c r="E104" s="19"/>
      <c r="F104" s="19"/>
      <c r="G104" s="19"/>
      <c r="H104" s="19"/>
      <c r="I104" s="19"/>
      <c r="J104" s="19"/>
      <c r="K104" s="30"/>
      <c r="L104" s="5"/>
      <c r="M104" s="5"/>
      <c r="N104" s="5"/>
      <c r="O104" s="6"/>
      <c r="P104" s="6"/>
      <c r="Q104" s="6"/>
      <c r="R104" s="6"/>
      <c r="S104" s="6"/>
      <c r="T104" s="6"/>
      <c r="U104" s="6"/>
      <c r="V104" s="6"/>
      <c r="W104" s="6"/>
      <c r="X104" s="6"/>
      <c r="Y104" s="6"/>
      <c r="Z104" s="6"/>
      <c r="AA104" s="6"/>
      <c r="AB104" s="6"/>
      <c r="AC104" s="6"/>
      <c r="AD104" s="6"/>
      <c r="AE104" s="6"/>
      <c r="AF104" s="6"/>
      <c r="AG104" s="6"/>
      <c r="AH104" s="6"/>
      <c r="AI104" s="6"/>
      <c r="AJ104" s="5"/>
      <c r="AK104" s="5"/>
      <c r="AL104" s="5"/>
      <c r="AM104" s="5"/>
      <c r="AN104" s="5"/>
      <c r="AO104" s="5"/>
      <c r="AP104" s="5"/>
      <c r="AQ104" s="5"/>
      <c r="AR104" s="5"/>
      <c r="AS104" s="5"/>
      <c r="AT104" s="24"/>
      <c r="AU104" s="5"/>
      <c r="AV104" s="5"/>
      <c r="AW104" s="61"/>
      <c r="AX104" s="62"/>
      <c r="AY104" s="62"/>
      <c r="AZ104" s="30"/>
      <c r="BA104" s="30"/>
      <c r="BB104" s="30"/>
      <c r="BC104" s="30"/>
      <c r="BD104" s="30"/>
      <c r="BE104" s="30"/>
    </row>
    <row r="105" spans="2:57" s="51" customFormat="1" ht="9" customHeight="1" x14ac:dyDescent="0.35">
      <c r="B105" s="21"/>
      <c r="C105" s="21"/>
      <c r="D105" s="21"/>
      <c r="E105" s="19"/>
      <c r="F105" s="19"/>
      <c r="G105" s="19"/>
      <c r="H105" s="19"/>
      <c r="I105" s="19"/>
      <c r="J105" s="19"/>
      <c r="K105" s="30"/>
      <c r="L105" s="5"/>
      <c r="M105" s="5"/>
      <c r="N105" s="5"/>
      <c r="O105" s="6"/>
      <c r="P105" s="6"/>
      <c r="Q105" s="6"/>
      <c r="R105" s="6"/>
      <c r="S105" s="6"/>
      <c r="T105" s="6"/>
      <c r="U105" s="6"/>
      <c r="V105" s="6"/>
      <c r="W105" s="6"/>
      <c r="X105" s="6"/>
      <c r="Y105" s="6"/>
      <c r="Z105" s="6"/>
      <c r="AA105" s="6"/>
      <c r="AB105" s="6"/>
      <c r="AC105" s="6"/>
      <c r="AD105" s="6"/>
      <c r="AE105" s="6"/>
      <c r="AF105" s="6"/>
      <c r="AG105" s="6"/>
      <c r="AH105" s="6"/>
      <c r="AI105" s="6"/>
      <c r="AJ105" s="5"/>
      <c r="AK105" s="5"/>
      <c r="AL105" s="5"/>
      <c r="AM105" s="5"/>
      <c r="AN105" s="5"/>
      <c r="AO105" s="5"/>
      <c r="AP105" s="5"/>
      <c r="AQ105" s="5"/>
      <c r="AR105" s="5"/>
      <c r="AS105" s="5"/>
      <c r="AT105" s="24"/>
      <c r="AU105" s="5"/>
      <c r="AV105" s="5"/>
      <c r="AW105" s="61"/>
      <c r="AX105" s="62"/>
      <c r="AY105" s="62"/>
      <c r="AZ105" s="30"/>
      <c r="BA105" s="30"/>
      <c r="BB105" s="30"/>
      <c r="BC105" s="30"/>
      <c r="BD105" s="30"/>
      <c r="BE105" s="30"/>
    </row>
    <row r="106" spans="2:57" s="51" customFormat="1" ht="9" customHeight="1" x14ac:dyDescent="0.35">
      <c r="B106" s="21"/>
      <c r="C106" s="21"/>
      <c r="D106" s="21"/>
      <c r="E106" s="19"/>
      <c r="F106" s="19"/>
      <c r="G106" s="19"/>
      <c r="H106" s="19"/>
      <c r="I106" s="19"/>
      <c r="J106" s="19"/>
      <c r="K106" s="30"/>
      <c r="L106" s="5"/>
      <c r="M106" s="5"/>
      <c r="N106" s="5"/>
      <c r="O106" s="6"/>
      <c r="P106" s="6"/>
      <c r="Q106" s="6"/>
      <c r="R106" s="6"/>
      <c r="S106" s="6"/>
      <c r="T106" s="6"/>
      <c r="U106" s="6"/>
      <c r="V106" s="6"/>
      <c r="W106" s="6"/>
      <c r="X106" s="6"/>
      <c r="Y106" s="6"/>
      <c r="Z106" s="6"/>
      <c r="AA106" s="6"/>
      <c r="AB106" s="6"/>
      <c r="AC106" s="6"/>
      <c r="AD106" s="6"/>
      <c r="AE106" s="6"/>
      <c r="AF106" s="6"/>
      <c r="AG106" s="6"/>
      <c r="AH106" s="6"/>
      <c r="AI106" s="6"/>
      <c r="AJ106" s="5"/>
      <c r="AK106" s="5"/>
      <c r="AL106" s="5"/>
      <c r="AM106" s="5"/>
      <c r="AN106" s="5"/>
      <c r="AO106" s="5"/>
      <c r="AP106" s="5"/>
      <c r="AQ106" s="5"/>
      <c r="AR106" s="5"/>
      <c r="AS106" s="5"/>
      <c r="AT106" s="24"/>
      <c r="AU106" s="5"/>
      <c r="AV106" s="5"/>
      <c r="AW106" s="61"/>
      <c r="AX106" s="62"/>
      <c r="AY106" s="62"/>
      <c r="AZ106" s="30"/>
      <c r="BA106" s="30"/>
      <c r="BB106" s="30"/>
      <c r="BC106" s="30"/>
      <c r="BD106" s="30"/>
      <c r="BE106" s="30"/>
    </row>
    <row r="107" spans="2:57" s="51" customFormat="1" ht="9" customHeight="1" x14ac:dyDescent="0.35">
      <c r="B107" s="21"/>
      <c r="C107" s="21"/>
      <c r="D107" s="21"/>
      <c r="E107" s="19"/>
      <c r="F107" s="19"/>
      <c r="G107" s="19"/>
      <c r="H107" s="19"/>
      <c r="I107" s="19"/>
      <c r="J107" s="19"/>
      <c r="K107" s="30"/>
      <c r="L107" s="5"/>
      <c r="M107" s="5"/>
      <c r="N107" s="5"/>
      <c r="O107" s="6"/>
      <c r="P107" s="6"/>
      <c r="Q107" s="6"/>
      <c r="R107" s="6"/>
      <c r="S107" s="6"/>
      <c r="T107" s="6"/>
      <c r="U107" s="6"/>
      <c r="V107" s="6"/>
      <c r="W107" s="6"/>
      <c r="X107" s="6"/>
      <c r="Y107" s="6"/>
      <c r="Z107" s="6"/>
      <c r="AA107" s="6"/>
      <c r="AB107" s="6"/>
      <c r="AC107" s="6"/>
      <c r="AD107" s="6"/>
      <c r="AE107" s="6"/>
      <c r="AF107" s="6"/>
      <c r="AG107" s="6"/>
      <c r="AH107" s="6"/>
      <c r="AI107" s="6"/>
      <c r="AJ107" s="5"/>
      <c r="AK107" s="5"/>
      <c r="AL107" s="5"/>
      <c r="AM107" s="5"/>
      <c r="AN107" s="5"/>
      <c r="AO107" s="5"/>
      <c r="AP107" s="5"/>
      <c r="AQ107" s="5"/>
      <c r="AR107" s="5"/>
      <c r="AS107" s="5"/>
      <c r="AT107" s="24"/>
      <c r="AU107" s="5"/>
      <c r="AV107" s="5"/>
      <c r="AW107" s="61"/>
      <c r="AX107" s="62"/>
      <c r="AY107" s="62"/>
      <c r="AZ107" s="30"/>
      <c r="BA107" s="30"/>
      <c r="BB107" s="30"/>
      <c r="BC107" s="30"/>
      <c r="BD107" s="30"/>
      <c r="BE107" s="30"/>
    </row>
    <row r="108" spans="2:57" s="51" customFormat="1" ht="9" customHeight="1" x14ac:dyDescent="0.35">
      <c r="B108" s="21"/>
      <c r="C108" s="21"/>
      <c r="D108" s="21"/>
      <c r="E108" s="19"/>
      <c r="F108" s="19"/>
      <c r="G108" s="19"/>
      <c r="H108" s="19"/>
      <c r="I108" s="19"/>
      <c r="J108" s="19"/>
      <c r="K108" s="30"/>
      <c r="L108" s="5"/>
      <c r="M108" s="5"/>
      <c r="N108" s="5"/>
      <c r="O108" s="6"/>
      <c r="P108" s="6"/>
      <c r="Q108" s="6"/>
      <c r="R108" s="6"/>
      <c r="S108" s="6"/>
      <c r="T108" s="6"/>
      <c r="U108" s="6"/>
      <c r="V108" s="6"/>
      <c r="W108" s="6"/>
      <c r="X108" s="6"/>
      <c r="Y108" s="6"/>
      <c r="Z108" s="6"/>
      <c r="AA108" s="6"/>
      <c r="AB108" s="6"/>
      <c r="AC108" s="6"/>
      <c r="AD108" s="6"/>
      <c r="AE108" s="6"/>
      <c r="AF108" s="6"/>
      <c r="AG108" s="6"/>
      <c r="AH108" s="6"/>
      <c r="AI108" s="6"/>
      <c r="AJ108" s="5"/>
      <c r="AK108" s="5"/>
      <c r="AL108" s="5"/>
      <c r="AM108" s="5"/>
      <c r="AN108" s="5"/>
      <c r="AO108" s="5"/>
      <c r="AP108" s="5"/>
      <c r="AQ108" s="5"/>
      <c r="AR108" s="5"/>
      <c r="AS108" s="5"/>
      <c r="AT108" s="24"/>
      <c r="AU108" s="5"/>
      <c r="AV108" s="5"/>
      <c r="AW108" s="61"/>
      <c r="AX108" s="62"/>
      <c r="AY108" s="62"/>
      <c r="AZ108" s="30"/>
      <c r="BA108" s="30"/>
      <c r="BB108" s="30"/>
      <c r="BC108" s="30"/>
      <c r="BD108" s="30"/>
      <c r="BE108" s="30"/>
    </row>
    <row r="109" spans="2:57" s="51" customFormat="1" ht="9" customHeight="1" x14ac:dyDescent="0.35">
      <c r="B109" s="21"/>
      <c r="C109" s="21"/>
      <c r="D109" s="21"/>
      <c r="E109" s="19"/>
      <c r="F109" s="19"/>
      <c r="G109" s="19"/>
      <c r="H109" s="19"/>
      <c r="I109" s="19"/>
      <c r="J109" s="19"/>
      <c r="K109" s="30"/>
      <c r="L109" s="5"/>
      <c r="M109" s="5"/>
      <c r="N109" s="5"/>
      <c r="O109" s="6"/>
      <c r="P109" s="6"/>
      <c r="Q109" s="6"/>
      <c r="R109" s="6"/>
      <c r="S109" s="6"/>
      <c r="T109" s="6"/>
      <c r="U109" s="6"/>
      <c r="V109" s="6"/>
      <c r="W109" s="6"/>
      <c r="X109" s="6"/>
      <c r="Y109" s="6"/>
      <c r="Z109" s="6"/>
      <c r="AA109" s="6"/>
      <c r="AB109" s="6"/>
      <c r="AC109" s="6"/>
      <c r="AD109" s="6"/>
      <c r="AE109" s="6"/>
      <c r="AF109" s="6"/>
      <c r="AG109" s="6"/>
      <c r="AH109" s="6"/>
      <c r="AI109" s="6"/>
      <c r="AJ109" s="5"/>
      <c r="AK109" s="5"/>
      <c r="AL109" s="5"/>
      <c r="AM109" s="5"/>
      <c r="AN109" s="5"/>
      <c r="AO109" s="5"/>
      <c r="AP109" s="5"/>
      <c r="AQ109" s="5"/>
      <c r="AR109" s="5"/>
      <c r="AS109" s="5"/>
      <c r="AT109" s="24"/>
      <c r="AU109" s="5"/>
      <c r="AV109" s="5"/>
      <c r="AW109" s="61"/>
      <c r="AX109" s="62"/>
      <c r="AY109" s="62"/>
      <c r="AZ109" s="30"/>
      <c r="BA109" s="30"/>
      <c r="BB109" s="30"/>
      <c r="BC109" s="30"/>
      <c r="BD109" s="30"/>
      <c r="BE109" s="30"/>
    </row>
    <row r="110" spans="2:57" s="51" customFormat="1" ht="9" customHeight="1" x14ac:dyDescent="0.35">
      <c r="B110" s="21"/>
      <c r="C110" s="21"/>
      <c r="D110" s="21"/>
      <c r="E110" s="19"/>
      <c r="F110" s="19"/>
      <c r="G110" s="19"/>
      <c r="H110" s="19"/>
      <c r="I110" s="19"/>
      <c r="J110" s="19"/>
      <c r="K110" s="30"/>
      <c r="L110" s="5"/>
      <c r="M110" s="5"/>
      <c r="N110" s="5"/>
      <c r="O110" s="6"/>
      <c r="P110" s="6"/>
      <c r="Q110" s="6"/>
      <c r="R110" s="6"/>
      <c r="S110" s="6"/>
      <c r="T110" s="6"/>
      <c r="U110" s="6"/>
      <c r="V110" s="6"/>
      <c r="W110" s="6"/>
      <c r="X110" s="6"/>
      <c r="Y110" s="6"/>
      <c r="Z110" s="6"/>
      <c r="AA110" s="6"/>
      <c r="AB110" s="6"/>
      <c r="AC110" s="6"/>
      <c r="AD110" s="6"/>
      <c r="AE110" s="6"/>
      <c r="AF110" s="6"/>
      <c r="AG110" s="6"/>
      <c r="AH110" s="6"/>
      <c r="AI110" s="6"/>
      <c r="AJ110" s="5"/>
      <c r="AK110" s="5"/>
      <c r="AL110" s="5"/>
      <c r="AM110" s="5"/>
      <c r="AN110" s="5"/>
      <c r="AO110" s="5"/>
      <c r="AP110" s="5"/>
      <c r="AQ110" s="5"/>
      <c r="AR110" s="5"/>
      <c r="AS110" s="5"/>
      <c r="AT110" s="24"/>
      <c r="AU110" s="5"/>
      <c r="AV110" s="5"/>
      <c r="AW110" s="61"/>
      <c r="AX110" s="62"/>
      <c r="AY110" s="62"/>
      <c r="AZ110" s="30"/>
      <c r="BA110" s="30"/>
      <c r="BB110" s="30"/>
      <c r="BC110" s="30"/>
      <c r="BD110" s="30"/>
      <c r="BE110" s="30"/>
    </row>
    <row r="111" spans="2:57" s="51" customFormat="1" ht="9" customHeight="1" x14ac:dyDescent="0.35">
      <c r="B111" s="21"/>
      <c r="C111" s="21"/>
      <c r="D111" s="21"/>
      <c r="E111" s="19"/>
      <c r="F111" s="19"/>
      <c r="G111" s="19"/>
      <c r="H111" s="19"/>
      <c r="I111" s="19"/>
      <c r="J111" s="19"/>
      <c r="K111" s="30"/>
      <c r="L111" s="5"/>
      <c r="M111" s="5"/>
      <c r="N111" s="5"/>
      <c r="O111" s="6"/>
      <c r="P111" s="6"/>
      <c r="Q111" s="6"/>
      <c r="R111" s="6"/>
      <c r="S111" s="6"/>
      <c r="T111" s="6"/>
      <c r="U111" s="6"/>
      <c r="V111" s="6"/>
      <c r="W111" s="6"/>
      <c r="X111" s="6"/>
      <c r="Y111" s="6"/>
      <c r="Z111" s="6"/>
      <c r="AA111" s="6"/>
      <c r="AB111" s="6"/>
      <c r="AC111" s="6"/>
      <c r="AD111" s="6"/>
      <c r="AE111" s="6"/>
      <c r="AF111" s="6"/>
      <c r="AG111" s="6"/>
      <c r="AH111" s="6"/>
      <c r="AI111" s="6"/>
      <c r="AJ111" s="5"/>
      <c r="AK111" s="5"/>
      <c r="AL111" s="5"/>
      <c r="AM111" s="5"/>
      <c r="AN111" s="5"/>
      <c r="AO111" s="5"/>
      <c r="AP111" s="5"/>
      <c r="AQ111" s="5"/>
      <c r="AR111" s="5"/>
      <c r="AS111" s="5"/>
      <c r="AT111" s="24"/>
      <c r="AU111" s="5"/>
      <c r="AV111" s="5"/>
      <c r="AW111" s="61"/>
      <c r="AX111" s="62"/>
      <c r="AY111" s="62"/>
      <c r="AZ111" s="30"/>
      <c r="BA111" s="30"/>
      <c r="BB111" s="30"/>
      <c r="BC111" s="30"/>
      <c r="BD111" s="30"/>
      <c r="BE111" s="30"/>
    </row>
    <row r="112" spans="2:57" s="51" customFormat="1" ht="9" customHeight="1" x14ac:dyDescent="0.35">
      <c r="B112" s="21"/>
      <c r="C112" s="21"/>
      <c r="D112" s="21"/>
      <c r="E112" s="19"/>
      <c r="F112" s="19"/>
      <c r="G112" s="19"/>
      <c r="H112" s="19"/>
      <c r="I112" s="19"/>
      <c r="J112" s="19"/>
      <c r="K112" s="30"/>
      <c r="L112" s="5"/>
      <c r="M112" s="5"/>
      <c r="N112" s="5"/>
      <c r="O112" s="6"/>
      <c r="P112" s="6"/>
      <c r="Q112" s="6"/>
      <c r="R112" s="6"/>
      <c r="S112" s="6"/>
      <c r="T112" s="6"/>
      <c r="U112" s="6"/>
      <c r="V112" s="6"/>
      <c r="W112" s="6"/>
      <c r="X112" s="6"/>
      <c r="Y112" s="6"/>
      <c r="Z112" s="6"/>
      <c r="AA112" s="6"/>
      <c r="AB112" s="6"/>
      <c r="AC112" s="6"/>
      <c r="AD112" s="6"/>
      <c r="AE112" s="6"/>
      <c r="AF112" s="6"/>
      <c r="AG112" s="6"/>
      <c r="AH112" s="6"/>
      <c r="AI112" s="6"/>
      <c r="AJ112" s="5"/>
      <c r="AK112" s="5"/>
      <c r="AL112" s="5"/>
      <c r="AM112" s="5"/>
      <c r="AN112" s="5"/>
      <c r="AO112" s="5"/>
      <c r="AP112" s="5"/>
      <c r="AQ112" s="5"/>
      <c r="AR112" s="5"/>
      <c r="AS112" s="5"/>
      <c r="AT112" s="24"/>
      <c r="AU112" s="5"/>
      <c r="AV112" s="5"/>
      <c r="AW112" s="61"/>
      <c r="AX112" s="62"/>
      <c r="AY112" s="62"/>
      <c r="AZ112" s="30"/>
      <c r="BA112" s="30"/>
      <c r="BB112" s="30"/>
      <c r="BC112" s="30"/>
      <c r="BD112" s="30"/>
      <c r="BE112" s="30"/>
    </row>
    <row r="113" spans="2:57" s="51" customFormat="1" ht="9" customHeight="1" x14ac:dyDescent="0.35">
      <c r="B113" s="21"/>
      <c r="C113" s="21"/>
      <c r="D113" s="21"/>
      <c r="E113" s="19"/>
      <c r="F113" s="19"/>
      <c r="G113" s="19"/>
      <c r="H113" s="19"/>
      <c r="I113" s="19"/>
      <c r="J113" s="19"/>
      <c r="K113" s="30"/>
      <c r="L113" s="5"/>
      <c r="M113" s="5"/>
      <c r="N113" s="5"/>
      <c r="O113" s="6"/>
      <c r="P113" s="6"/>
      <c r="Q113" s="6"/>
      <c r="R113" s="6"/>
      <c r="S113" s="6"/>
      <c r="T113" s="6"/>
      <c r="U113" s="6"/>
      <c r="V113" s="6"/>
      <c r="W113" s="6"/>
      <c r="X113" s="6"/>
      <c r="Y113" s="6"/>
      <c r="Z113" s="6"/>
      <c r="AA113" s="6"/>
      <c r="AB113" s="6"/>
      <c r="AC113" s="6"/>
      <c r="AD113" s="6"/>
      <c r="AE113" s="6"/>
      <c r="AF113" s="6"/>
      <c r="AG113" s="6"/>
      <c r="AH113" s="6"/>
      <c r="AI113" s="6"/>
      <c r="AJ113" s="5"/>
      <c r="AK113" s="5"/>
      <c r="AL113" s="5"/>
      <c r="AM113" s="5"/>
      <c r="AN113" s="5"/>
      <c r="AO113" s="5"/>
      <c r="AP113" s="5"/>
      <c r="AQ113" s="5"/>
      <c r="AR113" s="5"/>
      <c r="AS113" s="5"/>
      <c r="AT113" s="24"/>
      <c r="AU113" s="5"/>
      <c r="AV113" s="5"/>
      <c r="AW113" s="61"/>
      <c r="AX113" s="62"/>
      <c r="AY113" s="62"/>
      <c r="AZ113" s="30"/>
      <c r="BA113" s="30"/>
      <c r="BB113" s="30"/>
      <c r="BC113" s="30"/>
      <c r="BD113" s="30"/>
      <c r="BE113" s="30"/>
    </row>
    <row r="114" spans="2:57" s="51" customFormat="1" ht="9" customHeight="1" x14ac:dyDescent="0.35">
      <c r="B114" s="21"/>
      <c r="C114" s="21"/>
      <c r="D114" s="21"/>
      <c r="E114" s="19"/>
      <c r="F114" s="19"/>
      <c r="G114" s="19"/>
      <c r="H114" s="19"/>
      <c r="I114" s="19"/>
      <c r="J114" s="19"/>
      <c r="K114" s="30"/>
      <c r="L114" s="5"/>
      <c r="M114" s="5"/>
      <c r="N114" s="5"/>
      <c r="O114" s="6"/>
      <c r="P114" s="6"/>
      <c r="Q114" s="6"/>
      <c r="R114" s="6"/>
      <c r="S114" s="6"/>
      <c r="T114" s="6"/>
      <c r="U114" s="6"/>
      <c r="V114" s="6"/>
      <c r="W114" s="6"/>
      <c r="X114" s="6"/>
      <c r="Y114" s="6"/>
      <c r="Z114" s="6"/>
      <c r="AA114" s="6"/>
      <c r="AB114" s="6"/>
      <c r="AC114" s="6"/>
      <c r="AD114" s="6"/>
      <c r="AE114" s="6"/>
      <c r="AF114" s="6"/>
      <c r="AG114" s="6"/>
      <c r="AH114" s="6"/>
      <c r="AI114" s="6"/>
      <c r="AJ114" s="5"/>
      <c r="AK114" s="5"/>
      <c r="AL114" s="5"/>
      <c r="AM114" s="5"/>
      <c r="AN114" s="5"/>
      <c r="AO114" s="5"/>
      <c r="AP114" s="5"/>
      <c r="AQ114" s="5"/>
      <c r="AR114" s="5"/>
      <c r="AS114" s="5"/>
      <c r="AT114" s="24"/>
      <c r="AU114" s="5"/>
      <c r="AV114" s="5"/>
      <c r="AW114" s="61"/>
      <c r="AX114" s="62"/>
      <c r="AY114" s="62"/>
      <c r="AZ114" s="30"/>
      <c r="BA114" s="30"/>
      <c r="BB114" s="30"/>
      <c r="BC114" s="30"/>
      <c r="BD114" s="30"/>
      <c r="BE114" s="30"/>
    </row>
    <row r="115" spans="2:57" s="51" customFormat="1" ht="9" customHeight="1" x14ac:dyDescent="0.35">
      <c r="B115" s="21"/>
      <c r="C115" s="21"/>
      <c r="D115" s="21"/>
      <c r="E115" s="19"/>
      <c r="F115" s="19"/>
      <c r="G115" s="19"/>
      <c r="H115" s="19"/>
      <c r="I115" s="19"/>
      <c r="J115" s="19"/>
      <c r="K115" s="30"/>
      <c r="L115" s="5"/>
      <c r="M115" s="5"/>
      <c r="N115" s="5"/>
      <c r="O115" s="6"/>
      <c r="P115" s="6"/>
      <c r="Q115" s="6"/>
      <c r="R115" s="6"/>
      <c r="S115" s="6"/>
      <c r="T115" s="6"/>
      <c r="U115" s="6"/>
      <c r="V115" s="6"/>
      <c r="W115" s="6"/>
      <c r="X115" s="6"/>
      <c r="Y115" s="6"/>
      <c r="Z115" s="6"/>
      <c r="AA115" s="6"/>
      <c r="AB115" s="6"/>
      <c r="AC115" s="6"/>
      <c r="AD115" s="6"/>
      <c r="AE115" s="6"/>
      <c r="AF115" s="6"/>
      <c r="AG115" s="6"/>
      <c r="AH115" s="6"/>
      <c r="AI115" s="6"/>
      <c r="AJ115" s="5"/>
      <c r="AK115" s="5"/>
      <c r="AL115" s="5"/>
      <c r="AM115" s="5"/>
      <c r="AN115" s="5"/>
      <c r="AO115" s="5"/>
      <c r="AP115" s="5"/>
      <c r="AQ115" s="5"/>
      <c r="AR115" s="5"/>
      <c r="AS115" s="5"/>
      <c r="AT115" s="24"/>
      <c r="AU115" s="5"/>
      <c r="AV115" s="5"/>
      <c r="AW115" s="61"/>
      <c r="AX115" s="62"/>
      <c r="AY115" s="62"/>
      <c r="AZ115" s="30"/>
      <c r="BA115" s="30"/>
      <c r="BB115" s="30"/>
      <c r="BC115" s="30"/>
      <c r="BD115" s="30"/>
      <c r="BE115" s="30"/>
    </row>
    <row r="116" spans="2:57" s="51" customFormat="1" ht="9" customHeight="1" x14ac:dyDescent="0.35">
      <c r="B116" s="21"/>
      <c r="C116" s="21"/>
      <c r="D116" s="21"/>
      <c r="E116" s="19"/>
      <c r="F116" s="19"/>
      <c r="G116" s="19"/>
      <c r="H116" s="19"/>
      <c r="I116" s="19"/>
      <c r="J116" s="19"/>
      <c r="K116" s="30"/>
      <c r="L116" s="5"/>
      <c r="M116" s="5"/>
      <c r="N116" s="5"/>
      <c r="O116" s="6"/>
      <c r="P116" s="6"/>
      <c r="Q116" s="6"/>
      <c r="R116" s="6"/>
      <c r="S116" s="6"/>
      <c r="T116" s="6"/>
      <c r="U116" s="6"/>
      <c r="V116" s="6"/>
      <c r="W116" s="6"/>
      <c r="X116" s="6"/>
      <c r="Y116" s="6"/>
      <c r="Z116" s="6"/>
      <c r="AA116" s="6"/>
      <c r="AB116" s="6"/>
      <c r="AC116" s="6"/>
      <c r="AD116" s="6"/>
      <c r="AE116" s="6"/>
      <c r="AF116" s="6"/>
      <c r="AG116" s="6"/>
      <c r="AH116" s="6"/>
      <c r="AI116" s="6"/>
      <c r="AJ116" s="5"/>
      <c r="AK116" s="5"/>
      <c r="AL116" s="5"/>
      <c r="AM116" s="5"/>
      <c r="AN116" s="5"/>
      <c r="AO116" s="5"/>
      <c r="AP116" s="5"/>
      <c r="AQ116" s="5"/>
      <c r="AR116" s="5"/>
      <c r="AS116" s="5"/>
      <c r="AT116" s="24"/>
      <c r="AU116" s="5"/>
      <c r="AV116" s="5"/>
      <c r="AW116" s="61"/>
      <c r="AX116" s="62"/>
      <c r="AY116" s="62"/>
      <c r="AZ116" s="30"/>
      <c r="BA116" s="30"/>
      <c r="BB116" s="30"/>
      <c r="BC116" s="30"/>
      <c r="BD116" s="30"/>
      <c r="BE116" s="30"/>
    </row>
    <row r="117" spans="2:57" s="51" customFormat="1" ht="9" customHeight="1" x14ac:dyDescent="0.35">
      <c r="B117" s="21"/>
      <c r="C117" s="21"/>
      <c r="D117" s="21"/>
      <c r="E117" s="19"/>
      <c r="F117" s="19"/>
      <c r="G117" s="19"/>
      <c r="H117" s="19"/>
      <c r="I117" s="19"/>
      <c r="J117" s="19"/>
      <c r="K117" s="30"/>
      <c r="L117" s="5"/>
      <c r="M117" s="5"/>
      <c r="N117" s="5"/>
      <c r="O117" s="6"/>
      <c r="P117" s="6"/>
      <c r="Q117" s="6"/>
      <c r="R117" s="6"/>
      <c r="S117" s="6"/>
      <c r="T117" s="6"/>
      <c r="U117" s="6"/>
      <c r="V117" s="6"/>
      <c r="W117" s="6"/>
      <c r="X117" s="6"/>
      <c r="Y117" s="6"/>
      <c r="Z117" s="6"/>
      <c r="AA117" s="6"/>
      <c r="AB117" s="6"/>
      <c r="AC117" s="6"/>
      <c r="AD117" s="6"/>
      <c r="AE117" s="6"/>
      <c r="AF117" s="6"/>
      <c r="AG117" s="6"/>
      <c r="AH117" s="6"/>
      <c r="AI117" s="6"/>
      <c r="AJ117" s="5"/>
      <c r="AK117" s="5"/>
      <c r="AL117" s="5"/>
      <c r="AM117" s="5"/>
      <c r="AN117" s="5"/>
      <c r="AO117" s="5"/>
      <c r="AP117" s="5"/>
      <c r="AQ117" s="5"/>
      <c r="AR117" s="5"/>
      <c r="AS117" s="5"/>
      <c r="AT117" s="24"/>
      <c r="AU117" s="5"/>
      <c r="AV117" s="5"/>
      <c r="AW117" s="61"/>
      <c r="AX117" s="62"/>
      <c r="AY117" s="62"/>
      <c r="AZ117" s="30"/>
      <c r="BA117" s="30"/>
      <c r="BB117" s="30"/>
      <c r="BC117" s="30"/>
      <c r="BD117" s="30"/>
      <c r="BE117" s="30"/>
    </row>
    <row r="118" spans="2:57" s="51" customFormat="1" ht="9" customHeight="1" x14ac:dyDescent="0.35">
      <c r="B118" s="21"/>
      <c r="C118" s="21"/>
      <c r="D118" s="21"/>
      <c r="E118" s="19"/>
      <c r="F118" s="19"/>
      <c r="G118" s="19"/>
      <c r="H118" s="19"/>
      <c r="I118" s="19"/>
      <c r="J118" s="19"/>
      <c r="K118" s="30"/>
      <c r="L118" s="5"/>
      <c r="M118" s="5"/>
      <c r="N118" s="5"/>
      <c r="O118" s="6"/>
      <c r="P118" s="6"/>
      <c r="Q118" s="6"/>
      <c r="R118" s="6"/>
      <c r="S118" s="6"/>
      <c r="T118" s="6"/>
      <c r="U118" s="6"/>
      <c r="V118" s="6"/>
      <c r="W118" s="6"/>
      <c r="X118" s="6"/>
      <c r="Y118" s="6"/>
      <c r="Z118" s="6"/>
      <c r="AA118" s="6"/>
      <c r="AB118" s="6"/>
      <c r="AC118" s="6"/>
      <c r="AD118" s="6"/>
      <c r="AE118" s="6"/>
      <c r="AF118" s="6"/>
      <c r="AG118" s="6"/>
      <c r="AH118" s="6"/>
      <c r="AI118" s="6"/>
      <c r="AJ118" s="5"/>
      <c r="AK118" s="5"/>
      <c r="AL118" s="5"/>
      <c r="AM118" s="5"/>
      <c r="AN118" s="5"/>
      <c r="AO118" s="5"/>
      <c r="AP118" s="5"/>
      <c r="AQ118" s="5"/>
      <c r="AR118" s="5"/>
      <c r="AS118" s="5"/>
      <c r="AT118" s="24"/>
      <c r="AU118" s="5"/>
      <c r="AV118" s="5"/>
      <c r="AW118" s="61"/>
      <c r="AX118" s="62"/>
      <c r="AY118" s="62"/>
      <c r="AZ118" s="30"/>
      <c r="BA118" s="30"/>
      <c r="BB118" s="30"/>
      <c r="BC118" s="30"/>
      <c r="BD118" s="30"/>
      <c r="BE118" s="30"/>
    </row>
    <row r="119" spans="2:57" s="51" customFormat="1" ht="9" customHeight="1" x14ac:dyDescent="0.35">
      <c r="B119" s="21"/>
      <c r="C119" s="21"/>
      <c r="D119" s="21"/>
      <c r="E119" s="19"/>
      <c r="F119" s="19"/>
      <c r="G119" s="19"/>
      <c r="H119" s="19"/>
      <c r="I119" s="19"/>
      <c r="J119" s="19"/>
      <c r="K119" s="30"/>
      <c r="L119" s="5"/>
      <c r="M119" s="5"/>
      <c r="N119" s="5"/>
      <c r="O119" s="6"/>
      <c r="P119" s="6"/>
      <c r="Q119" s="6"/>
      <c r="R119" s="6"/>
      <c r="S119" s="6"/>
      <c r="T119" s="6"/>
      <c r="U119" s="6"/>
      <c r="V119" s="6"/>
      <c r="W119" s="6"/>
      <c r="X119" s="6"/>
      <c r="Y119" s="6"/>
      <c r="Z119" s="6"/>
      <c r="AA119" s="6"/>
      <c r="AB119" s="6"/>
      <c r="AC119" s="6"/>
      <c r="AD119" s="6"/>
      <c r="AE119" s="6"/>
      <c r="AF119" s="6"/>
      <c r="AG119" s="6"/>
      <c r="AH119" s="6"/>
      <c r="AI119" s="6"/>
      <c r="AJ119" s="5"/>
      <c r="AK119" s="5"/>
      <c r="AL119" s="5"/>
      <c r="AM119" s="5"/>
      <c r="AN119" s="5"/>
      <c r="AO119" s="5"/>
      <c r="AP119" s="5"/>
      <c r="AQ119" s="5"/>
      <c r="AR119" s="5"/>
      <c r="AS119" s="5"/>
      <c r="AT119" s="24"/>
      <c r="AU119" s="5"/>
      <c r="AV119" s="5"/>
      <c r="AW119" s="61"/>
      <c r="AX119" s="62"/>
      <c r="AY119" s="62"/>
      <c r="AZ119" s="30"/>
      <c r="BA119" s="30"/>
      <c r="BB119" s="30"/>
      <c r="BC119" s="30"/>
      <c r="BD119" s="30"/>
      <c r="BE119" s="30"/>
    </row>
    <row r="120" spans="2:57" s="51" customFormat="1" ht="9" customHeight="1" x14ac:dyDescent="0.35">
      <c r="B120" s="21"/>
      <c r="C120" s="21"/>
      <c r="D120" s="21"/>
      <c r="E120" s="19"/>
      <c r="F120" s="19"/>
      <c r="G120" s="19"/>
      <c r="H120" s="19"/>
      <c r="I120" s="19"/>
      <c r="J120" s="19"/>
      <c r="K120" s="30"/>
      <c r="L120" s="5"/>
      <c r="M120" s="5"/>
      <c r="N120" s="5"/>
      <c r="O120" s="6"/>
      <c r="P120" s="6"/>
      <c r="Q120" s="6"/>
      <c r="R120" s="6"/>
      <c r="S120" s="6"/>
      <c r="T120" s="6"/>
      <c r="U120" s="6"/>
      <c r="V120" s="6"/>
      <c r="W120" s="6"/>
      <c r="X120" s="6"/>
      <c r="Y120" s="6"/>
      <c r="Z120" s="6"/>
      <c r="AA120" s="6"/>
      <c r="AB120" s="6"/>
      <c r="AC120" s="6"/>
      <c r="AD120" s="6"/>
      <c r="AE120" s="6"/>
      <c r="AF120" s="6"/>
      <c r="AG120" s="6"/>
      <c r="AH120" s="6"/>
      <c r="AI120" s="6"/>
      <c r="AJ120" s="5"/>
      <c r="AK120" s="5"/>
      <c r="AL120" s="5"/>
      <c r="AM120" s="5"/>
      <c r="AN120" s="5"/>
      <c r="AO120" s="5"/>
      <c r="AP120" s="5"/>
      <c r="AQ120" s="5"/>
      <c r="AR120" s="5"/>
      <c r="AS120" s="5"/>
      <c r="AT120" s="24"/>
      <c r="AU120" s="5"/>
      <c r="AV120" s="5"/>
      <c r="AW120" s="61"/>
      <c r="AX120" s="62"/>
      <c r="AY120" s="62"/>
      <c r="AZ120" s="30"/>
      <c r="BA120" s="30"/>
      <c r="BB120" s="30"/>
      <c r="BC120" s="30"/>
      <c r="BD120" s="30"/>
      <c r="BE120" s="30"/>
    </row>
    <row r="121" spans="2:57" s="51" customFormat="1" ht="9" customHeight="1" x14ac:dyDescent="0.35">
      <c r="B121" s="21"/>
      <c r="C121" s="21"/>
      <c r="D121" s="21"/>
      <c r="E121" s="19"/>
      <c r="F121" s="19"/>
      <c r="G121" s="19"/>
      <c r="H121" s="19"/>
      <c r="I121" s="19"/>
      <c r="J121" s="19"/>
      <c r="K121" s="30"/>
      <c r="L121" s="5"/>
      <c r="M121" s="5"/>
      <c r="N121" s="5"/>
      <c r="O121" s="6"/>
      <c r="P121" s="6"/>
      <c r="Q121" s="6"/>
      <c r="R121" s="6"/>
      <c r="S121" s="6"/>
      <c r="T121" s="6"/>
      <c r="U121" s="6"/>
      <c r="V121" s="6"/>
      <c r="W121" s="6"/>
      <c r="X121" s="6"/>
      <c r="Y121" s="6"/>
      <c r="Z121" s="6"/>
      <c r="AA121" s="6"/>
      <c r="AB121" s="6"/>
      <c r="AC121" s="6"/>
      <c r="AD121" s="6"/>
      <c r="AE121" s="6"/>
      <c r="AF121" s="6"/>
      <c r="AG121" s="6"/>
      <c r="AH121" s="6"/>
      <c r="AI121" s="6"/>
      <c r="AJ121" s="5"/>
      <c r="AK121" s="5"/>
      <c r="AL121" s="5"/>
      <c r="AM121" s="5"/>
      <c r="AN121" s="5"/>
      <c r="AO121" s="5"/>
      <c r="AP121" s="5"/>
      <c r="AQ121" s="5"/>
      <c r="AR121" s="5"/>
      <c r="AS121" s="5"/>
      <c r="AT121" s="24"/>
      <c r="AU121" s="5"/>
      <c r="AV121" s="5"/>
      <c r="AW121" s="61"/>
      <c r="AX121" s="62"/>
      <c r="AY121" s="62"/>
      <c r="AZ121" s="30"/>
      <c r="BA121" s="30"/>
      <c r="BB121" s="30"/>
      <c r="BC121" s="30"/>
      <c r="BD121" s="30"/>
      <c r="BE121" s="30"/>
    </row>
    <row r="122" spans="2:57" s="51" customFormat="1" ht="9" customHeight="1" x14ac:dyDescent="0.35">
      <c r="B122" s="21"/>
      <c r="C122" s="21"/>
      <c r="D122" s="21"/>
      <c r="E122" s="19"/>
      <c r="F122" s="19"/>
      <c r="G122" s="19"/>
      <c r="H122" s="19"/>
      <c r="I122" s="19"/>
      <c r="J122" s="19"/>
      <c r="K122" s="30"/>
      <c r="L122" s="5"/>
      <c r="M122" s="5"/>
      <c r="N122" s="5"/>
      <c r="O122" s="6"/>
      <c r="P122" s="6"/>
      <c r="Q122" s="6"/>
      <c r="R122" s="6"/>
      <c r="S122" s="6"/>
      <c r="T122" s="6"/>
      <c r="U122" s="6"/>
      <c r="V122" s="6"/>
      <c r="W122" s="6"/>
      <c r="X122" s="6"/>
      <c r="Y122" s="6"/>
      <c r="Z122" s="6"/>
      <c r="AA122" s="6"/>
      <c r="AB122" s="6"/>
      <c r="AC122" s="6"/>
      <c r="AD122" s="6"/>
      <c r="AE122" s="6"/>
      <c r="AF122" s="6"/>
      <c r="AG122" s="6"/>
      <c r="AH122" s="6"/>
      <c r="AI122" s="6"/>
      <c r="AJ122" s="5"/>
      <c r="AK122" s="5"/>
      <c r="AL122" s="5"/>
      <c r="AM122" s="5"/>
      <c r="AN122" s="5"/>
      <c r="AO122" s="5"/>
      <c r="AP122" s="5"/>
      <c r="AQ122" s="5"/>
      <c r="AR122" s="5"/>
      <c r="AS122" s="5"/>
      <c r="AT122" s="24"/>
      <c r="AU122" s="5"/>
      <c r="AV122" s="5"/>
      <c r="AW122" s="61"/>
      <c r="AX122" s="62"/>
      <c r="AY122" s="62"/>
      <c r="AZ122" s="30"/>
      <c r="BA122" s="30"/>
      <c r="BB122" s="30"/>
      <c r="BC122" s="30"/>
      <c r="BD122" s="30"/>
      <c r="BE122" s="30"/>
    </row>
    <row r="123" spans="2:57" s="51" customFormat="1" ht="9" customHeight="1" x14ac:dyDescent="0.35">
      <c r="B123" s="21"/>
      <c r="C123" s="21"/>
      <c r="D123" s="21"/>
      <c r="E123" s="19"/>
      <c r="F123" s="19"/>
      <c r="G123" s="19"/>
      <c r="H123" s="19"/>
      <c r="I123" s="19"/>
      <c r="J123" s="19"/>
      <c r="K123" s="30"/>
      <c r="L123" s="5"/>
      <c r="M123" s="5"/>
      <c r="N123" s="5"/>
      <c r="O123" s="6"/>
      <c r="P123" s="6"/>
      <c r="Q123" s="6"/>
      <c r="R123" s="6"/>
      <c r="S123" s="6"/>
      <c r="T123" s="6"/>
      <c r="U123" s="6"/>
      <c r="V123" s="6"/>
      <c r="W123" s="6"/>
      <c r="X123" s="6"/>
      <c r="Y123" s="6"/>
      <c r="Z123" s="6"/>
      <c r="AA123" s="6"/>
      <c r="AB123" s="6"/>
      <c r="AC123" s="6"/>
      <c r="AD123" s="6"/>
      <c r="AE123" s="6"/>
      <c r="AF123" s="6"/>
      <c r="AG123" s="6"/>
      <c r="AH123" s="6"/>
      <c r="AI123" s="6"/>
      <c r="AJ123" s="5"/>
      <c r="AK123" s="5"/>
      <c r="AL123" s="5"/>
      <c r="AM123" s="5"/>
      <c r="AN123" s="5"/>
      <c r="AO123" s="5"/>
      <c r="AP123" s="5"/>
      <c r="AQ123" s="5"/>
      <c r="AR123" s="5"/>
      <c r="AS123" s="5"/>
      <c r="AT123" s="24"/>
      <c r="AU123" s="5"/>
      <c r="AV123" s="5"/>
      <c r="AW123" s="61"/>
      <c r="AX123" s="62"/>
      <c r="AY123" s="62"/>
      <c r="AZ123" s="30"/>
      <c r="BA123" s="30"/>
      <c r="BB123" s="30"/>
      <c r="BC123" s="30"/>
      <c r="BD123" s="30"/>
      <c r="BE123" s="30"/>
    </row>
    <row r="124" spans="2:57" s="51" customFormat="1" ht="9" customHeight="1" x14ac:dyDescent="0.35">
      <c r="B124" s="21"/>
      <c r="C124" s="21"/>
      <c r="D124" s="21"/>
      <c r="E124" s="19"/>
      <c r="F124" s="19"/>
      <c r="G124" s="19"/>
      <c r="H124" s="19"/>
      <c r="I124" s="19"/>
      <c r="J124" s="19"/>
      <c r="K124" s="30"/>
      <c r="L124" s="5"/>
      <c r="M124" s="5"/>
      <c r="N124" s="5"/>
      <c r="O124" s="6"/>
      <c r="P124" s="6"/>
      <c r="Q124" s="6"/>
      <c r="R124" s="6"/>
      <c r="S124" s="6"/>
      <c r="T124" s="6"/>
      <c r="U124" s="6"/>
      <c r="V124" s="6"/>
      <c r="W124" s="6"/>
      <c r="X124" s="6"/>
      <c r="Y124" s="6"/>
      <c r="Z124" s="6"/>
      <c r="AA124" s="6"/>
      <c r="AB124" s="6"/>
      <c r="AC124" s="6"/>
      <c r="AD124" s="6"/>
      <c r="AE124" s="6"/>
      <c r="AF124" s="6"/>
      <c r="AG124" s="6"/>
      <c r="AH124" s="6"/>
      <c r="AI124" s="6"/>
      <c r="AJ124" s="5"/>
      <c r="AK124" s="5"/>
      <c r="AL124" s="5"/>
      <c r="AM124" s="5"/>
      <c r="AN124" s="5"/>
      <c r="AO124" s="5"/>
      <c r="AP124" s="5"/>
      <c r="AQ124" s="5"/>
      <c r="AR124" s="5"/>
      <c r="AS124" s="5"/>
      <c r="AT124" s="24"/>
      <c r="AU124" s="5"/>
      <c r="AV124" s="5"/>
      <c r="AW124" s="61"/>
      <c r="AX124" s="62"/>
      <c r="AY124" s="62"/>
      <c r="AZ124" s="30"/>
      <c r="BA124" s="30"/>
      <c r="BB124" s="30"/>
      <c r="BC124" s="30"/>
      <c r="BD124" s="30"/>
      <c r="BE124" s="30"/>
    </row>
    <row r="125" spans="2:57" s="51" customFormat="1" ht="9" customHeight="1" x14ac:dyDescent="0.35">
      <c r="B125" s="21"/>
      <c r="C125" s="21"/>
      <c r="D125" s="21"/>
      <c r="E125" s="19"/>
      <c r="F125" s="19"/>
      <c r="G125" s="19"/>
      <c r="H125" s="19"/>
      <c r="I125" s="19"/>
      <c r="J125" s="19"/>
      <c r="K125" s="30"/>
      <c r="L125" s="5"/>
      <c r="M125" s="5"/>
      <c r="N125" s="5"/>
      <c r="O125" s="6"/>
      <c r="P125" s="6"/>
      <c r="Q125" s="6"/>
      <c r="R125" s="6"/>
      <c r="S125" s="6"/>
      <c r="T125" s="6"/>
      <c r="U125" s="6"/>
      <c r="V125" s="6"/>
      <c r="W125" s="6"/>
      <c r="X125" s="6"/>
      <c r="Y125" s="6"/>
      <c r="Z125" s="6"/>
      <c r="AA125" s="6"/>
      <c r="AB125" s="6"/>
      <c r="AC125" s="6"/>
      <c r="AD125" s="6"/>
      <c r="AE125" s="6"/>
      <c r="AF125" s="6"/>
      <c r="AG125" s="6"/>
      <c r="AH125" s="6"/>
      <c r="AI125" s="6"/>
      <c r="AJ125" s="5"/>
      <c r="AK125" s="5"/>
      <c r="AL125" s="5"/>
      <c r="AM125" s="5"/>
      <c r="AN125" s="5"/>
      <c r="AO125" s="5"/>
      <c r="AP125" s="5"/>
      <c r="AQ125" s="5"/>
      <c r="AR125" s="5"/>
      <c r="AS125" s="5"/>
      <c r="AT125" s="24"/>
      <c r="AU125" s="5"/>
      <c r="AV125" s="5"/>
      <c r="AW125" s="61"/>
      <c r="AX125" s="62"/>
      <c r="AY125" s="62"/>
      <c r="AZ125" s="30"/>
      <c r="BA125" s="30"/>
      <c r="BB125" s="30"/>
      <c r="BC125" s="30"/>
      <c r="BD125" s="30"/>
      <c r="BE125" s="30"/>
    </row>
    <row r="126" spans="2:57" s="51" customFormat="1" ht="9" customHeight="1" x14ac:dyDescent="0.35">
      <c r="B126" s="21"/>
      <c r="C126" s="21"/>
      <c r="D126" s="21"/>
      <c r="E126" s="19"/>
      <c r="F126" s="19"/>
      <c r="G126" s="19"/>
      <c r="H126" s="19"/>
      <c r="I126" s="19"/>
      <c r="J126" s="19"/>
      <c r="K126" s="30"/>
      <c r="L126" s="5"/>
      <c r="M126" s="5"/>
      <c r="N126" s="5"/>
      <c r="O126" s="6"/>
      <c r="P126" s="6"/>
      <c r="Q126" s="6"/>
      <c r="R126" s="6"/>
      <c r="S126" s="6"/>
      <c r="T126" s="6"/>
      <c r="U126" s="6"/>
      <c r="V126" s="6"/>
      <c r="W126" s="6"/>
      <c r="X126" s="6"/>
      <c r="Y126" s="6"/>
      <c r="Z126" s="6"/>
      <c r="AA126" s="6"/>
      <c r="AB126" s="6"/>
      <c r="AC126" s="6"/>
      <c r="AD126" s="6"/>
      <c r="AE126" s="6"/>
      <c r="AF126" s="6"/>
      <c r="AG126" s="6"/>
      <c r="AH126" s="6"/>
      <c r="AI126" s="6"/>
      <c r="AJ126" s="5"/>
      <c r="AK126" s="5"/>
      <c r="AL126" s="5"/>
      <c r="AM126" s="5"/>
      <c r="AN126" s="5"/>
      <c r="AO126" s="5"/>
      <c r="AP126" s="5"/>
      <c r="AQ126" s="5"/>
      <c r="AR126" s="5"/>
      <c r="AS126" s="5"/>
      <c r="AT126" s="24"/>
      <c r="AU126" s="5"/>
      <c r="AV126" s="5"/>
      <c r="AW126" s="61"/>
      <c r="AX126" s="62"/>
      <c r="AY126" s="62"/>
      <c r="AZ126" s="30"/>
      <c r="BA126" s="30"/>
      <c r="BB126" s="30"/>
      <c r="BC126" s="30"/>
      <c r="BD126" s="30"/>
      <c r="BE126" s="30"/>
    </row>
    <row r="127" spans="2:57" s="51" customFormat="1" ht="9" customHeight="1" x14ac:dyDescent="0.35">
      <c r="B127" s="21"/>
      <c r="C127" s="21"/>
      <c r="D127" s="21"/>
      <c r="E127" s="19"/>
      <c r="F127" s="19"/>
      <c r="G127" s="19"/>
      <c r="H127" s="19"/>
      <c r="I127" s="19"/>
      <c r="J127" s="19"/>
      <c r="K127" s="30"/>
      <c r="L127" s="5"/>
      <c r="M127" s="5"/>
      <c r="N127" s="5"/>
      <c r="O127" s="6"/>
      <c r="P127" s="6"/>
      <c r="Q127" s="6"/>
      <c r="R127" s="6"/>
      <c r="S127" s="6"/>
      <c r="T127" s="6"/>
      <c r="U127" s="6"/>
      <c r="V127" s="6"/>
      <c r="W127" s="6"/>
      <c r="X127" s="6"/>
      <c r="Y127" s="6"/>
      <c r="Z127" s="6"/>
      <c r="AA127" s="6"/>
      <c r="AB127" s="6"/>
      <c r="AC127" s="6"/>
      <c r="AD127" s="6"/>
      <c r="AE127" s="6"/>
      <c r="AF127" s="6"/>
      <c r="AG127" s="6"/>
      <c r="AH127" s="6"/>
      <c r="AI127" s="6"/>
      <c r="AJ127" s="5"/>
      <c r="AK127" s="5"/>
      <c r="AL127" s="5"/>
      <c r="AM127" s="5"/>
      <c r="AN127" s="5"/>
      <c r="AO127" s="5"/>
      <c r="AP127" s="5"/>
      <c r="AQ127" s="5"/>
      <c r="AR127" s="5"/>
      <c r="AS127" s="5"/>
      <c r="AT127" s="24"/>
      <c r="AU127" s="5"/>
      <c r="AV127" s="5"/>
      <c r="AW127" s="61"/>
      <c r="AX127" s="62"/>
      <c r="AY127" s="62"/>
      <c r="AZ127" s="30"/>
      <c r="BA127" s="30"/>
      <c r="BB127" s="30"/>
      <c r="BC127" s="30"/>
      <c r="BD127" s="30"/>
      <c r="BE127" s="30"/>
    </row>
    <row r="128" spans="2:57" s="51" customFormat="1" ht="9" customHeight="1" x14ac:dyDescent="0.35">
      <c r="B128" s="21"/>
      <c r="C128" s="21"/>
      <c r="D128" s="21"/>
      <c r="E128" s="19"/>
      <c r="F128" s="19"/>
      <c r="G128" s="19"/>
      <c r="H128" s="19"/>
      <c r="I128" s="19"/>
      <c r="J128" s="19"/>
      <c r="K128" s="30"/>
      <c r="L128" s="5"/>
      <c r="M128" s="5"/>
      <c r="N128" s="5"/>
      <c r="O128" s="6"/>
      <c r="P128" s="6"/>
      <c r="Q128" s="6"/>
      <c r="R128" s="6"/>
      <c r="S128" s="6"/>
      <c r="T128" s="6"/>
      <c r="U128" s="6"/>
      <c r="V128" s="6"/>
      <c r="W128" s="6"/>
      <c r="X128" s="6"/>
      <c r="Y128" s="6"/>
      <c r="Z128" s="6"/>
      <c r="AA128" s="6"/>
      <c r="AB128" s="6"/>
      <c r="AC128" s="6"/>
      <c r="AD128" s="6"/>
      <c r="AE128" s="6"/>
      <c r="AF128" s="6"/>
      <c r="AG128" s="6"/>
      <c r="AH128" s="6"/>
      <c r="AI128" s="6"/>
      <c r="AJ128" s="5"/>
      <c r="AK128" s="5"/>
      <c r="AL128" s="5"/>
      <c r="AM128" s="5"/>
      <c r="AN128" s="5"/>
      <c r="AO128" s="5"/>
      <c r="AP128" s="5"/>
      <c r="AQ128" s="5"/>
      <c r="AR128" s="5"/>
      <c r="AS128" s="5"/>
      <c r="AT128" s="24"/>
      <c r="AU128" s="5"/>
      <c r="AV128" s="5"/>
      <c r="AW128" s="61"/>
      <c r="AX128" s="62"/>
      <c r="AY128" s="62"/>
      <c r="AZ128" s="30"/>
      <c r="BA128" s="30"/>
      <c r="BB128" s="30"/>
      <c r="BC128" s="30"/>
      <c r="BD128" s="30"/>
      <c r="BE128" s="30"/>
    </row>
    <row r="129" spans="2:57" s="51" customFormat="1" ht="9" customHeight="1" x14ac:dyDescent="0.35">
      <c r="B129" s="21"/>
      <c r="C129" s="21"/>
      <c r="D129" s="21"/>
      <c r="E129" s="19"/>
      <c r="F129" s="19"/>
      <c r="G129" s="19"/>
      <c r="H129" s="19"/>
      <c r="I129" s="19"/>
      <c r="J129" s="19"/>
      <c r="K129" s="30"/>
      <c r="L129" s="5"/>
      <c r="M129" s="5"/>
      <c r="N129" s="5"/>
      <c r="O129" s="6"/>
      <c r="P129" s="6"/>
      <c r="Q129" s="6"/>
      <c r="R129" s="6"/>
      <c r="S129" s="6"/>
      <c r="T129" s="6"/>
      <c r="U129" s="6"/>
      <c r="V129" s="6"/>
      <c r="W129" s="6"/>
      <c r="X129" s="6"/>
      <c r="Y129" s="6"/>
      <c r="Z129" s="6"/>
      <c r="AA129" s="6"/>
      <c r="AB129" s="6"/>
      <c r="AC129" s="6"/>
      <c r="AD129" s="6"/>
      <c r="AE129" s="6"/>
      <c r="AF129" s="6"/>
      <c r="AG129" s="6"/>
      <c r="AH129" s="6"/>
      <c r="AI129" s="6"/>
      <c r="AJ129" s="5"/>
      <c r="AK129" s="5"/>
      <c r="AL129" s="5"/>
      <c r="AM129" s="5"/>
      <c r="AN129" s="5"/>
      <c r="AO129" s="5"/>
      <c r="AP129" s="5"/>
      <c r="AQ129" s="5"/>
      <c r="AR129" s="5"/>
      <c r="AS129" s="5"/>
      <c r="AT129" s="24"/>
      <c r="AU129" s="5"/>
      <c r="AV129" s="5"/>
      <c r="AW129" s="61"/>
      <c r="AX129" s="62"/>
      <c r="AY129" s="62"/>
      <c r="AZ129" s="30"/>
      <c r="BA129" s="30"/>
      <c r="BB129" s="30"/>
      <c r="BC129" s="30"/>
      <c r="BD129" s="30"/>
      <c r="BE129" s="30"/>
    </row>
    <row r="130" spans="2:57" s="51" customFormat="1" ht="9" customHeight="1" x14ac:dyDescent="0.35">
      <c r="B130" s="21"/>
      <c r="C130" s="21"/>
      <c r="D130" s="21"/>
      <c r="E130" s="19"/>
      <c r="F130" s="19"/>
      <c r="G130" s="19"/>
      <c r="H130" s="19"/>
      <c r="I130" s="19"/>
      <c r="J130" s="19"/>
      <c r="K130" s="30"/>
      <c r="L130" s="5"/>
      <c r="M130" s="5"/>
      <c r="N130" s="5"/>
      <c r="O130" s="6"/>
      <c r="P130" s="6"/>
      <c r="Q130" s="6"/>
      <c r="R130" s="6"/>
      <c r="S130" s="6"/>
      <c r="T130" s="6"/>
      <c r="U130" s="6"/>
      <c r="V130" s="6"/>
      <c r="W130" s="6"/>
      <c r="X130" s="6"/>
      <c r="Y130" s="6"/>
      <c r="Z130" s="6"/>
      <c r="AA130" s="6"/>
      <c r="AB130" s="6"/>
      <c r="AC130" s="6"/>
      <c r="AD130" s="6"/>
      <c r="AE130" s="6"/>
      <c r="AF130" s="6"/>
      <c r="AG130" s="6"/>
      <c r="AH130" s="6"/>
      <c r="AI130" s="6"/>
      <c r="AJ130" s="5"/>
      <c r="AK130" s="5"/>
      <c r="AL130" s="5"/>
      <c r="AM130" s="5"/>
      <c r="AN130" s="5"/>
      <c r="AO130" s="5"/>
      <c r="AP130" s="5"/>
      <c r="AQ130" s="5"/>
      <c r="AR130" s="5"/>
      <c r="AS130" s="5"/>
      <c r="AT130" s="24"/>
      <c r="AU130" s="5"/>
      <c r="AV130" s="5"/>
      <c r="AW130" s="61"/>
      <c r="AX130" s="62"/>
      <c r="AY130" s="62"/>
      <c r="AZ130" s="30"/>
      <c r="BA130" s="30"/>
      <c r="BB130" s="30"/>
      <c r="BC130" s="30"/>
      <c r="BD130" s="30"/>
      <c r="BE130" s="30"/>
    </row>
    <row r="131" spans="2:57" s="51" customFormat="1" ht="9" customHeight="1" x14ac:dyDescent="0.35">
      <c r="B131" s="21"/>
      <c r="C131" s="21"/>
      <c r="D131" s="21"/>
      <c r="E131" s="19"/>
      <c r="F131" s="19"/>
      <c r="G131" s="19"/>
      <c r="H131" s="19"/>
      <c r="I131" s="19"/>
      <c r="J131" s="19"/>
      <c r="K131" s="30"/>
      <c r="L131" s="5"/>
      <c r="M131" s="5"/>
      <c r="N131" s="5"/>
      <c r="O131" s="6"/>
      <c r="P131" s="6"/>
      <c r="Q131" s="6"/>
      <c r="R131" s="6"/>
      <c r="S131" s="6"/>
      <c r="T131" s="6"/>
      <c r="U131" s="6"/>
      <c r="V131" s="6"/>
      <c r="W131" s="6"/>
      <c r="X131" s="6"/>
      <c r="Y131" s="6"/>
      <c r="Z131" s="6"/>
      <c r="AA131" s="6"/>
      <c r="AB131" s="6"/>
      <c r="AC131" s="6"/>
      <c r="AD131" s="6"/>
      <c r="AE131" s="6"/>
      <c r="AF131" s="6"/>
      <c r="AG131" s="6"/>
      <c r="AH131" s="6"/>
      <c r="AI131" s="6"/>
      <c r="AJ131" s="5"/>
      <c r="AK131" s="5"/>
      <c r="AL131" s="5"/>
      <c r="AM131" s="5"/>
      <c r="AN131" s="5"/>
      <c r="AO131" s="5"/>
      <c r="AP131" s="5"/>
      <c r="AQ131" s="5"/>
      <c r="AR131" s="5"/>
      <c r="AS131" s="5"/>
      <c r="AT131" s="24"/>
      <c r="AU131" s="5"/>
      <c r="AV131" s="5"/>
      <c r="AW131" s="61"/>
      <c r="AX131" s="62"/>
      <c r="AY131" s="62"/>
      <c r="AZ131" s="30"/>
      <c r="BA131" s="30"/>
      <c r="BB131" s="30"/>
      <c r="BC131" s="30"/>
      <c r="BD131" s="30"/>
      <c r="BE131" s="30"/>
    </row>
    <row r="132" spans="2:57" s="51" customFormat="1" ht="9" customHeight="1" x14ac:dyDescent="0.35">
      <c r="B132" s="21"/>
      <c r="C132" s="21"/>
      <c r="D132" s="21"/>
      <c r="E132" s="19"/>
      <c r="F132" s="19"/>
      <c r="G132" s="19"/>
      <c r="H132" s="19"/>
      <c r="I132" s="19"/>
      <c r="J132" s="19"/>
      <c r="K132" s="30"/>
      <c r="L132" s="5"/>
      <c r="M132" s="5"/>
      <c r="N132" s="5"/>
      <c r="O132" s="6"/>
      <c r="P132" s="6"/>
      <c r="Q132" s="6"/>
      <c r="R132" s="6"/>
      <c r="S132" s="6"/>
      <c r="T132" s="6"/>
      <c r="U132" s="6"/>
      <c r="V132" s="6"/>
      <c r="W132" s="6"/>
      <c r="X132" s="6"/>
      <c r="Y132" s="6"/>
      <c r="Z132" s="6"/>
      <c r="AA132" s="6"/>
      <c r="AB132" s="6"/>
      <c r="AC132" s="6"/>
      <c r="AD132" s="6"/>
      <c r="AE132" s="6"/>
      <c r="AF132" s="6"/>
      <c r="AG132" s="6"/>
      <c r="AH132" s="6"/>
      <c r="AI132" s="6"/>
      <c r="AJ132" s="5"/>
      <c r="AK132" s="5"/>
      <c r="AL132" s="5"/>
      <c r="AM132" s="5"/>
      <c r="AN132" s="5"/>
      <c r="AO132" s="5"/>
      <c r="AP132" s="5"/>
      <c r="AQ132" s="5"/>
      <c r="AR132" s="5"/>
      <c r="AS132" s="5"/>
      <c r="AT132" s="24"/>
      <c r="AU132" s="5"/>
      <c r="AV132" s="5"/>
      <c r="AW132" s="61"/>
      <c r="AX132" s="62"/>
      <c r="AY132" s="62"/>
      <c r="AZ132" s="30"/>
      <c r="BA132" s="30"/>
      <c r="BB132" s="30"/>
      <c r="BC132" s="30"/>
      <c r="BD132" s="30"/>
      <c r="BE132" s="30"/>
    </row>
    <row r="133" spans="2:57" s="51" customFormat="1" ht="9" customHeight="1" x14ac:dyDescent="0.35">
      <c r="B133" s="21"/>
      <c r="C133" s="21"/>
      <c r="D133" s="21"/>
      <c r="E133" s="19"/>
      <c r="F133" s="19"/>
      <c r="G133" s="19"/>
      <c r="H133" s="19"/>
      <c r="I133" s="19"/>
      <c r="J133" s="19"/>
      <c r="K133" s="30"/>
      <c r="L133" s="5"/>
      <c r="M133" s="5"/>
      <c r="N133" s="5"/>
      <c r="O133" s="6"/>
      <c r="P133" s="6"/>
      <c r="Q133" s="6"/>
      <c r="R133" s="6"/>
      <c r="S133" s="6"/>
      <c r="T133" s="6"/>
      <c r="U133" s="6"/>
      <c r="V133" s="6"/>
      <c r="W133" s="6"/>
      <c r="X133" s="6"/>
      <c r="Y133" s="6"/>
      <c r="Z133" s="6"/>
      <c r="AA133" s="6"/>
      <c r="AB133" s="6"/>
      <c r="AC133" s="6"/>
      <c r="AD133" s="6"/>
      <c r="AE133" s="6"/>
      <c r="AF133" s="6"/>
      <c r="AG133" s="6"/>
      <c r="AH133" s="6"/>
      <c r="AI133" s="6"/>
      <c r="AJ133" s="5"/>
      <c r="AK133" s="5"/>
      <c r="AL133" s="5"/>
      <c r="AM133" s="5"/>
      <c r="AN133" s="5"/>
      <c r="AO133" s="5"/>
      <c r="AP133" s="5"/>
      <c r="AQ133" s="5"/>
      <c r="AR133" s="5"/>
      <c r="AS133" s="5"/>
      <c r="AT133" s="24"/>
      <c r="AU133" s="5"/>
      <c r="AV133" s="5"/>
      <c r="AW133" s="61"/>
      <c r="AX133" s="62"/>
      <c r="AY133" s="62"/>
      <c r="AZ133" s="30"/>
      <c r="BA133" s="30"/>
      <c r="BB133" s="30"/>
      <c r="BC133" s="30"/>
      <c r="BD133" s="30"/>
      <c r="BE133" s="30"/>
    </row>
    <row r="134" spans="2:57" s="51" customFormat="1" ht="9" customHeight="1" x14ac:dyDescent="0.35">
      <c r="B134" s="21"/>
      <c r="C134" s="21"/>
      <c r="D134" s="21"/>
      <c r="E134" s="19"/>
      <c r="F134" s="19"/>
      <c r="G134" s="19"/>
      <c r="H134" s="19"/>
      <c r="I134" s="19"/>
      <c r="J134" s="19"/>
      <c r="K134" s="30"/>
      <c r="L134" s="5"/>
      <c r="M134" s="5"/>
      <c r="N134" s="5"/>
      <c r="O134" s="6"/>
      <c r="P134" s="6"/>
      <c r="Q134" s="6"/>
      <c r="R134" s="6"/>
      <c r="S134" s="6"/>
      <c r="T134" s="6"/>
      <c r="U134" s="6"/>
      <c r="V134" s="6"/>
      <c r="W134" s="6"/>
      <c r="X134" s="6"/>
      <c r="Y134" s="6"/>
      <c r="Z134" s="6"/>
      <c r="AA134" s="6"/>
      <c r="AB134" s="6"/>
      <c r="AC134" s="6"/>
      <c r="AD134" s="6"/>
      <c r="AE134" s="6"/>
      <c r="AF134" s="6"/>
      <c r="AG134" s="6"/>
      <c r="AH134" s="6"/>
      <c r="AI134" s="6"/>
      <c r="AJ134" s="5"/>
      <c r="AK134" s="5"/>
      <c r="AL134" s="5"/>
      <c r="AM134" s="5"/>
      <c r="AN134" s="5"/>
      <c r="AO134" s="5"/>
      <c r="AP134" s="5"/>
      <c r="AQ134" s="5"/>
      <c r="AR134" s="5"/>
      <c r="AS134" s="5"/>
      <c r="AT134" s="24"/>
      <c r="AU134" s="5"/>
      <c r="AV134" s="5"/>
      <c r="AW134" s="61"/>
      <c r="AX134" s="62"/>
      <c r="AY134" s="62"/>
      <c r="AZ134" s="30"/>
      <c r="BA134" s="30"/>
      <c r="BB134" s="30"/>
      <c r="BC134" s="30"/>
      <c r="BD134" s="30"/>
      <c r="BE134" s="30"/>
    </row>
    <row r="135" spans="2:57" s="51" customFormat="1" ht="9" customHeight="1" x14ac:dyDescent="0.35">
      <c r="B135" s="21"/>
      <c r="C135" s="21"/>
      <c r="D135" s="21"/>
      <c r="E135" s="19"/>
      <c r="F135" s="19"/>
      <c r="G135" s="19"/>
      <c r="H135" s="19"/>
      <c r="I135" s="19"/>
      <c r="J135" s="19"/>
      <c r="K135" s="30"/>
      <c r="L135" s="5"/>
      <c r="M135" s="5"/>
      <c r="N135" s="5"/>
      <c r="O135" s="6"/>
      <c r="P135" s="6"/>
      <c r="Q135" s="6"/>
      <c r="R135" s="6"/>
      <c r="S135" s="6"/>
      <c r="T135" s="6"/>
      <c r="U135" s="6"/>
      <c r="V135" s="6"/>
      <c r="W135" s="6"/>
      <c r="X135" s="6"/>
      <c r="Y135" s="6"/>
      <c r="Z135" s="6"/>
      <c r="AA135" s="6"/>
      <c r="AB135" s="6"/>
      <c r="AC135" s="6"/>
      <c r="AD135" s="6"/>
      <c r="AE135" s="6"/>
      <c r="AF135" s="6"/>
      <c r="AG135" s="6"/>
      <c r="AH135" s="6"/>
      <c r="AI135" s="6"/>
      <c r="AJ135" s="5"/>
      <c r="AK135" s="5"/>
      <c r="AL135" s="5"/>
      <c r="AM135" s="5"/>
      <c r="AN135" s="5"/>
      <c r="AO135" s="5"/>
      <c r="AP135" s="5"/>
      <c r="AQ135" s="5"/>
      <c r="AR135" s="5"/>
      <c r="AS135" s="5"/>
      <c r="AT135" s="24"/>
      <c r="AU135" s="5"/>
      <c r="AV135" s="5"/>
      <c r="AW135" s="61"/>
      <c r="AX135" s="62"/>
      <c r="AY135" s="62"/>
      <c r="AZ135" s="30"/>
      <c r="BA135" s="30"/>
      <c r="BB135" s="30"/>
      <c r="BC135" s="30"/>
      <c r="BD135" s="30"/>
      <c r="BE135" s="30"/>
    </row>
    <row r="136" spans="2:57" s="51" customFormat="1" ht="9" customHeight="1" x14ac:dyDescent="0.35">
      <c r="B136" s="21"/>
      <c r="C136" s="21"/>
      <c r="D136" s="21"/>
      <c r="E136" s="19"/>
      <c r="F136" s="19"/>
      <c r="G136" s="19"/>
      <c r="H136" s="19"/>
      <c r="I136" s="19"/>
      <c r="J136" s="19"/>
      <c r="K136" s="30"/>
      <c r="L136" s="5"/>
      <c r="M136" s="5"/>
      <c r="N136" s="5"/>
      <c r="O136" s="6"/>
      <c r="P136" s="6"/>
      <c r="Q136" s="6"/>
      <c r="R136" s="6"/>
      <c r="S136" s="6"/>
      <c r="T136" s="6"/>
      <c r="U136" s="6"/>
      <c r="V136" s="6"/>
      <c r="W136" s="6"/>
      <c r="X136" s="6"/>
      <c r="Y136" s="6"/>
      <c r="Z136" s="6"/>
      <c r="AA136" s="6"/>
      <c r="AB136" s="6"/>
      <c r="AC136" s="6"/>
      <c r="AD136" s="6"/>
      <c r="AE136" s="6"/>
      <c r="AF136" s="6"/>
      <c r="AG136" s="6"/>
      <c r="AH136" s="6"/>
      <c r="AI136" s="6"/>
      <c r="AJ136" s="5"/>
      <c r="AK136" s="5"/>
      <c r="AL136" s="5"/>
      <c r="AM136" s="5"/>
      <c r="AN136" s="5"/>
      <c r="AO136" s="5"/>
      <c r="AP136" s="5"/>
      <c r="AQ136" s="5"/>
      <c r="AR136" s="5"/>
      <c r="AS136" s="5"/>
      <c r="AT136" s="24"/>
      <c r="AU136" s="5"/>
      <c r="AV136" s="5"/>
      <c r="AW136" s="61"/>
      <c r="AX136" s="62"/>
      <c r="AY136" s="62"/>
      <c r="AZ136" s="30"/>
      <c r="BA136" s="30"/>
      <c r="BB136" s="30"/>
      <c r="BC136" s="30"/>
      <c r="BD136" s="30"/>
      <c r="BE136" s="30"/>
    </row>
    <row r="137" spans="2:57" s="51" customFormat="1" ht="9" customHeight="1" x14ac:dyDescent="0.35">
      <c r="B137" s="21"/>
      <c r="C137" s="21"/>
      <c r="D137" s="21"/>
      <c r="E137" s="19"/>
      <c r="F137" s="19"/>
      <c r="G137" s="19"/>
      <c r="H137" s="19"/>
      <c r="I137" s="19"/>
      <c r="J137" s="19"/>
      <c r="K137" s="30"/>
      <c r="L137" s="5"/>
      <c r="M137" s="5"/>
      <c r="N137" s="5"/>
      <c r="O137" s="6"/>
      <c r="P137" s="6"/>
      <c r="Q137" s="6"/>
      <c r="R137" s="6"/>
      <c r="S137" s="6"/>
      <c r="T137" s="6"/>
      <c r="U137" s="6"/>
      <c r="V137" s="6"/>
      <c r="W137" s="6"/>
      <c r="X137" s="6"/>
      <c r="Y137" s="6"/>
      <c r="Z137" s="6"/>
      <c r="AA137" s="6"/>
      <c r="AB137" s="6"/>
      <c r="AC137" s="6"/>
      <c r="AD137" s="6"/>
      <c r="AE137" s="6"/>
      <c r="AF137" s="6"/>
      <c r="AG137" s="6"/>
      <c r="AH137" s="6"/>
      <c r="AI137" s="6"/>
      <c r="AJ137" s="5"/>
      <c r="AK137" s="5"/>
      <c r="AL137" s="5"/>
      <c r="AM137" s="5"/>
      <c r="AN137" s="5"/>
      <c r="AO137" s="5"/>
      <c r="AP137" s="5"/>
      <c r="AQ137" s="5"/>
      <c r="AR137" s="5"/>
      <c r="AS137" s="5"/>
      <c r="AT137" s="24"/>
      <c r="AU137" s="5"/>
      <c r="AV137" s="5"/>
      <c r="AW137" s="61"/>
      <c r="AX137" s="62"/>
      <c r="AY137" s="62"/>
      <c r="AZ137" s="30"/>
      <c r="BA137" s="30"/>
      <c r="BB137" s="30"/>
      <c r="BC137" s="30"/>
      <c r="BD137" s="30"/>
      <c r="BE137" s="30"/>
    </row>
    <row r="138" spans="2:57" s="51" customFormat="1" ht="9" customHeight="1" x14ac:dyDescent="0.35">
      <c r="B138" s="21"/>
      <c r="C138" s="21"/>
      <c r="D138" s="21"/>
      <c r="E138" s="19"/>
      <c r="F138" s="19"/>
      <c r="G138" s="19"/>
      <c r="H138" s="19"/>
      <c r="I138" s="19"/>
      <c r="J138" s="19"/>
      <c r="K138" s="30"/>
      <c r="L138" s="5"/>
      <c r="M138" s="5"/>
      <c r="N138" s="5"/>
      <c r="O138" s="6"/>
      <c r="P138" s="6"/>
      <c r="Q138" s="6"/>
      <c r="R138" s="6"/>
      <c r="S138" s="6"/>
      <c r="T138" s="6"/>
      <c r="U138" s="6"/>
      <c r="V138" s="6"/>
      <c r="W138" s="6"/>
      <c r="X138" s="6"/>
      <c r="Y138" s="6"/>
      <c r="Z138" s="6"/>
      <c r="AA138" s="6"/>
      <c r="AB138" s="6"/>
      <c r="AC138" s="6"/>
      <c r="AD138" s="6"/>
      <c r="AE138" s="6"/>
      <c r="AF138" s="6"/>
      <c r="AG138" s="6"/>
      <c r="AH138" s="6"/>
      <c r="AI138" s="6"/>
      <c r="AJ138" s="5"/>
      <c r="AK138" s="5"/>
      <c r="AL138" s="5"/>
      <c r="AM138" s="5"/>
      <c r="AN138" s="5"/>
      <c r="AO138" s="5"/>
      <c r="AP138" s="5"/>
      <c r="AQ138" s="5"/>
      <c r="AR138" s="5"/>
      <c r="AS138" s="5"/>
      <c r="AT138" s="24"/>
      <c r="AU138" s="5"/>
      <c r="AV138" s="5"/>
      <c r="AW138" s="61"/>
      <c r="AX138" s="62"/>
      <c r="AY138" s="62"/>
      <c r="AZ138" s="30"/>
      <c r="BA138" s="30"/>
      <c r="BB138" s="30"/>
      <c r="BC138" s="30"/>
      <c r="BD138" s="30"/>
      <c r="BE138" s="30"/>
    </row>
    <row r="139" spans="2:57" s="51" customFormat="1" ht="9" customHeight="1" x14ac:dyDescent="0.35">
      <c r="B139" s="21"/>
      <c r="C139" s="21"/>
      <c r="D139" s="21"/>
      <c r="E139" s="19"/>
      <c r="F139" s="19"/>
      <c r="G139" s="19"/>
      <c r="H139" s="19"/>
      <c r="I139" s="19"/>
      <c r="J139" s="19"/>
      <c r="K139" s="30"/>
      <c r="L139" s="5"/>
      <c r="M139" s="5"/>
      <c r="N139" s="5"/>
      <c r="O139" s="6"/>
      <c r="P139" s="6"/>
      <c r="Q139" s="6"/>
      <c r="R139" s="6"/>
      <c r="S139" s="6"/>
      <c r="T139" s="6"/>
      <c r="U139" s="6"/>
      <c r="V139" s="6"/>
      <c r="W139" s="6"/>
      <c r="X139" s="6"/>
      <c r="Y139" s="6"/>
      <c r="Z139" s="6"/>
      <c r="AA139" s="6"/>
      <c r="AB139" s="6"/>
      <c r="AC139" s="6"/>
      <c r="AD139" s="6"/>
      <c r="AE139" s="6"/>
      <c r="AF139" s="6"/>
      <c r="AG139" s="6"/>
      <c r="AH139" s="6"/>
      <c r="AI139" s="6"/>
      <c r="AJ139" s="5"/>
      <c r="AK139" s="5"/>
      <c r="AL139" s="5"/>
      <c r="AM139" s="5"/>
      <c r="AN139" s="5"/>
      <c r="AO139" s="5"/>
      <c r="AP139" s="5"/>
      <c r="AQ139" s="5"/>
      <c r="AR139" s="5"/>
      <c r="AS139" s="5"/>
      <c r="AT139" s="24"/>
      <c r="AU139" s="5"/>
      <c r="AV139" s="5"/>
      <c r="AW139" s="61"/>
      <c r="AX139" s="62"/>
      <c r="AY139" s="62"/>
      <c r="AZ139" s="30"/>
      <c r="BA139" s="30"/>
      <c r="BB139" s="30"/>
      <c r="BC139" s="30"/>
      <c r="BD139" s="30"/>
      <c r="BE139" s="30"/>
    </row>
    <row r="140" spans="2:57" s="51" customFormat="1" ht="9" customHeight="1" x14ac:dyDescent="0.35">
      <c r="B140" s="21"/>
      <c r="C140" s="21"/>
      <c r="D140" s="21"/>
      <c r="E140" s="19"/>
      <c r="F140" s="19"/>
      <c r="G140" s="19"/>
      <c r="H140" s="19"/>
      <c r="I140" s="19"/>
      <c r="J140" s="19"/>
      <c r="K140" s="30"/>
      <c r="L140" s="5"/>
      <c r="M140" s="5"/>
      <c r="N140" s="5"/>
      <c r="O140" s="6"/>
      <c r="P140" s="6"/>
      <c r="Q140" s="6"/>
      <c r="R140" s="6"/>
      <c r="S140" s="6"/>
      <c r="T140" s="6"/>
      <c r="U140" s="6"/>
      <c r="V140" s="6"/>
      <c r="W140" s="6"/>
      <c r="X140" s="6"/>
      <c r="Y140" s="6"/>
      <c r="Z140" s="6"/>
      <c r="AA140" s="6"/>
      <c r="AB140" s="6"/>
      <c r="AC140" s="6"/>
      <c r="AD140" s="6"/>
      <c r="AE140" s="6"/>
      <c r="AF140" s="6"/>
      <c r="AG140" s="6"/>
      <c r="AH140" s="6"/>
      <c r="AI140" s="6"/>
      <c r="AJ140" s="5"/>
      <c r="AK140" s="5"/>
      <c r="AL140" s="5"/>
      <c r="AM140" s="5"/>
      <c r="AN140" s="5"/>
      <c r="AO140" s="5"/>
      <c r="AP140" s="5"/>
      <c r="AQ140" s="5"/>
      <c r="AR140" s="5"/>
      <c r="AS140" s="5"/>
      <c r="AT140" s="24"/>
      <c r="AU140" s="5"/>
      <c r="AV140" s="5"/>
      <c r="AW140" s="61"/>
      <c r="AX140" s="62"/>
      <c r="AY140" s="62"/>
      <c r="AZ140" s="30"/>
      <c r="BA140" s="30"/>
      <c r="BB140" s="30"/>
      <c r="BC140" s="30"/>
      <c r="BD140" s="30"/>
      <c r="BE140" s="30"/>
    </row>
    <row r="141" spans="2:57" s="51" customFormat="1" ht="9" customHeight="1" x14ac:dyDescent="0.35">
      <c r="B141" s="21"/>
      <c r="C141" s="21"/>
      <c r="D141" s="21"/>
      <c r="E141" s="19"/>
      <c r="F141" s="19"/>
      <c r="G141" s="19"/>
      <c r="H141" s="19"/>
      <c r="I141" s="19"/>
      <c r="J141" s="19"/>
      <c r="K141" s="30"/>
      <c r="L141" s="5"/>
      <c r="M141" s="5"/>
      <c r="N141" s="5"/>
      <c r="O141" s="6"/>
      <c r="P141" s="6"/>
      <c r="Q141" s="6"/>
      <c r="R141" s="6"/>
      <c r="S141" s="6"/>
      <c r="T141" s="6"/>
      <c r="U141" s="6"/>
      <c r="V141" s="6"/>
      <c r="W141" s="6"/>
      <c r="X141" s="6"/>
      <c r="Y141" s="6"/>
      <c r="Z141" s="6"/>
      <c r="AA141" s="6"/>
      <c r="AB141" s="6"/>
      <c r="AC141" s="6"/>
      <c r="AD141" s="6"/>
      <c r="AE141" s="6"/>
      <c r="AF141" s="6"/>
      <c r="AG141" s="6"/>
      <c r="AH141" s="6"/>
      <c r="AI141" s="6"/>
      <c r="AJ141" s="5"/>
      <c r="AK141" s="5"/>
      <c r="AL141" s="5"/>
      <c r="AM141" s="5"/>
      <c r="AN141" s="5"/>
      <c r="AO141" s="5"/>
      <c r="AP141" s="5"/>
      <c r="AQ141" s="5"/>
      <c r="AR141" s="5"/>
      <c r="AS141" s="5"/>
      <c r="AT141" s="24"/>
      <c r="AU141" s="5"/>
      <c r="AV141" s="5"/>
      <c r="AW141" s="61"/>
      <c r="AX141" s="62"/>
      <c r="AY141" s="62"/>
      <c r="AZ141" s="30"/>
      <c r="BA141" s="30"/>
      <c r="BB141" s="30"/>
      <c r="BC141" s="30"/>
      <c r="BD141" s="30"/>
      <c r="BE141" s="30"/>
    </row>
    <row r="142" spans="2:57" s="51" customFormat="1" ht="9" customHeight="1" x14ac:dyDescent="0.35">
      <c r="B142" s="21"/>
      <c r="C142" s="21"/>
      <c r="D142" s="21"/>
      <c r="E142" s="19"/>
      <c r="F142" s="19"/>
      <c r="G142" s="19"/>
      <c r="H142" s="19"/>
      <c r="I142" s="19"/>
      <c r="J142" s="19"/>
      <c r="K142" s="30"/>
      <c r="L142" s="5"/>
      <c r="M142" s="5"/>
      <c r="N142" s="5"/>
      <c r="O142" s="6"/>
      <c r="P142" s="6"/>
      <c r="Q142" s="6"/>
      <c r="R142" s="6"/>
      <c r="S142" s="6"/>
      <c r="T142" s="6"/>
      <c r="U142" s="6"/>
      <c r="V142" s="6"/>
      <c r="W142" s="6"/>
      <c r="X142" s="6"/>
      <c r="Y142" s="6"/>
      <c r="Z142" s="6"/>
      <c r="AA142" s="6"/>
      <c r="AB142" s="6"/>
      <c r="AC142" s="6"/>
      <c r="AD142" s="6"/>
      <c r="AE142" s="6"/>
      <c r="AF142" s="6"/>
      <c r="AG142" s="6"/>
      <c r="AH142" s="6"/>
      <c r="AI142" s="6"/>
      <c r="AJ142" s="5"/>
      <c r="AK142" s="5"/>
      <c r="AL142" s="5"/>
      <c r="AM142" s="5"/>
      <c r="AN142" s="5"/>
      <c r="AO142" s="5"/>
      <c r="AP142" s="5"/>
      <c r="AQ142" s="5"/>
      <c r="AR142" s="5"/>
      <c r="AS142" s="5"/>
      <c r="AT142" s="24"/>
      <c r="AU142" s="5"/>
      <c r="AV142" s="5"/>
      <c r="AW142" s="61"/>
      <c r="AX142" s="62"/>
      <c r="AY142" s="62"/>
      <c r="AZ142" s="30"/>
      <c r="BA142" s="30"/>
      <c r="BB142" s="30"/>
      <c r="BC142" s="30"/>
      <c r="BD142" s="30"/>
      <c r="BE142" s="30"/>
    </row>
    <row r="143" spans="2:57" s="51" customFormat="1" ht="9" customHeight="1" x14ac:dyDescent="0.35">
      <c r="B143" s="21"/>
      <c r="C143" s="21"/>
      <c r="D143" s="21"/>
      <c r="E143" s="19"/>
      <c r="F143" s="19"/>
      <c r="G143" s="19"/>
      <c r="H143" s="19"/>
      <c r="I143" s="19"/>
      <c r="J143" s="19"/>
      <c r="K143" s="30"/>
      <c r="L143" s="5"/>
      <c r="M143" s="5"/>
      <c r="N143" s="5"/>
      <c r="O143" s="6"/>
      <c r="P143" s="6"/>
      <c r="Q143" s="6"/>
      <c r="R143" s="6"/>
      <c r="S143" s="6"/>
      <c r="T143" s="6"/>
      <c r="U143" s="6"/>
      <c r="V143" s="6"/>
      <c r="W143" s="6"/>
      <c r="X143" s="6"/>
      <c r="Y143" s="6"/>
      <c r="Z143" s="6"/>
      <c r="AA143" s="6"/>
      <c r="AB143" s="6"/>
      <c r="AC143" s="6"/>
      <c r="AD143" s="6"/>
      <c r="AE143" s="6"/>
      <c r="AF143" s="6"/>
      <c r="AG143" s="6"/>
      <c r="AH143" s="6"/>
      <c r="AI143" s="6"/>
      <c r="AJ143" s="5"/>
      <c r="AK143" s="5"/>
      <c r="AL143" s="5"/>
      <c r="AM143" s="5"/>
      <c r="AN143" s="5"/>
      <c r="AO143" s="5"/>
      <c r="AP143" s="5"/>
      <c r="AQ143" s="5"/>
      <c r="AR143" s="5"/>
      <c r="AS143" s="5"/>
      <c r="AT143" s="24"/>
      <c r="AU143" s="5"/>
      <c r="AV143" s="5"/>
      <c r="AW143" s="61"/>
      <c r="AX143" s="62"/>
      <c r="AY143" s="62"/>
      <c r="AZ143" s="30"/>
      <c r="BA143" s="30"/>
      <c r="BB143" s="30"/>
      <c r="BC143" s="30"/>
      <c r="BD143" s="30"/>
      <c r="BE143" s="30"/>
    </row>
    <row r="144" spans="2:57" s="51" customFormat="1" ht="9" customHeight="1" x14ac:dyDescent="0.35">
      <c r="B144" s="21"/>
      <c r="C144" s="21"/>
      <c r="D144" s="21"/>
      <c r="E144" s="19"/>
      <c r="F144" s="19"/>
      <c r="G144" s="19"/>
      <c r="H144" s="19"/>
      <c r="I144" s="19"/>
      <c r="J144" s="19"/>
      <c r="K144" s="30"/>
      <c r="L144" s="5"/>
      <c r="M144" s="5"/>
      <c r="N144" s="5"/>
      <c r="O144" s="6"/>
      <c r="P144" s="6"/>
      <c r="Q144" s="6"/>
      <c r="R144" s="6"/>
      <c r="S144" s="6"/>
      <c r="T144" s="6"/>
      <c r="U144" s="6"/>
      <c r="V144" s="6"/>
      <c r="W144" s="6"/>
      <c r="X144" s="6"/>
      <c r="Y144" s="6"/>
      <c r="Z144" s="6"/>
      <c r="AA144" s="6"/>
      <c r="AB144" s="6"/>
      <c r="AC144" s="6"/>
      <c r="AD144" s="6"/>
      <c r="AE144" s="6"/>
      <c r="AF144" s="6"/>
      <c r="AG144" s="6"/>
      <c r="AH144" s="6"/>
      <c r="AI144" s="6"/>
      <c r="AJ144" s="5"/>
      <c r="AK144" s="5"/>
      <c r="AL144" s="5"/>
      <c r="AM144" s="5"/>
      <c r="AN144" s="5"/>
      <c r="AO144" s="5"/>
      <c r="AP144" s="5"/>
      <c r="AQ144" s="5"/>
      <c r="AR144" s="5"/>
      <c r="AS144" s="5"/>
      <c r="AT144" s="24"/>
      <c r="AU144" s="5"/>
      <c r="AV144" s="5"/>
      <c r="AW144" s="61"/>
      <c r="AX144" s="62"/>
      <c r="AY144" s="62"/>
      <c r="AZ144" s="30"/>
      <c r="BA144" s="30"/>
      <c r="BB144" s="30"/>
      <c r="BC144" s="30"/>
      <c r="BD144" s="30"/>
      <c r="BE144" s="30"/>
    </row>
  </sheetData>
  <sheetProtection algorithmName="SHA-512" hashValue="06lsmHSmSVOi4zcdVbL0MS2EvmZomvYGBWD+0wUJmXMK9qJYcYot88Qm+RloF/gFdIGHvLoC6sH7HVkeu0Y+Ig==" saltValue="Gs4vwphjh1rETewCmLw4Og==" spinCount="100000" sheet="1" objects="1" formatCells="0" formatRows="0" selectLockedCells="1"/>
  <mergeCells count="24">
    <mergeCell ref="AW30:AY30"/>
    <mergeCell ref="AW31:AY31"/>
    <mergeCell ref="AW32:AY32"/>
    <mergeCell ref="C34:H34"/>
    <mergeCell ref="B9:B12"/>
    <mergeCell ref="C9:C12"/>
    <mergeCell ref="D9:D12"/>
    <mergeCell ref="AY18:AZ18"/>
    <mergeCell ref="AU16:AV17"/>
    <mergeCell ref="AU12:AZ12"/>
    <mergeCell ref="E31:G31"/>
    <mergeCell ref="F33:K33"/>
    <mergeCell ref="A4:K6"/>
    <mergeCell ref="A7:K7"/>
    <mergeCell ref="AW16:BA16"/>
    <mergeCell ref="A9:A12"/>
    <mergeCell ref="A1:K1"/>
    <mergeCell ref="A2:K2"/>
    <mergeCell ref="A3:K3"/>
    <mergeCell ref="E10:F10"/>
    <mergeCell ref="G10:H10"/>
    <mergeCell ref="I10:J10"/>
    <mergeCell ref="K9:K11"/>
    <mergeCell ref="E9:J9"/>
  </mergeCells>
  <conditionalFormatting sqref="B29:K29">
    <cfRule type="cellIs" dxfId="103" priority="62" operator="lessThanOrEqual">
      <formula>0</formula>
    </cfRule>
    <cfRule type="cellIs" dxfId="102" priority="63" operator="greaterThanOrEqual">
      <formula>0</formula>
    </cfRule>
  </conditionalFormatting>
  <conditionalFormatting sqref="K12">
    <cfRule type="cellIs" dxfId="101" priority="29" operator="greaterThan">
      <formula>1</formula>
    </cfRule>
    <cfRule type="cellIs" dxfId="100" priority="30" operator="lessThan">
      <formula>1</formula>
    </cfRule>
  </conditionalFormatting>
  <printOptions horizontalCentered="1"/>
  <pageMargins left="0.31811023622047202" right="0.31811023622047202" top="0.35433070866141703" bottom="0.23622047244094502" header="0.21496062992126" footer="0.21496062992126"/>
  <pageSetup paperSize="5" scale="95" orientation="portrait" cellComments="atEnd" horizontalDpi="4294967293" verticalDpi="4294967293" r:id="rId1"/>
  <headerFooter>
    <oddFooter>&amp;L         &amp;G</oddFooter>
  </headerFooter>
  <rowBreaks count="1" manualBreakCount="1">
    <brk id="35" max="16383" man="1"/>
  </rowBreak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FFFF00"/>
  </sheetPr>
  <dimension ref="A1:P76"/>
  <sheetViews>
    <sheetView topLeftCell="A46" zoomScale="93" zoomScaleNormal="93" workbookViewId="0">
      <selection activeCell="S6" sqref="S6"/>
    </sheetView>
  </sheetViews>
  <sheetFormatPr defaultColWidth="8.7265625" defaultRowHeight="14.5" x14ac:dyDescent="0.35"/>
  <cols>
    <col min="1" max="1" width="9.54296875" style="230" customWidth="1"/>
    <col min="2" max="2" width="9" style="230" customWidth="1"/>
    <col min="3" max="16384" width="8.7265625" style="230"/>
  </cols>
  <sheetData>
    <row r="1" spans="1:16" ht="26" x14ac:dyDescent="0.6">
      <c r="A1" s="331" t="s">
        <v>4</v>
      </c>
      <c r="B1" s="331"/>
      <c r="C1" s="273"/>
      <c r="D1" s="273"/>
      <c r="E1" s="273"/>
      <c r="F1" s="273"/>
      <c r="G1" s="273"/>
      <c r="H1" s="273"/>
      <c r="I1" s="273"/>
      <c r="J1" s="273"/>
      <c r="K1" s="273"/>
      <c r="L1" s="273"/>
      <c r="M1" s="273"/>
    </row>
    <row r="2" spans="1:16" ht="39" customHeight="1" x14ac:dyDescent="0.35">
      <c r="A2" s="341" t="s">
        <v>287</v>
      </c>
      <c r="B2" s="341"/>
      <c r="C2" s="341"/>
      <c r="D2" s="341"/>
      <c r="E2" s="341"/>
      <c r="F2" s="341"/>
      <c r="G2" s="341"/>
      <c r="H2" s="341"/>
      <c r="I2" s="341"/>
      <c r="J2" s="341"/>
      <c r="K2" s="341"/>
      <c r="L2" s="341"/>
      <c r="M2" s="341"/>
      <c r="N2" s="341"/>
      <c r="O2" s="341"/>
      <c r="P2" s="341"/>
    </row>
    <row r="3" spans="1:16" ht="37" customHeight="1" x14ac:dyDescent="0.35">
      <c r="A3" s="342" t="s">
        <v>292</v>
      </c>
      <c r="B3" s="342"/>
      <c r="C3" s="342"/>
      <c r="D3" s="342"/>
      <c r="E3" s="342"/>
      <c r="F3" s="342"/>
      <c r="G3" s="342"/>
      <c r="H3" s="342"/>
      <c r="I3" s="342"/>
      <c r="J3" s="342"/>
      <c r="K3" s="342"/>
      <c r="L3" s="342"/>
      <c r="M3" s="342"/>
      <c r="N3" s="342"/>
      <c r="O3" s="342"/>
      <c r="P3" s="342"/>
    </row>
    <row r="4" spans="1:16" ht="58" customHeight="1" x14ac:dyDescent="0.35">
      <c r="A4" s="342" t="s">
        <v>293</v>
      </c>
      <c r="B4" s="342"/>
      <c r="C4" s="342"/>
      <c r="D4" s="342"/>
      <c r="E4" s="342"/>
      <c r="F4" s="342"/>
      <c r="G4" s="342"/>
      <c r="H4" s="342"/>
      <c r="I4" s="342"/>
      <c r="J4" s="342"/>
      <c r="K4" s="342"/>
      <c r="L4" s="342"/>
      <c r="M4" s="342"/>
      <c r="N4" s="342"/>
      <c r="O4" s="342"/>
      <c r="P4" s="342"/>
    </row>
    <row r="5" spans="1:16" ht="22.5" customHeight="1" x14ac:dyDescent="0.35">
      <c r="A5" s="231" t="s">
        <v>285</v>
      </c>
      <c r="B5" s="232"/>
      <c r="C5" s="232"/>
      <c r="D5" s="232"/>
      <c r="E5" s="232"/>
      <c r="F5" s="232"/>
      <c r="G5" s="232"/>
      <c r="H5" s="232"/>
      <c r="I5" s="232"/>
      <c r="J5" s="232"/>
      <c r="K5" s="232"/>
      <c r="L5" s="232"/>
      <c r="M5" s="232"/>
      <c r="N5" s="232"/>
      <c r="O5" s="232"/>
      <c r="P5" s="232"/>
    </row>
    <row r="6" spans="1:16" s="233" customFormat="1" ht="42.65" customHeight="1" x14ac:dyDescent="0.3">
      <c r="A6" s="343" t="s">
        <v>284</v>
      </c>
      <c r="B6" s="343"/>
      <c r="C6" s="343"/>
      <c r="D6" s="343"/>
      <c r="E6" s="343"/>
      <c r="F6" s="343"/>
      <c r="G6" s="343"/>
      <c r="H6" s="343"/>
      <c r="I6" s="343"/>
      <c r="J6" s="343"/>
      <c r="K6" s="343"/>
      <c r="L6" s="343"/>
      <c r="M6" s="343"/>
      <c r="N6" s="343"/>
      <c r="O6" s="343"/>
      <c r="P6" s="343"/>
    </row>
    <row r="7" spans="1:16" s="234" customFormat="1" ht="22" customHeight="1" x14ac:dyDescent="0.35">
      <c r="A7" s="355" t="s">
        <v>215</v>
      </c>
      <c r="B7" s="355"/>
      <c r="C7" s="355"/>
      <c r="D7" s="355"/>
      <c r="E7" s="355"/>
      <c r="F7" s="355"/>
      <c r="H7" s="352" t="s">
        <v>139</v>
      </c>
      <c r="I7" s="352"/>
      <c r="J7" s="352"/>
      <c r="K7" s="352"/>
      <c r="L7" s="352"/>
      <c r="M7" s="352"/>
      <c r="N7" s="352"/>
      <c r="O7" s="352"/>
      <c r="P7" s="352"/>
    </row>
    <row r="8" spans="1:16" s="234" customFormat="1" ht="15" customHeight="1" x14ac:dyDescent="0.35">
      <c r="A8" s="346" t="s">
        <v>198</v>
      </c>
      <c r="B8" s="346"/>
      <c r="C8" s="346"/>
      <c r="D8" s="346"/>
      <c r="E8" s="346"/>
      <c r="F8" s="346"/>
      <c r="H8" s="353" t="s">
        <v>204</v>
      </c>
      <c r="I8" s="353"/>
      <c r="J8" s="353"/>
      <c r="K8" s="353"/>
      <c r="L8" s="353"/>
      <c r="M8" s="353"/>
      <c r="N8" s="353"/>
      <c r="O8" s="353"/>
      <c r="P8" s="353"/>
    </row>
    <row r="9" spans="1:16" s="234" customFormat="1" ht="15" customHeight="1" x14ac:dyDescent="0.35">
      <c r="A9" s="235" t="s">
        <v>199</v>
      </c>
      <c r="B9" s="235"/>
      <c r="C9" s="235"/>
      <c r="D9" s="235"/>
      <c r="E9" s="235"/>
      <c r="F9" s="235"/>
      <c r="H9" s="353" t="s">
        <v>205</v>
      </c>
      <c r="I9" s="353"/>
      <c r="J9" s="353"/>
      <c r="K9" s="353"/>
      <c r="L9" s="353"/>
      <c r="M9" s="353"/>
      <c r="N9" s="353"/>
      <c r="O9" s="353"/>
      <c r="P9" s="353"/>
    </row>
    <row r="10" spans="1:16" s="234" customFormat="1" ht="15" customHeight="1" x14ac:dyDescent="0.35">
      <c r="A10" s="344" t="s">
        <v>200</v>
      </c>
      <c r="B10" s="344"/>
      <c r="C10" s="344"/>
      <c r="D10" s="344"/>
      <c r="E10" s="344"/>
      <c r="F10" s="344"/>
      <c r="H10" s="354" t="s">
        <v>206</v>
      </c>
      <c r="I10" s="354"/>
      <c r="J10" s="354"/>
      <c r="K10" s="354"/>
      <c r="L10" s="354"/>
      <c r="M10" s="354"/>
      <c r="N10" s="354"/>
      <c r="O10" s="354"/>
      <c r="P10" s="354"/>
    </row>
    <row r="11" spans="1:16" s="234" customFormat="1" ht="15" customHeight="1" x14ac:dyDescent="0.35">
      <c r="A11" s="344" t="s">
        <v>201</v>
      </c>
      <c r="B11" s="344"/>
      <c r="C11" s="344"/>
      <c r="D11" s="344"/>
      <c r="E11" s="344"/>
      <c r="F11" s="344"/>
      <c r="H11" s="354" t="s">
        <v>207</v>
      </c>
      <c r="I11" s="354"/>
      <c r="J11" s="354"/>
      <c r="K11" s="354"/>
      <c r="L11" s="354"/>
      <c r="M11" s="354"/>
      <c r="N11" s="354"/>
      <c r="O11" s="354"/>
      <c r="P11" s="354"/>
    </row>
    <row r="12" spans="1:16" s="234" customFormat="1" ht="15" customHeight="1" x14ac:dyDescent="0.35">
      <c r="A12" s="344" t="s">
        <v>202</v>
      </c>
      <c r="B12" s="344"/>
      <c r="C12" s="344"/>
      <c r="D12" s="344"/>
      <c r="E12" s="344"/>
      <c r="F12" s="344"/>
      <c r="H12" s="354" t="s">
        <v>208</v>
      </c>
      <c r="I12" s="354"/>
      <c r="J12" s="354"/>
      <c r="K12" s="354"/>
      <c r="L12" s="354"/>
      <c r="M12" s="354"/>
      <c r="N12" s="354"/>
      <c r="O12" s="354"/>
      <c r="P12" s="354"/>
    </row>
    <row r="13" spans="1:16" s="234" customFormat="1" ht="15" customHeight="1" x14ac:dyDescent="0.35">
      <c r="A13" s="344" t="s">
        <v>203</v>
      </c>
      <c r="B13" s="344"/>
      <c r="C13" s="344"/>
      <c r="D13" s="344"/>
      <c r="E13" s="344"/>
      <c r="F13" s="344"/>
      <c r="H13" s="354" t="s">
        <v>209</v>
      </c>
      <c r="I13" s="354"/>
      <c r="J13" s="354"/>
      <c r="K13" s="354"/>
      <c r="L13" s="354"/>
      <c r="M13" s="354"/>
      <c r="N13" s="354"/>
      <c r="O13" s="354"/>
      <c r="P13" s="354"/>
    </row>
    <row r="14" spans="1:16" s="234" customFormat="1" ht="15" customHeight="1" x14ac:dyDescent="0.35">
      <c r="A14" s="236" t="s">
        <v>114</v>
      </c>
      <c r="B14" s="237"/>
      <c r="C14" s="237"/>
      <c r="D14" s="237"/>
      <c r="E14" s="237"/>
      <c r="F14" s="237"/>
      <c r="H14" s="354" t="s">
        <v>210</v>
      </c>
      <c r="I14" s="354"/>
      <c r="J14" s="354"/>
      <c r="K14" s="354"/>
      <c r="L14" s="354"/>
      <c r="M14" s="354"/>
      <c r="N14" s="354"/>
      <c r="O14" s="354"/>
      <c r="P14" s="354"/>
    </row>
    <row r="15" spans="1:16" s="234" customFormat="1" ht="15" customHeight="1" x14ac:dyDescent="0.35">
      <c r="A15" s="236" t="s">
        <v>115</v>
      </c>
      <c r="B15" s="237"/>
      <c r="C15" s="237"/>
      <c r="D15" s="237"/>
      <c r="E15" s="237"/>
      <c r="F15" s="237"/>
      <c r="H15" s="354" t="s">
        <v>211</v>
      </c>
      <c r="I15" s="354"/>
      <c r="J15" s="354"/>
      <c r="K15" s="354"/>
      <c r="L15" s="354"/>
      <c r="M15" s="354"/>
      <c r="N15" s="354"/>
      <c r="O15" s="354"/>
      <c r="P15" s="354"/>
    </row>
    <row r="16" spans="1:16" s="234" customFormat="1" ht="15" customHeight="1" x14ac:dyDescent="0.35">
      <c r="A16" s="238" t="s">
        <v>116</v>
      </c>
      <c r="H16" s="239"/>
      <c r="I16" s="239"/>
      <c r="J16" s="239"/>
      <c r="K16" s="239"/>
      <c r="L16" s="239"/>
      <c r="M16" s="239"/>
      <c r="N16" s="239"/>
      <c r="O16" s="239"/>
      <c r="P16" s="239"/>
    </row>
    <row r="17" spans="1:16" s="234" customFormat="1" ht="15" customHeight="1" x14ac:dyDescent="0.35">
      <c r="A17" s="238" t="s">
        <v>117</v>
      </c>
      <c r="H17" s="239"/>
      <c r="I17" s="239"/>
      <c r="J17" s="239"/>
      <c r="K17" s="239"/>
      <c r="L17" s="239"/>
      <c r="M17" s="239"/>
      <c r="N17" s="239"/>
      <c r="O17" s="239"/>
      <c r="P17" s="239"/>
    </row>
    <row r="18" spans="1:16" s="234" customFormat="1" ht="15" customHeight="1" x14ac:dyDescent="0.35">
      <c r="A18" s="238" t="s">
        <v>118</v>
      </c>
      <c r="H18" s="239"/>
      <c r="I18" s="239"/>
      <c r="J18" s="239"/>
      <c r="K18" s="239"/>
      <c r="L18" s="239"/>
      <c r="M18" s="239"/>
      <c r="N18" s="239"/>
      <c r="O18" s="239"/>
      <c r="P18" s="239"/>
    </row>
    <row r="19" spans="1:16" ht="16" customHeight="1" x14ac:dyDescent="0.35">
      <c r="C19" s="240" t="s">
        <v>212</v>
      </c>
      <c r="L19" s="241"/>
      <c r="M19" s="241"/>
      <c r="N19" s="242"/>
    </row>
    <row r="20" spans="1:16" s="238" customFormat="1" ht="53.5" customHeight="1" x14ac:dyDescent="0.3">
      <c r="A20" s="356" t="s">
        <v>295</v>
      </c>
      <c r="B20" s="356"/>
      <c r="C20" s="356"/>
      <c r="D20" s="356"/>
      <c r="E20" s="356"/>
      <c r="F20" s="356"/>
      <c r="G20" s="356"/>
      <c r="H20" s="356"/>
      <c r="I20" s="356"/>
      <c r="J20" s="356"/>
      <c r="K20" s="356"/>
      <c r="L20" s="356"/>
      <c r="M20" s="356"/>
      <c r="N20" s="243"/>
    </row>
    <row r="21" spans="1:16" s="244" customFormat="1" ht="53.15" customHeight="1" x14ac:dyDescent="0.35">
      <c r="A21" s="348" t="s">
        <v>314</v>
      </c>
      <c r="B21" s="348"/>
      <c r="C21" s="348"/>
      <c r="D21" s="348"/>
      <c r="E21" s="348"/>
      <c r="F21" s="348"/>
      <c r="G21" s="348"/>
      <c r="H21" s="348"/>
      <c r="I21" s="348"/>
      <c r="J21" s="348"/>
      <c r="K21" s="348"/>
      <c r="L21" s="348"/>
      <c r="M21" s="348"/>
      <c r="N21" s="348"/>
      <c r="O21" s="348"/>
      <c r="P21" s="348"/>
    </row>
    <row r="22" spans="1:16" s="244" customFormat="1" ht="19.5" customHeight="1" x14ac:dyDescent="0.35">
      <c r="A22" s="348" t="s">
        <v>313</v>
      </c>
      <c r="B22" s="348"/>
      <c r="C22" s="348"/>
      <c r="D22" s="348"/>
      <c r="E22" s="348"/>
      <c r="F22" s="348"/>
      <c r="G22" s="348"/>
      <c r="H22" s="348"/>
      <c r="I22" s="348"/>
      <c r="J22" s="348"/>
      <c r="K22" s="348"/>
      <c r="L22" s="348"/>
      <c r="M22" s="348"/>
      <c r="N22" s="348"/>
      <c r="O22" s="348"/>
      <c r="P22" s="348"/>
    </row>
    <row r="23" spans="1:16" s="244" customFormat="1" ht="19.5" customHeight="1" x14ac:dyDescent="0.35">
      <c r="A23" s="348" t="s">
        <v>312</v>
      </c>
      <c r="B23" s="348"/>
      <c r="C23" s="348"/>
      <c r="D23" s="348"/>
      <c r="E23" s="348"/>
      <c r="F23" s="348"/>
      <c r="G23" s="348"/>
      <c r="H23" s="348"/>
      <c r="I23" s="348"/>
      <c r="J23" s="348"/>
      <c r="K23" s="348"/>
      <c r="L23" s="348"/>
      <c r="M23" s="348"/>
      <c r="N23" s="348"/>
      <c r="O23" s="348"/>
      <c r="P23" s="348"/>
    </row>
    <row r="24" spans="1:16" s="245" customFormat="1" ht="18.5" x14ac:dyDescent="0.45">
      <c r="A24" s="347" t="s">
        <v>291</v>
      </c>
      <c r="B24" s="347"/>
      <c r="C24" s="347"/>
      <c r="D24" s="347"/>
      <c r="E24" s="347"/>
      <c r="F24" s="347"/>
      <c r="G24" s="347"/>
      <c r="H24" s="347"/>
      <c r="I24" s="347"/>
      <c r="J24" s="347"/>
      <c r="K24" s="347"/>
      <c r="L24" s="347"/>
      <c r="M24" s="347"/>
    </row>
    <row r="25" spans="1:16" s="245" customFormat="1" ht="18.5" x14ac:dyDescent="0.45">
      <c r="B25" s="345" t="s">
        <v>294</v>
      </c>
      <c r="C25" s="345"/>
      <c r="D25" s="345"/>
      <c r="E25" s="345"/>
      <c r="F25" s="345"/>
      <c r="G25" s="345"/>
      <c r="H25" s="345"/>
      <c r="I25" s="345"/>
      <c r="J25" s="345"/>
      <c r="K25" s="345"/>
      <c r="L25" s="345"/>
      <c r="M25" s="345"/>
    </row>
    <row r="26" spans="1:16" s="238" customFormat="1" ht="15" customHeight="1" x14ac:dyDescent="0.3">
      <c r="A26" s="351" t="s">
        <v>125</v>
      </c>
      <c r="B26" s="351"/>
      <c r="C26" s="351"/>
      <c r="D26" s="351"/>
      <c r="E26" s="351"/>
      <c r="F26" s="351"/>
      <c r="G26" s="351"/>
      <c r="H26" s="351"/>
      <c r="I26" s="351"/>
      <c r="J26" s="351"/>
      <c r="K26" s="351"/>
      <c r="L26" s="351"/>
      <c r="M26" s="351"/>
      <c r="N26" s="351"/>
    </row>
    <row r="27" spans="1:16" s="244" customFormat="1" ht="53.15" customHeight="1" x14ac:dyDescent="0.35">
      <c r="A27" s="349" t="s">
        <v>338</v>
      </c>
      <c r="B27" s="349"/>
      <c r="C27" s="349"/>
      <c r="D27" s="349"/>
      <c r="E27" s="349"/>
      <c r="F27" s="349"/>
      <c r="G27" s="349"/>
      <c r="H27" s="349"/>
      <c r="I27" s="349"/>
      <c r="J27" s="349"/>
      <c r="K27" s="349"/>
      <c r="L27" s="349"/>
      <c r="M27" s="349"/>
      <c r="N27" s="349"/>
      <c r="O27" s="349"/>
      <c r="P27" s="349"/>
    </row>
    <row r="28" spans="1:16" s="238" customFormat="1" ht="16" customHeight="1" x14ac:dyDescent="0.3">
      <c r="A28" s="350" t="s">
        <v>220</v>
      </c>
      <c r="B28" s="350"/>
      <c r="C28" s="350"/>
      <c r="D28" s="350"/>
      <c r="E28" s="350"/>
      <c r="F28" s="350"/>
      <c r="G28" s="350"/>
      <c r="H28" s="350"/>
      <c r="I28" s="350"/>
      <c r="J28" s="350"/>
      <c r="K28" s="350"/>
      <c r="L28" s="350"/>
      <c r="M28" s="350"/>
      <c r="N28" s="243"/>
    </row>
    <row r="29" spans="1:16" s="244" customFormat="1" ht="20.5" customHeight="1" x14ac:dyDescent="0.35">
      <c r="A29" s="349" t="s">
        <v>339</v>
      </c>
      <c r="B29" s="349"/>
      <c r="C29" s="349"/>
      <c r="D29" s="349"/>
      <c r="E29" s="349"/>
      <c r="F29" s="349"/>
      <c r="G29" s="349"/>
      <c r="H29" s="349"/>
      <c r="I29" s="349"/>
      <c r="J29" s="349"/>
      <c r="K29" s="349"/>
      <c r="L29" s="349"/>
      <c r="M29" s="349"/>
      <c r="N29" s="349"/>
      <c r="O29" s="349"/>
      <c r="P29" s="349"/>
    </row>
    <row r="30" spans="1:16" s="244" customFormat="1" ht="20.5" customHeight="1" x14ac:dyDescent="0.35">
      <c r="B30" s="238" t="s">
        <v>340</v>
      </c>
      <c r="C30" s="246"/>
      <c r="D30" s="246"/>
      <c r="E30" s="246"/>
      <c r="F30" s="246"/>
      <c r="G30" s="246"/>
      <c r="H30" s="246"/>
      <c r="I30" s="246"/>
      <c r="J30" s="246"/>
      <c r="K30" s="246"/>
      <c r="L30" s="246"/>
      <c r="M30" s="246"/>
      <c r="N30" s="246"/>
      <c r="O30" s="246"/>
      <c r="P30" s="246"/>
    </row>
    <row r="31" spans="1:16" s="244" customFormat="1" ht="20.5" customHeight="1" x14ac:dyDescent="0.35">
      <c r="B31" s="238" t="s">
        <v>341</v>
      </c>
      <c r="C31" s="246"/>
      <c r="D31" s="246"/>
      <c r="E31" s="246"/>
      <c r="F31" s="246"/>
      <c r="G31" s="246"/>
      <c r="H31" s="246"/>
      <c r="I31" s="246"/>
      <c r="J31" s="246"/>
      <c r="K31" s="246"/>
      <c r="L31" s="246"/>
      <c r="M31" s="246"/>
      <c r="N31" s="246"/>
      <c r="O31" s="246"/>
      <c r="P31" s="246"/>
    </row>
    <row r="32" spans="1:16" s="244" customFormat="1" ht="20.5" customHeight="1" x14ac:dyDescent="0.35">
      <c r="B32" s="238" t="s">
        <v>342</v>
      </c>
      <c r="C32" s="246"/>
      <c r="D32" s="246"/>
      <c r="E32" s="246"/>
      <c r="F32" s="246"/>
      <c r="G32" s="246"/>
      <c r="H32" s="246"/>
      <c r="I32" s="246"/>
      <c r="J32" s="246"/>
      <c r="K32" s="246"/>
      <c r="L32" s="246"/>
      <c r="M32" s="246"/>
      <c r="N32" s="246"/>
      <c r="O32" s="246"/>
      <c r="P32" s="246"/>
    </row>
    <row r="33" spans="1:14" s="238" customFormat="1" ht="15" customHeight="1" x14ac:dyDescent="0.3">
      <c r="B33" s="238" t="s">
        <v>343</v>
      </c>
      <c r="C33" s="247"/>
      <c r="D33" s="247"/>
      <c r="E33" s="247"/>
      <c r="F33" s="247"/>
      <c r="G33" s="247"/>
      <c r="H33" s="247"/>
      <c r="I33" s="247"/>
      <c r="J33" s="247"/>
      <c r="K33" s="247"/>
      <c r="L33" s="247"/>
      <c r="M33" s="247"/>
      <c r="N33" s="247"/>
    </row>
    <row r="34" spans="1:14" s="238" customFormat="1" ht="15" customHeight="1" x14ac:dyDescent="0.3">
      <c r="B34" s="238" t="s">
        <v>344</v>
      </c>
      <c r="C34" s="247"/>
      <c r="D34" s="247"/>
      <c r="E34" s="247"/>
      <c r="F34" s="247"/>
      <c r="G34" s="247"/>
      <c r="H34" s="247"/>
      <c r="I34" s="247"/>
      <c r="J34" s="247"/>
      <c r="K34" s="247"/>
      <c r="L34" s="247"/>
      <c r="M34" s="247"/>
      <c r="N34" s="247"/>
    </row>
    <row r="35" spans="1:14" s="238" customFormat="1" ht="17.149999999999999" customHeight="1" x14ac:dyDescent="0.3">
      <c r="A35" s="334" t="s">
        <v>345</v>
      </c>
      <c r="B35" s="334"/>
      <c r="C35" s="334"/>
      <c r="D35" s="334"/>
      <c r="E35" s="334"/>
      <c r="F35" s="334"/>
      <c r="G35" s="334"/>
      <c r="H35" s="334"/>
      <c r="I35" s="334"/>
      <c r="J35" s="334"/>
      <c r="K35" s="334"/>
      <c r="L35" s="334"/>
      <c r="M35" s="334"/>
    </row>
    <row r="36" spans="1:14" s="238" customFormat="1" ht="14" x14ac:dyDescent="0.3">
      <c r="B36" s="335" t="s">
        <v>216</v>
      </c>
      <c r="C36" s="335"/>
      <c r="D36" s="335"/>
      <c r="E36" s="335"/>
      <c r="F36" s="335"/>
      <c r="G36" s="335"/>
      <c r="H36" s="335"/>
      <c r="I36" s="335"/>
      <c r="J36" s="335"/>
      <c r="K36" s="335"/>
      <c r="L36" s="335"/>
      <c r="M36" s="335"/>
    </row>
    <row r="37" spans="1:14" s="238" customFormat="1" ht="14" x14ac:dyDescent="0.3">
      <c r="B37" s="335" t="s">
        <v>217</v>
      </c>
      <c r="C37" s="335"/>
      <c r="D37" s="335"/>
      <c r="E37" s="335"/>
      <c r="F37" s="335"/>
      <c r="G37" s="335"/>
      <c r="H37" s="335"/>
      <c r="I37" s="335"/>
      <c r="J37" s="335"/>
      <c r="K37" s="335"/>
      <c r="L37" s="335"/>
      <c r="M37" s="335"/>
    </row>
    <row r="38" spans="1:14" s="238" customFormat="1" ht="14" x14ac:dyDescent="0.3">
      <c r="B38" s="335" t="s">
        <v>218</v>
      </c>
      <c r="C38" s="335"/>
      <c r="D38" s="335"/>
      <c r="E38" s="335"/>
      <c r="F38" s="335"/>
      <c r="G38" s="335"/>
      <c r="H38" s="335"/>
      <c r="I38" s="335"/>
      <c r="J38" s="335"/>
      <c r="K38" s="335"/>
      <c r="L38" s="335"/>
      <c r="M38" s="335"/>
    </row>
    <row r="39" spans="1:14" s="238" customFormat="1" ht="14" x14ac:dyDescent="0.3">
      <c r="B39" s="335" t="s">
        <v>219</v>
      </c>
      <c r="C39" s="335"/>
      <c r="D39" s="335"/>
      <c r="E39" s="335"/>
      <c r="F39" s="335"/>
      <c r="G39" s="335"/>
      <c r="H39" s="335"/>
      <c r="I39" s="335"/>
      <c r="J39" s="335"/>
      <c r="K39" s="335"/>
      <c r="L39" s="335"/>
      <c r="M39" s="335"/>
    </row>
    <row r="40" spans="1:14" s="238" customFormat="1" ht="71.5" customHeight="1" x14ac:dyDescent="0.3">
      <c r="A40" s="340" t="s">
        <v>346</v>
      </c>
      <c r="B40" s="340"/>
      <c r="C40" s="340"/>
      <c r="D40" s="340"/>
      <c r="E40" s="340"/>
      <c r="F40" s="340"/>
      <c r="G40" s="340"/>
      <c r="H40" s="340"/>
      <c r="I40" s="340"/>
      <c r="J40" s="340"/>
      <c r="K40" s="340"/>
      <c r="L40" s="340"/>
      <c r="M40" s="340"/>
    </row>
    <row r="41" spans="1:14" s="238" customFormat="1" ht="18" customHeight="1" x14ac:dyDescent="0.3">
      <c r="A41" s="248"/>
      <c r="B41" s="340" t="s">
        <v>108</v>
      </c>
      <c r="C41" s="340"/>
      <c r="D41" s="340"/>
      <c r="E41" s="340"/>
      <c r="F41" s="340"/>
      <c r="G41" s="340"/>
      <c r="H41" s="340"/>
      <c r="I41" s="340"/>
      <c r="J41" s="340"/>
      <c r="K41" s="340"/>
      <c r="L41" s="340"/>
      <c r="M41" s="340"/>
    </row>
    <row r="42" spans="1:14" s="238" customFormat="1" ht="18" customHeight="1" x14ac:dyDescent="0.3">
      <c r="A42" s="248"/>
      <c r="B42" s="340" t="s">
        <v>109</v>
      </c>
      <c r="C42" s="340"/>
      <c r="D42" s="340"/>
      <c r="E42" s="340"/>
      <c r="F42" s="340"/>
      <c r="G42" s="340"/>
      <c r="H42" s="340"/>
      <c r="I42" s="340"/>
      <c r="J42" s="340"/>
      <c r="K42" s="340"/>
      <c r="L42" s="340"/>
      <c r="M42" s="340"/>
    </row>
    <row r="43" spans="1:14" s="238" customFormat="1" ht="18" customHeight="1" x14ac:dyDescent="0.3">
      <c r="A43" s="248"/>
      <c r="B43" s="340" t="s">
        <v>110</v>
      </c>
      <c r="C43" s="340"/>
      <c r="D43" s="340"/>
      <c r="E43" s="340"/>
      <c r="F43" s="340"/>
      <c r="G43" s="340"/>
      <c r="H43" s="340"/>
      <c r="I43" s="340"/>
      <c r="J43" s="340"/>
      <c r="K43" s="340"/>
      <c r="L43" s="340"/>
      <c r="M43" s="340"/>
    </row>
    <row r="44" spans="1:14" s="238" customFormat="1" ht="18" customHeight="1" x14ac:dyDescent="0.3">
      <c r="A44" s="248"/>
      <c r="B44" s="340" t="s">
        <v>111</v>
      </c>
      <c r="C44" s="340"/>
      <c r="D44" s="340"/>
      <c r="E44" s="340"/>
      <c r="F44" s="340"/>
      <c r="G44" s="340"/>
      <c r="H44" s="340"/>
      <c r="I44" s="340"/>
      <c r="J44" s="340"/>
      <c r="K44" s="340"/>
      <c r="L44" s="340"/>
      <c r="M44" s="340"/>
    </row>
    <row r="45" spans="1:14" s="238" customFormat="1" ht="19.5" customHeight="1" x14ac:dyDescent="0.3">
      <c r="A45" s="337" t="s">
        <v>59</v>
      </c>
      <c r="B45" s="337"/>
      <c r="C45" s="337"/>
      <c r="D45" s="337"/>
      <c r="E45" s="337"/>
      <c r="F45" s="337"/>
      <c r="G45" s="337"/>
      <c r="H45" s="337"/>
      <c r="I45" s="337"/>
      <c r="J45" s="337"/>
      <c r="K45" s="337"/>
      <c r="L45" s="337"/>
      <c r="M45" s="337"/>
    </row>
    <row r="46" spans="1:14" s="238" customFormat="1" ht="10" customHeight="1" x14ac:dyDescent="0.3"/>
    <row r="47" spans="1:14" s="238" customFormat="1" ht="15.5" x14ac:dyDescent="0.3">
      <c r="A47" s="338" t="s">
        <v>101</v>
      </c>
      <c r="B47" s="338"/>
      <c r="C47" s="338"/>
      <c r="D47" s="338"/>
      <c r="E47" s="338"/>
      <c r="F47" s="338"/>
      <c r="G47" s="338"/>
      <c r="H47" s="338"/>
      <c r="I47" s="338"/>
      <c r="J47" s="338"/>
      <c r="K47" s="338"/>
      <c r="L47" s="338"/>
      <c r="M47" s="338"/>
    </row>
    <row r="48" spans="1:14" s="238" customFormat="1" ht="12" customHeight="1" x14ac:dyDescent="0.3">
      <c r="A48" s="339" t="s">
        <v>91</v>
      </c>
      <c r="B48" s="339"/>
      <c r="C48" s="339"/>
      <c r="D48" s="339"/>
      <c r="E48" s="339"/>
      <c r="F48" s="339"/>
      <c r="G48" s="339"/>
      <c r="H48" s="339"/>
      <c r="I48" s="339"/>
      <c r="J48" s="339"/>
      <c r="K48" s="339"/>
      <c r="L48" s="339"/>
      <c r="M48" s="339"/>
    </row>
    <row r="49" spans="1:16" s="238" customFormat="1" ht="14" x14ac:dyDescent="0.3">
      <c r="A49" s="339" t="s">
        <v>102</v>
      </c>
      <c r="B49" s="339"/>
      <c r="C49" s="339"/>
      <c r="D49" s="339"/>
      <c r="E49" s="339"/>
      <c r="F49" s="339"/>
      <c r="G49" s="339"/>
      <c r="H49" s="339"/>
      <c r="I49" s="339"/>
      <c r="J49" s="339"/>
      <c r="K49" s="339"/>
      <c r="L49" s="339"/>
      <c r="M49" s="339"/>
    </row>
    <row r="50" spans="1:16" s="238" customFormat="1" ht="14" x14ac:dyDescent="0.3">
      <c r="A50" s="339" t="s">
        <v>103</v>
      </c>
      <c r="B50" s="339"/>
      <c r="C50" s="339"/>
      <c r="D50" s="339"/>
      <c r="E50" s="339"/>
      <c r="F50" s="339"/>
      <c r="G50" s="339"/>
      <c r="H50" s="339"/>
      <c r="I50" s="339"/>
      <c r="J50" s="339"/>
      <c r="K50" s="339"/>
      <c r="L50" s="339"/>
      <c r="M50" s="339"/>
    </row>
    <row r="51" spans="1:16" s="238" customFormat="1" ht="14" x14ac:dyDescent="0.3">
      <c r="B51" s="249" t="s">
        <v>92</v>
      </c>
    </row>
    <row r="52" spans="1:16" s="238" customFormat="1" ht="14" x14ac:dyDescent="0.3">
      <c r="B52" s="250" t="s">
        <v>104</v>
      </c>
    </row>
    <row r="53" spans="1:16" s="238" customFormat="1" ht="14" x14ac:dyDescent="0.3">
      <c r="B53" s="250" t="s">
        <v>105</v>
      </c>
    </row>
    <row r="54" spans="1:16" s="238" customFormat="1" ht="14" x14ac:dyDescent="0.3">
      <c r="B54" s="250" t="s">
        <v>106</v>
      </c>
    </row>
    <row r="55" spans="1:16" s="238" customFormat="1" ht="14" x14ac:dyDescent="0.3">
      <c r="A55" s="336" t="s">
        <v>107</v>
      </c>
      <c r="B55" s="336"/>
      <c r="C55" s="336"/>
      <c r="D55" s="336"/>
      <c r="E55" s="336"/>
      <c r="F55" s="336"/>
      <c r="G55" s="336"/>
      <c r="H55" s="336"/>
      <c r="I55" s="336"/>
      <c r="J55" s="336"/>
      <c r="K55" s="336"/>
      <c r="L55" s="336"/>
      <c r="M55" s="336"/>
    </row>
    <row r="56" spans="1:16" s="238" customFormat="1" ht="14" x14ac:dyDescent="0.3">
      <c r="B56" s="238" t="s">
        <v>93</v>
      </c>
    </row>
    <row r="57" spans="1:16" s="238" customFormat="1" ht="14" x14ac:dyDescent="0.3">
      <c r="B57" s="238" t="s">
        <v>94</v>
      </c>
    </row>
    <row r="58" spans="1:16" s="238" customFormat="1" ht="14" x14ac:dyDescent="0.3">
      <c r="B58" s="238" t="s">
        <v>95</v>
      </c>
    </row>
    <row r="59" spans="1:16" s="238" customFormat="1" ht="14" x14ac:dyDescent="0.3">
      <c r="B59" s="238" t="s">
        <v>96</v>
      </c>
    </row>
    <row r="60" spans="1:16" s="238" customFormat="1" ht="14" x14ac:dyDescent="0.3">
      <c r="B60" s="238" t="s">
        <v>97</v>
      </c>
    </row>
    <row r="61" spans="1:16" s="238" customFormat="1" ht="14" x14ac:dyDescent="0.3">
      <c r="B61" s="238" t="s">
        <v>98</v>
      </c>
    </row>
    <row r="62" spans="1:16" s="238" customFormat="1" ht="47.15" customHeight="1" x14ac:dyDescent="0.3">
      <c r="A62" s="332" t="s">
        <v>99</v>
      </c>
      <c r="B62" s="332"/>
      <c r="C62" s="332"/>
      <c r="D62" s="332"/>
      <c r="E62" s="332"/>
      <c r="F62" s="332"/>
      <c r="G62" s="332"/>
      <c r="H62" s="332"/>
      <c r="I62" s="332"/>
      <c r="J62" s="332"/>
      <c r="K62" s="332"/>
      <c r="L62" s="332"/>
      <c r="M62" s="332"/>
    </row>
    <row r="63" spans="1:16" s="238" customFormat="1" ht="42" customHeight="1" x14ac:dyDescent="0.3">
      <c r="A63" s="333" t="s">
        <v>100</v>
      </c>
      <c r="B63" s="333"/>
      <c r="C63" s="333"/>
      <c r="D63" s="333"/>
      <c r="E63" s="333"/>
      <c r="F63" s="333"/>
      <c r="G63" s="333"/>
      <c r="H63" s="333"/>
      <c r="I63" s="333"/>
      <c r="J63" s="333"/>
      <c r="K63" s="333"/>
      <c r="L63" s="333"/>
      <c r="M63" s="333"/>
      <c r="N63" s="251"/>
      <c r="O63" s="251"/>
      <c r="P63" s="251"/>
    </row>
    <row r="64" spans="1:16" s="238" customFormat="1" ht="14" x14ac:dyDescent="0.3"/>
    <row r="65" spans="2:2" s="238" customFormat="1" ht="14" x14ac:dyDescent="0.3"/>
    <row r="66" spans="2:2" s="238" customFormat="1" ht="18.5" x14ac:dyDescent="0.45">
      <c r="B66" s="252" t="s">
        <v>212</v>
      </c>
    </row>
    <row r="67" spans="2:2" s="238" customFormat="1" ht="14" x14ac:dyDescent="0.3"/>
    <row r="68" spans="2:2" s="238" customFormat="1" ht="14" x14ac:dyDescent="0.3"/>
    <row r="69" spans="2:2" s="238" customFormat="1" ht="14" x14ac:dyDescent="0.3"/>
    <row r="70" spans="2:2" s="238" customFormat="1" ht="14" x14ac:dyDescent="0.3"/>
    <row r="71" spans="2:2" s="238" customFormat="1" ht="14" x14ac:dyDescent="0.3"/>
    <row r="72" spans="2:2" s="238" customFormat="1" ht="14" x14ac:dyDescent="0.3"/>
    <row r="73" spans="2:2" s="245" customFormat="1" ht="18.5" x14ac:dyDescent="0.45"/>
    <row r="74" spans="2:2" s="245" customFormat="1" ht="18.5" x14ac:dyDescent="0.45"/>
    <row r="75" spans="2:2" s="245" customFormat="1" ht="18.5" x14ac:dyDescent="0.45"/>
    <row r="76" spans="2:2" s="245" customFormat="1" ht="18.5" x14ac:dyDescent="0.45"/>
  </sheetData>
  <sheetProtection algorithmName="SHA-512" hashValue="HG509RjiK0r5IC9qjiTW/umhGSprtB4GNy2M9vebBg2Anrbc1a+Nos4IYmB7eYTwEICQtTEjrioch5a/No/odw==" saltValue="X3PMz21kmDTkM4X25vyzzg==" spinCount="100000" sheet="1" objects="1" scenarios="1"/>
  <mergeCells count="48">
    <mergeCell ref="A29:P29"/>
    <mergeCell ref="A28:M28"/>
    <mergeCell ref="A26:N26"/>
    <mergeCell ref="H7:P7"/>
    <mergeCell ref="H8:P8"/>
    <mergeCell ref="H9:P9"/>
    <mergeCell ref="H10:P10"/>
    <mergeCell ref="H11:P11"/>
    <mergeCell ref="H12:P12"/>
    <mergeCell ref="H13:P13"/>
    <mergeCell ref="H14:P14"/>
    <mergeCell ref="H15:P15"/>
    <mergeCell ref="A7:F7"/>
    <mergeCell ref="A20:M20"/>
    <mergeCell ref="A12:F12"/>
    <mergeCell ref="A13:F13"/>
    <mergeCell ref="B41:M41"/>
    <mergeCell ref="B42:M42"/>
    <mergeCell ref="B43:M43"/>
    <mergeCell ref="A2:P2"/>
    <mergeCell ref="A4:P4"/>
    <mergeCell ref="A3:P3"/>
    <mergeCell ref="A6:P6"/>
    <mergeCell ref="A10:F10"/>
    <mergeCell ref="B25:M25"/>
    <mergeCell ref="A8:F8"/>
    <mergeCell ref="A11:F11"/>
    <mergeCell ref="A24:M24"/>
    <mergeCell ref="A21:P21"/>
    <mergeCell ref="A22:P22"/>
    <mergeCell ref="A23:P23"/>
    <mergeCell ref="A27:P27"/>
    <mergeCell ref="A1:B1"/>
    <mergeCell ref="A62:M62"/>
    <mergeCell ref="A63:M63"/>
    <mergeCell ref="A35:M35"/>
    <mergeCell ref="B36:M36"/>
    <mergeCell ref="B37:M37"/>
    <mergeCell ref="B38:M38"/>
    <mergeCell ref="B39:M39"/>
    <mergeCell ref="A55:M55"/>
    <mergeCell ref="A45:M45"/>
    <mergeCell ref="A47:M47"/>
    <mergeCell ref="A48:M48"/>
    <mergeCell ref="A49:M49"/>
    <mergeCell ref="A50:M50"/>
    <mergeCell ref="B44:M44"/>
    <mergeCell ref="A40:M40"/>
  </mergeCells>
  <hyperlinks>
    <hyperlink ref="B66" r:id="rId1" xr:uid="{00000000-0004-0000-0200-000000000000}"/>
    <hyperlink ref="C19" r:id="rId2" xr:uid="{00000000-0004-0000-0200-000001000000}"/>
  </hyperlinks>
  <pageMargins left="0.7" right="0.7" top="0.75" bottom="0.75" header="0.3" footer="0.3"/>
  <pageSetup paperSize="9" orientation="portrait" horizontalDpi="0" verticalDpi="0"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C1FFC1"/>
  </sheetPr>
  <dimension ref="A1:BY421"/>
  <sheetViews>
    <sheetView zoomScaleNormal="100" workbookViewId="0">
      <selection activeCell="C10" sqref="C10"/>
    </sheetView>
  </sheetViews>
  <sheetFormatPr defaultColWidth="8.7265625" defaultRowHeight="14.5" x14ac:dyDescent="0.35"/>
  <cols>
    <col min="1" max="21" width="8.7265625" style="229"/>
    <col min="22" max="22" width="5.453125" style="6" hidden="1" customWidth="1"/>
    <col min="23" max="24" width="4" style="6" hidden="1" customWidth="1"/>
    <col min="25" max="25" width="3.453125" style="6" hidden="1" customWidth="1"/>
    <col min="26" max="71" width="3.453125" style="63" hidden="1" customWidth="1"/>
    <col min="72" max="72" width="6.1796875" style="6" hidden="1" customWidth="1"/>
    <col min="73" max="73" width="4.81640625" style="6" hidden="1" customWidth="1"/>
    <col min="74" max="74" width="6.26953125" style="63" hidden="1" customWidth="1"/>
    <col min="75" max="75" width="3.7265625" style="63" hidden="1" customWidth="1"/>
    <col min="76" max="77" width="0" style="63" hidden="1" customWidth="1"/>
    <col min="78" max="16384" width="8.7265625" style="229"/>
  </cols>
  <sheetData>
    <row r="1" spans="1:77" ht="20" x14ac:dyDescent="0.4">
      <c r="A1" s="365" t="s">
        <v>7</v>
      </c>
      <c r="B1" s="365"/>
      <c r="C1" s="365"/>
      <c r="D1" s="365"/>
      <c r="E1" s="365"/>
      <c r="F1" s="365"/>
      <c r="G1" s="365"/>
      <c r="H1" s="365"/>
      <c r="I1" s="365"/>
      <c r="J1" s="365"/>
      <c r="K1" s="365"/>
      <c r="L1" s="365"/>
      <c r="M1" s="365"/>
      <c r="N1" s="365"/>
      <c r="O1" s="365"/>
      <c r="P1" s="230"/>
      <c r="Q1" s="230"/>
      <c r="R1" s="230"/>
      <c r="S1" s="230"/>
      <c r="T1" s="230"/>
      <c r="U1" s="230"/>
      <c r="V1" s="275">
        <f>'Encode Data'!E13</f>
        <v>2</v>
      </c>
      <c r="W1" s="6">
        <f t="shared" ref="W1:BB1" si="0">V1</f>
        <v>2</v>
      </c>
      <c r="X1" s="6">
        <f t="shared" si="0"/>
        <v>2</v>
      </c>
      <c r="Y1" s="6">
        <f t="shared" si="0"/>
        <v>2</v>
      </c>
      <c r="Z1" s="6">
        <f t="shared" si="0"/>
        <v>2</v>
      </c>
      <c r="AA1" s="6">
        <f t="shared" si="0"/>
        <v>2</v>
      </c>
      <c r="AB1" s="6">
        <f t="shared" si="0"/>
        <v>2</v>
      </c>
      <c r="AC1" s="6">
        <f t="shared" si="0"/>
        <v>2</v>
      </c>
      <c r="AD1" s="6">
        <f t="shared" si="0"/>
        <v>2</v>
      </c>
      <c r="AE1" s="6">
        <f t="shared" si="0"/>
        <v>2</v>
      </c>
      <c r="AF1" s="6">
        <f t="shared" si="0"/>
        <v>2</v>
      </c>
      <c r="AG1" s="6">
        <f t="shared" si="0"/>
        <v>2</v>
      </c>
      <c r="AH1" s="6">
        <f t="shared" si="0"/>
        <v>2</v>
      </c>
      <c r="AI1" s="6">
        <f t="shared" si="0"/>
        <v>2</v>
      </c>
      <c r="AJ1" s="6">
        <f t="shared" si="0"/>
        <v>2</v>
      </c>
      <c r="AK1" s="6">
        <f t="shared" si="0"/>
        <v>2</v>
      </c>
      <c r="AL1" s="6">
        <f t="shared" si="0"/>
        <v>2</v>
      </c>
      <c r="AM1" s="6">
        <f t="shared" si="0"/>
        <v>2</v>
      </c>
      <c r="AN1" s="6">
        <f t="shared" si="0"/>
        <v>2</v>
      </c>
      <c r="AO1" s="6">
        <f t="shared" si="0"/>
        <v>2</v>
      </c>
      <c r="AP1" s="6">
        <f t="shared" si="0"/>
        <v>2</v>
      </c>
      <c r="AQ1" s="6">
        <f t="shared" si="0"/>
        <v>2</v>
      </c>
      <c r="AR1" s="6">
        <f t="shared" si="0"/>
        <v>2</v>
      </c>
      <c r="AS1" s="6">
        <f t="shared" si="0"/>
        <v>2</v>
      </c>
      <c r="AT1" s="6">
        <f t="shared" si="0"/>
        <v>2</v>
      </c>
      <c r="AU1" s="6">
        <f t="shared" si="0"/>
        <v>2</v>
      </c>
      <c r="AV1" s="6">
        <f t="shared" si="0"/>
        <v>2</v>
      </c>
      <c r="AW1" s="6">
        <f t="shared" si="0"/>
        <v>2</v>
      </c>
      <c r="AX1" s="6">
        <f t="shared" si="0"/>
        <v>2</v>
      </c>
      <c r="AY1" s="6">
        <f t="shared" si="0"/>
        <v>2</v>
      </c>
      <c r="AZ1" s="6">
        <f t="shared" si="0"/>
        <v>2</v>
      </c>
      <c r="BA1" s="6">
        <f t="shared" si="0"/>
        <v>2</v>
      </c>
      <c r="BB1" s="6">
        <f t="shared" si="0"/>
        <v>2</v>
      </c>
      <c r="BC1" s="6">
        <f t="shared" ref="BC1:BS1" si="1">BB1</f>
        <v>2</v>
      </c>
      <c r="BD1" s="6">
        <f t="shared" si="1"/>
        <v>2</v>
      </c>
      <c r="BE1" s="6">
        <f t="shared" si="1"/>
        <v>2</v>
      </c>
      <c r="BF1" s="6">
        <f t="shared" si="1"/>
        <v>2</v>
      </c>
      <c r="BG1" s="6">
        <f t="shared" si="1"/>
        <v>2</v>
      </c>
      <c r="BH1" s="6">
        <f t="shared" si="1"/>
        <v>2</v>
      </c>
      <c r="BI1" s="6">
        <f t="shared" si="1"/>
        <v>2</v>
      </c>
      <c r="BJ1" s="6">
        <f t="shared" si="1"/>
        <v>2</v>
      </c>
      <c r="BK1" s="6">
        <f t="shared" si="1"/>
        <v>2</v>
      </c>
      <c r="BL1" s="6">
        <f t="shared" si="1"/>
        <v>2</v>
      </c>
      <c r="BM1" s="6">
        <f t="shared" si="1"/>
        <v>2</v>
      </c>
      <c r="BN1" s="6">
        <f t="shared" si="1"/>
        <v>2</v>
      </c>
      <c r="BO1" s="6">
        <f t="shared" si="1"/>
        <v>2</v>
      </c>
      <c r="BP1" s="6">
        <f t="shared" si="1"/>
        <v>2</v>
      </c>
      <c r="BQ1" s="6">
        <f t="shared" si="1"/>
        <v>2</v>
      </c>
      <c r="BR1" s="6">
        <f t="shared" si="1"/>
        <v>2</v>
      </c>
      <c r="BS1" s="6">
        <f t="shared" si="1"/>
        <v>2</v>
      </c>
      <c r="BV1" s="6"/>
      <c r="BW1" s="6"/>
    </row>
    <row r="2" spans="1:77" s="253" customFormat="1" ht="62.5" customHeight="1" x14ac:dyDescent="0.45">
      <c r="A2" s="367" t="s">
        <v>286</v>
      </c>
      <c r="B2" s="367"/>
      <c r="C2" s="367"/>
      <c r="D2" s="367"/>
      <c r="E2" s="367"/>
      <c r="F2" s="367"/>
      <c r="G2" s="367"/>
      <c r="H2" s="367"/>
      <c r="I2" s="367"/>
      <c r="J2" s="367"/>
      <c r="K2" s="367"/>
      <c r="L2" s="367"/>
      <c r="M2" s="367"/>
      <c r="N2" s="367"/>
      <c r="O2" s="367"/>
      <c r="P2" s="367"/>
      <c r="Q2" s="367"/>
      <c r="R2" s="367"/>
      <c r="S2" s="255"/>
      <c r="T2" s="255"/>
      <c r="U2" s="255"/>
      <c r="V2" s="6">
        <v>1</v>
      </c>
      <c r="W2" s="6">
        <v>2</v>
      </c>
      <c r="X2" s="6">
        <v>3</v>
      </c>
      <c r="Y2" s="6">
        <v>4</v>
      </c>
      <c r="Z2" s="6">
        <v>5</v>
      </c>
      <c r="AA2" s="6">
        <v>6</v>
      </c>
      <c r="AB2" s="6">
        <v>7</v>
      </c>
      <c r="AC2" s="6">
        <v>8</v>
      </c>
      <c r="AD2" s="6">
        <v>9</v>
      </c>
      <c r="AE2" s="6">
        <v>10</v>
      </c>
      <c r="AF2" s="6">
        <v>11</v>
      </c>
      <c r="AG2" s="6">
        <v>12</v>
      </c>
      <c r="AH2" s="6">
        <v>13</v>
      </c>
      <c r="AI2" s="6">
        <v>14</v>
      </c>
      <c r="AJ2" s="6">
        <v>15</v>
      </c>
      <c r="AK2" s="6">
        <v>16</v>
      </c>
      <c r="AL2" s="6">
        <v>17</v>
      </c>
      <c r="AM2" s="6">
        <v>18</v>
      </c>
      <c r="AN2" s="6">
        <v>19</v>
      </c>
      <c r="AO2" s="6">
        <v>20</v>
      </c>
      <c r="AP2" s="6">
        <v>21</v>
      </c>
      <c r="AQ2" s="6">
        <v>22</v>
      </c>
      <c r="AR2" s="6">
        <v>23</v>
      </c>
      <c r="AS2" s="6">
        <v>24</v>
      </c>
      <c r="AT2" s="6">
        <v>25</v>
      </c>
      <c r="AU2" s="6">
        <v>26</v>
      </c>
      <c r="AV2" s="6">
        <v>27</v>
      </c>
      <c r="AW2" s="6">
        <v>28</v>
      </c>
      <c r="AX2" s="6">
        <v>29</v>
      </c>
      <c r="AY2" s="6">
        <v>30</v>
      </c>
      <c r="AZ2" s="6">
        <v>31</v>
      </c>
      <c r="BA2" s="6">
        <v>32</v>
      </c>
      <c r="BB2" s="6">
        <v>33</v>
      </c>
      <c r="BC2" s="6">
        <v>34</v>
      </c>
      <c r="BD2" s="6">
        <v>35</v>
      </c>
      <c r="BE2" s="6">
        <v>36</v>
      </c>
      <c r="BF2" s="6">
        <v>37</v>
      </c>
      <c r="BG2" s="6">
        <v>38</v>
      </c>
      <c r="BH2" s="6">
        <v>39</v>
      </c>
      <c r="BI2" s="6">
        <v>40</v>
      </c>
      <c r="BJ2" s="6">
        <v>41</v>
      </c>
      <c r="BK2" s="6">
        <v>42</v>
      </c>
      <c r="BL2" s="6">
        <v>43</v>
      </c>
      <c r="BM2" s="6">
        <v>44</v>
      </c>
      <c r="BN2" s="6">
        <v>45</v>
      </c>
      <c r="BO2" s="6">
        <v>46</v>
      </c>
      <c r="BP2" s="6">
        <v>47</v>
      </c>
      <c r="BQ2" s="6">
        <v>48</v>
      </c>
      <c r="BR2" s="6">
        <v>49</v>
      </c>
      <c r="BS2" s="6">
        <v>50</v>
      </c>
      <c r="BT2" s="6"/>
      <c r="BU2" s="6"/>
      <c r="BV2" s="6"/>
      <c r="BW2" s="6"/>
      <c r="BX2" s="63"/>
      <c r="BY2" s="63"/>
    </row>
    <row r="3" spans="1:77" ht="42.65" customHeight="1" x14ac:dyDescent="0.35">
      <c r="A3" s="367" t="s">
        <v>222</v>
      </c>
      <c r="B3" s="367"/>
      <c r="C3" s="367"/>
      <c r="D3" s="367"/>
      <c r="E3" s="367"/>
      <c r="F3" s="367"/>
      <c r="G3" s="367"/>
      <c r="H3" s="367"/>
      <c r="I3" s="367"/>
      <c r="J3" s="367"/>
      <c r="K3" s="367"/>
      <c r="L3" s="367"/>
      <c r="M3" s="367"/>
      <c r="N3" s="367"/>
      <c r="O3" s="367"/>
      <c r="P3" s="367"/>
      <c r="Q3" s="367"/>
      <c r="R3" s="367"/>
      <c r="S3" s="230"/>
      <c r="T3" s="230"/>
      <c r="U3" s="230"/>
      <c r="V3" s="6">
        <f t="shared" ref="V3:BA3" si="2">V1-V2</f>
        <v>1</v>
      </c>
      <c r="W3" s="6">
        <f t="shared" si="2"/>
        <v>0</v>
      </c>
      <c r="X3" s="6">
        <f t="shared" si="2"/>
        <v>-1</v>
      </c>
      <c r="Y3" s="6">
        <f t="shared" si="2"/>
        <v>-2</v>
      </c>
      <c r="Z3" s="6">
        <f t="shared" si="2"/>
        <v>-3</v>
      </c>
      <c r="AA3" s="6">
        <f t="shared" si="2"/>
        <v>-4</v>
      </c>
      <c r="AB3" s="6">
        <f t="shared" si="2"/>
        <v>-5</v>
      </c>
      <c r="AC3" s="6">
        <f t="shared" si="2"/>
        <v>-6</v>
      </c>
      <c r="AD3" s="6">
        <f t="shared" si="2"/>
        <v>-7</v>
      </c>
      <c r="AE3" s="6">
        <f t="shared" si="2"/>
        <v>-8</v>
      </c>
      <c r="AF3" s="6">
        <f t="shared" si="2"/>
        <v>-9</v>
      </c>
      <c r="AG3" s="6">
        <f t="shared" si="2"/>
        <v>-10</v>
      </c>
      <c r="AH3" s="6">
        <f t="shared" si="2"/>
        <v>-11</v>
      </c>
      <c r="AI3" s="6">
        <f t="shared" si="2"/>
        <v>-12</v>
      </c>
      <c r="AJ3" s="6">
        <f t="shared" si="2"/>
        <v>-13</v>
      </c>
      <c r="AK3" s="6">
        <f t="shared" si="2"/>
        <v>-14</v>
      </c>
      <c r="AL3" s="6">
        <f t="shared" si="2"/>
        <v>-15</v>
      </c>
      <c r="AM3" s="6">
        <f t="shared" si="2"/>
        <v>-16</v>
      </c>
      <c r="AN3" s="6">
        <f t="shared" si="2"/>
        <v>-17</v>
      </c>
      <c r="AO3" s="6">
        <f t="shared" si="2"/>
        <v>-18</v>
      </c>
      <c r="AP3" s="6">
        <f t="shared" si="2"/>
        <v>-19</v>
      </c>
      <c r="AQ3" s="6">
        <f t="shared" si="2"/>
        <v>-20</v>
      </c>
      <c r="AR3" s="6">
        <f t="shared" si="2"/>
        <v>-21</v>
      </c>
      <c r="AS3" s="6">
        <f t="shared" si="2"/>
        <v>-22</v>
      </c>
      <c r="AT3" s="6">
        <f t="shared" si="2"/>
        <v>-23</v>
      </c>
      <c r="AU3" s="6">
        <f t="shared" si="2"/>
        <v>-24</v>
      </c>
      <c r="AV3" s="6">
        <f t="shared" si="2"/>
        <v>-25</v>
      </c>
      <c r="AW3" s="6">
        <f t="shared" si="2"/>
        <v>-26</v>
      </c>
      <c r="AX3" s="6">
        <f t="shared" si="2"/>
        <v>-27</v>
      </c>
      <c r="AY3" s="6">
        <f t="shared" si="2"/>
        <v>-28</v>
      </c>
      <c r="AZ3" s="6">
        <f t="shared" si="2"/>
        <v>-29</v>
      </c>
      <c r="BA3" s="6">
        <f t="shared" si="2"/>
        <v>-30</v>
      </c>
      <c r="BB3" s="6">
        <f t="shared" ref="BB3:BS3" si="3">BB1-BB2</f>
        <v>-31</v>
      </c>
      <c r="BC3" s="6">
        <f t="shared" si="3"/>
        <v>-32</v>
      </c>
      <c r="BD3" s="6">
        <f t="shared" si="3"/>
        <v>-33</v>
      </c>
      <c r="BE3" s="6">
        <f t="shared" si="3"/>
        <v>-34</v>
      </c>
      <c r="BF3" s="6">
        <f t="shared" si="3"/>
        <v>-35</v>
      </c>
      <c r="BG3" s="6">
        <f t="shared" si="3"/>
        <v>-36</v>
      </c>
      <c r="BH3" s="6">
        <f t="shared" si="3"/>
        <v>-37</v>
      </c>
      <c r="BI3" s="6">
        <f t="shared" si="3"/>
        <v>-38</v>
      </c>
      <c r="BJ3" s="6">
        <f t="shared" si="3"/>
        <v>-39</v>
      </c>
      <c r="BK3" s="6">
        <f t="shared" si="3"/>
        <v>-40</v>
      </c>
      <c r="BL3" s="6">
        <f t="shared" si="3"/>
        <v>-41</v>
      </c>
      <c r="BM3" s="6">
        <f t="shared" si="3"/>
        <v>-42</v>
      </c>
      <c r="BN3" s="6">
        <f t="shared" si="3"/>
        <v>-43</v>
      </c>
      <c r="BO3" s="6">
        <f t="shared" si="3"/>
        <v>-44</v>
      </c>
      <c r="BP3" s="6">
        <f t="shared" si="3"/>
        <v>-45</v>
      </c>
      <c r="BQ3" s="6">
        <f t="shared" si="3"/>
        <v>-46</v>
      </c>
      <c r="BR3" s="6">
        <f t="shared" si="3"/>
        <v>-47</v>
      </c>
      <c r="BS3" s="6">
        <f t="shared" si="3"/>
        <v>-48</v>
      </c>
      <c r="BU3" s="6" t="s">
        <v>21</v>
      </c>
      <c r="BV3" s="6"/>
      <c r="BW3" s="6"/>
    </row>
    <row r="4" spans="1:77" ht="27" customHeight="1" x14ac:dyDescent="0.35">
      <c r="A4" s="366" t="s">
        <v>221</v>
      </c>
      <c r="B4" s="366"/>
      <c r="C4" s="366"/>
      <c r="D4" s="366"/>
      <c r="E4" s="366"/>
      <c r="F4" s="366"/>
      <c r="G4" s="366"/>
      <c r="H4" s="366"/>
      <c r="I4" s="366"/>
      <c r="J4" s="366"/>
      <c r="K4" s="366"/>
      <c r="L4" s="366"/>
      <c r="M4" s="366"/>
      <c r="N4" s="366"/>
      <c r="O4" s="366"/>
      <c r="P4" s="230"/>
      <c r="Q4" s="230"/>
      <c r="R4" s="230"/>
      <c r="S4" s="230"/>
      <c r="T4" s="230"/>
      <c r="U4" s="230"/>
      <c r="V4" s="6">
        <f>IF(V3&gt;=0,COUNT($V3),"")</f>
        <v>1</v>
      </c>
      <c r="W4" s="6">
        <f>IF(W3&gt;=0,COUNT($V3:W3),"")</f>
        <v>2</v>
      </c>
      <c r="X4" s="6" t="str">
        <f>IF(X3&gt;=0,COUNT($V3:X3),"")</f>
        <v/>
      </c>
      <c r="Y4" s="6" t="str">
        <f>IF(Y3&gt;=0,COUNT($V3:Y3),"")</f>
        <v/>
      </c>
      <c r="Z4" s="6" t="str">
        <f>IF(Z3&gt;=0,COUNT($V3:Z3),"")</f>
        <v/>
      </c>
      <c r="AA4" s="6" t="str">
        <f>IF(AA3&gt;=0,COUNT($V3:AA3),"")</f>
        <v/>
      </c>
      <c r="AB4" s="6" t="str">
        <f>IF(AB3&gt;=0,COUNT($V3:AB3),"")</f>
        <v/>
      </c>
      <c r="AC4" s="6" t="str">
        <f>IF(AC3&gt;=0,COUNT($V3:AC3),"")</f>
        <v/>
      </c>
      <c r="AD4" s="6" t="str">
        <f>IF(AD3&gt;=0,COUNT($V3:AD3),"")</f>
        <v/>
      </c>
      <c r="AE4" s="6" t="str">
        <f>IF(AE3&gt;=0,COUNT($V3:AE3),"")</f>
        <v/>
      </c>
      <c r="AF4" s="6" t="str">
        <f>IF(AF3&gt;=0,COUNT($V3:AF3),"")</f>
        <v/>
      </c>
      <c r="AG4" s="6" t="str">
        <f>IF(AG3&gt;=0,COUNT($V3:AG3),"")</f>
        <v/>
      </c>
      <c r="AH4" s="6" t="str">
        <f>IF(AH3&gt;=0,COUNT($V3:AH3),"")</f>
        <v/>
      </c>
      <c r="AI4" s="6" t="str">
        <f>IF(AI3&gt;=0,COUNT($V3:AI3),"")</f>
        <v/>
      </c>
      <c r="AJ4" s="6" t="str">
        <f>IF(AJ3&gt;=0,COUNT($V3:AJ3),"")</f>
        <v/>
      </c>
      <c r="AK4" s="6" t="str">
        <f>IF(AK3&gt;=0,COUNT($V3:AK3),"")</f>
        <v/>
      </c>
      <c r="AL4" s="6" t="str">
        <f>IF(AL3&gt;=0,COUNT($V3:AL3),"")</f>
        <v/>
      </c>
      <c r="AM4" s="6" t="str">
        <f>IF(AM3&gt;=0,COUNT($V3:AM3),"")</f>
        <v/>
      </c>
      <c r="AN4" s="6" t="str">
        <f>IF(AN3&gt;=0,COUNT($V3:AN3),"")</f>
        <v/>
      </c>
      <c r="AO4" s="6" t="str">
        <f>IF(AO3&gt;=0,COUNT($V3:AO3),"")</f>
        <v/>
      </c>
      <c r="AP4" s="6" t="str">
        <f>IF(AP3&gt;=0,COUNT($V3:AP3),"")</f>
        <v/>
      </c>
      <c r="AQ4" s="6" t="str">
        <f>IF(AQ3&gt;=0,COUNT($V3:AQ3),"")</f>
        <v/>
      </c>
      <c r="AR4" s="6" t="str">
        <f>IF(AR3&gt;=0,COUNT($V3:AR3),"")</f>
        <v/>
      </c>
      <c r="AS4" s="6" t="str">
        <f>IF(AS3&gt;=0,COUNT($V3:AS3),"")</f>
        <v/>
      </c>
      <c r="AT4" s="6" t="str">
        <f>IF(AT3&gt;=0,COUNT($V3:AT3),"")</f>
        <v/>
      </c>
      <c r="AU4" s="6" t="str">
        <f>IF(AU3&gt;=0,COUNT($V3:AU3),"")</f>
        <v/>
      </c>
      <c r="AV4" s="6" t="str">
        <f>IF(AV3&gt;=0,COUNT($V3:AV3),"")</f>
        <v/>
      </c>
      <c r="AW4" s="6" t="str">
        <f>IF(AW3&gt;=0,COUNT($V3:AW3),"")</f>
        <v/>
      </c>
      <c r="AX4" s="6" t="str">
        <f>IF(AX3&gt;=0,COUNT($V3:AX3),"")</f>
        <v/>
      </c>
      <c r="AY4" s="6" t="str">
        <f>IF(AY3&gt;=0,COUNT($V3:AY3),"")</f>
        <v/>
      </c>
      <c r="AZ4" s="6" t="str">
        <f>IF(AZ3&gt;=0,COUNT($V3:AZ3),"")</f>
        <v/>
      </c>
      <c r="BA4" s="6" t="str">
        <f>IF(BA3&gt;=0,COUNT($V3:BA3),"")</f>
        <v/>
      </c>
      <c r="BB4" s="6" t="str">
        <f>IF(BB3&gt;=0,COUNT($V3:BB3),"")</f>
        <v/>
      </c>
      <c r="BC4" s="6" t="str">
        <f>IF(BC3&gt;=0,COUNT($V3:BC3),"")</f>
        <v/>
      </c>
      <c r="BD4" s="6" t="str">
        <f>IF(BD3&gt;=0,COUNT($V3:BD3),"")</f>
        <v/>
      </c>
      <c r="BE4" s="6" t="str">
        <f>IF(BE3&gt;=0,COUNT($V3:BE3),"")</f>
        <v/>
      </c>
      <c r="BF4" s="6" t="str">
        <f>IF(BF3&gt;=0,COUNT($V3:BF3),"")</f>
        <v/>
      </c>
      <c r="BG4" s="6" t="str">
        <f>IF(BG3&gt;=0,COUNT($V3:BG3),"")</f>
        <v/>
      </c>
      <c r="BH4" s="6" t="str">
        <f>IF(BH3&gt;=0,COUNT($V3:BH3),"")</f>
        <v/>
      </c>
      <c r="BI4" s="6" t="str">
        <f>IF(BI3&gt;=0,COUNT($V3:BI3),"")</f>
        <v/>
      </c>
      <c r="BJ4" s="6" t="str">
        <f>IF(BJ3&gt;=0,COUNT($V3:BJ3),"")</f>
        <v/>
      </c>
      <c r="BK4" s="6" t="str">
        <f>IF(BK3&gt;=0,COUNT($V3:BK3),"")</f>
        <v/>
      </c>
      <c r="BL4" s="6" t="str">
        <f>IF(BL3&gt;=0,COUNT($V3:BL3),"")</f>
        <v/>
      </c>
      <c r="BM4" s="6" t="str">
        <f>IF(BM3&gt;=0,COUNT($V3:BM3),"")</f>
        <v/>
      </c>
      <c r="BN4" s="6" t="str">
        <f>IF(BN3&gt;=0,COUNT($V3:BN3),"")</f>
        <v/>
      </c>
      <c r="BO4" s="6" t="str">
        <f>IF(BO3&gt;=0,COUNT($V3:BO3),"")</f>
        <v/>
      </c>
      <c r="BP4" s="6" t="str">
        <f>IF(BP3&gt;=0,COUNT($V3:BP3),"")</f>
        <v/>
      </c>
      <c r="BQ4" s="6" t="str">
        <f>IF(BQ3&gt;=0,COUNT($V3:BQ3),"")</f>
        <v/>
      </c>
      <c r="BR4" s="6" t="str">
        <f>IF(BR3&gt;=0,COUNT($V3:BR3),"")</f>
        <v/>
      </c>
      <c r="BS4" s="6" t="str">
        <f>IF(BS3&gt;=0,COUNT($V3:BS3),"")</f>
        <v/>
      </c>
      <c r="BT4" s="6">
        <f>COUNT(V4:BS4)</f>
        <v>2</v>
      </c>
      <c r="BU4" s="276" t="str">
        <f>V4&amp;BU3&amp;W4&amp;BU3&amp;X4&amp;BU3&amp;Y4&amp;BU3&amp;Z4&amp;BU3&amp;AA4&amp;BU3&amp;AB4&amp;BU3&amp;AC4&amp;BU3&amp;AD4&amp;BU3&amp;AE4&amp;BU3&amp;AF4&amp;BU3&amp;AG4&amp;BU3&amp;AH4&amp;BU3&amp;AI4&amp;BU3&amp;AJ4&amp;BU3&amp;AK4&amp;BU3&amp;AL4&amp;BU3&amp;AM4&amp;BU3&amp;AN4&amp;BU3&amp;AO4&amp;BU3&amp;AP4&amp;BU3&amp;AQ4&amp;BU3&amp;AR4&amp;BU3&amp;AS4&amp;BU3&amp;AT4&amp;BU3&amp;AU4&amp;BU3&amp;AV4&amp;BU3&amp;AW4&amp;BU3&amp;AX4&amp;BU3&amp;AY4&amp;BU3&amp;AZ4&amp;BU3&amp;BA4&amp;BU3&amp;BB4&amp;BU3&amp;BC4&amp;BU3&amp;BD4&amp;BU3&amp;BE4&amp;BU3&amp;BF4&amp;BU3&amp;BG4&amp;BU3&amp;BH4&amp;BU3&amp;BI4&amp;BU3&amp;BJ4&amp;BU3&amp;BK4&amp;BU3&amp;BL4&amp;BU3&amp;BM4&amp;BU3&amp;BN4&amp;BU3&amp;BO4&amp;BU3&amp;BP4&amp;BU3&amp;BQ4&amp;BU3&amp;BR4&amp;BU3&amp;BS4</f>
        <v xml:space="preserve">1  2                                                                                                </v>
      </c>
      <c r="BV4" s="6"/>
      <c r="BW4" s="6"/>
    </row>
    <row r="5" spans="1:77" ht="52" customHeight="1" x14ac:dyDescent="0.35">
      <c r="A5" s="256"/>
      <c r="B5" s="368" t="s">
        <v>281</v>
      </c>
      <c r="C5" s="368"/>
      <c r="D5" s="368"/>
      <c r="E5" s="368"/>
      <c r="F5" s="368"/>
      <c r="G5" s="368"/>
      <c r="H5" s="368"/>
      <c r="I5" s="368"/>
      <c r="J5" s="368"/>
      <c r="K5" s="368"/>
      <c r="L5" s="368"/>
      <c r="M5" s="368"/>
      <c r="N5" s="368"/>
      <c r="O5" s="368"/>
      <c r="P5" s="368"/>
      <c r="Q5" s="368"/>
      <c r="R5" s="368"/>
      <c r="S5" s="230"/>
      <c r="T5" s="230"/>
      <c r="U5" s="230"/>
      <c r="V5" s="275">
        <f>'Encode Data'!E16</f>
        <v>3</v>
      </c>
      <c r="W5" s="6">
        <f t="shared" ref="W5:BB5" si="4">V5</f>
        <v>3</v>
      </c>
      <c r="X5" s="6">
        <f t="shared" si="4"/>
        <v>3</v>
      </c>
      <c r="Y5" s="6">
        <f t="shared" si="4"/>
        <v>3</v>
      </c>
      <c r="Z5" s="6">
        <f t="shared" si="4"/>
        <v>3</v>
      </c>
      <c r="AA5" s="6">
        <f t="shared" si="4"/>
        <v>3</v>
      </c>
      <c r="AB5" s="6">
        <f t="shared" si="4"/>
        <v>3</v>
      </c>
      <c r="AC5" s="6">
        <f t="shared" si="4"/>
        <v>3</v>
      </c>
      <c r="AD5" s="6">
        <f t="shared" si="4"/>
        <v>3</v>
      </c>
      <c r="AE5" s="6">
        <f t="shared" si="4"/>
        <v>3</v>
      </c>
      <c r="AF5" s="6">
        <f t="shared" si="4"/>
        <v>3</v>
      </c>
      <c r="AG5" s="6">
        <f t="shared" si="4"/>
        <v>3</v>
      </c>
      <c r="AH5" s="6">
        <f t="shared" si="4"/>
        <v>3</v>
      </c>
      <c r="AI5" s="6">
        <f t="shared" si="4"/>
        <v>3</v>
      </c>
      <c r="AJ5" s="6">
        <f t="shared" si="4"/>
        <v>3</v>
      </c>
      <c r="AK5" s="6">
        <f t="shared" si="4"/>
        <v>3</v>
      </c>
      <c r="AL5" s="6">
        <f t="shared" si="4"/>
        <v>3</v>
      </c>
      <c r="AM5" s="6">
        <f t="shared" si="4"/>
        <v>3</v>
      </c>
      <c r="AN5" s="6">
        <f t="shared" si="4"/>
        <v>3</v>
      </c>
      <c r="AO5" s="6">
        <f t="shared" si="4"/>
        <v>3</v>
      </c>
      <c r="AP5" s="6">
        <f t="shared" si="4"/>
        <v>3</v>
      </c>
      <c r="AQ5" s="6">
        <f t="shared" si="4"/>
        <v>3</v>
      </c>
      <c r="AR5" s="6">
        <f t="shared" si="4"/>
        <v>3</v>
      </c>
      <c r="AS5" s="6">
        <f t="shared" si="4"/>
        <v>3</v>
      </c>
      <c r="AT5" s="6">
        <f t="shared" si="4"/>
        <v>3</v>
      </c>
      <c r="AU5" s="6">
        <f t="shared" si="4"/>
        <v>3</v>
      </c>
      <c r="AV5" s="6">
        <f t="shared" si="4"/>
        <v>3</v>
      </c>
      <c r="AW5" s="6">
        <f t="shared" si="4"/>
        <v>3</v>
      </c>
      <c r="AX5" s="6">
        <f t="shared" si="4"/>
        <v>3</v>
      </c>
      <c r="AY5" s="6">
        <f t="shared" si="4"/>
        <v>3</v>
      </c>
      <c r="AZ5" s="6">
        <f t="shared" si="4"/>
        <v>3</v>
      </c>
      <c r="BA5" s="6">
        <f t="shared" si="4"/>
        <v>3</v>
      </c>
      <c r="BB5" s="6">
        <f t="shared" si="4"/>
        <v>3</v>
      </c>
      <c r="BC5" s="6">
        <f t="shared" ref="BC5:BS5" si="5">BB5</f>
        <v>3</v>
      </c>
      <c r="BD5" s="6">
        <f t="shared" si="5"/>
        <v>3</v>
      </c>
      <c r="BE5" s="6">
        <f t="shared" si="5"/>
        <v>3</v>
      </c>
      <c r="BF5" s="6">
        <f t="shared" si="5"/>
        <v>3</v>
      </c>
      <c r="BG5" s="6">
        <f t="shared" si="5"/>
        <v>3</v>
      </c>
      <c r="BH5" s="6">
        <f t="shared" si="5"/>
        <v>3</v>
      </c>
      <c r="BI5" s="6">
        <f t="shared" si="5"/>
        <v>3</v>
      </c>
      <c r="BJ5" s="6">
        <f t="shared" si="5"/>
        <v>3</v>
      </c>
      <c r="BK5" s="6">
        <f t="shared" si="5"/>
        <v>3</v>
      </c>
      <c r="BL5" s="6">
        <f t="shared" si="5"/>
        <v>3</v>
      </c>
      <c r="BM5" s="6">
        <f t="shared" si="5"/>
        <v>3</v>
      </c>
      <c r="BN5" s="6">
        <f t="shared" si="5"/>
        <v>3</v>
      </c>
      <c r="BO5" s="6">
        <f t="shared" si="5"/>
        <v>3</v>
      </c>
      <c r="BP5" s="6">
        <f t="shared" si="5"/>
        <v>3</v>
      </c>
      <c r="BQ5" s="6">
        <f t="shared" si="5"/>
        <v>3</v>
      </c>
      <c r="BR5" s="6">
        <f t="shared" si="5"/>
        <v>3</v>
      </c>
      <c r="BS5" s="6">
        <f t="shared" si="5"/>
        <v>3</v>
      </c>
      <c r="BV5" s="6"/>
      <c r="BW5" s="6"/>
    </row>
    <row r="6" spans="1:77" s="254" customFormat="1" ht="17.5" x14ac:dyDescent="0.35">
      <c r="A6" s="257" t="s">
        <v>138</v>
      </c>
      <c r="B6" s="257"/>
      <c r="C6" s="257"/>
      <c r="D6" s="257"/>
      <c r="E6" s="257"/>
      <c r="F6" s="257"/>
      <c r="G6" s="257"/>
      <c r="H6" s="363" t="s">
        <v>139</v>
      </c>
      <c r="I6" s="363"/>
      <c r="J6" s="363"/>
      <c r="K6" s="363"/>
      <c r="L6" s="363"/>
      <c r="M6" s="363"/>
      <c r="N6" s="363"/>
      <c r="O6" s="363"/>
      <c r="P6" s="258"/>
      <c r="Q6" s="258"/>
      <c r="R6" s="258"/>
      <c r="S6" s="258"/>
      <c r="T6" s="258"/>
      <c r="U6" s="258"/>
      <c r="V6" s="6">
        <v>1</v>
      </c>
      <c r="W6" s="6">
        <v>2</v>
      </c>
      <c r="X6" s="6">
        <v>3</v>
      </c>
      <c r="Y6" s="6">
        <v>4</v>
      </c>
      <c r="Z6" s="6">
        <v>5</v>
      </c>
      <c r="AA6" s="6">
        <v>6</v>
      </c>
      <c r="AB6" s="6">
        <v>7</v>
      </c>
      <c r="AC6" s="6">
        <v>8</v>
      </c>
      <c r="AD6" s="6">
        <v>9</v>
      </c>
      <c r="AE6" s="6">
        <v>10</v>
      </c>
      <c r="AF6" s="6">
        <v>11</v>
      </c>
      <c r="AG6" s="6">
        <v>12</v>
      </c>
      <c r="AH6" s="6">
        <v>13</v>
      </c>
      <c r="AI6" s="6">
        <v>14</v>
      </c>
      <c r="AJ6" s="6">
        <v>15</v>
      </c>
      <c r="AK6" s="6">
        <v>16</v>
      </c>
      <c r="AL6" s="6">
        <v>17</v>
      </c>
      <c r="AM6" s="6">
        <v>18</v>
      </c>
      <c r="AN6" s="6">
        <v>19</v>
      </c>
      <c r="AO6" s="6">
        <v>20</v>
      </c>
      <c r="AP6" s="6">
        <v>21</v>
      </c>
      <c r="AQ6" s="6">
        <v>22</v>
      </c>
      <c r="AR6" s="6">
        <v>23</v>
      </c>
      <c r="AS6" s="6">
        <v>24</v>
      </c>
      <c r="AT6" s="6">
        <v>25</v>
      </c>
      <c r="AU6" s="6">
        <v>26</v>
      </c>
      <c r="AV6" s="6">
        <v>27</v>
      </c>
      <c r="AW6" s="6">
        <v>28</v>
      </c>
      <c r="AX6" s="6">
        <v>29</v>
      </c>
      <c r="AY6" s="6">
        <v>30</v>
      </c>
      <c r="AZ6" s="6">
        <v>31</v>
      </c>
      <c r="BA6" s="6">
        <v>32</v>
      </c>
      <c r="BB6" s="6">
        <v>33</v>
      </c>
      <c r="BC6" s="6">
        <v>34</v>
      </c>
      <c r="BD6" s="6">
        <v>35</v>
      </c>
      <c r="BE6" s="6">
        <v>36</v>
      </c>
      <c r="BF6" s="6">
        <v>37</v>
      </c>
      <c r="BG6" s="6">
        <v>38</v>
      </c>
      <c r="BH6" s="6">
        <v>39</v>
      </c>
      <c r="BI6" s="6">
        <v>40</v>
      </c>
      <c r="BJ6" s="6">
        <v>41</v>
      </c>
      <c r="BK6" s="6">
        <v>42</v>
      </c>
      <c r="BL6" s="6">
        <v>43</v>
      </c>
      <c r="BM6" s="6">
        <v>44</v>
      </c>
      <c r="BN6" s="6">
        <v>45</v>
      </c>
      <c r="BO6" s="6">
        <v>46</v>
      </c>
      <c r="BP6" s="6">
        <v>47</v>
      </c>
      <c r="BQ6" s="6">
        <v>48</v>
      </c>
      <c r="BR6" s="6">
        <v>49</v>
      </c>
      <c r="BS6" s="6">
        <v>50</v>
      </c>
      <c r="BT6" s="6"/>
      <c r="BU6" s="6"/>
      <c r="BV6" s="6"/>
      <c r="BW6" s="6"/>
      <c r="BX6" s="63"/>
      <c r="BY6" s="63"/>
    </row>
    <row r="7" spans="1:77" ht="18.5" x14ac:dyDescent="0.45">
      <c r="A7" s="259" t="s">
        <v>184</v>
      </c>
      <c r="B7" s="260"/>
      <c r="C7" s="256"/>
      <c r="D7" s="256"/>
      <c r="E7" s="256"/>
      <c r="F7" s="245"/>
      <c r="G7" s="256"/>
      <c r="H7" s="261" t="s">
        <v>223</v>
      </c>
      <c r="I7" s="256"/>
      <c r="J7" s="245"/>
      <c r="K7" s="245"/>
      <c r="L7" s="245"/>
      <c r="M7" s="245"/>
      <c r="N7" s="245"/>
      <c r="O7" s="245"/>
      <c r="P7" s="230"/>
      <c r="Q7" s="230"/>
      <c r="R7" s="230"/>
      <c r="S7" s="230"/>
      <c r="T7" s="230"/>
      <c r="U7" s="230"/>
      <c r="V7" s="6">
        <f t="shared" ref="V7:BA7" si="6">V5-V6</f>
        <v>2</v>
      </c>
      <c r="W7" s="6">
        <f t="shared" si="6"/>
        <v>1</v>
      </c>
      <c r="X7" s="6">
        <f t="shared" si="6"/>
        <v>0</v>
      </c>
      <c r="Y7" s="6">
        <f t="shared" si="6"/>
        <v>-1</v>
      </c>
      <c r="Z7" s="6">
        <f t="shared" si="6"/>
        <v>-2</v>
      </c>
      <c r="AA7" s="6">
        <f t="shared" si="6"/>
        <v>-3</v>
      </c>
      <c r="AB7" s="6">
        <f t="shared" si="6"/>
        <v>-4</v>
      </c>
      <c r="AC7" s="6">
        <f t="shared" si="6"/>
        <v>-5</v>
      </c>
      <c r="AD7" s="6">
        <f t="shared" si="6"/>
        <v>-6</v>
      </c>
      <c r="AE7" s="6">
        <f t="shared" si="6"/>
        <v>-7</v>
      </c>
      <c r="AF7" s="6">
        <f t="shared" si="6"/>
        <v>-8</v>
      </c>
      <c r="AG7" s="6">
        <f t="shared" si="6"/>
        <v>-9</v>
      </c>
      <c r="AH7" s="6">
        <f t="shared" si="6"/>
        <v>-10</v>
      </c>
      <c r="AI7" s="6">
        <f t="shared" si="6"/>
        <v>-11</v>
      </c>
      <c r="AJ7" s="6">
        <f t="shared" si="6"/>
        <v>-12</v>
      </c>
      <c r="AK7" s="6">
        <f t="shared" si="6"/>
        <v>-13</v>
      </c>
      <c r="AL7" s="6">
        <f t="shared" si="6"/>
        <v>-14</v>
      </c>
      <c r="AM7" s="6">
        <f t="shared" si="6"/>
        <v>-15</v>
      </c>
      <c r="AN7" s="6">
        <f t="shared" si="6"/>
        <v>-16</v>
      </c>
      <c r="AO7" s="6">
        <f t="shared" si="6"/>
        <v>-17</v>
      </c>
      <c r="AP7" s="6">
        <f t="shared" si="6"/>
        <v>-18</v>
      </c>
      <c r="AQ7" s="6">
        <f t="shared" si="6"/>
        <v>-19</v>
      </c>
      <c r="AR7" s="6">
        <f t="shared" si="6"/>
        <v>-20</v>
      </c>
      <c r="AS7" s="6">
        <f t="shared" si="6"/>
        <v>-21</v>
      </c>
      <c r="AT7" s="6">
        <f t="shared" si="6"/>
        <v>-22</v>
      </c>
      <c r="AU7" s="6">
        <f t="shared" si="6"/>
        <v>-23</v>
      </c>
      <c r="AV7" s="6">
        <f t="shared" si="6"/>
        <v>-24</v>
      </c>
      <c r="AW7" s="6">
        <f t="shared" si="6"/>
        <v>-25</v>
      </c>
      <c r="AX7" s="6">
        <f t="shared" si="6"/>
        <v>-26</v>
      </c>
      <c r="AY7" s="6">
        <f t="shared" si="6"/>
        <v>-27</v>
      </c>
      <c r="AZ7" s="6">
        <f t="shared" si="6"/>
        <v>-28</v>
      </c>
      <c r="BA7" s="6">
        <f t="shared" si="6"/>
        <v>-29</v>
      </c>
      <c r="BB7" s="6">
        <f t="shared" ref="BB7:BS7" si="7">BB5-BB6</f>
        <v>-30</v>
      </c>
      <c r="BC7" s="6">
        <f t="shared" si="7"/>
        <v>-31</v>
      </c>
      <c r="BD7" s="6">
        <f t="shared" si="7"/>
        <v>-32</v>
      </c>
      <c r="BE7" s="6">
        <f t="shared" si="7"/>
        <v>-33</v>
      </c>
      <c r="BF7" s="6">
        <f t="shared" si="7"/>
        <v>-34</v>
      </c>
      <c r="BG7" s="6">
        <f t="shared" si="7"/>
        <v>-35</v>
      </c>
      <c r="BH7" s="6">
        <f t="shared" si="7"/>
        <v>-36</v>
      </c>
      <c r="BI7" s="6">
        <f t="shared" si="7"/>
        <v>-37</v>
      </c>
      <c r="BJ7" s="6">
        <f t="shared" si="7"/>
        <v>-38</v>
      </c>
      <c r="BK7" s="6">
        <f t="shared" si="7"/>
        <v>-39</v>
      </c>
      <c r="BL7" s="6">
        <f t="shared" si="7"/>
        <v>-40</v>
      </c>
      <c r="BM7" s="6">
        <f t="shared" si="7"/>
        <v>-41</v>
      </c>
      <c r="BN7" s="6">
        <f t="shared" si="7"/>
        <v>-42</v>
      </c>
      <c r="BO7" s="6">
        <f t="shared" si="7"/>
        <v>-43</v>
      </c>
      <c r="BP7" s="6">
        <f t="shared" si="7"/>
        <v>-44</v>
      </c>
      <c r="BQ7" s="6">
        <f t="shared" si="7"/>
        <v>-45</v>
      </c>
      <c r="BR7" s="6">
        <f t="shared" si="7"/>
        <v>-46</v>
      </c>
      <c r="BS7" s="6">
        <f t="shared" si="7"/>
        <v>-47</v>
      </c>
      <c r="BU7" s="6" t="s">
        <v>21</v>
      </c>
      <c r="BV7" s="6"/>
      <c r="BW7" s="6"/>
    </row>
    <row r="8" spans="1:77" ht="18.5" x14ac:dyDescent="0.45">
      <c r="A8" s="262" t="s">
        <v>185</v>
      </c>
      <c r="B8" s="263"/>
      <c r="C8" s="256"/>
      <c r="D8" s="256"/>
      <c r="E8" s="256"/>
      <c r="F8" s="245"/>
      <c r="G8" s="256"/>
      <c r="H8" s="262" t="s">
        <v>194</v>
      </c>
      <c r="I8" s="256"/>
      <c r="J8" s="245"/>
      <c r="K8" s="245"/>
      <c r="L8" s="245"/>
      <c r="M8" s="245"/>
      <c r="N8" s="245"/>
      <c r="O8" s="245"/>
      <c r="P8" s="230"/>
      <c r="Q8" s="230"/>
      <c r="R8" s="230"/>
      <c r="S8" s="230"/>
      <c r="T8" s="230"/>
      <c r="U8" s="230"/>
      <c r="V8" s="6">
        <f>IF(V7&gt;=0,COUNT($V7)+BT4,"")</f>
        <v>3</v>
      </c>
      <c r="W8" s="6">
        <f>IF(W7&gt;=0,COUNT($V7:W7)+$BT4,"")</f>
        <v>4</v>
      </c>
      <c r="X8" s="6">
        <f>IF(X7&gt;=0,COUNT($V7:X7)+$BT4,"")</f>
        <v>5</v>
      </c>
      <c r="Y8" s="6" t="str">
        <f>IF(Y7&gt;=0,COUNT($V7:Y7)+$BT4,"")</f>
        <v/>
      </c>
      <c r="Z8" s="6" t="str">
        <f>IF(Z7&gt;=0,COUNT($V7:Z7)+$BT4,"")</f>
        <v/>
      </c>
      <c r="AA8" s="6" t="str">
        <f>IF(AA7&gt;=0,COUNT($V7:AA7)+$BT4,"")</f>
        <v/>
      </c>
      <c r="AB8" s="6" t="str">
        <f>IF(AB7&gt;=0,COUNT($V7:AB7)+$BT4,"")</f>
        <v/>
      </c>
      <c r="AC8" s="6" t="str">
        <f>IF(AC7&gt;=0,COUNT($V7:AC7)+$BT4,"")</f>
        <v/>
      </c>
      <c r="AD8" s="6" t="str">
        <f>IF(AD7&gt;=0,COUNT($V7:AD7)+$BT4,"")</f>
        <v/>
      </c>
      <c r="AE8" s="6" t="str">
        <f>IF(AE7&gt;=0,COUNT($V7:AE7)+$BT4,"")</f>
        <v/>
      </c>
      <c r="AF8" s="6" t="str">
        <f>IF(AF7&gt;=0,COUNT($V7:AF7)+$BT4,"")</f>
        <v/>
      </c>
      <c r="AG8" s="6" t="str">
        <f>IF(AG7&gt;=0,COUNT($V7:AG7)+$BT4,"")</f>
        <v/>
      </c>
      <c r="AH8" s="6" t="str">
        <f>IF(AH7&gt;=0,COUNT($V7:AH7)+$BT4,"")</f>
        <v/>
      </c>
      <c r="AI8" s="6" t="str">
        <f>IF(AI7&gt;=0,COUNT($V7:AI7)+$BT4,"")</f>
        <v/>
      </c>
      <c r="AJ8" s="6" t="str">
        <f>IF(AJ7&gt;=0,COUNT($V7:AJ7)+$BT4,"")</f>
        <v/>
      </c>
      <c r="AK8" s="6" t="str">
        <f>IF(AK7&gt;=0,COUNT($V7:AK7)+$BT4,"")</f>
        <v/>
      </c>
      <c r="AL8" s="6" t="str">
        <f>IF(AL7&gt;=0,COUNT($V7:AL7)+$BT4,"")</f>
        <v/>
      </c>
      <c r="AM8" s="6" t="str">
        <f>IF(AM7&gt;=0,COUNT($V7:AM7)+$BT4,"")</f>
        <v/>
      </c>
      <c r="AN8" s="6" t="str">
        <f>IF(AN7&gt;=0,COUNT($V7:AN7)+$BT4,"")</f>
        <v/>
      </c>
      <c r="AO8" s="6" t="str">
        <f>IF(AO7&gt;=0,COUNT($V7:AO7)+$BT4,"")</f>
        <v/>
      </c>
      <c r="AP8" s="6" t="str">
        <f>IF(AP7&gt;=0,COUNT($V7:AP7)+$BT4,"")</f>
        <v/>
      </c>
      <c r="AQ8" s="6" t="str">
        <f>IF(AQ7&gt;=0,COUNT($V7:AQ7)+$BT4,"")</f>
        <v/>
      </c>
      <c r="AR8" s="6" t="str">
        <f>IF(AR7&gt;=0,COUNT($V7:AR7)+$BT4,"")</f>
        <v/>
      </c>
      <c r="AS8" s="6" t="str">
        <f>IF(AS7&gt;=0,COUNT($V7:AS7)+$BT4,"")</f>
        <v/>
      </c>
      <c r="AT8" s="6" t="str">
        <f>IF(AT7&gt;=0,COUNT($V7:AT7)+$BT4,"")</f>
        <v/>
      </c>
      <c r="AU8" s="6" t="str">
        <f>IF(AU7&gt;=0,COUNT($V7:AU7)+$BT4,"")</f>
        <v/>
      </c>
      <c r="AV8" s="6" t="str">
        <f>IF(AV7&gt;=0,COUNT($V7:AV7)+$BT4,"")</f>
        <v/>
      </c>
      <c r="AW8" s="6" t="str">
        <f>IF(AW7&gt;=0,COUNT($V7:AW7)+$BT4,"")</f>
        <v/>
      </c>
      <c r="AX8" s="6" t="str">
        <f>IF(AX7&gt;=0,COUNT($V7:AX7)+$BT4,"")</f>
        <v/>
      </c>
      <c r="AY8" s="6" t="str">
        <f>IF(AY7&gt;=0,COUNT($V7:AY7)+$BT4,"")</f>
        <v/>
      </c>
      <c r="AZ8" s="6" t="str">
        <f>IF(AZ7&gt;=0,COUNT($V7:AZ7)+$BT4,"")</f>
        <v/>
      </c>
      <c r="BA8" s="6" t="str">
        <f>IF(BA7&gt;=0,COUNT($V7:BA7)+$BT4,"")</f>
        <v/>
      </c>
      <c r="BB8" s="6" t="str">
        <f>IF(BB7&gt;=0,COUNT($V7:BB7)+$BT4,"")</f>
        <v/>
      </c>
      <c r="BC8" s="6" t="str">
        <f>IF(BC7&gt;=0,COUNT($V7:BC7)+$BT4,"")</f>
        <v/>
      </c>
      <c r="BD8" s="6" t="str">
        <f>IF(BD7&gt;=0,COUNT($V7:BD7)+$BT4,"")</f>
        <v/>
      </c>
      <c r="BE8" s="6" t="str">
        <f>IF(BE7&gt;=0,COUNT($V7:BE7)+$BT4,"")</f>
        <v/>
      </c>
      <c r="BF8" s="6" t="str">
        <f>IF(BF7&gt;=0,COUNT($V7:BF7)+$BT4,"")</f>
        <v/>
      </c>
      <c r="BG8" s="6" t="str">
        <f>IF(BG7&gt;=0,COUNT($V7:BG7)+$BT4,"")</f>
        <v/>
      </c>
      <c r="BH8" s="6" t="str">
        <f>IF(BH7&gt;=0,COUNT($V7:BH7)+$BT4,"")</f>
        <v/>
      </c>
      <c r="BI8" s="6" t="str">
        <f>IF(BI7&gt;=0,COUNT($V7:BI7)+$BT4,"")</f>
        <v/>
      </c>
      <c r="BJ8" s="6" t="str">
        <f>IF(BJ7&gt;=0,COUNT($V7:BJ7)+$BT4,"")</f>
        <v/>
      </c>
      <c r="BK8" s="6" t="str">
        <f>IF(BK7&gt;=0,COUNT($V7:BK7)+$BT4,"")</f>
        <v/>
      </c>
      <c r="BL8" s="6" t="str">
        <f>IF(BL7&gt;=0,COUNT($V7:BL7)+$BT4,"")</f>
        <v/>
      </c>
      <c r="BM8" s="6" t="str">
        <f>IF(BM7&gt;=0,COUNT($V7:BM7)+$BT4,"")</f>
        <v/>
      </c>
      <c r="BN8" s="6" t="str">
        <f>IF(BN7&gt;=0,COUNT($V7:BN7)+$BT4,"")</f>
        <v/>
      </c>
      <c r="BO8" s="6" t="str">
        <f>IF(BO7&gt;=0,COUNT($V7:BO7)+$BT4,"")</f>
        <v/>
      </c>
      <c r="BP8" s="6" t="str">
        <f>IF(BP7&gt;=0,COUNT($V7:BP7)+$BT4,"")</f>
        <v/>
      </c>
      <c r="BQ8" s="6" t="str">
        <f>IF(BQ7&gt;=0,COUNT($V7:BQ7)+$BT4,"")</f>
        <v/>
      </c>
      <c r="BR8" s="6" t="str">
        <f>IF(BR7&gt;=0,COUNT($V7:BR7)+$BT4,"")</f>
        <v/>
      </c>
      <c r="BS8" s="6" t="str">
        <f>IF(BS7&gt;=0,COUNT($V7:BS7)+$BT4,"")</f>
        <v/>
      </c>
      <c r="BT8" s="6">
        <f>COUNT(V8:BS8)+BT4</f>
        <v>5</v>
      </c>
      <c r="BU8" s="276" t="str">
        <f>V8&amp;BU7&amp;W8&amp;BU7&amp;X8&amp;BU7&amp;Y8&amp;BU7&amp;Z8&amp;BU7&amp;AA8&amp;BU7&amp;AB8&amp;BU7&amp;AC8&amp;BU7&amp;AD8&amp;BU7&amp;AE8&amp;BU7&amp;AF8&amp;BU7&amp;AG8&amp;BU7&amp;AH8&amp;BU7&amp;AI8&amp;BU7&amp;AJ8&amp;BU7&amp;AK8&amp;BU7&amp;AL8&amp;BU7&amp;AM8&amp;BU7&amp;AN8&amp;BU7&amp;AO8&amp;BU7&amp;AP8&amp;BU7&amp;AQ8&amp;BU7&amp;AR8&amp;BU7&amp;AS8&amp;BU7&amp;AT8&amp;BU7&amp;AU8&amp;BU7&amp;AV8&amp;BU7&amp;AW8&amp;BU7&amp;AX8&amp;BU7&amp;AY8&amp;BU7&amp;AZ8&amp;BU7&amp;BA8&amp;BU7&amp;BB8&amp;BU7&amp;BC8&amp;BU7&amp;BD8&amp;BU7&amp;BE8&amp;BU7&amp;BF8&amp;BU7&amp;BG8&amp;BU7&amp;BH8&amp;BU7&amp;BI8&amp;BU7&amp;BJ8&amp;BU7&amp;BK8&amp;BU7&amp;BL8&amp;BU7&amp;BM8&amp;BU7&amp;BN8&amp;BU7&amp;BO8&amp;BU7&amp;BP8&amp;BU7&amp;BQ8&amp;BU7&amp;BR8&amp;BU7&amp;BS8</f>
        <v xml:space="preserve">3  4  5                                                                                              </v>
      </c>
      <c r="BV8" s="6"/>
      <c r="BW8" s="6"/>
    </row>
    <row r="9" spans="1:77" ht="18.5" x14ac:dyDescent="0.45">
      <c r="A9" s="262" t="s">
        <v>186</v>
      </c>
      <c r="B9" s="264"/>
      <c r="C9" s="256"/>
      <c r="D9" s="256"/>
      <c r="E9" s="256"/>
      <c r="F9" s="245"/>
      <c r="G9" s="256"/>
      <c r="H9" s="262" t="s">
        <v>195</v>
      </c>
      <c r="I9" s="256"/>
      <c r="J9" s="245"/>
      <c r="K9" s="245"/>
      <c r="L9" s="245"/>
      <c r="M9" s="245"/>
      <c r="N9" s="245"/>
      <c r="O9" s="245"/>
      <c r="P9" s="230"/>
      <c r="Q9" s="230"/>
      <c r="R9" s="230"/>
      <c r="S9" s="230"/>
      <c r="T9" s="230"/>
      <c r="U9" s="230"/>
      <c r="V9" s="275">
        <f>'Encode Data'!E19</f>
        <v>3</v>
      </c>
      <c r="W9" s="6">
        <f t="shared" ref="W9:BB9" si="8">V9</f>
        <v>3</v>
      </c>
      <c r="X9" s="6">
        <f t="shared" si="8"/>
        <v>3</v>
      </c>
      <c r="Y9" s="6">
        <f t="shared" si="8"/>
        <v>3</v>
      </c>
      <c r="Z9" s="6">
        <f t="shared" si="8"/>
        <v>3</v>
      </c>
      <c r="AA9" s="6">
        <f t="shared" si="8"/>
        <v>3</v>
      </c>
      <c r="AB9" s="6">
        <f t="shared" si="8"/>
        <v>3</v>
      </c>
      <c r="AC9" s="6">
        <f t="shared" si="8"/>
        <v>3</v>
      </c>
      <c r="AD9" s="6">
        <f t="shared" si="8"/>
        <v>3</v>
      </c>
      <c r="AE9" s="6">
        <f t="shared" si="8"/>
        <v>3</v>
      </c>
      <c r="AF9" s="6">
        <f t="shared" si="8"/>
        <v>3</v>
      </c>
      <c r="AG9" s="6">
        <f t="shared" si="8"/>
        <v>3</v>
      </c>
      <c r="AH9" s="6">
        <f t="shared" si="8"/>
        <v>3</v>
      </c>
      <c r="AI9" s="6">
        <f t="shared" si="8"/>
        <v>3</v>
      </c>
      <c r="AJ9" s="6">
        <f t="shared" si="8"/>
        <v>3</v>
      </c>
      <c r="AK9" s="6">
        <f t="shared" si="8"/>
        <v>3</v>
      </c>
      <c r="AL9" s="6">
        <f t="shared" si="8"/>
        <v>3</v>
      </c>
      <c r="AM9" s="6">
        <f t="shared" si="8"/>
        <v>3</v>
      </c>
      <c r="AN9" s="6">
        <f t="shared" si="8"/>
        <v>3</v>
      </c>
      <c r="AO9" s="6">
        <f t="shared" si="8"/>
        <v>3</v>
      </c>
      <c r="AP9" s="6">
        <f t="shared" si="8"/>
        <v>3</v>
      </c>
      <c r="AQ9" s="6">
        <f t="shared" si="8"/>
        <v>3</v>
      </c>
      <c r="AR9" s="6">
        <f t="shared" si="8"/>
        <v>3</v>
      </c>
      <c r="AS9" s="6">
        <f t="shared" si="8"/>
        <v>3</v>
      </c>
      <c r="AT9" s="6">
        <f t="shared" si="8"/>
        <v>3</v>
      </c>
      <c r="AU9" s="6">
        <f t="shared" si="8"/>
        <v>3</v>
      </c>
      <c r="AV9" s="6">
        <f t="shared" si="8"/>
        <v>3</v>
      </c>
      <c r="AW9" s="6">
        <f t="shared" si="8"/>
        <v>3</v>
      </c>
      <c r="AX9" s="6">
        <f t="shared" si="8"/>
        <v>3</v>
      </c>
      <c r="AY9" s="6">
        <f t="shared" si="8"/>
        <v>3</v>
      </c>
      <c r="AZ9" s="6">
        <f t="shared" si="8"/>
        <v>3</v>
      </c>
      <c r="BA9" s="6">
        <f t="shared" si="8"/>
        <v>3</v>
      </c>
      <c r="BB9" s="6">
        <f t="shared" si="8"/>
        <v>3</v>
      </c>
      <c r="BC9" s="6">
        <f t="shared" ref="BC9:BS9" si="9">BB9</f>
        <v>3</v>
      </c>
      <c r="BD9" s="6">
        <f t="shared" si="9"/>
        <v>3</v>
      </c>
      <c r="BE9" s="6">
        <f t="shared" si="9"/>
        <v>3</v>
      </c>
      <c r="BF9" s="6">
        <f t="shared" si="9"/>
        <v>3</v>
      </c>
      <c r="BG9" s="6">
        <f t="shared" si="9"/>
        <v>3</v>
      </c>
      <c r="BH9" s="6">
        <f t="shared" si="9"/>
        <v>3</v>
      </c>
      <c r="BI9" s="6">
        <f t="shared" si="9"/>
        <v>3</v>
      </c>
      <c r="BJ9" s="6">
        <f t="shared" si="9"/>
        <v>3</v>
      </c>
      <c r="BK9" s="6">
        <f t="shared" si="9"/>
        <v>3</v>
      </c>
      <c r="BL9" s="6">
        <f t="shared" si="9"/>
        <v>3</v>
      </c>
      <c r="BM9" s="6">
        <f t="shared" si="9"/>
        <v>3</v>
      </c>
      <c r="BN9" s="6">
        <f t="shared" si="9"/>
        <v>3</v>
      </c>
      <c r="BO9" s="6">
        <f t="shared" si="9"/>
        <v>3</v>
      </c>
      <c r="BP9" s="6">
        <f t="shared" si="9"/>
        <v>3</v>
      </c>
      <c r="BQ9" s="6">
        <f t="shared" si="9"/>
        <v>3</v>
      </c>
      <c r="BR9" s="6">
        <f t="shared" si="9"/>
        <v>3</v>
      </c>
      <c r="BS9" s="6">
        <f t="shared" si="9"/>
        <v>3</v>
      </c>
      <c r="BV9" s="6"/>
      <c r="BW9" s="6"/>
    </row>
    <row r="10" spans="1:77" ht="18.5" x14ac:dyDescent="0.45">
      <c r="A10" s="262" t="s">
        <v>187</v>
      </c>
      <c r="B10" s="256"/>
      <c r="C10" s="256"/>
      <c r="D10" s="256"/>
      <c r="E10" s="256"/>
      <c r="F10" s="245"/>
      <c r="G10" s="256"/>
      <c r="H10" s="262" t="s">
        <v>196</v>
      </c>
      <c r="I10" s="256"/>
      <c r="J10" s="245"/>
      <c r="K10" s="245"/>
      <c r="L10" s="245"/>
      <c r="M10" s="245"/>
      <c r="N10" s="245"/>
      <c r="O10" s="245"/>
      <c r="P10" s="230"/>
      <c r="Q10" s="230"/>
      <c r="R10" s="230"/>
      <c r="S10" s="230"/>
      <c r="T10" s="230"/>
      <c r="U10" s="230"/>
      <c r="V10" s="6">
        <v>1</v>
      </c>
      <c r="W10" s="6">
        <v>2</v>
      </c>
      <c r="X10" s="6">
        <v>3</v>
      </c>
      <c r="Y10" s="6">
        <v>4</v>
      </c>
      <c r="Z10" s="6">
        <v>5</v>
      </c>
      <c r="AA10" s="6">
        <v>6</v>
      </c>
      <c r="AB10" s="6">
        <v>7</v>
      </c>
      <c r="AC10" s="6">
        <v>8</v>
      </c>
      <c r="AD10" s="6">
        <v>9</v>
      </c>
      <c r="AE10" s="6">
        <v>10</v>
      </c>
      <c r="AF10" s="6">
        <v>11</v>
      </c>
      <c r="AG10" s="6">
        <v>12</v>
      </c>
      <c r="AH10" s="6">
        <v>13</v>
      </c>
      <c r="AI10" s="6">
        <v>14</v>
      </c>
      <c r="AJ10" s="6">
        <v>15</v>
      </c>
      <c r="AK10" s="6">
        <v>16</v>
      </c>
      <c r="AL10" s="6">
        <v>17</v>
      </c>
      <c r="AM10" s="6">
        <v>18</v>
      </c>
      <c r="AN10" s="6">
        <v>19</v>
      </c>
      <c r="AO10" s="6">
        <v>20</v>
      </c>
      <c r="AP10" s="6">
        <v>21</v>
      </c>
      <c r="AQ10" s="6">
        <v>22</v>
      </c>
      <c r="AR10" s="6">
        <v>23</v>
      </c>
      <c r="AS10" s="6">
        <v>24</v>
      </c>
      <c r="AT10" s="6">
        <v>25</v>
      </c>
      <c r="AU10" s="6">
        <v>26</v>
      </c>
      <c r="AV10" s="6">
        <v>27</v>
      </c>
      <c r="AW10" s="6">
        <v>28</v>
      </c>
      <c r="AX10" s="6">
        <v>29</v>
      </c>
      <c r="AY10" s="6">
        <v>30</v>
      </c>
      <c r="AZ10" s="6">
        <v>31</v>
      </c>
      <c r="BA10" s="6">
        <v>32</v>
      </c>
      <c r="BB10" s="6">
        <v>33</v>
      </c>
      <c r="BC10" s="6">
        <v>34</v>
      </c>
      <c r="BD10" s="6">
        <v>35</v>
      </c>
      <c r="BE10" s="6">
        <v>36</v>
      </c>
      <c r="BF10" s="6">
        <v>37</v>
      </c>
      <c r="BG10" s="6">
        <v>38</v>
      </c>
      <c r="BH10" s="6">
        <v>39</v>
      </c>
      <c r="BI10" s="6">
        <v>40</v>
      </c>
      <c r="BJ10" s="6">
        <v>41</v>
      </c>
      <c r="BK10" s="6">
        <v>42</v>
      </c>
      <c r="BL10" s="6">
        <v>43</v>
      </c>
      <c r="BM10" s="6">
        <v>44</v>
      </c>
      <c r="BN10" s="6">
        <v>45</v>
      </c>
      <c r="BO10" s="6">
        <v>46</v>
      </c>
      <c r="BP10" s="6">
        <v>47</v>
      </c>
      <c r="BQ10" s="6">
        <v>48</v>
      </c>
      <c r="BR10" s="6">
        <v>49</v>
      </c>
      <c r="BS10" s="6">
        <v>50</v>
      </c>
      <c r="BV10" s="6"/>
      <c r="BW10" s="6"/>
    </row>
    <row r="11" spans="1:77" ht="18.5" x14ac:dyDescent="0.45">
      <c r="A11" s="262" t="s">
        <v>188</v>
      </c>
      <c r="B11" s="256"/>
      <c r="C11" s="256"/>
      <c r="D11" s="256"/>
      <c r="E11" s="256"/>
      <c r="F11" s="245"/>
      <c r="G11" s="256"/>
      <c r="H11" s="262" t="s">
        <v>197</v>
      </c>
      <c r="I11" s="256"/>
      <c r="J11" s="245"/>
      <c r="K11" s="245"/>
      <c r="L11" s="245"/>
      <c r="M11" s="245"/>
      <c r="N11" s="245"/>
      <c r="O11" s="245"/>
      <c r="P11" s="230"/>
      <c r="Q11" s="230"/>
      <c r="R11" s="230"/>
      <c r="S11" s="230"/>
      <c r="T11" s="230"/>
      <c r="U11" s="230"/>
      <c r="V11" s="6">
        <f t="shared" ref="V11:BA11" si="10">V9-V10</f>
        <v>2</v>
      </c>
      <c r="W11" s="6">
        <f t="shared" si="10"/>
        <v>1</v>
      </c>
      <c r="X11" s="6">
        <f t="shared" si="10"/>
        <v>0</v>
      </c>
      <c r="Y11" s="6">
        <f t="shared" si="10"/>
        <v>-1</v>
      </c>
      <c r="Z11" s="6">
        <f t="shared" si="10"/>
        <v>-2</v>
      </c>
      <c r="AA11" s="6">
        <f t="shared" si="10"/>
        <v>-3</v>
      </c>
      <c r="AB11" s="6">
        <f t="shared" si="10"/>
        <v>-4</v>
      </c>
      <c r="AC11" s="6">
        <f t="shared" si="10"/>
        <v>-5</v>
      </c>
      <c r="AD11" s="6">
        <f t="shared" si="10"/>
        <v>-6</v>
      </c>
      <c r="AE11" s="6">
        <f t="shared" si="10"/>
        <v>-7</v>
      </c>
      <c r="AF11" s="6">
        <f t="shared" si="10"/>
        <v>-8</v>
      </c>
      <c r="AG11" s="6">
        <f t="shared" si="10"/>
        <v>-9</v>
      </c>
      <c r="AH11" s="6">
        <f t="shared" si="10"/>
        <v>-10</v>
      </c>
      <c r="AI11" s="6">
        <f t="shared" si="10"/>
        <v>-11</v>
      </c>
      <c r="AJ11" s="6">
        <f t="shared" si="10"/>
        <v>-12</v>
      </c>
      <c r="AK11" s="6">
        <f t="shared" si="10"/>
        <v>-13</v>
      </c>
      <c r="AL11" s="6">
        <f t="shared" si="10"/>
        <v>-14</v>
      </c>
      <c r="AM11" s="6">
        <f t="shared" si="10"/>
        <v>-15</v>
      </c>
      <c r="AN11" s="6">
        <f t="shared" si="10"/>
        <v>-16</v>
      </c>
      <c r="AO11" s="6">
        <f t="shared" si="10"/>
        <v>-17</v>
      </c>
      <c r="AP11" s="6">
        <f t="shared" si="10"/>
        <v>-18</v>
      </c>
      <c r="AQ11" s="6">
        <f t="shared" si="10"/>
        <v>-19</v>
      </c>
      <c r="AR11" s="6">
        <f t="shared" si="10"/>
        <v>-20</v>
      </c>
      <c r="AS11" s="6">
        <f t="shared" si="10"/>
        <v>-21</v>
      </c>
      <c r="AT11" s="6">
        <f t="shared" si="10"/>
        <v>-22</v>
      </c>
      <c r="AU11" s="6">
        <f t="shared" si="10"/>
        <v>-23</v>
      </c>
      <c r="AV11" s="6">
        <f t="shared" si="10"/>
        <v>-24</v>
      </c>
      <c r="AW11" s="6">
        <f t="shared" si="10"/>
        <v>-25</v>
      </c>
      <c r="AX11" s="6">
        <f t="shared" si="10"/>
        <v>-26</v>
      </c>
      <c r="AY11" s="6">
        <f t="shared" si="10"/>
        <v>-27</v>
      </c>
      <c r="AZ11" s="6">
        <f t="shared" si="10"/>
        <v>-28</v>
      </c>
      <c r="BA11" s="6">
        <f t="shared" si="10"/>
        <v>-29</v>
      </c>
      <c r="BB11" s="6">
        <f t="shared" ref="BB11:BS11" si="11">BB9-BB10</f>
        <v>-30</v>
      </c>
      <c r="BC11" s="6">
        <f t="shared" si="11"/>
        <v>-31</v>
      </c>
      <c r="BD11" s="6">
        <f t="shared" si="11"/>
        <v>-32</v>
      </c>
      <c r="BE11" s="6">
        <f t="shared" si="11"/>
        <v>-33</v>
      </c>
      <c r="BF11" s="6">
        <f t="shared" si="11"/>
        <v>-34</v>
      </c>
      <c r="BG11" s="6">
        <f t="shared" si="11"/>
        <v>-35</v>
      </c>
      <c r="BH11" s="6">
        <f t="shared" si="11"/>
        <v>-36</v>
      </c>
      <c r="BI11" s="6">
        <f t="shared" si="11"/>
        <v>-37</v>
      </c>
      <c r="BJ11" s="6">
        <f t="shared" si="11"/>
        <v>-38</v>
      </c>
      <c r="BK11" s="6">
        <f t="shared" si="11"/>
        <v>-39</v>
      </c>
      <c r="BL11" s="6">
        <f t="shared" si="11"/>
        <v>-40</v>
      </c>
      <c r="BM11" s="6">
        <f t="shared" si="11"/>
        <v>-41</v>
      </c>
      <c r="BN11" s="6">
        <f t="shared" si="11"/>
        <v>-42</v>
      </c>
      <c r="BO11" s="6">
        <f t="shared" si="11"/>
        <v>-43</v>
      </c>
      <c r="BP11" s="6">
        <f t="shared" si="11"/>
        <v>-44</v>
      </c>
      <c r="BQ11" s="6">
        <f t="shared" si="11"/>
        <v>-45</v>
      </c>
      <c r="BR11" s="6">
        <f t="shared" si="11"/>
        <v>-46</v>
      </c>
      <c r="BS11" s="6">
        <f t="shared" si="11"/>
        <v>-47</v>
      </c>
      <c r="BU11" s="6" t="s">
        <v>21</v>
      </c>
      <c r="BV11" s="6"/>
      <c r="BW11" s="6"/>
    </row>
    <row r="12" spans="1:77" ht="18.5" x14ac:dyDescent="0.45">
      <c r="A12" s="262" t="s">
        <v>189</v>
      </c>
      <c r="B12" s="256"/>
      <c r="C12" s="256"/>
      <c r="D12" s="256"/>
      <c r="E12" s="256"/>
      <c r="F12" s="256"/>
      <c r="G12" s="256"/>
      <c r="H12" s="256" t="s">
        <v>224</v>
      </c>
      <c r="I12" s="256"/>
      <c r="J12" s="245"/>
      <c r="K12" s="245"/>
      <c r="L12" s="245"/>
      <c r="M12" s="245"/>
      <c r="N12" s="245"/>
      <c r="O12" s="245"/>
      <c r="P12" s="230"/>
      <c r="Q12" s="230"/>
      <c r="R12" s="230"/>
      <c r="S12" s="230"/>
      <c r="T12" s="230"/>
      <c r="U12" s="230"/>
      <c r="V12" s="6">
        <f>IF(V11&gt;=0,COUNT($V11)+BT8,"")</f>
        <v>6</v>
      </c>
      <c r="W12" s="6">
        <f>IF(W11&gt;=0,COUNT($V11:W11)+$BT8,"")</f>
        <v>7</v>
      </c>
      <c r="X12" s="6">
        <f>IF(X11&gt;=0,COUNT($V11:X11)+$BT8,"")</f>
        <v>8</v>
      </c>
      <c r="Y12" s="6" t="str">
        <f>IF(Y11&gt;=0,COUNT($V11:Y11)+$BT8,"")</f>
        <v/>
      </c>
      <c r="Z12" s="6" t="str">
        <f>IF(Z11&gt;=0,COUNT($V11:Z11)+$BT8,"")</f>
        <v/>
      </c>
      <c r="AA12" s="6" t="str">
        <f>IF(AA11&gt;=0,COUNT($V11:AA11)+$BT8,"")</f>
        <v/>
      </c>
      <c r="AB12" s="6" t="str">
        <f>IF(AB11&gt;=0,COUNT($V11:AB11)+$BT8,"")</f>
        <v/>
      </c>
      <c r="AC12" s="6" t="str">
        <f>IF(AC11&gt;=0,COUNT($V11:AC11)+$BT8,"")</f>
        <v/>
      </c>
      <c r="AD12" s="6" t="str">
        <f>IF(AD11&gt;=0,COUNT($V11:AD11)+$BT8,"")</f>
        <v/>
      </c>
      <c r="AE12" s="6" t="str">
        <f>IF(AE11&gt;=0,COUNT($V11:AE11)+$BT8,"")</f>
        <v/>
      </c>
      <c r="AF12" s="6" t="str">
        <f>IF(AF11&gt;=0,COUNT($V11:AF11)+$BT8,"")</f>
        <v/>
      </c>
      <c r="AG12" s="6" t="str">
        <f>IF(AG11&gt;=0,COUNT($V11:AG11)+$BT8,"")</f>
        <v/>
      </c>
      <c r="AH12" s="6" t="str">
        <f>IF(AH11&gt;=0,COUNT($V11:AH11)+$BT8,"")</f>
        <v/>
      </c>
      <c r="AI12" s="6" t="str">
        <f>IF(AI11&gt;=0,COUNT($V11:AI11)+$BT8,"")</f>
        <v/>
      </c>
      <c r="AJ12" s="6" t="str">
        <f>IF(AJ11&gt;=0,COUNT($V11:AJ11)+$BT8,"")</f>
        <v/>
      </c>
      <c r="AK12" s="6" t="str">
        <f>IF(AK11&gt;=0,COUNT($V11:AK11)+$BT8,"")</f>
        <v/>
      </c>
      <c r="AL12" s="6" t="str">
        <f>IF(AL11&gt;=0,COUNT($V11:AL11)+$BT8,"")</f>
        <v/>
      </c>
      <c r="AM12" s="6" t="str">
        <f>IF(AM11&gt;=0,COUNT($V11:AM11)+$BT8,"")</f>
        <v/>
      </c>
      <c r="AN12" s="6" t="str">
        <f>IF(AN11&gt;=0,COUNT($V11:AN11)+$BT8,"")</f>
        <v/>
      </c>
      <c r="AO12" s="6" t="str">
        <f>IF(AO11&gt;=0,COUNT($V11:AO11)+$BT8,"")</f>
        <v/>
      </c>
      <c r="AP12" s="6" t="str">
        <f>IF(AP11&gt;=0,COUNT($V11:AP11)+$BT8,"")</f>
        <v/>
      </c>
      <c r="AQ12" s="6" t="str">
        <f>IF(AQ11&gt;=0,COUNT($V11:AQ11)+$BT8,"")</f>
        <v/>
      </c>
      <c r="AR12" s="6" t="str">
        <f>IF(AR11&gt;=0,COUNT($V11:AR11)+$BT8,"")</f>
        <v/>
      </c>
      <c r="AS12" s="6" t="str">
        <f>IF(AS11&gt;=0,COUNT($V11:AS11)+$BT8,"")</f>
        <v/>
      </c>
      <c r="AT12" s="6" t="str">
        <f>IF(AT11&gt;=0,COUNT($V11:AT11)+$BT8,"")</f>
        <v/>
      </c>
      <c r="AU12" s="6" t="str">
        <f>IF(AU11&gt;=0,COUNT($V11:AU11)+$BT8,"")</f>
        <v/>
      </c>
      <c r="AV12" s="6" t="str">
        <f>IF(AV11&gt;=0,COUNT($V11:AV11)+$BT8,"")</f>
        <v/>
      </c>
      <c r="AW12" s="6" t="str">
        <f>IF(AW11&gt;=0,COUNT($V11:AW11)+$BT8,"")</f>
        <v/>
      </c>
      <c r="AX12" s="6" t="str">
        <f>IF(AX11&gt;=0,COUNT($V11:AX11)+$BT8,"")</f>
        <v/>
      </c>
      <c r="AY12" s="6" t="str">
        <f>IF(AY11&gt;=0,COUNT($V11:AY11)+$BT8,"")</f>
        <v/>
      </c>
      <c r="AZ12" s="6" t="str">
        <f>IF(AZ11&gt;=0,COUNT($V11:AZ11)+$BT8,"")</f>
        <v/>
      </c>
      <c r="BA12" s="6" t="str">
        <f>IF(BA11&gt;=0,COUNT($V11:BA11)+$BT8,"")</f>
        <v/>
      </c>
      <c r="BB12" s="6" t="str">
        <f>IF(BB11&gt;=0,COUNT($V11:BB11)+$BT8,"")</f>
        <v/>
      </c>
      <c r="BC12" s="6" t="str">
        <f>IF(BC11&gt;=0,COUNT($V11:BC11)+$BT8,"")</f>
        <v/>
      </c>
      <c r="BD12" s="6" t="str">
        <f>IF(BD11&gt;=0,COUNT($V11:BD11)+$BT8,"")</f>
        <v/>
      </c>
      <c r="BE12" s="6" t="str">
        <f>IF(BE11&gt;=0,COUNT($V11:BE11)+$BT8,"")</f>
        <v/>
      </c>
      <c r="BF12" s="6" t="str">
        <f>IF(BF11&gt;=0,COUNT($V11:BF11)+$BT8,"")</f>
        <v/>
      </c>
      <c r="BG12" s="6" t="str">
        <f>IF(BG11&gt;=0,COUNT($V11:BG11)+$BT8,"")</f>
        <v/>
      </c>
      <c r="BH12" s="6" t="str">
        <f>IF(BH11&gt;=0,COUNT($V11:BH11)+$BT8,"")</f>
        <v/>
      </c>
      <c r="BI12" s="6" t="str">
        <f>IF(BI11&gt;=0,COUNT($V11:BI11)+$BT8,"")</f>
        <v/>
      </c>
      <c r="BJ12" s="6" t="str">
        <f>IF(BJ11&gt;=0,COUNT($V11:BJ11)+$BT8,"")</f>
        <v/>
      </c>
      <c r="BK12" s="6" t="str">
        <f>IF(BK11&gt;=0,COUNT($V11:BK11)+$BT8,"")</f>
        <v/>
      </c>
      <c r="BL12" s="6" t="str">
        <f>IF(BL11&gt;=0,COUNT($V11:BL11)+$BT8,"")</f>
        <v/>
      </c>
      <c r="BM12" s="6" t="str">
        <f>IF(BM11&gt;=0,COUNT($V11:BM11)+$BT8,"")</f>
        <v/>
      </c>
      <c r="BN12" s="6" t="str">
        <f>IF(BN11&gt;=0,COUNT($V11:BN11)+$BT8,"")</f>
        <v/>
      </c>
      <c r="BO12" s="6" t="str">
        <f>IF(BO11&gt;=0,COUNT($V11:BO11)+$BT8,"")</f>
        <v/>
      </c>
      <c r="BP12" s="6" t="str">
        <f>IF(BP11&gt;=0,COUNT($V11:BP11)+$BT8,"")</f>
        <v/>
      </c>
      <c r="BQ12" s="6" t="str">
        <f>IF(BQ11&gt;=0,COUNT($V11:BQ11)+$BT8,"")</f>
        <v/>
      </c>
      <c r="BR12" s="6" t="str">
        <f>IF(BR11&gt;=0,COUNT($V11:BR11)+$BT8,"")</f>
        <v/>
      </c>
      <c r="BS12" s="6" t="str">
        <f>IF(BS11&gt;=0,COUNT($V11:BS11)+$BT8,"")</f>
        <v/>
      </c>
      <c r="BT12" s="6">
        <f>COUNT(V12:BS12)+BT8</f>
        <v>8</v>
      </c>
      <c r="BU12" s="276" t="str">
        <f>V12&amp;BU11&amp;W12&amp;BU11&amp;X12&amp;BU11&amp;Y12&amp;BU11&amp;Z12&amp;BU11&amp;AA12&amp;BU11&amp;AB12&amp;BU11&amp;AC12&amp;BU11&amp;AD12&amp;BU11&amp;AE12&amp;BU11&amp;AF12&amp;BU11&amp;AG12&amp;BU11&amp;AH12&amp;BU11&amp;AI12&amp;BU11&amp;AJ12&amp;BU11&amp;AK12&amp;BU11&amp;AL12&amp;BU11&amp;AM12&amp;BU11&amp;AN12&amp;BU11&amp;AO12&amp;BU11&amp;AP12&amp;BU11&amp;AQ12&amp;BU11&amp;AR12&amp;BU11&amp;AS12&amp;BU11&amp;AT12&amp;BU11&amp;AU12&amp;BU11&amp;AV12&amp;BU11&amp;AW12&amp;BU11&amp;AX12&amp;BU11&amp;AY12&amp;BU11&amp;AZ12&amp;BU11&amp;BA12&amp;BU11&amp;BB12&amp;BU11&amp;BC12&amp;BU11&amp;BD12&amp;BU11&amp;BE12&amp;BU11&amp;BF12&amp;BU11&amp;BG12&amp;BU11&amp;BH12&amp;BU11&amp;BI12&amp;BU11&amp;BJ12&amp;BU11&amp;BK12&amp;BU11&amp;BL12&amp;BU11&amp;BM12&amp;BU11&amp;BN12&amp;BU11&amp;BO12&amp;BU11&amp;BP12&amp;BU11&amp;BQ12&amp;BU11&amp;BR12&amp;BU11&amp;BS12</f>
        <v xml:space="preserve">6  7  8                                                                                              </v>
      </c>
      <c r="BV12" s="6"/>
      <c r="BW12" s="6"/>
    </row>
    <row r="13" spans="1:77" ht="18.5" x14ac:dyDescent="0.45">
      <c r="A13" s="262" t="s">
        <v>190</v>
      </c>
      <c r="B13" s="256"/>
      <c r="C13" s="256"/>
      <c r="D13" s="256"/>
      <c r="E13" s="256"/>
      <c r="F13" s="256"/>
      <c r="G13" s="256"/>
      <c r="H13" s="245"/>
      <c r="I13" s="256"/>
      <c r="J13" s="245"/>
      <c r="K13" s="245"/>
      <c r="L13" s="245"/>
      <c r="M13" s="245"/>
      <c r="N13" s="245"/>
      <c r="O13" s="245"/>
      <c r="P13" s="230"/>
      <c r="Q13" s="230"/>
      <c r="R13" s="230"/>
      <c r="S13" s="230"/>
      <c r="T13" s="230"/>
      <c r="U13" s="230"/>
      <c r="V13" s="275">
        <f>'Encode Data'!E22</f>
        <v>3</v>
      </c>
      <c r="W13" s="6">
        <f t="shared" ref="W13:BB13" si="12">V13</f>
        <v>3</v>
      </c>
      <c r="X13" s="6">
        <f t="shared" si="12"/>
        <v>3</v>
      </c>
      <c r="Y13" s="6">
        <f t="shared" si="12"/>
        <v>3</v>
      </c>
      <c r="Z13" s="6">
        <f t="shared" si="12"/>
        <v>3</v>
      </c>
      <c r="AA13" s="6">
        <f t="shared" si="12"/>
        <v>3</v>
      </c>
      <c r="AB13" s="6">
        <f t="shared" si="12"/>
        <v>3</v>
      </c>
      <c r="AC13" s="6">
        <f t="shared" si="12"/>
        <v>3</v>
      </c>
      <c r="AD13" s="6">
        <f t="shared" si="12"/>
        <v>3</v>
      </c>
      <c r="AE13" s="6">
        <f t="shared" si="12"/>
        <v>3</v>
      </c>
      <c r="AF13" s="6">
        <f t="shared" si="12"/>
        <v>3</v>
      </c>
      <c r="AG13" s="6">
        <f t="shared" si="12"/>
        <v>3</v>
      </c>
      <c r="AH13" s="6">
        <f t="shared" si="12"/>
        <v>3</v>
      </c>
      <c r="AI13" s="6">
        <f t="shared" si="12"/>
        <v>3</v>
      </c>
      <c r="AJ13" s="6">
        <f t="shared" si="12"/>
        <v>3</v>
      </c>
      <c r="AK13" s="6">
        <f t="shared" si="12"/>
        <v>3</v>
      </c>
      <c r="AL13" s="6">
        <f t="shared" si="12"/>
        <v>3</v>
      </c>
      <c r="AM13" s="6">
        <f t="shared" si="12"/>
        <v>3</v>
      </c>
      <c r="AN13" s="6">
        <f t="shared" si="12"/>
        <v>3</v>
      </c>
      <c r="AO13" s="6">
        <f t="shared" si="12"/>
        <v>3</v>
      </c>
      <c r="AP13" s="6">
        <f t="shared" si="12"/>
        <v>3</v>
      </c>
      <c r="AQ13" s="6">
        <f t="shared" si="12"/>
        <v>3</v>
      </c>
      <c r="AR13" s="6">
        <f t="shared" si="12"/>
        <v>3</v>
      </c>
      <c r="AS13" s="6">
        <f t="shared" si="12"/>
        <v>3</v>
      </c>
      <c r="AT13" s="6">
        <f t="shared" si="12"/>
        <v>3</v>
      </c>
      <c r="AU13" s="6">
        <f t="shared" si="12"/>
        <v>3</v>
      </c>
      <c r="AV13" s="6">
        <f t="shared" si="12"/>
        <v>3</v>
      </c>
      <c r="AW13" s="6">
        <f t="shared" si="12"/>
        <v>3</v>
      </c>
      <c r="AX13" s="6">
        <f t="shared" si="12"/>
        <v>3</v>
      </c>
      <c r="AY13" s="6">
        <f t="shared" si="12"/>
        <v>3</v>
      </c>
      <c r="AZ13" s="6">
        <f t="shared" si="12"/>
        <v>3</v>
      </c>
      <c r="BA13" s="6">
        <f t="shared" si="12"/>
        <v>3</v>
      </c>
      <c r="BB13" s="6">
        <f t="shared" si="12"/>
        <v>3</v>
      </c>
      <c r="BC13" s="6">
        <f t="shared" ref="BC13:BS13" si="13">BB13</f>
        <v>3</v>
      </c>
      <c r="BD13" s="6">
        <f t="shared" si="13"/>
        <v>3</v>
      </c>
      <c r="BE13" s="6">
        <f t="shared" si="13"/>
        <v>3</v>
      </c>
      <c r="BF13" s="6">
        <f t="shared" si="13"/>
        <v>3</v>
      </c>
      <c r="BG13" s="6">
        <f t="shared" si="13"/>
        <v>3</v>
      </c>
      <c r="BH13" s="6">
        <f t="shared" si="13"/>
        <v>3</v>
      </c>
      <c r="BI13" s="6">
        <f t="shared" si="13"/>
        <v>3</v>
      </c>
      <c r="BJ13" s="6">
        <f t="shared" si="13"/>
        <v>3</v>
      </c>
      <c r="BK13" s="6">
        <f t="shared" si="13"/>
        <v>3</v>
      </c>
      <c r="BL13" s="6">
        <f t="shared" si="13"/>
        <v>3</v>
      </c>
      <c r="BM13" s="6">
        <f t="shared" si="13"/>
        <v>3</v>
      </c>
      <c r="BN13" s="6">
        <f t="shared" si="13"/>
        <v>3</v>
      </c>
      <c r="BO13" s="6">
        <f t="shared" si="13"/>
        <v>3</v>
      </c>
      <c r="BP13" s="6">
        <f t="shared" si="13"/>
        <v>3</v>
      </c>
      <c r="BQ13" s="6">
        <f t="shared" si="13"/>
        <v>3</v>
      </c>
      <c r="BR13" s="6">
        <f t="shared" si="13"/>
        <v>3</v>
      </c>
      <c r="BS13" s="6">
        <f t="shared" si="13"/>
        <v>3</v>
      </c>
      <c r="BV13" s="6"/>
      <c r="BW13" s="6"/>
    </row>
    <row r="14" spans="1:77" ht="18.5" x14ac:dyDescent="0.45">
      <c r="A14" s="262" t="s">
        <v>191</v>
      </c>
      <c r="B14" s="256"/>
      <c r="C14" s="256"/>
      <c r="D14" s="256"/>
      <c r="E14" s="256"/>
      <c r="F14" s="256"/>
      <c r="G14" s="256"/>
      <c r="H14" s="256"/>
      <c r="I14" s="256"/>
      <c r="J14" s="245"/>
      <c r="K14" s="245"/>
      <c r="L14" s="245"/>
      <c r="M14" s="245"/>
      <c r="N14" s="245"/>
      <c r="O14" s="245"/>
      <c r="P14" s="230"/>
      <c r="Q14" s="230"/>
      <c r="R14" s="230"/>
      <c r="S14" s="230"/>
      <c r="T14" s="230"/>
      <c r="U14" s="230"/>
      <c r="V14" s="6">
        <v>1</v>
      </c>
      <c r="W14" s="6">
        <v>2</v>
      </c>
      <c r="X14" s="6">
        <v>3</v>
      </c>
      <c r="Y14" s="6">
        <v>4</v>
      </c>
      <c r="Z14" s="6">
        <v>5</v>
      </c>
      <c r="AA14" s="6">
        <v>6</v>
      </c>
      <c r="AB14" s="6">
        <v>7</v>
      </c>
      <c r="AC14" s="6">
        <v>8</v>
      </c>
      <c r="AD14" s="6">
        <v>9</v>
      </c>
      <c r="AE14" s="6">
        <v>10</v>
      </c>
      <c r="AF14" s="6">
        <v>11</v>
      </c>
      <c r="AG14" s="6">
        <v>12</v>
      </c>
      <c r="AH14" s="6">
        <v>13</v>
      </c>
      <c r="AI14" s="6">
        <v>14</v>
      </c>
      <c r="AJ14" s="6">
        <v>15</v>
      </c>
      <c r="AK14" s="6">
        <v>16</v>
      </c>
      <c r="AL14" s="6">
        <v>17</v>
      </c>
      <c r="AM14" s="6">
        <v>18</v>
      </c>
      <c r="AN14" s="6">
        <v>19</v>
      </c>
      <c r="AO14" s="6">
        <v>20</v>
      </c>
      <c r="AP14" s="6">
        <v>21</v>
      </c>
      <c r="AQ14" s="6">
        <v>22</v>
      </c>
      <c r="AR14" s="6">
        <v>23</v>
      </c>
      <c r="AS14" s="6">
        <v>24</v>
      </c>
      <c r="AT14" s="6">
        <v>25</v>
      </c>
      <c r="AU14" s="6">
        <v>26</v>
      </c>
      <c r="AV14" s="6">
        <v>27</v>
      </c>
      <c r="AW14" s="6">
        <v>28</v>
      </c>
      <c r="AX14" s="6">
        <v>29</v>
      </c>
      <c r="AY14" s="6">
        <v>30</v>
      </c>
      <c r="AZ14" s="6">
        <v>31</v>
      </c>
      <c r="BA14" s="6">
        <v>32</v>
      </c>
      <c r="BB14" s="6">
        <v>33</v>
      </c>
      <c r="BC14" s="6">
        <v>34</v>
      </c>
      <c r="BD14" s="6">
        <v>35</v>
      </c>
      <c r="BE14" s="6">
        <v>36</v>
      </c>
      <c r="BF14" s="6">
        <v>37</v>
      </c>
      <c r="BG14" s="6">
        <v>38</v>
      </c>
      <c r="BH14" s="6">
        <v>39</v>
      </c>
      <c r="BI14" s="6">
        <v>40</v>
      </c>
      <c r="BJ14" s="6">
        <v>41</v>
      </c>
      <c r="BK14" s="6">
        <v>42</v>
      </c>
      <c r="BL14" s="6">
        <v>43</v>
      </c>
      <c r="BM14" s="6">
        <v>44</v>
      </c>
      <c r="BN14" s="6">
        <v>45</v>
      </c>
      <c r="BO14" s="6">
        <v>46</v>
      </c>
      <c r="BP14" s="6">
        <v>47</v>
      </c>
      <c r="BQ14" s="6">
        <v>48</v>
      </c>
      <c r="BR14" s="6">
        <v>49</v>
      </c>
      <c r="BS14" s="6">
        <v>50</v>
      </c>
      <c r="BV14" s="6"/>
      <c r="BW14" s="6"/>
    </row>
    <row r="15" spans="1:77" ht="18.5" x14ac:dyDescent="0.45">
      <c r="A15" s="262" t="s">
        <v>192</v>
      </c>
      <c r="B15" s="256"/>
      <c r="C15" s="256"/>
      <c r="D15" s="256"/>
      <c r="E15" s="256"/>
      <c r="F15" s="256"/>
      <c r="G15" s="256"/>
      <c r="H15" s="256"/>
      <c r="I15" s="256"/>
      <c r="J15" s="245"/>
      <c r="K15" s="245"/>
      <c r="L15" s="245"/>
      <c r="M15" s="245"/>
      <c r="N15" s="245"/>
      <c r="O15" s="245"/>
      <c r="P15" s="230"/>
      <c r="Q15" s="230"/>
      <c r="R15" s="230"/>
      <c r="S15" s="230"/>
      <c r="T15" s="230"/>
      <c r="U15" s="230"/>
      <c r="V15" s="6">
        <f t="shared" ref="V15:BA15" si="14">V13-V14</f>
        <v>2</v>
      </c>
      <c r="W15" s="6">
        <f t="shared" si="14"/>
        <v>1</v>
      </c>
      <c r="X15" s="6">
        <f t="shared" si="14"/>
        <v>0</v>
      </c>
      <c r="Y15" s="6">
        <f t="shared" si="14"/>
        <v>-1</v>
      </c>
      <c r="Z15" s="6">
        <f t="shared" si="14"/>
        <v>-2</v>
      </c>
      <c r="AA15" s="6">
        <f t="shared" si="14"/>
        <v>-3</v>
      </c>
      <c r="AB15" s="6">
        <f t="shared" si="14"/>
        <v>-4</v>
      </c>
      <c r="AC15" s="6">
        <f t="shared" si="14"/>
        <v>-5</v>
      </c>
      <c r="AD15" s="6">
        <f t="shared" si="14"/>
        <v>-6</v>
      </c>
      <c r="AE15" s="6">
        <f t="shared" si="14"/>
        <v>-7</v>
      </c>
      <c r="AF15" s="6">
        <f t="shared" si="14"/>
        <v>-8</v>
      </c>
      <c r="AG15" s="6">
        <f t="shared" si="14"/>
        <v>-9</v>
      </c>
      <c r="AH15" s="6">
        <f t="shared" si="14"/>
        <v>-10</v>
      </c>
      <c r="AI15" s="6">
        <f t="shared" si="14"/>
        <v>-11</v>
      </c>
      <c r="AJ15" s="6">
        <f t="shared" si="14"/>
        <v>-12</v>
      </c>
      <c r="AK15" s="6">
        <f t="shared" si="14"/>
        <v>-13</v>
      </c>
      <c r="AL15" s="6">
        <f t="shared" si="14"/>
        <v>-14</v>
      </c>
      <c r="AM15" s="6">
        <f t="shared" si="14"/>
        <v>-15</v>
      </c>
      <c r="AN15" s="6">
        <f t="shared" si="14"/>
        <v>-16</v>
      </c>
      <c r="AO15" s="6">
        <f t="shared" si="14"/>
        <v>-17</v>
      </c>
      <c r="AP15" s="6">
        <f t="shared" si="14"/>
        <v>-18</v>
      </c>
      <c r="AQ15" s="6">
        <f t="shared" si="14"/>
        <v>-19</v>
      </c>
      <c r="AR15" s="6">
        <f t="shared" si="14"/>
        <v>-20</v>
      </c>
      <c r="AS15" s="6">
        <f t="shared" si="14"/>
        <v>-21</v>
      </c>
      <c r="AT15" s="6">
        <f t="shared" si="14"/>
        <v>-22</v>
      </c>
      <c r="AU15" s="6">
        <f t="shared" si="14"/>
        <v>-23</v>
      </c>
      <c r="AV15" s="6">
        <f t="shared" si="14"/>
        <v>-24</v>
      </c>
      <c r="AW15" s="6">
        <f t="shared" si="14"/>
        <v>-25</v>
      </c>
      <c r="AX15" s="6">
        <f t="shared" si="14"/>
        <v>-26</v>
      </c>
      <c r="AY15" s="6">
        <f t="shared" si="14"/>
        <v>-27</v>
      </c>
      <c r="AZ15" s="6">
        <f t="shared" si="14"/>
        <v>-28</v>
      </c>
      <c r="BA15" s="6">
        <f t="shared" si="14"/>
        <v>-29</v>
      </c>
      <c r="BB15" s="6">
        <f t="shared" ref="BB15:BS15" si="15">BB13-BB14</f>
        <v>-30</v>
      </c>
      <c r="BC15" s="6">
        <f t="shared" si="15"/>
        <v>-31</v>
      </c>
      <c r="BD15" s="6">
        <f t="shared" si="15"/>
        <v>-32</v>
      </c>
      <c r="BE15" s="6">
        <f t="shared" si="15"/>
        <v>-33</v>
      </c>
      <c r="BF15" s="6">
        <f t="shared" si="15"/>
        <v>-34</v>
      </c>
      <c r="BG15" s="6">
        <f t="shared" si="15"/>
        <v>-35</v>
      </c>
      <c r="BH15" s="6">
        <f t="shared" si="15"/>
        <v>-36</v>
      </c>
      <c r="BI15" s="6">
        <f t="shared" si="15"/>
        <v>-37</v>
      </c>
      <c r="BJ15" s="6">
        <f t="shared" si="15"/>
        <v>-38</v>
      </c>
      <c r="BK15" s="6">
        <f t="shared" si="15"/>
        <v>-39</v>
      </c>
      <c r="BL15" s="6">
        <f t="shared" si="15"/>
        <v>-40</v>
      </c>
      <c r="BM15" s="6">
        <f t="shared" si="15"/>
        <v>-41</v>
      </c>
      <c r="BN15" s="6">
        <f t="shared" si="15"/>
        <v>-42</v>
      </c>
      <c r="BO15" s="6">
        <f t="shared" si="15"/>
        <v>-43</v>
      </c>
      <c r="BP15" s="6">
        <f t="shared" si="15"/>
        <v>-44</v>
      </c>
      <c r="BQ15" s="6">
        <f t="shared" si="15"/>
        <v>-45</v>
      </c>
      <c r="BR15" s="6">
        <f t="shared" si="15"/>
        <v>-46</v>
      </c>
      <c r="BS15" s="6">
        <f t="shared" si="15"/>
        <v>-47</v>
      </c>
      <c r="BU15" s="6" t="s">
        <v>21</v>
      </c>
      <c r="BV15" s="6"/>
      <c r="BW15" s="6"/>
    </row>
    <row r="16" spans="1:77" ht="18.5" x14ac:dyDescent="0.45">
      <c r="A16" s="262" t="s">
        <v>193</v>
      </c>
      <c r="B16" s="245"/>
      <c r="C16" s="245"/>
      <c r="D16" s="245"/>
      <c r="E16" s="245"/>
      <c r="F16" s="245"/>
      <c r="G16" s="245"/>
      <c r="H16" s="245"/>
      <c r="I16" s="245"/>
      <c r="J16" s="245"/>
      <c r="K16" s="245"/>
      <c r="L16" s="245"/>
      <c r="M16" s="245"/>
      <c r="N16" s="245"/>
      <c r="O16" s="245"/>
      <c r="P16" s="230"/>
      <c r="Q16" s="230"/>
      <c r="R16" s="230"/>
      <c r="S16" s="230"/>
      <c r="T16" s="230"/>
      <c r="U16" s="230"/>
      <c r="V16" s="6">
        <f>IF(V15&gt;=0,COUNT($V15)+BT12,"")</f>
        <v>9</v>
      </c>
      <c r="W16" s="6">
        <f>IF(W15&gt;=0,COUNT($V15:W15)+$BT12,"")</f>
        <v>10</v>
      </c>
      <c r="X16" s="6">
        <f>IF(X15&gt;=0,COUNT($V15:X15)+$BT12,"")</f>
        <v>11</v>
      </c>
      <c r="Y16" s="6" t="str">
        <f>IF(Y15&gt;=0,COUNT($V15:Y15)+$BT12,"")</f>
        <v/>
      </c>
      <c r="Z16" s="6" t="str">
        <f>IF(Z15&gt;=0,COUNT($V15:Z15)+$BT12,"")</f>
        <v/>
      </c>
      <c r="AA16" s="6" t="str">
        <f>IF(AA15&gt;=0,COUNT($V15:AA15)+$BT12,"")</f>
        <v/>
      </c>
      <c r="AB16" s="6" t="str">
        <f>IF(AB15&gt;=0,COUNT($V15:AB15)+$BT12,"")</f>
        <v/>
      </c>
      <c r="AC16" s="6" t="str">
        <f>IF(AC15&gt;=0,COUNT($V15:AC15)+$BT12,"")</f>
        <v/>
      </c>
      <c r="AD16" s="6" t="str">
        <f>IF(AD15&gt;=0,COUNT($V15:AD15)+$BT12,"")</f>
        <v/>
      </c>
      <c r="AE16" s="6" t="str">
        <f>IF(AE15&gt;=0,COUNT($V15:AE15)+$BT12,"")</f>
        <v/>
      </c>
      <c r="AF16" s="6" t="str">
        <f>IF(AF15&gt;=0,COUNT($V15:AF15)+$BT12,"")</f>
        <v/>
      </c>
      <c r="AG16" s="6" t="str">
        <f>IF(AG15&gt;=0,COUNT($V15:AG15)+$BT12,"")</f>
        <v/>
      </c>
      <c r="AH16" s="6" t="str">
        <f>IF(AH15&gt;=0,COUNT($V15:AH15)+$BT12,"")</f>
        <v/>
      </c>
      <c r="AI16" s="6" t="str">
        <f>IF(AI15&gt;=0,COUNT($V15:AI15)+$BT12,"")</f>
        <v/>
      </c>
      <c r="AJ16" s="6" t="str">
        <f>IF(AJ15&gt;=0,COUNT($V15:AJ15)+$BT12,"")</f>
        <v/>
      </c>
      <c r="AK16" s="6" t="str">
        <f>IF(AK15&gt;=0,COUNT($V15:AK15)+$BT12,"")</f>
        <v/>
      </c>
      <c r="AL16" s="6" t="str">
        <f>IF(AL15&gt;=0,COUNT($V15:AL15)+$BT12,"")</f>
        <v/>
      </c>
      <c r="AM16" s="6" t="str">
        <f>IF(AM15&gt;=0,COUNT($V15:AM15)+$BT12,"")</f>
        <v/>
      </c>
      <c r="AN16" s="6" t="str">
        <f>IF(AN15&gt;=0,COUNT($V15:AN15)+$BT12,"")</f>
        <v/>
      </c>
      <c r="AO16" s="6" t="str">
        <f>IF(AO15&gt;=0,COUNT($V15:AO15)+$BT12,"")</f>
        <v/>
      </c>
      <c r="AP16" s="6" t="str">
        <f>IF(AP15&gt;=0,COUNT($V15:AP15)+$BT12,"")</f>
        <v/>
      </c>
      <c r="AQ16" s="6" t="str">
        <f>IF(AQ15&gt;=0,COUNT($V15:AQ15)+$BT12,"")</f>
        <v/>
      </c>
      <c r="AR16" s="6" t="str">
        <f>IF(AR15&gt;=0,COUNT($V15:AR15)+$BT12,"")</f>
        <v/>
      </c>
      <c r="AS16" s="6" t="str">
        <f>IF(AS15&gt;=0,COUNT($V15:AS15)+$BT12,"")</f>
        <v/>
      </c>
      <c r="AT16" s="6" t="str">
        <f>IF(AT15&gt;=0,COUNT($V15:AT15)+$BT12,"")</f>
        <v/>
      </c>
      <c r="AU16" s="6" t="str">
        <f>IF(AU15&gt;=0,COUNT($V15:AU15)+$BT12,"")</f>
        <v/>
      </c>
      <c r="AV16" s="6" t="str">
        <f>IF(AV15&gt;=0,COUNT($V15:AV15)+$BT12,"")</f>
        <v/>
      </c>
      <c r="AW16" s="6" t="str">
        <f>IF(AW15&gt;=0,COUNT($V15:AW15)+$BT12,"")</f>
        <v/>
      </c>
      <c r="AX16" s="6" t="str">
        <f>IF(AX15&gt;=0,COUNT($V15:AX15)+$BT12,"")</f>
        <v/>
      </c>
      <c r="AY16" s="6" t="str">
        <f>IF(AY15&gt;=0,COUNT($V15:AY15)+$BT12,"")</f>
        <v/>
      </c>
      <c r="AZ16" s="6" t="str">
        <f>IF(AZ15&gt;=0,COUNT($V15:AZ15)+$BT12,"")</f>
        <v/>
      </c>
      <c r="BA16" s="6" t="str">
        <f>IF(BA15&gt;=0,COUNT($V15:BA15)+$BT12,"")</f>
        <v/>
      </c>
      <c r="BB16" s="6" t="str">
        <f>IF(BB15&gt;=0,COUNT($V15:BB15)+$BT12,"")</f>
        <v/>
      </c>
      <c r="BC16" s="6" t="str">
        <f>IF(BC15&gt;=0,COUNT($V15:BC15)+$BT12,"")</f>
        <v/>
      </c>
      <c r="BD16" s="6" t="str">
        <f>IF(BD15&gt;=0,COUNT($V15:BD15)+$BT12,"")</f>
        <v/>
      </c>
      <c r="BE16" s="6" t="str">
        <f>IF(BE15&gt;=0,COUNT($V15:BE15)+$BT12,"")</f>
        <v/>
      </c>
      <c r="BF16" s="6" t="str">
        <f>IF(BF15&gt;=0,COUNT($V15:BF15)+$BT12,"")</f>
        <v/>
      </c>
      <c r="BG16" s="6" t="str">
        <f>IF(BG15&gt;=0,COUNT($V15:BG15)+$BT12,"")</f>
        <v/>
      </c>
      <c r="BH16" s="6" t="str">
        <f>IF(BH15&gt;=0,COUNT($V15:BH15)+$BT12,"")</f>
        <v/>
      </c>
      <c r="BI16" s="6" t="str">
        <f>IF(BI15&gt;=0,COUNT($V15:BI15)+$BT12,"")</f>
        <v/>
      </c>
      <c r="BJ16" s="6" t="str">
        <f>IF(BJ15&gt;=0,COUNT($V15:BJ15)+$BT12,"")</f>
        <v/>
      </c>
      <c r="BK16" s="6" t="str">
        <f>IF(BK15&gt;=0,COUNT($V15:BK15)+$BT12,"")</f>
        <v/>
      </c>
      <c r="BL16" s="6" t="str">
        <f>IF(BL15&gt;=0,COUNT($V15:BL15)+$BT12,"")</f>
        <v/>
      </c>
      <c r="BM16" s="6" t="str">
        <f>IF(BM15&gt;=0,COUNT($V15:BM15)+$BT12,"")</f>
        <v/>
      </c>
      <c r="BN16" s="6" t="str">
        <f>IF(BN15&gt;=0,COUNT($V15:BN15)+$BT12,"")</f>
        <v/>
      </c>
      <c r="BO16" s="6" t="str">
        <f>IF(BO15&gt;=0,COUNT($V15:BO15)+$BT12,"")</f>
        <v/>
      </c>
      <c r="BP16" s="6" t="str">
        <f>IF(BP15&gt;=0,COUNT($V15:BP15)+$BT12,"")</f>
        <v/>
      </c>
      <c r="BQ16" s="6" t="str">
        <f>IF(BQ15&gt;=0,COUNT($V15:BQ15)+$BT12,"")</f>
        <v/>
      </c>
      <c r="BR16" s="6" t="str">
        <f>IF(BR15&gt;=0,COUNT($V15:BR15)+$BT12,"")</f>
        <v/>
      </c>
      <c r="BS16" s="6" t="str">
        <f>IF(BS15&gt;=0,COUNT($V15:BS15)+$BT12,"")</f>
        <v/>
      </c>
      <c r="BT16" s="6">
        <f>COUNT(V16:BS16)+BT12</f>
        <v>11</v>
      </c>
      <c r="BU16" s="276" t="str">
        <f>V16&amp;BU15&amp;W16&amp;BU15&amp;X16&amp;BU15&amp;Y16&amp;BU15&amp;Z16&amp;BU15&amp;AA16&amp;BU15&amp;AB16&amp;BU15&amp;AC16&amp;BU15&amp;AD16&amp;BU15&amp;AE16&amp;BU15&amp;AF16&amp;BU15&amp;AG16&amp;BU15&amp;AH16&amp;BU15&amp;AI16&amp;BU15&amp;AJ16&amp;BU15&amp;AK16&amp;BU15&amp;AL16&amp;BU15&amp;AM16&amp;BU15&amp;AN16&amp;BU15&amp;AO16&amp;BU15&amp;AP16&amp;BU15&amp;AQ16&amp;BU15&amp;AR16&amp;BU15&amp;AS16&amp;BU15&amp;AT16&amp;BU15&amp;AU16&amp;BU15&amp;AV16&amp;BU15&amp;AW16&amp;BU15&amp;AX16&amp;BU15&amp;AY16&amp;BU15&amp;AZ16&amp;BU15&amp;BA16&amp;BU15&amp;BB16&amp;BU15&amp;BC16&amp;BU15&amp;BD16&amp;BU15&amp;BE16&amp;BU15&amp;BF16&amp;BU15&amp;BG16&amp;BU15&amp;BH16&amp;BU15&amp;BI16&amp;BU15&amp;BJ16&amp;BU15&amp;BK16&amp;BU15&amp;BL16&amp;BU15&amp;BM16&amp;BU15&amp;BN16&amp;BU15&amp;BO16&amp;BU15&amp;BP16&amp;BU15&amp;BQ16&amp;BU15&amp;BR16&amp;BU15&amp;BS16</f>
        <v xml:space="preserve">9  10  11                                                                                              </v>
      </c>
      <c r="BV16" s="6"/>
      <c r="BW16" s="6"/>
    </row>
    <row r="17" spans="1:75" ht="18.5" x14ac:dyDescent="0.45">
      <c r="A17" s="245"/>
      <c r="B17" s="245"/>
      <c r="C17" s="252" t="s">
        <v>212</v>
      </c>
      <c r="D17" s="245"/>
      <c r="E17" s="245"/>
      <c r="F17" s="245"/>
      <c r="G17" s="245"/>
      <c r="H17" s="245"/>
      <c r="I17" s="245"/>
      <c r="J17" s="245"/>
      <c r="K17" s="245"/>
      <c r="L17" s="245"/>
      <c r="M17" s="245"/>
      <c r="N17" s="245"/>
      <c r="O17" s="245"/>
      <c r="P17" s="230"/>
      <c r="Q17" s="230"/>
      <c r="R17" s="230"/>
      <c r="S17" s="230"/>
      <c r="T17" s="230"/>
      <c r="U17" s="230"/>
      <c r="V17" s="275">
        <f>'Encode Data'!E25</f>
        <v>2</v>
      </c>
      <c r="W17" s="6">
        <f t="shared" ref="W17:BB17" si="16">V17</f>
        <v>2</v>
      </c>
      <c r="X17" s="6">
        <f t="shared" si="16"/>
        <v>2</v>
      </c>
      <c r="Y17" s="6">
        <f t="shared" si="16"/>
        <v>2</v>
      </c>
      <c r="Z17" s="6">
        <f t="shared" si="16"/>
        <v>2</v>
      </c>
      <c r="AA17" s="6">
        <f t="shared" si="16"/>
        <v>2</v>
      </c>
      <c r="AB17" s="6">
        <f t="shared" si="16"/>
        <v>2</v>
      </c>
      <c r="AC17" s="6">
        <f t="shared" si="16"/>
        <v>2</v>
      </c>
      <c r="AD17" s="6">
        <f t="shared" si="16"/>
        <v>2</v>
      </c>
      <c r="AE17" s="6">
        <f t="shared" si="16"/>
        <v>2</v>
      </c>
      <c r="AF17" s="6">
        <f t="shared" si="16"/>
        <v>2</v>
      </c>
      <c r="AG17" s="6">
        <f t="shared" si="16"/>
        <v>2</v>
      </c>
      <c r="AH17" s="6">
        <f t="shared" si="16"/>
        <v>2</v>
      </c>
      <c r="AI17" s="6">
        <f t="shared" si="16"/>
        <v>2</v>
      </c>
      <c r="AJ17" s="6">
        <f t="shared" si="16"/>
        <v>2</v>
      </c>
      <c r="AK17" s="6">
        <f t="shared" si="16"/>
        <v>2</v>
      </c>
      <c r="AL17" s="6">
        <f t="shared" si="16"/>
        <v>2</v>
      </c>
      <c r="AM17" s="6">
        <f t="shared" si="16"/>
        <v>2</v>
      </c>
      <c r="AN17" s="6">
        <f t="shared" si="16"/>
        <v>2</v>
      </c>
      <c r="AO17" s="6">
        <f t="shared" si="16"/>
        <v>2</v>
      </c>
      <c r="AP17" s="6">
        <f t="shared" si="16"/>
        <v>2</v>
      </c>
      <c r="AQ17" s="6">
        <f t="shared" si="16"/>
        <v>2</v>
      </c>
      <c r="AR17" s="6">
        <f t="shared" si="16"/>
        <v>2</v>
      </c>
      <c r="AS17" s="6">
        <f t="shared" si="16"/>
        <v>2</v>
      </c>
      <c r="AT17" s="6">
        <f t="shared" si="16"/>
        <v>2</v>
      </c>
      <c r="AU17" s="6">
        <f t="shared" si="16"/>
        <v>2</v>
      </c>
      <c r="AV17" s="6">
        <f t="shared" si="16"/>
        <v>2</v>
      </c>
      <c r="AW17" s="6">
        <f t="shared" si="16"/>
        <v>2</v>
      </c>
      <c r="AX17" s="6">
        <f t="shared" si="16"/>
        <v>2</v>
      </c>
      <c r="AY17" s="6">
        <f t="shared" si="16"/>
        <v>2</v>
      </c>
      <c r="AZ17" s="6">
        <f t="shared" si="16"/>
        <v>2</v>
      </c>
      <c r="BA17" s="6">
        <f t="shared" si="16"/>
        <v>2</v>
      </c>
      <c r="BB17" s="6">
        <f t="shared" si="16"/>
        <v>2</v>
      </c>
      <c r="BC17" s="6">
        <f t="shared" ref="BC17:BS17" si="17">BB17</f>
        <v>2</v>
      </c>
      <c r="BD17" s="6">
        <f t="shared" si="17"/>
        <v>2</v>
      </c>
      <c r="BE17" s="6">
        <f t="shared" si="17"/>
        <v>2</v>
      </c>
      <c r="BF17" s="6">
        <f t="shared" si="17"/>
        <v>2</v>
      </c>
      <c r="BG17" s="6">
        <f t="shared" si="17"/>
        <v>2</v>
      </c>
      <c r="BH17" s="6">
        <f t="shared" si="17"/>
        <v>2</v>
      </c>
      <c r="BI17" s="6">
        <f t="shared" si="17"/>
        <v>2</v>
      </c>
      <c r="BJ17" s="6">
        <f t="shared" si="17"/>
        <v>2</v>
      </c>
      <c r="BK17" s="6">
        <f t="shared" si="17"/>
        <v>2</v>
      </c>
      <c r="BL17" s="6">
        <f t="shared" si="17"/>
        <v>2</v>
      </c>
      <c r="BM17" s="6">
        <f t="shared" si="17"/>
        <v>2</v>
      </c>
      <c r="BN17" s="6">
        <f t="shared" si="17"/>
        <v>2</v>
      </c>
      <c r="BO17" s="6">
        <f t="shared" si="17"/>
        <v>2</v>
      </c>
      <c r="BP17" s="6">
        <f t="shared" si="17"/>
        <v>2</v>
      </c>
      <c r="BQ17" s="6">
        <f t="shared" si="17"/>
        <v>2</v>
      </c>
      <c r="BR17" s="6">
        <f t="shared" si="17"/>
        <v>2</v>
      </c>
      <c r="BS17" s="6">
        <f t="shared" si="17"/>
        <v>2</v>
      </c>
      <c r="BV17" s="6"/>
      <c r="BW17" s="6"/>
    </row>
    <row r="18" spans="1:75" ht="68.150000000000006" customHeight="1" x14ac:dyDescent="0.35">
      <c r="A18" s="378" t="s">
        <v>337</v>
      </c>
      <c r="B18" s="378"/>
      <c r="C18" s="378"/>
      <c r="D18" s="378"/>
      <c r="E18" s="378"/>
      <c r="F18" s="378"/>
      <c r="G18" s="378"/>
      <c r="H18" s="378"/>
      <c r="I18" s="378"/>
      <c r="J18" s="378"/>
      <c r="K18" s="378"/>
      <c r="L18" s="378"/>
      <c r="M18" s="378"/>
      <c r="N18" s="378"/>
      <c r="O18" s="378"/>
      <c r="P18" s="378"/>
      <c r="Q18" s="378"/>
      <c r="R18" s="378"/>
      <c r="S18" s="378"/>
      <c r="T18" s="230"/>
      <c r="U18" s="230"/>
      <c r="V18" s="6">
        <v>1</v>
      </c>
      <c r="W18" s="6">
        <v>2</v>
      </c>
      <c r="X18" s="6">
        <v>3</v>
      </c>
      <c r="Y18" s="6">
        <v>4</v>
      </c>
      <c r="Z18" s="6">
        <v>5</v>
      </c>
      <c r="AA18" s="6">
        <v>6</v>
      </c>
      <c r="AB18" s="6">
        <v>7</v>
      </c>
      <c r="AC18" s="6">
        <v>8</v>
      </c>
      <c r="AD18" s="6">
        <v>9</v>
      </c>
      <c r="AE18" s="6">
        <v>10</v>
      </c>
      <c r="AF18" s="6">
        <v>11</v>
      </c>
      <c r="AG18" s="6">
        <v>12</v>
      </c>
      <c r="AH18" s="6">
        <v>13</v>
      </c>
      <c r="AI18" s="6">
        <v>14</v>
      </c>
      <c r="AJ18" s="6">
        <v>15</v>
      </c>
      <c r="AK18" s="6">
        <v>16</v>
      </c>
      <c r="AL18" s="6">
        <v>17</v>
      </c>
      <c r="AM18" s="6">
        <v>18</v>
      </c>
      <c r="AN18" s="6">
        <v>19</v>
      </c>
      <c r="AO18" s="6">
        <v>20</v>
      </c>
      <c r="AP18" s="6">
        <v>21</v>
      </c>
      <c r="AQ18" s="6">
        <v>22</v>
      </c>
      <c r="AR18" s="6">
        <v>23</v>
      </c>
      <c r="AS18" s="6">
        <v>24</v>
      </c>
      <c r="AT18" s="6">
        <v>25</v>
      </c>
      <c r="AU18" s="6">
        <v>26</v>
      </c>
      <c r="AV18" s="6">
        <v>27</v>
      </c>
      <c r="AW18" s="6">
        <v>28</v>
      </c>
      <c r="AX18" s="6">
        <v>29</v>
      </c>
      <c r="AY18" s="6">
        <v>30</v>
      </c>
      <c r="AZ18" s="6">
        <v>31</v>
      </c>
      <c r="BA18" s="6">
        <v>32</v>
      </c>
      <c r="BB18" s="6">
        <v>33</v>
      </c>
      <c r="BC18" s="6">
        <v>34</v>
      </c>
      <c r="BD18" s="6">
        <v>35</v>
      </c>
      <c r="BE18" s="6">
        <v>36</v>
      </c>
      <c r="BF18" s="6">
        <v>37</v>
      </c>
      <c r="BG18" s="6">
        <v>38</v>
      </c>
      <c r="BH18" s="6">
        <v>39</v>
      </c>
      <c r="BI18" s="6">
        <v>40</v>
      </c>
      <c r="BJ18" s="6">
        <v>41</v>
      </c>
      <c r="BK18" s="6">
        <v>42</v>
      </c>
      <c r="BL18" s="6">
        <v>43</v>
      </c>
      <c r="BM18" s="6">
        <v>44</v>
      </c>
      <c r="BN18" s="6">
        <v>45</v>
      </c>
      <c r="BO18" s="6">
        <v>46</v>
      </c>
      <c r="BP18" s="6">
        <v>47</v>
      </c>
      <c r="BQ18" s="6">
        <v>48</v>
      </c>
      <c r="BR18" s="6">
        <v>49</v>
      </c>
      <c r="BS18" s="6">
        <v>50</v>
      </c>
      <c r="BV18" s="6"/>
      <c r="BW18" s="6"/>
    </row>
    <row r="19" spans="1:75" ht="23.5" customHeight="1" x14ac:dyDescent="0.35">
      <c r="A19" s="380" t="s">
        <v>121</v>
      </c>
      <c r="B19" s="380"/>
      <c r="C19" s="380"/>
      <c r="D19" s="380"/>
      <c r="E19" s="380"/>
      <c r="F19" s="380"/>
      <c r="G19" s="380"/>
      <c r="H19" s="380"/>
      <c r="I19" s="380"/>
      <c r="J19" s="380"/>
      <c r="K19" s="380"/>
      <c r="L19" s="380"/>
      <c r="M19" s="380"/>
      <c r="N19" s="380"/>
      <c r="O19" s="380"/>
      <c r="P19" s="380"/>
      <c r="Q19" s="380"/>
      <c r="R19" s="380"/>
      <c r="S19" s="380"/>
      <c r="T19" s="230"/>
      <c r="U19" s="230"/>
      <c r="V19" s="6">
        <f t="shared" ref="V19:BA19" si="18">V17-V18</f>
        <v>1</v>
      </c>
      <c r="W19" s="6">
        <f t="shared" si="18"/>
        <v>0</v>
      </c>
      <c r="X19" s="6">
        <f t="shared" si="18"/>
        <v>-1</v>
      </c>
      <c r="Y19" s="6">
        <f t="shared" si="18"/>
        <v>-2</v>
      </c>
      <c r="Z19" s="6">
        <f t="shared" si="18"/>
        <v>-3</v>
      </c>
      <c r="AA19" s="6">
        <f t="shared" si="18"/>
        <v>-4</v>
      </c>
      <c r="AB19" s="6">
        <f t="shared" si="18"/>
        <v>-5</v>
      </c>
      <c r="AC19" s="6">
        <f t="shared" si="18"/>
        <v>-6</v>
      </c>
      <c r="AD19" s="6">
        <f t="shared" si="18"/>
        <v>-7</v>
      </c>
      <c r="AE19" s="6">
        <f t="shared" si="18"/>
        <v>-8</v>
      </c>
      <c r="AF19" s="6">
        <f t="shared" si="18"/>
        <v>-9</v>
      </c>
      <c r="AG19" s="6">
        <f t="shared" si="18"/>
        <v>-10</v>
      </c>
      <c r="AH19" s="6">
        <f t="shared" si="18"/>
        <v>-11</v>
      </c>
      <c r="AI19" s="6">
        <f t="shared" si="18"/>
        <v>-12</v>
      </c>
      <c r="AJ19" s="6">
        <f t="shared" si="18"/>
        <v>-13</v>
      </c>
      <c r="AK19" s="6">
        <f t="shared" si="18"/>
        <v>-14</v>
      </c>
      <c r="AL19" s="6">
        <f t="shared" si="18"/>
        <v>-15</v>
      </c>
      <c r="AM19" s="6">
        <f t="shared" si="18"/>
        <v>-16</v>
      </c>
      <c r="AN19" s="6">
        <f t="shared" si="18"/>
        <v>-17</v>
      </c>
      <c r="AO19" s="6">
        <f t="shared" si="18"/>
        <v>-18</v>
      </c>
      <c r="AP19" s="6">
        <f t="shared" si="18"/>
        <v>-19</v>
      </c>
      <c r="AQ19" s="6">
        <f t="shared" si="18"/>
        <v>-20</v>
      </c>
      <c r="AR19" s="6">
        <f t="shared" si="18"/>
        <v>-21</v>
      </c>
      <c r="AS19" s="6">
        <f t="shared" si="18"/>
        <v>-22</v>
      </c>
      <c r="AT19" s="6">
        <f t="shared" si="18"/>
        <v>-23</v>
      </c>
      <c r="AU19" s="6">
        <f t="shared" si="18"/>
        <v>-24</v>
      </c>
      <c r="AV19" s="6">
        <f t="shared" si="18"/>
        <v>-25</v>
      </c>
      <c r="AW19" s="6">
        <f t="shared" si="18"/>
        <v>-26</v>
      </c>
      <c r="AX19" s="6">
        <f t="shared" si="18"/>
        <v>-27</v>
      </c>
      <c r="AY19" s="6">
        <f t="shared" si="18"/>
        <v>-28</v>
      </c>
      <c r="AZ19" s="6">
        <f t="shared" si="18"/>
        <v>-29</v>
      </c>
      <c r="BA19" s="6">
        <f t="shared" si="18"/>
        <v>-30</v>
      </c>
      <c r="BB19" s="6">
        <f t="shared" ref="BB19:BS19" si="19">BB17-BB18</f>
        <v>-31</v>
      </c>
      <c r="BC19" s="6">
        <f t="shared" si="19"/>
        <v>-32</v>
      </c>
      <c r="BD19" s="6">
        <f t="shared" si="19"/>
        <v>-33</v>
      </c>
      <c r="BE19" s="6">
        <f t="shared" si="19"/>
        <v>-34</v>
      </c>
      <c r="BF19" s="6">
        <f t="shared" si="19"/>
        <v>-35</v>
      </c>
      <c r="BG19" s="6">
        <f t="shared" si="19"/>
        <v>-36</v>
      </c>
      <c r="BH19" s="6">
        <f t="shared" si="19"/>
        <v>-37</v>
      </c>
      <c r="BI19" s="6">
        <f t="shared" si="19"/>
        <v>-38</v>
      </c>
      <c r="BJ19" s="6">
        <f t="shared" si="19"/>
        <v>-39</v>
      </c>
      <c r="BK19" s="6">
        <f t="shared" si="19"/>
        <v>-40</v>
      </c>
      <c r="BL19" s="6">
        <f t="shared" si="19"/>
        <v>-41</v>
      </c>
      <c r="BM19" s="6">
        <f t="shared" si="19"/>
        <v>-42</v>
      </c>
      <c r="BN19" s="6">
        <f t="shared" si="19"/>
        <v>-43</v>
      </c>
      <c r="BO19" s="6">
        <f t="shared" si="19"/>
        <v>-44</v>
      </c>
      <c r="BP19" s="6">
        <f t="shared" si="19"/>
        <v>-45</v>
      </c>
      <c r="BQ19" s="6">
        <f t="shared" si="19"/>
        <v>-46</v>
      </c>
      <c r="BR19" s="6">
        <f t="shared" si="19"/>
        <v>-47</v>
      </c>
      <c r="BS19" s="6">
        <f t="shared" si="19"/>
        <v>-48</v>
      </c>
      <c r="BU19" s="6" t="s">
        <v>21</v>
      </c>
      <c r="BV19" s="6"/>
      <c r="BW19" s="6"/>
    </row>
    <row r="20" spans="1:75" ht="35.15" customHeight="1" x14ac:dyDescent="0.35">
      <c r="A20" s="379" t="s">
        <v>325</v>
      </c>
      <c r="B20" s="379"/>
      <c r="C20" s="379"/>
      <c r="D20" s="379"/>
      <c r="E20" s="379"/>
      <c r="F20" s="379"/>
      <c r="G20" s="379"/>
      <c r="H20" s="379"/>
      <c r="I20" s="379"/>
      <c r="J20" s="379"/>
      <c r="K20" s="379"/>
      <c r="L20" s="379"/>
      <c r="M20" s="379"/>
      <c r="N20" s="379"/>
      <c r="O20" s="379"/>
      <c r="P20" s="379"/>
      <c r="Q20" s="379"/>
      <c r="R20" s="379"/>
      <c r="S20" s="379"/>
      <c r="T20" s="230"/>
      <c r="U20" s="230"/>
      <c r="V20" s="6">
        <f>IF(V19&gt;=0,COUNT($V19)+BT16,"")</f>
        <v>12</v>
      </c>
      <c r="W20" s="6">
        <f>IF(W19&gt;=0,COUNT($V19:W19)+$BT16,"")</f>
        <v>13</v>
      </c>
      <c r="X20" s="6" t="str">
        <f>IF(X19&gt;=0,COUNT($V19:X19)+$BT16,"")</f>
        <v/>
      </c>
      <c r="Y20" s="6" t="str">
        <f>IF(Y19&gt;=0,COUNT($V19:Y19)+$BT16,"")</f>
        <v/>
      </c>
      <c r="Z20" s="6" t="str">
        <f>IF(Z19&gt;=0,COUNT($V19:Z19)+$BT16,"")</f>
        <v/>
      </c>
      <c r="AA20" s="6" t="str">
        <f>IF(AA19&gt;=0,COUNT($V19:AA19)+$BT16,"")</f>
        <v/>
      </c>
      <c r="AB20" s="6" t="str">
        <f>IF(AB19&gt;=0,COUNT($V19:AB19)+$BT16,"")</f>
        <v/>
      </c>
      <c r="AC20" s="6" t="str">
        <f>IF(AC19&gt;=0,COUNT($V19:AC19)+$BT16,"")</f>
        <v/>
      </c>
      <c r="AD20" s="6" t="str">
        <f>IF(AD19&gt;=0,COUNT($V19:AD19)+$BT16,"")</f>
        <v/>
      </c>
      <c r="AE20" s="6" t="str">
        <f>IF(AE19&gt;=0,COUNT($V19:AE19)+$BT16,"")</f>
        <v/>
      </c>
      <c r="AF20" s="6" t="str">
        <f>IF(AF19&gt;=0,COUNT($V19:AF19)+$BT16,"")</f>
        <v/>
      </c>
      <c r="AG20" s="6" t="str">
        <f>IF(AG19&gt;=0,COUNT($V19:AG19)+$BT16,"")</f>
        <v/>
      </c>
      <c r="AH20" s="6" t="str">
        <f>IF(AH19&gt;=0,COUNT($V19:AH19)+$BT16,"")</f>
        <v/>
      </c>
      <c r="AI20" s="6" t="str">
        <f>IF(AI19&gt;=0,COUNT($V19:AI19)+$BT16,"")</f>
        <v/>
      </c>
      <c r="AJ20" s="6" t="str">
        <f>IF(AJ19&gt;=0,COUNT($V19:AJ19)+$BT16,"")</f>
        <v/>
      </c>
      <c r="AK20" s="6" t="str">
        <f>IF(AK19&gt;=0,COUNT($V19:AK19)+$BT16,"")</f>
        <v/>
      </c>
      <c r="AL20" s="6" t="str">
        <f>IF(AL19&gt;=0,COUNT($V19:AL19)+$BT16,"")</f>
        <v/>
      </c>
      <c r="AM20" s="6" t="str">
        <f>IF(AM19&gt;=0,COUNT($V19:AM19)+$BT16,"")</f>
        <v/>
      </c>
      <c r="AN20" s="6" t="str">
        <f>IF(AN19&gt;=0,COUNT($V19:AN19)+$BT16,"")</f>
        <v/>
      </c>
      <c r="AO20" s="6" t="str">
        <f>IF(AO19&gt;=0,COUNT($V19:AO19)+$BT16,"")</f>
        <v/>
      </c>
      <c r="AP20" s="6" t="str">
        <f>IF(AP19&gt;=0,COUNT($V19:AP19)+$BT16,"")</f>
        <v/>
      </c>
      <c r="AQ20" s="6" t="str">
        <f>IF(AQ19&gt;=0,COUNT($V19:AQ19)+$BT16,"")</f>
        <v/>
      </c>
      <c r="AR20" s="6" t="str">
        <f>IF(AR19&gt;=0,COUNT($V19:AR19)+$BT16,"")</f>
        <v/>
      </c>
      <c r="AS20" s="6" t="str">
        <f>IF(AS19&gt;=0,COUNT($V19:AS19)+$BT16,"")</f>
        <v/>
      </c>
      <c r="AT20" s="6" t="str">
        <f>IF(AT19&gt;=0,COUNT($V19:AT19)+$BT16,"")</f>
        <v/>
      </c>
      <c r="AU20" s="6" t="str">
        <f>IF(AU19&gt;=0,COUNT($V19:AU19)+$BT16,"")</f>
        <v/>
      </c>
      <c r="AV20" s="6" t="str">
        <f>IF(AV19&gt;=0,COUNT($V19:AV19)+$BT16,"")</f>
        <v/>
      </c>
      <c r="AW20" s="6" t="str">
        <f>IF(AW19&gt;=0,COUNT($V19:AW19)+$BT16,"")</f>
        <v/>
      </c>
      <c r="AX20" s="6" t="str">
        <f>IF(AX19&gt;=0,COUNT($V19:AX19)+$BT16,"")</f>
        <v/>
      </c>
      <c r="AY20" s="6" t="str">
        <f>IF(AY19&gt;=0,COUNT($V19:AY19)+$BT16,"")</f>
        <v/>
      </c>
      <c r="AZ20" s="6" t="str">
        <f>IF(AZ19&gt;=0,COUNT($V19:AZ19)+$BT16,"")</f>
        <v/>
      </c>
      <c r="BA20" s="6" t="str">
        <f>IF(BA19&gt;=0,COUNT($V19:BA19)+$BT16,"")</f>
        <v/>
      </c>
      <c r="BB20" s="6" t="str">
        <f>IF(BB19&gt;=0,COUNT($V19:BB19)+$BT16,"")</f>
        <v/>
      </c>
      <c r="BC20" s="6" t="str">
        <f>IF(BC19&gt;=0,COUNT($V19:BC19)+$BT16,"")</f>
        <v/>
      </c>
      <c r="BD20" s="6" t="str">
        <f>IF(BD19&gt;=0,COUNT($V19:BD19)+$BT16,"")</f>
        <v/>
      </c>
      <c r="BE20" s="6" t="str">
        <f>IF(BE19&gt;=0,COUNT($V19:BE19)+$BT16,"")</f>
        <v/>
      </c>
      <c r="BF20" s="6" t="str">
        <f>IF(BF19&gt;=0,COUNT($V19:BF19)+$BT16,"")</f>
        <v/>
      </c>
      <c r="BG20" s="6" t="str">
        <f>IF(BG19&gt;=0,COUNT($V19:BG19)+$BT16,"")</f>
        <v/>
      </c>
      <c r="BH20" s="6" t="str">
        <f>IF(BH19&gt;=0,COUNT($V19:BH19)+$BT16,"")</f>
        <v/>
      </c>
      <c r="BI20" s="6" t="str">
        <f>IF(BI19&gt;=0,COUNT($V19:BI19)+$BT16,"")</f>
        <v/>
      </c>
      <c r="BJ20" s="6" t="str">
        <f>IF(BJ19&gt;=0,COUNT($V19:BJ19)+$BT16,"")</f>
        <v/>
      </c>
      <c r="BK20" s="6" t="str">
        <f>IF(BK19&gt;=0,COUNT($V19:BK19)+$BT16,"")</f>
        <v/>
      </c>
      <c r="BL20" s="6" t="str">
        <f>IF(BL19&gt;=0,COUNT($V19:BL19)+$BT16,"")</f>
        <v/>
      </c>
      <c r="BM20" s="6" t="str">
        <f>IF(BM19&gt;=0,COUNT($V19:BM19)+$BT16,"")</f>
        <v/>
      </c>
      <c r="BN20" s="6" t="str">
        <f>IF(BN19&gt;=0,COUNT($V19:BN19)+$BT16,"")</f>
        <v/>
      </c>
      <c r="BO20" s="6" t="str">
        <f>IF(BO19&gt;=0,COUNT($V19:BO19)+$BT16,"")</f>
        <v/>
      </c>
      <c r="BP20" s="6" t="str">
        <f>IF(BP19&gt;=0,COUNT($V19:BP19)+$BT16,"")</f>
        <v/>
      </c>
      <c r="BQ20" s="6" t="str">
        <f>IF(BQ19&gt;=0,COUNT($V19:BQ19)+$BT16,"")</f>
        <v/>
      </c>
      <c r="BR20" s="6" t="str">
        <f>IF(BR19&gt;=0,COUNT($V19:BR19)+$BT16,"")</f>
        <v/>
      </c>
      <c r="BS20" s="6" t="str">
        <f>IF(BS19&gt;=0,COUNT($V19:BS19)+$BT16,"")</f>
        <v/>
      </c>
      <c r="BT20" s="6">
        <f>COUNT(V20:BS20)+BT16</f>
        <v>13</v>
      </c>
      <c r="BU20" s="276" t="str">
        <f>V20&amp;BU19&amp;W20&amp;BU19&amp;X20&amp;BU19&amp;Y20&amp;BU19&amp;Z20&amp;BU19&amp;AA20&amp;BU19&amp;AB20&amp;BU19&amp;AC20&amp;BU19&amp;AD20&amp;BU19&amp;AE20&amp;BU19&amp;AF20&amp;BU19&amp;AG20&amp;BU19&amp;AH20&amp;BU19&amp;AI20&amp;BU19&amp;AJ20&amp;BU19&amp;AK20&amp;BU19&amp;AL20&amp;BU19&amp;AM20&amp;BU19&amp;AN20&amp;BU19&amp;AO20&amp;BU19&amp;AP20&amp;BU19&amp;AQ20&amp;BU19&amp;AR20&amp;BU19&amp;AS20&amp;BU19&amp;AT20&amp;BU19&amp;AU20&amp;BU19&amp;AV20&amp;BU19&amp;AW20&amp;BU19&amp;AX20&amp;BU19&amp;AY20&amp;BU19&amp;AZ20&amp;BU19&amp;BA20&amp;BU19&amp;BB20&amp;BU19&amp;BC20&amp;BU19&amp;BD20&amp;BU19&amp;BE20&amp;BU19&amp;BF20&amp;BU19&amp;BG20&amp;BU19&amp;BH20&amp;BU19&amp;BI20&amp;BU19&amp;BJ20&amp;BU19&amp;BK20&amp;BU19&amp;BL20&amp;BU19&amp;BM20&amp;BU19&amp;BN20&amp;BU19&amp;BO20&amp;BU19&amp;BP20&amp;BU19&amp;BQ20&amp;BU19&amp;BR20&amp;BU19&amp;BS20</f>
        <v xml:space="preserve">12  13                                                                                                </v>
      </c>
      <c r="BV20" s="6"/>
      <c r="BW20" s="6"/>
    </row>
    <row r="21" spans="1:75" ht="18.5" x14ac:dyDescent="0.45">
      <c r="A21" s="230"/>
      <c r="B21" s="265" t="s">
        <v>326</v>
      </c>
      <c r="C21" s="266"/>
      <c r="D21" s="266"/>
      <c r="E21" s="266"/>
      <c r="F21" s="266"/>
      <c r="G21" s="369" t="s">
        <v>330</v>
      </c>
      <c r="H21" s="370"/>
      <c r="I21" s="370"/>
      <c r="J21" s="370"/>
      <c r="K21" s="370"/>
      <c r="L21" s="370"/>
      <c r="M21" s="371"/>
      <c r="N21" s="266"/>
      <c r="O21" s="266"/>
      <c r="P21" s="266"/>
      <c r="Q21" s="266"/>
      <c r="R21" s="266"/>
      <c r="S21" s="266"/>
      <c r="T21" s="230"/>
      <c r="U21" s="230"/>
      <c r="V21" s="275">
        <f>'Encode Data'!E28</f>
        <v>2</v>
      </c>
      <c r="W21" s="6">
        <f t="shared" ref="W21:BB21" si="20">V21</f>
        <v>2</v>
      </c>
      <c r="X21" s="6">
        <f t="shared" si="20"/>
        <v>2</v>
      </c>
      <c r="Y21" s="6">
        <f t="shared" si="20"/>
        <v>2</v>
      </c>
      <c r="Z21" s="6">
        <f t="shared" si="20"/>
        <v>2</v>
      </c>
      <c r="AA21" s="6">
        <f t="shared" si="20"/>
        <v>2</v>
      </c>
      <c r="AB21" s="6">
        <f t="shared" si="20"/>
        <v>2</v>
      </c>
      <c r="AC21" s="6">
        <f t="shared" si="20"/>
        <v>2</v>
      </c>
      <c r="AD21" s="6">
        <f t="shared" si="20"/>
        <v>2</v>
      </c>
      <c r="AE21" s="6">
        <f t="shared" si="20"/>
        <v>2</v>
      </c>
      <c r="AF21" s="6">
        <f t="shared" si="20"/>
        <v>2</v>
      </c>
      <c r="AG21" s="6">
        <f t="shared" si="20"/>
        <v>2</v>
      </c>
      <c r="AH21" s="6">
        <f t="shared" si="20"/>
        <v>2</v>
      </c>
      <c r="AI21" s="6">
        <f t="shared" si="20"/>
        <v>2</v>
      </c>
      <c r="AJ21" s="6">
        <f t="shared" si="20"/>
        <v>2</v>
      </c>
      <c r="AK21" s="6">
        <f t="shared" si="20"/>
        <v>2</v>
      </c>
      <c r="AL21" s="6">
        <f t="shared" si="20"/>
        <v>2</v>
      </c>
      <c r="AM21" s="6">
        <f t="shared" si="20"/>
        <v>2</v>
      </c>
      <c r="AN21" s="6">
        <f t="shared" si="20"/>
        <v>2</v>
      </c>
      <c r="AO21" s="6">
        <f t="shared" si="20"/>
        <v>2</v>
      </c>
      <c r="AP21" s="6">
        <f t="shared" si="20"/>
        <v>2</v>
      </c>
      <c r="AQ21" s="6">
        <f t="shared" si="20"/>
        <v>2</v>
      </c>
      <c r="AR21" s="6">
        <f t="shared" si="20"/>
        <v>2</v>
      </c>
      <c r="AS21" s="6">
        <f t="shared" si="20"/>
        <v>2</v>
      </c>
      <c r="AT21" s="6">
        <f t="shared" si="20"/>
        <v>2</v>
      </c>
      <c r="AU21" s="6">
        <f t="shared" si="20"/>
        <v>2</v>
      </c>
      <c r="AV21" s="6">
        <f t="shared" si="20"/>
        <v>2</v>
      </c>
      <c r="AW21" s="6">
        <f t="shared" si="20"/>
        <v>2</v>
      </c>
      <c r="AX21" s="6">
        <f t="shared" si="20"/>
        <v>2</v>
      </c>
      <c r="AY21" s="6">
        <f t="shared" si="20"/>
        <v>2</v>
      </c>
      <c r="AZ21" s="6">
        <f t="shared" si="20"/>
        <v>2</v>
      </c>
      <c r="BA21" s="6">
        <f t="shared" si="20"/>
        <v>2</v>
      </c>
      <c r="BB21" s="6">
        <f t="shared" si="20"/>
        <v>2</v>
      </c>
      <c r="BC21" s="6">
        <f t="shared" ref="BC21:BS21" si="21">BB21</f>
        <v>2</v>
      </c>
      <c r="BD21" s="6">
        <f t="shared" si="21"/>
        <v>2</v>
      </c>
      <c r="BE21" s="6">
        <f t="shared" si="21"/>
        <v>2</v>
      </c>
      <c r="BF21" s="6">
        <f t="shared" si="21"/>
        <v>2</v>
      </c>
      <c r="BG21" s="6">
        <f t="shared" si="21"/>
        <v>2</v>
      </c>
      <c r="BH21" s="6">
        <f t="shared" si="21"/>
        <v>2</v>
      </c>
      <c r="BI21" s="6">
        <f t="shared" si="21"/>
        <v>2</v>
      </c>
      <c r="BJ21" s="6">
        <f t="shared" si="21"/>
        <v>2</v>
      </c>
      <c r="BK21" s="6">
        <f t="shared" si="21"/>
        <v>2</v>
      </c>
      <c r="BL21" s="6">
        <f t="shared" si="21"/>
        <v>2</v>
      </c>
      <c r="BM21" s="6">
        <f t="shared" si="21"/>
        <v>2</v>
      </c>
      <c r="BN21" s="6">
        <f t="shared" si="21"/>
        <v>2</v>
      </c>
      <c r="BO21" s="6">
        <f t="shared" si="21"/>
        <v>2</v>
      </c>
      <c r="BP21" s="6">
        <f t="shared" si="21"/>
        <v>2</v>
      </c>
      <c r="BQ21" s="6">
        <f t="shared" si="21"/>
        <v>2</v>
      </c>
      <c r="BR21" s="6">
        <f t="shared" si="21"/>
        <v>2</v>
      </c>
      <c r="BS21" s="6">
        <f t="shared" si="21"/>
        <v>2</v>
      </c>
      <c r="BV21" s="6"/>
      <c r="BW21" s="6"/>
    </row>
    <row r="22" spans="1:75" ht="18.5" x14ac:dyDescent="0.45">
      <c r="A22" s="230"/>
      <c r="B22" s="265" t="s">
        <v>327</v>
      </c>
      <c r="C22" s="245"/>
      <c r="D22" s="245"/>
      <c r="E22" s="245"/>
      <c r="F22" s="245"/>
      <c r="G22" s="372"/>
      <c r="H22" s="373"/>
      <c r="I22" s="373"/>
      <c r="J22" s="373"/>
      <c r="K22" s="373"/>
      <c r="L22" s="373"/>
      <c r="M22" s="374"/>
      <c r="N22" s="245"/>
      <c r="O22" s="245"/>
      <c r="P22" s="245"/>
      <c r="Q22" s="245"/>
      <c r="R22" s="245"/>
      <c r="S22" s="245"/>
      <c r="T22" s="230"/>
      <c r="U22" s="230"/>
      <c r="V22" s="6">
        <v>1</v>
      </c>
      <c r="W22" s="6">
        <v>2</v>
      </c>
      <c r="X22" s="6">
        <v>3</v>
      </c>
      <c r="Y22" s="6">
        <v>4</v>
      </c>
      <c r="Z22" s="6">
        <v>5</v>
      </c>
      <c r="AA22" s="6">
        <v>6</v>
      </c>
      <c r="AB22" s="6">
        <v>7</v>
      </c>
      <c r="AC22" s="6">
        <v>8</v>
      </c>
      <c r="AD22" s="6">
        <v>9</v>
      </c>
      <c r="AE22" s="6">
        <v>10</v>
      </c>
      <c r="AF22" s="6">
        <v>11</v>
      </c>
      <c r="AG22" s="6">
        <v>12</v>
      </c>
      <c r="AH22" s="6">
        <v>13</v>
      </c>
      <c r="AI22" s="6">
        <v>14</v>
      </c>
      <c r="AJ22" s="6">
        <v>15</v>
      </c>
      <c r="AK22" s="6">
        <v>16</v>
      </c>
      <c r="AL22" s="6">
        <v>17</v>
      </c>
      <c r="AM22" s="6">
        <v>18</v>
      </c>
      <c r="AN22" s="6">
        <v>19</v>
      </c>
      <c r="AO22" s="6">
        <v>20</v>
      </c>
      <c r="AP22" s="6">
        <v>21</v>
      </c>
      <c r="AQ22" s="6">
        <v>22</v>
      </c>
      <c r="AR22" s="6">
        <v>23</v>
      </c>
      <c r="AS22" s="6">
        <v>24</v>
      </c>
      <c r="AT22" s="6">
        <v>25</v>
      </c>
      <c r="AU22" s="6">
        <v>26</v>
      </c>
      <c r="AV22" s="6">
        <v>27</v>
      </c>
      <c r="AW22" s="6">
        <v>28</v>
      </c>
      <c r="AX22" s="6">
        <v>29</v>
      </c>
      <c r="AY22" s="6">
        <v>30</v>
      </c>
      <c r="AZ22" s="6">
        <v>31</v>
      </c>
      <c r="BA22" s="6">
        <v>32</v>
      </c>
      <c r="BB22" s="6">
        <v>33</v>
      </c>
      <c r="BC22" s="6">
        <v>34</v>
      </c>
      <c r="BD22" s="6">
        <v>35</v>
      </c>
      <c r="BE22" s="6">
        <v>36</v>
      </c>
      <c r="BF22" s="6">
        <v>37</v>
      </c>
      <c r="BG22" s="6">
        <v>38</v>
      </c>
      <c r="BH22" s="6">
        <v>39</v>
      </c>
      <c r="BI22" s="6">
        <v>40</v>
      </c>
      <c r="BJ22" s="6">
        <v>41</v>
      </c>
      <c r="BK22" s="6">
        <v>42</v>
      </c>
      <c r="BL22" s="6">
        <v>43</v>
      </c>
      <c r="BM22" s="6">
        <v>44</v>
      </c>
      <c r="BN22" s="6">
        <v>45</v>
      </c>
      <c r="BO22" s="6">
        <v>46</v>
      </c>
      <c r="BP22" s="6">
        <v>47</v>
      </c>
      <c r="BQ22" s="6">
        <v>48</v>
      </c>
      <c r="BR22" s="6">
        <v>49</v>
      </c>
      <c r="BS22" s="6">
        <v>50</v>
      </c>
      <c r="BV22" s="6"/>
      <c r="BW22" s="6"/>
    </row>
    <row r="23" spans="1:75" ht="18.5" x14ac:dyDescent="0.45">
      <c r="A23" s="230"/>
      <c r="B23" s="265" t="s">
        <v>328</v>
      </c>
      <c r="C23" s="245"/>
      <c r="D23" s="245"/>
      <c r="E23" s="245"/>
      <c r="F23" s="245"/>
      <c r="G23" s="372"/>
      <c r="H23" s="373"/>
      <c r="I23" s="373"/>
      <c r="J23" s="373"/>
      <c r="K23" s="373"/>
      <c r="L23" s="373"/>
      <c r="M23" s="374"/>
      <c r="N23" s="245"/>
      <c r="O23" s="245"/>
      <c r="P23" s="245"/>
      <c r="Q23" s="245"/>
      <c r="R23" s="245"/>
      <c r="S23" s="245"/>
      <c r="T23" s="230"/>
      <c r="U23" s="230"/>
      <c r="V23" s="6">
        <f t="shared" ref="V23:BA23" si="22">V21-V22</f>
        <v>1</v>
      </c>
      <c r="W23" s="6">
        <f t="shared" si="22"/>
        <v>0</v>
      </c>
      <c r="X23" s="6">
        <f t="shared" si="22"/>
        <v>-1</v>
      </c>
      <c r="Y23" s="6">
        <f t="shared" si="22"/>
        <v>-2</v>
      </c>
      <c r="Z23" s="6">
        <f t="shared" si="22"/>
        <v>-3</v>
      </c>
      <c r="AA23" s="6">
        <f t="shared" si="22"/>
        <v>-4</v>
      </c>
      <c r="AB23" s="6">
        <f t="shared" si="22"/>
        <v>-5</v>
      </c>
      <c r="AC23" s="6">
        <f t="shared" si="22"/>
        <v>-6</v>
      </c>
      <c r="AD23" s="6">
        <f t="shared" si="22"/>
        <v>-7</v>
      </c>
      <c r="AE23" s="6">
        <f t="shared" si="22"/>
        <v>-8</v>
      </c>
      <c r="AF23" s="6">
        <f t="shared" si="22"/>
        <v>-9</v>
      </c>
      <c r="AG23" s="6">
        <f t="shared" si="22"/>
        <v>-10</v>
      </c>
      <c r="AH23" s="6">
        <f t="shared" si="22"/>
        <v>-11</v>
      </c>
      <c r="AI23" s="6">
        <f t="shared" si="22"/>
        <v>-12</v>
      </c>
      <c r="AJ23" s="6">
        <f t="shared" si="22"/>
        <v>-13</v>
      </c>
      <c r="AK23" s="6">
        <f t="shared" si="22"/>
        <v>-14</v>
      </c>
      <c r="AL23" s="6">
        <f t="shared" si="22"/>
        <v>-15</v>
      </c>
      <c r="AM23" s="6">
        <f t="shared" si="22"/>
        <v>-16</v>
      </c>
      <c r="AN23" s="6">
        <f t="shared" si="22"/>
        <v>-17</v>
      </c>
      <c r="AO23" s="6">
        <f t="shared" si="22"/>
        <v>-18</v>
      </c>
      <c r="AP23" s="6">
        <f t="shared" si="22"/>
        <v>-19</v>
      </c>
      <c r="AQ23" s="6">
        <f t="shared" si="22"/>
        <v>-20</v>
      </c>
      <c r="AR23" s="6">
        <f t="shared" si="22"/>
        <v>-21</v>
      </c>
      <c r="AS23" s="6">
        <f t="shared" si="22"/>
        <v>-22</v>
      </c>
      <c r="AT23" s="6">
        <f t="shared" si="22"/>
        <v>-23</v>
      </c>
      <c r="AU23" s="6">
        <f t="shared" si="22"/>
        <v>-24</v>
      </c>
      <c r="AV23" s="6">
        <f t="shared" si="22"/>
        <v>-25</v>
      </c>
      <c r="AW23" s="6">
        <f t="shared" si="22"/>
        <v>-26</v>
      </c>
      <c r="AX23" s="6">
        <f t="shared" si="22"/>
        <v>-27</v>
      </c>
      <c r="AY23" s="6">
        <f t="shared" si="22"/>
        <v>-28</v>
      </c>
      <c r="AZ23" s="6">
        <f t="shared" si="22"/>
        <v>-29</v>
      </c>
      <c r="BA23" s="6">
        <f t="shared" si="22"/>
        <v>-30</v>
      </c>
      <c r="BB23" s="6">
        <f t="shared" ref="BB23:BS23" si="23">BB21-BB22</f>
        <v>-31</v>
      </c>
      <c r="BC23" s="6">
        <f t="shared" si="23"/>
        <v>-32</v>
      </c>
      <c r="BD23" s="6">
        <f t="shared" si="23"/>
        <v>-33</v>
      </c>
      <c r="BE23" s="6">
        <f t="shared" si="23"/>
        <v>-34</v>
      </c>
      <c r="BF23" s="6">
        <f t="shared" si="23"/>
        <v>-35</v>
      </c>
      <c r="BG23" s="6">
        <f t="shared" si="23"/>
        <v>-36</v>
      </c>
      <c r="BH23" s="6">
        <f t="shared" si="23"/>
        <v>-37</v>
      </c>
      <c r="BI23" s="6">
        <f t="shared" si="23"/>
        <v>-38</v>
      </c>
      <c r="BJ23" s="6">
        <f t="shared" si="23"/>
        <v>-39</v>
      </c>
      <c r="BK23" s="6">
        <f t="shared" si="23"/>
        <v>-40</v>
      </c>
      <c r="BL23" s="6">
        <f t="shared" si="23"/>
        <v>-41</v>
      </c>
      <c r="BM23" s="6">
        <f t="shared" si="23"/>
        <v>-42</v>
      </c>
      <c r="BN23" s="6">
        <f t="shared" si="23"/>
        <v>-43</v>
      </c>
      <c r="BO23" s="6">
        <f t="shared" si="23"/>
        <v>-44</v>
      </c>
      <c r="BP23" s="6">
        <f t="shared" si="23"/>
        <v>-45</v>
      </c>
      <c r="BQ23" s="6">
        <f t="shared" si="23"/>
        <v>-46</v>
      </c>
      <c r="BR23" s="6">
        <f t="shared" si="23"/>
        <v>-47</v>
      </c>
      <c r="BS23" s="6">
        <f t="shared" si="23"/>
        <v>-48</v>
      </c>
      <c r="BU23" s="6" t="s">
        <v>21</v>
      </c>
      <c r="BV23" s="6"/>
      <c r="BW23" s="6"/>
    </row>
    <row r="24" spans="1:75" ht="18.5" x14ac:dyDescent="0.45">
      <c r="A24" s="230"/>
      <c r="B24" s="265" t="s">
        <v>329</v>
      </c>
      <c r="C24" s="252"/>
      <c r="D24" s="245"/>
      <c r="E24" s="245"/>
      <c r="F24" s="245"/>
      <c r="G24" s="375"/>
      <c r="H24" s="376"/>
      <c r="I24" s="376"/>
      <c r="J24" s="376"/>
      <c r="K24" s="376"/>
      <c r="L24" s="376"/>
      <c r="M24" s="377"/>
      <c r="N24" s="245"/>
      <c r="O24" s="245"/>
      <c r="P24" s="230"/>
      <c r="Q24" s="230"/>
      <c r="R24" s="230"/>
      <c r="S24" s="230"/>
      <c r="T24" s="230"/>
      <c r="U24" s="230"/>
      <c r="V24" s="6">
        <f>IF(V23&gt;=0,COUNT($V23)+BT20,"")</f>
        <v>14</v>
      </c>
      <c r="W24" s="6">
        <f>IF(W23&gt;=0,COUNT($V23:W23)+$BT20,"")</f>
        <v>15</v>
      </c>
      <c r="X24" s="6" t="str">
        <f>IF(X23&gt;=0,COUNT($V23:X23)+$BT20,"")</f>
        <v/>
      </c>
      <c r="Y24" s="6" t="str">
        <f>IF(Y23&gt;=0,COUNT($V23:Y23)+$BT20,"")</f>
        <v/>
      </c>
      <c r="Z24" s="6" t="str">
        <f>IF(Z23&gt;=0,COUNT($V23:Z23)+$BT20,"")</f>
        <v/>
      </c>
      <c r="AA24" s="6" t="str">
        <f>IF(AA23&gt;=0,COUNT($V23:AA23)+$BT20,"")</f>
        <v/>
      </c>
      <c r="AB24" s="6" t="str">
        <f>IF(AB23&gt;=0,COUNT($V23:AB23)+$BT20,"")</f>
        <v/>
      </c>
      <c r="AC24" s="6" t="str">
        <f>IF(AC23&gt;=0,COUNT($V23:AC23)+$BT20,"")</f>
        <v/>
      </c>
      <c r="AD24" s="6" t="str">
        <f>IF(AD23&gt;=0,COUNT($V23:AD23)+$BT20,"")</f>
        <v/>
      </c>
      <c r="AE24" s="6" t="str">
        <f>IF(AE23&gt;=0,COUNT($V23:AE23)+$BT20,"")</f>
        <v/>
      </c>
      <c r="AF24" s="6" t="str">
        <f>IF(AF23&gt;=0,COUNT($V23:AF23)+$BT20,"")</f>
        <v/>
      </c>
      <c r="AG24" s="6" t="str">
        <f>IF(AG23&gt;=0,COUNT($V23:AG23)+$BT20,"")</f>
        <v/>
      </c>
      <c r="AH24" s="6" t="str">
        <f>IF(AH23&gt;=0,COUNT($V23:AH23)+$BT20,"")</f>
        <v/>
      </c>
      <c r="AI24" s="6" t="str">
        <f>IF(AI23&gt;=0,COUNT($V23:AI23)+$BT20,"")</f>
        <v/>
      </c>
      <c r="AJ24" s="6" t="str">
        <f>IF(AJ23&gt;=0,COUNT($V23:AJ23)+$BT20,"")</f>
        <v/>
      </c>
      <c r="AK24" s="6" t="str">
        <f>IF(AK23&gt;=0,COUNT($V23:AK23)+$BT20,"")</f>
        <v/>
      </c>
      <c r="AL24" s="6" t="str">
        <f>IF(AL23&gt;=0,COUNT($V23:AL23)+$BT20,"")</f>
        <v/>
      </c>
      <c r="AM24" s="6" t="str">
        <f>IF(AM23&gt;=0,COUNT($V23:AM23)+$BT20,"")</f>
        <v/>
      </c>
      <c r="AN24" s="6" t="str">
        <f>IF(AN23&gt;=0,COUNT($V23:AN23)+$BT20,"")</f>
        <v/>
      </c>
      <c r="AO24" s="6" t="str">
        <f>IF(AO23&gt;=0,COUNT($V23:AO23)+$BT20,"")</f>
        <v/>
      </c>
      <c r="AP24" s="6" t="str">
        <f>IF(AP23&gt;=0,COUNT($V23:AP23)+$BT20,"")</f>
        <v/>
      </c>
      <c r="AQ24" s="6" t="str">
        <f>IF(AQ23&gt;=0,COUNT($V23:AQ23)+$BT20,"")</f>
        <v/>
      </c>
      <c r="AR24" s="6" t="str">
        <f>IF(AR23&gt;=0,COUNT($V23:AR23)+$BT20,"")</f>
        <v/>
      </c>
      <c r="AS24" s="6" t="str">
        <f>IF(AS23&gt;=0,COUNT($V23:AS23)+$BT20,"")</f>
        <v/>
      </c>
      <c r="AT24" s="6" t="str">
        <f>IF(AT23&gt;=0,COUNT($V23:AT23)+$BT20,"")</f>
        <v/>
      </c>
      <c r="AU24" s="6" t="str">
        <f>IF(AU23&gt;=0,COUNT($V23:AU23)+$BT20,"")</f>
        <v/>
      </c>
      <c r="AV24" s="6" t="str">
        <f>IF(AV23&gt;=0,COUNT($V23:AV23)+$BT20,"")</f>
        <v/>
      </c>
      <c r="AW24" s="6" t="str">
        <f>IF(AW23&gt;=0,COUNT($V23:AW23)+$BT20,"")</f>
        <v/>
      </c>
      <c r="AX24" s="6" t="str">
        <f>IF(AX23&gt;=0,COUNT($V23:AX23)+$BT20,"")</f>
        <v/>
      </c>
      <c r="AY24" s="6" t="str">
        <f>IF(AY23&gt;=0,COUNT($V23:AY23)+$BT20,"")</f>
        <v/>
      </c>
      <c r="AZ24" s="6" t="str">
        <f>IF(AZ23&gt;=0,COUNT($V23:AZ23)+$BT20,"")</f>
        <v/>
      </c>
      <c r="BA24" s="6" t="str">
        <f>IF(BA23&gt;=0,COUNT($V23:BA23)+$BT20,"")</f>
        <v/>
      </c>
      <c r="BB24" s="6" t="str">
        <f>IF(BB23&gt;=0,COUNT($V23:BB23)+$BT20,"")</f>
        <v/>
      </c>
      <c r="BC24" s="6" t="str">
        <f>IF(BC23&gt;=0,COUNT($V23:BC23)+$BT20,"")</f>
        <v/>
      </c>
      <c r="BD24" s="6" t="str">
        <f>IF(BD23&gt;=0,COUNT($V23:BD23)+$BT20,"")</f>
        <v/>
      </c>
      <c r="BE24" s="6" t="str">
        <f>IF(BE23&gt;=0,COUNT($V23:BE23)+$BT20,"")</f>
        <v/>
      </c>
      <c r="BF24" s="6" t="str">
        <f>IF(BF23&gt;=0,COUNT($V23:BF23)+$BT20,"")</f>
        <v/>
      </c>
      <c r="BG24" s="6" t="str">
        <f>IF(BG23&gt;=0,COUNT($V23:BG23)+$BT20,"")</f>
        <v/>
      </c>
      <c r="BH24" s="6" t="str">
        <f>IF(BH23&gt;=0,COUNT($V23:BH23)+$BT20,"")</f>
        <v/>
      </c>
      <c r="BI24" s="6" t="str">
        <f>IF(BI23&gt;=0,COUNT($V23:BI23)+$BT20,"")</f>
        <v/>
      </c>
      <c r="BJ24" s="6" t="str">
        <f>IF(BJ23&gt;=0,COUNT($V23:BJ23)+$BT20,"")</f>
        <v/>
      </c>
      <c r="BK24" s="6" t="str">
        <f>IF(BK23&gt;=0,COUNT($V23:BK23)+$BT20,"")</f>
        <v/>
      </c>
      <c r="BL24" s="6" t="str">
        <f>IF(BL23&gt;=0,COUNT($V23:BL23)+$BT20,"")</f>
        <v/>
      </c>
      <c r="BM24" s="6" t="str">
        <f>IF(BM23&gt;=0,COUNT($V23:BM23)+$BT20,"")</f>
        <v/>
      </c>
      <c r="BN24" s="6" t="str">
        <f>IF(BN23&gt;=0,COUNT($V23:BN23)+$BT20,"")</f>
        <v/>
      </c>
      <c r="BO24" s="6" t="str">
        <f>IF(BO23&gt;=0,COUNT($V23:BO23)+$BT20,"")</f>
        <v/>
      </c>
      <c r="BP24" s="6" t="str">
        <f>IF(BP23&gt;=0,COUNT($V23:BP23)+$BT20,"")</f>
        <v/>
      </c>
      <c r="BQ24" s="6" t="str">
        <f>IF(BQ23&gt;=0,COUNT($V23:BQ23)+$BT20,"")</f>
        <v/>
      </c>
      <c r="BR24" s="6" t="str">
        <f>IF(BR23&gt;=0,COUNT($V23:BR23)+$BT20,"")</f>
        <v/>
      </c>
      <c r="BS24" s="6" t="str">
        <f>IF(BS23&gt;=0,COUNT($V23:BS23)+$BT20,"")</f>
        <v/>
      </c>
      <c r="BT24" s="6">
        <f>COUNT(V24:BS24)+BT20</f>
        <v>15</v>
      </c>
      <c r="BU24" s="276" t="str">
        <f>V24&amp;BU23&amp;W24&amp;BU23&amp;X24&amp;BU23&amp;Y24&amp;BU23&amp;Z24&amp;BU23&amp;AA24&amp;BU23&amp;AB24&amp;BU23&amp;AC24&amp;BU23&amp;AD24&amp;BU23&amp;AE24&amp;BU23&amp;AF24&amp;BU23&amp;AG24&amp;BU23&amp;AH24&amp;BU23&amp;AI24&amp;BU23&amp;AJ24&amp;BU23&amp;AK24&amp;BU23&amp;AL24&amp;BU23&amp;AM24&amp;BU23&amp;AN24&amp;BU23&amp;AO24&amp;BU23&amp;AP24&amp;BU23&amp;AQ24&amp;BU23&amp;AR24&amp;BU23&amp;AS24&amp;BU23&amp;AT24&amp;BU23&amp;AU24&amp;BU23&amp;AV24&amp;BU23&amp;AW24&amp;BU23&amp;AX24&amp;BU23&amp;AY24&amp;BU23&amp;AZ24&amp;BU23&amp;BA24&amp;BU23&amp;BB24&amp;BU23&amp;BC24&amp;BU23&amp;BD24&amp;BU23&amp;BE24&amp;BU23&amp;BF24&amp;BU23&amp;BG24&amp;BU23&amp;BH24&amp;BU23&amp;BI24&amp;BU23&amp;BJ24&amp;BU23&amp;BK24&amp;BU23&amp;BL24&amp;BU23&amp;BM24&amp;BU23&amp;BN24&amp;BU23&amp;BO24&amp;BU23&amp;BP24&amp;BU23&amp;BQ24&amp;BU23&amp;BR24&amp;BU23&amp;BS24</f>
        <v xml:space="preserve">14  15                                                                                                </v>
      </c>
      <c r="BV24" s="6"/>
      <c r="BW24" s="6"/>
    </row>
    <row r="25" spans="1:75" ht="63.65" customHeight="1" x14ac:dyDescent="0.35">
      <c r="A25" s="379" t="s">
        <v>331</v>
      </c>
      <c r="B25" s="379"/>
      <c r="C25" s="379"/>
      <c r="D25" s="379"/>
      <c r="E25" s="379"/>
      <c r="F25" s="379"/>
      <c r="G25" s="379"/>
      <c r="H25" s="379"/>
      <c r="I25" s="379"/>
      <c r="J25" s="379"/>
      <c r="K25" s="379"/>
      <c r="L25" s="379"/>
      <c r="M25" s="379"/>
      <c r="N25" s="379"/>
      <c r="O25" s="379"/>
      <c r="P25" s="379"/>
      <c r="Q25" s="379"/>
      <c r="R25" s="379"/>
      <c r="S25" s="379"/>
      <c r="T25" s="230"/>
      <c r="U25" s="230"/>
      <c r="V25" s="275">
        <f>'Encode Data'!E31</f>
        <v>2</v>
      </c>
      <c r="W25" s="6">
        <f t="shared" ref="W25:BB25" si="24">V25</f>
        <v>2</v>
      </c>
      <c r="X25" s="6">
        <f t="shared" si="24"/>
        <v>2</v>
      </c>
      <c r="Y25" s="6">
        <f t="shared" si="24"/>
        <v>2</v>
      </c>
      <c r="Z25" s="6">
        <f t="shared" si="24"/>
        <v>2</v>
      </c>
      <c r="AA25" s="6">
        <f t="shared" si="24"/>
        <v>2</v>
      </c>
      <c r="AB25" s="6">
        <f t="shared" si="24"/>
        <v>2</v>
      </c>
      <c r="AC25" s="6">
        <f t="shared" si="24"/>
        <v>2</v>
      </c>
      <c r="AD25" s="6">
        <f t="shared" si="24"/>
        <v>2</v>
      </c>
      <c r="AE25" s="6">
        <f t="shared" si="24"/>
        <v>2</v>
      </c>
      <c r="AF25" s="6">
        <f t="shared" si="24"/>
        <v>2</v>
      </c>
      <c r="AG25" s="6">
        <f t="shared" si="24"/>
        <v>2</v>
      </c>
      <c r="AH25" s="6">
        <f t="shared" si="24"/>
        <v>2</v>
      </c>
      <c r="AI25" s="6">
        <f t="shared" si="24"/>
        <v>2</v>
      </c>
      <c r="AJ25" s="6">
        <f t="shared" si="24"/>
        <v>2</v>
      </c>
      <c r="AK25" s="6">
        <f t="shared" si="24"/>
        <v>2</v>
      </c>
      <c r="AL25" s="6">
        <f t="shared" si="24"/>
        <v>2</v>
      </c>
      <c r="AM25" s="6">
        <f t="shared" si="24"/>
        <v>2</v>
      </c>
      <c r="AN25" s="6">
        <f t="shared" si="24"/>
        <v>2</v>
      </c>
      <c r="AO25" s="6">
        <f t="shared" si="24"/>
        <v>2</v>
      </c>
      <c r="AP25" s="6">
        <f t="shared" si="24"/>
        <v>2</v>
      </c>
      <c r="AQ25" s="6">
        <f t="shared" si="24"/>
        <v>2</v>
      </c>
      <c r="AR25" s="6">
        <f t="shared" si="24"/>
        <v>2</v>
      </c>
      <c r="AS25" s="6">
        <f t="shared" si="24"/>
        <v>2</v>
      </c>
      <c r="AT25" s="6">
        <f t="shared" si="24"/>
        <v>2</v>
      </c>
      <c r="AU25" s="6">
        <f t="shared" si="24"/>
        <v>2</v>
      </c>
      <c r="AV25" s="6">
        <f t="shared" si="24"/>
        <v>2</v>
      </c>
      <c r="AW25" s="6">
        <f t="shared" si="24"/>
        <v>2</v>
      </c>
      <c r="AX25" s="6">
        <f t="shared" si="24"/>
        <v>2</v>
      </c>
      <c r="AY25" s="6">
        <f t="shared" si="24"/>
        <v>2</v>
      </c>
      <c r="AZ25" s="6">
        <f t="shared" si="24"/>
        <v>2</v>
      </c>
      <c r="BA25" s="6">
        <f t="shared" si="24"/>
        <v>2</v>
      </c>
      <c r="BB25" s="6">
        <f t="shared" si="24"/>
        <v>2</v>
      </c>
      <c r="BC25" s="6">
        <f t="shared" ref="BC25:BS25" si="25">BB25</f>
        <v>2</v>
      </c>
      <c r="BD25" s="6">
        <f t="shared" si="25"/>
        <v>2</v>
      </c>
      <c r="BE25" s="6">
        <f t="shared" si="25"/>
        <v>2</v>
      </c>
      <c r="BF25" s="6">
        <f t="shared" si="25"/>
        <v>2</v>
      </c>
      <c r="BG25" s="6">
        <f t="shared" si="25"/>
        <v>2</v>
      </c>
      <c r="BH25" s="6">
        <f t="shared" si="25"/>
        <v>2</v>
      </c>
      <c r="BI25" s="6">
        <f t="shared" si="25"/>
        <v>2</v>
      </c>
      <c r="BJ25" s="6">
        <f t="shared" si="25"/>
        <v>2</v>
      </c>
      <c r="BK25" s="6">
        <f t="shared" si="25"/>
        <v>2</v>
      </c>
      <c r="BL25" s="6">
        <f t="shared" si="25"/>
        <v>2</v>
      </c>
      <c r="BM25" s="6">
        <f t="shared" si="25"/>
        <v>2</v>
      </c>
      <c r="BN25" s="6">
        <f t="shared" si="25"/>
        <v>2</v>
      </c>
      <c r="BO25" s="6">
        <f t="shared" si="25"/>
        <v>2</v>
      </c>
      <c r="BP25" s="6">
        <f t="shared" si="25"/>
        <v>2</v>
      </c>
      <c r="BQ25" s="6">
        <f t="shared" si="25"/>
        <v>2</v>
      </c>
      <c r="BR25" s="6">
        <f t="shared" si="25"/>
        <v>2</v>
      </c>
      <c r="BS25" s="6">
        <f t="shared" si="25"/>
        <v>2</v>
      </c>
      <c r="BV25" s="6"/>
      <c r="BW25" s="6"/>
    </row>
    <row r="26" spans="1:75" ht="18.5" x14ac:dyDescent="0.45">
      <c r="A26" s="230"/>
      <c r="B26" s="265" t="s">
        <v>332</v>
      </c>
      <c r="C26" s="252"/>
      <c r="D26" s="245"/>
      <c r="E26" s="245"/>
      <c r="F26" s="245"/>
      <c r="G26" s="369" t="s">
        <v>336</v>
      </c>
      <c r="H26" s="370"/>
      <c r="I26" s="370"/>
      <c r="J26" s="370"/>
      <c r="K26" s="370"/>
      <c r="L26" s="370"/>
      <c r="M26" s="371"/>
      <c r="N26" s="245"/>
      <c r="O26" s="245"/>
      <c r="P26" s="230"/>
      <c r="Q26" s="230"/>
      <c r="R26" s="230"/>
      <c r="S26" s="230"/>
      <c r="T26" s="230"/>
      <c r="U26" s="230"/>
      <c r="V26" s="6">
        <v>1</v>
      </c>
      <c r="W26" s="6">
        <v>2</v>
      </c>
      <c r="X26" s="6">
        <v>3</v>
      </c>
      <c r="Y26" s="6">
        <v>4</v>
      </c>
      <c r="Z26" s="6">
        <v>5</v>
      </c>
      <c r="AA26" s="6">
        <v>6</v>
      </c>
      <c r="AB26" s="6">
        <v>7</v>
      </c>
      <c r="AC26" s="6">
        <v>8</v>
      </c>
      <c r="AD26" s="6">
        <v>9</v>
      </c>
      <c r="AE26" s="6">
        <v>10</v>
      </c>
      <c r="AF26" s="6">
        <v>11</v>
      </c>
      <c r="AG26" s="6">
        <v>12</v>
      </c>
      <c r="AH26" s="6">
        <v>13</v>
      </c>
      <c r="AI26" s="6">
        <v>14</v>
      </c>
      <c r="AJ26" s="6">
        <v>15</v>
      </c>
      <c r="AK26" s="6">
        <v>16</v>
      </c>
      <c r="AL26" s="6">
        <v>17</v>
      </c>
      <c r="AM26" s="6">
        <v>18</v>
      </c>
      <c r="AN26" s="6">
        <v>19</v>
      </c>
      <c r="AO26" s="6">
        <v>20</v>
      </c>
      <c r="AP26" s="6">
        <v>21</v>
      </c>
      <c r="AQ26" s="6">
        <v>22</v>
      </c>
      <c r="AR26" s="6">
        <v>23</v>
      </c>
      <c r="AS26" s="6">
        <v>24</v>
      </c>
      <c r="AT26" s="6">
        <v>25</v>
      </c>
      <c r="AU26" s="6">
        <v>26</v>
      </c>
      <c r="AV26" s="6">
        <v>27</v>
      </c>
      <c r="AW26" s="6">
        <v>28</v>
      </c>
      <c r="AX26" s="6">
        <v>29</v>
      </c>
      <c r="AY26" s="6">
        <v>30</v>
      </c>
      <c r="AZ26" s="6">
        <v>31</v>
      </c>
      <c r="BA26" s="6">
        <v>32</v>
      </c>
      <c r="BB26" s="6">
        <v>33</v>
      </c>
      <c r="BC26" s="6">
        <v>34</v>
      </c>
      <c r="BD26" s="6">
        <v>35</v>
      </c>
      <c r="BE26" s="6">
        <v>36</v>
      </c>
      <c r="BF26" s="6">
        <v>37</v>
      </c>
      <c r="BG26" s="6">
        <v>38</v>
      </c>
      <c r="BH26" s="6">
        <v>39</v>
      </c>
      <c r="BI26" s="6">
        <v>40</v>
      </c>
      <c r="BJ26" s="6">
        <v>41</v>
      </c>
      <c r="BK26" s="6">
        <v>42</v>
      </c>
      <c r="BL26" s="6">
        <v>43</v>
      </c>
      <c r="BM26" s="6">
        <v>44</v>
      </c>
      <c r="BN26" s="6">
        <v>45</v>
      </c>
      <c r="BO26" s="6">
        <v>46</v>
      </c>
      <c r="BP26" s="6">
        <v>47</v>
      </c>
      <c r="BQ26" s="6">
        <v>48</v>
      </c>
      <c r="BR26" s="6">
        <v>49</v>
      </c>
      <c r="BS26" s="6">
        <v>50</v>
      </c>
      <c r="BV26" s="6"/>
      <c r="BW26" s="6"/>
    </row>
    <row r="27" spans="1:75" ht="18.5" x14ac:dyDescent="0.45">
      <c r="A27" s="230"/>
      <c r="B27" s="265" t="s">
        <v>333</v>
      </c>
      <c r="C27" s="252"/>
      <c r="D27" s="245"/>
      <c r="E27" s="245"/>
      <c r="F27" s="245"/>
      <c r="G27" s="372"/>
      <c r="H27" s="373"/>
      <c r="I27" s="373"/>
      <c r="J27" s="373"/>
      <c r="K27" s="373"/>
      <c r="L27" s="373"/>
      <c r="M27" s="374"/>
      <c r="N27" s="245"/>
      <c r="O27" s="245"/>
      <c r="P27" s="230"/>
      <c r="Q27" s="230"/>
      <c r="R27" s="230"/>
      <c r="S27" s="230"/>
      <c r="T27" s="230"/>
      <c r="U27" s="230"/>
      <c r="V27" s="6">
        <f t="shared" ref="V27:BA27" si="26">V25-V26</f>
        <v>1</v>
      </c>
      <c r="W27" s="6">
        <f t="shared" si="26"/>
        <v>0</v>
      </c>
      <c r="X27" s="6">
        <f t="shared" si="26"/>
        <v>-1</v>
      </c>
      <c r="Y27" s="6">
        <f t="shared" si="26"/>
        <v>-2</v>
      </c>
      <c r="Z27" s="6">
        <f t="shared" si="26"/>
        <v>-3</v>
      </c>
      <c r="AA27" s="6">
        <f t="shared" si="26"/>
        <v>-4</v>
      </c>
      <c r="AB27" s="6">
        <f t="shared" si="26"/>
        <v>-5</v>
      </c>
      <c r="AC27" s="6">
        <f t="shared" si="26"/>
        <v>-6</v>
      </c>
      <c r="AD27" s="6">
        <f t="shared" si="26"/>
        <v>-7</v>
      </c>
      <c r="AE27" s="6">
        <f t="shared" si="26"/>
        <v>-8</v>
      </c>
      <c r="AF27" s="6">
        <f t="shared" si="26"/>
        <v>-9</v>
      </c>
      <c r="AG27" s="6">
        <f t="shared" si="26"/>
        <v>-10</v>
      </c>
      <c r="AH27" s="6">
        <f t="shared" si="26"/>
        <v>-11</v>
      </c>
      <c r="AI27" s="6">
        <f t="shared" si="26"/>
        <v>-12</v>
      </c>
      <c r="AJ27" s="6">
        <f t="shared" si="26"/>
        <v>-13</v>
      </c>
      <c r="AK27" s="6">
        <f t="shared" si="26"/>
        <v>-14</v>
      </c>
      <c r="AL27" s="6">
        <f t="shared" si="26"/>
        <v>-15</v>
      </c>
      <c r="AM27" s="6">
        <f t="shared" si="26"/>
        <v>-16</v>
      </c>
      <c r="AN27" s="6">
        <f t="shared" si="26"/>
        <v>-17</v>
      </c>
      <c r="AO27" s="6">
        <f t="shared" si="26"/>
        <v>-18</v>
      </c>
      <c r="AP27" s="6">
        <f t="shared" si="26"/>
        <v>-19</v>
      </c>
      <c r="AQ27" s="6">
        <f t="shared" si="26"/>
        <v>-20</v>
      </c>
      <c r="AR27" s="6">
        <f t="shared" si="26"/>
        <v>-21</v>
      </c>
      <c r="AS27" s="6">
        <f t="shared" si="26"/>
        <v>-22</v>
      </c>
      <c r="AT27" s="6">
        <f t="shared" si="26"/>
        <v>-23</v>
      </c>
      <c r="AU27" s="6">
        <f t="shared" si="26"/>
        <v>-24</v>
      </c>
      <c r="AV27" s="6">
        <f t="shared" si="26"/>
        <v>-25</v>
      </c>
      <c r="AW27" s="6">
        <f t="shared" si="26"/>
        <v>-26</v>
      </c>
      <c r="AX27" s="6">
        <f t="shared" si="26"/>
        <v>-27</v>
      </c>
      <c r="AY27" s="6">
        <f t="shared" si="26"/>
        <v>-28</v>
      </c>
      <c r="AZ27" s="6">
        <f t="shared" si="26"/>
        <v>-29</v>
      </c>
      <c r="BA27" s="6">
        <f t="shared" si="26"/>
        <v>-30</v>
      </c>
      <c r="BB27" s="6">
        <f t="shared" ref="BB27:BS27" si="27">BB25-BB26</f>
        <v>-31</v>
      </c>
      <c r="BC27" s="6">
        <f t="shared" si="27"/>
        <v>-32</v>
      </c>
      <c r="BD27" s="6">
        <f t="shared" si="27"/>
        <v>-33</v>
      </c>
      <c r="BE27" s="6">
        <f t="shared" si="27"/>
        <v>-34</v>
      </c>
      <c r="BF27" s="6">
        <f t="shared" si="27"/>
        <v>-35</v>
      </c>
      <c r="BG27" s="6">
        <f t="shared" si="27"/>
        <v>-36</v>
      </c>
      <c r="BH27" s="6">
        <f t="shared" si="27"/>
        <v>-37</v>
      </c>
      <c r="BI27" s="6">
        <f t="shared" si="27"/>
        <v>-38</v>
      </c>
      <c r="BJ27" s="6">
        <f t="shared" si="27"/>
        <v>-39</v>
      </c>
      <c r="BK27" s="6">
        <f t="shared" si="27"/>
        <v>-40</v>
      </c>
      <c r="BL27" s="6">
        <f t="shared" si="27"/>
        <v>-41</v>
      </c>
      <c r="BM27" s="6">
        <f t="shared" si="27"/>
        <v>-42</v>
      </c>
      <c r="BN27" s="6">
        <f t="shared" si="27"/>
        <v>-43</v>
      </c>
      <c r="BO27" s="6">
        <f t="shared" si="27"/>
        <v>-44</v>
      </c>
      <c r="BP27" s="6">
        <f t="shared" si="27"/>
        <v>-45</v>
      </c>
      <c r="BQ27" s="6">
        <f t="shared" si="27"/>
        <v>-46</v>
      </c>
      <c r="BR27" s="6">
        <f t="shared" si="27"/>
        <v>-47</v>
      </c>
      <c r="BS27" s="6">
        <f t="shared" si="27"/>
        <v>-48</v>
      </c>
      <c r="BU27" s="6" t="s">
        <v>21</v>
      </c>
      <c r="BV27" s="6"/>
      <c r="BW27" s="6"/>
    </row>
    <row r="28" spans="1:75" ht="18.5" x14ac:dyDescent="0.45">
      <c r="A28" s="230"/>
      <c r="B28" s="265" t="s">
        <v>334</v>
      </c>
      <c r="C28" s="252"/>
      <c r="D28" s="245"/>
      <c r="E28" s="245"/>
      <c r="F28" s="245"/>
      <c r="G28" s="372"/>
      <c r="H28" s="373"/>
      <c r="I28" s="373"/>
      <c r="J28" s="373"/>
      <c r="K28" s="373"/>
      <c r="L28" s="373"/>
      <c r="M28" s="374"/>
      <c r="N28" s="245"/>
      <c r="O28" s="245"/>
      <c r="P28" s="230"/>
      <c r="Q28" s="230"/>
      <c r="R28" s="230"/>
      <c r="S28" s="230"/>
      <c r="T28" s="230"/>
      <c r="U28" s="230"/>
      <c r="V28" s="6">
        <f>IF(V27&gt;=0,COUNT($V27)+BT24,"")</f>
        <v>16</v>
      </c>
      <c r="W28" s="6">
        <f>IF(W27&gt;=0,COUNT($V27:W27)+$BT24,"")</f>
        <v>17</v>
      </c>
      <c r="X28" s="6" t="str">
        <f>IF(X27&gt;=0,COUNT($V27:X27)+$BT24,"")</f>
        <v/>
      </c>
      <c r="Y28" s="6" t="str">
        <f>IF(Y27&gt;=0,COUNT($V27:Y27)+$BT24,"")</f>
        <v/>
      </c>
      <c r="Z28" s="6" t="str">
        <f>IF(Z27&gt;=0,COUNT($V27:Z27)+$BT24,"")</f>
        <v/>
      </c>
      <c r="AA28" s="6" t="str">
        <f>IF(AA27&gt;=0,COUNT($V27:AA27)+$BT24,"")</f>
        <v/>
      </c>
      <c r="AB28" s="6" t="str">
        <f>IF(AB27&gt;=0,COUNT($V27:AB27)+$BT24,"")</f>
        <v/>
      </c>
      <c r="AC28" s="6" t="str">
        <f>IF(AC27&gt;=0,COUNT($V27:AC27)+$BT24,"")</f>
        <v/>
      </c>
      <c r="AD28" s="6" t="str">
        <f>IF(AD27&gt;=0,COUNT($V27:AD27)+$BT24,"")</f>
        <v/>
      </c>
      <c r="AE28" s="6" t="str">
        <f>IF(AE27&gt;=0,COUNT($V27:AE27)+$BT24,"")</f>
        <v/>
      </c>
      <c r="AF28" s="6" t="str">
        <f>IF(AF27&gt;=0,COUNT($V27:AF27)+$BT24,"")</f>
        <v/>
      </c>
      <c r="AG28" s="6" t="str">
        <f>IF(AG27&gt;=0,COUNT($V27:AG27)+$BT24,"")</f>
        <v/>
      </c>
      <c r="AH28" s="6" t="str">
        <f>IF(AH27&gt;=0,COUNT($V27:AH27)+$BT24,"")</f>
        <v/>
      </c>
      <c r="AI28" s="6" t="str">
        <f>IF(AI27&gt;=0,COUNT($V27:AI27)+$BT24,"")</f>
        <v/>
      </c>
      <c r="AJ28" s="6" t="str">
        <f>IF(AJ27&gt;=0,COUNT($V27:AJ27)+$BT24,"")</f>
        <v/>
      </c>
      <c r="AK28" s="6" t="str">
        <f>IF(AK27&gt;=0,COUNT($V27:AK27)+$BT24,"")</f>
        <v/>
      </c>
      <c r="AL28" s="6" t="str">
        <f>IF(AL27&gt;=0,COUNT($V27:AL27)+$BT24,"")</f>
        <v/>
      </c>
      <c r="AM28" s="6" t="str">
        <f>IF(AM27&gt;=0,COUNT($V27:AM27)+$BT24,"")</f>
        <v/>
      </c>
      <c r="AN28" s="6" t="str">
        <f>IF(AN27&gt;=0,COUNT($V27:AN27)+$BT24,"")</f>
        <v/>
      </c>
      <c r="AO28" s="6" t="str">
        <f>IF(AO27&gt;=0,COUNT($V27:AO27)+$BT24,"")</f>
        <v/>
      </c>
      <c r="AP28" s="6" t="str">
        <f>IF(AP27&gt;=0,COUNT($V27:AP27)+$BT24,"")</f>
        <v/>
      </c>
      <c r="AQ28" s="6" t="str">
        <f>IF(AQ27&gt;=0,COUNT($V27:AQ27)+$BT24,"")</f>
        <v/>
      </c>
      <c r="AR28" s="6" t="str">
        <f>IF(AR27&gt;=0,COUNT($V27:AR27)+$BT24,"")</f>
        <v/>
      </c>
      <c r="AS28" s="6" t="str">
        <f>IF(AS27&gt;=0,COUNT($V27:AS27)+$BT24,"")</f>
        <v/>
      </c>
      <c r="AT28" s="6" t="str">
        <f>IF(AT27&gt;=0,COUNT($V27:AT27)+$BT24,"")</f>
        <v/>
      </c>
      <c r="AU28" s="6" t="str">
        <f>IF(AU27&gt;=0,COUNT($V27:AU27)+$BT24,"")</f>
        <v/>
      </c>
      <c r="AV28" s="6" t="str">
        <f>IF(AV27&gt;=0,COUNT($V27:AV27)+$BT24,"")</f>
        <v/>
      </c>
      <c r="AW28" s="6" t="str">
        <f>IF(AW27&gt;=0,COUNT($V27:AW27)+$BT24,"")</f>
        <v/>
      </c>
      <c r="AX28" s="6" t="str">
        <f>IF(AX27&gt;=0,COUNT($V27:AX27)+$BT24,"")</f>
        <v/>
      </c>
      <c r="AY28" s="6" t="str">
        <f>IF(AY27&gt;=0,COUNT($V27:AY27)+$BT24,"")</f>
        <v/>
      </c>
      <c r="AZ28" s="6" t="str">
        <f>IF(AZ27&gt;=0,COUNT($V27:AZ27)+$BT24,"")</f>
        <v/>
      </c>
      <c r="BA28" s="6" t="str">
        <f>IF(BA27&gt;=0,COUNT($V27:BA27)+$BT24,"")</f>
        <v/>
      </c>
      <c r="BB28" s="6" t="str">
        <f>IF(BB27&gt;=0,COUNT($V27:BB27)+$BT24,"")</f>
        <v/>
      </c>
      <c r="BC28" s="6" t="str">
        <f>IF(BC27&gt;=0,COUNT($V27:BC27)+$BT24,"")</f>
        <v/>
      </c>
      <c r="BD28" s="6" t="str">
        <f>IF(BD27&gt;=0,COUNT($V27:BD27)+$BT24,"")</f>
        <v/>
      </c>
      <c r="BE28" s="6" t="str">
        <f>IF(BE27&gt;=0,COUNT($V27:BE27)+$BT24,"")</f>
        <v/>
      </c>
      <c r="BF28" s="6" t="str">
        <f>IF(BF27&gt;=0,COUNT($V27:BF27)+$BT24,"")</f>
        <v/>
      </c>
      <c r="BG28" s="6" t="str">
        <f>IF(BG27&gt;=0,COUNT($V27:BG27)+$BT24,"")</f>
        <v/>
      </c>
      <c r="BH28" s="6" t="str">
        <f>IF(BH27&gt;=0,COUNT($V27:BH27)+$BT24,"")</f>
        <v/>
      </c>
      <c r="BI28" s="6" t="str">
        <f>IF(BI27&gt;=0,COUNT($V27:BI27)+$BT24,"")</f>
        <v/>
      </c>
      <c r="BJ28" s="6" t="str">
        <f>IF(BJ27&gt;=0,COUNT($V27:BJ27)+$BT24,"")</f>
        <v/>
      </c>
      <c r="BK28" s="6" t="str">
        <f>IF(BK27&gt;=0,COUNT($V27:BK27)+$BT24,"")</f>
        <v/>
      </c>
      <c r="BL28" s="6" t="str">
        <f>IF(BL27&gt;=0,COUNT($V27:BL27)+$BT24,"")</f>
        <v/>
      </c>
      <c r="BM28" s="6" t="str">
        <f>IF(BM27&gt;=0,COUNT($V27:BM27)+$BT24,"")</f>
        <v/>
      </c>
      <c r="BN28" s="6" t="str">
        <f>IF(BN27&gt;=0,COUNT($V27:BN27)+$BT24,"")</f>
        <v/>
      </c>
      <c r="BO28" s="6" t="str">
        <f>IF(BO27&gt;=0,COUNT($V27:BO27)+$BT24,"")</f>
        <v/>
      </c>
      <c r="BP28" s="6" t="str">
        <f>IF(BP27&gt;=0,COUNT($V27:BP27)+$BT24,"")</f>
        <v/>
      </c>
      <c r="BQ28" s="6" t="str">
        <f>IF(BQ27&gt;=0,COUNT($V27:BQ27)+$BT24,"")</f>
        <v/>
      </c>
      <c r="BR28" s="6" t="str">
        <f>IF(BR27&gt;=0,COUNT($V27:BR27)+$BT24,"")</f>
        <v/>
      </c>
      <c r="BS28" s="6" t="str">
        <f>IF(BS27&gt;=0,COUNT($V27:BS27)+$BT24,"")</f>
        <v/>
      </c>
      <c r="BT28" s="6">
        <f>COUNT(V28:BS28)+BT24</f>
        <v>17</v>
      </c>
      <c r="BU28" s="276" t="str">
        <f>V28&amp;BU27&amp;W28&amp;BU27&amp;X28&amp;BU27&amp;Y28&amp;BU27&amp;Z28&amp;BU27&amp;AA28&amp;BU27&amp;AB28&amp;BU27&amp;AC28&amp;BU27&amp;AD28&amp;BU27&amp;AE28&amp;BU27&amp;AF28&amp;BU27&amp;AG28&amp;BU27&amp;AH28&amp;BU27&amp;AI28&amp;BU27&amp;AJ28&amp;BU27&amp;AK28&amp;BU27&amp;AL28&amp;BU27&amp;AM28&amp;BU27&amp;AN28&amp;BU27&amp;AO28&amp;BU27&amp;AP28&amp;BU27&amp;AQ28&amp;BU27&amp;AR28&amp;BU27&amp;AS28&amp;BU27&amp;AT28&amp;BU27&amp;AU28&amp;BU27&amp;AV28&amp;BU27&amp;AW28&amp;BU27&amp;AX28&amp;BU27&amp;AY28&amp;BU27&amp;AZ28&amp;BU27&amp;BA28&amp;BU27&amp;BB28&amp;BU27&amp;BC28&amp;BU27&amp;BD28&amp;BU27&amp;BE28&amp;BU27&amp;BF28&amp;BU27&amp;BG28&amp;BU27&amp;BH28&amp;BU27&amp;BI28&amp;BU27&amp;BJ28&amp;BU27&amp;BK28&amp;BU27&amp;BL28&amp;BU27&amp;BM28&amp;BU27&amp;BN28&amp;BU27&amp;BO28&amp;BU27&amp;BP28&amp;BU27&amp;BQ28&amp;BU27&amp;BR28&amp;BU27&amp;BS28</f>
        <v xml:space="preserve">16  17                                                                                                </v>
      </c>
      <c r="BV28" s="6"/>
      <c r="BW28" s="6"/>
    </row>
    <row r="29" spans="1:75" ht="18.5" x14ac:dyDescent="0.45">
      <c r="A29" s="230"/>
      <c r="B29" s="265" t="s">
        <v>335</v>
      </c>
      <c r="C29" s="252"/>
      <c r="D29" s="245"/>
      <c r="E29" s="245"/>
      <c r="F29" s="245"/>
      <c r="G29" s="375"/>
      <c r="H29" s="376"/>
      <c r="I29" s="376"/>
      <c r="J29" s="376"/>
      <c r="K29" s="376"/>
      <c r="L29" s="376"/>
      <c r="M29" s="377"/>
      <c r="N29" s="245"/>
      <c r="O29" s="245"/>
      <c r="P29" s="230"/>
      <c r="Q29" s="230"/>
      <c r="R29" s="230"/>
      <c r="S29" s="230"/>
      <c r="T29" s="230"/>
      <c r="U29" s="230"/>
      <c r="V29" s="275">
        <f>'Encode Data'!E34</f>
        <v>2</v>
      </c>
      <c r="W29" s="6">
        <f t="shared" ref="W29:BB29" si="28">V29</f>
        <v>2</v>
      </c>
      <c r="X29" s="6">
        <f t="shared" si="28"/>
        <v>2</v>
      </c>
      <c r="Y29" s="6">
        <f t="shared" si="28"/>
        <v>2</v>
      </c>
      <c r="Z29" s="6">
        <f t="shared" si="28"/>
        <v>2</v>
      </c>
      <c r="AA29" s="6">
        <f t="shared" si="28"/>
        <v>2</v>
      </c>
      <c r="AB29" s="6">
        <f t="shared" si="28"/>
        <v>2</v>
      </c>
      <c r="AC29" s="6">
        <f t="shared" si="28"/>
        <v>2</v>
      </c>
      <c r="AD29" s="6">
        <f t="shared" si="28"/>
        <v>2</v>
      </c>
      <c r="AE29" s="6">
        <f t="shared" si="28"/>
        <v>2</v>
      </c>
      <c r="AF29" s="6">
        <f t="shared" si="28"/>
        <v>2</v>
      </c>
      <c r="AG29" s="6">
        <f t="shared" si="28"/>
        <v>2</v>
      </c>
      <c r="AH29" s="6">
        <f t="shared" si="28"/>
        <v>2</v>
      </c>
      <c r="AI29" s="6">
        <f t="shared" si="28"/>
        <v>2</v>
      </c>
      <c r="AJ29" s="6">
        <f t="shared" si="28"/>
        <v>2</v>
      </c>
      <c r="AK29" s="6">
        <f t="shared" si="28"/>
        <v>2</v>
      </c>
      <c r="AL29" s="6">
        <f t="shared" si="28"/>
        <v>2</v>
      </c>
      <c r="AM29" s="6">
        <f t="shared" si="28"/>
        <v>2</v>
      </c>
      <c r="AN29" s="6">
        <f t="shared" si="28"/>
        <v>2</v>
      </c>
      <c r="AO29" s="6">
        <f t="shared" si="28"/>
        <v>2</v>
      </c>
      <c r="AP29" s="6">
        <f t="shared" si="28"/>
        <v>2</v>
      </c>
      <c r="AQ29" s="6">
        <f t="shared" si="28"/>
        <v>2</v>
      </c>
      <c r="AR29" s="6">
        <f t="shared" si="28"/>
        <v>2</v>
      </c>
      <c r="AS29" s="6">
        <f t="shared" si="28"/>
        <v>2</v>
      </c>
      <c r="AT29" s="6">
        <f t="shared" si="28"/>
        <v>2</v>
      </c>
      <c r="AU29" s="6">
        <f t="shared" si="28"/>
        <v>2</v>
      </c>
      <c r="AV29" s="6">
        <f t="shared" si="28"/>
        <v>2</v>
      </c>
      <c r="AW29" s="6">
        <f t="shared" si="28"/>
        <v>2</v>
      </c>
      <c r="AX29" s="6">
        <f t="shared" si="28"/>
        <v>2</v>
      </c>
      <c r="AY29" s="6">
        <f t="shared" si="28"/>
        <v>2</v>
      </c>
      <c r="AZ29" s="6">
        <f t="shared" si="28"/>
        <v>2</v>
      </c>
      <c r="BA29" s="6">
        <f t="shared" si="28"/>
        <v>2</v>
      </c>
      <c r="BB29" s="6">
        <f t="shared" si="28"/>
        <v>2</v>
      </c>
      <c r="BC29" s="6">
        <f t="shared" ref="BC29:BS29" si="29">BB29</f>
        <v>2</v>
      </c>
      <c r="BD29" s="6">
        <f t="shared" si="29"/>
        <v>2</v>
      </c>
      <c r="BE29" s="6">
        <f t="shared" si="29"/>
        <v>2</v>
      </c>
      <c r="BF29" s="6">
        <f t="shared" si="29"/>
        <v>2</v>
      </c>
      <c r="BG29" s="6">
        <f t="shared" si="29"/>
        <v>2</v>
      </c>
      <c r="BH29" s="6">
        <f t="shared" si="29"/>
        <v>2</v>
      </c>
      <c r="BI29" s="6">
        <f t="shared" si="29"/>
        <v>2</v>
      </c>
      <c r="BJ29" s="6">
        <f t="shared" si="29"/>
        <v>2</v>
      </c>
      <c r="BK29" s="6">
        <f t="shared" si="29"/>
        <v>2</v>
      </c>
      <c r="BL29" s="6">
        <f t="shared" si="29"/>
        <v>2</v>
      </c>
      <c r="BM29" s="6">
        <f t="shared" si="29"/>
        <v>2</v>
      </c>
      <c r="BN29" s="6">
        <f t="shared" si="29"/>
        <v>2</v>
      </c>
      <c r="BO29" s="6">
        <f t="shared" si="29"/>
        <v>2</v>
      </c>
      <c r="BP29" s="6">
        <f t="shared" si="29"/>
        <v>2</v>
      </c>
      <c r="BQ29" s="6">
        <f t="shared" si="29"/>
        <v>2</v>
      </c>
      <c r="BR29" s="6">
        <f t="shared" si="29"/>
        <v>2</v>
      </c>
      <c r="BS29" s="6">
        <f t="shared" si="29"/>
        <v>2</v>
      </c>
      <c r="BV29" s="6"/>
      <c r="BW29" s="6"/>
    </row>
    <row r="30" spans="1:75" ht="22.5" customHeight="1" x14ac:dyDescent="0.35">
      <c r="A30" s="267" t="s">
        <v>347</v>
      </c>
      <c r="B30" s="267"/>
      <c r="C30" s="267"/>
      <c r="D30" s="267"/>
      <c r="E30" s="267"/>
      <c r="F30" s="267"/>
      <c r="G30" s="267"/>
      <c r="H30" s="267"/>
      <c r="I30" s="267"/>
      <c r="J30" s="267"/>
      <c r="K30" s="267"/>
      <c r="L30" s="267"/>
      <c r="M30" s="267"/>
      <c r="N30" s="267"/>
      <c r="O30" s="267"/>
      <c r="P30" s="230"/>
      <c r="Q30" s="230"/>
      <c r="R30" s="230"/>
      <c r="S30" s="230"/>
      <c r="T30" s="230"/>
      <c r="U30" s="230"/>
      <c r="V30" s="6">
        <v>1</v>
      </c>
      <c r="W30" s="6">
        <v>2</v>
      </c>
      <c r="X30" s="6">
        <v>3</v>
      </c>
      <c r="Y30" s="6">
        <v>4</v>
      </c>
      <c r="Z30" s="6">
        <v>5</v>
      </c>
      <c r="AA30" s="6">
        <v>6</v>
      </c>
      <c r="AB30" s="6">
        <v>7</v>
      </c>
      <c r="AC30" s="6">
        <v>8</v>
      </c>
      <c r="AD30" s="6">
        <v>9</v>
      </c>
      <c r="AE30" s="6">
        <v>10</v>
      </c>
      <c r="AF30" s="6">
        <v>11</v>
      </c>
      <c r="AG30" s="6">
        <v>12</v>
      </c>
      <c r="AH30" s="6">
        <v>13</v>
      </c>
      <c r="AI30" s="6">
        <v>14</v>
      </c>
      <c r="AJ30" s="6">
        <v>15</v>
      </c>
      <c r="AK30" s="6">
        <v>16</v>
      </c>
      <c r="AL30" s="6">
        <v>17</v>
      </c>
      <c r="AM30" s="6">
        <v>18</v>
      </c>
      <c r="AN30" s="6">
        <v>19</v>
      </c>
      <c r="AO30" s="6">
        <v>20</v>
      </c>
      <c r="AP30" s="6">
        <v>21</v>
      </c>
      <c r="AQ30" s="6">
        <v>22</v>
      </c>
      <c r="AR30" s="6">
        <v>23</v>
      </c>
      <c r="AS30" s="6">
        <v>24</v>
      </c>
      <c r="AT30" s="6">
        <v>25</v>
      </c>
      <c r="AU30" s="6">
        <v>26</v>
      </c>
      <c r="AV30" s="6">
        <v>27</v>
      </c>
      <c r="AW30" s="6">
        <v>28</v>
      </c>
      <c r="AX30" s="6">
        <v>29</v>
      </c>
      <c r="AY30" s="6">
        <v>30</v>
      </c>
      <c r="AZ30" s="6">
        <v>31</v>
      </c>
      <c r="BA30" s="6">
        <v>32</v>
      </c>
      <c r="BB30" s="6">
        <v>33</v>
      </c>
      <c r="BC30" s="6">
        <v>34</v>
      </c>
      <c r="BD30" s="6">
        <v>35</v>
      </c>
      <c r="BE30" s="6">
        <v>36</v>
      </c>
      <c r="BF30" s="6">
        <v>37</v>
      </c>
      <c r="BG30" s="6">
        <v>38</v>
      </c>
      <c r="BH30" s="6">
        <v>39</v>
      </c>
      <c r="BI30" s="6">
        <v>40</v>
      </c>
      <c r="BJ30" s="6">
        <v>41</v>
      </c>
      <c r="BK30" s="6">
        <v>42</v>
      </c>
      <c r="BL30" s="6">
        <v>43</v>
      </c>
      <c r="BM30" s="6">
        <v>44</v>
      </c>
      <c r="BN30" s="6">
        <v>45</v>
      </c>
      <c r="BO30" s="6">
        <v>46</v>
      </c>
      <c r="BP30" s="6">
        <v>47</v>
      </c>
      <c r="BQ30" s="6">
        <v>48</v>
      </c>
      <c r="BR30" s="6">
        <v>49</v>
      </c>
      <c r="BS30" s="6">
        <v>50</v>
      </c>
      <c r="BV30" s="6"/>
      <c r="BW30" s="6"/>
    </row>
    <row r="31" spans="1:75" ht="17.5" x14ac:dyDescent="0.35">
      <c r="A31" s="267" t="s">
        <v>77</v>
      </c>
      <c r="B31" s="267"/>
      <c r="C31" s="267"/>
      <c r="D31" s="267"/>
      <c r="E31" s="267"/>
      <c r="F31" s="267"/>
      <c r="G31" s="267"/>
      <c r="H31" s="267"/>
      <c r="I31" s="267"/>
      <c r="J31" s="267"/>
      <c r="K31" s="267"/>
      <c r="L31" s="267"/>
      <c r="M31" s="267"/>
      <c r="N31" s="267"/>
      <c r="O31" s="267"/>
      <c r="P31" s="230"/>
      <c r="Q31" s="230"/>
      <c r="R31" s="230"/>
      <c r="S31" s="230"/>
      <c r="T31" s="230"/>
      <c r="U31" s="230"/>
      <c r="V31" s="6">
        <f t="shared" ref="V31:BA31" si="30">V29-V30</f>
        <v>1</v>
      </c>
      <c r="W31" s="6">
        <f t="shared" si="30"/>
        <v>0</v>
      </c>
      <c r="X31" s="6">
        <f t="shared" si="30"/>
        <v>-1</v>
      </c>
      <c r="Y31" s="6">
        <f t="shared" si="30"/>
        <v>-2</v>
      </c>
      <c r="Z31" s="6">
        <f t="shared" si="30"/>
        <v>-3</v>
      </c>
      <c r="AA31" s="6">
        <f t="shared" si="30"/>
        <v>-4</v>
      </c>
      <c r="AB31" s="6">
        <f t="shared" si="30"/>
        <v>-5</v>
      </c>
      <c r="AC31" s="6">
        <f t="shared" si="30"/>
        <v>-6</v>
      </c>
      <c r="AD31" s="6">
        <f t="shared" si="30"/>
        <v>-7</v>
      </c>
      <c r="AE31" s="6">
        <f t="shared" si="30"/>
        <v>-8</v>
      </c>
      <c r="AF31" s="6">
        <f t="shared" si="30"/>
        <v>-9</v>
      </c>
      <c r="AG31" s="6">
        <f t="shared" si="30"/>
        <v>-10</v>
      </c>
      <c r="AH31" s="6">
        <f t="shared" si="30"/>
        <v>-11</v>
      </c>
      <c r="AI31" s="6">
        <f t="shared" si="30"/>
        <v>-12</v>
      </c>
      <c r="AJ31" s="6">
        <f t="shared" si="30"/>
        <v>-13</v>
      </c>
      <c r="AK31" s="6">
        <f t="shared" si="30"/>
        <v>-14</v>
      </c>
      <c r="AL31" s="6">
        <f t="shared" si="30"/>
        <v>-15</v>
      </c>
      <c r="AM31" s="6">
        <f t="shared" si="30"/>
        <v>-16</v>
      </c>
      <c r="AN31" s="6">
        <f t="shared" si="30"/>
        <v>-17</v>
      </c>
      <c r="AO31" s="6">
        <f t="shared" si="30"/>
        <v>-18</v>
      </c>
      <c r="AP31" s="6">
        <f t="shared" si="30"/>
        <v>-19</v>
      </c>
      <c r="AQ31" s="6">
        <f t="shared" si="30"/>
        <v>-20</v>
      </c>
      <c r="AR31" s="6">
        <f t="shared" si="30"/>
        <v>-21</v>
      </c>
      <c r="AS31" s="6">
        <f t="shared" si="30"/>
        <v>-22</v>
      </c>
      <c r="AT31" s="6">
        <f t="shared" si="30"/>
        <v>-23</v>
      </c>
      <c r="AU31" s="6">
        <f t="shared" si="30"/>
        <v>-24</v>
      </c>
      <c r="AV31" s="6">
        <f t="shared" si="30"/>
        <v>-25</v>
      </c>
      <c r="AW31" s="6">
        <f t="shared" si="30"/>
        <v>-26</v>
      </c>
      <c r="AX31" s="6">
        <f t="shared" si="30"/>
        <v>-27</v>
      </c>
      <c r="AY31" s="6">
        <f t="shared" si="30"/>
        <v>-28</v>
      </c>
      <c r="AZ31" s="6">
        <f t="shared" si="30"/>
        <v>-29</v>
      </c>
      <c r="BA31" s="6">
        <f t="shared" si="30"/>
        <v>-30</v>
      </c>
      <c r="BB31" s="6">
        <f t="shared" ref="BB31:BS31" si="31">BB29-BB30</f>
        <v>-31</v>
      </c>
      <c r="BC31" s="6">
        <f t="shared" si="31"/>
        <v>-32</v>
      </c>
      <c r="BD31" s="6">
        <f t="shared" si="31"/>
        <v>-33</v>
      </c>
      <c r="BE31" s="6">
        <f t="shared" si="31"/>
        <v>-34</v>
      </c>
      <c r="BF31" s="6">
        <f t="shared" si="31"/>
        <v>-35</v>
      </c>
      <c r="BG31" s="6">
        <f t="shared" si="31"/>
        <v>-36</v>
      </c>
      <c r="BH31" s="6">
        <f t="shared" si="31"/>
        <v>-37</v>
      </c>
      <c r="BI31" s="6">
        <f t="shared" si="31"/>
        <v>-38</v>
      </c>
      <c r="BJ31" s="6">
        <f t="shared" si="31"/>
        <v>-39</v>
      </c>
      <c r="BK31" s="6">
        <f t="shared" si="31"/>
        <v>-40</v>
      </c>
      <c r="BL31" s="6">
        <f t="shared" si="31"/>
        <v>-41</v>
      </c>
      <c r="BM31" s="6">
        <f t="shared" si="31"/>
        <v>-42</v>
      </c>
      <c r="BN31" s="6">
        <f t="shared" si="31"/>
        <v>-43</v>
      </c>
      <c r="BO31" s="6">
        <f t="shared" si="31"/>
        <v>-44</v>
      </c>
      <c r="BP31" s="6">
        <f t="shared" si="31"/>
        <v>-45</v>
      </c>
      <c r="BQ31" s="6">
        <f t="shared" si="31"/>
        <v>-46</v>
      </c>
      <c r="BR31" s="6">
        <f t="shared" si="31"/>
        <v>-47</v>
      </c>
      <c r="BS31" s="6">
        <f t="shared" si="31"/>
        <v>-48</v>
      </c>
      <c r="BU31" s="6" t="s">
        <v>21</v>
      </c>
      <c r="BV31" s="6"/>
      <c r="BW31" s="6"/>
    </row>
    <row r="32" spans="1:75" ht="17.5" x14ac:dyDescent="0.35">
      <c r="A32" s="267"/>
      <c r="B32" s="267" t="s">
        <v>78</v>
      </c>
      <c r="C32" s="267"/>
      <c r="D32" s="267"/>
      <c r="E32" s="267"/>
      <c r="F32" s="267"/>
      <c r="G32" s="267"/>
      <c r="H32" s="267"/>
      <c r="I32" s="267"/>
      <c r="J32" s="267"/>
      <c r="K32" s="267"/>
      <c r="L32" s="267"/>
      <c r="M32" s="267"/>
      <c r="N32" s="267"/>
      <c r="O32" s="267"/>
      <c r="P32" s="230"/>
      <c r="Q32" s="230"/>
      <c r="R32" s="230"/>
      <c r="S32" s="230"/>
      <c r="T32" s="230"/>
      <c r="U32" s="230"/>
      <c r="V32" s="6">
        <f>IF(V31&gt;=0,COUNT($V31)+BT28,"")</f>
        <v>18</v>
      </c>
      <c r="W32" s="6">
        <f>IF(W31&gt;=0,COUNT($V31:W31)+$BT28,"")</f>
        <v>19</v>
      </c>
      <c r="X32" s="6" t="str">
        <f>IF(X31&gt;=0,COUNT($V31:X31)+$BT28,"")</f>
        <v/>
      </c>
      <c r="Y32" s="6" t="str">
        <f>IF(Y31&gt;=0,COUNT($V31:Y31)+$BT28,"")</f>
        <v/>
      </c>
      <c r="Z32" s="6" t="str">
        <f>IF(Z31&gt;=0,COUNT($V31:Z31)+$BT28,"")</f>
        <v/>
      </c>
      <c r="AA32" s="6" t="str">
        <f>IF(AA31&gt;=0,COUNT($V31:AA31)+$BT28,"")</f>
        <v/>
      </c>
      <c r="AB32" s="6" t="str">
        <f>IF(AB31&gt;=0,COUNT($V31:AB31)+$BT28,"")</f>
        <v/>
      </c>
      <c r="AC32" s="6" t="str">
        <f>IF(AC31&gt;=0,COUNT($V31:AC31)+$BT28,"")</f>
        <v/>
      </c>
      <c r="AD32" s="6" t="str">
        <f>IF(AD31&gt;=0,COUNT($V31:AD31)+$BT28,"")</f>
        <v/>
      </c>
      <c r="AE32" s="6" t="str">
        <f>IF(AE31&gt;=0,COUNT($V31:AE31)+$BT28,"")</f>
        <v/>
      </c>
      <c r="AF32" s="6" t="str">
        <f>IF(AF31&gt;=0,COUNT($V31:AF31)+$BT28,"")</f>
        <v/>
      </c>
      <c r="AG32" s="6" t="str">
        <f>IF(AG31&gt;=0,COUNT($V31:AG31)+$BT28,"")</f>
        <v/>
      </c>
      <c r="AH32" s="6" t="str">
        <f>IF(AH31&gt;=0,COUNT($V31:AH31)+$BT28,"")</f>
        <v/>
      </c>
      <c r="AI32" s="6" t="str">
        <f>IF(AI31&gt;=0,COUNT($V31:AI31)+$BT28,"")</f>
        <v/>
      </c>
      <c r="AJ32" s="6" t="str">
        <f>IF(AJ31&gt;=0,COUNT($V31:AJ31)+$BT28,"")</f>
        <v/>
      </c>
      <c r="AK32" s="6" t="str">
        <f>IF(AK31&gt;=0,COUNT($V31:AK31)+$BT28,"")</f>
        <v/>
      </c>
      <c r="AL32" s="6" t="str">
        <f>IF(AL31&gt;=0,COUNT($V31:AL31)+$BT28,"")</f>
        <v/>
      </c>
      <c r="AM32" s="6" t="str">
        <f>IF(AM31&gt;=0,COUNT($V31:AM31)+$BT28,"")</f>
        <v/>
      </c>
      <c r="AN32" s="6" t="str">
        <f>IF(AN31&gt;=0,COUNT($V31:AN31)+$BT28,"")</f>
        <v/>
      </c>
      <c r="AO32" s="6" t="str">
        <f>IF(AO31&gt;=0,COUNT($V31:AO31)+$BT28,"")</f>
        <v/>
      </c>
      <c r="AP32" s="6" t="str">
        <f>IF(AP31&gt;=0,COUNT($V31:AP31)+$BT28,"")</f>
        <v/>
      </c>
      <c r="AQ32" s="6" t="str">
        <f>IF(AQ31&gt;=0,COUNT($V31:AQ31)+$BT28,"")</f>
        <v/>
      </c>
      <c r="AR32" s="6" t="str">
        <f>IF(AR31&gt;=0,COUNT($V31:AR31)+$BT28,"")</f>
        <v/>
      </c>
      <c r="AS32" s="6" t="str">
        <f>IF(AS31&gt;=0,COUNT($V31:AS31)+$BT28,"")</f>
        <v/>
      </c>
      <c r="AT32" s="6" t="str">
        <f>IF(AT31&gt;=0,COUNT($V31:AT31)+$BT28,"")</f>
        <v/>
      </c>
      <c r="AU32" s="6" t="str">
        <f>IF(AU31&gt;=0,COUNT($V31:AU31)+$BT28,"")</f>
        <v/>
      </c>
      <c r="AV32" s="6" t="str">
        <f>IF(AV31&gt;=0,COUNT($V31:AV31)+$BT28,"")</f>
        <v/>
      </c>
      <c r="AW32" s="6" t="str">
        <f>IF(AW31&gt;=0,COUNT($V31:AW31)+$BT28,"")</f>
        <v/>
      </c>
      <c r="AX32" s="6" t="str">
        <f>IF(AX31&gt;=0,COUNT($V31:AX31)+$BT28,"")</f>
        <v/>
      </c>
      <c r="AY32" s="6" t="str">
        <f>IF(AY31&gt;=0,COUNT($V31:AY31)+$BT28,"")</f>
        <v/>
      </c>
      <c r="AZ32" s="6" t="str">
        <f>IF(AZ31&gt;=0,COUNT($V31:AZ31)+$BT28,"")</f>
        <v/>
      </c>
      <c r="BA32" s="6" t="str">
        <f>IF(BA31&gt;=0,COUNT($V31:BA31)+$BT28,"")</f>
        <v/>
      </c>
      <c r="BB32" s="6" t="str">
        <f>IF(BB31&gt;=0,COUNT($V31:BB31)+$BT28,"")</f>
        <v/>
      </c>
      <c r="BC32" s="6" t="str">
        <f>IF(BC31&gt;=0,COUNT($V31:BC31)+$BT28,"")</f>
        <v/>
      </c>
      <c r="BD32" s="6" t="str">
        <f>IF(BD31&gt;=0,COUNT($V31:BD31)+$BT28,"")</f>
        <v/>
      </c>
      <c r="BE32" s="6" t="str">
        <f>IF(BE31&gt;=0,COUNT($V31:BE31)+$BT28,"")</f>
        <v/>
      </c>
      <c r="BF32" s="6" t="str">
        <f>IF(BF31&gt;=0,COUNT($V31:BF31)+$BT28,"")</f>
        <v/>
      </c>
      <c r="BG32" s="6" t="str">
        <f>IF(BG31&gt;=0,COUNT($V31:BG31)+$BT28,"")</f>
        <v/>
      </c>
      <c r="BH32" s="6" t="str">
        <f>IF(BH31&gt;=0,COUNT($V31:BH31)+$BT28,"")</f>
        <v/>
      </c>
      <c r="BI32" s="6" t="str">
        <f>IF(BI31&gt;=0,COUNT($V31:BI31)+$BT28,"")</f>
        <v/>
      </c>
      <c r="BJ32" s="6" t="str">
        <f>IF(BJ31&gt;=0,COUNT($V31:BJ31)+$BT28,"")</f>
        <v/>
      </c>
      <c r="BK32" s="6" t="str">
        <f>IF(BK31&gt;=0,COUNT($V31:BK31)+$BT28,"")</f>
        <v/>
      </c>
      <c r="BL32" s="6" t="str">
        <f>IF(BL31&gt;=0,COUNT($V31:BL31)+$BT28,"")</f>
        <v/>
      </c>
      <c r="BM32" s="6" t="str">
        <f>IF(BM31&gt;=0,COUNT($V31:BM31)+$BT28,"")</f>
        <v/>
      </c>
      <c r="BN32" s="6" t="str">
        <f>IF(BN31&gt;=0,COUNT($V31:BN31)+$BT28,"")</f>
        <v/>
      </c>
      <c r="BO32" s="6" t="str">
        <f>IF(BO31&gt;=0,COUNT($V31:BO31)+$BT28,"")</f>
        <v/>
      </c>
      <c r="BP32" s="6" t="str">
        <f>IF(BP31&gt;=0,COUNT($V31:BP31)+$BT28,"")</f>
        <v/>
      </c>
      <c r="BQ32" s="6" t="str">
        <f>IF(BQ31&gt;=0,COUNT($V31:BQ31)+$BT28,"")</f>
        <v/>
      </c>
      <c r="BR32" s="6" t="str">
        <f>IF(BR31&gt;=0,COUNT($V31:BR31)+$BT28,"")</f>
        <v/>
      </c>
      <c r="BS32" s="6" t="str">
        <f>IF(BS31&gt;=0,COUNT($V31:BS31)+$BT28,"")</f>
        <v/>
      </c>
      <c r="BT32" s="6">
        <f>COUNT(V32:BS32)+BT28</f>
        <v>19</v>
      </c>
      <c r="BU32" s="276" t="str">
        <f>V32&amp;BU31&amp;W32&amp;BU31&amp;X32&amp;BU31&amp;Y32&amp;BU31&amp;Z32&amp;BU31&amp;AA32&amp;BU31&amp;AB32&amp;BU31&amp;AC32&amp;BU31&amp;AD32&amp;BU31&amp;AE32&amp;BU31&amp;AF32&amp;BU31&amp;AG32&amp;BU31&amp;AH32&amp;BU31&amp;AI32&amp;BU31&amp;AJ32&amp;BU31&amp;AK32&amp;BU31&amp;AL32&amp;BU31&amp;AM32&amp;BU31&amp;AN32&amp;BU31&amp;AO32&amp;BU31&amp;AP32&amp;BU31&amp;AQ32&amp;BU31&amp;AR32&amp;BU31&amp;AS32&amp;BU31&amp;AT32&amp;BU31&amp;AU32&amp;BU31&amp;AV32&amp;BU31&amp;AW32&amp;BU31&amp;AX32&amp;BU31&amp;AY32&amp;BU31&amp;AZ32&amp;BU31&amp;BA32&amp;BU31&amp;BB32&amp;BU31&amp;BC32&amp;BU31&amp;BD32&amp;BU31&amp;BE32&amp;BU31&amp;BF32&amp;BU31&amp;BG32&amp;BU31&amp;BH32&amp;BU31&amp;BI32&amp;BU31&amp;BJ32&amp;BU31&amp;BK32&amp;BU31&amp;BL32&amp;BU31&amp;BM32&amp;BU31&amp;BN32&amp;BU31&amp;BO32&amp;BU31&amp;BP32&amp;BU31&amp;BQ32&amp;BU31&amp;BR32&amp;BU31&amp;BS32</f>
        <v xml:space="preserve">18  19                                                                                                </v>
      </c>
      <c r="BV32" s="6"/>
      <c r="BW32" s="6"/>
    </row>
    <row r="33" spans="1:75" ht="17.5" customHeight="1" x14ac:dyDescent="0.35">
      <c r="A33" s="267"/>
      <c r="B33" s="268" t="s">
        <v>79</v>
      </c>
      <c r="C33" s="267"/>
      <c r="D33" s="267"/>
      <c r="E33" s="267"/>
      <c r="F33" s="267"/>
      <c r="G33" s="267"/>
      <c r="H33" s="267"/>
      <c r="I33" s="267"/>
      <c r="J33" s="267"/>
      <c r="K33" s="269"/>
      <c r="L33" s="270"/>
      <c r="M33" s="369" t="s">
        <v>83</v>
      </c>
      <c r="N33" s="370"/>
      <c r="O33" s="370"/>
      <c r="P33" s="370"/>
      <c r="Q33" s="370"/>
      <c r="R33" s="370"/>
      <c r="S33" s="371"/>
      <c r="T33" s="230"/>
      <c r="U33" s="230"/>
      <c r="V33" s="275">
        <f>'Encode Data'!E37</f>
        <v>1</v>
      </c>
      <c r="W33" s="6">
        <f t="shared" ref="W33:BB33" si="32">V33</f>
        <v>1</v>
      </c>
      <c r="X33" s="6">
        <f t="shared" si="32"/>
        <v>1</v>
      </c>
      <c r="Y33" s="6">
        <f t="shared" si="32"/>
        <v>1</v>
      </c>
      <c r="Z33" s="6">
        <f t="shared" si="32"/>
        <v>1</v>
      </c>
      <c r="AA33" s="6">
        <f t="shared" si="32"/>
        <v>1</v>
      </c>
      <c r="AB33" s="6">
        <f t="shared" si="32"/>
        <v>1</v>
      </c>
      <c r="AC33" s="6">
        <f t="shared" si="32"/>
        <v>1</v>
      </c>
      <c r="AD33" s="6">
        <f t="shared" si="32"/>
        <v>1</v>
      </c>
      <c r="AE33" s="6">
        <f t="shared" si="32"/>
        <v>1</v>
      </c>
      <c r="AF33" s="6">
        <f t="shared" si="32"/>
        <v>1</v>
      </c>
      <c r="AG33" s="6">
        <f t="shared" si="32"/>
        <v>1</v>
      </c>
      <c r="AH33" s="6">
        <f t="shared" si="32"/>
        <v>1</v>
      </c>
      <c r="AI33" s="6">
        <f t="shared" si="32"/>
        <v>1</v>
      </c>
      <c r="AJ33" s="6">
        <f t="shared" si="32"/>
        <v>1</v>
      </c>
      <c r="AK33" s="6">
        <f t="shared" si="32"/>
        <v>1</v>
      </c>
      <c r="AL33" s="6">
        <f t="shared" si="32"/>
        <v>1</v>
      </c>
      <c r="AM33" s="6">
        <f t="shared" si="32"/>
        <v>1</v>
      </c>
      <c r="AN33" s="6">
        <f t="shared" si="32"/>
        <v>1</v>
      </c>
      <c r="AO33" s="6">
        <f t="shared" si="32"/>
        <v>1</v>
      </c>
      <c r="AP33" s="6">
        <f t="shared" si="32"/>
        <v>1</v>
      </c>
      <c r="AQ33" s="6">
        <f t="shared" si="32"/>
        <v>1</v>
      </c>
      <c r="AR33" s="6">
        <f t="shared" si="32"/>
        <v>1</v>
      </c>
      <c r="AS33" s="6">
        <f t="shared" si="32"/>
        <v>1</v>
      </c>
      <c r="AT33" s="6">
        <f t="shared" si="32"/>
        <v>1</v>
      </c>
      <c r="AU33" s="6">
        <f t="shared" si="32"/>
        <v>1</v>
      </c>
      <c r="AV33" s="6">
        <f t="shared" si="32"/>
        <v>1</v>
      </c>
      <c r="AW33" s="6">
        <f t="shared" si="32"/>
        <v>1</v>
      </c>
      <c r="AX33" s="6">
        <f t="shared" si="32"/>
        <v>1</v>
      </c>
      <c r="AY33" s="6">
        <f t="shared" si="32"/>
        <v>1</v>
      </c>
      <c r="AZ33" s="6">
        <f t="shared" si="32"/>
        <v>1</v>
      </c>
      <c r="BA33" s="6">
        <f t="shared" si="32"/>
        <v>1</v>
      </c>
      <c r="BB33" s="6">
        <f t="shared" si="32"/>
        <v>1</v>
      </c>
      <c r="BC33" s="6">
        <f t="shared" ref="BC33:BS33" si="33">BB33</f>
        <v>1</v>
      </c>
      <c r="BD33" s="6">
        <f t="shared" si="33"/>
        <v>1</v>
      </c>
      <c r="BE33" s="6">
        <f t="shared" si="33"/>
        <v>1</v>
      </c>
      <c r="BF33" s="6">
        <f t="shared" si="33"/>
        <v>1</v>
      </c>
      <c r="BG33" s="6">
        <f t="shared" si="33"/>
        <v>1</v>
      </c>
      <c r="BH33" s="6">
        <f t="shared" si="33"/>
        <v>1</v>
      </c>
      <c r="BI33" s="6">
        <f t="shared" si="33"/>
        <v>1</v>
      </c>
      <c r="BJ33" s="6">
        <f t="shared" si="33"/>
        <v>1</v>
      </c>
      <c r="BK33" s="6">
        <f t="shared" si="33"/>
        <v>1</v>
      </c>
      <c r="BL33" s="6">
        <f t="shared" si="33"/>
        <v>1</v>
      </c>
      <c r="BM33" s="6">
        <f t="shared" si="33"/>
        <v>1</v>
      </c>
      <c r="BN33" s="6">
        <f t="shared" si="33"/>
        <v>1</v>
      </c>
      <c r="BO33" s="6">
        <f t="shared" si="33"/>
        <v>1</v>
      </c>
      <c r="BP33" s="6">
        <f t="shared" si="33"/>
        <v>1</v>
      </c>
      <c r="BQ33" s="6">
        <f t="shared" si="33"/>
        <v>1</v>
      </c>
      <c r="BR33" s="6">
        <f t="shared" si="33"/>
        <v>1</v>
      </c>
      <c r="BS33" s="6">
        <f t="shared" si="33"/>
        <v>1</v>
      </c>
      <c r="BV33" s="6"/>
      <c r="BW33" s="6"/>
    </row>
    <row r="34" spans="1:75" ht="17.5" x14ac:dyDescent="0.35">
      <c r="A34" s="267"/>
      <c r="B34" s="267" t="s">
        <v>80</v>
      </c>
      <c r="C34" s="267"/>
      <c r="D34" s="267"/>
      <c r="E34" s="267"/>
      <c r="F34" s="267"/>
      <c r="G34" s="267"/>
      <c r="H34" s="267"/>
      <c r="I34" s="267"/>
      <c r="J34" s="267"/>
      <c r="K34" s="270"/>
      <c r="L34" s="270"/>
      <c r="M34" s="372"/>
      <c r="N34" s="373"/>
      <c r="O34" s="373"/>
      <c r="P34" s="373"/>
      <c r="Q34" s="373"/>
      <c r="R34" s="373"/>
      <c r="S34" s="374"/>
      <c r="T34" s="230"/>
      <c r="U34" s="230"/>
      <c r="V34" s="6">
        <v>1</v>
      </c>
      <c r="W34" s="6">
        <v>2</v>
      </c>
      <c r="X34" s="6">
        <v>3</v>
      </c>
      <c r="Y34" s="6">
        <v>4</v>
      </c>
      <c r="Z34" s="6">
        <v>5</v>
      </c>
      <c r="AA34" s="6">
        <v>6</v>
      </c>
      <c r="AB34" s="6">
        <v>7</v>
      </c>
      <c r="AC34" s="6">
        <v>8</v>
      </c>
      <c r="AD34" s="6">
        <v>9</v>
      </c>
      <c r="AE34" s="6">
        <v>10</v>
      </c>
      <c r="AF34" s="6">
        <v>11</v>
      </c>
      <c r="AG34" s="6">
        <v>12</v>
      </c>
      <c r="AH34" s="6">
        <v>13</v>
      </c>
      <c r="AI34" s="6">
        <v>14</v>
      </c>
      <c r="AJ34" s="6">
        <v>15</v>
      </c>
      <c r="AK34" s="6">
        <v>16</v>
      </c>
      <c r="AL34" s="6">
        <v>17</v>
      </c>
      <c r="AM34" s="6">
        <v>18</v>
      </c>
      <c r="AN34" s="6">
        <v>19</v>
      </c>
      <c r="AO34" s="6">
        <v>20</v>
      </c>
      <c r="AP34" s="6">
        <v>21</v>
      </c>
      <c r="AQ34" s="6">
        <v>22</v>
      </c>
      <c r="AR34" s="6">
        <v>23</v>
      </c>
      <c r="AS34" s="6">
        <v>24</v>
      </c>
      <c r="AT34" s="6">
        <v>25</v>
      </c>
      <c r="AU34" s="6">
        <v>26</v>
      </c>
      <c r="AV34" s="6">
        <v>27</v>
      </c>
      <c r="AW34" s="6">
        <v>28</v>
      </c>
      <c r="AX34" s="6">
        <v>29</v>
      </c>
      <c r="AY34" s="6">
        <v>30</v>
      </c>
      <c r="AZ34" s="6">
        <v>31</v>
      </c>
      <c r="BA34" s="6">
        <v>32</v>
      </c>
      <c r="BB34" s="6">
        <v>33</v>
      </c>
      <c r="BC34" s="6">
        <v>34</v>
      </c>
      <c r="BD34" s="6">
        <v>35</v>
      </c>
      <c r="BE34" s="6">
        <v>36</v>
      </c>
      <c r="BF34" s="6">
        <v>37</v>
      </c>
      <c r="BG34" s="6">
        <v>38</v>
      </c>
      <c r="BH34" s="6">
        <v>39</v>
      </c>
      <c r="BI34" s="6">
        <v>40</v>
      </c>
      <c r="BJ34" s="6">
        <v>41</v>
      </c>
      <c r="BK34" s="6">
        <v>42</v>
      </c>
      <c r="BL34" s="6">
        <v>43</v>
      </c>
      <c r="BM34" s="6">
        <v>44</v>
      </c>
      <c r="BN34" s="6">
        <v>45</v>
      </c>
      <c r="BO34" s="6">
        <v>46</v>
      </c>
      <c r="BP34" s="6">
        <v>47</v>
      </c>
      <c r="BQ34" s="6">
        <v>48</v>
      </c>
      <c r="BR34" s="6">
        <v>49</v>
      </c>
      <c r="BS34" s="6">
        <v>50</v>
      </c>
      <c r="BV34" s="6"/>
      <c r="BW34" s="6"/>
    </row>
    <row r="35" spans="1:75" ht="17.5" x14ac:dyDescent="0.35">
      <c r="A35" s="267"/>
      <c r="B35" s="267" t="s">
        <v>81</v>
      </c>
      <c r="C35" s="267"/>
      <c r="D35" s="267"/>
      <c r="E35" s="267"/>
      <c r="F35" s="267"/>
      <c r="G35" s="267"/>
      <c r="H35" s="267"/>
      <c r="I35" s="267"/>
      <c r="J35" s="267"/>
      <c r="K35" s="270"/>
      <c r="L35" s="270"/>
      <c r="M35" s="372"/>
      <c r="N35" s="373"/>
      <c r="O35" s="373"/>
      <c r="P35" s="373"/>
      <c r="Q35" s="373"/>
      <c r="R35" s="373"/>
      <c r="S35" s="374"/>
      <c r="T35" s="230"/>
      <c r="U35" s="230"/>
      <c r="V35" s="6">
        <f t="shared" ref="V35:BA35" si="34">V33-V34</f>
        <v>0</v>
      </c>
      <c r="W35" s="6">
        <f t="shared" si="34"/>
        <v>-1</v>
      </c>
      <c r="X35" s="6">
        <f t="shared" si="34"/>
        <v>-2</v>
      </c>
      <c r="Y35" s="6">
        <f t="shared" si="34"/>
        <v>-3</v>
      </c>
      <c r="Z35" s="6">
        <f t="shared" si="34"/>
        <v>-4</v>
      </c>
      <c r="AA35" s="6">
        <f t="shared" si="34"/>
        <v>-5</v>
      </c>
      <c r="AB35" s="6">
        <f t="shared" si="34"/>
        <v>-6</v>
      </c>
      <c r="AC35" s="6">
        <f t="shared" si="34"/>
        <v>-7</v>
      </c>
      <c r="AD35" s="6">
        <f t="shared" si="34"/>
        <v>-8</v>
      </c>
      <c r="AE35" s="6">
        <f t="shared" si="34"/>
        <v>-9</v>
      </c>
      <c r="AF35" s="6">
        <f t="shared" si="34"/>
        <v>-10</v>
      </c>
      <c r="AG35" s="6">
        <f t="shared" si="34"/>
        <v>-11</v>
      </c>
      <c r="AH35" s="6">
        <f t="shared" si="34"/>
        <v>-12</v>
      </c>
      <c r="AI35" s="6">
        <f t="shared" si="34"/>
        <v>-13</v>
      </c>
      <c r="AJ35" s="6">
        <f t="shared" si="34"/>
        <v>-14</v>
      </c>
      <c r="AK35" s="6">
        <f t="shared" si="34"/>
        <v>-15</v>
      </c>
      <c r="AL35" s="6">
        <f t="shared" si="34"/>
        <v>-16</v>
      </c>
      <c r="AM35" s="6">
        <f t="shared" si="34"/>
        <v>-17</v>
      </c>
      <c r="AN35" s="6">
        <f t="shared" si="34"/>
        <v>-18</v>
      </c>
      <c r="AO35" s="6">
        <f t="shared" si="34"/>
        <v>-19</v>
      </c>
      <c r="AP35" s="6">
        <f t="shared" si="34"/>
        <v>-20</v>
      </c>
      <c r="AQ35" s="6">
        <f t="shared" si="34"/>
        <v>-21</v>
      </c>
      <c r="AR35" s="6">
        <f t="shared" si="34"/>
        <v>-22</v>
      </c>
      <c r="AS35" s="6">
        <f t="shared" si="34"/>
        <v>-23</v>
      </c>
      <c r="AT35" s="6">
        <f t="shared" si="34"/>
        <v>-24</v>
      </c>
      <c r="AU35" s="6">
        <f t="shared" si="34"/>
        <v>-25</v>
      </c>
      <c r="AV35" s="6">
        <f t="shared" si="34"/>
        <v>-26</v>
      </c>
      <c r="AW35" s="6">
        <f t="shared" si="34"/>
        <v>-27</v>
      </c>
      <c r="AX35" s="6">
        <f t="shared" si="34"/>
        <v>-28</v>
      </c>
      <c r="AY35" s="6">
        <f t="shared" si="34"/>
        <v>-29</v>
      </c>
      <c r="AZ35" s="6">
        <f t="shared" si="34"/>
        <v>-30</v>
      </c>
      <c r="BA35" s="6">
        <f t="shared" si="34"/>
        <v>-31</v>
      </c>
      <c r="BB35" s="6">
        <f t="shared" ref="BB35:BS35" si="35">BB33-BB34</f>
        <v>-32</v>
      </c>
      <c r="BC35" s="6">
        <f t="shared" si="35"/>
        <v>-33</v>
      </c>
      <c r="BD35" s="6">
        <f t="shared" si="35"/>
        <v>-34</v>
      </c>
      <c r="BE35" s="6">
        <f t="shared" si="35"/>
        <v>-35</v>
      </c>
      <c r="BF35" s="6">
        <f t="shared" si="35"/>
        <v>-36</v>
      </c>
      <c r="BG35" s="6">
        <f t="shared" si="35"/>
        <v>-37</v>
      </c>
      <c r="BH35" s="6">
        <f t="shared" si="35"/>
        <v>-38</v>
      </c>
      <c r="BI35" s="6">
        <f t="shared" si="35"/>
        <v>-39</v>
      </c>
      <c r="BJ35" s="6">
        <f t="shared" si="35"/>
        <v>-40</v>
      </c>
      <c r="BK35" s="6">
        <f t="shared" si="35"/>
        <v>-41</v>
      </c>
      <c r="BL35" s="6">
        <f t="shared" si="35"/>
        <v>-42</v>
      </c>
      <c r="BM35" s="6">
        <f t="shared" si="35"/>
        <v>-43</v>
      </c>
      <c r="BN35" s="6">
        <f t="shared" si="35"/>
        <v>-44</v>
      </c>
      <c r="BO35" s="6">
        <f t="shared" si="35"/>
        <v>-45</v>
      </c>
      <c r="BP35" s="6">
        <f t="shared" si="35"/>
        <v>-46</v>
      </c>
      <c r="BQ35" s="6">
        <f t="shared" si="35"/>
        <v>-47</v>
      </c>
      <c r="BR35" s="6">
        <f t="shared" si="35"/>
        <v>-48</v>
      </c>
      <c r="BS35" s="6">
        <f t="shared" si="35"/>
        <v>-49</v>
      </c>
      <c r="BU35" s="6" t="s">
        <v>21</v>
      </c>
      <c r="BV35" s="6"/>
      <c r="BW35" s="6"/>
    </row>
    <row r="36" spans="1:75" ht="17.5" x14ac:dyDescent="0.35">
      <c r="A36" s="267"/>
      <c r="B36" s="267" t="s">
        <v>82</v>
      </c>
      <c r="C36" s="267"/>
      <c r="D36" s="267"/>
      <c r="E36" s="267"/>
      <c r="F36" s="267"/>
      <c r="G36" s="267"/>
      <c r="H36" s="267"/>
      <c r="I36" s="267"/>
      <c r="J36" s="267"/>
      <c r="K36" s="270"/>
      <c r="L36" s="270"/>
      <c r="M36" s="375"/>
      <c r="N36" s="376"/>
      <c r="O36" s="376"/>
      <c r="P36" s="376"/>
      <c r="Q36" s="376"/>
      <c r="R36" s="376"/>
      <c r="S36" s="377"/>
      <c r="T36" s="230"/>
      <c r="U36" s="230"/>
      <c r="V36" s="6">
        <f>IF(V35&gt;=0,COUNT($V35)+BT32,"")</f>
        <v>20</v>
      </c>
      <c r="W36" s="6" t="str">
        <f>IF(W35&gt;=0,COUNT($V35:W35)+$BT32,"")</f>
        <v/>
      </c>
      <c r="X36" s="6" t="str">
        <f>IF(X35&gt;=0,COUNT($V35:X35)+$BT32,"")</f>
        <v/>
      </c>
      <c r="Y36" s="6" t="str">
        <f>IF(Y35&gt;=0,COUNT($V35:Y35)+$BT32,"")</f>
        <v/>
      </c>
      <c r="Z36" s="6" t="str">
        <f>IF(Z35&gt;=0,COUNT($V35:Z35)+$BT32,"")</f>
        <v/>
      </c>
      <c r="AA36" s="6" t="str">
        <f>IF(AA35&gt;=0,COUNT($V35:AA35)+$BT32,"")</f>
        <v/>
      </c>
      <c r="AB36" s="6" t="str">
        <f>IF(AB35&gt;=0,COUNT($V35:AB35)+$BT32,"")</f>
        <v/>
      </c>
      <c r="AC36" s="6" t="str">
        <f>IF(AC35&gt;=0,COUNT($V35:AC35)+$BT32,"")</f>
        <v/>
      </c>
      <c r="AD36" s="6" t="str">
        <f>IF(AD35&gt;=0,COUNT($V35:AD35)+$BT32,"")</f>
        <v/>
      </c>
      <c r="AE36" s="6" t="str">
        <f>IF(AE35&gt;=0,COUNT($V35:AE35)+$BT32,"")</f>
        <v/>
      </c>
      <c r="AF36" s="6" t="str">
        <f>IF(AF35&gt;=0,COUNT($V35:AF35)+$BT32,"")</f>
        <v/>
      </c>
      <c r="AG36" s="6" t="str">
        <f>IF(AG35&gt;=0,COUNT($V35:AG35)+$BT32,"")</f>
        <v/>
      </c>
      <c r="AH36" s="6" t="str">
        <f>IF(AH35&gt;=0,COUNT($V35:AH35)+$BT32,"")</f>
        <v/>
      </c>
      <c r="AI36" s="6" t="str">
        <f>IF(AI35&gt;=0,COUNT($V35:AI35)+$BT32,"")</f>
        <v/>
      </c>
      <c r="AJ36" s="6" t="str">
        <f>IF(AJ35&gt;=0,COUNT($V35:AJ35)+$BT32,"")</f>
        <v/>
      </c>
      <c r="AK36" s="6" t="str">
        <f>IF(AK35&gt;=0,COUNT($V35:AK35)+$BT32,"")</f>
        <v/>
      </c>
      <c r="AL36" s="6" t="str">
        <f>IF(AL35&gt;=0,COUNT($V35:AL35)+$BT32,"")</f>
        <v/>
      </c>
      <c r="AM36" s="6" t="str">
        <f>IF(AM35&gt;=0,COUNT($V35:AM35)+$BT32,"")</f>
        <v/>
      </c>
      <c r="AN36" s="6" t="str">
        <f>IF(AN35&gt;=0,COUNT($V35:AN35)+$BT32,"")</f>
        <v/>
      </c>
      <c r="AO36" s="6" t="str">
        <f>IF(AO35&gt;=0,COUNT($V35:AO35)+$BT32,"")</f>
        <v/>
      </c>
      <c r="AP36" s="6" t="str">
        <f>IF(AP35&gt;=0,COUNT($V35:AP35)+$BT32,"")</f>
        <v/>
      </c>
      <c r="AQ36" s="6" t="str">
        <f>IF(AQ35&gt;=0,COUNT($V35:AQ35)+$BT32,"")</f>
        <v/>
      </c>
      <c r="AR36" s="6" t="str">
        <f>IF(AR35&gt;=0,COUNT($V35:AR35)+$BT32,"")</f>
        <v/>
      </c>
      <c r="AS36" s="6" t="str">
        <f>IF(AS35&gt;=0,COUNT($V35:AS35)+$BT32,"")</f>
        <v/>
      </c>
      <c r="AT36" s="6" t="str">
        <f>IF(AT35&gt;=0,COUNT($V35:AT35)+$BT32,"")</f>
        <v/>
      </c>
      <c r="AU36" s="6" t="str">
        <f>IF(AU35&gt;=0,COUNT($V35:AU35)+$BT32,"")</f>
        <v/>
      </c>
      <c r="AV36" s="6" t="str">
        <f>IF(AV35&gt;=0,COUNT($V35:AV35)+$BT32,"")</f>
        <v/>
      </c>
      <c r="AW36" s="6" t="str">
        <f>IF(AW35&gt;=0,COUNT($V35:AW35)+$BT32,"")</f>
        <v/>
      </c>
      <c r="AX36" s="6" t="str">
        <f>IF(AX35&gt;=0,COUNT($V35:AX35)+$BT32,"")</f>
        <v/>
      </c>
      <c r="AY36" s="6" t="str">
        <f>IF(AY35&gt;=0,COUNT($V35:AY35)+$BT32,"")</f>
        <v/>
      </c>
      <c r="AZ36" s="6" t="str">
        <f>IF(AZ35&gt;=0,COUNT($V35:AZ35)+$BT32,"")</f>
        <v/>
      </c>
      <c r="BA36" s="6" t="str">
        <f>IF(BA35&gt;=0,COUNT($V35:BA35)+$BT32,"")</f>
        <v/>
      </c>
      <c r="BB36" s="6" t="str">
        <f>IF(BB35&gt;=0,COUNT($V35:BB35)+$BT32,"")</f>
        <v/>
      </c>
      <c r="BC36" s="6" t="str">
        <f>IF(BC35&gt;=0,COUNT($V35:BC35)+$BT32,"")</f>
        <v/>
      </c>
      <c r="BD36" s="6" t="str">
        <f>IF(BD35&gt;=0,COUNT($V35:BD35)+$BT32,"")</f>
        <v/>
      </c>
      <c r="BE36" s="6" t="str">
        <f>IF(BE35&gt;=0,COUNT($V35:BE35)+$BT32,"")</f>
        <v/>
      </c>
      <c r="BF36" s="6" t="str">
        <f>IF(BF35&gt;=0,COUNT($V35:BF35)+$BT32,"")</f>
        <v/>
      </c>
      <c r="BG36" s="6" t="str">
        <f>IF(BG35&gt;=0,COUNT($V35:BG35)+$BT32,"")</f>
        <v/>
      </c>
      <c r="BH36" s="6" t="str">
        <f>IF(BH35&gt;=0,COUNT($V35:BH35)+$BT32,"")</f>
        <v/>
      </c>
      <c r="BI36" s="6" t="str">
        <f>IF(BI35&gt;=0,COUNT($V35:BI35)+$BT32,"")</f>
        <v/>
      </c>
      <c r="BJ36" s="6" t="str">
        <f>IF(BJ35&gt;=0,COUNT($V35:BJ35)+$BT32,"")</f>
        <v/>
      </c>
      <c r="BK36" s="6" t="str">
        <f>IF(BK35&gt;=0,COUNT($V35:BK35)+$BT32,"")</f>
        <v/>
      </c>
      <c r="BL36" s="6" t="str">
        <f>IF(BL35&gt;=0,COUNT($V35:BL35)+$BT32,"")</f>
        <v/>
      </c>
      <c r="BM36" s="6" t="str">
        <f>IF(BM35&gt;=0,COUNT($V35:BM35)+$BT32,"")</f>
        <v/>
      </c>
      <c r="BN36" s="6" t="str">
        <f>IF(BN35&gt;=0,COUNT($V35:BN35)+$BT32,"")</f>
        <v/>
      </c>
      <c r="BO36" s="6" t="str">
        <f>IF(BO35&gt;=0,COUNT($V35:BO35)+$BT32,"")</f>
        <v/>
      </c>
      <c r="BP36" s="6" t="str">
        <f>IF(BP35&gt;=0,COUNT($V35:BP35)+$BT32,"")</f>
        <v/>
      </c>
      <c r="BQ36" s="6" t="str">
        <f>IF(BQ35&gt;=0,COUNT($V35:BQ35)+$BT32,"")</f>
        <v/>
      </c>
      <c r="BR36" s="6" t="str">
        <f>IF(BR35&gt;=0,COUNT($V35:BR35)+$BT32,"")</f>
        <v/>
      </c>
      <c r="BS36" s="6" t="str">
        <f>IF(BS35&gt;=0,COUNT($V35:BS35)+$BT32,"")</f>
        <v/>
      </c>
      <c r="BT36" s="6">
        <f>COUNT(V36:BS36)+BT32</f>
        <v>20</v>
      </c>
      <c r="BU36" s="276" t="str">
        <f>V36&amp;BU35&amp;W36&amp;BU35&amp;X36&amp;BU35&amp;Y36&amp;BU35&amp;Z36&amp;BU35&amp;AA36&amp;BU35&amp;AB36&amp;BU35&amp;AC36&amp;BU35&amp;AD36&amp;BU35&amp;AE36&amp;BU35&amp;AF36&amp;BU35&amp;AG36&amp;BU35&amp;AH36&amp;BU35&amp;AI36&amp;BU35&amp;AJ36&amp;BU35&amp;AK36&amp;BU35&amp;AL36&amp;BU35&amp;AM36&amp;BU35&amp;AN36&amp;BU35&amp;AO36&amp;BU35&amp;AP36&amp;BU35&amp;AQ36&amp;BU35&amp;AR36&amp;BU35&amp;AS36&amp;BU35&amp;AT36&amp;BU35&amp;AU36&amp;BU35&amp;AV36&amp;BU35&amp;AW36&amp;BU35&amp;AX36&amp;BU35&amp;AY36&amp;BU35&amp;AZ36&amp;BU35&amp;BA36&amp;BU35&amp;BB36&amp;BU35&amp;BC36&amp;BU35&amp;BD36&amp;BU35&amp;BE36&amp;BU35&amp;BF36&amp;BU35&amp;BG36&amp;BU35&amp;BH36&amp;BU35&amp;BI36&amp;BU35&amp;BJ36&amp;BU35&amp;BK36&amp;BU35&amp;BL36&amp;BU35&amp;BM36&amp;BU35&amp;BN36&amp;BU35&amp;BO36&amp;BU35&amp;BP36&amp;BU35&amp;BQ36&amp;BU35&amp;BR36&amp;BU35&amp;BS36</f>
        <v xml:space="preserve">20                                                                                                  </v>
      </c>
      <c r="BV36" s="6"/>
      <c r="BW36" s="6"/>
    </row>
    <row r="37" spans="1:75" ht="22" customHeight="1" x14ac:dyDescent="0.35">
      <c r="A37" s="271" t="s">
        <v>59</v>
      </c>
      <c r="B37" s="271"/>
      <c r="C37" s="271"/>
      <c r="D37" s="271"/>
      <c r="E37" s="271"/>
      <c r="F37" s="271"/>
      <c r="G37" s="271"/>
      <c r="H37" s="271"/>
      <c r="I37" s="271"/>
      <c r="J37" s="271"/>
      <c r="K37" s="271"/>
      <c r="L37" s="271"/>
      <c r="M37" s="271"/>
      <c r="N37" s="271"/>
      <c r="O37" s="271"/>
      <c r="P37" s="230"/>
      <c r="Q37" s="230"/>
      <c r="R37" s="230"/>
      <c r="S37" s="230"/>
      <c r="T37" s="230"/>
      <c r="U37" s="230"/>
      <c r="V37" s="275">
        <f>'Encode Data'!E40</f>
        <v>0</v>
      </c>
      <c r="W37" s="6">
        <f t="shared" ref="W37:BB37" si="36">V37</f>
        <v>0</v>
      </c>
      <c r="X37" s="6">
        <f t="shared" si="36"/>
        <v>0</v>
      </c>
      <c r="Y37" s="6">
        <f t="shared" si="36"/>
        <v>0</v>
      </c>
      <c r="Z37" s="6">
        <f t="shared" si="36"/>
        <v>0</v>
      </c>
      <c r="AA37" s="6">
        <f t="shared" si="36"/>
        <v>0</v>
      </c>
      <c r="AB37" s="6">
        <f t="shared" si="36"/>
        <v>0</v>
      </c>
      <c r="AC37" s="6">
        <f t="shared" si="36"/>
        <v>0</v>
      </c>
      <c r="AD37" s="6">
        <f t="shared" si="36"/>
        <v>0</v>
      </c>
      <c r="AE37" s="6">
        <f t="shared" si="36"/>
        <v>0</v>
      </c>
      <c r="AF37" s="6">
        <f t="shared" si="36"/>
        <v>0</v>
      </c>
      <c r="AG37" s="6">
        <f t="shared" si="36"/>
        <v>0</v>
      </c>
      <c r="AH37" s="6">
        <f t="shared" si="36"/>
        <v>0</v>
      </c>
      <c r="AI37" s="6">
        <f t="shared" si="36"/>
        <v>0</v>
      </c>
      <c r="AJ37" s="6">
        <f t="shared" si="36"/>
        <v>0</v>
      </c>
      <c r="AK37" s="6">
        <f t="shared" si="36"/>
        <v>0</v>
      </c>
      <c r="AL37" s="6">
        <f t="shared" si="36"/>
        <v>0</v>
      </c>
      <c r="AM37" s="6">
        <f t="shared" si="36"/>
        <v>0</v>
      </c>
      <c r="AN37" s="6">
        <f t="shared" si="36"/>
        <v>0</v>
      </c>
      <c r="AO37" s="6">
        <f t="shared" si="36"/>
        <v>0</v>
      </c>
      <c r="AP37" s="6">
        <f t="shared" si="36"/>
        <v>0</v>
      </c>
      <c r="AQ37" s="6">
        <f t="shared" si="36"/>
        <v>0</v>
      </c>
      <c r="AR37" s="6">
        <f t="shared" si="36"/>
        <v>0</v>
      </c>
      <c r="AS37" s="6">
        <f t="shared" si="36"/>
        <v>0</v>
      </c>
      <c r="AT37" s="6">
        <f t="shared" si="36"/>
        <v>0</v>
      </c>
      <c r="AU37" s="6">
        <f t="shared" si="36"/>
        <v>0</v>
      </c>
      <c r="AV37" s="6">
        <f t="shared" si="36"/>
        <v>0</v>
      </c>
      <c r="AW37" s="6">
        <f t="shared" si="36"/>
        <v>0</v>
      </c>
      <c r="AX37" s="6">
        <f t="shared" si="36"/>
        <v>0</v>
      </c>
      <c r="AY37" s="6">
        <f t="shared" si="36"/>
        <v>0</v>
      </c>
      <c r="AZ37" s="6">
        <f t="shared" si="36"/>
        <v>0</v>
      </c>
      <c r="BA37" s="6">
        <f t="shared" si="36"/>
        <v>0</v>
      </c>
      <c r="BB37" s="6">
        <f t="shared" si="36"/>
        <v>0</v>
      </c>
      <c r="BC37" s="6">
        <f t="shared" ref="BC37:BS37" si="37">BB37</f>
        <v>0</v>
      </c>
      <c r="BD37" s="6">
        <f t="shared" si="37"/>
        <v>0</v>
      </c>
      <c r="BE37" s="6">
        <f t="shared" si="37"/>
        <v>0</v>
      </c>
      <c r="BF37" s="6">
        <f t="shared" si="37"/>
        <v>0</v>
      </c>
      <c r="BG37" s="6">
        <f t="shared" si="37"/>
        <v>0</v>
      </c>
      <c r="BH37" s="6">
        <f t="shared" si="37"/>
        <v>0</v>
      </c>
      <c r="BI37" s="6">
        <f t="shared" si="37"/>
        <v>0</v>
      </c>
      <c r="BJ37" s="6">
        <f t="shared" si="37"/>
        <v>0</v>
      </c>
      <c r="BK37" s="6">
        <f t="shared" si="37"/>
        <v>0</v>
      </c>
      <c r="BL37" s="6">
        <f t="shared" si="37"/>
        <v>0</v>
      </c>
      <c r="BM37" s="6">
        <f t="shared" si="37"/>
        <v>0</v>
      </c>
      <c r="BN37" s="6">
        <f t="shared" si="37"/>
        <v>0</v>
      </c>
      <c r="BO37" s="6">
        <f t="shared" si="37"/>
        <v>0</v>
      </c>
      <c r="BP37" s="6">
        <f t="shared" si="37"/>
        <v>0</v>
      </c>
      <c r="BQ37" s="6">
        <f t="shared" si="37"/>
        <v>0</v>
      </c>
      <c r="BR37" s="6">
        <f t="shared" si="37"/>
        <v>0</v>
      </c>
      <c r="BS37" s="6">
        <f t="shared" si="37"/>
        <v>0</v>
      </c>
      <c r="BV37" s="6"/>
      <c r="BW37" s="6"/>
    </row>
    <row r="38" spans="1:75" ht="21" customHeight="1" x14ac:dyDescent="0.35">
      <c r="A38" s="364" t="s">
        <v>225</v>
      </c>
      <c r="B38" s="364"/>
      <c r="C38" s="364"/>
      <c r="D38" s="364"/>
      <c r="E38" s="364"/>
      <c r="F38" s="364"/>
      <c r="G38" s="364"/>
      <c r="H38" s="364"/>
      <c r="I38" s="364"/>
      <c r="J38" s="364"/>
      <c r="K38" s="364"/>
      <c r="L38" s="364"/>
      <c r="M38" s="364"/>
      <c r="N38" s="364"/>
      <c r="O38" s="364"/>
      <c r="P38" s="230"/>
      <c r="Q38" s="230"/>
      <c r="R38" s="230"/>
      <c r="S38" s="230"/>
      <c r="T38" s="230"/>
      <c r="U38" s="230"/>
      <c r="V38" s="6">
        <v>1</v>
      </c>
      <c r="W38" s="6">
        <v>2</v>
      </c>
      <c r="X38" s="6">
        <v>3</v>
      </c>
      <c r="Y38" s="6">
        <v>4</v>
      </c>
      <c r="Z38" s="6">
        <v>5</v>
      </c>
      <c r="AA38" s="6">
        <v>6</v>
      </c>
      <c r="AB38" s="6">
        <v>7</v>
      </c>
      <c r="AC38" s="6">
        <v>8</v>
      </c>
      <c r="AD38" s="6">
        <v>9</v>
      </c>
      <c r="AE38" s="6">
        <v>10</v>
      </c>
      <c r="AF38" s="6">
        <v>11</v>
      </c>
      <c r="AG38" s="6">
        <v>12</v>
      </c>
      <c r="AH38" s="6">
        <v>13</v>
      </c>
      <c r="AI38" s="6">
        <v>14</v>
      </c>
      <c r="AJ38" s="6">
        <v>15</v>
      </c>
      <c r="AK38" s="6">
        <v>16</v>
      </c>
      <c r="AL38" s="6">
        <v>17</v>
      </c>
      <c r="AM38" s="6">
        <v>18</v>
      </c>
      <c r="AN38" s="6">
        <v>19</v>
      </c>
      <c r="AO38" s="6">
        <v>20</v>
      </c>
      <c r="AP38" s="6">
        <v>21</v>
      </c>
      <c r="AQ38" s="6">
        <v>22</v>
      </c>
      <c r="AR38" s="6">
        <v>23</v>
      </c>
      <c r="AS38" s="6">
        <v>24</v>
      </c>
      <c r="AT38" s="6">
        <v>25</v>
      </c>
      <c r="AU38" s="6">
        <v>26</v>
      </c>
      <c r="AV38" s="6">
        <v>27</v>
      </c>
      <c r="AW38" s="6">
        <v>28</v>
      </c>
      <c r="AX38" s="6">
        <v>29</v>
      </c>
      <c r="AY38" s="6">
        <v>30</v>
      </c>
      <c r="AZ38" s="6">
        <v>31</v>
      </c>
      <c r="BA38" s="6">
        <v>32</v>
      </c>
      <c r="BB38" s="6">
        <v>33</v>
      </c>
      <c r="BC38" s="6">
        <v>34</v>
      </c>
      <c r="BD38" s="6">
        <v>35</v>
      </c>
      <c r="BE38" s="6">
        <v>36</v>
      </c>
      <c r="BF38" s="6">
        <v>37</v>
      </c>
      <c r="BG38" s="6">
        <v>38</v>
      </c>
      <c r="BH38" s="6">
        <v>39</v>
      </c>
      <c r="BI38" s="6">
        <v>40</v>
      </c>
      <c r="BJ38" s="6">
        <v>41</v>
      </c>
      <c r="BK38" s="6">
        <v>42</v>
      </c>
      <c r="BL38" s="6">
        <v>43</v>
      </c>
      <c r="BM38" s="6">
        <v>44</v>
      </c>
      <c r="BN38" s="6">
        <v>45</v>
      </c>
      <c r="BO38" s="6">
        <v>46</v>
      </c>
      <c r="BP38" s="6">
        <v>47</v>
      </c>
      <c r="BQ38" s="6">
        <v>48</v>
      </c>
      <c r="BR38" s="6">
        <v>49</v>
      </c>
      <c r="BS38" s="6">
        <v>50</v>
      </c>
      <c r="BV38" s="6"/>
      <c r="BW38" s="6"/>
    </row>
    <row r="39" spans="1:75" ht="39.65" customHeight="1" x14ac:dyDescent="0.35">
      <c r="A39" s="362" t="s">
        <v>348</v>
      </c>
      <c r="B39" s="362"/>
      <c r="C39" s="362"/>
      <c r="D39" s="362"/>
      <c r="E39" s="362"/>
      <c r="F39" s="362"/>
      <c r="G39" s="362"/>
      <c r="H39" s="362"/>
      <c r="I39" s="362"/>
      <c r="J39" s="362"/>
      <c r="K39" s="362"/>
      <c r="L39" s="362"/>
      <c r="M39" s="362"/>
      <c r="N39" s="362"/>
      <c r="O39" s="362"/>
      <c r="P39" s="362"/>
      <c r="Q39" s="362"/>
      <c r="R39" s="362"/>
      <c r="S39" s="230"/>
      <c r="T39" s="230"/>
      <c r="U39" s="230"/>
      <c r="V39" s="6">
        <f t="shared" ref="V39:BA39" si="38">V37-V38</f>
        <v>-1</v>
      </c>
      <c r="W39" s="6">
        <f t="shared" si="38"/>
        <v>-2</v>
      </c>
      <c r="X39" s="6">
        <f t="shared" si="38"/>
        <v>-3</v>
      </c>
      <c r="Y39" s="6">
        <f t="shared" si="38"/>
        <v>-4</v>
      </c>
      <c r="Z39" s="6">
        <f t="shared" si="38"/>
        <v>-5</v>
      </c>
      <c r="AA39" s="6">
        <f t="shared" si="38"/>
        <v>-6</v>
      </c>
      <c r="AB39" s="6">
        <f t="shared" si="38"/>
        <v>-7</v>
      </c>
      <c r="AC39" s="6">
        <f t="shared" si="38"/>
        <v>-8</v>
      </c>
      <c r="AD39" s="6">
        <f t="shared" si="38"/>
        <v>-9</v>
      </c>
      <c r="AE39" s="6">
        <f t="shared" si="38"/>
        <v>-10</v>
      </c>
      <c r="AF39" s="6">
        <f t="shared" si="38"/>
        <v>-11</v>
      </c>
      <c r="AG39" s="6">
        <f t="shared" si="38"/>
        <v>-12</v>
      </c>
      <c r="AH39" s="6">
        <f t="shared" si="38"/>
        <v>-13</v>
      </c>
      <c r="AI39" s="6">
        <f t="shared" si="38"/>
        <v>-14</v>
      </c>
      <c r="AJ39" s="6">
        <f t="shared" si="38"/>
        <v>-15</v>
      </c>
      <c r="AK39" s="6">
        <f t="shared" si="38"/>
        <v>-16</v>
      </c>
      <c r="AL39" s="6">
        <f t="shared" si="38"/>
        <v>-17</v>
      </c>
      <c r="AM39" s="6">
        <f t="shared" si="38"/>
        <v>-18</v>
      </c>
      <c r="AN39" s="6">
        <f t="shared" si="38"/>
        <v>-19</v>
      </c>
      <c r="AO39" s="6">
        <f t="shared" si="38"/>
        <v>-20</v>
      </c>
      <c r="AP39" s="6">
        <f t="shared" si="38"/>
        <v>-21</v>
      </c>
      <c r="AQ39" s="6">
        <f t="shared" si="38"/>
        <v>-22</v>
      </c>
      <c r="AR39" s="6">
        <f t="shared" si="38"/>
        <v>-23</v>
      </c>
      <c r="AS39" s="6">
        <f t="shared" si="38"/>
        <v>-24</v>
      </c>
      <c r="AT39" s="6">
        <f t="shared" si="38"/>
        <v>-25</v>
      </c>
      <c r="AU39" s="6">
        <f t="shared" si="38"/>
        <v>-26</v>
      </c>
      <c r="AV39" s="6">
        <f t="shared" si="38"/>
        <v>-27</v>
      </c>
      <c r="AW39" s="6">
        <f t="shared" si="38"/>
        <v>-28</v>
      </c>
      <c r="AX39" s="6">
        <f t="shared" si="38"/>
        <v>-29</v>
      </c>
      <c r="AY39" s="6">
        <f t="shared" si="38"/>
        <v>-30</v>
      </c>
      <c r="AZ39" s="6">
        <f t="shared" si="38"/>
        <v>-31</v>
      </c>
      <c r="BA39" s="6">
        <f t="shared" si="38"/>
        <v>-32</v>
      </c>
      <c r="BB39" s="6">
        <f t="shared" ref="BB39:BS39" si="39">BB37-BB38</f>
        <v>-33</v>
      </c>
      <c r="BC39" s="6">
        <f t="shared" si="39"/>
        <v>-34</v>
      </c>
      <c r="BD39" s="6">
        <f t="shared" si="39"/>
        <v>-35</v>
      </c>
      <c r="BE39" s="6">
        <f t="shared" si="39"/>
        <v>-36</v>
      </c>
      <c r="BF39" s="6">
        <f t="shared" si="39"/>
        <v>-37</v>
      </c>
      <c r="BG39" s="6">
        <f t="shared" si="39"/>
        <v>-38</v>
      </c>
      <c r="BH39" s="6">
        <f t="shared" si="39"/>
        <v>-39</v>
      </c>
      <c r="BI39" s="6">
        <f t="shared" si="39"/>
        <v>-40</v>
      </c>
      <c r="BJ39" s="6">
        <f t="shared" si="39"/>
        <v>-41</v>
      </c>
      <c r="BK39" s="6">
        <f t="shared" si="39"/>
        <v>-42</v>
      </c>
      <c r="BL39" s="6">
        <f t="shared" si="39"/>
        <v>-43</v>
      </c>
      <c r="BM39" s="6">
        <f t="shared" si="39"/>
        <v>-44</v>
      </c>
      <c r="BN39" s="6">
        <f t="shared" si="39"/>
        <v>-45</v>
      </c>
      <c r="BO39" s="6">
        <f t="shared" si="39"/>
        <v>-46</v>
      </c>
      <c r="BP39" s="6">
        <f t="shared" si="39"/>
        <v>-47</v>
      </c>
      <c r="BQ39" s="6">
        <f t="shared" si="39"/>
        <v>-48</v>
      </c>
      <c r="BR39" s="6">
        <f t="shared" si="39"/>
        <v>-49</v>
      </c>
      <c r="BS39" s="6">
        <f t="shared" si="39"/>
        <v>-50</v>
      </c>
      <c r="BU39" s="6" t="s">
        <v>21</v>
      </c>
      <c r="BV39" s="6"/>
      <c r="BW39" s="6"/>
    </row>
    <row r="40" spans="1:75" ht="17.5" x14ac:dyDescent="0.35">
      <c r="A40" s="267"/>
      <c r="B40" s="267" t="s">
        <v>226</v>
      </c>
      <c r="C40" s="267"/>
      <c r="D40" s="267"/>
      <c r="E40" s="267"/>
      <c r="F40" s="267"/>
      <c r="G40" s="267"/>
      <c r="H40" s="267"/>
      <c r="I40" s="267"/>
      <c r="J40" s="267"/>
      <c r="K40" s="267"/>
      <c r="L40" s="267"/>
      <c r="M40" s="267"/>
      <c r="N40" s="267"/>
      <c r="O40" s="267"/>
      <c r="P40" s="230"/>
      <c r="Q40" s="230"/>
      <c r="R40" s="230"/>
      <c r="S40" s="230"/>
      <c r="T40" s="230"/>
      <c r="U40" s="230"/>
      <c r="V40" s="6" t="str">
        <f>IF(V39&gt;=0,COUNT($V39)+BT36,"")</f>
        <v/>
      </c>
      <c r="W40" s="6" t="str">
        <f>IF(W39&gt;=0,COUNT($V39:W39)+$BT36,"")</f>
        <v/>
      </c>
      <c r="X40" s="6" t="str">
        <f>IF(X39&gt;=0,COUNT($V39:X39)+$BT36,"")</f>
        <v/>
      </c>
      <c r="Y40" s="6" t="str">
        <f>IF(Y39&gt;=0,COUNT($V39:Y39)+$BT36,"")</f>
        <v/>
      </c>
      <c r="Z40" s="6" t="str">
        <f>IF(Z39&gt;=0,COUNT($V39:Z39)+$BT36,"")</f>
        <v/>
      </c>
      <c r="AA40" s="6" t="str">
        <f>IF(AA39&gt;=0,COUNT($V39:AA39)+$BT36,"")</f>
        <v/>
      </c>
      <c r="AB40" s="6" t="str">
        <f>IF(AB39&gt;=0,COUNT($V39:AB39)+$BT36,"")</f>
        <v/>
      </c>
      <c r="AC40" s="6" t="str">
        <f>IF(AC39&gt;=0,COUNT($V39:AC39)+$BT36,"")</f>
        <v/>
      </c>
      <c r="AD40" s="6" t="str">
        <f>IF(AD39&gt;=0,COUNT($V39:AD39)+$BT36,"")</f>
        <v/>
      </c>
      <c r="AE40" s="6" t="str">
        <f>IF(AE39&gt;=0,COUNT($V39:AE39)+$BT36,"")</f>
        <v/>
      </c>
      <c r="AF40" s="6" t="str">
        <f>IF(AF39&gt;=0,COUNT($V39:AF39)+$BT36,"")</f>
        <v/>
      </c>
      <c r="AG40" s="6" t="str">
        <f>IF(AG39&gt;=0,COUNT($V39:AG39)+$BT36,"")</f>
        <v/>
      </c>
      <c r="AH40" s="6" t="str">
        <f>IF(AH39&gt;=0,COUNT($V39:AH39)+$BT36,"")</f>
        <v/>
      </c>
      <c r="AI40" s="6" t="str">
        <f>IF(AI39&gt;=0,COUNT($V39:AI39)+$BT36,"")</f>
        <v/>
      </c>
      <c r="AJ40" s="6" t="str">
        <f>IF(AJ39&gt;=0,COUNT($V39:AJ39)+$BT36,"")</f>
        <v/>
      </c>
      <c r="AK40" s="6" t="str">
        <f>IF(AK39&gt;=0,COUNT($V39:AK39)+$BT36,"")</f>
        <v/>
      </c>
      <c r="AL40" s="6" t="str">
        <f>IF(AL39&gt;=0,COUNT($V39:AL39)+$BT36,"")</f>
        <v/>
      </c>
      <c r="AM40" s="6" t="str">
        <f>IF(AM39&gt;=0,COUNT($V39:AM39)+$BT36,"")</f>
        <v/>
      </c>
      <c r="AN40" s="6" t="str">
        <f>IF(AN39&gt;=0,COUNT($V39:AN39)+$BT36,"")</f>
        <v/>
      </c>
      <c r="AO40" s="6" t="str">
        <f>IF(AO39&gt;=0,COUNT($V39:AO39)+$BT36,"")</f>
        <v/>
      </c>
      <c r="AP40" s="6" t="str">
        <f>IF(AP39&gt;=0,COUNT($V39:AP39)+$BT36,"")</f>
        <v/>
      </c>
      <c r="AQ40" s="6" t="str">
        <f>IF(AQ39&gt;=0,COUNT($V39:AQ39)+$BT36,"")</f>
        <v/>
      </c>
      <c r="AR40" s="6" t="str">
        <f>IF(AR39&gt;=0,COUNT($V39:AR39)+$BT36,"")</f>
        <v/>
      </c>
      <c r="AS40" s="6" t="str">
        <f>IF(AS39&gt;=0,COUNT($V39:AS39)+$BT36,"")</f>
        <v/>
      </c>
      <c r="AT40" s="6" t="str">
        <f>IF(AT39&gt;=0,COUNT($V39:AT39)+$BT36,"")</f>
        <v/>
      </c>
      <c r="AU40" s="6" t="str">
        <f>IF(AU39&gt;=0,COUNT($V39:AU39)+$BT36,"")</f>
        <v/>
      </c>
      <c r="AV40" s="6" t="str">
        <f>IF(AV39&gt;=0,COUNT($V39:AV39)+$BT36,"")</f>
        <v/>
      </c>
      <c r="AW40" s="6" t="str">
        <f>IF(AW39&gt;=0,COUNT($V39:AW39)+$BT36,"")</f>
        <v/>
      </c>
      <c r="AX40" s="6" t="str">
        <f>IF(AX39&gt;=0,COUNT($V39:AX39)+$BT36,"")</f>
        <v/>
      </c>
      <c r="AY40" s="6" t="str">
        <f>IF(AY39&gt;=0,COUNT($V39:AY39)+$BT36,"")</f>
        <v/>
      </c>
      <c r="AZ40" s="6" t="str">
        <f>IF(AZ39&gt;=0,COUNT($V39:AZ39)+$BT36,"")</f>
        <v/>
      </c>
      <c r="BA40" s="6" t="str">
        <f>IF(BA39&gt;=0,COUNT($V39:BA39)+$BT36,"")</f>
        <v/>
      </c>
      <c r="BB40" s="6" t="str">
        <f>IF(BB39&gt;=0,COUNT($V39:BB39)+$BT36,"")</f>
        <v/>
      </c>
      <c r="BC40" s="6" t="str">
        <f>IF(BC39&gt;=0,COUNT($V39:BC39)+$BT36,"")</f>
        <v/>
      </c>
      <c r="BD40" s="6" t="str">
        <f>IF(BD39&gt;=0,COUNT($V39:BD39)+$BT36,"")</f>
        <v/>
      </c>
      <c r="BE40" s="6" t="str">
        <f>IF(BE39&gt;=0,COUNT($V39:BE39)+$BT36,"")</f>
        <v/>
      </c>
      <c r="BF40" s="6" t="str">
        <f>IF(BF39&gt;=0,COUNT($V39:BF39)+$BT36,"")</f>
        <v/>
      </c>
      <c r="BG40" s="6" t="str">
        <f>IF(BG39&gt;=0,COUNT($V39:BG39)+$BT36,"")</f>
        <v/>
      </c>
      <c r="BH40" s="6" t="str">
        <f>IF(BH39&gt;=0,COUNT($V39:BH39)+$BT36,"")</f>
        <v/>
      </c>
      <c r="BI40" s="6" t="str">
        <f>IF(BI39&gt;=0,COUNT($V39:BI39)+$BT36,"")</f>
        <v/>
      </c>
      <c r="BJ40" s="6" t="str">
        <f>IF(BJ39&gt;=0,COUNT($V39:BJ39)+$BT36,"")</f>
        <v/>
      </c>
      <c r="BK40" s="6" t="str">
        <f>IF(BK39&gt;=0,COUNT($V39:BK39)+$BT36,"")</f>
        <v/>
      </c>
      <c r="BL40" s="6" t="str">
        <f>IF(BL39&gt;=0,COUNT($V39:BL39)+$BT36,"")</f>
        <v/>
      </c>
      <c r="BM40" s="6" t="str">
        <f>IF(BM39&gt;=0,COUNT($V39:BM39)+$BT36,"")</f>
        <v/>
      </c>
      <c r="BN40" s="6" t="str">
        <f>IF(BN39&gt;=0,COUNT($V39:BN39)+$BT36,"")</f>
        <v/>
      </c>
      <c r="BO40" s="6" t="str">
        <f>IF(BO39&gt;=0,COUNT($V39:BO39)+$BT36,"")</f>
        <v/>
      </c>
      <c r="BP40" s="6" t="str">
        <f>IF(BP39&gt;=0,COUNT($V39:BP39)+$BT36,"")</f>
        <v/>
      </c>
      <c r="BQ40" s="6" t="str">
        <f>IF(BQ39&gt;=0,COUNT($V39:BQ39)+$BT36,"")</f>
        <v/>
      </c>
      <c r="BR40" s="6" t="str">
        <f>IF(BR39&gt;=0,COUNT($V39:BR39)+$BT36,"")</f>
        <v/>
      </c>
      <c r="BS40" s="6" t="str">
        <f>IF(BS39&gt;=0,COUNT($V39:BS39)+$BT36,"")</f>
        <v/>
      </c>
      <c r="BT40" s="6">
        <f>COUNT(V40:BS40)+BT36</f>
        <v>20</v>
      </c>
      <c r="BU40" s="276" t="str">
        <f>V40&amp;BU39&amp;W40&amp;BU39&amp;X40&amp;BU39&amp;Y40&amp;BU39&amp;Z40&amp;BU39&amp;AA40&amp;BU39&amp;AB40&amp;BU39&amp;AC40&amp;BU39&amp;AD40&amp;BU39&amp;AE40&amp;BU39&amp;AF40&amp;BU39&amp;AG40&amp;BU39&amp;AH40&amp;BU39&amp;AI40&amp;BU39&amp;AJ40&amp;BU39&amp;AK40&amp;BU39&amp;AL40&amp;BU39&amp;AM40&amp;BU39&amp;AN40&amp;BU39&amp;AO40&amp;BU39&amp;AP40&amp;BU39&amp;AQ40&amp;BU39&amp;AR40&amp;BU39&amp;AS40&amp;BU39&amp;AT40&amp;BU39&amp;AU40&amp;BU39&amp;AV40&amp;BU39&amp;AW40&amp;BU39&amp;AX40&amp;BU39&amp;AY40&amp;BU39&amp;AZ40&amp;BU39&amp;BA40&amp;BU39&amp;BB40&amp;BU39&amp;BC40&amp;BU39&amp;BD40&amp;BU39&amp;BE40&amp;BU39&amp;BF40&amp;BU39&amp;BG40&amp;BU39&amp;BH40&amp;BU39&amp;BI40&amp;BU39&amp;BJ40&amp;BU39&amp;BK40&amp;BU39&amp;BL40&amp;BU39&amp;BM40&amp;BU39&amp;BN40&amp;BU39&amp;BO40&amp;BU39&amp;BP40&amp;BU39&amp;BQ40&amp;BU39&amp;BR40&amp;BU39&amp;BS40</f>
        <v xml:space="preserve">                                                                                                  </v>
      </c>
      <c r="BV40" s="6"/>
      <c r="BW40" s="6"/>
    </row>
    <row r="41" spans="1:75" ht="17.5" x14ac:dyDescent="0.35">
      <c r="A41" s="267"/>
      <c r="B41" s="267" t="s">
        <v>227</v>
      </c>
      <c r="C41" s="267"/>
      <c r="D41" s="267"/>
      <c r="E41" s="267"/>
      <c r="F41" s="267"/>
      <c r="G41" s="267"/>
      <c r="H41" s="267"/>
      <c r="I41" s="267"/>
      <c r="J41" s="267"/>
      <c r="K41" s="267"/>
      <c r="L41" s="267"/>
      <c r="M41" s="267"/>
      <c r="N41" s="267"/>
      <c r="O41" s="267"/>
      <c r="P41" s="230"/>
      <c r="Q41" s="230"/>
      <c r="R41" s="230"/>
      <c r="S41" s="230"/>
      <c r="T41" s="230"/>
      <c r="U41" s="230"/>
      <c r="V41" s="275">
        <f>'Encode Data'!E43</f>
        <v>0</v>
      </c>
      <c r="W41" s="6">
        <f t="shared" ref="W41:BB41" si="40">V41</f>
        <v>0</v>
      </c>
      <c r="X41" s="6">
        <f t="shared" si="40"/>
        <v>0</v>
      </c>
      <c r="Y41" s="6">
        <f t="shared" si="40"/>
        <v>0</v>
      </c>
      <c r="Z41" s="6">
        <f t="shared" si="40"/>
        <v>0</v>
      </c>
      <c r="AA41" s="6">
        <f t="shared" si="40"/>
        <v>0</v>
      </c>
      <c r="AB41" s="6">
        <f t="shared" si="40"/>
        <v>0</v>
      </c>
      <c r="AC41" s="6">
        <f t="shared" si="40"/>
        <v>0</v>
      </c>
      <c r="AD41" s="6">
        <f t="shared" si="40"/>
        <v>0</v>
      </c>
      <c r="AE41" s="6">
        <f t="shared" si="40"/>
        <v>0</v>
      </c>
      <c r="AF41" s="6">
        <f t="shared" si="40"/>
        <v>0</v>
      </c>
      <c r="AG41" s="6">
        <f t="shared" si="40"/>
        <v>0</v>
      </c>
      <c r="AH41" s="6">
        <f t="shared" si="40"/>
        <v>0</v>
      </c>
      <c r="AI41" s="6">
        <f t="shared" si="40"/>
        <v>0</v>
      </c>
      <c r="AJ41" s="6">
        <f t="shared" si="40"/>
        <v>0</v>
      </c>
      <c r="AK41" s="6">
        <f t="shared" si="40"/>
        <v>0</v>
      </c>
      <c r="AL41" s="6">
        <f t="shared" si="40"/>
        <v>0</v>
      </c>
      <c r="AM41" s="6">
        <f t="shared" si="40"/>
        <v>0</v>
      </c>
      <c r="AN41" s="6">
        <f t="shared" si="40"/>
        <v>0</v>
      </c>
      <c r="AO41" s="6">
        <f t="shared" si="40"/>
        <v>0</v>
      </c>
      <c r="AP41" s="6">
        <f t="shared" si="40"/>
        <v>0</v>
      </c>
      <c r="AQ41" s="6">
        <f t="shared" si="40"/>
        <v>0</v>
      </c>
      <c r="AR41" s="6">
        <f t="shared" si="40"/>
        <v>0</v>
      </c>
      <c r="AS41" s="6">
        <f t="shared" si="40"/>
        <v>0</v>
      </c>
      <c r="AT41" s="6">
        <f t="shared" si="40"/>
        <v>0</v>
      </c>
      <c r="AU41" s="6">
        <f t="shared" si="40"/>
        <v>0</v>
      </c>
      <c r="AV41" s="6">
        <f t="shared" si="40"/>
        <v>0</v>
      </c>
      <c r="AW41" s="6">
        <f t="shared" si="40"/>
        <v>0</v>
      </c>
      <c r="AX41" s="6">
        <f t="shared" si="40"/>
        <v>0</v>
      </c>
      <c r="AY41" s="6">
        <f t="shared" si="40"/>
        <v>0</v>
      </c>
      <c r="AZ41" s="6">
        <f t="shared" si="40"/>
        <v>0</v>
      </c>
      <c r="BA41" s="6">
        <f t="shared" si="40"/>
        <v>0</v>
      </c>
      <c r="BB41" s="6">
        <f t="shared" si="40"/>
        <v>0</v>
      </c>
      <c r="BC41" s="6">
        <f t="shared" ref="BC41:BS41" si="41">BB41</f>
        <v>0</v>
      </c>
      <c r="BD41" s="6">
        <f t="shared" si="41"/>
        <v>0</v>
      </c>
      <c r="BE41" s="6">
        <f t="shared" si="41"/>
        <v>0</v>
      </c>
      <c r="BF41" s="6">
        <f t="shared" si="41"/>
        <v>0</v>
      </c>
      <c r="BG41" s="6">
        <f t="shared" si="41"/>
        <v>0</v>
      </c>
      <c r="BH41" s="6">
        <f t="shared" si="41"/>
        <v>0</v>
      </c>
      <c r="BI41" s="6">
        <f t="shared" si="41"/>
        <v>0</v>
      </c>
      <c r="BJ41" s="6">
        <f t="shared" si="41"/>
        <v>0</v>
      </c>
      <c r="BK41" s="6">
        <f t="shared" si="41"/>
        <v>0</v>
      </c>
      <c r="BL41" s="6">
        <f t="shared" si="41"/>
        <v>0</v>
      </c>
      <c r="BM41" s="6">
        <f t="shared" si="41"/>
        <v>0</v>
      </c>
      <c r="BN41" s="6">
        <f t="shared" si="41"/>
        <v>0</v>
      </c>
      <c r="BO41" s="6">
        <f t="shared" si="41"/>
        <v>0</v>
      </c>
      <c r="BP41" s="6">
        <f t="shared" si="41"/>
        <v>0</v>
      </c>
      <c r="BQ41" s="6">
        <f t="shared" si="41"/>
        <v>0</v>
      </c>
      <c r="BR41" s="6">
        <f t="shared" si="41"/>
        <v>0</v>
      </c>
      <c r="BS41" s="6">
        <f t="shared" si="41"/>
        <v>0</v>
      </c>
      <c r="BV41" s="6"/>
      <c r="BW41" s="6"/>
    </row>
    <row r="42" spans="1:75" ht="17.5" x14ac:dyDescent="0.35">
      <c r="A42" s="267"/>
      <c r="B42" s="267" t="s">
        <v>228</v>
      </c>
      <c r="C42" s="267"/>
      <c r="D42" s="267"/>
      <c r="E42" s="267"/>
      <c r="F42" s="267"/>
      <c r="G42" s="267"/>
      <c r="H42" s="267"/>
      <c r="I42" s="267"/>
      <c r="J42" s="267"/>
      <c r="K42" s="267"/>
      <c r="L42" s="267"/>
      <c r="M42" s="267"/>
      <c r="N42" s="267"/>
      <c r="O42" s="267"/>
      <c r="P42" s="230"/>
      <c r="Q42" s="230"/>
      <c r="R42" s="230"/>
      <c r="S42" s="230"/>
      <c r="T42" s="230"/>
      <c r="U42" s="230"/>
      <c r="V42" s="6">
        <v>1</v>
      </c>
      <c r="W42" s="6">
        <v>2</v>
      </c>
      <c r="X42" s="6">
        <v>3</v>
      </c>
      <c r="Y42" s="6">
        <v>4</v>
      </c>
      <c r="Z42" s="6">
        <v>5</v>
      </c>
      <c r="AA42" s="6">
        <v>6</v>
      </c>
      <c r="AB42" s="6">
        <v>7</v>
      </c>
      <c r="AC42" s="6">
        <v>8</v>
      </c>
      <c r="AD42" s="6">
        <v>9</v>
      </c>
      <c r="AE42" s="6">
        <v>10</v>
      </c>
      <c r="AF42" s="6">
        <v>11</v>
      </c>
      <c r="AG42" s="6">
        <v>12</v>
      </c>
      <c r="AH42" s="6">
        <v>13</v>
      </c>
      <c r="AI42" s="6">
        <v>14</v>
      </c>
      <c r="AJ42" s="6">
        <v>15</v>
      </c>
      <c r="AK42" s="6">
        <v>16</v>
      </c>
      <c r="AL42" s="6">
        <v>17</v>
      </c>
      <c r="AM42" s="6">
        <v>18</v>
      </c>
      <c r="AN42" s="6">
        <v>19</v>
      </c>
      <c r="AO42" s="6">
        <v>20</v>
      </c>
      <c r="AP42" s="6">
        <v>21</v>
      </c>
      <c r="AQ42" s="6">
        <v>22</v>
      </c>
      <c r="AR42" s="6">
        <v>23</v>
      </c>
      <c r="AS42" s="6">
        <v>24</v>
      </c>
      <c r="AT42" s="6">
        <v>25</v>
      </c>
      <c r="AU42" s="6">
        <v>26</v>
      </c>
      <c r="AV42" s="6">
        <v>27</v>
      </c>
      <c r="AW42" s="6">
        <v>28</v>
      </c>
      <c r="AX42" s="6">
        <v>29</v>
      </c>
      <c r="AY42" s="6">
        <v>30</v>
      </c>
      <c r="AZ42" s="6">
        <v>31</v>
      </c>
      <c r="BA42" s="6">
        <v>32</v>
      </c>
      <c r="BB42" s="6">
        <v>33</v>
      </c>
      <c r="BC42" s="6">
        <v>34</v>
      </c>
      <c r="BD42" s="6">
        <v>35</v>
      </c>
      <c r="BE42" s="6">
        <v>36</v>
      </c>
      <c r="BF42" s="6">
        <v>37</v>
      </c>
      <c r="BG42" s="6">
        <v>38</v>
      </c>
      <c r="BH42" s="6">
        <v>39</v>
      </c>
      <c r="BI42" s="6">
        <v>40</v>
      </c>
      <c r="BJ42" s="6">
        <v>41</v>
      </c>
      <c r="BK42" s="6">
        <v>42</v>
      </c>
      <c r="BL42" s="6">
        <v>43</v>
      </c>
      <c r="BM42" s="6">
        <v>44</v>
      </c>
      <c r="BN42" s="6">
        <v>45</v>
      </c>
      <c r="BO42" s="6">
        <v>46</v>
      </c>
      <c r="BP42" s="6">
        <v>47</v>
      </c>
      <c r="BQ42" s="6">
        <v>48</v>
      </c>
      <c r="BR42" s="6">
        <v>49</v>
      </c>
      <c r="BS42" s="6">
        <v>50</v>
      </c>
      <c r="BV42" s="6"/>
      <c r="BW42" s="6"/>
    </row>
    <row r="43" spans="1:75" ht="17.5" x14ac:dyDescent="0.35">
      <c r="A43" s="267"/>
      <c r="B43" s="267" t="s">
        <v>229</v>
      </c>
      <c r="C43" s="267"/>
      <c r="D43" s="267"/>
      <c r="E43" s="267"/>
      <c r="F43" s="267"/>
      <c r="G43" s="267"/>
      <c r="H43" s="267"/>
      <c r="I43" s="267"/>
      <c r="J43" s="267"/>
      <c r="K43" s="267"/>
      <c r="L43" s="267"/>
      <c r="M43" s="267"/>
      <c r="N43" s="267"/>
      <c r="O43" s="267"/>
      <c r="P43" s="230"/>
      <c r="Q43" s="230"/>
      <c r="R43" s="230"/>
      <c r="S43" s="230"/>
      <c r="T43" s="230"/>
      <c r="U43" s="230"/>
      <c r="V43" s="6">
        <f t="shared" ref="V43:BA43" si="42">V41-V42</f>
        <v>-1</v>
      </c>
      <c r="W43" s="6">
        <f t="shared" si="42"/>
        <v>-2</v>
      </c>
      <c r="X43" s="6">
        <f t="shared" si="42"/>
        <v>-3</v>
      </c>
      <c r="Y43" s="6">
        <f t="shared" si="42"/>
        <v>-4</v>
      </c>
      <c r="Z43" s="6">
        <f t="shared" si="42"/>
        <v>-5</v>
      </c>
      <c r="AA43" s="6">
        <f t="shared" si="42"/>
        <v>-6</v>
      </c>
      <c r="AB43" s="6">
        <f t="shared" si="42"/>
        <v>-7</v>
      </c>
      <c r="AC43" s="6">
        <f t="shared" si="42"/>
        <v>-8</v>
      </c>
      <c r="AD43" s="6">
        <f t="shared" si="42"/>
        <v>-9</v>
      </c>
      <c r="AE43" s="6">
        <f t="shared" si="42"/>
        <v>-10</v>
      </c>
      <c r="AF43" s="6">
        <f t="shared" si="42"/>
        <v>-11</v>
      </c>
      <c r="AG43" s="6">
        <f t="shared" si="42"/>
        <v>-12</v>
      </c>
      <c r="AH43" s="6">
        <f t="shared" si="42"/>
        <v>-13</v>
      </c>
      <c r="AI43" s="6">
        <f t="shared" si="42"/>
        <v>-14</v>
      </c>
      <c r="AJ43" s="6">
        <f t="shared" si="42"/>
        <v>-15</v>
      </c>
      <c r="AK43" s="6">
        <f t="shared" si="42"/>
        <v>-16</v>
      </c>
      <c r="AL43" s="6">
        <f t="shared" si="42"/>
        <v>-17</v>
      </c>
      <c r="AM43" s="6">
        <f t="shared" si="42"/>
        <v>-18</v>
      </c>
      <c r="AN43" s="6">
        <f t="shared" si="42"/>
        <v>-19</v>
      </c>
      <c r="AO43" s="6">
        <f t="shared" si="42"/>
        <v>-20</v>
      </c>
      <c r="AP43" s="6">
        <f t="shared" si="42"/>
        <v>-21</v>
      </c>
      <c r="AQ43" s="6">
        <f t="shared" si="42"/>
        <v>-22</v>
      </c>
      <c r="AR43" s="6">
        <f t="shared" si="42"/>
        <v>-23</v>
      </c>
      <c r="AS43" s="6">
        <f t="shared" si="42"/>
        <v>-24</v>
      </c>
      <c r="AT43" s="6">
        <f t="shared" si="42"/>
        <v>-25</v>
      </c>
      <c r="AU43" s="6">
        <f t="shared" si="42"/>
        <v>-26</v>
      </c>
      <c r="AV43" s="6">
        <f t="shared" si="42"/>
        <v>-27</v>
      </c>
      <c r="AW43" s="6">
        <f t="shared" si="42"/>
        <v>-28</v>
      </c>
      <c r="AX43" s="6">
        <f t="shared" si="42"/>
        <v>-29</v>
      </c>
      <c r="AY43" s="6">
        <f t="shared" si="42"/>
        <v>-30</v>
      </c>
      <c r="AZ43" s="6">
        <f t="shared" si="42"/>
        <v>-31</v>
      </c>
      <c r="BA43" s="6">
        <f t="shared" si="42"/>
        <v>-32</v>
      </c>
      <c r="BB43" s="6">
        <f t="shared" ref="BB43:BS43" si="43">BB41-BB42</f>
        <v>-33</v>
      </c>
      <c r="BC43" s="6">
        <f t="shared" si="43"/>
        <v>-34</v>
      </c>
      <c r="BD43" s="6">
        <f t="shared" si="43"/>
        <v>-35</v>
      </c>
      <c r="BE43" s="6">
        <f t="shared" si="43"/>
        <v>-36</v>
      </c>
      <c r="BF43" s="6">
        <f t="shared" si="43"/>
        <v>-37</v>
      </c>
      <c r="BG43" s="6">
        <f t="shared" si="43"/>
        <v>-38</v>
      </c>
      <c r="BH43" s="6">
        <f t="shared" si="43"/>
        <v>-39</v>
      </c>
      <c r="BI43" s="6">
        <f t="shared" si="43"/>
        <v>-40</v>
      </c>
      <c r="BJ43" s="6">
        <f t="shared" si="43"/>
        <v>-41</v>
      </c>
      <c r="BK43" s="6">
        <f t="shared" si="43"/>
        <v>-42</v>
      </c>
      <c r="BL43" s="6">
        <f t="shared" si="43"/>
        <v>-43</v>
      </c>
      <c r="BM43" s="6">
        <f t="shared" si="43"/>
        <v>-44</v>
      </c>
      <c r="BN43" s="6">
        <f t="shared" si="43"/>
        <v>-45</v>
      </c>
      <c r="BO43" s="6">
        <f t="shared" si="43"/>
        <v>-46</v>
      </c>
      <c r="BP43" s="6">
        <f t="shared" si="43"/>
        <v>-47</v>
      </c>
      <c r="BQ43" s="6">
        <f t="shared" si="43"/>
        <v>-48</v>
      </c>
      <c r="BR43" s="6">
        <f t="shared" si="43"/>
        <v>-49</v>
      </c>
      <c r="BS43" s="6">
        <f t="shared" si="43"/>
        <v>-50</v>
      </c>
      <c r="BU43" s="6" t="s">
        <v>21</v>
      </c>
      <c r="BV43" s="6"/>
      <c r="BW43" s="6"/>
    </row>
    <row r="44" spans="1:75" ht="17.5" x14ac:dyDescent="0.35">
      <c r="A44" s="267"/>
      <c r="B44" s="267" t="s">
        <v>230</v>
      </c>
      <c r="C44" s="267"/>
      <c r="D44" s="267"/>
      <c r="E44" s="267"/>
      <c r="F44" s="267"/>
      <c r="G44" s="267"/>
      <c r="H44" s="267"/>
      <c r="I44" s="267"/>
      <c r="J44" s="267"/>
      <c r="K44" s="267"/>
      <c r="L44" s="267"/>
      <c r="M44" s="267"/>
      <c r="N44" s="267"/>
      <c r="O44" s="267"/>
      <c r="P44" s="230"/>
      <c r="Q44" s="230"/>
      <c r="R44" s="230"/>
      <c r="S44" s="230"/>
      <c r="T44" s="230"/>
      <c r="U44" s="230"/>
      <c r="V44" s="6" t="str">
        <f>IF(V43&gt;=0,COUNT($V43)+BT40,"")</f>
        <v/>
      </c>
      <c r="W44" s="6" t="str">
        <f>IF(W43&gt;=0,COUNT($V43:W43)+$BT40,"")</f>
        <v/>
      </c>
      <c r="X44" s="6" t="str">
        <f>IF(X43&gt;=0,COUNT($V43:X43)+$BT40,"")</f>
        <v/>
      </c>
      <c r="Y44" s="6" t="str">
        <f>IF(Y43&gt;=0,COUNT($V43:Y43)+$BT40,"")</f>
        <v/>
      </c>
      <c r="Z44" s="6" t="str">
        <f>IF(Z43&gt;=0,COUNT($V43:Z43)+$BT40,"")</f>
        <v/>
      </c>
      <c r="AA44" s="6" t="str">
        <f>IF(AA43&gt;=0,COUNT($V43:AA43)+$BT40,"")</f>
        <v/>
      </c>
      <c r="AB44" s="6" t="str">
        <f>IF(AB43&gt;=0,COUNT($V43:AB43)+$BT40,"")</f>
        <v/>
      </c>
      <c r="AC44" s="6" t="str">
        <f>IF(AC43&gt;=0,COUNT($V43:AC43)+$BT40,"")</f>
        <v/>
      </c>
      <c r="AD44" s="6" t="str">
        <f>IF(AD43&gt;=0,COUNT($V43:AD43)+$BT40,"")</f>
        <v/>
      </c>
      <c r="AE44" s="6" t="str">
        <f>IF(AE43&gt;=0,COUNT($V43:AE43)+$BT40,"")</f>
        <v/>
      </c>
      <c r="AF44" s="6" t="str">
        <f>IF(AF43&gt;=0,COUNT($V43:AF43)+$BT40,"")</f>
        <v/>
      </c>
      <c r="AG44" s="6" t="str">
        <f>IF(AG43&gt;=0,COUNT($V43:AG43)+$BT40,"")</f>
        <v/>
      </c>
      <c r="AH44" s="6" t="str">
        <f>IF(AH43&gt;=0,COUNT($V43:AH43)+$BT40,"")</f>
        <v/>
      </c>
      <c r="AI44" s="6" t="str">
        <f>IF(AI43&gt;=0,COUNT($V43:AI43)+$BT40,"")</f>
        <v/>
      </c>
      <c r="AJ44" s="6" t="str">
        <f>IF(AJ43&gt;=0,COUNT($V43:AJ43)+$BT40,"")</f>
        <v/>
      </c>
      <c r="AK44" s="6" t="str">
        <f>IF(AK43&gt;=0,COUNT($V43:AK43)+$BT40,"")</f>
        <v/>
      </c>
      <c r="AL44" s="6" t="str">
        <f>IF(AL43&gt;=0,COUNT($V43:AL43)+$BT40,"")</f>
        <v/>
      </c>
      <c r="AM44" s="6" t="str">
        <f>IF(AM43&gt;=0,COUNT($V43:AM43)+$BT40,"")</f>
        <v/>
      </c>
      <c r="AN44" s="6" t="str">
        <f>IF(AN43&gt;=0,COUNT($V43:AN43)+$BT40,"")</f>
        <v/>
      </c>
      <c r="AO44" s="6" t="str">
        <f>IF(AO43&gt;=0,COUNT($V43:AO43)+$BT40,"")</f>
        <v/>
      </c>
      <c r="AP44" s="6" t="str">
        <f>IF(AP43&gt;=0,COUNT($V43:AP43)+$BT40,"")</f>
        <v/>
      </c>
      <c r="AQ44" s="6" t="str">
        <f>IF(AQ43&gt;=0,COUNT($V43:AQ43)+$BT40,"")</f>
        <v/>
      </c>
      <c r="AR44" s="6" t="str">
        <f>IF(AR43&gt;=0,COUNT($V43:AR43)+$BT40,"")</f>
        <v/>
      </c>
      <c r="AS44" s="6" t="str">
        <f>IF(AS43&gt;=0,COUNT($V43:AS43)+$BT40,"")</f>
        <v/>
      </c>
      <c r="AT44" s="6" t="str">
        <f>IF(AT43&gt;=0,COUNT($V43:AT43)+$BT40,"")</f>
        <v/>
      </c>
      <c r="AU44" s="6" t="str">
        <f>IF(AU43&gt;=0,COUNT($V43:AU43)+$BT40,"")</f>
        <v/>
      </c>
      <c r="AV44" s="6" t="str">
        <f>IF(AV43&gt;=0,COUNT($V43:AV43)+$BT40,"")</f>
        <v/>
      </c>
      <c r="AW44" s="6" t="str">
        <f>IF(AW43&gt;=0,COUNT($V43:AW43)+$BT40,"")</f>
        <v/>
      </c>
      <c r="AX44" s="6" t="str">
        <f>IF(AX43&gt;=0,COUNT($V43:AX43)+$BT40,"")</f>
        <v/>
      </c>
      <c r="AY44" s="6" t="str">
        <f>IF(AY43&gt;=0,COUNT($V43:AY43)+$BT40,"")</f>
        <v/>
      </c>
      <c r="AZ44" s="6" t="str">
        <f>IF(AZ43&gt;=0,COUNT($V43:AZ43)+$BT40,"")</f>
        <v/>
      </c>
      <c r="BA44" s="6" t="str">
        <f>IF(BA43&gt;=0,COUNT($V43:BA43)+$BT40,"")</f>
        <v/>
      </c>
      <c r="BB44" s="6" t="str">
        <f>IF(BB43&gt;=0,COUNT($V43:BB43)+$BT40,"")</f>
        <v/>
      </c>
      <c r="BC44" s="6" t="str">
        <f>IF(BC43&gt;=0,COUNT($V43:BC43)+$BT40,"")</f>
        <v/>
      </c>
      <c r="BD44" s="6" t="str">
        <f>IF(BD43&gt;=0,COUNT($V43:BD43)+$BT40,"")</f>
        <v/>
      </c>
      <c r="BE44" s="6" t="str">
        <f>IF(BE43&gt;=0,COUNT($V43:BE43)+$BT40,"")</f>
        <v/>
      </c>
      <c r="BF44" s="6" t="str">
        <f>IF(BF43&gt;=0,COUNT($V43:BF43)+$BT40,"")</f>
        <v/>
      </c>
      <c r="BG44" s="6" t="str">
        <f>IF(BG43&gt;=0,COUNT($V43:BG43)+$BT40,"")</f>
        <v/>
      </c>
      <c r="BH44" s="6" t="str">
        <f>IF(BH43&gt;=0,COUNT($V43:BH43)+$BT40,"")</f>
        <v/>
      </c>
      <c r="BI44" s="6" t="str">
        <f>IF(BI43&gt;=0,COUNT($V43:BI43)+$BT40,"")</f>
        <v/>
      </c>
      <c r="BJ44" s="6" t="str">
        <f>IF(BJ43&gt;=0,COUNT($V43:BJ43)+$BT40,"")</f>
        <v/>
      </c>
      <c r="BK44" s="6" t="str">
        <f>IF(BK43&gt;=0,COUNT($V43:BK43)+$BT40,"")</f>
        <v/>
      </c>
      <c r="BL44" s="6" t="str">
        <f>IF(BL43&gt;=0,COUNT($V43:BL43)+$BT40,"")</f>
        <v/>
      </c>
      <c r="BM44" s="6" t="str">
        <f>IF(BM43&gt;=0,COUNT($V43:BM43)+$BT40,"")</f>
        <v/>
      </c>
      <c r="BN44" s="6" t="str">
        <f>IF(BN43&gt;=0,COUNT($V43:BN43)+$BT40,"")</f>
        <v/>
      </c>
      <c r="BO44" s="6" t="str">
        <f>IF(BO43&gt;=0,COUNT($V43:BO43)+$BT40,"")</f>
        <v/>
      </c>
      <c r="BP44" s="6" t="str">
        <f>IF(BP43&gt;=0,COUNT($V43:BP43)+$BT40,"")</f>
        <v/>
      </c>
      <c r="BQ44" s="6" t="str">
        <f>IF(BQ43&gt;=0,COUNT($V43:BQ43)+$BT40,"")</f>
        <v/>
      </c>
      <c r="BR44" s="6" t="str">
        <f>IF(BR43&gt;=0,COUNT($V43:BR43)+$BT40,"")</f>
        <v/>
      </c>
      <c r="BS44" s="6" t="str">
        <f>IF(BS43&gt;=0,COUNT($V43:BS43)+$BT40,"")</f>
        <v/>
      </c>
      <c r="BT44" s="6">
        <f>COUNT(V44:BS44)+BT40</f>
        <v>20</v>
      </c>
      <c r="BU44" s="276" t="str">
        <f>V44&amp;BU43&amp;W44&amp;BU43&amp;X44&amp;BU43&amp;Y44&amp;BU43&amp;Z44&amp;BU43&amp;AA44&amp;BU43&amp;AB44&amp;BU43&amp;AC44&amp;BU43&amp;AD44&amp;BU43&amp;AE44&amp;BU43&amp;AF44&amp;BU43&amp;AG44&amp;BU43&amp;AH44&amp;BU43&amp;AI44&amp;BU43&amp;AJ44&amp;BU43&amp;AK44&amp;BU43&amp;AL44&amp;BU43&amp;AM44&amp;BU43&amp;AN44&amp;BU43&amp;AO44&amp;BU43&amp;AP44&amp;BU43&amp;AQ44&amp;BU43&amp;AR44&amp;BU43&amp;AS44&amp;BU43&amp;AT44&amp;BU43&amp;AU44&amp;BU43&amp;AV44&amp;BU43&amp;AW44&amp;BU43&amp;AX44&amp;BU43&amp;AY44&amp;BU43&amp;AZ44&amp;BU43&amp;BA44&amp;BU43&amp;BB44&amp;BU43&amp;BC44&amp;BU43&amp;BD44&amp;BU43&amp;BE44&amp;BU43&amp;BF44&amp;BU43&amp;BG44&amp;BU43&amp;BH44&amp;BU43&amp;BI44&amp;BU43&amp;BJ44&amp;BU43&amp;BK44&amp;BU43&amp;BL44&amp;BU43&amp;BM44&amp;BU43&amp;BN44&amp;BU43&amp;BO44&amp;BU43&amp;BP44&amp;BU43&amp;BQ44&amp;BU43&amp;BR44&amp;BU43&amp;BS44</f>
        <v xml:space="preserve">                                                                                                  </v>
      </c>
      <c r="BV44" s="6"/>
      <c r="BW44" s="6"/>
    </row>
    <row r="45" spans="1:75" ht="17.5" x14ac:dyDescent="0.35">
      <c r="A45" s="267"/>
      <c r="B45" s="267"/>
      <c r="C45" s="267" t="s">
        <v>112</v>
      </c>
      <c r="D45" s="267"/>
      <c r="E45" s="267"/>
      <c r="F45" s="267"/>
      <c r="G45" s="267"/>
      <c r="H45" s="267"/>
      <c r="I45" s="267"/>
      <c r="J45" s="267"/>
      <c r="K45" s="267"/>
      <c r="L45" s="267"/>
      <c r="M45" s="267"/>
      <c r="N45" s="267"/>
      <c r="O45" s="267"/>
      <c r="P45" s="230"/>
      <c r="Q45" s="230"/>
      <c r="R45" s="230"/>
      <c r="S45" s="230"/>
      <c r="T45" s="230"/>
      <c r="U45" s="230"/>
      <c r="V45" s="275">
        <f>'Encode Data'!E46</f>
        <v>0</v>
      </c>
      <c r="W45" s="6">
        <f t="shared" ref="W45:BB45" si="44">V45</f>
        <v>0</v>
      </c>
      <c r="X45" s="6">
        <f t="shared" si="44"/>
        <v>0</v>
      </c>
      <c r="Y45" s="6">
        <f t="shared" si="44"/>
        <v>0</v>
      </c>
      <c r="Z45" s="6">
        <f t="shared" si="44"/>
        <v>0</v>
      </c>
      <c r="AA45" s="6">
        <f t="shared" si="44"/>
        <v>0</v>
      </c>
      <c r="AB45" s="6">
        <f t="shared" si="44"/>
        <v>0</v>
      </c>
      <c r="AC45" s="6">
        <f t="shared" si="44"/>
        <v>0</v>
      </c>
      <c r="AD45" s="6">
        <f t="shared" si="44"/>
        <v>0</v>
      </c>
      <c r="AE45" s="6">
        <f t="shared" si="44"/>
        <v>0</v>
      </c>
      <c r="AF45" s="6">
        <f t="shared" si="44"/>
        <v>0</v>
      </c>
      <c r="AG45" s="6">
        <f t="shared" si="44"/>
        <v>0</v>
      </c>
      <c r="AH45" s="6">
        <f t="shared" si="44"/>
        <v>0</v>
      </c>
      <c r="AI45" s="6">
        <f t="shared" si="44"/>
        <v>0</v>
      </c>
      <c r="AJ45" s="6">
        <f t="shared" si="44"/>
        <v>0</v>
      </c>
      <c r="AK45" s="6">
        <f t="shared" si="44"/>
        <v>0</v>
      </c>
      <c r="AL45" s="6">
        <f t="shared" si="44"/>
        <v>0</v>
      </c>
      <c r="AM45" s="6">
        <f t="shared" si="44"/>
        <v>0</v>
      </c>
      <c r="AN45" s="6">
        <f t="shared" si="44"/>
        <v>0</v>
      </c>
      <c r="AO45" s="6">
        <f t="shared" si="44"/>
        <v>0</v>
      </c>
      <c r="AP45" s="6">
        <f t="shared" si="44"/>
        <v>0</v>
      </c>
      <c r="AQ45" s="6">
        <f t="shared" si="44"/>
        <v>0</v>
      </c>
      <c r="AR45" s="6">
        <f t="shared" si="44"/>
        <v>0</v>
      </c>
      <c r="AS45" s="6">
        <f t="shared" si="44"/>
        <v>0</v>
      </c>
      <c r="AT45" s="6">
        <f t="shared" si="44"/>
        <v>0</v>
      </c>
      <c r="AU45" s="6">
        <f t="shared" si="44"/>
        <v>0</v>
      </c>
      <c r="AV45" s="6">
        <f t="shared" si="44"/>
        <v>0</v>
      </c>
      <c r="AW45" s="6">
        <f t="shared" si="44"/>
        <v>0</v>
      </c>
      <c r="AX45" s="6">
        <f t="shared" si="44"/>
        <v>0</v>
      </c>
      <c r="AY45" s="6">
        <f t="shared" si="44"/>
        <v>0</v>
      </c>
      <c r="AZ45" s="6">
        <f t="shared" si="44"/>
        <v>0</v>
      </c>
      <c r="BA45" s="6">
        <f t="shared" si="44"/>
        <v>0</v>
      </c>
      <c r="BB45" s="6">
        <f t="shared" si="44"/>
        <v>0</v>
      </c>
      <c r="BC45" s="6">
        <f t="shared" ref="BC45:BS45" si="45">BB45</f>
        <v>0</v>
      </c>
      <c r="BD45" s="6">
        <f t="shared" si="45"/>
        <v>0</v>
      </c>
      <c r="BE45" s="6">
        <f t="shared" si="45"/>
        <v>0</v>
      </c>
      <c r="BF45" s="6">
        <f t="shared" si="45"/>
        <v>0</v>
      </c>
      <c r="BG45" s="6">
        <f t="shared" si="45"/>
        <v>0</v>
      </c>
      <c r="BH45" s="6">
        <f t="shared" si="45"/>
        <v>0</v>
      </c>
      <c r="BI45" s="6">
        <f t="shared" si="45"/>
        <v>0</v>
      </c>
      <c r="BJ45" s="6">
        <f t="shared" si="45"/>
        <v>0</v>
      </c>
      <c r="BK45" s="6">
        <f t="shared" si="45"/>
        <v>0</v>
      </c>
      <c r="BL45" s="6">
        <f t="shared" si="45"/>
        <v>0</v>
      </c>
      <c r="BM45" s="6">
        <f t="shared" si="45"/>
        <v>0</v>
      </c>
      <c r="BN45" s="6">
        <f t="shared" si="45"/>
        <v>0</v>
      </c>
      <c r="BO45" s="6">
        <f t="shared" si="45"/>
        <v>0</v>
      </c>
      <c r="BP45" s="6">
        <f t="shared" si="45"/>
        <v>0</v>
      </c>
      <c r="BQ45" s="6">
        <f t="shared" si="45"/>
        <v>0</v>
      </c>
      <c r="BR45" s="6">
        <f t="shared" si="45"/>
        <v>0</v>
      </c>
      <c r="BS45" s="6">
        <f t="shared" si="45"/>
        <v>0</v>
      </c>
      <c r="BV45" s="6"/>
      <c r="BW45" s="6"/>
    </row>
    <row r="46" spans="1:75" ht="26.15" customHeight="1" x14ac:dyDescent="0.35">
      <c r="A46" s="358"/>
      <c r="B46" s="358"/>
      <c r="C46" s="358"/>
      <c r="D46" s="358"/>
      <c r="E46" s="358"/>
      <c r="F46" s="358"/>
      <c r="G46" s="358"/>
      <c r="H46" s="358"/>
      <c r="I46" s="358"/>
      <c r="J46" s="358"/>
      <c r="K46" s="358"/>
      <c r="L46" s="358"/>
      <c r="M46" s="358"/>
      <c r="N46" s="358"/>
      <c r="O46" s="358"/>
      <c r="P46" s="230"/>
      <c r="Q46" s="230"/>
      <c r="R46" s="230"/>
      <c r="S46" s="230"/>
      <c r="T46" s="230"/>
      <c r="U46" s="230"/>
      <c r="V46" s="6">
        <v>1</v>
      </c>
      <c r="W46" s="6">
        <v>2</v>
      </c>
      <c r="X46" s="6">
        <v>3</v>
      </c>
      <c r="Y46" s="6">
        <v>4</v>
      </c>
      <c r="Z46" s="6">
        <v>5</v>
      </c>
      <c r="AA46" s="6">
        <v>6</v>
      </c>
      <c r="AB46" s="6">
        <v>7</v>
      </c>
      <c r="AC46" s="6">
        <v>8</v>
      </c>
      <c r="AD46" s="6">
        <v>9</v>
      </c>
      <c r="AE46" s="6">
        <v>10</v>
      </c>
      <c r="AF46" s="6">
        <v>11</v>
      </c>
      <c r="AG46" s="6">
        <v>12</v>
      </c>
      <c r="AH46" s="6">
        <v>13</v>
      </c>
      <c r="AI46" s="6">
        <v>14</v>
      </c>
      <c r="AJ46" s="6">
        <v>15</v>
      </c>
      <c r="AK46" s="6">
        <v>16</v>
      </c>
      <c r="AL46" s="6">
        <v>17</v>
      </c>
      <c r="AM46" s="6">
        <v>18</v>
      </c>
      <c r="AN46" s="6">
        <v>19</v>
      </c>
      <c r="AO46" s="6">
        <v>20</v>
      </c>
      <c r="AP46" s="6">
        <v>21</v>
      </c>
      <c r="AQ46" s="6">
        <v>22</v>
      </c>
      <c r="AR46" s="6">
        <v>23</v>
      </c>
      <c r="AS46" s="6">
        <v>24</v>
      </c>
      <c r="AT46" s="6">
        <v>25</v>
      </c>
      <c r="AU46" s="6">
        <v>26</v>
      </c>
      <c r="AV46" s="6">
        <v>27</v>
      </c>
      <c r="AW46" s="6">
        <v>28</v>
      </c>
      <c r="AX46" s="6">
        <v>29</v>
      </c>
      <c r="AY46" s="6">
        <v>30</v>
      </c>
      <c r="AZ46" s="6">
        <v>31</v>
      </c>
      <c r="BA46" s="6">
        <v>32</v>
      </c>
      <c r="BB46" s="6">
        <v>33</v>
      </c>
      <c r="BC46" s="6">
        <v>34</v>
      </c>
      <c r="BD46" s="6">
        <v>35</v>
      </c>
      <c r="BE46" s="6">
        <v>36</v>
      </c>
      <c r="BF46" s="6">
        <v>37</v>
      </c>
      <c r="BG46" s="6">
        <v>38</v>
      </c>
      <c r="BH46" s="6">
        <v>39</v>
      </c>
      <c r="BI46" s="6">
        <v>40</v>
      </c>
      <c r="BJ46" s="6">
        <v>41</v>
      </c>
      <c r="BK46" s="6">
        <v>42</v>
      </c>
      <c r="BL46" s="6">
        <v>43</v>
      </c>
      <c r="BM46" s="6">
        <v>44</v>
      </c>
      <c r="BN46" s="6">
        <v>45</v>
      </c>
      <c r="BO46" s="6">
        <v>46</v>
      </c>
      <c r="BP46" s="6">
        <v>47</v>
      </c>
      <c r="BQ46" s="6">
        <v>48</v>
      </c>
      <c r="BR46" s="6">
        <v>49</v>
      </c>
      <c r="BS46" s="6">
        <v>50</v>
      </c>
      <c r="BV46" s="6"/>
      <c r="BW46" s="6"/>
    </row>
    <row r="47" spans="1:75" ht="17.5" x14ac:dyDescent="0.35">
      <c r="A47" s="359" t="s">
        <v>113</v>
      </c>
      <c r="B47" s="359"/>
      <c r="C47" s="359"/>
      <c r="D47" s="359"/>
      <c r="E47" s="359"/>
      <c r="F47" s="359"/>
      <c r="G47" s="359"/>
      <c r="H47" s="359"/>
      <c r="I47" s="359"/>
      <c r="J47" s="359"/>
      <c r="K47" s="359"/>
      <c r="L47" s="359"/>
      <c r="M47" s="359"/>
      <c r="N47" s="359"/>
      <c r="O47" s="359"/>
      <c r="P47" s="230"/>
      <c r="Q47" s="230"/>
      <c r="R47" s="230"/>
      <c r="S47" s="230"/>
      <c r="T47" s="230"/>
      <c r="U47" s="230"/>
      <c r="V47" s="6">
        <f t="shared" ref="V47:BA47" si="46">V45-V46</f>
        <v>-1</v>
      </c>
      <c r="W47" s="6">
        <f t="shared" si="46"/>
        <v>-2</v>
      </c>
      <c r="X47" s="6">
        <f t="shared" si="46"/>
        <v>-3</v>
      </c>
      <c r="Y47" s="6">
        <f t="shared" si="46"/>
        <v>-4</v>
      </c>
      <c r="Z47" s="6">
        <f t="shared" si="46"/>
        <v>-5</v>
      </c>
      <c r="AA47" s="6">
        <f t="shared" si="46"/>
        <v>-6</v>
      </c>
      <c r="AB47" s="6">
        <f t="shared" si="46"/>
        <v>-7</v>
      </c>
      <c r="AC47" s="6">
        <f t="shared" si="46"/>
        <v>-8</v>
      </c>
      <c r="AD47" s="6">
        <f t="shared" si="46"/>
        <v>-9</v>
      </c>
      <c r="AE47" s="6">
        <f t="shared" si="46"/>
        <v>-10</v>
      </c>
      <c r="AF47" s="6">
        <f t="shared" si="46"/>
        <v>-11</v>
      </c>
      <c r="AG47" s="6">
        <f t="shared" si="46"/>
        <v>-12</v>
      </c>
      <c r="AH47" s="6">
        <f t="shared" si="46"/>
        <v>-13</v>
      </c>
      <c r="AI47" s="6">
        <f t="shared" si="46"/>
        <v>-14</v>
      </c>
      <c r="AJ47" s="6">
        <f t="shared" si="46"/>
        <v>-15</v>
      </c>
      <c r="AK47" s="6">
        <f t="shared" si="46"/>
        <v>-16</v>
      </c>
      <c r="AL47" s="6">
        <f t="shared" si="46"/>
        <v>-17</v>
      </c>
      <c r="AM47" s="6">
        <f t="shared" si="46"/>
        <v>-18</v>
      </c>
      <c r="AN47" s="6">
        <f t="shared" si="46"/>
        <v>-19</v>
      </c>
      <c r="AO47" s="6">
        <f t="shared" si="46"/>
        <v>-20</v>
      </c>
      <c r="AP47" s="6">
        <f t="shared" si="46"/>
        <v>-21</v>
      </c>
      <c r="AQ47" s="6">
        <f t="shared" si="46"/>
        <v>-22</v>
      </c>
      <c r="AR47" s="6">
        <f t="shared" si="46"/>
        <v>-23</v>
      </c>
      <c r="AS47" s="6">
        <f t="shared" si="46"/>
        <v>-24</v>
      </c>
      <c r="AT47" s="6">
        <f t="shared" si="46"/>
        <v>-25</v>
      </c>
      <c r="AU47" s="6">
        <f t="shared" si="46"/>
        <v>-26</v>
      </c>
      <c r="AV47" s="6">
        <f t="shared" si="46"/>
        <v>-27</v>
      </c>
      <c r="AW47" s="6">
        <f t="shared" si="46"/>
        <v>-28</v>
      </c>
      <c r="AX47" s="6">
        <f t="shared" si="46"/>
        <v>-29</v>
      </c>
      <c r="AY47" s="6">
        <f t="shared" si="46"/>
        <v>-30</v>
      </c>
      <c r="AZ47" s="6">
        <f t="shared" si="46"/>
        <v>-31</v>
      </c>
      <c r="BA47" s="6">
        <f t="shared" si="46"/>
        <v>-32</v>
      </c>
      <c r="BB47" s="6">
        <f t="shared" ref="BB47:BS47" si="47">BB45-BB46</f>
        <v>-33</v>
      </c>
      <c r="BC47" s="6">
        <f t="shared" si="47"/>
        <v>-34</v>
      </c>
      <c r="BD47" s="6">
        <f t="shared" si="47"/>
        <v>-35</v>
      </c>
      <c r="BE47" s="6">
        <f t="shared" si="47"/>
        <v>-36</v>
      </c>
      <c r="BF47" s="6">
        <f t="shared" si="47"/>
        <v>-37</v>
      </c>
      <c r="BG47" s="6">
        <f t="shared" si="47"/>
        <v>-38</v>
      </c>
      <c r="BH47" s="6">
        <f t="shared" si="47"/>
        <v>-39</v>
      </c>
      <c r="BI47" s="6">
        <f t="shared" si="47"/>
        <v>-40</v>
      </c>
      <c r="BJ47" s="6">
        <f t="shared" si="47"/>
        <v>-41</v>
      </c>
      <c r="BK47" s="6">
        <f t="shared" si="47"/>
        <v>-42</v>
      </c>
      <c r="BL47" s="6">
        <f t="shared" si="47"/>
        <v>-43</v>
      </c>
      <c r="BM47" s="6">
        <f t="shared" si="47"/>
        <v>-44</v>
      </c>
      <c r="BN47" s="6">
        <f t="shared" si="47"/>
        <v>-45</v>
      </c>
      <c r="BO47" s="6">
        <f t="shared" si="47"/>
        <v>-46</v>
      </c>
      <c r="BP47" s="6">
        <f t="shared" si="47"/>
        <v>-47</v>
      </c>
      <c r="BQ47" s="6">
        <f t="shared" si="47"/>
        <v>-48</v>
      </c>
      <c r="BR47" s="6">
        <f t="shared" si="47"/>
        <v>-49</v>
      </c>
      <c r="BS47" s="6">
        <f t="shared" si="47"/>
        <v>-50</v>
      </c>
      <c r="BU47" s="6" t="s">
        <v>21</v>
      </c>
      <c r="BV47" s="6"/>
      <c r="BW47" s="6"/>
    </row>
    <row r="48" spans="1:75" ht="27" customHeight="1" x14ac:dyDescent="0.35">
      <c r="A48" s="268" t="s">
        <v>119</v>
      </c>
      <c r="B48" s="267"/>
      <c r="C48" s="267"/>
      <c r="D48" s="267"/>
      <c r="E48" s="267"/>
      <c r="F48" s="267"/>
      <c r="G48" s="267"/>
      <c r="H48" s="267"/>
      <c r="I48" s="267"/>
      <c r="J48" s="267"/>
      <c r="K48" s="267"/>
      <c r="L48" s="267"/>
      <c r="M48" s="267"/>
      <c r="N48" s="267"/>
      <c r="O48" s="267"/>
      <c r="P48" s="230"/>
      <c r="Q48" s="230"/>
      <c r="R48" s="230"/>
      <c r="S48" s="230"/>
      <c r="T48" s="230"/>
      <c r="U48" s="230"/>
      <c r="V48" s="6" t="str">
        <f>IF(V47&gt;=0,COUNT($V47)+BT44,"")</f>
        <v/>
      </c>
      <c r="W48" s="6" t="str">
        <f>IF(W47&gt;=0,COUNT($V47:W47)+$BT44,"")</f>
        <v/>
      </c>
      <c r="X48" s="6" t="str">
        <f>IF(X47&gt;=0,COUNT($V47:X47)+$BT44,"")</f>
        <v/>
      </c>
      <c r="Y48" s="6" t="str">
        <f>IF(Y47&gt;=0,COUNT($V47:Y47)+$BT44,"")</f>
        <v/>
      </c>
      <c r="Z48" s="6" t="str">
        <f>IF(Z47&gt;=0,COUNT($V47:Z47)+$BT44,"")</f>
        <v/>
      </c>
      <c r="AA48" s="6" t="str">
        <f>IF(AA47&gt;=0,COUNT($V47:AA47)+$BT44,"")</f>
        <v/>
      </c>
      <c r="AB48" s="6" t="str">
        <f>IF(AB47&gt;=0,COUNT($V47:AB47)+$BT44,"")</f>
        <v/>
      </c>
      <c r="AC48" s="6" t="str">
        <f>IF(AC47&gt;=0,COUNT($V47:AC47)+$BT44,"")</f>
        <v/>
      </c>
      <c r="AD48" s="6" t="str">
        <f>IF(AD47&gt;=0,COUNT($V47:AD47)+$BT44,"")</f>
        <v/>
      </c>
      <c r="AE48" s="6" t="str">
        <f>IF(AE47&gt;=0,COUNT($V47:AE47)+$BT44,"")</f>
        <v/>
      </c>
      <c r="AF48" s="6" t="str">
        <f>IF(AF47&gt;=0,COUNT($V47:AF47)+$BT44,"")</f>
        <v/>
      </c>
      <c r="AG48" s="6" t="str">
        <f>IF(AG47&gt;=0,COUNT($V47:AG47)+$BT44,"")</f>
        <v/>
      </c>
      <c r="AH48" s="6" t="str">
        <f>IF(AH47&gt;=0,COUNT($V47:AH47)+$BT44,"")</f>
        <v/>
      </c>
      <c r="AI48" s="6" t="str">
        <f>IF(AI47&gt;=0,COUNT($V47:AI47)+$BT44,"")</f>
        <v/>
      </c>
      <c r="AJ48" s="6" t="str">
        <f>IF(AJ47&gt;=0,COUNT($V47:AJ47)+$BT44,"")</f>
        <v/>
      </c>
      <c r="AK48" s="6" t="str">
        <f>IF(AK47&gt;=0,COUNT($V47:AK47)+$BT44,"")</f>
        <v/>
      </c>
      <c r="AL48" s="6" t="str">
        <f>IF(AL47&gt;=0,COUNT($V47:AL47)+$BT44,"")</f>
        <v/>
      </c>
      <c r="AM48" s="6" t="str">
        <f>IF(AM47&gt;=0,COUNT($V47:AM47)+$BT44,"")</f>
        <v/>
      </c>
      <c r="AN48" s="6" t="str">
        <f>IF(AN47&gt;=0,COUNT($V47:AN47)+$BT44,"")</f>
        <v/>
      </c>
      <c r="AO48" s="6" t="str">
        <f>IF(AO47&gt;=0,COUNT($V47:AO47)+$BT44,"")</f>
        <v/>
      </c>
      <c r="AP48" s="6" t="str">
        <f>IF(AP47&gt;=0,COUNT($V47:AP47)+$BT44,"")</f>
        <v/>
      </c>
      <c r="AQ48" s="6" t="str">
        <f>IF(AQ47&gt;=0,COUNT($V47:AQ47)+$BT44,"")</f>
        <v/>
      </c>
      <c r="AR48" s="6" t="str">
        <f>IF(AR47&gt;=0,COUNT($V47:AR47)+$BT44,"")</f>
        <v/>
      </c>
      <c r="AS48" s="6" t="str">
        <f>IF(AS47&gt;=0,COUNT($V47:AS47)+$BT44,"")</f>
        <v/>
      </c>
      <c r="AT48" s="6" t="str">
        <f>IF(AT47&gt;=0,COUNT($V47:AT47)+$BT44,"")</f>
        <v/>
      </c>
      <c r="AU48" s="6" t="str">
        <f>IF(AU47&gt;=0,COUNT($V47:AU47)+$BT44,"")</f>
        <v/>
      </c>
      <c r="AV48" s="6" t="str">
        <f>IF(AV47&gt;=0,COUNT($V47:AV47)+$BT44,"")</f>
        <v/>
      </c>
      <c r="AW48" s="6" t="str">
        <f>IF(AW47&gt;=0,COUNT($V47:AW47)+$BT44,"")</f>
        <v/>
      </c>
      <c r="AX48" s="6" t="str">
        <f>IF(AX47&gt;=0,COUNT($V47:AX47)+$BT44,"")</f>
        <v/>
      </c>
      <c r="AY48" s="6" t="str">
        <f>IF(AY47&gt;=0,COUNT($V47:AY47)+$BT44,"")</f>
        <v/>
      </c>
      <c r="AZ48" s="6" t="str">
        <f>IF(AZ47&gt;=0,COUNT($V47:AZ47)+$BT44,"")</f>
        <v/>
      </c>
      <c r="BA48" s="6" t="str">
        <f>IF(BA47&gt;=0,COUNT($V47:BA47)+$BT44,"")</f>
        <v/>
      </c>
      <c r="BB48" s="6" t="str">
        <f>IF(BB47&gt;=0,COUNT($V47:BB47)+$BT44,"")</f>
        <v/>
      </c>
      <c r="BC48" s="6" t="str">
        <f>IF(BC47&gt;=0,COUNT($V47:BC47)+$BT44,"")</f>
        <v/>
      </c>
      <c r="BD48" s="6" t="str">
        <f>IF(BD47&gt;=0,COUNT($V47:BD47)+$BT44,"")</f>
        <v/>
      </c>
      <c r="BE48" s="6" t="str">
        <f>IF(BE47&gt;=0,COUNT($V47:BE47)+$BT44,"")</f>
        <v/>
      </c>
      <c r="BF48" s="6" t="str">
        <f>IF(BF47&gt;=0,COUNT($V47:BF47)+$BT44,"")</f>
        <v/>
      </c>
      <c r="BG48" s="6" t="str">
        <f>IF(BG47&gt;=0,COUNT($V47:BG47)+$BT44,"")</f>
        <v/>
      </c>
      <c r="BH48" s="6" t="str">
        <f>IF(BH47&gt;=0,COUNT($V47:BH47)+$BT44,"")</f>
        <v/>
      </c>
      <c r="BI48" s="6" t="str">
        <f>IF(BI47&gt;=0,COUNT($V47:BI47)+$BT44,"")</f>
        <v/>
      </c>
      <c r="BJ48" s="6" t="str">
        <f>IF(BJ47&gt;=0,COUNT($V47:BJ47)+$BT44,"")</f>
        <v/>
      </c>
      <c r="BK48" s="6" t="str">
        <f>IF(BK47&gt;=0,COUNT($V47:BK47)+$BT44,"")</f>
        <v/>
      </c>
      <c r="BL48" s="6" t="str">
        <f>IF(BL47&gt;=0,COUNT($V47:BL47)+$BT44,"")</f>
        <v/>
      </c>
      <c r="BM48" s="6" t="str">
        <f>IF(BM47&gt;=0,COUNT($V47:BM47)+$BT44,"")</f>
        <v/>
      </c>
      <c r="BN48" s="6" t="str">
        <f>IF(BN47&gt;=0,COUNT($V47:BN47)+$BT44,"")</f>
        <v/>
      </c>
      <c r="BO48" s="6" t="str">
        <f>IF(BO47&gt;=0,COUNT($V47:BO47)+$BT44,"")</f>
        <v/>
      </c>
      <c r="BP48" s="6" t="str">
        <f>IF(BP47&gt;=0,COUNT($V47:BP47)+$BT44,"")</f>
        <v/>
      </c>
      <c r="BQ48" s="6" t="str">
        <f>IF(BQ47&gt;=0,COUNT($V47:BQ47)+$BT44,"")</f>
        <v/>
      </c>
      <c r="BR48" s="6" t="str">
        <f>IF(BR47&gt;=0,COUNT($V47:BR47)+$BT44,"")</f>
        <v/>
      </c>
      <c r="BS48" s="6" t="str">
        <f>IF(BS47&gt;=0,COUNT($V47:BS47)+$BT44,"")</f>
        <v/>
      </c>
      <c r="BT48" s="6">
        <f>COUNT(V48:BS48)+BT44</f>
        <v>20</v>
      </c>
      <c r="BU48" s="276" t="str">
        <f>V48&amp;BU47&amp;W48&amp;BU47&amp;X48&amp;BU47&amp;Y48&amp;BU47&amp;Z48&amp;BU47&amp;AA48&amp;BU47&amp;AB48&amp;BU47&amp;AC48&amp;BU47&amp;AD48&amp;BU47&amp;AE48&amp;BU47&amp;AF48&amp;BU47&amp;AG48&amp;BU47&amp;AH48&amp;BU47&amp;AI48&amp;BU47&amp;AJ48&amp;BU47&amp;AK48&amp;BU47&amp;AL48&amp;BU47&amp;AM48&amp;BU47&amp;AN48&amp;BU47&amp;AO48&amp;BU47&amp;AP48&amp;BU47&amp;AQ48&amp;BU47&amp;AR48&amp;BU47&amp;AS48&amp;BU47&amp;AT48&amp;BU47&amp;AU48&amp;BU47&amp;AV48&amp;BU47&amp;AW48&amp;BU47&amp;AX48&amp;BU47&amp;AY48&amp;BU47&amp;AZ48&amp;BU47&amp;BA48&amp;BU47&amp;BB48&amp;BU47&amp;BC48&amp;BU47&amp;BD48&amp;BU47&amp;BE48&amp;BU47&amp;BF48&amp;BU47&amp;BG48&amp;BU47&amp;BH48&amp;BU47&amp;BI48&amp;BU47&amp;BJ48&amp;BU47&amp;BK48&amp;BU47&amp;BL48&amp;BU47&amp;BM48&amp;BU47&amp;BN48&amp;BU47&amp;BO48&amp;BU47&amp;BP48&amp;BU47&amp;BQ48&amp;BU47&amp;BR48&amp;BU47&amp;BS48</f>
        <v xml:space="preserve">                                                                                                  </v>
      </c>
      <c r="BV48" s="6"/>
      <c r="BW48" s="6"/>
    </row>
    <row r="49" spans="1:75" ht="18.649999999999999" customHeight="1" x14ac:dyDescent="0.35">
      <c r="A49" s="360" t="s">
        <v>231</v>
      </c>
      <c r="B49" s="360"/>
      <c r="C49" s="360"/>
      <c r="D49" s="360"/>
      <c r="E49" s="360"/>
      <c r="F49" s="360"/>
      <c r="G49" s="360"/>
      <c r="H49" s="360"/>
      <c r="I49" s="360"/>
      <c r="J49" s="360"/>
      <c r="K49" s="360"/>
      <c r="L49" s="360"/>
      <c r="M49" s="360"/>
      <c r="N49" s="360"/>
      <c r="O49" s="360"/>
      <c r="P49" s="230"/>
      <c r="Q49" s="230"/>
      <c r="R49" s="230"/>
      <c r="S49" s="230"/>
      <c r="T49" s="230"/>
      <c r="U49" s="230"/>
      <c r="V49" s="275">
        <f>'Encode Data'!E49</f>
        <v>0</v>
      </c>
      <c r="W49" s="6">
        <f t="shared" ref="W49:BB49" si="48">V49</f>
        <v>0</v>
      </c>
      <c r="X49" s="6">
        <f t="shared" si="48"/>
        <v>0</v>
      </c>
      <c r="Y49" s="6">
        <f t="shared" si="48"/>
        <v>0</v>
      </c>
      <c r="Z49" s="6">
        <f t="shared" si="48"/>
        <v>0</v>
      </c>
      <c r="AA49" s="6">
        <f t="shared" si="48"/>
        <v>0</v>
      </c>
      <c r="AB49" s="6">
        <f t="shared" si="48"/>
        <v>0</v>
      </c>
      <c r="AC49" s="6">
        <f t="shared" si="48"/>
        <v>0</v>
      </c>
      <c r="AD49" s="6">
        <f t="shared" si="48"/>
        <v>0</v>
      </c>
      <c r="AE49" s="6">
        <f t="shared" si="48"/>
        <v>0</v>
      </c>
      <c r="AF49" s="6">
        <f t="shared" si="48"/>
        <v>0</v>
      </c>
      <c r="AG49" s="6">
        <f t="shared" si="48"/>
        <v>0</v>
      </c>
      <c r="AH49" s="6">
        <f t="shared" si="48"/>
        <v>0</v>
      </c>
      <c r="AI49" s="6">
        <f t="shared" si="48"/>
        <v>0</v>
      </c>
      <c r="AJ49" s="6">
        <f t="shared" si="48"/>
        <v>0</v>
      </c>
      <c r="AK49" s="6">
        <f t="shared" si="48"/>
        <v>0</v>
      </c>
      <c r="AL49" s="6">
        <f t="shared" si="48"/>
        <v>0</v>
      </c>
      <c r="AM49" s="6">
        <f t="shared" si="48"/>
        <v>0</v>
      </c>
      <c r="AN49" s="6">
        <f t="shared" si="48"/>
        <v>0</v>
      </c>
      <c r="AO49" s="6">
        <f t="shared" si="48"/>
        <v>0</v>
      </c>
      <c r="AP49" s="6">
        <f t="shared" si="48"/>
        <v>0</v>
      </c>
      <c r="AQ49" s="6">
        <f t="shared" si="48"/>
        <v>0</v>
      </c>
      <c r="AR49" s="6">
        <f t="shared" si="48"/>
        <v>0</v>
      </c>
      <c r="AS49" s="6">
        <f t="shared" si="48"/>
        <v>0</v>
      </c>
      <c r="AT49" s="6">
        <f t="shared" si="48"/>
        <v>0</v>
      </c>
      <c r="AU49" s="6">
        <f t="shared" si="48"/>
        <v>0</v>
      </c>
      <c r="AV49" s="6">
        <f t="shared" si="48"/>
        <v>0</v>
      </c>
      <c r="AW49" s="6">
        <f t="shared" si="48"/>
        <v>0</v>
      </c>
      <c r="AX49" s="6">
        <f t="shared" si="48"/>
        <v>0</v>
      </c>
      <c r="AY49" s="6">
        <f t="shared" si="48"/>
        <v>0</v>
      </c>
      <c r="AZ49" s="6">
        <f t="shared" si="48"/>
        <v>0</v>
      </c>
      <c r="BA49" s="6">
        <f t="shared" si="48"/>
        <v>0</v>
      </c>
      <c r="BB49" s="6">
        <f t="shared" si="48"/>
        <v>0</v>
      </c>
      <c r="BC49" s="6">
        <f t="shared" ref="BC49:BS49" si="49">BB49</f>
        <v>0</v>
      </c>
      <c r="BD49" s="6">
        <f t="shared" si="49"/>
        <v>0</v>
      </c>
      <c r="BE49" s="6">
        <f t="shared" si="49"/>
        <v>0</v>
      </c>
      <c r="BF49" s="6">
        <f t="shared" si="49"/>
        <v>0</v>
      </c>
      <c r="BG49" s="6">
        <f t="shared" si="49"/>
        <v>0</v>
      </c>
      <c r="BH49" s="6">
        <f t="shared" si="49"/>
        <v>0</v>
      </c>
      <c r="BI49" s="6">
        <f t="shared" si="49"/>
        <v>0</v>
      </c>
      <c r="BJ49" s="6">
        <f t="shared" si="49"/>
        <v>0</v>
      </c>
      <c r="BK49" s="6">
        <f t="shared" si="49"/>
        <v>0</v>
      </c>
      <c r="BL49" s="6">
        <f t="shared" si="49"/>
        <v>0</v>
      </c>
      <c r="BM49" s="6">
        <f t="shared" si="49"/>
        <v>0</v>
      </c>
      <c r="BN49" s="6">
        <f t="shared" si="49"/>
        <v>0</v>
      </c>
      <c r="BO49" s="6">
        <f t="shared" si="49"/>
        <v>0</v>
      </c>
      <c r="BP49" s="6">
        <f t="shared" si="49"/>
        <v>0</v>
      </c>
      <c r="BQ49" s="6">
        <f t="shared" si="49"/>
        <v>0</v>
      </c>
      <c r="BR49" s="6">
        <f t="shared" si="49"/>
        <v>0</v>
      </c>
      <c r="BS49" s="6">
        <f t="shared" si="49"/>
        <v>0</v>
      </c>
      <c r="BV49" s="6"/>
      <c r="BW49" s="6"/>
    </row>
    <row r="50" spans="1:75" ht="51" customHeight="1" x14ac:dyDescent="0.35">
      <c r="A50" s="361" t="s">
        <v>120</v>
      </c>
      <c r="B50" s="361"/>
      <c r="C50" s="361"/>
      <c r="D50" s="361"/>
      <c r="E50" s="361"/>
      <c r="F50" s="361"/>
      <c r="G50" s="361"/>
      <c r="H50" s="361"/>
      <c r="I50" s="361"/>
      <c r="J50" s="361"/>
      <c r="K50" s="361"/>
      <c r="L50" s="361"/>
      <c r="M50" s="361"/>
      <c r="N50" s="361"/>
      <c r="O50" s="361"/>
      <c r="P50" s="230"/>
      <c r="Q50" s="230"/>
      <c r="R50" s="230"/>
      <c r="S50" s="230"/>
      <c r="T50" s="230"/>
      <c r="U50" s="230"/>
      <c r="V50" s="6">
        <v>1</v>
      </c>
      <c r="W50" s="6">
        <v>2</v>
      </c>
      <c r="X50" s="6">
        <v>3</v>
      </c>
      <c r="Y50" s="6">
        <v>4</v>
      </c>
      <c r="Z50" s="6">
        <v>5</v>
      </c>
      <c r="AA50" s="6">
        <v>6</v>
      </c>
      <c r="AB50" s="6">
        <v>7</v>
      </c>
      <c r="AC50" s="6">
        <v>8</v>
      </c>
      <c r="AD50" s="6">
        <v>9</v>
      </c>
      <c r="AE50" s="6">
        <v>10</v>
      </c>
      <c r="AF50" s="6">
        <v>11</v>
      </c>
      <c r="AG50" s="6">
        <v>12</v>
      </c>
      <c r="AH50" s="6">
        <v>13</v>
      </c>
      <c r="AI50" s="6">
        <v>14</v>
      </c>
      <c r="AJ50" s="6">
        <v>15</v>
      </c>
      <c r="AK50" s="6">
        <v>16</v>
      </c>
      <c r="AL50" s="6">
        <v>17</v>
      </c>
      <c r="AM50" s="6">
        <v>18</v>
      </c>
      <c r="AN50" s="6">
        <v>19</v>
      </c>
      <c r="AO50" s="6">
        <v>20</v>
      </c>
      <c r="AP50" s="6">
        <v>21</v>
      </c>
      <c r="AQ50" s="6">
        <v>22</v>
      </c>
      <c r="AR50" s="6">
        <v>23</v>
      </c>
      <c r="AS50" s="6">
        <v>24</v>
      </c>
      <c r="AT50" s="6">
        <v>25</v>
      </c>
      <c r="AU50" s="6">
        <v>26</v>
      </c>
      <c r="AV50" s="6">
        <v>27</v>
      </c>
      <c r="AW50" s="6">
        <v>28</v>
      </c>
      <c r="AX50" s="6">
        <v>29</v>
      </c>
      <c r="AY50" s="6">
        <v>30</v>
      </c>
      <c r="AZ50" s="6">
        <v>31</v>
      </c>
      <c r="BA50" s="6">
        <v>32</v>
      </c>
      <c r="BB50" s="6">
        <v>33</v>
      </c>
      <c r="BC50" s="6">
        <v>34</v>
      </c>
      <c r="BD50" s="6">
        <v>35</v>
      </c>
      <c r="BE50" s="6">
        <v>36</v>
      </c>
      <c r="BF50" s="6">
        <v>37</v>
      </c>
      <c r="BG50" s="6">
        <v>38</v>
      </c>
      <c r="BH50" s="6">
        <v>39</v>
      </c>
      <c r="BI50" s="6">
        <v>40</v>
      </c>
      <c r="BJ50" s="6">
        <v>41</v>
      </c>
      <c r="BK50" s="6">
        <v>42</v>
      </c>
      <c r="BL50" s="6">
        <v>43</v>
      </c>
      <c r="BM50" s="6">
        <v>44</v>
      </c>
      <c r="BN50" s="6">
        <v>45</v>
      </c>
      <c r="BO50" s="6">
        <v>46</v>
      </c>
      <c r="BP50" s="6">
        <v>47</v>
      </c>
      <c r="BQ50" s="6">
        <v>48</v>
      </c>
      <c r="BR50" s="6">
        <v>49</v>
      </c>
      <c r="BS50" s="6">
        <v>50</v>
      </c>
      <c r="BV50" s="6"/>
      <c r="BW50" s="6"/>
    </row>
    <row r="51" spans="1:75" ht="17.5" x14ac:dyDescent="0.35">
      <c r="A51" s="267" t="s">
        <v>121</v>
      </c>
      <c r="B51" s="267"/>
      <c r="C51" s="267"/>
      <c r="D51" s="267"/>
      <c r="E51" s="267"/>
      <c r="F51" s="267"/>
      <c r="G51" s="267"/>
      <c r="H51" s="267"/>
      <c r="I51" s="267"/>
      <c r="J51" s="267"/>
      <c r="K51" s="267"/>
      <c r="L51" s="267"/>
      <c r="M51" s="267"/>
      <c r="N51" s="267"/>
      <c r="O51" s="267"/>
      <c r="P51" s="230"/>
      <c r="Q51" s="230"/>
      <c r="R51" s="230"/>
      <c r="S51" s="230"/>
      <c r="T51" s="230"/>
      <c r="U51" s="230"/>
      <c r="V51" s="6">
        <f t="shared" ref="V51:BA51" si="50">V49-V50</f>
        <v>-1</v>
      </c>
      <c r="W51" s="6">
        <f t="shared" si="50"/>
        <v>-2</v>
      </c>
      <c r="X51" s="6">
        <f t="shared" si="50"/>
        <v>-3</v>
      </c>
      <c r="Y51" s="6">
        <f t="shared" si="50"/>
        <v>-4</v>
      </c>
      <c r="Z51" s="6">
        <f t="shared" si="50"/>
        <v>-5</v>
      </c>
      <c r="AA51" s="6">
        <f t="shared" si="50"/>
        <v>-6</v>
      </c>
      <c r="AB51" s="6">
        <f t="shared" si="50"/>
        <v>-7</v>
      </c>
      <c r="AC51" s="6">
        <f t="shared" si="50"/>
        <v>-8</v>
      </c>
      <c r="AD51" s="6">
        <f t="shared" si="50"/>
        <v>-9</v>
      </c>
      <c r="AE51" s="6">
        <f t="shared" si="50"/>
        <v>-10</v>
      </c>
      <c r="AF51" s="6">
        <f t="shared" si="50"/>
        <v>-11</v>
      </c>
      <c r="AG51" s="6">
        <f t="shared" si="50"/>
        <v>-12</v>
      </c>
      <c r="AH51" s="6">
        <f t="shared" si="50"/>
        <v>-13</v>
      </c>
      <c r="AI51" s="6">
        <f t="shared" si="50"/>
        <v>-14</v>
      </c>
      <c r="AJ51" s="6">
        <f t="shared" si="50"/>
        <v>-15</v>
      </c>
      <c r="AK51" s="6">
        <f t="shared" si="50"/>
        <v>-16</v>
      </c>
      <c r="AL51" s="6">
        <f t="shared" si="50"/>
        <v>-17</v>
      </c>
      <c r="AM51" s="6">
        <f t="shared" si="50"/>
        <v>-18</v>
      </c>
      <c r="AN51" s="6">
        <f t="shared" si="50"/>
        <v>-19</v>
      </c>
      <c r="AO51" s="6">
        <f t="shared" si="50"/>
        <v>-20</v>
      </c>
      <c r="AP51" s="6">
        <f t="shared" si="50"/>
        <v>-21</v>
      </c>
      <c r="AQ51" s="6">
        <f t="shared" si="50"/>
        <v>-22</v>
      </c>
      <c r="AR51" s="6">
        <f t="shared" si="50"/>
        <v>-23</v>
      </c>
      <c r="AS51" s="6">
        <f t="shared" si="50"/>
        <v>-24</v>
      </c>
      <c r="AT51" s="6">
        <f t="shared" si="50"/>
        <v>-25</v>
      </c>
      <c r="AU51" s="6">
        <f t="shared" si="50"/>
        <v>-26</v>
      </c>
      <c r="AV51" s="6">
        <f t="shared" si="50"/>
        <v>-27</v>
      </c>
      <c r="AW51" s="6">
        <f t="shared" si="50"/>
        <v>-28</v>
      </c>
      <c r="AX51" s="6">
        <f t="shared" si="50"/>
        <v>-29</v>
      </c>
      <c r="AY51" s="6">
        <f t="shared" si="50"/>
        <v>-30</v>
      </c>
      <c r="AZ51" s="6">
        <f t="shared" si="50"/>
        <v>-31</v>
      </c>
      <c r="BA51" s="6">
        <f t="shared" si="50"/>
        <v>-32</v>
      </c>
      <c r="BB51" s="6">
        <f t="shared" ref="BB51:BS51" si="51">BB49-BB50</f>
        <v>-33</v>
      </c>
      <c r="BC51" s="6">
        <f t="shared" si="51"/>
        <v>-34</v>
      </c>
      <c r="BD51" s="6">
        <f t="shared" si="51"/>
        <v>-35</v>
      </c>
      <c r="BE51" s="6">
        <f t="shared" si="51"/>
        <v>-36</v>
      </c>
      <c r="BF51" s="6">
        <f t="shared" si="51"/>
        <v>-37</v>
      </c>
      <c r="BG51" s="6">
        <f t="shared" si="51"/>
        <v>-38</v>
      </c>
      <c r="BH51" s="6">
        <f t="shared" si="51"/>
        <v>-39</v>
      </c>
      <c r="BI51" s="6">
        <f t="shared" si="51"/>
        <v>-40</v>
      </c>
      <c r="BJ51" s="6">
        <f t="shared" si="51"/>
        <v>-41</v>
      </c>
      <c r="BK51" s="6">
        <f t="shared" si="51"/>
        <v>-42</v>
      </c>
      <c r="BL51" s="6">
        <f t="shared" si="51"/>
        <v>-43</v>
      </c>
      <c r="BM51" s="6">
        <f t="shared" si="51"/>
        <v>-44</v>
      </c>
      <c r="BN51" s="6">
        <f t="shared" si="51"/>
        <v>-45</v>
      </c>
      <c r="BO51" s="6">
        <f t="shared" si="51"/>
        <v>-46</v>
      </c>
      <c r="BP51" s="6">
        <f t="shared" si="51"/>
        <v>-47</v>
      </c>
      <c r="BQ51" s="6">
        <f t="shared" si="51"/>
        <v>-48</v>
      </c>
      <c r="BR51" s="6">
        <f t="shared" si="51"/>
        <v>-49</v>
      </c>
      <c r="BS51" s="6">
        <f t="shared" si="51"/>
        <v>-50</v>
      </c>
      <c r="BU51" s="6" t="s">
        <v>21</v>
      </c>
      <c r="BV51" s="6"/>
      <c r="BW51" s="6"/>
    </row>
    <row r="52" spans="1:75" ht="20.149999999999999" customHeight="1" x14ac:dyDescent="0.35">
      <c r="A52" s="267"/>
      <c r="B52" s="361" t="s">
        <v>122</v>
      </c>
      <c r="C52" s="361"/>
      <c r="D52" s="361"/>
      <c r="E52" s="361"/>
      <c r="F52" s="361"/>
      <c r="G52" s="361"/>
      <c r="H52" s="361"/>
      <c r="I52" s="361"/>
      <c r="J52" s="361"/>
      <c r="K52" s="361"/>
      <c r="L52" s="361"/>
      <c r="M52" s="361"/>
      <c r="N52" s="361"/>
      <c r="O52" s="361"/>
      <c r="P52" s="361"/>
      <c r="Q52" s="361"/>
      <c r="R52" s="361"/>
      <c r="S52" s="230"/>
      <c r="T52" s="230"/>
      <c r="U52" s="230"/>
      <c r="V52" s="6" t="str">
        <f>IF(V51&gt;=0,COUNT($V51)+BT48,"")</f>
        <v/>
      </c>
      <c r="W52" s="6" t="str">
        <f>IF(W51&gt;=0,COUNT($V51:W51)+$BT48,"")</f>
        <v/>
      </c>
      <c r="X52" s="6" t="str">
        <f>IF(X51&gt;=0,COUNT($V51:X51)+$BT48,"")</f>
        <v/>
      </c>
      <c r="Y52" s="6" t="str">
        <f>IF(Y51&gt;=0,COUNT($V51:Y51)+$BT48,"")</f>
        <v/>
      </c>
      <c r="Z52" s="6" t="str">
        <f>IF(Z51&gt;=0,COUNT($V51:Z51)+$BT48,"")</f>
        <v/>
      </c>
      <c r="AA52" s="6" t="str">
        <f>IF(AA51&gt;=0,COUNT($V51:AA51)+$BT48,"")</f>
        <v/>
      </c>
      <c r="AB52" s="6" t="str">
        <f>IF(AB51&gt;=0,COUNT($V51:AB51)+$BT48,"")</f>
        <v/>
      </c>
      <c r="AC52" s="6" t="str">
        <f>IF(AC51&gt;=0,COUNT($V51:AC51)+$BT48,"")</f>
        <v/>
      </c>
      <c r="AD52" s="6" t="str">
        <f>IF(AD51&gt;=0,COUNT($V51:AD51)+$BT48,"")</f>
        <v/>
      </c>
      <c r="AE52" s="6" t="str">
        <f>IF(AE51&gt;=0,COUNT($V51:AE51)+$BT48,"")</f>
        <v/>
      </c>
      <c r="AF52" s="6" t="str">
        <f>IF(AF51&gt;=0,COUNT($V51:AF51)+$BT48,"")</f>
        <v/>
      </c>
      <c r="AG52" s="6" t="str">
        <f>IF(AG51&gt;=0,COUNT($V51:AG51)+$BT48,"")</f>
        <v/>
      </c>
      <c r="AH52" s="6" t="str">
        <f>IF(AH51&gt;=0,COUNT($V51:AH51)+$BT48,"")</f>
        <v/>
      </c>
      <c r="AI52" s="6" t="str">
        <f>IF(AI51&gt;=0,COUNT($V51:AI51)+$BT48,"")</f>
        <v/>
      </c>
      <c r="AJ52" s="6" t="str">
        <f>IF(AJ51&gt;=0,COUNT($V51:AJ51)+$BT48,"")</f>
        <v/>
      </c>
      <c r="AK52" s="6" t="str">
        <f>IF(AK51&gt;=0,COUNT($V51:AK51)+$BT48,"")</f>
        <v/>
      </c>
      <c r="AL52" s="6" t="str">
        <f>IF(AL51&gt;=0,COUNT($V51:AL51)+$BT48,"")</f>
        <v/>
      </c>
      <c r="AM52" s="6" t="str">
        <f>IF(AM51&gt;=0,COUNT($V51:AM51)+$BT48,"")</f>
        <v/>
      </c>
      <c r="AN52" s="6" t="str">
        <f>IF(AN51&gt;=0,COUNT($V51:AN51)+$BT48,"")</f>
        <v/>
      </c>
      <c r="AO52" s="6" t="str">
        <f>IF(AO51&gt;=0,COUNT($V51:AO51)+$BT48,"")</f>
        <v/>
      </c>
      <c r="AP52" s="6" t="str">
        <f>IF(AP51&gt;=0,COUNT($V51:AP51)+$BT48,"")</f>
        <v/>
      </c>
      <c r="AQ52" s="6" t="str">
        <f>IF(AQ51&gt;=0,COUNT($V51:AQ51)+$BT48,"")</f>
        <v/>
      </c>
      <c r="AR52" s="6" t="str">
        <f>IF(AR51&gt;=0,COUNT($V51:AR51)+$BT48,"")</f>
        <v/>
      </c>
      <c r="AS52" s="6" t="str">
        <f>IF(AS51&gt;=0,COUNT($V51:AS51)+$BT48,"")</f>
        <v/>
      </c>
      <c r="AT52" s="6" t="str">
        <f>IF(AT51&gt;=0,COUNT($V51:AT51)+$BT48,"")</f>
        <v/>
      </c>
      <c r="AU52" s="6" t="str">
        <f>IF(AU51&gt;=0,COUNT($V51:AU51)+$BT48,"")</f>
        <v/>
      </c>
      <c r="AV52" s="6" t="str">
        <f>IF(AV51&gt;=0,COUNT($V51:AV51)+$BT48,"")</f>
        <v/>
      </c>
      <c r="AW52" s="6" t="str">
        <f>IF(AW51&gt;=0,COUNT($V51:AW51)+$BT48,"")</f>
        <v/>
      </c>
      <c r="AX52" s="6" t="str">
        <f>IF(AX51&gt;=0,COUNT($V51:AX51)+$BT48,"")</f>
        <v/>
      </c>
      <c r="AY52" s="6" t="str">
        <f>IF(AY51&gt;=0,COUNT($V51:AY51)+$BT48,"")</f>
        <v/>
      </c>
      <c r="AZ52" s="6" t="str">
        <f>IF(AZ51&gt;=0,COUNT($V51:AZ51)+$BT48,"")</f>
        <v/>
      </c>
      <c r="BA52" s="6" t="str">
        <f>IF(BA51&gt;=0,COUNT($V51:BA51)+$BT48,"")</f>
        <v/>
      </c>
      <c r="BB52" s="6" t="str">
        <f>IF(BB51&gt;=0,COUNT($V51:BB51)+$BT48,"")</f>
        <v/>
      </c>
      <c r="BC52" s="6" t="str">
        <f>IF(BC51&gt;=0,COUNT($V51:BC51)+$BT48,"")</f>
        <v/>
      </c>
      <c r="BD52" s="6" t="str">
        <f>IF(BD51&gt;=0,COUNT($V51:BD51)+$BT48,"")</f>
        <v/>
      </c>
      <c r="BE52" s="6" t="str">
        <f>IF(BE51&gt;=0,COUNT($V51:BE51)+$BT48,"")</f>
        <v/>
      </c>
      <c r="BF52" s="6" t="str">
        <f>IF(BF51&gt;=0,COUNT($V51:BF51)+$BT48,"")</f>
        <v/>
      </c>
      <c r="BG52" s="6" t="str">
        <f>IF(BG51&gt;=0,COUNT($V51:BG51)+$BT48,"")</f>
        <v/>
      </c>
      <c r="BH52" s="6" t="str">
        <f>IF(BH51&gt;=0,COUNT($V51:BH51)+$BT48,"")</f>
        <v/>
      </c>
      <c r="BI52" s="6" t="str">
        <f>IF(BI51&gt;=0,COUNT($V51:BI51)+$BT48,"")</f>
        <v/>
      </c>
      <c r="BJ52" s="6" t="str">
        <f>IF(BJ51&gt;=0,COUNT($V51:BJ51)+$BT48,"")</f>
        <v/>
      </c>
      <c r="BK52" s="6" t="str">
        <f>IF(BK51&gt;=0,COUNT($V51:BK51)+$BT48,"")</f>
        <v/>
      </c>
      <c r="BL52" s="6" t="str">
        <f>IF(BL51&gt;=0,COUNT($V51:BL51)+$BT48,"")</f>
        <v/>
      </c>
      <c r="BM52" s="6" t="str">
        <f>IF(BM51&gt;=0,COUNT($V51:BM51)+$BT48,"")</f>
        <v/>
      </c>
      <c r="BN52" s="6" t="str">
        <f>IF(BN51&gt;=0,COUNT($V51:BN51)+$BT48,"")</f>
        <v/>
      </c>
      <c r="BO52" s="6" t="str">
        <f>IF(BO51&gt;=0,COUNT($V51:BO51)+$BT48,"")</f>
        <v/>
      </c>
      <c r="BP52" s="6" t="str">
        <f>IF(BP51&gt;=0,COUNT($V51:BP51)+$BT48,"")</f>
        <v/>
      </c>
      <c r="BQ52" s="6" t="str">
        <f>IF(BQ51&gt;=0,COUNT($V51:BQ51)+$BT48,"")</f>
        <v/>
      </c>
      <c r="BR52" s="6" t="str">
        <f>IF(BR51&gt;=0,COUNT($V51:BR51)+$BT48,"")</f>
        <v/>
      </c>
      <c r="BS52" s="6" t="str">
        <f>IF(BS51&gt;=0,COUNT($V51:BS51)+$BT48,"")</f>
        <v/>
      </c>
      <c r="BT52" s="6">
        <f>COUNT(V52:BS52)+BT48</f>
        <v>20</v>
      </c>
      <c r="BU52" s="276" t="str">
        <f>V52&amp;BU51&amp;W52&amp;BU51&amp;X52&amp;BU51&amp;Y52&amp;BU51&amp;Z52&amp;BU51&amp;AA52&amp;BU51&amp;AB52&amp;BU51&amp;AC52&amp;BU51&amp;AD52&amp;BU51&amp;AE52&amp;BU51&amp;AF52&amp;BU51&amp;AG52&amp;BU51&amp;AH52&amp;BU51&amp;AI52&amp;BU51&amp;AJ52&amp;BU51&amp;AK52&amp;BU51&amp;AL52&amp;BU51&amp;AM52&amp;BU51&amp;AN52&amp;BU51&amp;AO52&amp;BU51&amp;AP52&amp;BU51&amp;AQ52&amp;BU51&amp;AR52&amp;BU51&amp;AS52&amp;BU51&amp;AT52&amp;BU51&amp;AU52&amp;BU51&amp;AV52&amp;BU51&amp;AW52&amp;BU51&amp;AX52&amp;BU51&amp;AY52&amp;BU51&amp;AZ52&amp;BU51&amp;BA52&amp;BU51&amp;BB52&amp;BU51&amp;BC52&amp;BU51&amp;BD52&amp;BU51&amp;BE52&amp;BU51&amp;BF52&amp;BU51&amp;BG52&amp;BU51&amp;BH52&amp;BU51&amp;BI52&amp;BU51&amp;BJ52&amp;BU51&amp;BK52&amp;BU51&amp;BL52&amp;BU51&amp;BM52&amp;BU51&amp;BN52&amp;BU51&amp;BO52&amp;BU51&amp;BP52&amp;BU51&amp;BQ52&amp;BU51&amp;BR52&amp;BU51&amp;BS52</f>
        <v xml:space="preserve">                                                                                                  </v>
      </c>
      <c r="BV52" s="6"/>
      <c r="BW52" s="6"/>
    </row>
    <row r="53" spans="1:75" ht="20.149999999999999" customHeight="1" x14ac:dyDescent="0.35">
      <c r="A53" s="267"/>
      <c r="B53" s="361" t="s">
        <v>123</v>
      </c>
      <c r="C53" s="361"/>
      <c r="D53" s="361"/>
      <c r="E53" s="361"/>
      <c r="F53" s="361"/>
      <c r="G53" s="361"/>
      <c r="H53" s="361"/>
      <c r="I53" s="361"/>
      <c r="J53" s="361"/>
      <c r="K53" s="361"/>
      <c r="L53" s="361"/>
      <c r="M53" s="361"/>
      <c r="N53" s="361"/>
      <c r="O53" s="361"/>
      <c r="P53" s="361"/>
      <c r="Q53" s="361"/>
      <c r="R53" s="361"/>
      <c r="S53" s="230"/>
      <c r="T53" s="230"/>
      <c r="U53" s="230"/>
      <c r="V53" s="275">
        <f>'Encode Data'!E52</f>
        <v>0</v>
      </c>
      <c r="W53" s="6">
        <f t="shared" ref="W53:BB53" si="52">V53</f>
        <v>0</v>
      </c>
      <c r="X53" s="6">
        <f t="shared" si="52"/>
        <v>0</v>
      </c>
      <c r="Y53" s="6">
        <f t="shared" si="52"/>
        <v>0</v>
      </c>
      <c r="Z53" s="6">
        <f t="shared" si="52"/>
        <v>0</v>
      </c>
      <c r="AA53" s="6">
        <f t="shared" si="52"/>
        <v>0</v>
      </c>
      <c r="AB53" s="6">
        <f t="shared" si="52"/>
        <v>0</v>
      </c>
      <c r="AC53" s="6">
        <f t="shared" si="52"/>
        <v>0</v>
      </c>
      <c r="AD53" s="6">
        <f t="shared" si="52"/>
        <v>0</v>
      </c>
      <c r="AE53" s="6">
        <f t="shared" si="52"/>
        <v>0</v>
      </c>
      <c r="AF53" s="6">
        <f t="shared" si="52"/>
        <v>0</v>
      </c>
      <c r="AG53" s="6">
        <f t="shared" si="52"/>
        <v>0</v>
      </c>
      <c r="AH53" s="6">
        <f t="shared" si="52"/>
        <v>0</v>
      </c>
      <c r="AI53" s="6">
        <f t="shared" si="52"/>
        <v>0</v>
      </c>
      <c r="AJ53" s="6">
        <f t="shared" si="52"/>
        <v>0</v>
      </c>
      <c r="AK53" s="6">
        <f t="shared" si="52"/>
        <v>0</v>
      </c>
      <c r="AL53" s="6">
        <f t="shared" si="52"/>
        <v>0</v>
      </c>
      <c r="AM53" s="6">
        <f t="shared" si="52"/>
        <v>0</v>
      </c>
      <c r="AN53" s="6">
        <f t="shared" si="52"/>
        <v>0</v>
      </c>
      <c r="AO53" s="6">
        <f t="shared" si="52"/>
        <v>0</v>
      </c>
      <c r="AP53" s="6">
        <f t="shared" si="52"/>
        <v>0</v>
      </c>
      <c r="AQ53" s="6">
        <f t="shared" si="52"/>
        <v>0</v>
      </c>
      <c r="AR53" s="6">
        <f t="shared" si="52"/>
        <v>0</v>
      </c>
      <c r="AS53" s="6">
        <f t="shared" si="52"/>
        <v>0</v>
      </c>
      <c r="AT53" s="6">
        <f t="shared" si="52"/>
        <v>0</v>
      </c>
      <c r="AU53" s="6">
        <f t="shared" si="52"/>
        <v>0</v>
      </c>
      <c r="AV53" s="6">
        <f t="shared" si="52"/>
        <v>0</v>
      </c>
      <c r="AW53" s="6">
        <f t="shared" si="52"/>
        <v>0</v>
      </c>
      <c r="AX53" s="6">
        <f t="shared" si="52"/>
        <v>0</v>
      </c>
      <c r="AY53" s="6">
        <f t="shared" si="52"/>
        <v>0</v>
      </c>
      <c r="AZ53" s="6">
        <f t="shared" si="52"/>
        <v>0</v>
      </c>
      <c r="BA53" s="6">
        <f t="shared" si="52"/>
        <v>0</v>
      </c>
      <c r="BB53" s="6">
        <f t="shared" si="52"/>
        <v>0</v>
      </c>
      <c r="BC53" s="6">
        <f t="shared" ref="BC53:BS53" si="53">BB53</f>
        <v>0</v>
      </c>
      <c r="BD53" s="6">
        <f t="shared" si="53"/>
        <v>0</v>
      </c>
      <c r="BE53" s="6">
        <f t="shared" si="53"/>
        <v>0</v>
      </c>
      <c r="BF53" s="6">
        <f t="shared" si="53"/>
        <v>0</v>
      </c>
      <c r="BG53" s="6">
        <f t="shared" si="53"/>
        <v>0</v>
      </c>
      <c r="BH53" s="6">
        <f t="shared" si="53"/>
        <v>0</v>
      </c>
      <c r="BI53" s="6">
        <f t="shared" si="53"/>
        <v>0</v>
      </c>
      <c r="BJ53" s="6">
        <f t="shared" si="53"/>
        <v>0</v>
      </c>
      <c r="BK53" s="6">
        <f t="shared" si="53"/>
        <v>0</v>
      </c>
      <c r="BL53" s="6">
        <f t="shared" si="53"/>
        <v>0</v>
      </c>
      <c r="BM53" s="6">
        <f t="shared" si="53"/>
        <v>0</v>
      </c>
      <c r="BN53" s="6">
        <f t="shared" si="53"/>
        <v>0</v>
      </c>
      <c r="BO53" s="6">
        <f t="shared" si="53"/>
        <v>0</v>
      </c>
      <c r="BP53" s="6">
        <f t="shared" si="53"/>
        <v>0</v>
      </c>
      <c r="BQ53" s="6">
        <f t="shared" si="53"/>
        <v>0</v>
      </c>
      <c r="BR53" s="6">
        <f t="shared" si="53"/>
        <v>0</v>
      </c>
      <c r="BS53" s="6">
        <f t="shared" si="53"/>
        <v>0</v>
      </c>
      <c r="BV53" s="6"/>
      <c r="BW53" s="6"/>
    </row>
    <row r="54" spans="1:75" ht="35.5" customHeight="1" x14ac:dyDescent="0.35">
      <c r="A54" s="272"/>
      <c r="B54" s="361" t="s">
        <v>232</v>
      </c>
      <c r="C54" s="361"/>
      <c r="D54" s="361"/>
      <c r="E54" s="361"/>
      <c r="F54" s="361"/>
      <c r="G54" s="361"/>
      <c r="H54" s="361"/>
      <c r="I54" s="361"/>
      <c r="J54" s="361"/>
      <c r="K54" s="361"/>
      <c r="L54" s="361"/>
      <c r="M54" s="361"/>
      <c r="N54" s="361"/>
      <c r="O54" s="361"/>
      <c r="P54" s="361"/>
      <c r="Q54" s="361"/>
      <c r="R54" s="361"/>
      <c r="S54" s="230"/>
      <c r="T54" s="230"/>
      <c r="U54" s="230"/>
      <c r="V54" s="6">
        <v>1</v>
      </c>
      <c r="W54" s="6">
        <v>2</v>
      </c>
      <c r="X54" s="6">
        <v>3</v>
      </c>
      <c r="Y54" s="6">
        <v>4</v>
      </c>
      <c r="Z54" s="6">
        <v>5</v>
      </c>
      <c r="AA54" s="6">
        <v>6</v>
      </c>
      <c r="AB54" s="6">
        <v>7</v>
      </c>
      <c r="AC54" s="6">
        <v>8</v>
      </c>
      <c r="AD54" s="6">
        <v>9</v>
      </c>
      <c r="AE54" s="6">
        <v>10</v>
      </c>
      <c r="AF54" s="6">
        <v>11</v>
      </c>
      <c r="AG54" s="6">
        <v>12</v>
      </c>
      <c r="AH54" s="6">
        <v>13</v>
      </c>
      <c r="AI54" s="6">
        <v>14</v>
      </c>
      <c r="AJ54" s="6">
        <v>15</v>
      </c>
      <c r="AK54" s="6">
        <v>16</v>
      </c>
      <c r="AL54" s="6">
        <v>17</v>
      </c>
      <c r="AM54" s="6">
        <v>18</v>
      </c>
      <c r="AN54" s="6">
        <v>19</v>
      </c>
      <c r="AO54" s="6">
        <v>20</v>
      </c>
      <c r="AP54" s="6">
        <v>21</v>
      </c>
      <c r="AQ54" s="6">
        <v>22</v>
      </c>
      <c r="AR54" s="6">
        <v>23</v>
      </c>
      <c r="AS54" s="6">
        <v>24</v>
      </c>
      <c r="AT54" s="6">
        <v>25</v>
      </c>
      <c r="AU54" s="6">
        <v>26</v>
      </c>
      <c r="AV54" s="6">
        <v>27</v>
      </c>
      <c r="AW54" s="6">
        <v>28</v>
      </c>
      <c r="AX54" s="6">
        <v>29</v>
      </c>
      <c r="AY54" s="6">
        <v>30</v>
      </c>
      <c r="AZ54" s="6">
        <v>31</v>
      </c>
      <c r="BA54" s="6">
        <v>32</v>
      </c>
      <c r="BB54" s="6">
        <v>33</v>
      </c>
      <c r="BC54" s="6">
        <v>34</v>
      </c>
      <c r="BD54" s="6">
        <v>35</v>
      </c>
      <c r="BE54" s="6">
        <v>36</v>
      </c>
      <c r="BF54" s="6">
        <v>37</v>
      </c>
      <c r="BG54" s="6">
        <v>38</v>
      </c>
      <c r="BH54" s="6">
        <v>39</v>
      </c>
      <c r="BI54" s="6">
        <v>40</v>
      </c>
      <c r="BJ54" s="6">
        <v>41</v>
      </c>
      <c r="BK54" s="6">
        <v>42</v>
      </c>
      <c r="BL54" s="6">
        <v>43</v>
      </c>
      <c r="BM54" s="6">
        <v>44</v>
      </c>
      <c r="BN54" s="6">
        <v>45</v>
      </c>
      <c r="BO54" s="6">
        <v>46</v>
      </c>
      <c r="BP54" s="6">
        <v>47</v>
      </c>
      <c r="BQ54" s="6">
        <v>48</v>
      </c>
      <c r="BR54" s="6">
        <v>49</v>
      </c>
      <c r="BS54" s="6">
        <v>50</v>
      </c>
      <c r="BV54" s="6"/>
      <c r="BW54" s="6"/>
    </row>
    <row r="55" spans="1:75" x14ac:dyDescent="0.35">
      <c r="A55" s="230"/>
      <c r="B55" s="357"/>
      <c r="C55" s="357"/>
      <c r="D55" s="357"/>
      <c r="E55" s="357"/>
      <c r="F55" s="357"/>
      <c r="G55" s="357"/>
      <c r="H55" s="357"/>
      <c r="I55" s="357"/>
      <c r="J55" s="357"/>
      <c r="K55" s="357"/>
      <c r="L55" s="357"/>
      <c r="M55" s="357"/>
      <c r="N55" s="357"/>
      <c r="O55" s="357"/>
      <c r="P55" s="230"/>
      <c r="Q55" s="230"/>
      <c r="R55" s="230"/>
      <c r="S55" s="230"/>
      <c r="T55" s="230"/>
      <c r="U55" s="230"/>
      <c r="V55" s="6">
        <f t="shared" ref="V55:BA55" si="54">V53-V54</f>
        <v>-1</v>
      </c>
      <c r="W55" s="6">
        <f t="shared" si="54"/>
        <v>-2</v>
      </c>
      <c r="X55" s="6">
        <f t="shared" si="54"/>
        <v>-3</v>
      </c>
      <c r="Y55" s="6">
        <f t="shared" si="54"/>
        <v>-4</v>
      </c>
      <c r="Z55" s="6">
        <f t="shared" si="54"/>
        <v>-5</v>
      </c>
      <c r="AA55" s="6">
        <f t="shared" si="54"/>
        <v>-6</v>
      </c>
      <c r="AB55" s="6">
        <f t="shared" si="54"/>
        <v>-7</v>
      </c>
      <c r="AC55" s="6">
        <f t="shared" si="54"/>
        <v>-8</v>
      </c>
      <c r="AD55" s="6">
        <f t="shared" si="54"/>
        <v>-9</v>
      </c>
      <c r="AE55" s="6">
        <f t="shared" si="54"/>
        <v>-10</v>
      </c>
      <c r="AF55" s="6">
        <f t="shared" si="54"/>
        <v>-11</v>
      </c>
      <c r="AG55" s="6">
        <f t="shared" si="54"/>
        <v>-12</v>
      </c>
      <c r="AH55" s="6">
        <f t="shared" si="54"/>
        <v>-13</v>
      </c>
      <c r="AI55" s="6">
        <f t="shared" si="54"/>
        <v>-14</v>
      </c>
      <c r="AJ55" s="6">
        <f t="shared" si="54"/>
        <v>-15</v>
      </c>
      <c r="AK55" s="6">
        <f t="shared" si="54"/>
        <v>-16</v>
      </c>
      <c r="AL55" s="6">
        <f t="shared" si="54"/>
        <v>-17</v>
      </c>
      <c r="AM55" s="6">
        <f t="shared" si="54"/>
        <v>-18</v>
      </c>
      <c r="AN55" s="6">
        <f t="shared" si="54"/>
        <v>-19</v>
      </c>
      <c r="AO55" s="6">
        <f t="shared" si="54"/>
        <v>-20</v>
      </c>
      <c r="AP55" s="6">
        <f t="shared" si="54"/>
        <v>-21</v>
      </c>
      <c r="AQ55" s="6">
        <f t="shared" si="54"/>
        <v>-22</v>
      </c>
      <c r="AR55" s="6">
        <f t="shared" si="54"/>
        <v>-23</v>
      </c>
      <c r="AS55" s="6">
        <f t="shared" si="54"/>
        <v>-24</v>
      </c>
      <c r="AT55" s="6">
        <f t="shared" si="54"/>
        <v>-25</v>
      </c>
      <c r="AU55" s="6">
        <f t="shared" si="54"/>
        <v>-26</v>
      </c>
      <c r="AV55" s="6">
        <f t="shared" si="54"/>
        <v>-27</v>
      </c>
      <c r="AW55" s="6">
        <f t="shared" si="54"/>
        <v>-28</v>
      </c>
      <c r="AX55" s="6">
        <f t="shared" si="54"/>
        <v>-29</v>
      </c>
      <c r="AY55" s="6">
        <f t="shared" si="54"/>
        <v>-30</v>
      </c>
      <c r="AZ55" s="6">
        <f t="shared" si="54"/>
        <v>-31</v>
      </c>
      <c r="BA55" s="6">
        <f t="shared" si="54"/>
        <v>-32</v>
      </c>
      <c r="BB55" s="6">
        <f t="shared" ref="BB55:BS55" si="55">BB53-BB54</f>
        <v>-33</v>
      </c>
      <c r="BC55" s="6">
        <f t="shared" si="55"/>
        <v>-34</v>
      </c>
      <c r="BD55" s="6">
        <f t="shared" si="55"/>
        <v>-35</v>
      </c>
      <c r="BE55" s="6">
        <f t="shared" si="55"/>
        <v>-36</v>
      </c>
      <c r="BF55" s="6">
        <f t="shared" si="55"/>
        <v>-37</v>
      </c>
      <c r="BG55" s="6">
        <f t="shared" si="55"/>
        <v>-38</v>
      </c>
      <c r="BH55" s="6">
        <f t="shared" si="55"/>
        <v>-39</v>
      </c>
      <c r="BI55" s="6">
        <f t="shared" si="55"/>
        <v>-40</v>
      </c>
      <c r="BJ55" s="6">
        <f t="shared" si="55"/>
        <v>-41</v>
      </c>
      <c r="BK55" s="6">
        <f t="shared" si="55"/>
        <v>-42</v>
      </c>
      <c r="BL55" s="6">
        <f t="shared" si="55"/>
        <v>-43</v>
      </c>
      <c r="BM55" s="6">
        <f t="shared" si="55"/>
        <v>-44</v>
      </c>
      <c r="BN55" s="6">
        <f t="shared" si="55"/>
        <v>-45</v>
      </c>
      <c r="BO55" s="6">
        <f t="shared" si="55"/>
        <v>-46</v>
      </c>
      <c r="BP55" s="6">
        <f t="shared" si="55"/>
        <v>-47</v>
      </c>
      <c r="BQ55" s="6">
        <f t="shared" si="55"/>
        <v>-48</v>
      </c>
      <c r="BR55" s="6">
        <f t="shared" si="55"/>
        <v>-49</v>
      </c>
      <c r="BS55" s="6">
        <f t="shared" si="55"/>
        <v>-50</v>
      </c>
      <c r="BU55" s="6" t="s">
        <v>21</v>
      </c>
      <c r="BV55" s="6"/>
      <c r="BW55" s="6"/>
    </row>
    <row r="56" spans="1:75" x14ac:dyDescent="0.35">
      <c r="V56" s="6" t="str">
        <f>IF(V55&gt;=0,COUNT($V55)+BT52,"")</f>
        <v/>
      </c>
      <c r="W56" s="6" t="str">
        <f>IF(W55&gt;=0,COUNT($V55:W55)+$BT52,"")</f>
        <v/>
      </c>
      <c r="X56" s="6" t="str">
        <f>IF(X55&gt;=0,COUNT($V55:X55)+$BT52,"")</f>
        <v/>
      </c>
      <c r="Y56" s="6" t="str">
        <f>IF(Y55&gt;=0,COUNT($V55:Y55)+$BT52,"")</f>
        <v/>
      </c>
      <c r="Z56" s="6" t="str">
        <f>IF(Z55&gt;=0,COUNT($V55:Z55)+$BT52,"")</f>
        <v/>
      </c>
      <c r="AA56" s="6" t="str">
        <f>IF(AA55&gt;=0,COUNT($V55:AA55)+$BT52,"")</f>
        <v/>
      </c>
      <c r="AB56" s="6" t="str">
        <f>IF(AB55&gt;=0,COUNT($V55:AB55)+$BT52,"")</f>
        <v/>
      </c>
      <c r="AC56" s="6" t="str">
        <f>IF(AC55&gt;=0,COUNT($V55:AC55)+$BT52,"")</f>
        <v/>
      </c>
      <c r="AD56" s="6" t="str">
        <f>IF(AD55&gt;=0,COUNT($V55:AD55)+$BT52,"")</f>
        <v/>
      </c>
      <c r="AE56" s="6" t="str">
        <f>IF(AE55&gt;=0,COUNT($V55:AE55)+$BT52,"")</f>
        <v/>
      </c>
      <c r="AF56" s="6" t="str">
        <f>IF(AF55&gt;=0,COUNT($V55:AF55)+$BT52,"")</f>
        <v/>
      </c>
      <c r="AG56" s="6" t="str">
        <f>IF(AG55&gt;=0,COUNT($V55:AG55)+$BT52,"")</f>
        <v/>
      </c>
      <c r="AH56" s="6" t="str">
        <f>IF(AH55&gt;=0,COUNT($V55:AH55)+$BT52,"")</f>
        <v/>
      </c>
      <c r="AI56" s="6" t="str">
        <f>IF(AI55&gt;=0,COUNT($V55:AI55)+$BT52,"")</f>
        <v/>
      </c>
      <c r="AJ56" s="6" t="str">
        <f>IF(AJ55&gt;=0,COUNT($V55:AJ55)+$BT52,"")</f>
        <v/>
      </c>
      <c r="AK56" s="6" t="str">
        <f>IF(AK55&gt;=0,COUNT($V55:AK55)+$BT52,"")</f>
        <v/>
      </c>
      <c r="AL56" s="6" t="str">
        <f>IF(AL55&gt;=0,COUNT($V55:AL55)+$BT52,"")</f>
        <v/>
      </c>
      <c r="AM56" s="6" t="str">
        <f>IF(AM55&gt;=0,COUNT($V55:AM55)+$BT52,"")</f>
        <v/>
      </c>
      <c r="AN56" s="6" t="str">
        <f>IF(AN55&gt;=0,COUNT($V55:AN55)+$BT52,"")</f>
        <v/>
      </c>
      <c r="AO56" s="6" t="str">
        <f>IF(AO55&gt;=0,COUNT($V55:AO55)+$BT52,"")</f>
        <v/>
      </c>
      <c r="AP56" s="6" t="str">
        <f>IF(AP55&gt;=0,COUNT($V55:AP55)+$BT52,"")</f>
        <v/>
      </c>
      <c r="AQ56" s="6" t="str">
        <f>IF(AQ55&gt;=0,COUNT($V55:AQ55)+$BT52,"")</f>
        <v/>
      </c>
      <c r="AR56" s="6" t="str">
        <f>IF(AR55&gt;=0,COUNT($V55:AR55)+$BT52,"")</f>
        <v/>
      </c>
      <c r="AS56" s="6" t="str">
        <f>IF(AS55&gt;=0,COUNT($V55:AS55)+$BT52,"")</f>
        <v/>
      </c>
      <c r="AT56" s="6" t="str">
        <f>IF(AT55&gt;=0,COUNT($V55:AT55)+$BT52,"")</f>
        <v/>
      </c>
      <c r="AU56" s="6" t="str">
        <f>IF(AU55&gt;=0,COUNT($V55:AU55)+$BT52,"")</f>
        <v/>
      </c>
      <c r="AV56" s="6" t="str">
        <f>IF(AV55&gt;=0,COUNT($V55:AV55)+$BT52,"")</f>
        <v/>
      </c>
      <c r="AW56" s="6" t="str">
        <f>IF(AW55&gt;=0,COUNT($V55:AW55)+$BT52,"")</f>
        <v/>
      </c>
      <c r="AX56" s="6" t="str">
        <f>IF(AX55&gt;=0,COUNT($V55:AX55)+$BT52,"")</f>
        <v/>
      </c>
      <c r="AY56" s="6" t="str">
        <f>IF(AY55&gt;=0,COUNT($V55:AY55)+$BT52,"")</f>
        <v/>
      </c>
      <c r="AZ56" s="6" t="str">
        <f>IF(AZ55&gt;=0,COUNT($V55:AZ55)+$BT52,"")</f>
        <v/>
      </c>
      <c r="BA56" s="6" t="str">
        <f>IF(BA55&gt;=0,COUNT($V55:BA55)+$BT52,"")</f>
        <v/>
      </c>
      <c r="BB56" s="6" t="str">
        <f>IF(BB55&gt;=0,COUNT($V55:BB55)+$BT52,"")</f>
        <v/>
      </c>
      <c r="BC56" s="6" t="str">
        <f>IF(BC55&gt;=0,COUNT($V55:BC55)+$BT52,"")</f>
        <v/>
      </c>
      <c r="BD56" s="6" t="str">
        <f>IF(BD55&gt;=0,COUNT($V55:BD55)+$BT52,"")</f>
        <v/>
      </c>
      <c r="BE56" s="6" t="str">
        <f>IF(BE55&gt;=0,COUNT($V55:BE55)+$BT52,"")</f>
        <v/>
      </c>
      <c r="BF56" s="6" t="str">
        <f>IF(BF55&gt;=0,COUNT($V55:BF55)+$BT52,"")</f>
        <v/>
      </c>
      <c r="BG56" s="6" t="str">
        <f>IF(BG55&gt;=0,COUNT($V55:BG55)+$BT52,"")</f>
        <v/>
      </c>
      <c r="BH56" s="6" t="str">
        <f>IF(BH55&gt;=0,COUNT($V55:BH55)+$BT52,"")</f>
        <v/>
      </c>
      <c r="BI56" s="6" t="str">
        <f>IF(BI55&gt;=0,COUNT($V55:BI55)+$BT52,"")</f>
        <v/>
      </c>
      <c r="BJ56" s="6" t="str">
        <f>IF(BJ55&gt;=0,COUNT($V55:BJ55)+$BT52,"")</f>
        <v/>
      </c>
      <c r="BK56" s="6" t="str">
        <f>IF(BK55&gt;=0,COUNT($V55:BK55)+$BT52,"")</f>
        <v/>
      </c>
      <c r="BL56" s="6" t="str">
        <f>IF(BL55&gt;=0,COUNT($V55:BL55)+$BT52,"")</f>
        <v/>
      </c>
      <c r="BM56" s="6" t="str">
        <f>IF(BM55&gt;=0,COUNT($V55:BM55)+$BT52,"")</f>
        <v/>
      </c>
      <c r="BN56" s="6" t="str">
        <f>IF(BN55&gt;=0,COUNT($V55:BN55)+$BT52,"")</f>
        <v/>
      </c>
      <c r="BO56" s="6" t="str">
        <f>IF(BO55&gt;=0,COUNT($V55:BO55)+$BT52,"")</f>
        <v/>
      </c>
      <c r="BP56" s="6" t="str">
        <f>IF(BP55&gt;=0,COUNT($V55:BP55)+$BT52,"")</f>
        <v/>
      </c>
      <c r="BQ56" s="6" t="str">
        <f>IF(BQ55&gt;=0,COUNT($V55:BQ55)+$BT52,"")</f>
        <v/>
      </c>
      <c r="BR56" s="6" t="str">
        <f>IF(BR55&gt;=0,COUNT($V55:BR55)+$BT52,"")</f>
        <v/>
      </c>
      <c r="BS56" s="6" t="str">
        <f>IF(BS55&gt;=0,COUNT($V55:BS55)+$BT52,"")</f>
        <v/>
      </c>
      <c r="BT56" s="6">
        <f>COUNT(V56:BS56)+BT52</f>
        <v>20</v>
      </c>
      <c r="BU56" s="276" t="str">
        <f>V56&amp;BU55&amp;W56&amp;BU55&amp;X56&amp;BU55&amp;Y56&amp;BU55&amp;Z56&amp;BU55&amp;AA56&amp;BU55&amp;AB56&amp;BU55&amp;AC56&amp;BU55&amp;AD56&amp;BU55&amp;AE56&amp;BU55&amp;AF56&amp;BU55&amp;AG56&amp;BU55&amp;AH56&amp;BU55&amp;AI56&amp;BU55&amp;AJ56&amp;BU55&amp;AK56&amp;BU55&amp;AL56&amp;BU55&amp;AM56&amp;BU55&amp;AN56&amp;BU55&amp;AO56&amp;BU55&amp;AP56&amp;BU55&amp;AQ56&amp;BU55&amp;AR56&amp;BU55&amp;AS56&amp;BU55&amp;AT56&amp;BU55&amp;AU56&amp;BU55&amp;AV56&amp;BU55&amp;AW56&amp;BU55&amp;AX56&amp;BU55&amp;AY56&amp;BU55&amp;AZ56&amp;BU55&amp;BA56&amp;BU55&amp;BB56&amp;BU55&amp;BC56&amp;BU55&amp;BD56&amp;BU55&amp;BE56&amp;BU55&amp;BF56&amp;BU55&amp;BG56&amp;BU55&amp;BH56&amp;BU55&amp;BI56&amp;BU55&amp;BJ56&amp;BU55&amp;BK56&amp;BU55&amp;BL56&amp;BU55&amp;BM56&amp;BU55&amp;BN56&amp;BU55&amp;BO56&amp;BU55&amp;BP56&amp;BU55&amp;BQ56&amp;BU55&amp;BR56&amp;BU55&amp;BS56</f>
        <v xml:space="preserve">                                                                                                  </v>
      </c>
      <c r="BV56" s="6"/>
      <c r="BW56" s="6"/>
    </row>
    <row r="57" spans="1:75" x14ac:dyDescent="0.35">
      <c r="W57" s="6">
        <f t="shared" ref="W57:BB57" si="56">V57</f>
        <v>0</v>
      </c>
      <c r="X57" s="6">
        <f t="shared" si="56"/>
        <v>0</v>
      </c>
      <c r="Y57" s="6">
        <f t="shared" si="56"/>
        <v>0</v>
      </c>
      <c r="Z57" s="6">
        <f t="shared" si="56"/>
        <v>0</v>
      </c>
      <c r="AA57" s="6">
        <f t="shared" si="56"/>
        <v>0</v>
      </c>
      <c r="AB57" s="6">
        <f t="shared" si="56"/>
        <v>0</v>
      </c>
      <c r="AC57" s="6">
        <f t="shared" si="56"/>
        <v>0</v>
      </c>
      <c r="AD57" s="6">
        <f t="shared" si="56"/>
        <v>0</v>
      </c>
      <c r="AE57" s="6">
        <f t="shared" si="56"/>
        <v>0</v>
      </c>
      <c r="AF57" s="6">
        <f t="shared" si="56"/>
        <v>0</v>
      </c>
      <c r="AG57" s="6">
        <f t="shared" si="56"/>
        <v>0</v>
      </c>
      <c r="AH57" s="6">
        <f t="shared" si="56"/>
        <v>0</v>
      </c>
      <c r="AI57" s="6">
        <f t="shared" si="56"/>
        <v>0</v>
      </c>
      <c r="AJ57" s="6">
        <f t="shared" si="56"/>
        <v>0</v>
      </c>
      <c r="AK57" s="6">
        <f t="shared" si="56"/>
        <v>0</v>
      </c>
      <c r="AL57" s="6">
        <f t="shared" si="56"/>
        <v>0</v>
      </c>
      <c r="AM57" s="6">
        <f t="shared" si="56"/>
        <v>0</v>
      </c>
      <c r="AN57" s="6">
        <f t="shared" si="56"/>
        <v>0</v>
      </c>
      <c r="AO57" s="6">
        <f t="shared" si="56"/>
        <v>0</v>
      </c>
      <c r="AP57" s="6">
        <f t="shared" si="56"/>
        <v>0</v>
      </c>
      <c r="AQ57" s="6">
        <f t="shared" si="56"/>
        <v>0</v>
      </c>
      <c r="AR57" s="6">
        <f t="shared" si="56"/>
        <v>0</v>
      </c>
      <c r="AS57" s="6">
        <f t="shared" si="56"/>
        <v>0</v>
      </c>
      <c r="AT57" s="6">
        <f t="shared" si="56"/>
        <v>0</v>
      </c>
      <c r="AU57" s="6">
        <f t="shared" si="56"/>
        <v>0</v>
      </c>
      <c r="AV57" s="6">
        <f t="shared" si="56"/>
        <v>0</v>
      </c>
      <c r="AW57" s="6">
        <f t="shared" si="56"/>
        <v>0</v>
      </c>
      <c r="AX57" s="6">
        <f t="shared" si="56"/>
        <v>0</v>
      </c>
      <c r="AY57" s="6">
        <f t="shared" si="56"/>
        <v>0</v>
      </c>
      <c r="AZ57" s="6">
        <f t="shared" si="56"/>
        <v>0</v>
      </c>
      <c r="BA57" s="6">
        <f t="shared" si="56"/>
        <v>0</v>
      </c>
      <c r="BB57" s="6">
        <f t="shared" si="56"/>
        <v>0</v>
      </c>
      <c r="BC57" s="6">
        <f t="shared" ref="BC57:BS57" si="57">BB57</f>
        <v>0</v>
      </c>
      <c r="BD57" s="6">
        <f t="shared" si="57"/>
        <v>0</v>
      </c>
      <c r="BE57" s="6">
        <f t="shared" si="57"/>
        <v>0</v>
      </c>
      <c r="BF57" s="6">
        <f t="shared" si="57"/>
        <v>0</v>
      </c>
      <c r="BG57" s="6">
        <f t="shared" si="57"/>
        <v>0</v>
      </c>
      <c r="BH57" s="6">
        <f t="shared" si="57"/>
        <v>0</v>
      </c>
      <c r="BI57" s="6">
        <f t="shared" si="57"/>
        <v>0</v>
      </c>
      <c r="BJ57" s="6">
        <f t="shared" si="57"/>
        <v>0</v>
      </c>
      <c r="BK57" s="6">
        <f t="shared" si="57"/>
        <v>0</v>
      </c>
      <c r="BL57" s="6">
        <f t="shared" si="57"/>
        <v>0</v>
      </c>
      <c r="BM57" s="6">
        <f t="shared" si="57"/>
        <v>0</v>
      </c>
      <c r="BN57" s="6">
        <f t="shared" si="57"/>
        <v>0</v>
      </c>
      <c r="BO57" s="6">
        <f t="shared" si="57"/>
        <v>0</v>
      </c>
      <c r="BP57" s="6">
        <f t="shared" si="57"/>
        <v>0</v>
      </c>
      <c r="BQ57" s="6">
        <f t="shared" si="57"/>
        <v>0</v>
      </c>
      <c r="BR57" s="6">
        <f t="shared" si="57"/>
        <v>0</v>
      </c>
      <c r="BS57" s="6">
        <f t="shared" si="57"/>
        <v>0</v>
      </c>
      <c r="BV57" s="6"/>
      <c r="BW57" s="6"/>
    </row>
    <row r="58" spans="1:75" x14ac:dyDescent="0.35">
      <c r="V58" s="6">
        <v>1</v>
      </c>
      <c r="W58" s="6">
        <v>2</v>
      </c>
      <c r="X58" s="6">
        <v>3</v>
      </c>
      <c r="Y58" s="6">
        <v>4</v>
      </c>
      <c r="Z58" s="6">
        <v>5</v>
      </c>
      <c r="AA58" s="6">
        <v>6</v>
      </c>
      <c r="AB58" s="6">
        <v>7</v>
      </c>
      <c r="AC58" s="6">
        <v>8</v>
      </c>
      <c r="AD58" s="6">
        <v>9</v>
      </c>
      <c r="AE58" s="6">
        <v>10</v>
      </c>
      <c r="AF58" s="6">
        <v>11</v>
      </c>
      <c r="AG58" s="6">
        <v>12</v>
      </c>
      <c r="AH58" s="6">
        <v>13</v>
      </c>
      <c r="AI58" s="6">
        <v>14</v>
      </c>
      <c r="AJ58" s="6">
        <v>15</v>
      </c>
      <c r="AK58" s="6">
        <v>16</v>
      </c>
      <c r="AL58" s="6">
        <v>17</v>
      </c>
      <c r="AM58" s="6">
        <v>18</v>
      </c>
      <c r="AN58" s="6">
        <v>19</v>
      </c>
      <c r="AO58" s="6">
        <v>20</v>
      </c>
      <c r="AP58" s="6">
        <v>21</v>
      </c>
      <c r="AQ58" s="6">
        <v>22</v>
      </c>
      <c r="AR58" s="6">
        <v>23</v>
      </c>
      <c r="AS58" s="6">
        <v>24</v>
      </c>
      <c r="AT58" s="6">
        <v>25</v>
      </c>
      <c r="AU58" s="6">
        <v>26</v>
      </c>
      <c r="AV58" s="6">
        <v>27</v>
      </c>
      <c r="AW58" s="6">
        <v>28</v>
      </c>
      <c r="AX58" s="6">
        <v>29</v>
      </c>
      <c r="AY58" s="6">
        <v>30</v>
      </c>
      <c r="AZ58" s="6">
        <v>31</v>
      </c>
      <c r="BA58" s="6">
        <v>32</v>
      </c>
      <c r="BB58" s="6">
        <v>33</v>
      </c>
      <c r="BC58" s="6">
        <v>34</v>
      </c>
      <c r="BD58" s="6">
        <v>35</v>
      </c>
      <c r="BE58" s="6">
        <v>36</v>
      </c>
      <c r="BF58" s="6">
        <v>37</v>
      </c>
      <c r="BG58" s="6">
        <v>38</v>
      </c>
      <c r="BH58" s="6">
        <v>39</v>
      </c>
      <c r="BI58" s="6">
        <v>40</v>
      </c>
      <c r="BJ58" s="6">
        <v>41</v>
      </c>
      <c r="BK58" s="6">
        <v>42</v>
      </c>
      <c r="BL58" s="6">
        <v>43</v>
      </c>
      <c r="BM58" s="6">
        <v>44</v>
      </c>
      <c r="BN58" s="6">
        <v>45</v>
      </c>
      <c r="BO58" s="6">
        <v>46</v>
      </c>
      <c r="BP58" s="6">
        <v>47</v>
      </c>
      <c r="BQ58" s="6">
        <v>48</v>
      </c>
      <c r="BR58" s="6">
        <v>49</v>
      </c>
      <c r="BS58" s="6">
        <v>50</v>
      </c>
      <c r="BV58" s="6"/>
      <c r="BW58" s="6"/>
    </row>
    <row r="59" spans="1:75" x14ac:dyDescent="0.35">
      <c r="V59" s="6">
        <f t="shared" ref="V59:BA59" si="58">V57-V58</f>
        <v>-1</v>
      </c>
      <c r="W59" s="6">
        <f t="shared" si="58"/>
        <v>-2</v>
      </c>
      <c r="X59" s="6">
        <f t="shared" si="58"/>
        <v>-3</v>
      </c>
      <c r="Y59" s="6">
        <f t="shared" si="58"/>
        <v>-4</v>
      </c>
      <c r="Z59" s="6">
        <f t="shared" si="58"/>
        <v>-5</v>
      </c>
      <c r="AA59" s="6">
        <f t="shared" si="58"/>
        <v>-6</v>
      </c>
      <c r="AB59" s="6">
        <f t="shared" si="58"/>
        <v>-7</v>
      </c>
      <c r="AC59" s="6">
        <f t="shared" si="58"/>
        <v>-8</v>
      </c>
      <c r="AD59" s="6">
        <f t="shared" si="58"/>
        <v>-9</v>
      </c>
      <c r="AE59" s="6">
        <f t="shared" si="58"/>
        <v>-10</v>
      </c>
      <c r="AF59" s="6">
        <f t="shared" si="58"/>
        <v>-11</v>
      </c>
      <c r="AG59" s="6">
        <f t="shared" si="58"/>
        <v>-12</v>
      </c>
      <c r="AH59" s="6">
        <f t="shared" si="58"/>
        <v>-13</v>
      </c>
      <c r="AI59" s="6">
        <f t="shared" si="58"/>
        <v>-14</v>
      </c>
      <c r="AJ59" s="6">
        <f t="shared" si="58"/>
        <v>-15</v>
      </c>
      <c r="AK59" s="6">
        <f t="shared" si="58"/>
        <v>-16</v>
      </c>
      <c r="AL59" s="6">
        <f t="shared" si="58"/>
        <v>-17</v>
      </c>
      <c r="AM59" s="6">
        <f t="shared" si="58"/>
        <v>-18</v>
      </c>
      <c r="AN59" s="6">
        <f t="shared" si="58"/>
        <v>-19</v>
      </c>
      <c r="AO59" s="6">
        <f t="shared" si="58"/>
        <v>-20</v>
      </c>
      <c r="AP59" s="6">
        <f t="shared" si="58"/>
        <v>-21</v>
      </c>
      <c r="AQ59" s="6">
        <f t="shared" si="58"/>
        <v>-22</v>
      </c>
      <c r="AR59" s="6">
        <f t="shared" si="58"/>
        <v>-23</v>
      </c>
      <c r="AS59" s="6">
        <f t="shared" si="58"/>
        <v>-24</v>
      </c>
      <c r="AT59" s="6">
        <f t="shared" si="58"/>
        <v>-25</v>
      </c>
      <c r="AU59" s="6">
        <f t="shared" si="58"/>
        <v>-26</v>
      </c>
      <c r="AV59" s="6">
        <f t="shared" si="58"/>
        <v>-27</v>
      </c>
      <c r="AW59" s="6">
        <f t="shared" si="58"/>
        <v>-28</v>
      </c>
      <c r="AX59" s="6">
        <f t="shared" si="58"/>
        <v>-29</v>
      </c>
      <c r="AY59" s="6">
        <f t="shared" si="58"/>
        <v>-30</v>
      </c>
      <c r="AZ59" s="6">
        <f t="shared" si="58"/>
        <v>-31</v>
      </c>
      <c r="BA59" s="6">
        <f t="shared" si="58"/>
        <v>-32</v>
      </c>
      <c r="BB59" s="6">
        <f t="shared" ref="BB59:BS59" si="59">BB57-BB58</f>
        <v>-33</v>
      </c>
      <c r="BC59" s="6">
        <f t="shared" si="59"/>
        <v>-34</v>
      </c>
      <c r="BD59" s="6">
        <f t="shared" si="59"/>
        <v>-35</v>
      </c>
      <c r="BE59" s="6">
        <f t="shared" si="59"/>
        <v>-36</v>
      </c>
      <c r="BF59" s="6">
        <f t="shared" si="59"/>
        <v>-37</v>
      </c>
      <c r="BG59" s="6">
        <f t="shared" si="59"/>
        <v>-38</v>
      </c>
      <c r="BH59" s="6">
        <f t="shared" si="59"/>
        <v>-39</v>
      </c>
      <c r="BI59" s="6">
        <f t="shared" si="59"/>
        <v>-40</v>
      </c>
      <c r="BJ59" s="6">
        <f t="shared" si="59"/>
        <v>-41</v>
      </c>
      <c r="BK59" s="6">
        <f t="shared" si="59"/>
        <v>-42</v>
      </c>
      <c r="BL59" s="6">
        <f t="shared" si="59"/>
        <v>-43</v>
      </c>
      <c r="BM59" s="6">
        <f t="shared" si="59"/>
        <v>-44</v>
      </c>
      <c r="BN59" s="6">
        <f t="shared" si="59"/>
        <v>-45</v>
      </c>
      <c r="BO59" s="6">
        <f t="shared" si="59"/>
        <v>-46</v>
      </c>
      <c r="BP59" s="6">
        <f t="shared" si="59"/>
        <v>-47</v>
      </c>
      <c r="BQ59" s="6">
        <f t="shared" si="59"/>
        <v>-48</v>
      </c>
      <c r="BR59" s="6">
        <f t="shared" si="59"/>
        <v>-49</v>
      </c>
      <c r="BS59" s="6">
        <f t="shared" si="59"/>
        <v>-50</v>
      </c>
      <c r="BU59" s="6" t="s">
        <v>21</v>
      </c>
      <c r="BV59" s="6"/>
      <c r="BW59" s="6"/>
    </row>
    <row r="60" spans="1:75" x14ac:dyDescent="0.35">
      <c r="V60" s="6" t="str">
        <f>IF(V59&gt;=0,COUNT($V59)+BT56,"")</f>
        <v/>
      </c>
      <c r="W60" s="6" t="str">
        <f>IF(W59&gt;=0,COUNT($V59:W59)+$BT56,"")</f>
        <v/>
      </c>
      <c r="X60" s="6" t="str">
        <f>IF(X59&gt;=0,COUNT($V59:X59)+$BT56,"")</f>
        <v/>
      </c>
      <c r="Y60" s="6" t="str">
        <f>IF(Y59&gt;=0,COUNT($V59:Y59)+$BT56,"")</f>
        <v/>
      </c>
      <c r="Z60" s="6" t="str">
        <f>IF(Z59&gt;=0,COUNT($V59:Z59)+$BT56,"")</f>
        <v/>
      </c>
      <c r="AA60" s="6" t="str">
        <f>IF(AA59&gt;=0,COUNT($V59:AA59)+$BT56,"")</f>
        <v/>
      </c>
      <c r="AB60" s="6" t="str">
        <f>IF(AB59&gt;=0,COUNT($V59:AB59)+$BT56,"")</f>
        <v/>
      </c>
      <c r="AC60" s="6" t="str">
        <f>IF(AC59&gt;=0,COUNT($V59:AC59)+$BT56,"")</f>
        <v/>
      </c>
      <c r="AD60" s="6" t="str">
        <f>IF(AD59&gt;=0,COUNT($V59:AD59)+$BT56,"")</f>
        <v/>
      </c>
      <c r="AE60" s="6" t="str">
        <f>IF(AE59&gt;=0,COUNT($V59:AE59)+$BT56,"")</f>
        <v/>
      </c>
      <c r="AF60" s="6" t="str">
        <f>IF(AF59&gt;=0,COUNT($V59:AF59)+$BT56,"")</f>
        <v/>
      </c>
      <c r="AG60" s="6" t="str">
        <f>IF(AG59&gt;=0,COUNT($V59:AG59)+$BT56,"")</f>
        <v/>
      </c>
      <c r="AH60" s="6" t="str">
        <f>IF(AH59&gt;=0,COUNT($V59:AH59)+$BT56,"")</f>
        <v/>
      </c>
      <c r="AI60" s="6" t="str">
        <f>IF(AI59&gt;=0,COUNT($V59:AI59)+$BT56,"")</f>
        <v/>
      </c>
      <c r="AJ60" s="6" t="str">
        <f>IF(AJ59&gt;=0,COUNT($V59:AJ59)+$BT56,"")</f>
        <v/>
      </c>
      <c r="AK60" s="6" t="str">
        <f>IF(AK59&gt;=0,COUNT($V59:AK59)+$BT56,"")</f>
        <v/>
      </c>
      <c r="AL60" s="6" t="str">
        <f>IF(AL59&gt;=0,COUNT($V59:AL59)+$BT56,"")</f>
        <v/>
      </c>
      <c r="AM60" s="6" t="str">
        <f>IF(AM59&gt;=0,COUNT($V59:AM59)+$BT56,"")</f>
        <v/>
      </c>
      <c r="AN60" s="6" t="str">
        <f>IF(AN59&gt;=0,COUNT($V59:AN59)+$BT56,"")</f>
        <v/>
      </c>
      <c r="AO60" s="6" t="str">
        <f>IF(AO59&gt;=0,COUNT($V59:AO59)+$BT56,"")</f>
        <v/>
      </c>
      <c r="AP60" s="6" t="str">
        <f>IF(AP59&gt;=0,COUNT($V59:AP59)+$BT56,"")</f>
        <v/>
      </c>
      <c r="AQ60" s="6" t="str">
        <f>IF(AQ59&gt;=0,COUNT($V59:AQ59)+$BT56,"")</f>
        <v/>
      </c>
      <c r="AR60" s="6" t="str">
        <f>IF(AR59&gt;=0,COUNT($V59:AR59)+$BT56,"")</f>
        <v/>
      </c>
      <c r="AS60" s="6" t="str">
        <f>IF(AS59&gt;=0,COUNT($V59:AS59)+$BT56,"")</f>
        <v/>
      </c>
      <c r="AT60" s="6" t="str">
        <f>IF(AT59&gt;=0,COUNT($V59:AT59)+$BT56,"")</f>
        <v/>
      </c>
      <c r="AU60" s="6" t="str">
        <f>IF(AU59&gt;=0,COUNT($V59:AU59)+$BT56,"")</f>
        <v/>
      </c>
      <c r="AV60" s="6" t="str">
        <f>IF(AV59&gt;=0,COUNT($V59:AV59)+$BT56,"")</f>
        <v/>
      </c>
      <c r="AW60" s="6" t="str">
        <f>IF(AW59&gt;=0,COUNT($V59:AW59)+$BT56,"")</f>
        <v/>
      </c>
      <c r="AX60" s="6" t="str">
        <f>IF(AX59&gt;=0,COUNT($V59:AX59)+$BT56,"")</f>
        <v/>
      </c>
      <c r="AY60" s="6" t="str">
        <f>IF(AY59&gt;=0,COUNT($V59:AY59)+$BT56,"")</f>
        <v/>
      </c>
      <c r="AZ60" s="6" t="str">
        <f>IF(AZ59&gt;=0,COUNT($V59:AZ59)+$BT56,"")</f>
        <v/>
      </c>
      <c r="BA60" s="6" t="str">
        <f>IF(BA59&gt;=0,COUNT($V59:BA59)+$BT56,"")</f>
        <v/>
      </c>
      <c r="BB60" s="6" t="str">
        <f>IF(BB59&gt;=0,COUNT($V59:BB59)+$BT56,"")</f>
        <v/>
      </c>
      <c r="BC60" s="6" t="str">
        <f>IF(BC59&gt;=0,COUNT($V59:BC59)+$BT56,"")</f>
        <v/>
      </c>
      <c r="BD60" s="6" t="str">
        <f>IF(BD59&gt;=0,COUNT($V59:BD59)+$BT56,"")</f>
        <v/>
      </c>
      <c r="BE60" s="6" t="str">
        <f>IF(BE59&gt;=0,COUNT($V59:BE59)+$BT56,"")</f>
        <v/>
      </c>
      <c r="BF60" s="6" t="str">
        <f>IF(BF59&gt;=0,COUNT($V59:BF59)+$BT56,"")</f>
        <v/>
      </c>
      <c r="BG60" s="6" t="str">
        <f>IF(BG59&gt;=0,COUNT($V59:BG59)+$BT56,"")</f>
        <v/>
      </c>
      <c r="BH60" s="6" t="str">
        <f>IF(BH59&gt;=0,COUNT($V59:BH59)+$BT56,"")</f>
        <v/>
      </c>
      <c r="BI60" s="6" t="str">
        <f>IF(BI59&gt;=0,COUNT($V59:BI59)+$BT56,"")</f>
        <v/>
      </c>
      <c r="BJ60" s="6" t="str">
        <f>IF(BJ59&gt;=0,COUNT($V59:BJ59)+$BT56,"")</f>
        <v/>
      </c>
      <c r="BK60" s="6" t="str">
        <f>IF(BK59&gt;=0,COUNT($V59:BK59)+$BT56,"")</f>
        <v/>
      </c>
      <c r="BL60" s="6" t="str">
        <f>IF(BL59&gt;=0,COUNT($V59:BL59)+$BT56,"")</f>
        <v/>
      </c>
      <c r="BM60" s="6" t="str">
        <f>IF(BM59&gt;=0,COUNT($V59:BM59)+$BT56,"")</f>
        <v/>
      </c>
      <c r="BN60" s="6" t="str">
        <f>IF(BN59&gt;=0,COUNT($V59:BN59)+$BT56,"")</f>
        <v/>
      </c>
      <c r="BO60" s="6" t="str">
        <f>IF(BO59&gt;=0,COUNT($V59:BO59)+$BT56,"")</f>
        <v/>
      </c>
      <c r="BP60" s="6" t="str">
        <f>IF(BP59&gt;=0,COUNT($V59:BP59)+$BT56,"")</f>
        <v/>
      </c>
      <c r="BQ60" s="6" t="str">
        <f>IF(BQ59&gt;=0,COUNT($V59:BQ59)+$BT56,"")</f>
        <v/>
      </c>
      <c r="BR60" s="6" t="str">
        <f>IF(BR59&gt;=0,COUNT($V59:BR59)+$BT56,"")</f>
        <v/>
      </c>
      <c r="BS60" s="6" t="str">
        <f>IF(BS59&gt;=0,COUNT($V59:BS59)+$BT56,"")</f>
        <v/>
      </c>
      <c r="BT60" s="6">
        <f>COUNT(V60:BS60)+BT56</f>
        <v>20</v>
      </c>
      <c r="BU60" s="276" t="str">
        <f>V60&amp;BU59&amp;W60&amp;BU59&amp;X60&amp;BU59&amp;Y60&amp;BU59&amp;Z60&amp;BU59&amp;AA60&amp;BU59&amp;AB60&amp;BU59&amp;AC60&amp;BU59&amp;AD60&amp;BU59&amp;AE60&amp;BU59&amp;AF60&amp;BU59&amp;AG60&amp;BU59&amp;AH60&amp;BU59&amp;AI60&amp;BU59&amp;AJ60&amp;BU59&amp;AK60&amp;BU59&amp;AL60&amp;BU59&amp;AM60&amp;BU59&amp;AN60&amp;BU59&amp;AO60&amp;BU59&amp;AP60&amp;BU59&amp;AQ60&amp;BU59&amp;AR60&amp;BU59&amp;AS60&amp;BU59&amp;AT60&amp;BU59&amp;AU60&amp;BU59&amp;AV60&amp;BU59&amp;AW60&amp;BU59&amp;AX60&amp;BU59&amp;AY60&amp;BU59&amp;AZ60&amp;BU59&amp;BA60&amp;BU59&amp;BB60&amp;BU59&amp;BC60&amp;BU59&amp;BD60&amp;BU59&amp;BE60&amp;BU59&amp;BF60&amp;BU59&amp;BG60&amp;BU59&amp;BH60&amp;BU59&amp;BI60&amp;BU59&amp;BJ60&amp;BU59&amp;BK60&amp;BU59&amp;BL60&amp;BU59&amp;BM60&amp;BU59&amp;BN60&amp;BU59&amp;BO60&amp;BU59&amp;BP60&amp;BU59&amp;BQ60&amp;BU59&amp;BR60&amp;BU59&amp;BS60</f>
        <v xml:space="preserve">                                                                                                  </v>
      </c>
      <c r="BV60" s="6"/>
      <c r="BW60" s="6"/>
    </row>
    <row r="61" spans="1:75" x14ac:dyDescent="0.35">
      <c r="V61" s="275">
        <f>'Encode Data'!F13</f>
        <v>3</v>
      </c>
      <c r="W61" s="6">
        <f t="shared" ref="W61:BB61" si="60">V61</f>
        <v>3</v>
      </c>
      <c r="X61" s="6">
        <f t="shared" si="60"/>
        <v>3</v>
      </c>
      <c r="Y61" s="6">
        <f t="shared" si="60"/>
        <v>3</v>
      </c>
      <c r="Z61" s="6">
        <f t="shared" si="60"/>
        <v>3</v>
      </c>
      <c r="AA61" s="6">
        <f t="shared" si="60"/>
        <v>3</v>
      </c>
      <c r="AB61" s="6">
        <f t="shared" si="60"/>
        <v>3</v>
      </c>
      <c r="AC61" s="6">
        <f t="shared" si="60"/>
        <v>3</v>
      </c>
      <c r="AD61" s="6">
        <f t="shared" si="60"/>
        <v>3</v>
      </c>
      <c r="AE61" s="6">
        <f t="shared" si="60"/>
        <v>3</v>
      </c>
      <c r="AF61" s="6">
        <f t="shared" si="60"/>
        <v>3</v>
      </c>
      <c r="AG61" s="6">
        <f t="shared" si="60"/>
        <v>3</v>
      </c>
      <c r="AH61" s="6">
        <f t="shared" si="60"/>
        <v>3</v>
      </c>
      <c r="AI61" s="6">
        <f t="shared" si="60"/>
        <v>3</v>
      </c>
      <c r="AJ61" s="6">
        <f t="shared" si="60"/>
        <v>3</v>
      </c>
      <c r="AK61" s="6">
        <f t="shared" si="60"/>
        <v>3</v>
      </c>
      <c r="AL61" s="6">
        <f t="shared" si="60"/>
        <v>3</v>
      </c>
      <c r="AM61" s="6">
        <f t="shared" si="60"/>
        <v>3</v>
      </c>
      <c r="AN61" s="6">
        <f t="shared" si="60"/>
        <v>3</v>
      </c>
      <c r="AO61" s="6">
        <f t="shared" si="60"/>
        <v>3</v>
      </c>
      <c r="AP61" s="6">
        <f t="shared" si="60"/>
        <v>3</v>
      </c>
      <c r="AQ61" s="6">
        <f t="shared" si="60"/>
        <v>3</v>
      </c>
      <c r="AR61" s="6">
        <f t="shared" si="60"/>
        <v>3</v>
      </c>
      <c r="AS61" s="6">
        <f t="shared" si="60"/>
        <v>3</v>
      </c>
      <c r="AT61" s="6">
        <f t="shared" si="60"/>
        <v>3</v>
      </c>
      <c r="AU61" s="6">
        <f t="shared" si="60"/>
        <v>3</v>
      </c>
      <c r="AV61" s="6">
        <f t="shared" si="60"/>
        <v>3</v>
      </c>
      <c r="AW61" s="6">
        <f t="shared" si="60"/>
        <v>3</v>
      </c>
      <c r="AX61" s="6">
        <f t="shared" si="60"/>
        <v>3</v>
      </c>
      <c r="AY61" s="6">
        <f t="shared" si="60"/>
        <v>3</v>
      </c>
      <c r="AZ61" s="6">
        <f t="shared" si="60"/>
        <v>3</v>
      </c>
      <c r="BA61" s="6">
        <f t="shared" si="60"/>
        <v>3</v>
      </c>
      <c r="BB61" s="6">
        <f t="shared" si="60"/>
        <v>3</v>
      </c>
      <c r="BC61" s="6">
        <f t="shared" ref="BC61:BS61" si="61">BB61</f>
        <v>3</v>
      </c>
      <c r="BD61" s="6">
        <f t="shared" si="61"/>
        <v>3</v>
      </c>
      <c r="BE61" s="6">
        <f t="shared" si="61"/>
        <v>3</v>
      </c>
      <c r="BF61" s="6">
        <f t="shared" si="61"/>
        <v>3</v>
      </c>
      <c r="BG61" s="6">
        <f t="shared" si="61"/>
        <v>3</v>
      </c>
      <c r="BH61" s="6">
        <f t="shared" si="61"/>
        <v>3</v>
      </c>
      <c r="BI61" s="6">
        <f t="shared" si="61"/>
        <v>3</v>
      </c>
      <c r="BJ61" s="6">
        <f t="shared" si="61"/>
        <v>3</v>
      </c>
      <c r="BK61" s="6">
        <f t="shared" si="61"/>
        <v>3</v>
      </c>
      <c r="BL61" s="6">
        <f t="shared" si="61"/>
        <v>3</v>
      </c>
      <c r="BM61" s="6">
        <f t="shared" si="61"/>
        <v>3</v>
      </c>
      <c r="BN61" s="6">
        <f t="shared" si="61"/>
        <v>3</v>
      </c>
      <c r="BO61" s="6">
        <f t="shared" si="61"/>
        <v>3</v>
      </c>
      <c r="BP61" s="6">
        <f t="shared" si="61"/>
        <v>3</v>
      </c>
      <c r="BQ61" s="6">
        <f t="shared" si="61"/>
        <v>3</v>
      </c>
      <c r="BR61" s="6">
        <f t="shared" si="61"/>
        <v>3</v>
      </c>
      <c r="BS61" s="6">
        <f t="shared" si="61"/>
        <v>3</v>
      </c>
      <c r="BV61" s="6"/>
      <c r="BW61" s="6"/>
    </row>
    <row r="62" spans="1:75" x14ac:dyDescent="0.35">
      <c r="V62" s="6">
        <v>1</v>
      </c>
      <c r="W62" s="6">
        <v>2</v>
      </c>
      <c r="X62" s="6">
        <v>3</v>
      </c>
      <c r="Y62" s="6">
        <v>4</v>
      </c>
      <c r="Z62" s="6">
        <v>5</v>
      </c>
      <c r="AA62" s="6">
        <v>6</v>
      </c>
      <c r="AB62" s="6">
        <v>7</v>
      </c>
      <c r="AC62" s="6">
        <v>8</v>
      </c>
      <c r="AD62" s="6">
        <v>9</v>
      </c>
      <c r="AE62" s="6">
        <v>10</v>
      </c>
      <c r="AF62" s="6">
        <v>11</v>
      </c>
      <c r="AG62" s="6">
        <v>12</v>
      </c>
      <c r="AH62" s="6">
        <v>13</v>
      </c>
      <c r="AI62" s="6">
        <v>14</v>
      </c>
      <c r="AJ62" s="6">
        <v>15</v>
      </c>
      <c r="AK62" s="6">
        <v>16</v>
      </c>
      <c r="AL62" s="6">
        <v>17</v>
      </c>
      <c r="AM62" s="6">
        <v>18</v>
      </c>
      <c r="AN62" s="6">
        <v>19</v>
      </c>
      <c r="AO62" s="6">
        <v>20</v>
      </c>
      <c r="AP62" s="6">
        <v>21</v>
      </c>
      <c r="AQ62" s="6">
        <v>22</v>
      </c>
      <c r="AR62" s="6">
        <v>23</v>
      </c>
      <c r="AS62" s="6">
        <v>24</v>
      </c>
      <c r="AT62" s="6">
        <v>25</v>
      </c>
      <c r="AU62" s="6">
        <v>26</v>
      </c>
      <c r="AV62" s="6">
        <v>27</v>
      </c>
      <c r="AW62" s="6">
        <v>28</v>
      </c>
      <c r="AX62" s="6">
        <v>29</v>
      </c>
      <c r="AY62" s="6">
        <v>30</v>
      </c>
      <c r="AZ62" s="6">
        <v>31</v>
      </c>
      <c r="BA62" s="6">
        <v>32</v>
      </c>
      <c r="BB62" s="6">
        <v>33</v>
      </c>
      <c r="BC62" s="6">
        <v>34</v>
      </c>
      <c r="BD62" s="6">
        <v>35</v>
      </c>
      <c r="BE62" s="6">
        <v>36</v>
      </c>
      <c r="BF62" s="6">
        <v>37</v>
      </c>
      <c r="BG62" s="6">
        <v>38</v>
      </c>
      <c r="BH62" s="6">
        <v>39</v>
      </c>
      <c r="BI62" s="6">
        <v>40</v>
      </c>
      <c r="BJ62" s="6">
        <v>41</v>
      </c>
      <c r="BK62" s="6">
        <v>42</v>
      </c>
      <c r="BL62" s="6">
        <v>43</v>
      </c>
      <c r="BM62" s="6">
        <v>44</v>
      </c>
      <c r="BN62" s="6">
        <v>45</v>
      </c>
      <c r="BO62" s="6">
        <v>46</v>
      </c>
      <c r="BP62" s="6">
        <v>47</v>
      </c>
      <c r="BQ62" s="6">
        <v>48</v>
      </c>
      <c r="BR62" s="6">
        <v>49</v>
      </c>
      <c r="BS62" s="6">
        <v>50</v>
      </c>
      <c r="BV62" s="6"/>
      <c r="BW62" s="6"/>
    </row>
    <row r="63" spans="1:75" x14ac:dyDescent="0.35">
      <c r="V63" s="6">
        <f t="shared" ref="V63:BA63" si="62">V61-V62</f>
        <v>2</v>
      </c>
      <c r="W63" s="6">
        <f t="shared" si="62"/>
        <v>1</v>
      </c>
      <c r="X63" s="6">
        <f t="shared" si="62"/>
        <v>0</v>
      </c>
      <c r="Y63" s="6">
        <f t="shared" si="62"/>
        <v>-1</v>
      </c>
      <c r="Z63" s="6">
        <f t="shared" si="62"/>
        <v>-2</v>
      </c>
      <c r="AA63" s="6">
        <f t="shared" si="62"/>
        <v>-3</v>
      </c>
      <c r="AB63" s="6">
        <f t="shared" si="62"/>
        <v>-4</v>
      </c>
      <c r="AC63" s="6">
        <f t="shared" si="62"/>
        <v>-5</v>
      </c>
      <c r="AD63" s="6">
        <f t="shared" si="62"/>
        <v>-6</v>
      </c>
      <c r="AE63" s="6">
        <f t="shared" si="62"/>
        <v>-7</v>
      </c>
      <c r="AF63" s="6">
        <f t="shared" si="62"/>
        <v>-8</v>
      </c>
      <c r="AG63" s="6">
        <f t="shared" si="62"/>
        <v>-9</v>
      </c>
      <c r="AH63" s="6">
        <f t="shared" si="62"/>
        <v>-10</v>
      </c>
      <c r="AI63" s="6">
        <f t="shared" si="62"/>
        <v>-11</v>
      </c>
      <c r="AJ63" s="6">
        <f t="shared" si="62"/>
        <v>-12</v>
      </c>
      <c r="AK63" s="6">
        <f t="shared" si="62"/>
        <v>-13</v>
      </c>
      <c r="AL63" s="6">
        <f t="shared" si="62"/>
        <v>-14</v>
      </c>
      <c r="AM63" s="6">
        <f t="shared" si="62"/>
        <v>-15</v>
      </c>
      <c r="AN63" s="6">
        <f t="shared" si="62"/>
        <v>-16</v>
      </c>
      <c r="AO63" s="6">
        <f t="shared" si="62"/>
        <v>-17</v>
      </c>
      <c r="AP63" s="6">
        <f t="shared" si="62"/>
        <v>-18</v>
      </c>
      <c r="AQ63" s="6">
        <f t="shared" si="62"/>
        <v>-19</v>
      </c>
      <c r="AR63" s="6">
        <f t="shared" si="62"/>
        <v>-20</v>
      </c>
      <c r="AS63" s="6">
        <f t="shared" si="62"/>
        <v>-21</v>
      </c>
      <c r="AT63" s="6">
        <f t="shared" si="62"/>
        <v>-22</v>
      </c>
      <c r="AU63" s="6">
        <f t="shared" si="62"/>
        <v>-23</v>
      </c>
      <c r="AV63" s="6">
        <f t="shared" si="62"/>
        <v>-24</v>
      </c>
      <c r="AW63" s="6">
        <f t="shared" si="62"/>
        <v>-25</v>
      </c>
      <c r="AX63" s="6">
        <f t="shared" si="62"/>
        <v>-26</v>
      </c>
      <c r="AY63" s="6">
        <f t="shared" si="62"/>
        <v>-27</v>
      </c>
      <c r="AZ63" s="6">
        <f t="shared" si="62"/>
        <v>-28</v>
      </c>
      <c r="BA63" s="6">
        <f t="shared" si="62"/>
        <v>-29</v>
      </c>
      <c r="BB63" s="6">
        <f t="shared" ref="BB63:BS63" si="63">BB61-BB62</f>
        <v>-30</v>
      </c>
      <c r="BC63" s="6">
        <f t="shared" si="63"/>
        <v>-31</v>
      </c>
      <c r="BD63" s="6">
        <f t="shared" si="63"/>
        <v>-32</v>
      </c>
      <c r="BE63" s="6">
        <f t="shared" si="63"/>
        <v>-33</v>
      </c>
      <c r="BF63" s="6">
        <f t="shared" si="63"/>
        <v>-34</v>
      </c>
      <c r="BG63" s="6">
        <f t="shared" si="63"/>
        <v>-35</v>
      </c>
      <c r="BH63" s="6">
        <f t="shared" si="63"/>
        <v>-36</v>
      </c>
      <c r="BI63" s="6">
        <f t="shared" si="63"/>
        <v>-37</v>
      </c>
      <c r="BJ63" s="6">
        <f t="shared" si="63"/>
        <v>-38</v>
      </c>
      <c r="BK63" s="6">
        <f t="shared" si="63"/>
        <v>-39</v>
      </c>
      <c r="BL63" s="6">
        <f t="shared" si="63"/>
        <v>-40</v>
      </c>
      <c r="BM63" s="6">
        <f t="shared" si="63"/>
        <v>-41</v>
      </c>
      <c r="BN63" s="6">
        <f t="shared" si="63"/>
        <v>-42</v>
      </c>
      <c r="BO63" s="6">
        <f t="shared" si="63"/>
        <v>-43</v>
      </c>
      <c r="BP63" s="6">
        <f t="shared" si="63"/>
        <v>-44</v>
      </c>
      <c r="BQ63" s="6">
        <f t="shared" si="63"/>
        <v>-45</v>
      </c>
      <c r="BR63" s="6">
        <f t="shared" si="63"/>
        <v>-46</v>
      </c>
      <c r="BS63" s="6">
        <f t="shared" si="63"/>
        <v>-47</v>
      </c>
      <c r="BU63" s="6" t="s">
        <v>21</v>
      </c>
      <c r="BV63" s="6"/>
      <c r="BW63" s="6"/>
    </row>
    <row r="64" spans="1:75" x14ac:dyDescent="0.35">
      <c r="V64" s="6">
        <f>IF(V63&gt;=0,COUNT($V63)+BT60,"")</f>
        <v>21</v>
      </c>
      <c r="W64" s="6">
        <f>IF(W63&gt;=0,COUNT($V63:W63)+$BT60,"")</f>
        <v>22</v>
      </c>
      <c r="X64" s="6">
        <f>IF(X63&gt;=0,COUNT($V63:X63)+$BT60,"")</f>
        <v>23</v>
      </c>
      <c r="Y64" s="6" t="str">
        <f>IF(Y63&gt;=0,COUNT($V63:Y63)+$BT60,"")</f>
        <v/>
      </c>
      <c r="Z64" s="6" t="str">
        <f>IF(Z63&gt;=0,COUNT($V63:Z63)+$BT60,"")</f>
        <v/>
      </c>
      <c r="AA64" s="6" t="str">
        <f>IF(AA63&gt;=0,COUNT($V63:AA63)+$BT60,"")</f>
        <v/>
      </c>
      <c r="AB64" s="6" t="str">
        <f>IF(AB63&gt;=0,COUNT($V63:AB63)+$BT60,"")</f>
        <v/>
      </c>
      <c r="AC64" s="6" t="str">
        <f>IF(AC63&gt;=0,COUNT($V63:AC63)+$BT60,"")</f>
        <v/>
      </c>
      <c r="AD64" s="6" t="str">
        <f>IF(AD63&gt;=0,COUNT($V63:AD63)+$BT60,"")</f>
        <v/>
      </c>
      <c r="AE64" s="6" t="str">
        <f>IF(AE63&gt;=0,COUNT($V63:AE63)+$BT60,"")</f>
        <v/>
      </c>
      <c r="AF64" s="6" t="str">
        <f>IF(AF63&gt;=0,COUNT($V63:AF63)+$BT60,"")</f>
        <v/>
      </c>
      <c r="AG64" s="6" t="str">
        <f>IF(AG63&gt;=0,COUNT($V63:AG63)+$BT60,"")</f>
        <v/>
      </c>
      <c r="AH64" s="6" t="str">
        <f>IF(AH63&gt;=0,COUNT($V63:AH63)+$BT60,"")</f>
        <v/>
      </c>
      <c r="AI64" s="6" t="str">
        <f>IF(AI63&gt;=0,COUNT($V63:AI63)+$BT60,"")</f>
        <v/>
      </c>
      <c r="AJ64" s="6" t="str">
        <f>IF(AJ63&gt;=0,COUNT($V63:AJ63)+$BT60,"")</f>
        <v/>
      </c>
      <c r="AK64" s="6" t="str">
        <f>IF(AK63&gt;=0,COUNT($V63:AK63)+$BT60,"")</f>
        <v/>
      </c>
      <c r="AL64" s="6" t="str">
        <f>IF(AL63&gt;=0,COUNT($V63:AL63)+$BT60,"")</f>
        <v/>
      </c>
      <c r="AM64" s="6" t="str">
        <f>IF(AM63&gt;=0,COUNT($V63:AM63)+$BT60,"")</f>
        <v/>
      </c>
      <c r="AN64" s="6" t="str">
        <f>IF(AN63&gt;=0,COUNT($V63:AN63)+$BT60,"")</f>
        <v/>
      </c>
      <c r="AO64" s="6" t="str">
        <f>IF(AO63&gt;=0,COUNT($V63:AO63)+$BT60,"")</f>
        <v/>
      </c>
      <c r="AP64" s="6" t="str">
        <f>IF(AP63&gt;=0,COUNT($V63:AP63)+$BT60,"")</f>
        <v/>
      </c>
      <c r="AQ64" s="6" t="str">
        <f>IF(AQ63&gt;=0,COUNT($V63:AQ63)+$BT60,"")</f>
        <v/>
      </c>
      <c r="AR64" s="6" t="str">
        <f>IF(AR63&gt;=0,COUNT($V63:AR63)+$BT60,"")</f>
        <v/>
      </c>
      <c r="AS64" s="6" t="str">
        <f>IF(AS63&gt;=0,COUNT($V63:AS63)+$BT60,"")</f>
        <v/>
      </c>
      <c r="AT64" s="6" t="str">
        <f>IF(AT63&gt;=0,COUNT($V63:AT63)+$BT60,"")</f>
        <v/>
      </c>
      <c r="AU64" s="6" t="str">
        <f>IF(AU63&gt;=0,COUNT($V63:AU63)+$BT60,"")</f>
        <v/>
      </c>
      <c r="AV64" s="6" t="str">
        <f>IF(AV63&gt;=0,COUNT($V63:AV63)+$BT60,"")</f>
        <v/>
      </c>
      <c r="AW64" s="6" t="str">
        <f>IF(AW63&gt;=0,COUNT($V63:AW63)+$BT60,"")</f>
        <v/>
      </c>
      <c r="AX64" s="6" t="str">
        <f>IF(AX63&gt;=0,COUNT($V63:AX63)+$BT60,"")</f>
        <v/>
      </c>
      <c r="AY64" s="6" t="str">
        <f>IF(AY63&gt;=0,COUNT($V63:AY63)+$BT60,"")</f>
        <v/>
      </c>
      <c r="AZ64" s="6" t="str">
        <f>IF(AZ63&gt;=0,COUNT($V63:AZ63)+$BT60,"")</f>
        <v/>
      </c>
      <c r="BA64" s="6" t="str">
        <f>IF(BA63&gt;=0,COUNT($V63:BA63)+$BT60,"")</f>
        <v/>
      </c>
      <c r="BB64" s="6" t="str">
        <f>IF(BB63&gt;=0,COUNT($V63:BB63)+$BT60,"")</f>
        <v/>
      </c>
      <c r="BC64" s="6" t="str">
        <f>IF(BC63&gt;=0,COUNT($V63:BC63)+$BT60,"")</f>
        <v/>
      </c>
      <c r="BD64" s="6" t="str">
        <f>IF(BD63&gt;=0,COUNT($V63:BD63)+$BT60,"")</f>
        <v/>
      </c>
      <c r="BE64" s="6" t="str">
        <f>IF(BE63&gt;=0,COUNT($V63:BE63)+$BT60,"")</f>
        <v/>
      </c>
      <c r="BF64" s="6" t="str">
        <f>IF(BF63&gt;=0,COUNT($V63:BF63)+$BT60,"")</f>
        <v/>
      </c>
      <c r="BG64" s="6" t="str">
        <f>IF(BG63&gt;=0,COUNT($V63:BG63)+$BT60,"")</f>
        <v/>
      </c>
      <c r="BH64" s="6" t="str">
        <f>IF(BH63&gt;=0,COUNT($V63:BH63)+$BT60,"")</f>
        <v/>
      </c>
      <c r="BI64" s="6" t="str">
        <f>IF(BI63&gt;=0,COUNT($V63:BI63)+$BT60,"")</f>
        <v/>
      </c>
      <c r="BJ64" s="6" t="str">
        <f>IF(BJ63&gt;=0,COUNT($V63:BJ63)+$BT60,"")</f>
        <v/>
      </c>
      <c r="BK64" s="6" t="str">
        <f>IF(BK63&gt;=0,COUNT($V63:BK63)+$BT60,"")</f>
        <v/>
      </c>
      <c r="BL64" s="6" t="str">
        <f>IF(BL63&gt;=0,COUNT($V63:BL63)+$BT60,"")</f>
        <v/>
      </c>
      <c r="BM64" s="6" t="str">
        <f>IF(BM63&gt;=0,COUNT($V63:BM63)+$BT60,"")</f>
        <v/>
      </c>
      <c r="BN64" s="6" t="str">
        <f>IF(BN63&gt;=0,COUNT($V63:BN63)+$BT60,"")</f>
        <v/>
      </c>
      <c r="BO64" s="6" t="str">
        <f>IF(BO63&gt;=0,COUNT($V63:BO63)+$BT60,"")</f>
        <v/>
      </c>
      <c r="BP64" s="6" t="str">
        <f>IF(BP63&gt;=0,COUNT($V63:BP63)+$BT60,"")</f>
        <v/>
      </c>
      <c r="BQ64" s="6" t="str">
        <f>IF(BQ63&gt;=0,COUNT($V63:BQ63)+$BT60,"")</f>
        <v/>
      </c>
      <c r="BR64" s="6" t="str">
        <f>IF(BR63&gt;=0,COUNT($V63:BR63)+$BT60,"")</f>
        <v/>
      </c>
      <c r="BS64" s="6" t="str">
        <f>IF(BS63&gt;=0,COUNT($V63:BS63)+$BT60,"")</f>
        <v/>
      </c>
      <c r="BT64" s="6">
        <f>COUNT(V64:BS64)+BT60</f>
        <v>23</v>
      </c>
      <c r="BU64" s="276" t="str">
        <f>V64&amp;BU63&amp;W64&amp;BU63&amp;X64&amp;BU63&amp;Y64&amp;BU63&amp;Z64&amp;BU63&amp;AA64&amp;BU63&amp;AB64&amp;BU63&amp;AC64&amp;BU63&amp;AD64&amp;BU63&amp;AE64&amp;BU63&amp;AF64&amp;BU63&amp;AG64&amp;BU63&amp;AH64&amp;BU63&amp;AI64&amp;BU63&amp;AJ64&amp;BU63&amp;AK64&amp;BU63&amp;AL64&amp;BU63&amp;AM64&amp;BU63&amp;AN64&amp;BU63&amp;AO64&amp;BU63&amp;AP64&amp;BU63&amp;AQ64&amp;BU63&amp;AR64&amp;BU63&amp;AS64&amp;BU63&amp;AT64&amp;BU63&amp;AU64&amp;BU63&amp;AV64&amp;BU63&amp;AW64&amp;BU63&amp;AX64&amp;BU63&amp;AY64&amp;BU63&amp;AZ64&amp;BU63&amp;BA64&amp;BU63&amp;BB64&amp;BU63&amp;BC64&amp;BU63&amp;BD64&amp;BU63&amp;BE64&amp;BU63&amp;BF64&amp;BU63&amp;BG64&amp;BU63&amp;BH64&amp;BU63&amp;BI64&amp;BU63&amp;BJ64&amp;BU63&amp;BK64&amp;BU63&amp;BL64&amp;BU63&amp;BM64&amp;BU63&amp;BN64&amp;BU63&amp;BO64&amp;BU63&amp;BP64&amp;BU63&amp;BQ64&amp;BU63&amp;BR64&amp;BU63&amp;BS64</f>
        <v xml:space="preserve">21  22  23                                                                                              </v>
      </c>
      <c r="BV64" s="6"/>
      <c r="BW64" s="6"/>
    </row>
    <row r="65" spans="22:75" x14ac:dyDescent="0.35">
      <c r="V65" s="275">
        <f>'Encode Data'!F16</f>
        <v>3</v>
      </c>
      <c r="W65" s="6">
        <f t="shared" ref="W65:BB65" si="64">V65</f>
        <v>3</v>
      </c>
      <c r="X65" s="6">
        <f t="shared" si="64"/>
        <v>3</v>
      </c>
      <c r="Y65" s="6">
        <f t="shared" si="64"/>
        <v>3</v>
      </c>
      <c r="Z65" s="6">
        <f t="shared" si="64"/>
        <v>3</v>
      </c>
      <c r="AA65" s="6">
        <f t="shared" si="64"/>
        <v>3</v>
      </c>
      <c r="AB65" s="6">
        <f t="shared" si="64"/>
        <v>3</v>
      </c>
      <c r="AC65" s="6">
        <f t="shared" si="64"/>
        <v>3</v>
      </c>
      <c r="AD65" s="6">
        <f t="shared" si="64"/>
        <v>3</v>
      </c>
      <c r="AE65" s="6">
        <f t="shared" si="64"/>
        <v>3</v>
      </c>
      <c r="AF65" s="6">
        <f t="shared" si="64"/>
        <v>3</v>
      </c>
      <c r="AG65" s="6">
        <f t="shared" si="64"/>
        <v>3</v>
      </c>
      <c r="AH65" s="6">
        <f t="shared" si="64"/>
        <v>3</v>
      </c>
      <c r="AI65" s="6">
        <f t="shared" si="64"/>
        <v>3</v>
      </c>
      <c r="AJ65" s="6">
        <f t="shared" si="64"/>
        <v>3</v>
      </c>
      <c r="AK65" s="6">
        <f t="shared" si="64"/>
        <v>3</v>
      </c>
      <c r="AL65" s="6">
        <f t="shared" si="64"/>
        <v>3</v>
      </c>
      <c r="AM65" s="6">
        <f t="shared" si="64"/>
        <v>3</v>
      </c>
      <c r="AN65" s="6">
        <f t="shared" si="64"/>
        <v>3</v>
      </c>
      <c r="AO65" s="6">
        <f t="shared" si="64"/>
        <v>3</v>
      </c>
      <c r="AP65" s="6">
        <f t="shared" si="64"/>
        <v>3</v>
      </c>
      <c r="AQ65" s="6">
        <f t="shared" si="64"/>
        <v>3</v>
      </c>
      <c r="AR65" s="6">
        <f t="shared" si="64"/>
        <v>3</v>
      </c>
      <c r="AS65" s="6">
        <f t="shared" si="64"/>
        <v>3</v>
      </c>
      <c r="AT65" s="6">
        <f t="shared" si="64"/>
        <v>3</v>
      </c>
      <c r="AU65" s="6">
        <f t="shared" si="64"/>
        <v>3</v>
      </c>
      <c r="AV65" s="6">
        <f t="shared" si="64"/>
        <v>3</v>
      </c>
      <c r="AW65" s="6">
        <f t="shared" si="64"/>
        <v>3</v>
      </c>
      <c r="AX65" s="6">
        <f t="shared" si="64"/>
        <v>3</v>
      </c>
      <c r="AY65" s="6">
        <f t="shared" si="64"/>
        <v>3</v>
      </c>
      <c r="AZ65" s="6">
        <f t="shared" si="64"/>
        <v>3</v>
      </c>
      <c r="BA65" s="6">
        <f t="shared" si="64"/>
        <v>3</v>
      </c>
      <c r="BB65" s="6">
        <f t="shared" si="64"/>
        <v>3</v>
      </c>
      <c r="BC65" s="6">
        <f t="shared" ref="BC65:BS65" si="65">BB65</f>
        <v>3</v>
      </c>
      <c r="BD65" s="6">
        <f t="shared" si="65"/>
        <v>3</v>
      </c>
      <c r="BE65" s="6">
        <f t="shared" si="65"/>
        <v>3</v>
      </c>
      <c r="BF65" s="6">
        <f t="shared" si="65"/>
        <v>3</v>
      </c>
      <c r="BG65" s="6">
        <f t="shared" si="65"/>
        <v>3</v>
      </c>
      <c r="BH65" s="6">
        <f t="shared" si="65"/>
        <v>3</v>
      </c>
      <c r="BI65" s="6">
        <f t="shared" si="65"/>
        <v>3</v>
      </c>
      <c r="BJ65" s="6">
        <f t="shared" si="65"/>
        <v>3</v>
      </c>
      <c r="BK65" s="6">
        <f t="shared" si="65"/>
        <v>3</v>
      </c>
      <c r="BL65" s="6">
        <f t="shared" si="65"/>
        <v>3</v>
      </c>
      <c r="BM65" s="6">
        <f t="shared" si="65"/>
        <v>3</v>
      </c>
      <c r="BN65" s="6">
        <f t="shared" si="65"/>
        <v>3</v>
      </c>
      <c r="BO65" s="6">
        <f t="shared" si="65"/>
        <v>3</v>
      </c>
      <c r="BP65" s="6">
        <f t="shared" si="65"/>
        <v>3</v>
      </c>
      <c r="BQ65" s="6">
        <f t="shared" si="65"/>
        <v>3</v>
      </c>
      <c r="BR65" s="6">
        <f t="shared" si="65"/>
        <v>3</v>
      </c>
      <c r="BS65" s="6">
        <f t="shared" si="65"/>
        <v>3</v>
      </c>
      <c r="BV65" s="6"/>
      <c r="BW65" s="6"/>
    </row>
    <row r="66" spans="22:75" x14ac:dyDescent="0.35">
      <c r="V66" s="6">
        <v>1</v>
      </c>
      <c r="W66" s="6">
        <v>2</v>
      </c>
      <c r="X66" s="6">
        <v>3</v>
      </c>
      <c r="Y66" s="6">
        <v>4</v>
      </c>
      <c r="Z66" s="6">
        <v>5</v>
      </c>
      <c r="AA66" s="6">
        <v>6</v>
      </c>
      <c r="AB66" s="6">
        <v>7</v>
      </c>
      <c r="AC66" s="6">
        <v>8</v>
      </c>
      <c r="AD66" s="6">
        <v>9</v>
      </c>
      <c r="AE66" s="6">
        <v>10</v>
      </c>
      <c r="AF66" s="6">
        <v>11</v>
      </c>
      <c r="AG66" s="6">
        <v>12</v>
      </c>
      <c r="AH66" s="6">
        <v>13</v>
      </c>
      <c r="AI66" s="6">
        <v>14</v>
      </c>
      <c r="AJ66" s="6">
        <v>15</v>
      </c>
      <c r="AK66" s="6">
        <v>16</v>
      </c>
      <c r="AL66" s="6">
        <v>17</v>
      </c>
      <c r="AM66" s="6">
        <v>18</v>
      </c>
      <c r="AN66" s="6">
        <v>19</v>
      </c>
      <c r="AO66" s="6">
        <v>20</v>
      </c>
      <c r="AP66" s="6">
        <v>21</v>
      </c>
      <c r="AQ66" s="6">
        <v>22</v>
      </c>
      <c r="AR66" s="6">
        <v>23</v>
      </c>
      <c r="AS66" s="6">
        <v>24</v>
      </c>
      <c r="AT66" s="6">
        <v>25</v>
      </c>
      <c r="AU66" s="6">
        <v>26</v>
      </c>
      <c r="AV66" s="6">
        <v>27</v>
      </c>
      <c r="AW66" s="6">
        <v>28</v>
      </c>
      <c r="AX66" s="6">
        <v>29</v>
      </c>
      <c r="AY66" s="6">
        <v>30</v>
      </c>
      <c r="AZ66" s="6">
        <v>31</v>
      </c>
      <c r="BA66" s="6">
        <v>32</v>
      </c>
      <c r="BB66" s="6">
        <v>33</v>
      </c>
      <c r="BC66" s="6">
        <v>34</v>
      </c>
      <c r="BD66" s="6">
        <v>35</v>
      </c>
      <c r="BE66" s="6">
        <v>36</v>
      </c>
      <c r="BF66" s="6">
        <v>37</v>
      </c>
      <c r="BG66" s="6">
        <v>38</v>
      </c>
      <c r="BH66" s="6">
        <v>39</v>
      </c>
      <c r="BI66" s="6">
        <v>40</v>
      </c>
      <c r="BJ66" s="6">
        <v>41</v>
      </c>
      <c r="BK66" s="6">
        <v>42</v>
      </c>
      <c r="BL66" s="6">
        <v>43</v>
      </c>
      <c r="BM66" s="6">
        <v>44</v>
      </c>
      <c r="BN66" s="6">
        <v>45</v>
      </c>
      <c r="BO66" s="6">
        <v>46</v>
      </c>
      <c r="BP66" s="6">
        <v>47</v>
      </c>
      <c r="BQ66" s="6">
        <v>48</v>
      </c>
      <c r="BR66" s="6">
        <v>49</v>
      </c>
      <c r="BS66" s="6">
        <v>50</v>
      </c>
      <c r="BV66" s="6"/>
      <c r="BW66" s="6"/>
    </row>
    <row r="67" spans="22:75" x14ac:dyDescent="0.35">
      <c r="V67" s="6">
        <f t="shared" ref="V67:BA67" si="66">V65-V66</f>
        <v>2</v>
      </c>
      <c r="W67" s="6">
        <f t="shared" si="66"/>
        <v>1</v>
      </c>
      <c r="X67" s="6">
        <f t="shared" si="66"/>
        <v>0</v>
      </c>
      <c r="Y67" s="6">
        <f t="shared" si="66"/>
        <v>-1</v>
      </c>
      <c r="Z67" s="6">
        <f t="shared" si="66"/>
        <v>-2</v>
      </c>
      <c r="AA67" s="6">
        <f t="shared" si="66"/>
        <v>-3</v>
      </c>
      <c r="AB67" s="6">
        <f t="shared" si="66"/>
        <v>-4</v>
      </c>
      <c r="AC67" s="6">
        <f t="shared" si="66"/>
        <v>-5</v>
      </c>
      <c r="AD67" s="6">
        <f t="shared" si="66"/>
        <v>-6</v>
      </c>
      <c r="AE67" s="6">
        <f t="shared" si="66"/>
        <v>-7</v>
      </c>
      <c r="AF67" s="6">
        <f t="shared" si="66"/>
        <v>-8</v>
      </c>
      <c r="AG67" s="6">
        <f t="shared" si="66"/>
        <v>-9</v>
      </c>
      <c r="AH67" s="6">
        <f t="shared" si="66"/>
        <v>-10</v>
      </c>
      <c r="AI67" s="6">
        <f t="shared" si="66"/>
        <v>-11</v>
      </c>
      <c r="AJ67" s="6">
        <f t="shared" si="66"/>
        <v>-12</v>
      </c>
      <c r="AK67" s="6">
        <f t="shared" si="66"/>
        <v>-13</v>
      </c>
      <c r="AL67" s="6">
        <f t="shared" si="66"/>
        <v>-14</v>
      </c>
      <c r="AM67" s="6">
        <f t="shared" si="66"/>
        <v>-15</v>
      </c>
      <c r="AN67" s="6">
        <f t="shared" si="66"/>
        <v>-16</v>
      </c>
      <c r="AO67" s="6">
        <f t="shared" si="66"/>
        <v>-17</v>
      </c>
      <c r="AP67" s="6">
        <f t="shared" si="66"/>
        <v>-18</v>
      </c>
      <c r="AQ67" s="6">
        <f t="shared" si="66"/>
        <v>-19</v>
      </c>
      <c r="AR67" s="6">
        <f t="shared" si="66"/>
        <v>-20</v>
      </c>
      <c r="AS67" s="6">
        <f t="shared" si="66"/>
        <v>-21</v>
      </c>
      <c r="AT67" s="6">
        <f t="shared" si="66"/>
        <v>-22</v>
      </c>
      <c r="AU67" s="6">
        <f t="shared" si="66"/>
        <v>-23</v>
      </c>
      <c r="AV67" s="6">
        <f t="shared" si="66"/>
        <v>-24</v>
      </c>
      <c r="AW67" s="6">
        <f t="shared" si="66"/>
        <v>-25</v>
      </c>
      <c r="AX67" s="6">
        <f t="shared" si="66"/>
        <v>-26</v>
      </c>
      <c r="AY67" s="6">
        <f t="shared" si="66"/>
        <v>-27</v>
      </c>
      <c r="AZ67" s="6">
        <f t="shared" si="66"/>
        <v>-28</v>
      </c>
      <c r="BA67" s="6">
        <f t="shared" si="66"/>
        <v>-29</v>
      </c>
      <c r="BB67" s="6">
        <f t="shared" ref="BB67:BS67" si="67">BB65-BB66</f>
        <v>-30</v>
      </c>
      <c r="BC67" s="6">
        <f t="shared" si="67"/>
        <v>-31</v>
      </c>
      <c r="BD67" s="6">
        <f t="shared" si="67"/>
        <v>-32</v>
      </c>
      <c r="BE67" s="6">
        <f t="shared" si="67"/>
        <v>-33</v>
      </c>
      <c r="BF67" s="6">
        <f t="shared" si="67"/>
        <v>-34</v>
      </c>
      <c r="BG67" s="6">
        <f t="shared" si="67"/>
        <v>-35</v>
      </c>
      <c r="BH67" s="6">
        <f t="shared" si="67"/>
        <v>-36</v>
      </c>
      <c r="BI67" s="6">
        <f t="shared" si="67"/>
        <v>-37</v>
      </c>
      <c r="BJ67" s="6">
        <f t="shared" si="67"/>
        <v>-38</v>
      </c>
      <c r="BK67" s="6">
        <f t="shared" si="67"/>
        <v>-39</v>
      </c>
      <c r="BL67" s="6">
        <f t="shared" si="67"/>
        <v>-40</v>
      </c>
      <c r="BM67" s="6">
        <f t="shared" si="67"/>
        <v>-41</v>
      </c>
      <c r="BN67" s="6">
        <f t="shared" si="67"/>
        <v>-42</v>
      </c>
      <c r="BO67" s="6">
        <f t="shared" si="67"/>
        <v>-43</v>
      </c>
      <c r="BP67" s="6">
        <f t="shared" si="67"/>
        <v>-44</v>
      </c>
      <c r="BQ67" s="6">
        <f t="shared" si="67"/>
        <v>-45</v>
      </c>
      <c r="BR67" s="6">
        <f t="shared" si="67"/>
        <v>-46</v>
      </c>
      <c r="BS67" s="6">
        <f t="shared" si="67"/>
        <v>-47</v>
      </c>
      <c r="BU67" s="6" t="s">
        <v>21</v>
      </c>
      <c r="BV67" s="6"/>
      <c r="BW67" s="6"/>
    </row>
    <row r="68" spans="22:75" x14ac:dyDescent="0.35">
      <c r="V68" s="6">
        <f>IF(V67&gt;=0,COUNT($V67)+BT64,"")</f>
        <v>24</v>
      </c>
      <c r="W68" s="6">
        <f>IF(W67&gt;=0,COUNT($V67:W67)+$BT64,"")</f>
        <v>25</v>
      </c>
      <c r="X68" s="6">
        <f>IF(X67&gt;=0,COUNT($V67:X67)+$BT64,"")</f>
        <v>26</v>
      </c>
      <c r="Y68" s="6" t="str">
        <f>IF(Y67&gt;=0,COUNT($V67:Y67)+$BT64,"")</f>
        <v/>
      </c>
      <c r="Z68" s="6" t="str">
        <f>IF(Z67&gt;=0,COUNT($V67:Z67)+$BT64,"")</f>
        <v/>
      </c>
      <c r="AA68" s="6" t="str">
        <f>IF(AA67&gt;=0,COUNT($V67:AA67)+$BT64,"")</f>
        <v/>
      </c>
      <c r="AB68" s="6" t="str">
        <f>IF(AB67&gt;=0,COUNT($V67:AB67)+$BT64,"")</f>
        <v/>
      </c>
      <c r="AC68" s="6" t="str">
        <f>IF(AC67&gt;=0,COUNT($V67:AC67)+$BT64,"")</f>
        <v/>
      </c>
      <c r="AD68" s="6" t="str">
        <f>IF(AD67&gt;=0,COUNT($V67:AD67)+$BT64,"")</f>
        <v/>
      </c>
      <c r="AE68" s="6" t="str">
        <f>IF(AE67&gt;=0,COUNT($V67:AE67)+$BT64,"")</f>
        <v/>
      </c>
      <c r="AF68" s="6" t="str">
        <f>IF(AF67&gt;=0,COUNT($V67:AF67)+$BT64,"")</f>
        <v/>
      </c>
      <c r="AG68" s="6" t="str">
        <f>IF(AG67&gt;=0,COUNT($V67:AG67)+$BT64,"")</f>
        <v/>
      </c>
      <c r="AH68" s="6" t="str">
        <f>IF(AH67&gt;=0,COUNT($V67:AH67)+$BT64,"")</f>
        <v/>
      </c>
      <c r="AI68" s="6" t="str">
        <f>IF(AI67&gt;=0,COUNT($V67:AI67)+$BT64,"")</f>
        <v/>
      </c>
      <c r="AJ68" s="6" t="str">
        <f>IF(AJ67&gt;=0,COUNT($V67:AJ67)+$BT64,"")</f>
        <v/>
      </c>
      <c r="AK68" s="6" t="str">
        <f>IF(AK67&gt;=0,COUNT($V67:AK67)+$BT64,"")</f>
        <v/>
      </c>
      <c r="AL68" s="6" t="str">
        <f>IF(AL67&gt;=0,COUNT($V67:AL67)+$BT64,"")</f>
        <v/>
      </c>
      <c r="AM68" s="6" t="str">
        <f>IF(AM67&gt;=0,COUNT($V67:AM67)+$BT64,"")</f>
        <v/>
      </c>
      <c r="AN68" s="6" t="str">
        <f>IF(AN67&gt;=0,COUNT($V67:AN67)+$BT64,"")</f>
        <v/>
      </c>
      <c r="AO68" s="6" t="str">
        <f>IF(AO67&gt;=0,COUNT($V67:AO67)+$BT64,"")</f>
        <v/>
      </c>
      <c r="AP68" s="6" t="str">
        <f>IF(AP67&gt;=0,COUNT($V67:AP67)+$BT64,"")</f>
        <v/>
      </c>
      <c r="AQ68" s="6" t="str">
        <f>IF(AQ67&gt;=0,COUNT($V67:AQ67)+$BT64,"")</f>
        <v/>
      </c>
      <c r="AR68" s="6" t="str">
        <f>IF(AR67&gt;=0,COUNT($V67:AR67)+$BT64,"")</f>
        <v/>
      </c>
      <c r="AS68" s="6" t="str">
        <f>IF(AS67&gt;=0,COUNT($V67:AS67)+$BT64,"")</f>
        <v/>
      </c>
      <c r="AT68" s="6" t="str">
        <f>IF(AT67&gt;=0,COUNT($V67:AT67)+$BT64,"")</f>
        <v/>
      </c>
      <c r="AU68" s="6" t="str">
        <f>IF(AU67&gt;=0,COUNT($V67:AU67)+$BT64,"")</f>
        <v/>
      </c>
      <c r="AV68" s="6" t="str">
        <f>IF(AV67&gt;=0,COUNT($V67:AV67)+$BT64,"")</f>
        <v/>
      </c>
      <c r="AW68" s="6" t="str">
        <f>IF(AW67&gt;=0,COUNT($V67:AW67)+$BT64,"")</f>
        <v/>
      </c>
      <c r="AX68" s="6" t="str">
        <f>IF(AX67&gt;=0,COUNT($V67:AX67)+$BT64,"")</f>
        <v/>
      </c>
      <c r="AY68" s="6" t="str">
        <f>IF(AY67&gt;=0,COUNT($V67:AY67)+$BT64,"")</f>
        <v/>
      </c>
      <c r="AZ68" s="6" t="str">
        <f>IF(AZ67&gt;=0,COUNT($V67:AZ67)+$BT64,"")</f>
        <v/>
      </c>
      <c r="BA68" s="6" t="str">
        <f>IF(BA67&gt;=0,COUNT($V67:BA67)+$BT64,"")</f>
        <v/>
      </c>
      <c r="BB68" s="6" t="str">
        <f>IF(BB67&gt;=0,COUNT($V67:BB67)+$BT64,"")</f>
        <v/>
      </c>
      <c r="BC68" s="6" t="str">
        <f>IF(BC67&gt;=0,COUNT($V67:BC67)+$BT64,"")</f>
        <v/>
      </c>
      <c r="BD68" s="6" t="str">
        <f>IF(BD67&gt;=0,COUNT($V67:BD67)+$BT64,"")</f>
        <v/>
      </c>
      <c r="BE68" s="6" t="str">
        <f>IF(BE67&gt;=0,COUNT($V67:BE67)+$BT64,"")</f>
        <v/>
      </c>
      <c r="BF68" s="6" t="str">
        <f>IF(BF67&gt;=0,COUNT($V67:BF67)+$BT64,"")</f>
        <v/>
      </c>
      <c r="BG68" s="6" t="str">
        <f>IF(BG67&gt;=0,COUNT($V67:BG67)+$BT64,"")</f>
        <v/>
      </c>
      <c r="BH68" s="6" t="str">
        <f>IF(BH67&gt;=0,COUNT($V67:BH67)+$BT64,"")</f>
        <v/>
      </c>
      <c r="BI68" s="6" t="str">
        <f>IF(BI67&gt;=0,COUNT($V67:BI67)+$BT64,"")</f>
        <v/>
      </c>
      <c r="BJ68" s="6" t="str">
        <f>IF(BJ67&gt;=0,COUNT($V67:BJ67)+$BT64,"")</f>
        <v/>
      </c>
      <c r="BK68" s="6" t="str">
        <f>IF(BK67&gt;=0,COUNT($V67:BK67)+$BT64,"")</f>
        <v/>
      </c>
      <c r="BL68" s="6" t="str">
        <f>IF(BL67&gt;=0,COUNT($V67:BL67)+$BT64,"")</f>
        <v/>
      </c>
      <c r="BM68" s="6" t="str">
        <f>IF(BM67&gt;=0,COUNT($V67:BM67)+$BT64,"")</f>
        <v/>
      </c>
      <c r="BN68" s="6" t="str">
        <f>IF(BN67&gt;=0,COUNT($V67:BN67)+$BT64,"")</f>
        <v/>
      </c>
      <c r="BO68" s="6" t="str">
        <f>IF(BO67&gt;=0,COUNT($V67:BO67)+$BT64,"")</f>
        <v/>
      </c>
      <c r="BP68" s="6" t="str">
        <f>IF(BP67&gt;=0,COUNT($V67:BP67)+$BT64,"")</f>
        <v/>
      </c>
      <c r="BQ68" s="6" t="str">
        <f>IF(BQ67&gt;=0,COUNT($V67:BQ67)+$BT64,"")</f>
        <v/>
      </c>
      <c r="BR68" s="6" t="str">
        <f>IF(BR67&gt;=0,COUNT($V67:BR67)+$BT64,"")</f>
        <v/>
      </c>
      <c r="BS68" s="6" t="str">
        <f>IF(BS67&gt;=0,COUNT($V67:BS67)+$BT64,"")</f>
        <v/>
      </c>
      <c r="BT68" s="6">
        <f>COUNT(V68:BS68)+BT64</f>
        <v>26</v>
      </c>
      <c r="BU68" s="276" t="str">
        <f>V68&amp;BU67&amp;W68&amp;BU67&amp;X68&amp;BU67&amp;Y68&amp;BU67&amp;Z68&amp;BU67&amp;AA68&amp;BU67&amp;AB68&amp;BU67&amp;AC68&amp;BU67&amp;AD68&amp;BU67&amp;AE68&amp;BU67&amp;AF68&amp;BU67&amp;AG68&amp;BU67&amp;AH68&amp;BU67&amp;AI68&amp;BU67&amp;AJ68&amp;BU67&amp;AK68&amp;BU67&amp;AL68&amp;BU67&amp;AM68&amp;BU67&amp;AN68&amp;BU67&amp;AO68&amp;BU67&amp;AP68&amp;BU67&amp;AQ68&amp;BU67&amp;AR68&amp;BU67&amp;AS68&amp;BU67&amp;AT68&amp;BU67&amp;AU68&amp;BU67&amp;AV68&amp;BU67&amp;AW68&amp;BU67&amp;AX68&amp;BU67&amp;AY68&amp;BU67&amp;AZ68&amp;BU67&amp;BA68&amp;BU67&amp;BB68&amp;BU67&amp;BC68&amp;BU67&amp;BD68&amp;BU67&amp;BE68&amp;BU67&amp;BF68&amp;BU67&amp;BG68&amp;BU67&amp;BH68&amp;BU67&amp;BI68&amp;BU67&amp;BJ68&amp;BU67&amp;BK68&amp;BU67&amp;BL68&amp;BU67&amp;BM68&amp;BU67&amp;BN68&amp;BU67&amp;BO68&amp;BU67&amp;BP68&amp;BU67&amp;BQ68&amp;BU67&amp;BR68&amp;BU67&amp;BS68</f>
        <v xml:space="preserve">24  25  26                                                                                              </v>
      </c>
      <c r="BV68" s="6"/>
      <c r="BW68" s="6"/>
    </row>
    <row r="69" spans="22:75" x14ac:dyDescent="0.35">
      <c r="V69" s="275">
        <f>'Encode Data'!F19</f>
        <v>2</v>
      </c>
      <c r="W69" s="6">
        <f t="shared" ref="W69:BB69" si="68">V69</f>
        <v>2</v>
      </c>
      <c r="X69" s="6">
        <f t="shared" si="68"/>
        <v>2</v>
      </c>
      <c r="Y69" s="6">
        <f t="shared" si="68"/>
        <v>2</v>
      </c>
      <c r="Z69" s="6">
        <f t="shared" si="68"/>
        <v>2</v>
      </c>
      <c r="AA69" s="6">
        <f t="shared" si="68"/>
        <v>2</v>
      </c>
      <c r="AB69" s="6">
        <f t="shared" si="68"/>
        <v>2</v>
      </c>
      <c r="AC69" s="6">
        <f t="shared" si="68"/>
        <v>2</v>
      </c>
      <c r="AD69" s="6">
        <f t="shared" si="68"/>
        <v>2</v>
      </c>
      <c r="AE69" s="6">
        <f t="shared" si="68"/>
        <v>2</v>
      </c>
      <c r="AF69" s="6">
        <f t="shared" si="68"/>
        <v>2</v>
      </c>
      <c r="AG69" s="6">
        <f t="shared" si="68"/>
        <v>2</v>
      </c>
      <c r="AH69" s="6">
        <f t="shared" si="68"/>
        <v>2</v>
      </c>
      <c r="AI69" s="6">
        <f t="shared" si="68"/>
        <v>2</v>
      </c>
      <c r="AJ69" s="6">
        <f t="shared" si="68"/>
        <v>2</v>
      </c>
      <c r="AK69" s="6">
        <f t="shared" si="68"/>
        <v>2</v>
      </c>
      <c r="AL69" s="6">
        <f t="shared" si="68"/>
        <v>2</v>
      </c>
      <c r="AM69" s="6">
        <f t="shared" si="68"/>
        <v>2</v>
      </c>
      <c r="AN69" s="6">
        <f t="shared" si="68"/>
        <v>2</v>
      </c>
      <c r="AO69" s="6">
        <f t="shared" si="68"/>
        <v>2</v>
      </c>
      <c r="AP69" s="6">
        <f t="shared" si="68"/>
        <v>2</v>
      </c>
      <c r="AQ69" s="6">
        <f t="shared" si="68"/>
        <v>2</v>
      </c>
      <c r="AR69" s="6">
        <f t="shared" si="68"/>
        <v>2</v>
      </c>
      <c r="AS69" s="6">
        <f t="shared" si="68"/>
        <v>2</v>
      </c>
      <c r="AT69" s="6">
        <f t="shared" si="68"/>
        <v>2</v>
      </c>
      <c r="AU69" s="6">
        <f t="shared" si="68"/>
        <v>2</v>
      </c>
      <c r="AV69" s="6">
        <f t="shared" si="68"/>
        <v>2</v>
      </c>
      <c r="AW69" s="6">
        <f t="shared" si="68"/>
        <v>2</v>
      </c>
      <c r="AX69" s="6">
        <f t="shared" si="68"/>
        <v>2</v>
      </c>
      <c r="AY69" s="6">
        <f t="shared" si="68"/>
        <v>2</v>
      </c>
      <c r="AZ69" s="6">
        <f t="shared" si="68"/>
        <v>2</v>
      </c>
      <c r="BA69" s="6">
        <f t="shared" si="68"/>
        <v>2</v>
      </c>
      <c r="BB69" s="6">
        <f t="shared" si="68"/>
        <v>2</v>
      </c>
      <c r="BC69" s="6">
        <f t="shared" ref="BC69:BS69" si="69">BB69</f>
        <v>2</v>
      </c>
      <c r="BD69" s="6">
        <f t="shared" si="69"/>
        <v>2</v>
      </c>
      <c r="BE69" s="6">
        <f t="shared" si="69"/>
        <v>2</v>
      </c>
      <c r="BF69" s="6">
        <f t="shared" si="69"/>
        <v>2</v>
      </c>
      <c r="BG69" s="6">
        <f t="shared" si="69"/>
        <v>2</v>
      </c>
      <c r="BH69" s="6">
        <f t="shared" si="69"/>
        <v>2</v>
      </c>
      <c r="BI69" s="6">
        <f t="shared" si="69"/>
        <v>2</v>
      </c>
      <c r="BJ69" s="6">
        <f t="shared" si="69"/>
        <v>2</v>
      </c>
      <c r="BK69" s="6">
        <f t="shared" si="69"/>
        <v>2</v>
      </c>
      <c r="BL69" s="6">
        <f t="shared" si="69"/>
        <v>2</v>
      </c>
      <c r="BM69" s="6">
        <f t="shared" si="69"/>
        <v>2</v>
      </c>
      <c r="BN69" s="6">
        <f t="shared" si="69"/>
        <v>2</v>
      </c>
      <c r="BO69" s="6">
        <f t="shared" si="69"/>
        <v>2</v>
      </c>
      <c r="BP69" s="6">
        <f t="shared" si="69"/>
        <v>2</v>
      </c>
      <c r="BQ69" s="6">
        <f t="shared" si="69"/>
        <v>2</v>
      </c>
      <c r="BR69" s="6">
        <f t="shared" si="69"/>
        <v>2</v>
      </c>
      <c r="BS69" s="6">
        <f t="shared" si="69"/>
        <v>2</v>
      </c>
      <c r="BV69" s="6"/>
      <c r="BW69" s="6"/>
    </row>
    <row r="70" spans="22:75" x14ac:dyDescent="0.35">
      <c r="V70" s="6">
        <v>1</v>
      </c>
      <c r="W70" s="6">
        <v>2</v>
      </c>
      <c r="X70" s="6">
        <v>3</v>
      </c>
      <c r="Y70" s="6">
        <v>4</v>
      </c>
      <c r="Z70" s="6">
        <v>5</v>
      </c>
      <c r="AA70" s="6">
        <v>6</v>
      </c>
      <c r="AB70" s="6">
        <v>7</v>
      </c>
      <c r="AC70" s="6">
        <v>8</v>
      </c>
      <c r="AD70" s="6">
        <v>9</v>
      </c>
      <c r="AE70" s="6">
        <v>10</v>
      </c>
      <c r="AF70" s="6">
        <v>11</v>
      </c>
      <c r="AG70" s="6">
        <v>12</v>
      </c>
      <c r="AH70" s="6">
        <v>13</v>
      </c>
      <c r="AI70" s="6">
        <v>14</v>
      </c>
      <c r="AJ70" s="6">
        <v>15</v>
      </c>
      <c r="AK70" s="6">
        <v>16</v>
      </c>
      <c r="AL70" s="6">
        <v>17</v>
      </c>
      <c r="AM70" s="6">
        <v>18</v>
      </c>
      <c r="AN70" s="6">
        <v>19</v>
      </c>
      <c r="AO70" s="6">
        <v>20</v>
      </c>
      <c r="AP70" s="6">
        <v>21</v>
      </c>
      <c r="AQ70" s="6">
        <v>22</v>
      </c>
      <c r="AR70" s="6">
        <v>23</v>
      </c>
      <c r="AS70" s="6">
        <v>24</v>
      </c>
      <c r="AT70" s="6">
        <v>25</v>
      </c>
      <c r="AU70" s="6">
        <v>26</v>
      </c>
      <c r="AV70" s="6">
        <v>27</v>
      </c>
      <c r="AW70" s="6">
        <v>28</v>
      </c>
      <c r="AX70" s="6">
        <v>29</v>
      </c>
      <c r="AY70" s="6">
        <v>30</v>
      </c>
      <c r="AZ70" s="6">
        <v>31</v>
      </c>
      <c r="BA70" s="6">
        <v>32</v>
      </c>
      <c r="BB70" s="6">
        <v>33</v>
      </c>
      <c r="BC70" s="6">
        <v>34</v>
      </c>
      <c r="BD70" s="6">
        <v>35</v>
      </c>
      <c r="BE70" s="6">
        <v>36</v>
      </c>
      <c r="BF70" s="6">
        <v>37</v>
      </c>
      <c r="BG70" s="6">
        <v>38</v>
      </c>
      <c r="BH70" s="6">
        <v>39</v>
      </c>
      <c r="BI70" s="6">
        <v>40</v>
      </c>
      <c r="BJ70" s="6">
        <v>41</v>
      </c>
      <c r="BK70" s="6">
        <v>42</v>
      </c>
      <c r="BL70" s="6">
        <v>43</v>
      </c>
      <c r="BM70" s="6">
        <v>44</v>
      </c>
      <c r="BN70" s="6">
        <v>45</v>
      </c>
      <c r="BO70" s="6">
        <v>46</v>
      </c>
      <c r="BP70" s="6">
        <v>47</v>
      </c>
      <c r="BQ70" s="6">
        <v>48</v>
      </c>
      <c r="BR70" s="6">
        <v>49</v>
      </c>
      <c r="BS70" s="6">
        <v>50</v>
      </c>
      <c r="BV70" s="6"/>
      <c r="BW70" s="6"/>
    </row>
    <row r="71" spans="22:75" x14ac:dyDescent="0.35">
      <c r="V71" s="6">
        <f t="shared" ref="V71:BA71" si="70">V69-V70</f>
        <v>1</v>
      </c>
      <c r="W71" s="6">
        <f t="shared" si="70"/>
        <v>0</v>
      </c>
      <c r="X71" s="6">
        <f t="shared" si="70"/>
        <v>-1</v>
      </c>
      <c r="Y71" s="6">
        <f t="shared" si="70"/>
        <v>-2</v>
      </c>
      <c r="Z71" s="6">
        <f t="shared" si="70"/>
        <v>-3</v>
      </c>
      <c r="AA71" s="6">
        <f t="shared" si="70"/>
        <v>-4</v>
      </c>
      <c r="AB71" s="6">
        <f t="shared" si="70"/>
        <v>-5</v>
      </c>
      <c r="AC71" s="6">
        <f t="shared" si="70"/>
        <v>-6</v>
      </c>
      <c r="AD71" s="6">
        <f t="shared" si="70"/>
        <v>-7</v>
      </c>
      <c r="AE71" s="6">
        <f t="shared" si="70"/>
        <v>-8</v>
      </c>
      <c r="AF71" s="6">
        <f t="shared" si="70"/>
        <v>-9</v>
      </c>
      <c r="AG71" s="6">
        <f t="shared" si="70"/>
        <v>-10</v>
      </c>
      <c r="AH71" s="6">
        <f t="shared" si="70"/>
        <v>-11</v>
      </c>
      <c r="AI71" s="6">
        <f t="shared" si="70"/>
        <v>-12</v>
      </c>
      <c r="AJ71" s="6">
        <f t="shared" si="70"/>
        <v>-13</v>
      </c>
      <c r="AK71" s="6">
        <f t="shared" si="70"/>
        <v>-14</v>
      </c>
      <c r="AL71" s="6">
        <f t="shared" si="70"/>
        <v>-15</v>
      </c>
      <c r="AM71" s="6">
        <f t="shared" si="70"/>
        <v>-16</v>
      </c>
      <c r="AN71" s="6">
        <f t="shared" si="70"/>
        <v>-17</v>
      </c>
      <c r="AO71" s="6">
        <f t="shared" si="70"/>
        <v>-18</v>
      </c>
      <c r="AP71" s="6">
        <f t="shared" si="70"/>
        <v>-19</v>
      </c>
      <c r="AQ71" s="6">
        <f t="shared" si="70"/>
        <v>-20</v>
      </c>
      <c r="AR71" s="6">
        <f t="shared" si="70"/>
        <v>-21</v>
      </c>
      <c r="AS71" s="6">
        <f t="shared" si="70"/>
        <v>-22</v>
      </c>
      <c r="AT71" s="6">
        <f t="shared" si="70"/>
        <v>-23</v>
      </c>
      <c r="AU71" s="6">
        <f t="shared" si="70"/>
        <v>-24</v>
      </c>
      <c r="AV71" s="6">
        <f t="shared" si="70"/>
        <v>-25</v>
      </c>
      <c r="AW71" s="6">
        <f t="shared" si="70"/>
        <v>-26</v>
      </c>
      <c r="AX71" s="6">
        <f t="shared" si="70"/>
        <v>-27</v>
      </c>
      <c r="AY71" s="6">
        <f t="shared" si="70"/>
        <v>-28</v>
      </c>
      <c r="AZ71" s="6">
        <f t="shared" si="70"/>
        <v>-29</v>
      </c>
      <c r="BA71" s="6">
        <f t="shared" si="70"/>
        <v>-30</v>
      </c>
      <c r="BB71" s="6">
        <f t="shared" ref="BB71:BS71" si="71">BB69-BB70</f>
        <v>-31</v>
      </c>
      <c r="BC71" s="6">
        <f t="shared" si="71"/>
        <v>-32</v>
      </c>
      <c r="BD71" s="6">
        <f t="shared" si="71"/>
        <v>-33</v>
      </c>
      <c r="BE71" s="6">
        <f t="shared" si="71"/>
        <v>-34</v>
      </c>
      <c r="BF71" s="6">
        <f t="shared" si="71"/>
        <v>-35</v>
      </c>
      <c r="BG71" s="6">
        <f t="shared" si="71"/>
        <v>-36</v>
      </c>
      <c r="BH71" s="6">
        <f t="shared" si="71"/>
        <v>-37</v>
      </c>
      <c r="BI71" s="6">
        <f t="shared" si="71"/>
        <v>-38</v>
      </c>
      <c r="BJ71" s="6">
        <f t="shared" si="71"/>
        <v>-39</v>
      </c>
      <c r="BK71" s="6">
        <f t="shared" si="71"/>
        <v>-40</v>
      </c>
      <c r="BL71" s="6">
        <f t="shared" si="71"/>
        <v>-41</v>
      </c>
      <c r="BM71" s="6">
        <f t="shared" si="71"/>
        <v>-42</v>
      </c>
      <c r="BN71" s="6">
        <f t="shared" si="71"/>
        <v>-43</v>
      </c>
      <c r="BO71" s="6">
        <f t="shared" si="71"/>
        <v>-44</v>
      </c>
      <c r="BP71" s="6">
        <f t="shared" si="71"/>
        <v>-45</v>
      </c>
      <c r="BQ71" s="6">
        <f t="shared" si="71"/>
        <v>-46</v>
      </c>
      <c r="BR71" s="6">
        <f t="shared" si="71"/>
        <v>-47</v>
      </c>
      <c r="BS71" s="6">
        <f t="shared" si="71"/>
        <v>-48</v>
      </c>
      <c r="BU71" s="6" t="s">
        <v>21</v>
      </c>
      <c r="BV71" s="6"/>
      <c r="BW71" s="6"/>
    </row>
    <row r="72" spans="22:75" x14ac:dyDescent="0.35">
      <c r="V72" s="6">
        <f>IF(V71&gt;=0,COUNT($V71)+BT68,"")</f>
        <v>27</v>
      </c>
      <c r="W72" s="6">
        <f>IF(W71&gt;=0,COUNT($V71:W71)+$BT68,"")</f>
        <v>28</v>
      </c>
      <c r="X72" s="6" t="str">
        <f>IF(X71&gt;=0,COUNT($V71:X71)+$BT68,"")</f>
        <v/>
      </c>
      <c r="Y72" s="6" t="str">
        <f>IF(Y71&gt;=0,COUNT($V71:Y71)+$BT68,"")</f>
        <v/>
      </c>
      <c r="Z72" s="6" t="str">
        <f>IF(Z71&gt;=0,COUNT($V71:Z71)+$BT68,"")</f>
        <v/>
      </c>
      <c r="AA72" s="6" t="str">
        <f>IF(AA71&gt;=0,COUNT($V71:AA71)+$BT68,"")</f>
        <v/>
      </c>
      <c r="AB72" s="6" t="str">
        <f>IF(AB71&gt;=0,COUNT($V71:AB71)+$BT68,"")</f>
        <v/>
      </c>
      <c r="AC72" s="6" t="str">
        <f>IF(AC71&gt;=0,COUNT($V71:AC71)+$BT68,"")</f>
        <v/>
      </c>
      <c r="AD72" s="6" t="str">
        <f>IF(AD71&gt;=0,COUNT($V71:AD71)+$BT68,"")</f>
        <v/>
      </c>
      <c r="AE72" s="6" t="str">
        <f>IF(AE71&gt;=0,COUNT($V71:AE71)+$BT68,"")</f>
        <v/>
      </c>
      <c r="AF72" s="6" t="str">
        <f>IF(AF71&gt;=0,COUNT($V71:AF71)+$BT68,"")</f>
        <v/>
      </c>
      <c r="AG72" s="6" t="str">
        <f>IF(AG71&gt;=0,COUNT($V71:AG71)+$BT68,"")</f>
        <v/>
      </c>
      <c r="AH72" s="6" t="str">
        <f>IF(AH71&gt;=0,COUNT($V71:AH71)+$BT68,"")</f>
        <v/>
      </c>
      <c r="AI72" s="6" t="str">
        <f>IF(AI71&gt;=0,COUNT($V71:AI71)+$BT68,"")</f>
        <v/>
      </c>
      <c r="AJ72" s="6" t="str">
        <f>IF(AJ71&gt;=0,COUNT($V71:AJ71)+$BT68,"")</f>
        <v/>
      </c>
      <c r="AK72" s="6" t="str">
        <f>IF(AK71&gt;=0,COUNT($V71:AK71)+$BT68,"")</f>
        <v/>
      </c>
      <c r="AL72" s="6" t="str">
        <f>IF(AL71&gt;=0,COUNT($V71:AL71)+$BT68,"")</f>
        <v/>
      </c>
      <c r="AM72" s="6" t="str">
        <f>IF(AM71&gt;=0,COUNT($V71:AM71)+$BT68,"")</f>
        <v/>
      </c>
      <c r="AN72" s="6" t="str">
        <f>IF(AN71&gt;=0,COUNT($V71:AN71)+$BT68,"")</f>
        <v/>
      </c>
      <c r="AO72" s="6" t="str">
        <f>IF(AO71&gt;=0,COUNT($V71:AO71)+$BT68,"")</f>
        <v/>
      </c>
      <c r="AP72" s="6" t="str">
        <f>IF(AP71&gt;=0,COUNT($V71:AP71)+$BT68,"")</f>
        <v/>
      </c>
      <c r="AQ72" s="6" t="str">
        <f>IF(AQ71&gt;=0,COUNT($V71:AQ71)+$BT68,"")</f>
        <v/>
      </c>
      <c r="AR72" s="6" t="str">
        <f>IF(AR71&gt;=0,COUNT($V71:AR71)+$BT68,"")</f>
        <v/>
      </c>
      <c r="AS72" s="6" t="str">
        <f>IF(AS71&gt;=0,COUNT($V71:AS71)+$BT68,"")</f>
        <v/>
      </c>
      <c r="AT72" s="6" t="str">
        <f>IF(AT71&gt;=0,COUNT($V71:AT71)+$BT68,"")</f>
        <v/>
      </c>
      <c r="AU72" s="6" t="str">
        <f>IF(AU71&gt;=0,COUNT($V71:AU71)+$BT68,"")</f>
        <v/>
      </c>
      <c r="AV72" s="6" t="str">
        <f>IF(AV71&gt;=0,COUNT($V71:AV71)+$BT68,"")</f>
        <v/>
      </c>
      <c r="AW72" s="6" t="str">
        <f>IF(AW71&gt;=0,COUNT($V71:AW71)+$BT68,"")</f>
        <v/>
      </c>
      <c r="AX72" s="6" t="str">
        <f>IF(AX71&gt;=0,COUNT($V71:AX71)+$BT68,"")</f>
        <v/>
      </c>
      <c r="AY72" s="6" t="str">
        <f>IF(AY71&gt;=0,COUNT($V71:AY71)+$BT68,"")</f>
        <v/>
      </c>
      <c r="AZ72" s="6" t="str">
        <f>IF(AZ71&gt;=0,COUNT($V71:AZ71)+$BT68,"")</f>
        <v/>
      </c>
      <c r="BA72" s="6" t="str">
        <f>IF(BA71&gt;=0,COUNT($V71:BA71)+$BT68,"")</f>
        <v/>
      </c>
      <c r="BB72" s="6" t="str">
        <f>IF(BB71&gt;=0,COUNT($V71:BB71)+$BT68,"")</f>
        <v/>
      </c>
      <c r="BC72" s="6" t="str">
        <f>IF(BC71&gt;=0,COUNT($V71:BC71)+$BT68,"")</f>
        <v/>
      </c>
      <c r="BD72" s="6" t="str">
        <f>IF(BD71&gt;=0,COUNT($V71:BD71)+$BT68,"")</f>
        <v/>
      </c>
      <c r="BE72" s="6" t="str">
        <f>IF(BE71&gt;=0,COUNT($V71:BE71)+$BT68,"")</f>
        <v/>
      </c>
      <c r="BF72" s="6" t="str">
        <f>IF(BF71&gt;=0,COUNT($V71:BF71)+$BT68,"")</f>
        <v/>
      </c>
      <c r="BG72" s="6" t="str">
        <f>IF(BG71&gt;=0,COUNT($V71:BG71)+$BT68,"")</f>
        <v/>
      </c>
      <c r="BH72" s="6" t="str">
        <f>IF(BH71&gt;=0,COUNT($V71:BH71)+$BT68,"")</f>
        <v/>
      </c>
      <c r="BI72" s="6" t="str">
        <f>IF(BI71&gt;=0,COUNT($V71:BI71)+$BT68,"")</f>
        <v/>
      </c>
      <c r="BJ72" s="6" t="str">
        <f>IF(BJ71&gt;=0,COUNT($V71:BJ71)+$BT68,"")</f>
        <v/>
      </c>
      <c r="BK72" s="6" t="str">
        <f>IF(BK71&gt;=0,COUNT($V71:BK71)+$BT68,"")</f>
        <v/>
      </c>
      <c r="BL72" s="6" t="str">
        <f>IF(BL71&gt;=0,COUNT($V71:BL71)+$BT68,"")</f>
        <v/>
      </c>
      <c r="BM72" s="6" t="str">
        <f>IF(BM71&gt;=0,COUNT($V71:BM71)+$BT68,"")</f>
        <v/>
      </c>
      <c r="BN72" s="6" t="str">
        <f>IF(BN71&gt;=0,COUNT($V71:BN71)+$BT68,"")</f>
        <v/>
      </c>
      <c r="BO72" s="6" t="str">
        <f>IF(BO71&gt;=0,COUNT($V71:BO71)+$BT68,"")</f>
        <v/>
      </c>
      <c r="BP72" s="6" t="str">
        <f>IF(BP71&gt;=0,COUNT($V71:BP71)+$BT68,"")</f>
        <v/>
      </c>
      <c r="BQ72" s="6" t="str">
        <f>IF(BQ71&gt;=0,COUNT($V71:BQ71)+$BT68,"")</f>
        <v/>
      </c>
      <c r="BR72" s="6" t="str">
        <f>IF(BR71&gt;=0,COUNT($V71:BR71)+$BT68,"")</f>
        <v/>
      </c>
      <c r="BS72" s="6" t="str">
        <f>IF(BS71&gt;=0,COUNT($V71:BS71)+$BT68,"")</f>
        <v/>
      </c>
      <c r="BT72" s="6">
        <f>COUNT(V72:BS72)+BT68</f>
        <v>28</v>
      </c>
      <c r="BU72" s="276" t="str">
        <f>V72&amp;BU71&amp;W72&amp;BU71&amp;X72&amp;BU71&amp;Y72&amp;BU71&amp;Z72&amp;BU71&amp;AA72&amp;BU71&amp;AB72&amp;BU71&amp;AC72&amp;BU71&amp;AD72&amp;BU71&amp;AE72&amp;BU71&amp;AF72&amp;BU71&amp;AG72&amp;BU71&amp;AH72&amp;BU71&amp;AI72&amp;BU71&amp;AJ72&amp;BU71&amp;AK72&amp;BU71&amp;AL72&amp;BU71&amp;AM72&amp;BU71&amp;AN72&amp;BU71&amp;AO72&amp;BU71&amp;AP72&amp;BU71&amp;AQ72&amp;BU71&amp;AR72&amp;BU71&amp;AS72&amp;BU71&amp;AT72&amp;BU71&amp;AU72&amp;BU71&amp;AV72&amp;BU71&amp;AW72&amp;BU71&amp;AX72&amp;BU71&amp;AY72&amp;BU71&amp;AZ72&amp;BU71&amp;BA72&amp;BU71&amp;BB72&amp;BU71&amp;BC72&amp;BU71&amp;BD72&amp;BU71&amp;BE72&amp;BU71&amp;BF72&amp;BU71&amp;BG72&amp;BU71&amp;BH72&amp;BU71&amp;BI72&amp;BU71&amp;BJ72&amp;BU71&amp;BK72&amp;BU71&amp;BL72&amp;BU71&amp;BM72&amp;BU71&amp;BN72&amp;BU71&amp;BO72&amp;BU71&amp;BP72&amp;BU71&amp;BQ72&amp;BU71&amp;BR72&amp;BU71&amp;BS72</f>
        <v xml:space="preserve">27  28                                                                                                </v>
      </c>
      <c r="BV72" s="6"/>
      <c r="BW72" s="6"/>
    </row>
    <row r="73" spans="22:75" x14ac:dyDescent="0.35">
      <c r="V73" s="275">
        <f>'Encode Data'!F22</f>
        <v>2</v>
      </c>
      <c r="W73" s="6">
        <f t="shared" ref="W73:BB73" si="72">V73</f>
        <v>2</v>
      </c>
      <c r="X73" s="6">
        <f t="shared" si="72"/>
        <v>2</v>
      </c>
      <c r="Y73" s="6">
        <f t="shared" si="72"/>
        <v>2</v>
      </c>
      <c r="Z73" s="6">
        <f t="shared" si="72"/>
        <v>2</v>
      </c>
      <c r="AA73" s="6">
        <f t="shared" si="72"/>
        <v>2</v>
      </c>
      <c r="AB73" s="6">
        <f t="shared" si="72"/>
        <v>2</v>
      </c>
      <c r="AC73" s="6">
        <f t="shared" si="72"/>
        <v>2</v>
      </c>
      <c r="AD73" s="6">
        <f t="shared" si="72"/>
        <v>2</v>
      </c>
      <c r="AE73" s="6">
        <f t="shared" si="72"/>
        <v>2</v>
      </c>
      <c r="AF73" s="6">
        <f t="shared" si="72"/>
        <v>2</v>
      </c>
      <c r="AG73" s="6">
        <f t="shared" si="72"/>
        <v>2</v>
      </c>
      <c r="AH73" s="6">
        <f t="shared" si="72"/>
        <v>2</v>
      </c>
      <c r="AI73" s="6">
        <f t="shared" si="72"/>
        <v>2</v>
      </c>
      <c r="AJ73" s="6">
        <f t="shared" si="72"/>
        <v>2</v>
      </c>
      <c r="AK73" s="6">
        <f t="shared" si="72"/>
        <v>2</v>
      </c>
      <c r="AL73" s="6">
        <f t="shared" si="72"/>
        <v>2</v>
      </c>
      <c r="AM73" s="6">
        <f t="shared" si="72"/>
        <v>2</v>
      </c>
      <c r="AN73" s="6">
        <f t="shared" si="72"/>
        <v>2</v>
      </c>
      <c r="AO73" s="6">
        <f t="shared" si="72"/>
        <v>2</v>
      </c>
      <c r="AP73" s="6">
        <f t="shared" si="72"/>
        <v>2</v>
      </c>
      <c r="AQ73" s="6">
        <f t="shared" si="72"/>
        <v>2</v>
      </c>
      <c r="AR73" s="6">
        <f t="shared" si="72"/>
        <v>2</v>
      </c>
      <c r="AS73" s="6">
        <f t="shared" si="72"/>
        <v>2</v>
      </c>
      <c r="AT73" s="6">
        <f t="shared" si="72"/>
        <v>2</v>
      </c>
      <c r="AU73" s="6">
        <f t="shared" si="72"/>
        <v>2</v>
      </c>
      <c r="AV73" s="6">
        <f t="shared" si="72"/>
        <v>2</v>
      </c>
      <c r="AW73" s="6">
        <f t="shared" si="72"/>
        <v>2</v>
      </c>
      <c r="AX73" s="6">
        <f t="shared" si="72"/>
        <v>2</v>
      </c>
      <c r="AY73" s="6">
        <f t="shared" si="72"/>
        <v>2</v>
      </c>
      <c r="AZ73" s="6">
        <f t="shared" si="72"/>
        <v>2</v>
      </c>
      <c r="BA73" s="6">
        <f t="shared" si="72"/>
        <v>2</v>
      </c>
      <c r="BB73" s="6">
        <f t="shared" si="72"/>
        <v>2</v>
      </c>
      <c r="BC73" s="6">
        <f t="shared" ref="BC73:BS73" si="73">BB73</f>
        <v>2</v>
      </c>
      <c r="BD73" s="6">
        <f t="shared" si="73"/>
        <v>2</v>
      </c>
      <c r="BE73" s="6">
        <f t="shared" si="73"/>
        <v>2</v>
      </c>
      <c r="BF73" s="6">
        <f t="shared" si="73"/>
        <v>2</v>
      </c>
      <c r="BG73" s="6">
        <f t="shared" si="73"/>
        <v>2</v>
      </c>
      <c r="BH73" s="6">
        <f t="shared" si="73"/>
        <v>2</v>
      </c>
      <c r="BI73" s="6">
        <f t="shared" si="73"/>
        <v>2</v>
      </c>
      <c r="BJ73" s="6">
        <f t="shared" si="73"/>
        <v>2</v>
      </c>
      <c r="BK73" s="6">
        <f t="shared" si="73"/>
        <v>2</v>
      </c>
      <c r="BL73" s="6">
        <f t="shared" si="73"/>
        <v>2</v>
      </c>
      <c r="BM73" s="6">
        <f t="shared" si="73"/>
        <v>2</v>
      </c>
      <c r="BN73" s="6">
        <f t="shared" si="73"/>
        <v>2</v>
      </c>
      <c r="BO73" s="6">
        <f t="shared" si="73"/>
        <v>2</v>
      </c>
      <c r="BP73" s="6">
        <f t="shared" si="73"/>
        <v>2</v>
      </c>
      <c r="BQ73" s="6">
        <f t="shared" si="73"/>
        <v>2</v>
      </c>
      <c r="BR73" s="6">
        <f t="shared" si="73"/>
        <v>2</v>
      </c>
      <c r="BS73" s="6">
        <f t="shared" si="73"/>
        <v>2</v>
      </c>
      <c r="BV73" s="6"/>
      <c r="BW73" s="6"/>
    </row>
    <row r="74" spans="22:75" x14ac:dyDescent="0.35">
      <c r="V74" s="6">
        <v>1</v>
      </c>
      <c r="W74" s="6">
        <v>2</v>
      </c>
      <c r="X74" s="6">
        <v>3</v>
      </c>
      <c r="Y74" s="6">
        <v>4</v>
      </c>
      <c r="Z74" s="6">
        <v>5</v>
      </c>
      <c r="AA74" s="6">
        <v>6</v>
      </c>
      <c r="AB74" s="6">
        <v>7</v>
      </c>
      <c r="AC74" s="6">
        <v>8</v>
      </c>
      <c r="AD74" s="6">
        <v>9</v>
      </c>
      <c r="AE74" s="6">
        <v>10</v>
      </c>
      <c r="AF74" s="6">
        <v>11</v>
      </c>
      <c r="AG74" s="6">
        <v>12</v>
      </c>
      <c r="AH74" s="6">
        <v>13</v>
      </c>
      <c r="AI74" s="6">
        <v>14</v>
      </c>
      <c r="AJ74" s="6">
        <v>15</v>
      </c>
      <c r="AK74" s="6">
        <v>16</v>
      </c>
      <c r="AL74" s="6">
        <v>17</v>
      </c>
      <c r="AM74" s="6">
        <v>18</v>
      </c>
      <c r="AN74" s="6">
        <v>19</v>
      </c>
      <c r="AO74" s="6">
        <v>20</v>
      </c>
      <c r="AP74" s="6">
        <v>21</v>
      </c>
      <c r="AQ74" s="6">
        <v>22</v>
      </c>
      <c r="AR74" s="6">
        <v>23</v>
      </c>
      <c r="AS74" s="6">
        <v>24</v>
      </c>
      <c r="AT74" s="6">
        <v>25</v>
      </c>
      <c r="AU74" s="6">
        <v>26</v>
      </c>
      <c r="AV74" s="6">
        <v>27</v>
      </c>
      <c r="AW74" s="6">
        <v>28</v>
      </c>
      <c r="AX74" s="6">
        <v>29</v>
      </c>
      <c r="AY74" s="6">
        <v>30</v>
      </c>
      <c r="AZ74" s="6">
        <v>31</v>
      </c>
      <c r="BA74" s="6">
        <v>32</v>
      </c>
      <c r="BB74" s="6">
        <v>33</v>
      </c>
      <c r="BC74" s="6">
        <v>34</v>
      </c>
      <c r="BD74" s="6">
        <v>35</v>
      </c>
      <c r="BE74" s="6">
        <v>36</v>
      </c>
      <c r="BF74" s="6">
        <v>37</v>
      </c>
      <c r="BG74" s="6">
        <v>38</v>
      </c>
      <c r="BH74" s="6">
        <v>39</v>
      </c>
      <c r="BI74" s="6">
        <v>40</v>
      </c>
      <c r="BJ74" s="6">
        <v>41</v>
      </c>
      <c r="BK74" s="6">
        <v>42</v>
      </c>
      <c r="BL74" s="6">
        <v>43</v>
      </c>
      <c r="BM74" s="6">
        <v>44</v>
      </c>
      <c r="BN74" s="6">
        <v>45</v>
      </c>
      <c r="BO74" s="6">
        <v>46</v>
      </c>
      <c r="BP74" s="6">
        <v>47</v>
      </c>
      <c r="BQ74" s="6">
        <v>48</v>
      </c>
      <c r="BR74" s="6">
        <v>49</v>
      </c>
      <c r="BS74" s="6">
        <v>50</v>
      </c>
      <c r="BV74" s="6"/>
      <c r="BW74" s="6"/>
    </row>
    <row r="75" spans="22:75" x14ac:dyDescent="0.35">
      <c r="V75" s="6">
        <f t="shared" ref="V75:BA75" si="74">V73-V74</f>
        <v>1</v>
      </c>
      <c r="W75" s="6">
        <f t="shared" si="74"/>
        <v>0</v>
      </c>
      <c r="X75" s="6">
        <f t="shared" si="74"/>
        <v>-1</v>
      </c>
      <c r="Y75" s="6">
        <f t="shared" si="74"/>
        <v>-2</v>
      </c>
      <c r="Z75" s="6">
        <f t="shared" si="74"/>
        <v>-3</v>
      </c>
      <c r="AA75" s="6">
        <f t="shared" si="74"/>
        <v>-4</v>
      </c>
      <c r="AB75" s="6">
        <f t="shared" si="74"/>
        <v>-5</v>
      </c>
      <c r="AC75" s="6">
        <f t="shared" si="74"/>
        <v>-6</v>
      </c>
      <c r="AD75" s="6">
        <f t="shared" si="74"/>
        <v>-7</v>
      </c>
      <c r="AE75" s="6">
        <f t="shared" si="74"/>
        <v>-8</v>
      </c>
      <c r="AF75" s="6">
        <f t="shared" si="74"/>
        <v>-9</v>
      </c>
      <c r="AG75" s="6">
        <f t="shared" si="74"/>
        <v>-10</v>
      </c>
      <c r="AH75" s="6">
        <f t="shared" si="74"/>
        <v>-11</v>
      </c>
      <c r="AI75" s="6">
        <f t="shared" si="74"/>
        <v>-12</v>
      </c>
      <c r="AJ75" s="6">
        <f t="shared" si="74"/>
        <v>-13</v>
      </c>
      <c r="AK75" s="6">
        <f t="shared" si="74"/>
        <v>-14</v>
      </c>
      <c r="AL75" s="6">
        <f t="shared" si="74"/>
        <v>-15</v>
      </c>
      <c r="AM75" s="6">
        <f t="shared" si="74"/>
        <v>-16</v>
      </c>
      <c r="AN75" s="6">
        <f t="shared" si="74"/>
        <v>-17</v>
      </c>
      <c r="AO75" s="6">
        <f t="shared" si="74"/>
        <v>-18</v>
      </c>
      <c r="AP75" s="6">
        <f t="shared" si="74"/>
        <v>-19</v>
      </c>
      <c r="AQ75" s="6">
        <f t="shared" si="74"/>
        <v>-20</v>
      </c>
      <c r="AR75" s="6">
        <f t="shared" si="74"/>
        <v>-21</v>
      </c>
      <c r="AS75" s="6">
        <f t="shared" si="74"/>
        <v>-22</v>
      </c>
      <c r="AT75" s="6">
        <f t="shared" si="74"/>
        <v>-23</v>
      </c>
      <c r="AU75" s="6">
        <f t="shared" si="74"/>
        <v>-24</v>
      </c>
      <c r="AV75" s="6">
        <f t="shared" si="74"/>
        <v>-25</v>
      </c>
      <c r="AW75" s="6">
        <f t="shared" si="74"/>
        <v>-26</v>
      </c>
      <c r="AX75" s="6">
        <f t="shared" si="74"/>
        <v>-27</v>
      </c>
      <c r="AY75" s="6">
        <f t="shared" si="74"/>
        <v>-28</v>
      </c>
      <c r="AZ75" s="6">
        <f t="shared" si="74"/>
        <v>-29</v>
      </c>
      <c r="BA75" s="6">
        <f t="shared" si="74"/>
        <v>-30</v>
      </c>
      <c r="BB75" s="6">
        <f t="shared" ref="BB75:BS75" si="75">BB73-BB74</f>
        <v>-31</v>
      </c>
      <c r="BC75" s="6">
        <f t="shared" si="75"/>
        <v>-32</v>
      </c>
      <c r="BD75" s="6">
        <f t="shared" si="75"/>
        <v>-33</v>
      </c>
      <c r="BE75" s="6">
        <f t="shared" si="75"/>
        <v>-34</v>
      </c>
      <c r="BF75" s="6">
        <f t="shared" si="75"/>
        <v>-35</v>
      </c>
      <c r="BG75" s="6">
        <f t="shared" si="75"/>
        <v>-36</v>
      </c>
      <c r="BH75" s="6">
        <f t="shared" si="75"/>
        <v>-37</v>
      </c>
      <c r="BI75" s="6">
        <f t="shared" si="75"/>
        <v>-38</v>
      </c>
      <c r="BJ75" s="6">
        <f t="shared" si="75"/>
        <v>-39</v>
      </c>
      <c r="BK75" s="6">
        <f t="shared" si="75"/>
        <v>-40</v>
      </c>
      <c r="BL75" s="6">
        <f t="shared" si="75"/>
        <v>-41</v>
      </c>
      <c r="BM75" s="6">
        <f t="shared" si="75"/>
        <v>-42</v>
      </c>
      <c r="BN75" s="6">
        <f t="shared" si="75"/>
        <v>-43</v>
      </c>
      <c r="BO75" s="6">
        <f t="shared" si="75"/>
        <v>-44</v>
      </c>
      <c r="BP75" s="6">
        <f t="shared" si="75"/>
        <v>-45</v>
      </c>
      <c r="BQ75" s="6">
        <f t="shared" si="75"/>
        <v>-46</v>
      </c>
      <c r="BR75" s="6">
        <f t="shared" si="75"/>
        <v>-47</v>
      </c>
      <c r="BS75" s="6">
        <f t="shared" si="75"/>
        <v>-48</v>
      </c>
      <c r="BU75" s="6" t="s">
        <v>21</v>
      </c>
      <c r="BV75" s="6"/>
      <c r="BW75" s="6"/>
    </row>
    <row r="76" spans="22:75" x14ac:dyDescent="0.35">
      <c r="V76" s="6">
        <f>IF(V75&gt;=0,COUNT($V75)+BT72,"")</f>
        <v>29</v>
      </c>
      <c r="W76" s="6">
        <f>IF(W75&gt;=0,COUNT($V75:W75)+$BT72,"")</f>
        <v>30</v>
      </c>
      <c r="X76" s="6" t="str">
        <f>IF(X75&gt;=0,COUNT($V75:X75)+$BT72,"")</f>
        <v/>
      </c>
      <c r="Y76" s="6" t="str">
        <f>IF(Y75&gt;=0,COUNT($V75:Y75)+$BT72,"")</f>
        <v/>
      </c>
      <c r="Z76" s="6" t="str">
        <f>IF(Z75&gt;=0,COUNT($V75:Z75)+$BT72,"")</f>
        <v/>
      </c>
      <c r="AA76" s="6" t="str">
        <f>IF(AA75&gt;=0,COUNT($V75:AA75)+$BT72,"")</f>
        <v/>
      </c>
      <c r="AB76" s="6" t="str">
        <f>IF(AB75&gt;=0,COUNT($V75:AB75)+$BT72,"")</f>
        <v/>
      </c>
      <c r="AC76" s="6" t="str">
        <f>IF(AC75&gt;=0,COUNT($V75:AC75)+$BT72,"")</f>
        <v/>
      </c>
      <c r="AD76" s="6" t="str">
        <f>IF(AD75&gt;=0,COUNT($V75:AD75)+$BT72,"")</f>
        <v/>
      </c>
      <c r="AE76" s="6" t="str">
        <f>IF(AE75&gt;=0,COUNT($V75:AE75)+$BT72,"")</f>
        <v/>
      </c>
      <c r="AF76" s="6" t="str">
        <f>IF(AF75&gt;=0,COUNT($V75:AF75)+$BT72,"")</f>
        <v/>
      </c>
      <c r="AG76" s="6" t="str">
        <f>IF(AG75&gt;=0,COUNT($V75:AG75)+$BT72,"")</f>
        <v/>
      </c>
      <c r="AH76" s="6" t="str">
        <f>IF(AH75&gt;=0,COUNT($V75:AH75)+$BT72,"")</f>
        <v/>
      </c>
      <c r="AI76" s="6" t="str">
        <f>IF(AI75&gt;=0,COUNT($V75:AI75)+$BT72,"")</f>
        <v/>
      </c>
      <c r="AJ76" s="6" t="str">
        <f>IF(AJ75&gt;=0,COUNT($V75:AJ75)+$BT72,"")</f>
        <v/>
      </c>
      <c r="AK76" s="6" t="str">
        <f>IF(AK75&gt;=0,COUNT($V75:AK75)+$BT72,"")</f>
        <v/>
      </c>
      <c r="AL76" s="6" t="str">
        <f>IF(AL75&gt;=0,COUNT($V75:AL75)+$BT72,"")</f>
        <v/>
      </c>
      <c r="AM76" s="6" t="str">
        <f>IF(AM75&gt;=0,COUNT($V75:AM75)+$BT72,"")</f>
        <v/>
      </c>
      <c r="AN76" s="6" t="str">
        <f>IF(AN75&gt;=0,COUNT($V75:AN75)+$BT72,"")</f>
        <v/>
      </c>
      <c r="AO76" s="6" t="str">
        <f>IF(AO75&gt;=0,COUNT($V75:AO75)+$BT72,"")</f>
        <v/>
      </c>
      <c r="AP76" s="6" t="str">
        <f>IF(AP75&gt;=0,COUNT($V75:AP75)+$BT72,"")</f>
        <v/>
      </c>
      <c r="AQ76" s="6" t="str">
        <f>IF(AQ75&gt;=0,COUNT($V75:AQ75)+$BT72,"")</f>
        <v/>
      </c>
      <c r="AR76" s="6" t="str">
        <f>IF(AR75&gt;=0,COUNT($V75:AR75)+$BT72,"")</f>
        <v/>
      </c>
      <c r="AS76" s="6" t="str">
        <f>IF(AS75&gt;=0,COUNT($V75:AS75)+$BT72,"")</f>
        <v/>
      </c>
      <c r="AT76" s="6" t="str">
        <f>IF(AT75&gt;=0,COUNT($V75:AT75)+$BT72,"")</f>
        <v/>
      </c>
      <c r="AU76" s="6" t="str">
        <f>IF(AU75&gt;=0,COUNT($V75:AU75)+$BT72,"")</f>
        <v/>
      </c>
      <c r="AV76" s="6" t="str">
        <f>IF(AV75&gt;=0,COUNT($V75:AV75)+$BT72,"")</f>
        <v/>
      </c>
      <c r="AW76" s="6" t="str">
        <f>IF(AW75&gt;=0,COUNT($V75:AW75)+$BT72,"")</f>
        <v/>
      </c>
      <c r="AX76" s="6" t="str">
        <f>IF(AX75&gt;=0,COUNT($V75:AX75)+$BT72,"")</f>
        <v/>
      </c>
      <c r="AY76" s="6" t="str">
        <f>IF(AY75&gt;=0,COUNT($V75:AY75)+$BT72,"")</f>
        <v/>
      </c>
      <c r="AZ76" s="6" t="str">
        <f>IF(AZ75&gt;=0,COUNT($V75:AZ75)+$BT72,"")</f>
        <v/>
      </c>
      <c r="BA76" s="6" t="str">
        <f>IF(BA75&gt;=0,COUNT($V75:BA75)+$BT72,"")</f>
        <v/>
      </c>
      <c r="BB76" s="6" t="str">
        <f>IF(BB75&gt;=0,COUNT($V75:BB75)+$BT72,"")</f>
        <v/>
      </c>
      <c r="BC76" s="6" t="str">
        <f>IF(BC75&gt;=0,COUNT($V75:BC75)+$BT72,"")</f>
        <v/>
      </c>
      <c r="BD76" s="6" t="str">
        <f>IF(BD75&gt;=0,COUNT($V75:BD75)+$BT72,"")</f>
        <v/>
      </c>
      <c r="BE76" s="6" t="str">
        <f>IF(BE75&gt;=0,COUNT($V75:BE75)+$BT72,"")</f>
        <v/>
      </c>
      <c r="BF76" s="6" t="str">
        <f>IF(BF75&gt;=0,COUNT($V75:BF75)+$BT72,"")</f>
        <v/>
      </c>
      <c r="BG76" s="6" t="str">
        <f>IF(BG75&gt;=0,COUNT($V75:BG75)+$BT72,"")</f>
        <v/>
      </c>
      <c r="BH76" s="6" t="str">
        <f>IF(BH75&gt;=0,COUNT($V75:BH75)+$BT72,"")</f>
        <v/>
      </c>
      <c r="BI76" s="6" t="str">
        <f>IF(BI75&gt;=0,COUNT($V75:BI75)+$BT72,"")</f>
        <v/>
      </c>
      <c r="BJ76" s="6" t="str">
        <f>IF(BJ75&gt;=0,COUNT($V75:BJ75)+$BT72,"")</f>
        <v/>
      </c>
      <c r="BK76" s="6" t="str">
        <f>IF(BK75&gt;=0,COUNT($V75:BK75)+$BT72,"")</f>
        <v/>
      </c>
      <c r="BL76" s="6" t="str">
        <f>IF(BL75&gt;=0,COUNT($V75:BL75)+$BT72,"")</f>
        <v/>
      </c>
      <c r="BM76" s="6" t="str">
        <f>IF(BM75&gt;=0,COUNT($V75:BM75)+$BT72,"")</f>
        <v/>
      </c>
      <c r="BN76" s="6" t="str">
        <f>IF(BN75&gt;=0,COUNT($V75:BN75)+$BT72,"")</f>
        <v/>
      </c>
      <c r="BO76" s="6" t="str">
        <f>IF(BO75&gt;=0,COUNT($V75:BO75)+$BT72,"")</f>
        <v/>
      </c>
      <c r="BP76" s="6" t="str">
        <f>IF(BP75&gt;=0,COUNT($V75:BP75)+$BT72,"")</f>
        <v/>
      </c>
      <c r="BQ76" s="6" t="str">
        <f>IF(BQ75&gt;=0,COUNT($V75:BQ75)+$BT72,"")</f>
        <v/>
      </c>
      <c r="BR76" s="6" t="str">
        <f>IF(BR75&gt;=0,COUNT($V75:BR75)+$BT72,"")</f>
        <v/>
      </c>
      <c r="BS76" s="6" t="str">
        <f>IF(BS75&gt;=0,COUNT($V75:BS75)+$BT72,"")</f>
        <v/>
      </c>
      <c r="BT76" s="6">
        <f>COUNT(V76:BS76)+BT72</f>
        <v>30</v>
      </c>
      <c r="BU76" s="276" t="str">
        <f>V76&amp;BU75&amp;W76&amp;BU75&amp;X76&amp;BU75&amp;Y76&amp;BU75&amp;Z76&amp;BU75&amp;AA76&amp;BU75&amp;AB76&amp;BU75&amp;AC76&amp;BU75&amp;AD76&amp;BU75&amp;AE76&amp;BU75&amp;AF76&amp;BU75&amp;AG76&amp;BU75&amp;AH76&amp;BU75&amp;AI76&amp;BU75&amp;AJ76&amp;BU75&amp;AK76&amp;BU75&amp;AL76&amp;BU75&amp;AM76&amp;BU75&amp;AN76&amp;BU75&amp;AO76&amp;BU75&amp;AP76&amp;BU75&amp;AQ76&amp;BU75&amp;AR76&amp;BU75&amp;AS76&amp;BU75&amp;AT76&amp;BU75&amp;AU76&amp;BU75&amp;AV76&amp;BU75&amp;AW76&amp;BU75&amp;AX76&amp;BU75&amp;AY76&amp;BU75&amp;AZ76&amp;BU75&amp;BA76&amp;BU75&amp;BB76&amp;BU75&amp;BC76&amp;BU75&amp;BD76&amp;BU75&amp;BE76&amp;BU75&amp;BF76&amp;BU75&amp;BG76&amp;BU75&amp;BH76&amp;BU75&amp;BI76&amp;BU75&amp;BJ76&amp;BU75&amp;BK76&amp;BU75&amp;BL76&amp;BU75&amp;BM76&amp;BU75&amp;BN76&amp;BU75&amp;BO76&amp;BU75&amp;BP76&amp;BU75&amp;BQ76&amp;BU75&amp;BR76&amp;BU75&amp;BS76</f>
        <v xml:space="preserve">29  30                                                                                                </v>
      </c>
      <c r="BV76" s="6"/>
      <c r="BW76" s="6"/>
    </row>
    <row r="77" spans="22:75" x14ac:dyDescent="0.35">
      <c r="V77" s="275">
        <f>'Encode Data'!F25</f>
        <v>1</v>
      </c>
      <c r="W77" s="6">
        <f t="shared" ref="W77:BB77" si="76">V77</f>
        <v>1</v>
      </c>
      <c r="X77" s="6">
        <f t="shared" si="76"/>
        <v>1</v>
      </c>
      <c r="Y77" s="6">
        <f t="shared" si="76"/>
        <v>1</v>
      </c>
      <c r="Z77" s="6">
        <f t="shared" si="76"/>
        <v>1</v>
      </c>
      <c r="AA77" s="6">
        <f t="shared" si="76"/>
        <v>1</v>
      </c>
      <c r="AB77" s="6">
        <f t="shared" si="76"/>
        <v>1</v>
      </c>
      <c r="AC77" s="6">
        <f t="shared" si="76"/>
        <v>1</v>
      </c>
      <c r="AD77" s="6">
        <f t="shared" si="76"/>
        <v>1</v>
      </c>
      <c r="AE77" s="6">
        <f t="shared" si="76"/>
        <v>1</v>
      </c>
      <c r="AF77" s="6">
        <f t="shared" si="76"/>
        <v>1</v>
      </c>
      <c r="AG77" s="6">
        <f t="shared" si="76"/>
        <v>1</v>
      </c>
      <c r="AH77" s="6">
        <f t="shared" si="76"/>
        <v>1</v>
      </c>
      <c r="AI77" s="6">
        <f t="shared" si="76"/>
        <v>1</v>
      </c>
      <c r="AJ77" s="6">
        <f t="shared" si="76"/>
        <v>1</v>
      </c>
      <c r="AK77" s="6">
        <f t="shared" si="76"/>
        <v>1</v>
      </c>
      <c r="AL77" s="6">
        <f t="shared" si="76"/>
        <v>1</v>
      </c>
      <c r="AM77" s="6">
        <f t="shared" si="76"/>
        <v>1</v>
      </c>
      <c r="AN77" s="6">
        <f t="shared" si="76"/>
        <v>1</v>
      </c>
      <c r="AO77" s="6">
        <f t="shared" si="76"/>
        <v>1</v>
      </c>
      <c r="AP77" s="6">
        <f t="shared" si="76"/>
        <v>1</v>
      </c>
      <c r="AQ77" s="6">
        <f t="shared" si="76"/>
        <v>1</v>
      </c>
      <c r="AR77" s="6">
        <f t="shared" si="76"/>
        <v>1</v>
      </c>
      <c r="AS77" s="6">
        <f t="shared" si="76"/>
        <v>1</v>
      </c>
      <c r="AT77" s="6">
        <f t="shared" si="76"/>
        <v>1</v>
      </c>
      <c r="AU77" s="6">
        <f t="shared" si="76"/>
        <v>1</v>
      </c>
      <c r="AV77" s="6">
        <f t="shared" si="76"/>
        <v>1</v>
      </c>
      <c r="AW77" s="6">
        <f t="shared" si="76"/>
        <v>1</v>
      </c>
      <c r="AX77" s="6">
        <f t="shared" si="76"/>
        <v>1</v>
      </c>
      <c r="AY77" s="6">
        <f t="shared" si="76"/>
        <v>1</v>
      </c>
      <c r="AZ77" s="6">
        <f t="shared" si="76"/>
        <v>1</v>
      </c>
      <c r="BA77" s="6">
        <f t="shared" si="76"/>
        <v>1</v>
      </c>
      <c r="BB77" s="6">
        <f t="shared" si="76"/>
        <v>1</v>
      </c>
      <c r="BC77" s="6">
        <f t="shared" ref="BC77:BS77" si="77">BB77</f>
        <v>1</v>
      </c>
      <c r="BD77" s="6">
        <f t="shared" si="77"/>
        <v>1</v>
      </c>
      <c r="BE77" s="6">
        <f t="shared" si="77"/>
        <v>1</v>
      </c>
      <c r="BF77" s="6">
        <f t="shared" si="77"/>
        <v>1</v>
      </c>
      <c r="BG77" s="6">
        <f t="shared" si="77"/>
        <v>1</v>
      </c>
      <c r="BH77" s="6">
        <f t="shared" si="77"/>
        <v>1</v>
      </c>
      <c r="BI77" s="6">
        <f t="shared" si="77"/>
        <v>1</v>
      </c>
      <c r="BJ77" s="6">
        <f t="shared" si="77"/>
        <v>1</v>
      </c>
      <c r="BK77" s="6">
        <f t="shared" si="77"/>
        <v>1</v>
      </c>
      <c r="BL77" s="6">
        <f t="shared" si="77"/>
        <v>1</v>
      </c>
      <c r="BM77" s="6">
        <f t="shared" si="77"/>
        <v>1</v>
      </c>
      <c r="BN77" s="6">
        <f t="shared" si="77"/>
        <v>1</v>
      </c>
      <c r="BO77" s="6">
        <f t="shared" si="77"/>
        <v>1</v>
      </c>
      <c r="BP77" s="6">
        <f t="shared" si="77"/>
        <v>1</v>
      </c>
      <c r="BQ77" s="6">
        <f t="shared" si="77"/>
        <v>1</v>
      </c>
      <c r="BR77" s="6">
        <f t="shared" si="77"/>
        <v>1</v>
      </c>
      <c r="BS77" s="6">
        <f t="shared" si="77"/>
        <v>1</v>
      </c>
      <c r="BV77" s="6"/>
      <c r="BW77" s="6"/>
    </row>
    <row r="78" spans="22:75" x14ac:dyDescent="0.35">
      <c r="V78" s="6">
        <v>1</v>
      </c>
      <c r="W78" s="6">
        <v>2</v>
      </c>
      <c r="X78" s="6">
        <v>3</v>
      </c>
      <c r="Y78" s="6">
        <v>4</v>
      </c>
      <c r="Z78" s="6">
        <v>5</v>
      </c>
      <c r="AA78" s="6">
        <v>6</v>
      </c>
      <c r="AB78" s="6">
        <v>7</v>
      </c>
      <c r="AC78" s="6">
        <v>8</v>
      </c>
      <c r="AD78" s="6">
        <v>9</v>
      </c>
      <c r="AE78" s="6">
        <v>10</v>
      </c>
      <c r="AF78" s="6">
        <v>11</v>
      </c>
      <c r="AG78" s="6">
        <v>12</v>
      </c>
      <c r="AH78" s="6">
        <v>13</v>
      </c>
      <c r="AI78" s="6">
        <v>14</v>
      </c>
      <c r="AJ78" s="6">
        <v>15</v>
      </c>
      <c r="AK78" s="6">
        <v>16</v>
      </c>
      <c r="AL78" s="6">
        <v>17</v>
      </c>
      <c r="AM78" s="6">
        <v>18</v>
      </c>
      <c r="AN78" s="6">
        <v>19</v>
      </c>
      <c r="AO78" s="6">
        <v>20</v>
      </c>
      <c r="AP78" s="6">
        <v>21</v>
      </c>
      <c r="AQ78" s="6">
        <v>22</v>
      </c>
      <c r="AR78" s="6">
        <v>23</v>
      </c>
      <c r="AS78" s="6">
        <v>24</v>
      </c>
      <c r="AT78" s="6">
        <v>25</v>
      </c>
      <c r="AU78" s="6">
        <v>26</v>
      </c>
      <c r="AV78" s="6">
        <v>27</v>
      </c>
      <c r="AW78" s="6">
        <v>28</v>
      </c>
      <c r="AX78" s="6">
        <v>29</v>
      </c>
      <c r="AY78" s="6">
        <v>30</v>
      </c>
      <c r="AZ78" s="6">
        <v>31</v>
      </c>
      <c r="BA78" s="6">
        <v>32</v>
      </c>
      <c r="BB78" s="6">
        <v>33</v>
      </c>
      <c r="BC78" s="6">
        <v>34</v>
      </c>
      <c r="BD78" s="6">
        <v>35</v>
      </c>
      <c r="BE78" s="6">
        <v>36</v>
      </c>
      <c r="BF78" s="6">
        <v>37</v>
      </c>
      <c r="BG78" s="6">
        <v>38</v>
      </c>
      <c r="BH78" s="6">
        <v>39</v>
      </c>
      <c r="BI78" s="6">
        <v>40</v>
      </c>
      <c r="BJ78" s="6">
        <v>41</v>
      </c>
      <c r="BK78" s="6">
        <v>42</v>
      </c>
      <c r="BL78" s="6">
        <v>43</v>
      </c>
      <c r="BM78" s="6">
        <v>44</v>
      </c>
      <c r="BN78" s="6">
        <v>45</v>
      </c>
      <c r="BO78" s="6">
        <v>46</v>
      </c>
      <c r="BP78" s="6">
        <v>47</v>
      </c>
      <c r="BQ78" s="6">
        <v>48</v>
      </c>
      <c r="BR78" s="6">
        <v>49</v>
      </c>
      <c r="BS78" s="6">
        <v>50</v>
      </c>
      <c r="BV78" s="6"/>
      <c r="BW78" s="6"/>
    </row>
    <row r="79" spans="22:75" x14ac:dyDescent="0.35">
      <c r="V79" s="6">
        <f t="shared" ref="V79:BA79" si="78">V77-V78</f>
        <v>0</v>
      </c>
      <c r="W79" s="6">
        <f t="shared" si="78"/>
        <v>-1</v>
      </c>
      <c r="X79" s="6">
        <f t="shared" si="78"/>
        <v>-2</v>
      </c>
      <c r="Y79" s="6">
        <f t="shared" si="78"/>
        <v>-3</v>
      </c>
      <c r="Z79" s="6">
        <f t="shared" si="78"/>
        <v>-4</v>
      </c>
      <c r="AA79" s="6">
        <f t="shared" si="78"/>
        <v>-5</v>
      </c>
      <c r="AB79" s="6">
        <f t="shared" si="78"/>
        <v>-6</v>
      </c>
      <c r="AC79" s="6">
        <f t="shared" si="78"/>
        <v>-7</v>
      </c>
      <c r="AD79" s="6">
        <f t="shared" si="78"/>
        <v>-8</v>
      </c>
      <c r="AE79" s="6">
        <f t="shared" si="78"/>
        <v>-9</v>
      </c>
      <c r="AF79" s="6">
        <f t="shared" si="78"/>
        <v>-10</v>
      </c>
      <c r="AG79" s="6">
        <f t="shared" si="78"/>
        <v>-11</v>
      </c>
      <c r="AH79" s="6">
        <f t="shared" si="78"/>
        <v>-12</v>
      </c>
      <c r="AI79" s="6">
        <f t="shared" si="78"/>
        <v>-13</v>
      </c>
      <c r="AJ79" s="6">
        <f t="shared" si="78"/>
        <v>-14</v>
      </c>
      <c r="AK79" s="6">
        <f t="shared" si="78"/>
        <v>-15</v>
      </c>
      <c r="AL79" s="6">
        <f t="shared" si="78"/>
        <v>-16</v>
      </c>
      <c r="AM79" s="6">
        <f t="shared" si="78"/>
        <v>-17</v>
      </c>
      <c r="AN79" s="6">
        <f t="shared" si="78"/>
        <v>-18</v>
      </c>
      <c r="AO79" s="6">
        <f t="shared" si="78"/>
        <v>-19</v>
      </c>
      <c r="AP79" s="6">
        <f t="shared" si="78"/>
        <v>-20</v>
      </c>
      <c r="AQ79" s="6">
        <f t="shared" si="78"/>
        <v>-21</v>
      </c>
      <c r="AR79" s="6">
        <f t="shared" si="78"/>
        <v>-22</v>
      </c>
      <c r="AS79" s="6">
        <f t="shared" si="78"/>
        <v>-23</v>
      </c>
      <c r="AT79" s="6">
        <f t="shared" si="78"/>
        <v>-24</v>
      </c>
      <c r="AU79" s="6">
        <f t="shared" si="78"/>
        <v>-25</v>
      </c>
      <c r="AV79" s="6">
        <f t="shared" si="78"/>
        <v>-26</v>
      </c>
      <c r="AW79" s="6">
        <f t="shared" si="78"/>
        <v>-27</v>
      </c>
      <c r="AX79" s="6">
        <f t="shared" si="78"/>
        <v>-28</v>
      </c>
      <c r="AY79" s="6">
        <f t="shared" si="78"/>
        <v>-29</v>
      </c>
      <c r="AZ79" s="6">
        <f t="shared" si="78"/>
        <v>-30</v>
      </c>
      <c r="BA79" s="6">
        <f t="shared" si="78"/>
        <v>-31</v>
      </c>
      <c r="BB79" s="6">
        <f t="shared" ref="BB79:BS79" si="79">BB77-BB78</f>
        <v>-32</v>
      </c>
      <c r="BC79" s="6">
        <f t="shared" si="79"/>
        <v>-33</v>
      </c>
      <c r="BD79" s="6">
        <f t="shared" si="79"/>
        <v>-34</v>
      </c>
      <c r="BE79" s="6">
        <f t="shared" si="79"/>
        <v>-35</v>
      </c>
      <c r="BF79" s="6">
        <f t="shared" si="79"/>
        <v>-36</v>
      </c>
      <c r="BG79" s="6">
        <f t="shared" si="79"/>
        <v>-37</v>
      </c>
      <c r="BH79" s="6">
        <f t="shared" si="79"/>
        <v>-38</v>
      </c>
      <c r="BI79" s="6">
        <f t="shared" si="79"/>
        <v>-39</v>
      </c>
      <c r="BJ79" s="6">
        <f t="shared" si="79"/>
        <v>-40</v>
      </c>
      <c r="BK79" s="6">
        <f t="shared" si="79"/>
        <v>-41</v>
      </c>
      <c r="BL79" s="6">
        <f t="shared" si="79"/>
        <v>-42</v>
      </c>
      <c r="BM79" s="6">
        <f t="shared" si="79"/>
        <v>-43</v>
      </c>
      <c r="BN79" s="6">
        <f t="shared" si="79"/>
        <v>-44</v>
      </c>
      <c r="BO79" s="6">
        <f t="shared" si="79"/>
        <v>-45</v>
      </c>
      <c r="BP79" s="6">
        <f t="shared" si="79"/>
        <v>-46</v>
      </c>
      <c r="BQ79" s="6">
        <f t="shared" si="79"/>
        <v>-47</v>
      </c>
      <c r="BR79" s="6">
        <f t="shared" si="79"/>
        <v>-48</v>
      </c>
      <c r="BS79" s="6">
        <f t="shared" si="79"/>
        <v>-49</v>
      </c>
      <c r="BU79" s="6" t="s">
        <v>21</v>
      </c>
      <c r="BV79" s="6"/>
      <c r="BW79" s="6"/>
    </row>
    <row r="80" spans="22:75" x14ac:dyDescent="0.35">
      <c r="V80" s="6">
        <f>IF(V79&gt;=0,COUNT($V79)+BT76,"")</f>
        <v>31</v>
      </c>
      <c r="W80" s="6" t="str">
        <f>IF(W79&gt;=0,COUNT($V79:W79)+$BT76,"")</f>
        <v/>
      </c>
      <c r="X80" s="6" t="str">
        <f>IF(X79&gt;=0,COUNT($V79:X79)+$BT76,"")</f>
        <v/>
      </c>
      <c r="Y80" s="6" t="str">
        <f>IF(Y79&gt;=0,COUNT($V79:Y79)+$BT76,"")</f>
        <v/>
      </c>
      <c r="Z80" s="6" t="str">
        <f>IF(Z79&gt;=0,COUNT($V79:Z79)+$BT76,"")</f>
        <v/>
      </c>
      <c r="AA80" s="6" t="str">
        <f>IF(AA79&gt;=0,COUNT($V79:AA79)+$BT76,"")</f>
        <v/>
      </c>
      <c r="AB80" s="6" t="str">
        <f>IF(AB79&gt;=0,COUNT($V79:AB79)+$BT76,"")</f>
        <v/>
      </c>
      <c r="AC80" s="6" t="str">
        <f>IF(AC79&gt;=0,COUNT($V79:AC79)+$BT76,"")</f>
        <v/>
      </c>
      <c r="AD80" s="6" t="str">
        <f>IF(AD79&gt;=0,COUNT($V79:AD79)+$BT76,"")</f>
        <v/>
      </c>
      <c r="AE80" s="6" t="str">
        <f>IF(AE79&gt;=0,COUNT($V79:AE79)+$BT76,"")</f>
        <v/>
      </c>
      <c r="AF80" s="6" t="str">
        <f>IF(AF79&gt;=0,COUNT($V79:AF79)+$BT76,"")</f>
        <v/>
      </c>
      <c r="AG80" s="6" t="str">
        <f>IF(AG79&gt;=0,COUNT($V79:AG79)+$BT76,"")</f>
        <v/>
      </c>
      <c r="AH80" s="6" t="str">
        <f>IF(AH79&gt;=0,COUNT($V79:AH79)+$BT76,"")</f>
        <v/>
      </c>
      <c r="AI80" s="6" t="str">
        <f>IF(AI79&gt;=0,COUNT($V79:AI79)+$BT76,"")</f>
        <v/>
      </c>
      <c r="AJ80" s="6" t="str">
        <f>IF(AJ79&gt;=0,COUNT($V79:AJ79)+$BT76,"")</f>
        <v/>
      </c>
      <c r="AK80" s="6" t="str">
        <f>IF(AK79&gt;=0,COUNT($V79:AK79)+$BT76,"")</f>
        <v/>
      </c>
      <c r="AL80" s="6" t="str">
        <f>IF(AL79&gt;=0,COUNT($V79:AL79)+$BT76,"")</f>
        <v/>
      </c>
      <c r="AM80" s="6" t="str">
        <f>IF(AM79&gt;=0,COUNT($V79:AM79)+$BT76,"")</f>
        <v/>
      </c>
      <c r="AN80" s="6" t="str">
        <f>IF(AN79&gt;=0,COUNT($V79:AN79)+$BT76,"")</f>
        <v/>
      </c>
      <c r="AO80" s="6" t="str">
        <f>IF(AO79&gt;=0,COUNT($V79:AO79)+$BT76,"")</f>
        <v/>
      </c>
      <c r="AP80" s="6" t="str">
        <f>IF(AP79&gt;=0,COUNT($V79:AP79)+$BT76,"")</f>
        <v/>
      </c>
      <c r="AQ80" s="6" t="str">
        <f>IF(AQ79&gt;=0,COUNT($V79:AQ79)+$BT76,"")</f>
        <v/>
      </c>
      <c r="AR80" s="6" t="str">
        <f>IF(AR79&gt;=0,COUNT($V79:AR79)+$BT76,"")</f>
        <v/>
      </c>
      <c r="AS80" s="6" t="str">
        <f>IF(AS79&gt;=0,COUNT($V79:AS79)+$BT76,"")</f>
        <v/>
      </c>
      <c r="AT80" s="6" t="str">
        <f>IF(AT79&gt;=0,COUNT($V79:AT79)+$BT76,"")</f>
        <v/>
      </c>
      <c r="AU80" s="6" t="str">
        <f>IF(AU79&gt;=0,COUNT($V79:AU79)+$BT76,"")</f>
        <v/>
      </c>
      <c r="AV80" s="6" t="str">
        <f>IF(AV79&gt;=0,COUNT($V79:AV79)+$BT76,"")</f>
        <v/>
      </c>
      <c r="AW80" s="6" t="str">
        <f>IF(AW79&gt;=0,COUNT($V79:AW79)+$BT76,"")</f>
        <v/>
      </c>
      <c r="AX80" s="6" t="str">
        <f>IF(AX79&gt;=0,COUNT($V79:AX79)+$BT76,"")</f>
        <v/>
      </c>
      <c r="AY80" s="6" t="str">
        <f>IF(AY79&gt;=0,COUNT($V79:AY79)+$BT76,"")</f>
        <v/>
      </c>
      <c r="AZ80" s="6" t="str">
        <f>IF(AZ79&gt;=0,COUNT($V79:AZ79)+$BT76,"")</f>
        <v/>
      </c>
      <c r="BA80" s="6" t="str">
        <f>IF(BA79&gt;=0,COUNT($V79:BA79)+$BT76,"")</f>
        <v/>
      </c>
      <c r="BB80" s="6" t="str">
        <f>IF(BB79&gt;=0,COUNT($V79:BB79)+$BT76,"")</f>
        <v/>
      </c>
      <c r="BC80" s="6" t="str">
        <f>IF(BC79&gt;=0,COUNT($V79:BC79)+$BT76,"")</f>
        <v/>
      </c>
      <c r="BD80" s="6" t="str">
        <f>IF(BD79&gt;=0,COUNT($V79:BD79)+$BT76,"")</f>
        <v/>
      </c>
      <c r="BE80" s="6" t="str">
        <f>IF(BE79&gt;=0,COUNT($V79:BE79)+$BT76,"")</f>
        <v/>
      </c>
      <c r="BF80" s="6" t="str">
        <f>IF(BF79&gt;=0,COUNT($V79:BF79)+$BT76,"")</f>
        <v/>
      </c>
      <c r="BG80" s="6" t="str">
        <f>IF(BG79&gt;=0,COUNT($V79:BG79)+$BT76,"")</f>
        <v/>
      </c>
      <c r="BH80" s="6" t="str">
        <f>IF(BH79&gt;=0,COUNT($V79:BH79)+$BT76,"")</f>
        <v/>
      </c>
      <c r="BI80" s="6" t="str">
        <f>IF(BI79&gt;=0,COUNT($V79:BI79)+$BT76,"")</f>
        <v/>
      </c>
      <c r="BJ80" s="6" t="str">
        <f>IF(BJ79&gt;=0,COUNT($V79:BJ79)+$BT76,"")</f>
        <v/>
      </c>
      <c r="BK80" s="6" t="str">
        <f>IF(BK79&gt;=0,COUNT($V79:BK79)+$BT76,"")</f>
        <v/>
      </c>
      <c r="BL80" s="6" t="str">
        <f>IF(BL79&gt;=0,COUNT($V79:BL79)+$BT76,"")</f>
        <v/>
      </c>
      <c r="BM80" s="6" t="str">
        <f>IF(BM79&gt;=0,COUNT($V79:BM79)+$BT76,"")</f>
        <v/>
      </c>
      <c r="BN80" s="6" t="str">
        <f>IF(BN79&gt;=0,COUNT($V79:BN79)+$BT76,"")</f>
        <v/>
      </c>
      <c r="BO80" s="6" t="str">
        <f>IF(BO79&gt;=0,COUNT($V79:BO79)+$BT76,"")</f>
        <v/>
      </c>
      <c r="BP80" s="6" t="str">
        <f>IF(BP79&gt;=0,COUNT($V79:BP79)+$BT76,"")</f>
        <v/>
      </c>
      <c r="BQ80" s="6" t="str">
        <f>IF(BQ79&gt;=0,COUNT($V79:BQ79)+$BT76,"")</f>
        <v/>
      </c>
      <c r="BR80" s="6" t="str">
        <f>IF(BR79&gt;=0,COUNT($V79:BR79)+$BT76,"")</f>
        <v/>
      </c>
      <c r="BS80" s="6" t="str">
        <f>IF(BS79&gt;=0,COUNT($V79:BS79)+$BT76,"")</f>
        <v/>
      </c>
      <c r="BT80" s="6">
        <f>COUNT(V80:BS80)+BT76</f>
        <v>31</v>
      </c>
      <c r="BU80" s="276" t="str">
        <f>V80&amp;BU79&amp;W80&amp;BU79&amp;X80&amp;BU79&amp;Y80&amp;BU79&amp;Z80&amp;BU79&amp;AA80&amp;BU79&amp;AB80&amp;BU79&amp;AC80&amp;BU79&amp;AD80&amp;BU79&amp;AE80&amp;BU79&amp;AF80&amp;BU79&amp;AG80&amp;BU79&amp;AH80&amp;BU79&amp;AI80&amp;BU79&amp;AJ80&amp;BU79&amp;AK80&amp;BU79&amp;AL80&amp;BU79&amp;AM80&amp;BU79&amp;AN80&amp;BU79&amp;AO80&amp;BU79&amp;AP80&amp;BU79&amp;AQ80&amp;BU79&amp;AR80&amp;BU79&amp;AS80&amp;BU79&amp;AT80&amp;BU79&amp;AU80&amp;BU79&amp;AV80&amp;BU79&amp;AW80&amp;BU79&amp;AX80&amp;BU79&amp;AY80&amp;BU79&amp;AZ80&amp;BU79&amp;BA80&amp;BU79&amp;BB80&amp;BU79&amp;BC80&amp;BU79&amp;BD80&amp;BU79&amp;BE80&amp;BU79&amp;BF80&amp;BU79&amp;BG80&amp;BU79&amp;BH80&amp;BU79&amp;BI80&amp;BU79&amp;BJ80&amp;BU79&amp;BK80&amp;BU79&amp;BL80&amp;BU79&amp;BM80&amp;BU79&amp;BN80&amp;BU79&amp;BO80&amp;BU79&amp;BP80&amp;BU79&amp;BQ80&amp;BU79&amp;BR80&amp;BU79&amp;BS80</f>
        <v xml:space="preserve">31                                                                                                  </v>
      </c>
      <c r="BV80" s="6"/>
      <c r="BW80" s="6"/>
    </row>
    <row r="81" spans="22:75" x14ac:dyDescent="0.35">
      <c r="V81" s="275">
        <f>'Encode Data'!F28</f>
        <v>3</v>
      </c>
      <c r="W81" s="6">
        <f t="shared" ref="W81:BB81" si="80">V81</f>
        <v>3</v>
      </c>
      <c r="X81" s="6">
        <f t="shared" si="80"/>
        <v>3</v>
      </c>
      <c r="Y81" s="6">
        <f t="shared" si="80"/>
        <v>3</v>
      </c>
      <c r="Z81" s="6">
        <f t="shared" si="80"/>
        <v>3</v>
      </c>
      <c r="AA81" s="6">
        <f t="shared" si="80"/>
        <v>3</v>
      </c>
      <c r="AB81" s="6">
        <f t="shared" si="80"/>
        <v>3</v>
      </c>
      <c r="AC81" s="6">
        <f t="shared" si="80"/>
        <v>3</v>
      </c>
      <c r="AD81" s="6">
        <f t="shared" si="80"/>
        <v>3</v>
      </c>
      <c r="AE81" s="6">
        <f t="shared" si="80"/>
        <v>3</v>
      </c>
      <c r="AF81" s="6">
        <f t="shared" si="80"/>
        <v>3</v>
      </c>
      <c r="AG81" s="6">
        <f t="shared" si="80"/>
        <v>3</v>
      </c>
      <c r="AH81" s="6">
        <f t="shared" si="80"/>
        <v>3</v>
      </c>
      <c r="AI81" s="6">
        <f t="shared" si="80"/>
        <v>3</v>
      </c>
      <c r="AJ81" s="6">
        <f t="shared" si="80"/>
        <v>3</v>
      </c>
      <c r="AK81" s="6">
        <f t="shared" si="80"/>
        <v>3</v>
      </c>
      <c r="AL81" s="6">
        <f t="shared" si="80"/>
        <v>3</v>
      </c>
      <c r="AM81" s="6">
        <f t="shared" si="80"/>
        <v>3</v>
      </c>
      <c r="AN81" s="6">
        <f t="shared" si="80"/>
        <v>3</v>
      </c>
      <c r="AO81" s="6">
        <f t="shared" si="80"/>
        <v>3</v>
      </c>
      <c r="AP81" s="6">
        <f t="shared" si="80"/>
        <v>3</v>
      </c>
      <c r="AQ81" s="6">
        <f t="shared" si="80"/>
        <v>3</v>
      </c>
      <c r="AR81" s="6">
        <f t="shared" si="80"/>
        <v>3</v>
      </c>
      <c r="AS81" s="6">
        <f t="shared" si="80"/>
        <v>3</v>
      </c>
      <c r="AT81" s="6">
        <f t="shared" si="80"/>
        <v>3</v>
      </c>
      <c r="AU81" s="6">
        <f t="shared" si="80"/>
        <v>3</v>
      </c>
      <c r="AV81" s="6">
        <f t="shared" si="80"/>
        <v>3</v>
      </c>
      <c r="AW81" s="6">
        <f t="shared" si="80"/>
        <v>3</v>
      </c>
      <c r="AX81" s="6">
        <f t="shared" si="80"/>
        <v>3</v>
      </c>
      <c r="AY81" s="6">
        <f t="shared" si="80"/>
        <v>3</v>
      </c>
      <c r="AZ81" s="6">
        <f t="shared" si="80"/>
        <v>3</v>
      </c>
      <c r="BA81" s="6">
        <f t="shared" si="80"/>
        <v>3</v>
      </c>
      <c r="BB81" s="6">
        <f t="shared" si="80"/>
        <v>3</v>
      </c>
      <c r="BC81" s="6">
        <f t="shared" ref="BC81:BS81" si="81">BB81</f>
        <v>3</v>
      </c>
      <c r="BD81" s="6">
        <f t="shared" si="81"/>
        <v>3</v>
      </c>
      <c r="BE81" s="6">
        <f t="shared" si="81"/>
        <v>3</v>
      </c>
      <c r="BF81" s="6">
        <f t="shared" si="81"/>
        <v>3</v>
      </c>
      <c r="BG81" s="6">
        <f t="shared" si="81"/>
        <v>3</v>
      </c>
      <c r="BH81" s="6">
        <f t="shared" si="81"/>
        <v>3</v>
      </c>
      <c r="BI81" s="6">
        <f t="shared" si="81"/>
        <v>3</v>
      </c>
      <c r="BJ81" s="6">
        <f t="shared" si="81"/>
        <v>3</v>
      </c>
      <c r="BK81" s="6">
        <f t="shared" si="81"/>
        <v>3</v>
      </c>
      <c r="BL81" s="6">
        <f t="shared" si="81"/>
        <v>3</v>
      </c>
      <c r="BM81" s="6">
        <f t="shared" si="81"/>
        <v>3</v>
      </c>
      <c r="BN81" s="6">
        <f t="shared" si="81"/>
        <v>3</v>
      </c>
      <c r="BO81" s="6">
        <f t="shared" si="81"/>
        <v>3</v>
      </c>
      <c r="BP81" s="6">
        <f t="shared" si="81"/>
        <v>3</v>
      </c>
      <c r="BQ81" s="6">
        <f t="shared" si="81"/>
        <v>3</v>
      </c>
      <c r="BR81" s="6">
        <f t="shared" si="81"/>
        <v>3</v>
      </c>
      <c r="BS81" s="6">
        <f t="shared" si="81"/>
        <v>3</v>
      </c>
      <c r="BV81" s="6"/>
      <c r="BW81" s="6"/>
    </row>
    <row r="82" spans="22:75" x14ac:dyDescent="0.35">
      <c r="V82" s="6">
        <v>1</v>
      </c>
      <c r="W82" s="6">
        <v>2</v>
      </c>
      <c r="X82" s="6">
        <v>3</v>
      </c>
      <c r="Y82" s="6">
        <v>4</v>
      </c>
      <c r="Z82" s="6">
        <v>5</v>
      </c>
      <c r="AA82" s="6">
        <v>6</v>
      </c>
      <c r="AB82" s="6">
        <v>7</v>
      </c>
      <c r="AC82" s="6">
        <v>8</v>
      </c>
      <c r="AD82" s="6">
        <v>9</v>
      </c>
      <c r="AE82" s="6">
        <v>10</v>
      </c>
      <c r="AF82" s="6">
        <v>11</v>
      </c>
      <c r="AG82" s="6">
        <v>12</v>
      </c>
      <c r="AH82" s="6">
        <v>13</v>
      </c>
      <c r="AI82" s="6">
        <v>14</v>
      </c>
      <c r="AJ82" s="6">
        <v>15</v>
      </c>
      <c r="AK82" s="6">
        <v>16</v>
      </c>
      <c r="AL82" s="6">
        <v>17</v>
      </c>
      <c r="AM82" s="6">
        <v>18</v>
      </c>
      <c r="AN82" s="6">
        <v>19</v>
      </c>
      <c r="AO82" s="6">
        <v>20</v>
      </c>
      <c r="AP82" s="6">
        <v>21</v>
      </c>
      <c r="AQ82" s="6">
        <v>22</v>
      </c>
      <c r="AR82" s="6">
        <v>23</v>
      </c>
      <c r="AS82" s="6">
        <v>24</v>
      </c>
      <c r="AT82" s="6">
        <v>25</v>
      </c>
      <c r="AU82" s="6">
        <v>26</v>
      </c>
      <c r="AV82" s="6">
        <v>27</v>
      </c>
      <c r="AW82" s="6">
        <v>28</v>
      </c>
      <c r="AX82" s="6">
        <v>29</v>
      </c>
      <c r="AY82" s="6">
        <v>30</v>
      </c>
      <c r="AZ82" s="6">
        <v>31</v>
      </c>
      <c r="BA82" s="6">
        <v>32</v>
      </c>
      <c r="BB82" s="6">
        <v>33</v>
      </c>
      <c r="BC82" s="6">
        <v>34</v>
      </c>
      <c r="BD82" s="6">
        <v>35</v>
      </c>
      <c r="BE82" s="6">
        <v>36</v>
      </c>
      <c r="BF82" s="6">
        <v>37</v>
      </c>
      <c r="BG82" s="6">
        <v>38</v>
      </c>
      <c r="BH82" s="6">
        <v>39</v>
      </c>
      <c r="BI82" s="6">
        <v>40</v>
      </c>
      <c r="BJ82" s="6">
        <v>41</v>
      </c>
      <c r="BK82" s="6">
        <v>42</v>
      </c>
      <c r="BL82" s="6">
        <v>43</v>
      </c>
      <c r="BM82" s="6">
        <v>44</v>
      </c>
      <c r="BN82" s="6">
        <v>45</v>
      </c>
      <c r="BO82" s="6">
        <v>46</v>
      </c>
      <c r="BP82" s="6">
        <v>47</v>
      </c>
      <c r="BQ82" s="6">
        <v>48</v>
      </c>
      <c r="BR82" s="6">
        <v>49</v>
      </c>
      <c r="BS82" s="6">
        <v>50</v>
      </c>
      <c r="BV82" s="6"/>
      <c r="BW82" s="6"/>
    </row>
    <row r="83" spans="22:75" x14ac:dyDescent="0.35">
      <c r="V83" s="6">
        <f t="shared" ref="V83:BA83" si="82">V81-V82</f>
        <v>2</v>
      </c>
      <c r="W83" s="6">
        <f t="shared" si="82"/>
        <v>1</v>
      </c>
      <c r="X83" s="6">
        <f t="shared" si="82"/>
        <v>0</v>
      </c>
      <c r="Y83" s="6">
        <f t="shared" si="82"/>
        <v>-1</v>
      </c>
      <c r="Z83" s="6">
        <f t="shared" si="82"/>
        <v>-2</v>
      </c>
      <c r="AA83" s="6">
        <f t="shared" si="82"/>
        <v>-3</v>
      </c>
      <c r="AB83" s="6">
        <f t="shared" si="82"/>
        <v>-4</v>
      </c>
      <c r="AC83" s="6">
        <f t="shared" si="82"/>
        <v>-5</v>
      </c>
      <c r="AD83" s="6">
        <f t="shared" si="82"/>
        <v>-6</v>
      </c>
      <c r="AE83" s="6">
        <f t="shared" si="82"/>
        <v>-7</v>
      </c>
      <c r="AF83" s="6">
        <f t="shared" si="82"/>
        <v>-8</v>
      </c>
      <c r="AG83" s="6">
        <f t="shared" si="82"/>
        <v>-9</v>
      </c>
      <c r="AH83" s="6">
        <f t="shared" si="82"/>
        <v>-10</v>
      </c>
      <c r="AI83" s="6">
        <f t="shared" si="82"/>
        <v>-11</v>
      </c>
      <c r="AJ83" s="6">
        <f t="shared" si="82"/>
        <v>-12</v>
      </c>
      <c r="AK83" s="6">
        <f t="shared" si="82"/>
        <v>-13</v>
      </c>
      <c r="AL83" s="6">
        <f t="shared" si="82"/>
        <v>-14</v>
      </c>
      <c r="AM83" s="6">
        <f t="shared" si="82"/>
        <v>-15</v>
      </c>
      <c r="AN83" s="6">
        <f t="shared" si="82"/>
        <v>-16</v>
      </c>
      <c r="AO83" s="6">
        <f t="shared" si="82"/>
        <v>-17</v>
      </c>
      <c r="AP83" s="6">
        <f t="shared" si="82"/>
        <v>-18</v>
      </c>
      <c r="AQ83" s="6">
        <f t="shared" si="82"/>
        <v>-19</v>
      </c>
      <c r="AR83" s="6">
        <f t="shared" si="82"/>
        <v>-20</v>
      </c>
      <c r="AS83" s="6">
        <f t="shared" si="82"/>
        <v>-21</v>
      </c>
      <c r="AT83" s="6">
        <f t="shared" si="82"/>
        <v>-22</v>
      </c>
      <c r="AU83" s="6">
        <f t="shared" si="82"/>
        <v>-23</v>
      </c>
      <c r="AV83" s="6">
        <f t="shared" si="82"/>
        <v>-24</v>
      </c>
      <c r="AW83" s="6">
        <f t="shared" si="82"/>
        <v>-25</v>
      </c>
      <c r="AX83" s="6">
        <f t="shared" si="82"/>
        <v>-26</v>
      </c>
      <c r="AY83" s="6">
        <f t="shared" si="82"/>
        <v>-27</v>
      </c>
      <c r="AZ83" s="6">
        <f t="shared" si="82"/>
        <v>-28</v>
      </c>
      <c r="BA83" s="6">
        <f t="shared" si="82"/>
        <v>-29</v>
      </c>
      <c r="BB83" s="6">
        <f t="shared" ref="BB83:BS83" si="83">BB81-BB82</f>
        <v>-30</v>
      </c>
      <c r="BC83" s="6">
        <f t="shared" si="83"/>
        <v>-31</v>
      </c>
      <c r="BD83" s="6">
        <f t="shared" si="83"/>
        <v>-32</v>
      </c>
      <c r="BE83" s="6">
        <f t="shared" si="83"/>
        <v>-33</v>
      </c>
      <c r="BF83" s="6">
        <f t="shared" si="83"/>
        <v>-34</v>
      </c>
      <c r="BG83" s="6">
        <f t="shared" si="83"/>
        <v>-35</v>
      </c>
      <c r="BH83" s="6">
        <f t="shared" si="83"/>
        <v>-36</v>
      </c>
      <c r="BI83" s="6">
        <f t="shared" si="83"/>
        <v>-37</v>
      </c>
      <c r="BJ83" s="6">
        <f t="shared" si="83"/>
        <v>-38</v>
      </c>
      <c r="BK83" s="6">
        <f t="shared" si="83"/>
        <v>-39</v>
      </c>
      <c r="BL83" s="6">
        <f t="shared" si="83"/>
        <v>-40</v>
      </c>
      <c r="BM83" s="6">
        <f t="shared" si="83"/>
        <v>-41</v>
      </c>
      <c r="BN83" s="6">
        <f t="shared" si="83"/>
        <v>-42</v>
      </c>
      <c r="BO83" s="6">
        <f t="shared" si="83"/>
        <v>-43</v>
      </c>
      <c r="BP83" s="6">
        <f t="shared" si="83"/>
        <v>-44</v>
      </c>
      <c r="BQ83" s="6">
        <f t="shared" si="83"/>
        <v>-45</v>
      </c>
      <c r="BR83" s="6">
        <f t="shared" si="83"/>
        <v>-46</v>
      </c>
      <c r="BS83" s="6">
        <f t="shared" si="83"/>
        <v>-47</v>
      </c>
      <c r="BU83" s="6" t="s">
        <v>21</v>
      </c>
      <c r="BV83" s="6"/>
      <c r="BW83" s="6"/>
    </row>
    <row r="84" spans="22:75" x14ac:dyDescent="0.35">
      <c r="V84" s="6">
        <f>IF(V83&gt;=0,COUNT($V83)+BT80,"")</f>
        <v>32</v>
      </c>
      <c r="W84" s="6">
        <f>IF(W83&gt;=0,COUNT($V83:W83)+$BT80,"")</f>
        <v>33</v>
      </c>
      <c r="X84" s="6">
        <f>IF(X83&gt;=0,COUNT($V83:X83)+$BT80,"")</f>
        <v>34</v>
      </c>
      <c r="Y84" s="6" t="str">
        <f>IF(Y83&gt;=0,COUNT($V83:Y83)+$BT80,"")</f>
        <v/>
      </c>
      <c r="Z84" s="6" t="str">
        <f>IF(Z83&gt;=0,COUNT($V83:Z83)+$BT80,"")</f>
        <v/>
      </c>
      <c r="AA84" s="6" t="str">
        <f>IF(AA83&gt;=0,COUNT($V83:AA83)+$BT80,"")</f>
        <v/>
      </c>
      <c r="AB84" s="6" t="str">
        <f>IF(AB83&gt;=0,COUNT($V83:AB83)+$BT80,"")</f>
        <v/>
      </c>
      <c r="AC84" s="6" t="str">
        <f>IF(AC83&gt;=0,COUNT($V83:AC83)+$BT80,"")</f>
        <v/>
      </c>
      <c r="AD84" s="6" t="str">
        <f>IF(AD83&gt;=0,COUNT($V83:AD83)+$BT80,"")</f>
        <v/>
      </c>
      <c r="AE84" s="6" t="str">
        <f>IF(AE83&gt;=0,COUNT($V83:AE83)+$BT80,"")</f>
        <v/>
      </c>
      <c r="AF84" s="6" t="str">
        <f>IF(AF83&gt;=0,COUNT($V83:AF83)+$BT80,"")</f>
        <v/>
      </c>
      <c r="AG84" s="6" t="str">
        <f>IF(AG83&gt;=0,COUNT($V83:AG83)+$BT80,"")</f>
        <v/>
      </c>
      <c r="AH84" s="6" t="str">
        <f>IF(AH83&gt;=0,COUNT($V83:AH83)+$BT80,"")</f>
        <v/>
      </c>
      <c r="AI84" s="6" t="str">
        <f>IF(AI83&gt;=0,COUNT($V83:AI83)+$BT80,"")</f>
        <v/>
      </c>
      <c r="AJ84" s="6" t="str">
        <f>IF(AJ83&gt;=0,COUNT($V83:AJ83)+$BT80,"")</f>
        <v/>
      </c>
      <c r="AK84" s="6" t="str">
        <f>IF(AK83&gt;=0,COUNT($V83:AK83)+$BT80,"")</f>
        <v/>
      </c>
      <c r="AL84" s="6" t="str">
        <f>IF(AL83&gt;=0,COUNT($V83:AL83)+$BT80,"")</f>
        <v/>
      </c>
      <c r="AM84" s="6" t="str">
        <f>IF(AM83&gt;=0,COUNT($V83:AM83)+$BT80,"")</f>
        <v/>
      </c>
      <c r="AN84" s="6" t="str">
        <f>IF(AN83&gt;=0,COUNT($V83:AN83)+$BT80,"")</f>
        <v/>
      </c>
      <c r="AO84" s="6" t="str">
        <f>IF(AO83&gt;=0,COUNT($V83:AO83)+$BT80,"")</f>
        <v/>
      </c>
      <c r="AP84" s="6" t="str">
        <f>IF(AP83&gt;=0,COUNT($V83:AP83)+$BT80,"")</f>
        <v/>
      </c>
      <c r="AQ84" s="6" t="str">
        <f>IF(AQ83&gt;=0,COUNT($V83:AQ83)+$BT80,"")</f>
        <v/>
      </c>
      <c r="AR84" s="6" t="str">
        <f>IF(AR83&gt;=0,COUNT($V83:AR83)+$BT80,"")</f>
        <v/>
      </c>
      <c r="AS84" s="6" t="str">
        <f>IF(AS83&gt;=0,COUNT($V83:AS83)+$BT80,"")</f>
        <v/>
      </c>
      <c r="AT84" s="6" t="str">
        <f>IF(AT83&gt;=0,COUNT($V83:AT83)+$BT80,"")</f>
        <v/>
      </c>
      <c r="AU84" s="6" t="str">
        <f>IF(AU83&gt;=0,COUNT($V83:AU83)+$BT80,"")</f>
        <v/>
      </c>
      <c r="AV84" s="6" t="str">
        <f>IF(AV83&gt;=0,COUNT($V83:AV83)+$BT80,"")</f>
        <v/>
      </c>
      <c r="AW84" s="6" t="str">
        <f>IF(AW83&gt;=0,COUNT($V83:AW83)+$BT80,"")</f>
        <v/>
      </c>
      <c r="AX84" s="6" t="str">
        <f>IF(AX83&gt;=0,COUNT($V83:AX83)+$BT80,"")</f>
        <v/>
      </c>
      <c r="AY84" s="6" t="str">
        <f>IF(AY83&gt;=0,COUNT($V83:AY83)+$BT80,"")</f>
        <v/>
      </c>
      <c r="AZ84" s="6" t="str">
        <f>IF(AZ83&gt;=0,COUNT($V83:AZ83)+$BT80,"")</f>
        <v/>
      </c>
      <c r="BA84" s="6" t="str">
        <f>IF(BA83&gt;=0,COUNT($V83:BA83)+$BT80,"")</f>
        <v/>
      </c>
      <c r="BB84" s="6" t="str">
        <f>IF(BB83&gt;=0,COUNT($V83:BB83)+$BT80,"")</f>
        <v/>
      </c>
      <c r="BC84" s="6" t="str">
        <f>IF(BC83&gt;=0,COUNT($V83:BC83)+$BT80,"")</f>
        <v/>
      </c>
      <c r="BD84" s="6" t="str">
        <f>IF(BD83&gt;=0,COUNT($V83:BD83)+$BT80,"")</f>
        <v/>
      </c>
      <c r="BE84" s="6" t="str">
        <f>IF(BE83&gt;=0,COUNT($V83:BE83)+$BT80,"")</f>
        <v/>
      </c>
      <c r="BF84" s="6" t="str">
        <f>IF(BF83&gt;=0,COUNT($V83:BF83)+$BT80,"")</f>
        <v/>
      </c>
      <c r="BG84" s="6" t="str">
        <f>IF(BG83&gt;=0,COUNT($V83:BG83)+$BT80,"")</f>
        <v/>
      </c>
      <c r="BH84" s="6" t="str">
        <f>IF(BH83&gt;=0,COUNT($V83:BH83)+$BT80,"")</f>
        <v/>
      </c>
      <c r="BI84" s="6" t="str">
        <f>IF(BI83&gt;=0,COUNT($V83:BI83)+$BT80,"")</f>
        <v/>
      </c>
      <c r="BJ84" s="6" t="str">
        <f>IF(BJ83&gt;=0,COUNT($V83:BJ83)+$BT80,"")</f>
        <v/>
      </c>
      <c r="BK84" s="6" t="str">
        <f>IF(BK83&gt;=0,COUNT($V83:BK83)+$BT80,"")</f>
        <v/>
      </c>
      <c r="BL84" s="6" t="str">
        <f>IF(BL83&gt;=0,COUNT($V83:BL83)+$BT80,"")</f>
        <v/>
      </c>
      <c r="BM84" s="6" t="str">
        <f>IF(BM83&gt;=0,COUNT($V83:BM83)+$BT80,"")</f>
        <v/>
      </c>
      <c r="BN84" s="6" t="str">
        <f>IF(BN83&gt;=0,COUNT($V83:BN83)+$BT80,"")</f>
        <v/>
      </c>
      <c r="BO84" s="6" t="str">
        <f>IF(BO83&gt;=0,COUNT($V83:BO83)+$BT80,"")</f>
        <v/>
      </c>
      <c r="BP84" s="6" t="str">
        <f>IF(BP83&gt;=0,COUNT($V83:BP83)+$BT80,"")</f>
        <v/>
      </c>
      <c r="BQ84" s="6" t="str">
        <f>IF(BQ83&gt;=0,COUNT($V83:BQ83)+$BT80,"")</f>
        <v/>
      </c>
      <c r="BR84" s="6" t="str">
        <f>IF(BR83&gt;=0,COUNT($V83:BR83)+$BT80,"")</f>
        <v/>
      </c>
      <c r="BS84" s="6" t="str">
        <f>IF(BS83&gt;=0,COUNT($V83:BS83)+$BT80,"")</f>
        <v/>
      </c>
      <c r="BT84" s="6">
        <f>COUNT(V84:BS84)+BT80</f>
        <v>34</v>
      </c>
      <c r="BU84" s="276" t="str">
        <f>V84&amp;BU83&amp;W84&amp;BU83&amp;X84&amp;BU83&amp;Y84&amp;BU83&amp;Z84&amp;BU83&amp;AA84&amp;BU83&amp;AB84&amp;BU83&amp;AC84&amp;BU83&amp;AD84&amp;BU83&amp;AE84&amp;BU83&amp;AF84&amp;BU83&amp;AG84&amp;BU83&amp;AH84&amp;BU83&amp;AI84&amp;BU83&amp;AJ84&amp;BU83&amp;AK84&amp;BU83&amp;AL84&amp;BU83&amp;AM84&amp;BU83&amp;AN84&amp;BU83&amp;AO84&amp;BU83&amp;AP84&amp;BU83&amp;AQ84&amp;BU83&amp;AR84&amp;BU83&amp;AS84&amp;BU83&amp;AT84&amp;BU83&amp;AU84&amp;BU83&amp;AV84&amp;BU83&amp;AW84&amp;BU83&amp;AX84&amp;BU83&amp;AY84&amp;BU83&amp;AZ84&amp;BU83&amp;BA84&amp;BU83&amp;BB84&amp;BU83&amp;BC84&amp;BU83&amp;BD84&amp;BU83&amp;BE84&amp;BU83&amp;BF84&amp;BU83&amp;BG84&amp;BU83&amp;BH84&amp;BU83&amp;BI84&amp;BU83&amp;BJ84&amp;BU83&amp;BK84&amp;BU83&amp;BL84&amp;BU83&amp;BM84&amp;BU83&amp;BN84&amp;BU83&amp;BO84&amp;BU83&amp;BP84&amp;BU83&amp;BQ84&amp;BU83&amp;BR84&amp;BU83&amp;BS84</f>
        <v xml:space="preserve">32  33  34                                                                                              </v>
      </c>
      <c r="BV84" s="6"/>
      <c r="BW84" s="6"/>
    </row>
    <row r="85" spans="22:75" x14ac:dyDescent="0.35">
      <c r="V85" s="275">
        <f>'Encode Data'!F31</f>
        <v>2</v>
      </c>
      <c r="W85" s="6">
        <f t="shared" ref="W85:BB85" si="84">V85</f>
        <v>2</v>
      </c>
      <c r="X85" s="6">
        <f t="shared" si="84"/>
        <v>2</v>
      </c>
      <c r="Y85" s="6">
        <f t="shared" si="84"/>
        <v>2</v>
      </c>
      <c r="Z85" s="6">
        <f t="shared" si="84"/>
        <v>2</v>
      </c>
      <c r="AA85" s="6">
        <f t="shared" si="84"/>
        <v>2</v>
      </c>
      <c r="AB85" s="6">
        <f t="shared" si="84"/>
        <v>2</v>
      </c>
      <c r="AC85" s="6">
        <f t="shared" si="84"/>
        <v>2</v>
      </c>
      <c r="AD85" s="6">
        <f t="shared" si="84"/>
        <v>2</v>
      </c>
      <c r="AE85" s="6">
        <f t="shared" si="84"/>
        <v>2</v>
      </c>
      <c r="AF85" s="6">
        <f t="shared" si="84"/>
        <v>2</v>
      </c>
      <c r="AG85" s="6">
        <f t="shared" si="84"/>
        <v>2</v>
      </c>
      <c r="AH85" s="6">
        <f t="shared" si="84"/>
        <v>2</v>
      </c>
      <c r="AI85" s="6">
        <f t="shared" si="84"/>
        <v>2</v>
      </c>
      <c r="AJ85" s="6">
        <f t="shared" si="84"/>
        <v>2</v>
      </c>
      <c r="AK85" s="6">
        <f t="shared" si="84"/>
        <v>2</v>
      </c>
      <c r="AL85" s="6">
        <f t="shared" si="84"/>
        <v>2</v>
      </c>
      <c r="AM85" s="6">
        <f t="shared" si="84"/>
        <v>2</v>
      </c>
      <c r="AN85" s="6">
        <f t="shared" si="84"/>
        <v>2</v>
      </c>
      <c r="AO85" s="6">
        <f t="shared" si="84"/>
        <v>2</v>
      </c>
      <c r="AP85" s="6">
        <f t="shared" si="84"/>
        <v>2</v>
      </c>
      <c r="AQ85" s="6">
        <f t="shared" si="84"/>
        <v>2</v>
      </c>
      <c r="AR85" s="6">
        <f t="shared" si="84"/>
        <v>2</v>
      </c>
      <c r="AS85" s="6">
        <f t="shared" si="84"/>
        <v>2</v>
      </c>
      <c r="AT85" s="6">
        <f t="shared" si="84"/>
        <v>2</v>
      </c>
      <c r="AU85" s="6">
        <f t="shared" si="84"/>
        <v>2</v>
      </c>
      <c r="AV85" s="6">
        <f t="shared" si="84"/>
        <v>2</v>
      </c>
      <c r="AW85" s="6">
        <f t="shared" si="84"/>
        <v>2</v>
      </c>
      <c r="AX85" s="6">
        <f t="shared" si="84"/>
        <v>2</v>
      </c>
      <c r="AY85" s="6">
        <f t="shared" si="84"/>
        <v>2</v>
      </c>
      <c r="AZ85" s="6">
        <f t="shared" si="84"/>
        <v>2</v>
      </c>
      <c r="BA85" s="6">
        <f t="shared" si="84"/>
        <v>2</v>
      </c>
      <c r="BB85" s="6">
        <f t="shared" si="84"/>
        <v>2</v>
      </c>
      <c r="BC85" s="6">
        <f t="shared" ref="BC85:BS85" si="85">BB85</f>
        <v>2</v>
      </c>
      <c r="BD85" s="6">
        <f t="shared" si="85"/>
        <v>2</v>
      </c>
      <c r="BE85" s="6">
        <f t="shared" si="85"/>
        <v>2</v>
      </c>
      <c r="BF85" s="6">
        <f t="shared" si="85"/>
        <v>2</v>
      </c>
      <c r="BG85" s="6">
        <f t="shared" si="85"/>
        <v>2</v>
      </c>
      <c r="BH85" s="6">
        <f t="shared" si="85"/>
        <v>2</v>
      </c>
      <c r="BI85" s="6">
        <f t="shared" si="85"/>
        <v>2</v>
      </c>
      <c r="BJ85" s="6">
        <f t="shared" si="85"/>
        <v>2</v>
      </c>
      <c r="BK85" s="6">
        <f t="shared" si="85"/>
        <v>2</v>
      </c>
      <c r="BL85" s="6">
        <f t="shared" si="85"/>
        <v>2</v>
      </c>
      <c r="BM85" s="6">
        <f t="shared" si="85"/>
        <v>2</v>
      </c>
      <c r="BN85" s="6">
        <f t="shared" si="85"/>
        <v>2</v>
      </c>
      <c r="BO85" s="6">
        <f t="shared" si="85"/>
        <v>2</v>
      </c>
      <c r="BP85" s="6">
        <f t="shared" si="85"/>
        <v>2</v>
      </c>
      <c r="BQ85" s="6">
        <f t="shared" si="85"/>
        <v>2</v>
      </c>
      <c r="BR85" s="6">
        <f t="shared" si="85"/>
        <v>2</v>
      </c>
      <c r="BS85" s="6">
        <f t="shared" si="85"/>
        <v>2</v>
      </c>
      <c r="BV85" s="6"/>
      <c r="BW85" s="6"/>
    </row>
    <row r="86" spans="22:75" x14ac:dyDescent="0.35">
      <c r="V86" s="6">
        <v>1</v>
      </c>
      <c r="W86" s="6">
        <v>2</v>
      </c>
      <c r="X86" s="6">
        <v>3</v>
      </c>
      <c r="Y86" s="6">
        <v>4</v>
      </c>
      <c r="Z86" s="6">
        <v>5</v>
      </c>
      <c r="AA86" s="6">
        <v>6</v>
      </c>
      <c r="AB86" s="6">
        <v>7</v>
      </c>
      <c r="AC86" s="6">
        <v>8</v>
      </c>
      <c r="AD86" s="6">
        <v>9</v>
      </c>
      <c r="AE86" s="6">
        <v>10</v>
      </c>
      <c r="AF86" s="6">
        <v>11</v>
      </c>
      <c r="AG86" s="6">
        <v>12</v>
      </c>
      <c r="AH86" s="6">
        <v>13</v>
      </c>
      <c r="AI86" s="6">
        <v>14</v>
      </c>
      <c r="AJ86" s="6">
        <v>15</v>
      </c>
      <c r="AK86" s="6">
        <v>16</v>
      </c>
      <c r="AL86" s="6">
        <v>17</v>
      </c>
      <c r="AM86" s="6">
        <v>18</v>
      </c>
      <c r="AN86" s="6">
        <v>19</v>
      </c>
      <c r="AO86" s="6">
        <v>20</v>
      </c>
      <c r="AP86" s="6">
        <v>21</v>
      </c>
      <c r="AQ86" s="6">
        <v>22</v>
      </c>
      <c r="AR86" s="6">
        <v>23</v>
      </c>
      <c r="AS86" s="6">
        <v>24</v>
      </c>
      <c r="AT86" s="6">
        <v>25</v>
      </c>
      <c r="AU86" s="6">
        <v>26</v>
      </c>
      <c r="AV86" s="6">
        <v>27</v>
      </c>
      <c r="AW86" s="6">
        <v>28</v>
      </c>
      <c r="AX86" s="6">
        <v>29</v>
      </c>
      <c r="AY86" s="6">
        <v>30</v>
      </c>
      <c r="AZ86" s="6">
        <v>31</v>
      </c>
      <c r="BA86" s="6">
        <v>32</v>
      </c>
      <c r="BB86" s="6">
        <v>33</v>
      </c>
      <c r="BC86" s="6">
        <v>34</v>
      </c>
      <c r="BD86" s="6">
        <v>35</v>
      </c>
      <c r="BE86" s="6">
        <v>36</v>
      </c>
      <c r="BF86" s="6">
        <v>37</v>
      </c>
      <c r="BG86" s="6">
        <v>38</v>
      </c>
      <c r="BH86" s="6">
        <v>39</v>
      </c>
      <c r="BI86" s="6">
        <v>40</v>
      </c>
      <c r="BJ86" s="6">
        <v>41</v>
      </c>
      <c r="BK86" s="6">
        <v>42</v>
      </c>
      <c r="BL86" s="6">
        <v>43</v>
      </c>
      <c r="BM86" s="6">
        <v>44</v>
      </c>
      <c r="BN86" s="6">
        <v>45</v>
      </c>
      <c r="BO86" s="6">
        <v>46</v>
      </c>
      <c r="BP86" s="6">
        <v>47</v>
      </c>
      <c r="BQ86" s="6">
        <v>48</v>
      </c>
      <c r="BR86" s="6">
        <v>49</v>
      </c>
      <c r="BS86" s="6">
        <v>50</v>
      </c>
      <c r="BV86" s="6"/>
      <c r="BW86" s="6"/>
    </row>
    <row r="87" spans="22:75" x14ac:dyDescent="0.35">
      <c r="V87" s="6">
        <f t="shared" ref="V87:BA87" si="86">V85-V86</f>
        <v>1</v>
      </c>
      <c r="W87" s="6">
        <f t="shared" si="86"/>
        <v>0</v>
      </c>
      <c r="X87" s="6">
        <f t="shared" si="86"/>
        <v>-1</v>
      </c>
      <c r="Y87" s="6">
        <f t="shared" si="86"/>
        <v>-2</v>
      </c>
      <c r="Z87" s="6">
        <f t="shared" si="86"/>
        <v>-3</v>
      </c>
      <c r="AA87" s="6">
        <f t="shared" si="86"/>
        <v>-4</v>
      </c>
      <c r="AB87" s="6">
        <f t="shared" si="86"/>
        <v>-5</v>
      </c>
      <c r="AC87" s="6">
        <f t="shared" si="86"/>
        <v>-6</v>
      </c>
      <c r="AD87" s="6">
        <f t="shared" si="86"/>
        <v>-7</v>
      </c>
      <c r="AE87" s="6">
        <f t="shared" si="86"/>
        <v>-8</v>
      </c>
      <c r="AF87" s="6">
        <f t="shared" si="86"/>
        <v>-9</v>
      </c>
      <c r="AG87" s="6">
        <f t="shared" si="86"/>
        <v>-10</v>
      </c>
      <c r="AH87" s="6">
        <f t="shared" si="86"/>
        <v>-11</v>
      </c>
      <c r="AI87" s="6">
        <f t="shared" si="86"/>
        <v>-12</v>
      </c>
      <c r="AJ87" s="6">
        <f t="shared" si="86"/>
        <v>-13</v>
      </c>
      <c r="AK87" s="6">
        <f t="shared" si="86"/>
        <v>-14</v>
      </c>
      <c r="AL87" s="6">
        <f t="shared" si="86"/>
        <v>-15</v>
      </c>
      <c r="AM87" s="6">
        <f t="shared" si="86"/>
        <v>-16</v>
      </c>
      <c r="AN87" s="6">
        <f t="shared" si="86"/>
        <v>-17</v>
      </c>
      <c r="AO87" s="6">
        <f t="shared" si="86"/>
        <v>-18</v>
      </c>
      <c r="AP87" s="6">
        <f t="shared" si="86"/>
        <v>-19</v>
      </c>
      <c r="AQ87" s="6">
        <f t="shared" si="86"/>
        <v>-20</v>
      </c>
      <c r="AR87" s="6">
        <f t="shared" si="86"/>
        <v>-21</v>
      </c>
      <c r="AS87" s="6">
        <f t="shared" si="86"/>
        <v>-22</v>
      </c>
      <c r="AT87" s="6">
        <f t="shared" si="86"/>
        <v>-23</v>
      </c>
      <c r="AU87" s="6">
        <f t="shared" si="86"/>
        <v>-24</v>
      </c>
      <c r="AV87" s="6">
        <f t="shared" si="86"/>
        <v>-25</v>
      </c>
      <c r="AW87" s="6">
        <f t="shared" si="86"/>
        <v>-26</v>
      </c>
      <c r="AX87" s="6">
        <f t="shared" si="86"/>
        <v>-27</v>
      </c>
      <c r="AY87" s="6">
        <f t="shared" si="86"/>
        <v>-28</v>
      </c>
      <c r="AZ87" s="6">
        <f t="shared" si="86"/>
        <v>-29</v>
      </c>
      <c r="BA87" s="6">
        <f t="shared" si="86"/>
        <v>-30</v>
      </c>
      <c r="BB87" s="6">
        <f t="shared" ref="BB87:BS87" si="87">BB85-BB86</f>
        <v>-31</v>
      </c>
      <c r="BC87" s="6">
        <f t="shared" si="87"/>
        <v>-32</v>
      </c>
      <c r="BD87" s="6">
        <f t="shared" si="87"/>
        <v>-33</v>
      </c>
      <c r="BE87" s="6">
        <f t="shared" si="87"/>
        <v>-34</v>
      </c>
      <c r="BF87" s="6">
        <f t="shared" si="87"/>
        <v>-35</v>
      </c>
      <c r="BG87" s="6">
        <f t="shared" si="87"/>
        <v>-36</v>
      </c>
      <c r="BH87" s="6">
        <f t="shared" si="87"/>
        <v>-37</v>
      </c>
      <c r="BI87" s="6">
        <f t="shared" si="87"/>
        <v>-38</v>
      </c>
      <c r="BJ87" s="6">
        <f t="shared" si="87"/>
        <v>-39</v>
      </c>
      <c r="BK87" s="6">
        <f t="shared" si="87"/>
        <v>-40</v>
      </c>
      <c r="BL87" s="6">
        <f t="shared" si="87"/>
        <v>-41</v>
      </c>
      <c r="BM87" s="6">
        <f t="shared" si="87"/>
        <v>-42</v>
      </c>
      <c r="BN87" s="6">
        <f t="shared" si="87"/>
        <v>-43</v>
      </c>
      <c r="BO87" s="6">
        <f t="shared" si="87"/>
        <v>-44</v>
      </c>
      <c r="BP87" s="6">
        <f t="shared" si="87"/>
        <v>-45</v>
      </c>
      <c r="BQ87" s="6">
        <f t="shared" si="87"/>
        <v>-46</v>
      </c>
      <c r="BR87" s="6">
        <f t="shared" si="87"/>
        <v>-47</v>
      </c>
      <c r="BS87" s="6">
        <f t="shared" si="87"/>
        <v>-48</v>
      </c>
      <c r="BU87" s="6" t="s">
        <v>21</v>
      </c>
      <c r="BV87" s="6"/>
      <c r="BW87" s="6"/>
    </row>
    <row r="88" spans="22:75" x14ac:dyDescent="0.35">
      <c r="V88" s="6">
        <f>IF(V87&gt;=0,COUNT($V87)+BT84,"")</f>
        <v>35</v>
      </c>
      <c r="W88" s="6">
        <f>IF(W87&gt;=0,COUNT($V87:W87)+$BT84,"")</f>
        <v>36</v>
      </c>
      <c r="X88" s="6" t="str">
        <f>IF(X87&gt;=0,COUNT($V87:X87)+$BT84,"")</f>
        <v/>
      </c>
      <c r="Y88" s="6" t="str">
        <f>IF(Y87&gt;=0,COUNT($V87:Y87)+$BT84,"")</f>
        <v/>
      </c>
      <c r="Z88" s="6" t="str">
        <f>IF(Z87&gt;=0,COUNT($V87:Z87)+$BT84,"")</f>
        <v/>
      </c>
      <c r="AA88" s="6" t="str">
        <f>IF(AA87&gt;=0,COUNT($V87:AA87)+$BT84,"")</f>
        <v/>
      </c>
      <c r="AB88" s="6" t="str">
        <f>IF(AB87&gt;=0,COUNT($V87:AB87)+$BT84,"")</f>
        <v/>
      </c>
      <c r="AC88" s="6" t="str">
        <f>IF(AC87&gt;=0,COUNT($V87:AC87)+$BT84,"")</f>
        <v/>
      </c>
      <c r="AD88" s="6" t="str">
        <f>IF(AD87&gt;=0,COUNT($V87:AD87)+$BT84,"")</f>
        <v/>
      </c>
      <c r="AE88" s="6" t="str">
        <f>IF(AE87&gt;=0,COUNT($V87:AE87)+$BT84,"")</f>
        <v/>
      </c>
      <c r="AF88" s="6" t="str">
        <f>IF(AF87&gt;=0,COUNT($V87:AF87)+$BT84,"")</f>
        <v/>
      </c>
      <c r="AG88" s="6" t="str">
        <f>IF(AG87&gt;=0,COUNT($V87:AG87)+$BT84,"")</f>
        <v/>
      </c>
      <c r="AH88" s="6" t="str">
        <f>IF(AH87&gt;=0,COUNT($V87:AH87)+$BT84,"")</f>
        <v/>
      </c>
      <c r="AI88" s="6" t="str">
        <f>IF(AI87&gt;=0,COUNT($V87:AI87)+$BT84,"")</f>
        <v/>
      </c>
      <c r="AJ88" s="6" t="str">
        <f>IF(AJ87&gt;=0,COUNT($V87:AJ87)+$BT84,"")</f>
        <v/>
      </c>
      <c r="AK88" s="6" t="str">
        <f>IF(AK87&gt;=0,COUNT($V87:AK87)+$BT84,"")</f>
        <v/>
      </c>
      <c r="AL88" s="6" t="str">
        <f>IF(AL87&gt;=0,COUNT($V87:AL87)+$BT84,"")</f>
        <v/>
      </c>
      <c r="AM88" s="6" t="str">
        <f>IF(AM87&gt;=0,COUNT($V87:AM87)+$BT84,"")</f>
        <v/>
      </c>
      <c r="AN88" s="6" t="str">
        <f>IF(AN87&gt;=0,COUNT($V87:AN87)+$BT84,"")</f>
        <v/>
      </c>
      <c r="AO88" s="6" t="str">
        <f>IF(AO87&gt;=0,COUNT($V87:AO87)+$BT84,"")</f>
        <v/>
      </c>
      <c r="AP88" s="6" t="str">
        <f>IF(AP87&gt;=0,COUNT($V87:AP87)+$BT84,"")</f>
        <v/>
      </c>
      <c r="AQ88" s="6" t="str">
        <f>IF(AQ87&gt;=0,COUNT($V87:AQ87)+$BT84,"")</f>
        <v/>
      </c>
      <c r="AR88" s="6" t="str">
        <f>IF(AR87&gt;=0,COUNT($V87:AR87)+$BT84,"")</f>
        <v/>
      </c>
      <c r="AS88" s="6" t="str">
        <f>IF(AS87&gt;=0,COUNT($V87:AS87)+$BT84,"")</f>
        <v/>
      </c>
      <c r="AT88" s="6" t="str">
        <f>IF(AT87&gt;=0,COUNT($V87:AT87)+$BT84,"")</f>
        <v/>
      </c>
      <c r="AU88" s="6" t="str">
        <f>IF(AU87&gt;=0,COUNT($V87:AU87)+$BT84,"")</f>
        <v/>
      </c>
      <c r="AV88" s="6" t="str">
        <f>IF(AV87&gt;=0,COUNT($V87:AV87)+$BT84,"")</f>
        <v/>
      </c>
      <c r="AW88" s="6" t="str">
        <f>IF(AW87&gt;=0,COUNT($V87:AW87)+$BT84,"")</f>
        <v/>
      </c>
      <c r="AX88" s="6" t="str">
        <f>IF(AX87&gt;=0,COUNT($V87:AX87)+$BT84,"")</f>
        <v/>
      </c>
      <c r="AY88" s="6" t="str">
        <f>IF(AY87&gt;=0,COUNT($V87:AY87)+$BT84,"")</f>
        <v/>
      </c>
      <c r="AZ88" s="6" t="str">
        <f>IF(AZ87&gt;=0,COUNT($V87:AZ87)+$BT84,"")</f>
        <v/>
      </c>
      <c r="BA88" s="6" t="str">
        <f>IF(BA87&gt;=0,COUNT($V87:BA87)+$BT84,"")</f>
        <v/>
      </c>
      <c r="BB88" s="6" t="str">
        <f>IF(BB87&gt;=0,COUNT($V87:BB87)+$BT84,"")</f>
        <v/>
      </c>
      <c r="BC88" s="6" t="str">
        <f>IF(BC87&gt;=0,COUNT($V87:BC87)+$BT84,"")</f>
        <v/>
      </c>
      <c r="BD88" s="6" t="str">
        <f>IF(BD87&gt;=0,COUNT($V87:BD87)+$BT84,"")</f>
        <v/>
      </c>
      <c r="BE88" s="6" t="str">
        <f>IF(BE87&gt;=0,COUNT($V87:BE87)+$BT84,"")</f>
        <v/>
      </c>
      <c r="BF88" s="6" t="str">
        <f>IF(BF87&gt;=0,COUNT($V87:BF87)+$BT84,"")</f>
        <v/>
      </c>
      <c r="BG88" s="6" t="str">
        <f>IF(BG87&gt;=0,COUNT($V87:BG87)+$BT84,"")</f>
        <v/>
      </c>
      <c r="BH88" s="6" t="str">
        <f>IF(BH87&gt;=0,COUNT($V87:BH87)+$BT84,"")</f>
        <v/>
      </c>
      <c r="BI88" s="6" t="str">
        <f>IF(BI87&gt;=0,COUNT($V87:BI87)+$BT84,"")</f>
        <v/>
      </c>
      <c r="BJ88" s="6" t="str">
        <f>IF(BJ87&gt;=0,COUNT($V87:BJ87)+$BT84,"")</f>
        <v/>
      </c>
      <c r="BK88" s="6" t="str">
        <f>IF(BK87&gt;=0,COUNT($V87:BK87)+$BT84,"")</f>
        <v/>
      </c>
      <c r="BL88" s="6" t="str">
        <f>IF(BL87&gt;=0,COUNT($V87:BL87)+$BT84,"")</f>
        <v/>
      </c>
      <c r="BM88" s="6" t="str">
        <f>IF(BM87&gt;=0,COUNT($V87:BM87)+$BT84,"")</f>
        <v/>
      </c>
      <c r="BN88" s="6" t="str">
        <f>IF(BN87&gt;=0,COUNT($V87:BN87)+$BT84,"")</f>
        <v/>
      </c>
      <c r="BO88" s="6" t="str">
        <f>IF(BO87&gt;=0,COUNT($V87:BO87)+$BT84,"")</f>
        <v/>
      </c>
      <c r="BP88" s="6" t="str">
        <f>IF(BP87&gt;=0,COUNT($V87:BP87)+$BT84,"")</f>
        <v/>
      </c>
      <c r="BQ88" s="6" t="str">
        <f>IF(BQ87&gt;=0,COUNT($V87:BQ87)+$BT84,"")</f>
        <v/>
      </c>
      <c r="BR88" s="6" t="str">
        <f>IF(BR87&gt;=0,COUNT($V87:BR87)+$BT84,"")</f>
        <v/>
      </c>
      <c r="BS88" s="6" t="str">
        <f>IF(BS87&gt;=0,COUNT($V87:BS87)+$BT84,"")</f>
        <v/>
      </c>
      <c r="BT88" s="6">
        <f>COUNT(V88:BS88)+BT84</f>
        <v>36</v>
      </c>
      <c r="BU88" s="276" t="str">
        <f>V88&amp;BU87&amp;W88&amp;BU87&amp;X88&amp;BU87&amp;Y88&amp;BU87&amp;Z88&amp;BU87&amp;AA88&amp;BU87&amp;AB88&amp;BU87&amp;AC88&amp;BU87&amp;AD88&amp;BU87&amp;AE88&amp;BU87&amp;AF88&amp;BU87&amp;AG88&amp;BU87&amp;AH88&amp;BU87&amp;AI88&amp;BU87&amp;AJ88&amp;BU87&amp;AK88&amp;BU87&amp;AL88&amp;BU87&amp;AM88&amp;BU87&amp;AN88&amp;BU87&amp;AO88&amp;BU87&amp;AP88&amp;BU87&amp;AQ88&amp;BU87&amp;AR88&amp;BU87&amp;AS88&amp;BU87&amp;AT88&amp;BU87&amp;AU88&amp;BU87&amp;AV88&amp;BU87&amp;AW88&amp;BU87&amp;AX88&amp;BU87&amp;AY88&amp;BU87&amp;AZ88&amp;BU87&amp;BA88&amp;BU87&amp;BB88&amp;BU87&amp;BC88&amp;BU87&amp;BD88&amp;BU87&amp;BE88&amp;BU87&amp;BF88&amp;BU87&amp;BG88&amp;BU87&amp;BH88&amp;BU87&amp;BI88&amp;BU87&amp;BJ88&amp;BU87&amp;BK88&amp;BU87&amp;BL88&amp;BU87&amp;BM88&amp;BU87&amp;BN88&amp;BU87&amp;BO88&amp;BU87&amp;BP88&amp;BU87&amp;BQ88&amp;BU87&amp;BR88&amp;BU87&amp;BS88</f>
        <v xml:space="preserve">35  36                                                                                                </v>
      </c>
      <c r="BV88" s="6"/>
      <c r="BW88" s="6"/>
    </row>
    <row r="89" spans="22:75" x14ac:dyDescent="0.35">
      <c r="V89" s="275">
        <f>'Encode Data'!F34</f>
        <v>2</v>
      </c>
      <c r="W89" s="6">
        <f t="shared" ref="W89:BB89" si="88">V89</f>
        <v>2</v>
      </c>
      <c r="X89" s="6">
        <f t="shared" si="88"/>
        <v>2</v>
      </c>
      <c r="Y89" s="6">
        <f t="shared" si="88"/>
        <v>2</v>
      </c>
      <c r="Z89" s="6">
        <f t="shared" si="88"/>
        <v>2</v>
      </c>
      <c r="AA89" s="6">
        <f t="shared" si="88"/>
        <v>2</v>
      </c>
      <c r="AB89" s="6">
        <f t="shared" si="88"/>
        <v>2</v>
      </c>
      <c r="AC89" s="6">
        <f t="shared" si="88"/>
        <v>2</v>
      </c>
      <c r="AD89" s="6">
        <f t="shared" si="88"/>
        <v>2</v>
      </c>
      <c r="AE89" s="6">
        <f t="shared" si="88"/>
        <v>2</v>
      </c>
      <c r="AF89" s="6">
        <f t="shared" si="88"/>
        <v>2</v>
      </c>
      <c r="AG89" s="6">
        <f t="shared" si="88"/>
        <v>2</v>
      </c>
      <c r="AH89" s="6">
        <f t="shared" si="88"/>
        <v>2</v>
      </c>
      <c r="AI89" s="6">
        <f t="shared" si="88"/>
        <v>2</v>
      </c>
      <c r="AJ89" s="6">
        <f t="shared" si="88"/>
        <v>2</v>
      </c>
      <c r="AK89" s="6">
        <f t="shared" si="88"/>
        <v>2</v>
      </c>
      <c r="AL89" s="6">
        <f t="shared" si="88"/>
        <v>2</v>
      </c>
      <c r="AM89" s="6">
        <f t="shared" si="88"/>
        <v>2</v>
      </c>
      <c r="AN89" s="6">
        <f t="shared" si="88"/>
        <v>2</v>
      </c>
      <c r="AO89" s="6">
        <f t="shared" si="88"/>
        <v>2</v>
      </c>
      <c r="AP89" s="6">
        <f t="shared" si="88"/>
        <v>2</v>
      </c>
      <c r="AQ89" s="6">
        <f t="shared" si="88"/>
        <v>2</v>
      </c>
      <c r="AR89" s="6">
        <f t="shared" si="88"/>
        <v>2</v>
      </c>
      <c r="AS89" s="6">
        <f t="shared" si="88"/>
        <v>2</v>
      </c>
      <c r="AT89" s="6">
        <f t="shared" si="88"/>
        <v>2</v>
      </c>
      <c r="AU89" s="6">
        <f t="shared" si="88"/>
        <v>2</v>
      </c>
      <c r="AV89" s="6">
        <f t="shared" si="88"/>
        <v>2</v>
      </c>
      <c r="AW89" s="6">
        <f t="shared" si="88"/>
        <v>2</v>
      </c>
      <c r="AX89" s="6">
        <f t="shared" si="88"/>
        <v>2</v>
      </c>
      <c r="AY89" s="6">
        <f t="shared" si="88"/>
        <v>2</v>
      </c>
      <c r="AZ89" s="6">
        <f t="shared" si="88"/>
        <v>2</v>
      </c>
      <c r="BA89" s="6">
        <f t="shared" si="88"/>
        <v>2</v>
      </c>
      <c r="BB89" s="6">
        <f t="shared" si="88"/>
        <v>2</v>
      </c>
      <c r="BC89" s="6">
        <f t="shared" ref="BC89:BS89" si="89">BB89</f>
        <v>2</v>
      </c>
      <c r="BD89" s="6">
        <f t="shared" si="89"/>
        <v>2</v>
      </c>
      <c r="BE89" s="6">
        <f t="shared" si="89"/>
        <v>2</v>
      </c>
      <c r="BF89" s="6">
        <f t="shared" si="89"/>
        <v>2</v>
      </c>
      <c r="BG89" s="6">
        <f t="shared" si="89"/>
        <v>2</v>
      </c>
      <c r="BH89" s="6">
        <f t="shared" si="89"/>
        <v>2</v>
      </c>
      <c r="BI89" s="6">
        <f t="shared" si="89"/>
        <v>2</v>
      </c>
      <c r="BJ89" s="6">
        <f t="shared" si="89"/>
        <v>2</v>
      </c>
      <c r="BK89" s="6">
        <f t="shared" si="89"/>
        <v>2</v>
      </c>
      <c r="BL89" s="6">
        <f t="shared" si="89"/>
        <v>2</v>
      </c>
      <c r="BM89" s="6">
        <f t="shared" si="89"/>
        <v>2</v>
      </c>
      <c r="BN89" s="6">
        <f t="shared" si="89"/>
        <v>2</v>
      </c>
      <c r="BO89" s="6">
        <f t="shared" si="89"/>
        <v>2</v>
      </c>
      <c r="BP89" s="6">
        <f t="shared" si="89"/>
        <v>2</v>
      </c>
      <c r="BQ89" s="6">
        <f t="shared" si="89"/>
        <v>2</v>
      </c>
      <c r="BR89" s="6">
        <f t="shared" si="89"/>
        <v>2</v>
      </c>
      <c r="BS89" s="6">
        <f t="shared" si="89"/>
        <v>2</v>
      </c>
      <c r="BV89" s="6"/>
      <c r="BW89" s="6"/>
    </row>
    <row r="90" spans="22:75" x14ac:dyDescent="0.35">
      <c r="V90" s="6">
        <v>1</v>
      </c>
      <c r="W90" s="6">
        <v>2</v>
      </c>
      <c r="X90" s="6">
        <v>3</v>
      </c>
      <c r="Y90" s="6">
        <v>4</v>
      </c>
      <c r="Z90" s="6">
        <v>5</v>
      </c>
      <c r="AA90" s="6">
        <v>6</v>
      </c>
      <c r="AB90" s="6">
        <v>7</v>
      </c>
      <c r="AC90" s="6">
        <v>8</v>
      </c>
      <c r="AD90" s="6">
        <v>9</v>
      </c>
      <c r="AE90" s="6">
        <v>10</v>
      </c>
      <c r="AF90" s="6">
        <v>11</v>
      </c>
      <c r="AG90" s="6">
        <v>12</v>
      </c>
      <c r="AH90" s="6">
        <v>13</v>
      </c>
      <c r="AI90" s="6">
        <v>14</v>
      </c>
      <c r="AJ90" s="6">
        <v>15</v>
      </c>
      <c r="AK90" s="6">
        <v>16</v>
      </c>
      <c r="AL90" s="6">
        <v>17</v>
      </c>
      <c r="AM90" s="6">
        <v>18</v>
      </c>
      <c r="AN90" s="6">
        <v>19</v>
      </c>
      <c r="AO90" s="6">
        <v>20</v>
      </c>
      <c r="AP90" s="6">
        <v>21</v>
      </c>
      <c r="AQ90" s="6">
        <v>22</v>
      </c>
      <c r="AR90" s="6">
        <v>23</v>
      </c>
      <c r="AS90" s="6">
        <v>24</v>
      </c>
      <c r="AT90" s="6">
        <v>25</v>
      </c>
      <c r="AU90" s="6">
        <v>26</v>
      </c>
      <c r="AV90" s="6">
        <v>27</v>
      </c>
      <c r="AW90" s="6">
        <v>28</v>
      </c>
      <c r="AX90" s="6">
        <v>29</v>
      </c>
      <c r="AY90" s="6">
        <v>30</v>
      </c>
      <c r="AZ90" s="6">
        <v>31</v>
      </c>
      <c r="BA90" s="6">
        <v>32</v>
      </c>
      <c r="BB90" s="6">
        <v>33</v>
      </c>
      <c r="BC90" s="6">
        <v>34</v>
      </c>
      <c r="BD90" s="6">
        <v>35</v>
      </c>
      <c r="BE90" s="6">
        <v>36</v>
      </c>
      <c r="BF90" s="6">
        <v>37</v>
      </c>
      <c r="BG90" s="6">
        <v>38</v>
      </c>
      <c r="BH90" s="6">
        <v>39</v>
      </c>
      <c r="BI90" s="6">
        <v>40</v>
      </c>
      <c r="BJ90" s="6">
        <v>41</v>
      </c>
      <c r="BK90" s="6">
        <v>42</v>
      </c>
      <c r="BL90" s="6">
        <v>43</v>
      </c>
      <c r="BM90" s="6">
        <v>44</v>
      </c>
      <c r="BN90" s="6">
        <v>45</v>
      </c>
      <c r="BO90" s="6">
        <v>46</v>
      </c>
      <c r="BP90" s="6">
        <v>47</v>
      </c>
      <c r="BQ90" s="6">
        <v>48</v>
      </c>
      <c r="BR90" s="6">
        <v>49</v>
      </c>
      <c r="BS90" s="6">
        <v>50</v>
      </c>
      <c r="BV90" s="6"/>
      <c r="BW90" s="6"/>
    </row>
    <row r="91" spans="22:75" x14ac:dyDescent="0.35">
      <c r="V91" s="6">
        <f t="shared" ref="V91:BA91" si="90">V89-V90</f>
        <v>1</v>
      </c>
      <c r="W91" s="6">
        <f t="shared" si="90"/>
        <v>0</v>
      </c>
      <c r="X91" s="6">
        <f t="shared" si="90"/>
        <v>-1</v>
      </c>
      <c r="Y91" s="6">
        <f t="shared" si="90"/>
        <v>-2</v>
      </c>
      <c r="Z91" s="6">
        <f t="shared" si="90"/>
        <v>-3</v>
      </c>
      <c r="AA91" s="6">
        <f t="shared" si="90"/>
        <v>-4</v>
      </c>
      <c r="AB91" s="6">
        <f t="shared" si="90"/>
        <v>-5</v>
      </c>
      <c r="AC91" s="6">
        <f t="shared" si="90"/>
        <v>-6</v>
      </c>
      <c r="AD91" s="6">
        <f t="shared" si="90"/>
        <v>-7</v>
      </c>
      <c r="AE91" s="6">
        <f t="shared" si="90"/>
        <v>-8</v>
      </c>
      <c r="AF91" s="6">
        <f t="shared" si="90"/>
        <v>-9</v>
      </c>
      <c r="AG91" s="6">
        <f t="shared" si="90"/>
        <v>-10</v>
      </c>
      <c r="AH91" s="6">
        <f t="shared" si="90"/>
        <v>-11</v>
      </c>
      <c r="AI91" s="6">
        <f t="shared" si="90"/>
        <v>-12</v>
      </c>
      <c r="AJ91" s="6">
        <f t="shared" si="90"/>
        <v>-13</v>
      </c>
      <c r="AK91" s="6">
        <f t="shared" si="90"/>
        <v>-14</v>
      </c>
      <c r="AL91" s="6">
        <f t="shared" si="90"/>
        <v>-15</v>
      </c>
      <c r="AM91" s="6">
        <f t="shared" si="90"/>
        <v>-16</v>
      </c>
      <c r="AN91" s="6">
        <f t="shared" si="90"/>
        <v>-17</v>
      </c>
      <c r="AO91" s="6">
        <f t="shared" si="90"/>
        <v>-18</v>
      </c>
      <c r="AP91" s="6">
        <f t="shared" si="90"/>
        <v>-19</v>
      </c>
      <c r="AQ91" s="6">
        <f t="shared" si="90"/>
        <v>-20</v>
      </c>
      <c r="AR91" s="6">
        <f t="shared" si="90"/>
        <v>-21</v>
      </c>
      <c r="AS91" s="6">
        <f t="shared" si="90"/>
        <v>-22</v>
      </c>
      <c r="AT91" s="6">
        <f t="shared" si="90"/>
        <v>-23</v>
      </c>
      <c r="AU91" s="6">
        <f t="shared" si="90"/>
        <v>-24</v>
      </c>
      <c r="AV91" s="6">
        <f t="shared" si="90"/>
        <v>-25</v>
      </c>
      <c r="AW91" s="6">
        <f t="shared" si="90"/>
        <v>-26</v>
      </c>
      <c r="AX91" s="6">
        <f t="shared" si="90"/>
        <v>-27</v>
      </c>
      <c r="AY91" s="6">
        <f t="shared" si="90"/>
        <v>-28</v>
      </c>
      <c r="AZ91" s="6">
        <f t="shared" si="90"/>
        <v>-29</v>
      </c>
      <c r="BA91" s="6">
        <f t="shared" si="90"/>
        <v>-30</v>
      </c>
      <c r="BB91" s="6">
        <f t="shared" ref="BB91:BS91" si="91">BB89-BB90</f>
        <v>-31</v>
      </c>
      <c r="BC91" s="6">
        <f t="shared" si="91"/>
        <v>-32</v>
      </c>
      <c r="BD91" s="6">
        <f t="shared" si="91"/>
        <v>-33</v>
      </c>
      <c r="BE91" s="6">
        <f t="shared" si="91"/>
        <v>-34</v>
      </c>
      <c r="BF91" s="6">
        <f t="shared" si="91"/>
        <v>-35</v>
      </c>
      <c r="BG91" s="6">
        <f t="shared" si="91"/>
        <v>-36</v>
      </c>
      <c r="BH91" s="6">
        <f t="shared" si="91"/>
        <v>-37</v>
      </c>
      <c r="BI91" s="6">
        <f t="shared" si="91"/>
        <v>-38</v>
      </c>
      <c r="BJ91" s="6">
        <f t="shared" si="91"/>
        <v>-39</v>
      </c>
      <c r="BK91" s="6">
        <f t="shared" si="91"/>
        <v>-40</v>
      </c>
      <c r="BL91" s="6">
        <f t="shared" si="91"/>
        <v>-41</v>
      </c>
      <c r="BM91" s="6">
        <f t="shared" si="91"/>
        <v>-42</v>
      </c>
      <c r="BN91" s="6">
        <f t="shared" si="91"/>
        <v>-43</v>
      </c>
      <c r="BO91" s="6">
        <f t="shared" si="91"/>
        <v>-44</v>
      </c>
      <c r="BP91" s="6">
        <f t="shared" si="91"/>
        <v>-45</v>
      </c>
      <c r="BQ91" s="6">
        <f t="shared" si="91"/>
        <v>-46</v>
      </c>
      <c r="BR91" s="6">
        <f t="shared" si="91"/>
        <v>-47</v>
      </c>
      <c r="BS91" s="6">
        <f t="shared" si="91"/>
        <v>-48</v>
      </c>
      <c r="BU91" s="6" t="s">
        <v>21</v>
      </c>
      <c r="BV91" s="6"/>
      <c r="BW91" s="6"/>
    </row>
    <row r="92" spans="22:75" x14ac:dyDescent="0.35">
      <c r="V92" s="6">
        <f>IF(V91&gt;=0,COUNT($V91)+BT88,"")</f>
        <v>37</v>
      </c>
      <c r="W92" s="6">
        <f>IF(W91&gt;=0,COUNT($V91:W91)+$BT88,"")</f>
        <v>38</v>
      </c>
      <c r="X92" s="6" t="str">
        <f>IF(X91&gt;=0,COUNT($V91:X91)+$BT88,"")</f>
        <v/>
      </c>
      <c r="Y92" s="6" t="str">
        <f>IF(Y91&gt;=0,COUNT($V91:Y91)+$BT88,"")</f>
        <v/>
      </c>
      <c r="Z92" s="6" t="str">
        <f>IF(Z91&gt;=0,COUNT($V91:Z91)+$BT88,"")</f>
        <v/>
      </c>
      <c r="AA92" s="6" t="str">
        <f>IF(AA91&gt;=0,COUNT($V91:AA91)+$BT88,"")</f>
        <v/>
      </c>
      <c r="AB92" s="6" t="str">
        <f>IF(AB91&gt;=0,COUNT($V91:AB91)+$BT88,"")</f>
        <v/>
      </c>
      <c r="AC92" s="6" t="str">
        <f>IF(AC91&gt;=0,COUNT($V91:AC91)+$BT88,"")</f>
        <v/>
      </c>
      <c r="AD92" s="6" t="str">
        <f>IF(AD91&gt;=0,COUNT($V91:AD91)+$BT88,"")</f>
        <v/>
      </c>
      <c r="AE92" s="6" t="str">
        <f>IF(AE91&gt;=0,COUNT($V91:AE91)+$BT88,"")</f>
        <v/>
      </c>
      <c r="AF92" s="6" t="str">
        <f>IF(AF91&gt;=0,COUNT($V91:AF91)+$BT88,"")</f>
        <v/>
      </c>
      <c r="AG92" s="6" t="str">
        <f>IF(AG91&gt;=0,COUNT($V91:AG91)+$BT88,"")</f>
        <v/>
      </c>
      <c r="AH92" s="6" t="str">
        <f>IF(AH91&gt;=0,COUNT($V91:AH91)+$BT88,"")</f>
        <v/>
      </c>
      <c r="AI92" s="6" t="str">
        <f>IF(AI91&gt;=0,COUNT($V91:AI91)+$BT88,"")</f>
        <v/>
      </c>
      <c r="AJ92" s="6" t="str">
        <f>IF(AJ91&gt;=0,COUNT($V91:AJ91)+$BT88,"")</f>
        <v/>
      </c>
      <c r="AK92" s="6" t="str">
        <f>IF(AK91&gt;=0,COUNT($V91:AK91)+$BT88,"")</f>
        <v/>
      </c>
      <c r="AL92" s="6" t="str">
        <f>IF(AL91&gt;=0,COUNT($V91:AL91)+$BT88,"")</f>
        <v/>
      </c>
      <c r="AM92" s="6" t="str">
        <f>IF(AM91&gt;=0,COUNT($V91:AM91)+$BT88,"")</f>
        <v/>
      </c>
      <c r="AN92" s="6" t="str">
        <f>IF(AN91&gt;=0,COUNT($V91:AN91)+$BT88,"")</f>
        <v/>
      </c>
      <c r="AO92" s="6" t="str">
        <f>IF(AO91&gt;=0,COUNT($V91:AO91)+$BT88,"")</f>
        <v/>
      </c>
      <c r="AP92" s="6" t="str">
        <f>IF(AP91&gt;=0,COUNT($V91:AP91)+$BT88,"")</f>
        <v/>
      </c>
      <c r="AQ92" s="6" t="str">
        <f>IF(AQ91&gt;=0,COUNT($V91:AQ91)+$BT88,"")</f>
        <v/>
      </c>
      <c r="AR92" s="6" t="str">
        <f>IF(AR91&gt;=0,COUNT($V91:AR91)+$BT88,"")</f>
        <v/>
      </c>
      <c r="AS92" s="6" t="str">
        <f>IF(AS91&gt;=0,COUNT($V91:AS91)+$BT88,"")</f>
        <v/>
      </c>
      <c r="AT92" s="6" t="str">
        <f>IF(AT91&gt;=0,COUNT($V91:AT91)+$BT88,"")</f>
        <v/>
      </c>
      <c r="AU92" s="6" t="str">
        <f>IF(AU91&gt;=0,COUNT($V91:AU91)+$BT88,"")</f>
        <v/>
      </c>
      <c r="AV92" s="6" t="str">
        <f>IF(AV91&gt;=0,COUNT($V91:AV91)+$BT88,"")</f>
        <v/>
      </c>
      <c r="AW92" s="6" t="str">
        <f>IF(AW91&gt;=0,COUNT($V91:AW91)+$BT88,"")</f>
        <v/>
      </c>
      <c r="AX92" s="6" t="str">
        <f>IF(AX91&gt;=0,COUNT($V91:AX91)+$BT88,"")</f>
        <v/>
      </c>
      <c r="AY92" s="6" t="str">
        <f>IF(AY91&gt;=0,COUNT($V91:AY91)+$BT88,"")</f>
        <v/>
      </c>
      <c r="AZ92" s="6" t="str">
        <f>IF(AZ91&gt;=0,COUNT($V91:AZ91)+$BT88,"")</f>
        <v/>
      </c>
      <c r="BA92" s="6" t="str">
        <f>IF(BA91&gt;=0,COUNT($V91:BA91)+$BT88,"")</f>
        <v/>
      </c>
      <c r="BB92" s="6" t="str">
        <f>IF(BB91&gt;=0,COUNT($V91:BB91)+$BT88,"")</f>
        <v/>
      </c>
      <c r="BC92" s="6" t="str">
        <f>IF(BC91&gt;=0,COUNT($V91:BC91)+$BT88,"")</f>
        <v/>
      </c>
      <c r="BD92" s="6" t="str">
        <f>IF(BD91&gt;=0,COUNT($V91:BD91)+$BT88,"")</f>
        <v/>
      </c>
      <c r="BE92" s="6" t="str">
        <f>IF(BE91&gt;=0,COUNT($V91:BE91)+$BT88,"")</f>
        <v/>
      </c>
      <c r="BF92" s="6" t="str">
        <f>IF(BF91&gt;=0,COUNT($V91:BF91)+$BT88,"")</f>
        <v/>
      </c>
      <c r="BG92" s="6" t="str">
        <f>IF(BG91&gt;=0,COUNT($V91:BG91)+$BT88,"")</f>
        <v/>
      </c>
      <c r="BH92" s="6" t="str">
        <f>IF(BH91&gt;=0,COUNT($V91:BH91)+$BT88,"")</f>
        <v/>
      </c>
      <c r="BI92" s="6" t="str">
        <f>IF(BI91&gt;=0,COUNT($V91:BI91)+$BT88,"")</f>
        <v/>
      </c>
      <c r="BJ92" s="6" t="str">
        <f>IF(BJ91&gt;=0,COUNT($V91:BJ91)+$BT88,"")</f>
        <v/>
      </c>
      <c r="BK92" s="6" t="str">
        <f>IF(BK91&gt;=0,COUNT($V91:BK91)+$BT88,"")</f>
        <v/>
      </c>
      <c r="BL92" s="6" t="str">
        <f>IF(BL91&gt;=0,COUNT($V91:BL91)+$BT88,"")</f>
        <v/>
      </c>
      <c r="BM92" s="6" t="str">
        <f>IF(BM91&gt;=0,COUNT($V91:BM91)+$BT88,"")</f>
        <v/>
      </c>
      <c r="BN92" s="6" t="str">
        <f>IF(BN91&gt;=0,COUNT($V91:BN91)+$BT88,"")</f>
        <v/>
      </c>
      <c r="BO92" s="6" t="str">
        <f>IF(BO91&gt;=0,COUNT($V91:BO91)+$BT88,"")</f>
        <v/>
      </c>
      <c r="BP92" s="6" t="str">
        <f>IF(BP91&gt;=0,COUNT($V91:BP91)+$BT88,"")</f>
        <v/>
      </c>
      <c r="BQ92" s="6" t="str">
        <f>IF(BQ91&gt;=0,COUNT($V91:BQ91)+$BT88,"")</f>
        <v/>
      </c>
      <c r="BR92" s="6" t="str">
        <f>IF(BR91&gt;=0,COUNT($V91:BR91)+$BT88,"")</f>
        <v/>
      </c>
      <c r="BS92" s="6" t="str">
        <f>IF(BS91&gt;=0,COUNT($V91:BS91)+$BT88,"")</f>
        <v/>
      </c>
      <c r="BT92" s="6">
        <f>COUNT(V92:BS92)+BT88</f>
        <v>38</v>
      </c>
      <c r="BU92" s="276" t="str">
        <f>V92&amp;BU91&amp;W92&amp;BU91&amp;X92&amp;BU91&amp;Y92&amp;BU91&amp;Z92&amp;BU91&amp;AA92&amp;BU91&amp;AB92&amp;BU91&amp;AC92&amp;BU91&amp;AD92&amp;BU91&amp;AE92&amp;BU91&amp;AF92&amp;BU91&amp;AG92&amp;BU91&amp;AH92&amp;BU91&amp;AI92&amp;BU91&amp;AJ92&amp;BU91&amp;AK92&amp;BU91&amp;AL92&amp;BU91&amp;AM92&amp;BU91&amp;AN92&amp;BU91&amp;AO92&amp;BU91&amp;AP92&amp;BU91&amp;AQ92&amp;BU91&amp;AR92&amp;BU91&amp;AS92&amp;BU91&amp;AT92&amp;BU91&amp;AU92&amp;BU91&amp;AV92&amp;BU91&amp;AW92&amp;BU91&amp;AX92&amp;BU91&amp;AY92&amp;BU91&amp;AZ92&amp;BU91&amp;BA92&amp;BU91&amp;BB92&amp;BU91&amp;BC92&amp;BU91&amp;BD92&amp;BU91&amp;BE92&amp;BU91&amp;BF92&amp;BU91&amp;BG92&amp;BU91&amp;BH92&amp;BU91&amp;BI92&amp;BU91&amp;BJ92&amp;BU91&amp;BK92&amp;BU91&amp;BL92&amp;BU91&amp;BM92&amp;BU91&amp;BN92&amp;BU91&amp;BO92&amp;BU91&amp;BP92&amp;BU91&amp;BQ92&amp;BU91&amp;BR92&amp;BU91&amp;BS92</f>
        <v xml:space="preserve">37  38                                                                                                </v>
      </c>
      <c r="BV92" s="6"/>
      <c r="BW92" s="6"/>
    </row>
    <row r="93" spans="22:75" x14ac:dyDescent="0.35">
      <c r="V93" s="275">
        <f>'Encode Data'!F37</f>
        <v>2</v>
      </c>
      <c r="W93" s="6">
        <f t="shared" ref="W93:BB93" si="92">V93</f>
        <v>2</v>
      </c>
      <c r="X93" s="6">
        <f t="shared" si="92"/>
        <v>2</v>
      </c>
      <c r="Y93" s="6">
        <f t="shared" si="92"/>
        <v>2</v>
      </c>
      <c r="Z93" s="6">
        <f t="shared" si="92"/>
        <v>2</v>
      </c>
      <c r="AA93" s="6">
        <f t="shared" si="92"/>
        <v>2</v>
      </c>
      <c r="AB93" s="6">
        <f t="shared" si="92"/>
        <v>2</v>
      </c>
      <c r="AC93" s="6">
        <f t="shared" si="92"/>
        <v>2</v>
      </c>
      <c r="AD93" s="6">
        <f t="shared" si="92"/>
        <v>2</v>
      </c>
      <c r="AE93" s="6">
        <f t="shared" si="92"/>
        <v>2</v>
      </c>
      <c r="AF93" s="6">
        <f t="shared" si="92"/>
        <v>2</v>
      </c>
      <c r="AG93" s="6">
        <f t="shared" si="92"/>
        <v>2</v>
      </c>
      <c r="AH93" s="6">
        <f t="shared" si="92"/>
        <v>2</v>
      </c>
      <c r="AI93" s="6">
        <f t="shared" si="92"/>
        <v>2</v>
      </c>
      <c r="AJ93" s="6">
        <f t="shared" si="92"/>
        <v>2</v>
      </c>
      <c r="AK93" s="6">
        <f t="shared" si="92"/>
        <v>2</v>
      </c>
      <c r="AL93" s="6">
        <f t="shared" si="92"/>
        <v>2</v>
      </c>
      <c r="AM93" s="6">
        <f t="shared" si="92"/>
        <v>2</v>
      </c>
      <c r="AN93" s="6">
        <f t="shared" si="92"/>
        <v>2</v>
      </c>
      <c r="AO93" s="6">
        <f t="shared" si="92"/>
        <v>2</v>
      </c>
      <c r="AP93" s="6">
        <f t="shared" si="92"/>
        <v>2</v>
      </c>
      <c r="AQ93" s="6">
        <f t="shared" si="92"/>
        <v>2</v>
      </c>
      <c r="AR93" s="6">
        <f t="shared" si="92"/>
        <v>2</v>
      </c>
      <c r="AS93" s="6">
        <f t="shared" si="92"/>
        <v>2</v>
      </c>
      <c r="AT93" s="6">
        <f t="shared" si="92"/>
        <v>2</v>
      </c>
      <c r="AU93" s="6">
        <f t="shared" si="92"/>
        <v>2</v>
      </c>
      <c r="AV93" s="6">
        <f t="shared" si="92"/>
        <v>2</v>
      </c>
      <c r="AW93" s="6">
        <f t="shared" si="92"/>
        <v>2</v>
      </c>
      <c r="AX93" s="6">
        <f t="shared" si="92"/>
        <v>2</v>
      </c>
      <c r="AY93" s="6">
        <f t="shared" si="92"/>
        <v>2</v>
      </c>
      <c r="AZ93" s="6">
        <f t="shared" si="92"/>
        <v>2</v>
      </c>
      <c r="BA93" s="6">
        <f t="shared" si="92"/>
        <v>2</v>
      </c>
      <c r="BB93" s="6">
        <f t="shared" si="92"/>
        <v>2</v>
      </c>
      <c r="BC93" s="6">
        <f t="shared" ref="BC93:BS93" si="93">BB93</f>
        <v>2</v>
      </c>
      <c r="BD93" s="6">
        <f t="shared" si="93"/>
        <v>2</v>
      </c>
      <c r="BE93" s="6">
        <f t="shared" si="93"/>
        <v>2</v>
      </c>
      <c r="BF93" s="6">
        <f t="shared" si="93"/>
        <v>2</v>
      </c>
      <c r="BG93" s="6">
        <f t="shared" si="93"/>
        <v>2</v>
      </c>
      <c r="BH93" s="6">
        <f t="shared" si="93"/>
        <v>2</v>
      </c>
      <c r="BI93" s="6">
        <f t="shared" si="93"/>
        <v>2</v>
      </c>
      <c r="BJ93" s="6">
        <f t="shared" si="93"/>
        <v>2</v>
      </c>
      <c r="BK93" s="6">
        <f t="shared" si="93"/>
        <v>2</v>
      </c>
      <c r="BL93" s="6">
        <f t="shared" si="93"/>
        <v>2</v>
      </c>
      <c r="BM93" s="6">
        <f t="shared" si="93"/>
        <v>2</v>
      </c>
      <c r="BN93" s="6">
        <f t="shared" si="93"/>
        <v>2</v>
      </c>
      <c r="BO93" s="6">
        <f t="shared" si="93"/>
        <v>2</v>
      </c>
      <c r="BP93" s="6">
        <f t="shared" si="93"/>
        <v>2</v>
      </c>
      <c r="BQ93" s="6">
        <f t="shared" si="93"/>
        <v>2</v>
      </c>
      <c r="BR93" s="6">
        <f t="shared" si="93"/>
        <v>2</v>
      </c>
      <c r="BS93" s="6">
        <f t="shared" si="93"/>
        <v>2</v>
      </c>
      <c r="BV93" s="6"/>
      <c r="BW93" s="6"/>
    </row>
    <row r="94" spans="22:75" x14ac:dyDescent="0.35">
      <c r="V94" s="6">
        <v>1</v>
      </c>
      <c r="W94" s="6">
        <v>2</v>
      </c>
      <c r="X94" s="6">
        <v>3</v>
      </c>
      <c r="Y94" s="6">
        <v>4</v>
      </c>
      <c r="Z94" s="6">
        <v>5</v>
      </c>
      <c r="AA94" s="6">
        <v>6</v>
      </c>
      <c r="AB94" s="6">
        <v>7</v>
      </c>
      <c r="AC94" s="6">
        <v>8</v>
      </c>
      <c r="AD94" s="6">
        <v>9</v>
      </c>
      <c r="AE94" s="6">
        <v>10</v>
      </c>
      <c r="AF94" s="6">
        <v>11</v>
      </c>
      <c r="AG94" s="6">
        <v>12</v>
      </c>
      <c r="AH94" s="6">
        <v>13</v>
      </c>
      <c r="AI94" s="6">
        <v>14</v>
      </c>
      <c r="AJ94" s="6">
        <v>15</v>
      </c>
      <c r="AK94" s="6">
        <v>16</v>
      </c>
      <c r="AL94" s="6">
        <v>17</v>
      </c>
      <c r="AM94" s="6">
        <v>18</v>
      </c>
      <c r="AN94" s="6">
        <v>19</v>
      </c>
      <c r="AO94" s="6">
        <v>20</v>
      </c>
      <c r="AP94" s="6">
        <v>21</v>
      </c>
      <c r="AQ94" s="6">
        <v>22</v>
      </c>
      <c r="AR94" s="6">
        <v>23</v>
      </c>
      <c r="AS94" s="6">
        <v>24</v>
      </c>
      <c r="AT94" s="6">
        <v>25</v>
      </c>
      <c r="AU94" s="6">
        <v>26</v>
      </c>
      <c r="AV94" s="6">
        <v>27</v>
      </c>
      <c r="AW94" s="6">
        <v>28</v>
      </c>
      <c r="AX94" s="6">
        <v>29</v>
      </c>
      <c r="AY94" s="6">
        <v>30</v>
      </c>
      <c r="AZ94" s="6">
        <v>31</v>
      </c>
      <c r="BA94" s="6">
        <v>32</v>
      </c>
      <c r="BB94" s="6">
        <v>33</v>
      </c>
      <c r="BC94" s="6">
        <v>34</v>
      </c>
      <c r="BD94" s="6">
        <v>35</v>
      </c>
      <c r="BE94" s="6">
        <v>36</v>
      </c>
      <c r="BF94" s="6">
        <v>37</v>
      </c>
      <c r="BG94" s="6">
        <v>38</v>
      </c>
      <c r="BH94" s="6">
        <v>39</v>
      </c>
      <c r="BI94" s="6">
        <v>40</v>
      </c>
      <c r="BJ94" s="6">
        <v>41</v>
      </c>
      <c r="BK94" s="6">
        <v>42</v>
      </c>
      <c r="BL94" s="6">
        <v>43</v>
      </c>
      <c r="BM94" s="6">
        <v>44</v>
      </c>
      <c r="BN94" s="6">
        <v>45</v>
      </c>
      <c r="BO94" s="6">
        <v>46</v>
      </c>
      <c r="BP94" s="6">
        <v>47</v>
      </c>
      <c r="BQ94" s="6">
        <v>48</v>
      </c>
      <c r="BR94" s="6">
        <v>49</v>
      </c>
      <c r="BS94" s="6">
        <v>50</v>
      </c>
      <c r="BV94" s="6"/>
      <c r="BW94" s="6"/>
    </row>
    <row r="95" spans="22:75" x14ac:dyDescent="0.35">
      <c r="V95" s="6">
        <f t="shared" ref="V95:BA95" si="94">V93-V94</f>
        <v>1</v>
      </c>
      <c r="W95" s="6">
        <f t="shared" si="94"/>
        <v>0</v>
      </c>
      <c r="X95" s="6">
        <f t="shared" si="94"/>
        <v>-1</v>
      </c>
      <c r="Y95" s="6">
        <f t="shared" si="94"/>
        <v>-2</v>
      </c>
      <c r="Z95" s="6">
        <f t="shared" si="94"/>
        <v>-3</v>
      </c>
      <c r="AA95" s="6">
        <f t="shared" si="94"/>
        <v>-4</v>
      </c>
      <c r="AB95" s="6">
        <f t="shared" si="94"/>
        <v>-5</v>
      </c>
      <c r="AC95" s="6">
        <f t="shared" si="94"/>
        <v>-6</v>
      </c>
      <c r="AD95" s="6">
        <f t="shared" si="94"/>
        <v>-7</v>
      </c>
      <c r="AE95" s="6">
        <f t="shared" si="94"/>
        <v>-8</v>
      </c>
      <c r="AF95" s="6">
        <f t="shared" si="94"/>
        <v>-9</v>
      </c>
      <c r="AG95" s="6">
        <f t="shared" si="94"/>
        <v>-10</v>
      </c>
      <c r="AH95" s="6">
        <f t="shared" si="94"/>
        <v>-11</v>
      </c>
      <c r="AI95" s="6">
        <f t="shared" si="94"/>
        <v>-12</v>
      </c>
      <c r="AJ95" s="6">
        <f t="shared" si="94"/>
        <v>-13</v>
      </c>
      <c r="AK95" s="6">
        <f t="shared" si="94"/>
        <v>-14</v>
      </c>
      <c r="AL95" s="6">
        <f t="shared" si="94"/>
        <v>-15</v>
      </c>
      <c r="AM95" s="6">
        <f t="shared" si="94"/>
        <v>-16</v>
      </c>
      <c r="AN95" s="6">
        <f t="shared" si="94"/>
        <v>-17</v>
      </c>
      <c r="AO95" s="6">
        <f t="shared" si="94"/>
        <v>-18</v>
      </c>
      <c r="AP95" s="6">
        <f t="shared" si="94"/>
        <v>-19</v>
      </c>
      <c r="AQ95" s="6">
        <f t="shared" si="94"/>
        <v>-20</v>
      </c>
      <c r="AR95" s="6">
        <f t="shared" si="94"/>
        <v>-21</v>
      </c>
      <c r="AS95" s="6">
        <f t="shared" si="94"/>
        <v>-22</v>
      </c>
      <c r="AT95" s="6">
        <f t="shared" si="94"/>
        <v>-23</v>
      </c>
      <c r="AU95" s="6">
        <f t="shared" si="94"/>
        <v>-24</v>
      </c>
      <c r="AV95" s="6">
        <f t="shared" si="94"/>
        <v>-25</v>
      </c>
      <c r="AW95" s="6">
        <f t="shared" si="94"/>
        <v>-26</v>
      </c>
      <c r="AX95" s="6">
        <f t="shared" si="94"/>
        <v>-27</v>
      </c>
      <c r="AY95" s="6">
        <f t="shared" si="94"/>
        <v>-28</v>
      </c>
      <c r="AZ95" s="6">
        <f t="shared" si="94"/>
        <v>-29</v>
      </c>
      <c r="BA95" s="6">
        <f t="shared" si="94"/>
        <v>-30</v>
      </c>
      <c r="BB95" s="6">
        <f t="shared" ref="BB95:BS95" si="95">BB93-BB94</f>
        <v>-31</v>
      </c>
      <c r="BC95" s="6">
        <f t="shared" si="95"/>
        <v>-32</v>
      </c>
      <c r="BD95" s="6">
        <f t="shared" si="95"/>
        <v>-33</v>
      </c>
      <c r="BE95" s="6">
        <f t="shared" si="95"/>
        <v>-34</v>
      </c>
      <c r="BF95" s="6">
        <f t="shared" si="95"/>
        <v>-35</v>
      </c>
      <c r="BG95" s="6">
        <f t="shared" si="95"/>
        <v>-36</v>
      </c>
      <c r="BH95" s="6">
        <f t="shared" si="95"/>
        <v>-37</v>
      </c>
      <c r="BI95" s="6">
        <f t="shared" si="95"/>
        <v>-38</v>
      </c>
      <c r="BJ95" s="6">
        <f t="shared" si="95"/>
        <v>-39</v>
      </c>
      <c r="BK95" s="6">
        <f t="shared" si="95"/>
        <v>-40</v>
      </c>
      <c r="BL95" s="6">
        <f t="shared" si="95"/>
        <v>-41</v>
      </c>
      <c r="BM95" s="6">
        <f t="shared" si="95"/>
        <v>-42</v>
      </c>
      <c r="BN95" s="6">
        <f t="shared" si="95"/>
        <v>-43</v>
      </c>
      <c r="BO95" s="6">
        <f t="shared" si="95"/>
        <v>-44</v>
      </c>
      <c r="BP95" s="6">
        <f t="shared" si="95"/>
        <v>-45</v>
      </c>
      <c r="BQ95" s="6">
        <f t="shared" si="95"/>
        <v>-46</v>
      </c>
      <c r="BR95" s="6">
        <f t="shared" si="95"/>
        <v>-47</v>
      </c>
      <c r="BS95" s="6">
        <f t="shared" si="95"/>
        <v>-48</v>
      </c>
      <c r="BU95" s="6" t="s">
        <v>21</v>
      </c>
      <c r="BV95" s="6"/>
      <c r="BW95" s="6"/>
    </row>
    <row r="96" spans="22:75" x14ac:dyDescent="0.35">
      <c r="V96" s="6">
        <f>IF(V95&gt;=0,COUNT($V95)+BT92,"")</f>
        <v>39</v>
      </c>
      <c r="W96" s="6">
        <f>IF(W95&gt;=0,COUNT($V95:W95)+$BT92,"")</f>
        <v>40</v>
      </c>
      <c r="X96" s="6" t="str">
        <f>IF(X95&gt;=0,COUNT($V95:X95)+$BT92,"")</f>
        <v/>
      </c>
      <c r="Y96" s="6" t="str">
        <f>IF(Y95&gt;=0,COUNT($V95:Y95)+$BT92,"")</f>
        <v/>
      </c>
      <c r="Z96" s="6" t="str">
        <f>IF(Z95&gt;=0,COUNT($V95:Z95)+$BT92,"")</f>
        <v/>
      </c>
      <c r="AA96" s="6" t="str">
        <f>IF(AA95&gt;=0,COUNT($V95:AA95)+$BT92,"")</f>
        <v/>
      </c>
      <c r="AB96" s="6" t="str">
        <f>IF(AB95&gt;=0,COUNT($V95:AB95)+$BT92,"")</f>
        <v/>
      </c>
      <c r="AC96" s="6" t="str">
        <f>IF(AC95&gt;=0,COUNT($V95:AC95)+$BT92,"")</f>
        <v/>
      </c>
      <c r="AD96" s="6" t="str">
        <f>IF(AD95&gt;=0,COUNT($V95:AD95)+$BT92,"")</f>
        <v/>
      </c>
      <c r="AE96" s="6" t="str">
        <f>IF(AE95&gt;=0,COUNT($V95:AE95)+$BT92,"")</f>
        <v/>
      </c>
      <c r="AF96" s="6" t="str">
        <f>IF(AF95&gt;=0,COUNT($V95:AF95)+$BT92,"")</f>
        <v/>
      </c>
      <c r="AG96" s="6" t="str">
        <f>IF(AG95&gt;=0,COUNT($V95:AG95)+$BT92,"")</f>
        <v/>
      </c>
      <c r="AH96" s="6" t="str">
        <f>IF(AH95&gt;=0,COUNT($V95:AH95)+$BT92,"")</f>
        <v/>
      </c>
      <c r="AI96" s="6" t="str">
        <f>IF(AI95&gt;=0,COUNT($V95:AI95)+$BT92,"")</f>
        <v/>
      </c>
      <c r="AJ96" s="6" t="str">
        <f>IF(AJ95&gt;=0,COUNT($V95:AJ95)+$BT92,"")</f>
        <v/>
      </c>
      <c r="AK96" s="6" t="str">
        <f>IF(AK95&gt;=0,COUNT($V95:AK95)+$BT92,"")</f>
        <v/>
      </c>
      <c r="AL96" s="6" t="str">
        <f>IF(AL95&gt;=0,COUNT($V95:AL95)+$BT92,"")</f>
        <v/>
      </c>
      <c r="AM96" s="6" t="str">
        <f>IF(AM95&gt;=0,COUNT($V95:AM95)+$BT92,"")</f>
        <v/>
      </c>
      <c r="AN96" s="6" t="str">
        <f>IF(AN95&gt;=0,COUNT($V95:AN95)+$BT92,"")</f>
        <v/>
      </c>
      <c r="AO96" s="6" t="str">
        <f>IF(AO95&gt;=0,COUNT($V95:AO95)+$BT92,"")</f>
        <v/>
      </c>
      <c r="AP96" s="6" t="str">
        <f>IF(AP95&gt;=0,COUNT($V95:AP95)+$BT92,"")</f>
        <v/>
      </c>
      <c r="AQ96" s="6" t="str">
        <f>IF(AQ95&gt;=0,COUNT($V95:AQ95)+$BT92,"")</f>
        <v/>
      </c>
      <c r="AR96" s="6" t="str">
        <f>IF(AR95&gt;=0,COUNT($V95:AR95)+$BT92,"")</f>
        <v/>
      </c>
      <c r="AS96" s="6" t="str">
        <f>IF(AS95&gt;=0,COUNT($V95:AS95)+$BT92,"")</f>
        <v/>
      </c>
      <c r="AT96" s="6" t="str">
        <f>IF(AT95&gt;=0,COUNT($V95:AT95)+$BT92,"")</f>
        <v/>
      </c>
      <c r="AU96" s="6" t="str">
        <f>IF(AU95&gt;=0,COUNT($V95:AU95)+$BT92,"")</f>
        <v/>
      </c>
      <c r="AV96" s="6" t="str">
        <f>IF(AV95&gt;=0,COUNT($V95:AV95)+$BT92,"")</f>
        <v/>
      </c>
      <c r="AW96" s="6" t="str">
        <f>IF(AW95&gt;=0,COUNT($V95:AW95)+$BT92,"")</f>
        <v/>
      </c>
      <c r="AX96" s="6" t="str">
        <f>IF(AX95&gt;=0,COUNT($V95:AX95)+$BT92,"")</f>
        <v/>
      </c>
      <c r="AY96" s="6" t="str">
        <f>IF(AY95&gt;=0,COUNT($V95:AY95)+$BT92,"")</f>
        <v/>
      </c>
      <c r="AZ96" s="6" t="str">
        <f>IF(AZ95&gt;=0,COUNT($V95:AZ95)+$BT92,"")</f>
        <v/>
      </c>
      <c r="BA96" s="6" t="str">
        <f>IF(BA95&gt;=0,COUNT($V95:BA95)+$BT92,"")</f>
        <v/>
      </c>
      <c r="BB96" s="6" t="str">
        <f>IF(BB95&gt;=0,COUNT($V95:BB95)+$BT92,"")</f>
        <v/>
      </c>
      <c r="BC96" s="6" t="str">
        <f>IF(BC95&gt;=0,COUNT($V95:BC95)+$BT92,"")</f>
        <v/>
      </c>
      <c r="BD96" s="6" t="str">
        <f>IF(BD95&gt;=0,COUNT($V95:BD95)+$BT92,"")</f>
        <v/>
      </c>
      <c r="BE96" s="6" t="str">
        <f>IF(BE95&gt;=0,COUNT($V95:BE95)+$BT92,"")</f>
        <v/>
      </c>
      <c r="BF96" s="6" t="str">
        <f>IF(BF95&gt;=0,COUNT($V95:BF95)+$BT92,"")</f>
        <v/>
      </c>
      <c r="BG96" s="6" t="str">
        <f>IF(BG95&gt;=0,COUNT($V95:BG95)+$BT92,"")</f>
        <v/>
      </c>
      <c r="BH96" s="6" t="str">
        <f>IF(BH95&gt;=0,COUNT($V95:BH95)+$BT92,"")</f>
        <v/>
      </c>
      <c r="BI96" s="6" t="str">
        <f>IF(BI95&gt;=0,COUNT($V95:BI95)+$BT92,"")</f>
        <v/>
      </c>
      <c r="BJ96" s="6" t="str">
        <f>IF(BJ95&gt;=0,COUNT($V95:BJ95)+$BT92,"")</f>
        <v/>
      </c>
      <c r="BK96" s="6" t="str">
        <f>IF(BK95&gt;=0,COUNT($V95:BK95)+$BT92,"")</f>
        <v/>
      </c>
      <c r="BL96" s="6" t="str">
        <f>IF(BL95&gt;=0,COUNT($V95:BL95)+$BT92,"")</f>
        <v/>
      </c>
      <c r="BM96" s="6" t="str">
        <f>IF(BM95&gt;=0,COUNT($V95:BM95)+$BT92,"")</f>
        <v/>
      </c>
      <c r="BN96" s="6" t="str">
        <f>IF(BN95&gt;=0,COUNT($V95:BN95)+$BT92,"")</f>
        <v/>
      </c>
      <c r="BO96" s="6" t="str">
        <f>IF(BO95&gt;=0,COUNT($V95:BO95)+$BT92,"")</f>
        <v/>
      </c>
      <c r="BP96" s="6" t="str">
        <f>IF(BP95&gt;=0,COUNT($V95:BP95)+$BT92,"")</f>
        <v/>
      </c>
      <c r="BQ96" s="6" t="str">
        <f>IF(BQ95&gt;=0,COUNT($V95:BQ95)+$BT92,"")</f>
        <v/>
      </c>
      <c r="BR96" s="6" t="str">
        <f>IF(BR95&gt;=0,COUNT($V95:BR95)+$BT92,"")</f>
        <v/>
      </c>
      <c r="BS96" s="6" t="str">
        <f>IF(BS95&gt;=0,COUNT($V95:BS95)+$BT92,"")</f>
        <v/>
      </c>
      <c r="BT96" s="6">
        <f>COUNT(V96:BS96)+BT92</f>
        <v>40</v>
      </c>
      <c r="BU96" s="276" t="str">
        <f>V96&amp;BU95&amp;W96&amp;BU95&amp;X96&amp;BU95&amp;Y96&amp;BU95&amp;Z96&amp;BU95&amp;AA96&amp;BU95&amp;AB96&amp;BU95&amp;AC96&amp;BU95&amp;AD96&amp;BU95&amp;AE96&amp;BU95&amp;AF96&amp;BU95&amp;AG96&amp;BU95&amp;AH96&amp;BU95&amp;AI96&amp;BU95&amp;AJ96&amp;BU95&amp;AK96&amp;BU95&amp;AL96&amp;BU95&amp;AM96&amp;BU95&amp;AN96&amp;BU95&amp;AO96&amp;BU95&amp;AP96&amp;BU95&amp;AQ96&amp;BU95&amp;AR96&amp;BU95&amp;AS96&amp;BU95&amp;AT96&amp;BU95&amp;AU96&amp;BU95&amp;AV96&amp;BU95&amp;AW96&amp;BU95&amp;AX96&amp;BU95&amp;AY96&amp;BU95&amp;AZ96&amp;BU95&amp;BA96&amp;BU95&amp;BB96&amp;BU95&amp;BC96&amp;BU95&amp;BD96&amp;BU95&amp;BE96&amp;BU95&amp;BF96&amp;BU95&amp;BG96&amp;BU95&amp;BH96&amp;BU95&amp;BI96&amp;BU95&amp;BJ96&amp;BU95&amp;BK96&amp;BU95&amp;BL96&amp;BU95&amp;BM96&amp;BU95&amp;BN96&amp;BU95&amp;BO96&amp;BU95&amp;BP96&amp;BU95&amp;BQ96&amp;BU95&amp;BR96&amp;BU95&amp;BS96</f>
        <v xml:space="preserve">39  40                                                                                                </v>
      </c>
      <c r="BV96" s="6"/>
      <c r="BW96" s="6"/>
    </row>
    <row r="97" spans="22:75" x14ac:dyDescent="0.35">
      <c r="V97" s="275">
        <f>'Encode Data'!F40</f>
        <v>0</v>
      </c>
      <c r="W97" s="6">
        <f t="shared" ref="W97:BB97" si="96">V97</f>
        <v>0</v>
      </c>
      <c r="X97" s="6">
        <f t="shared" si="96"/>
        <v>0</v>
      </c>
      <c r="Y97" s="6">
        <f t="shared" si="96"/>
        <v>0</v>
      </c>
      <c r="Z97" s="6">
        <f t="shared" si="96"/>
        <v>0</v>
      </c>
      <c r="AA97" s="6">
        <f t="shared" si="96"/>
        <v>0</v>
      </c>
      <c r="AB97" s="6">
        <f t="shared" si="96"/>
        <v>0</v>
      </c>
      <c r="AC97" s="6">
        <f t="shared" si="96"/>
        <v>0</v>
      </c>
      <c r="AD97" s="6">
        <f t="shared" si="96"/>
        <v>0</v>
      </c>
      <c r="AE97" s="6">
        <f t="shared" si="96"/>
        <v>0</v>
      </c>
      <c r="AF97" s="6">
        <f t="shared" si="96"/>
        <v>0</v>
      </c>
      <c r="AG97" s="6">
        <f t="shared" si="96"/>
        <v>0</v>
      </c>
      <c r="AH97" s="6">
        <f t="shared" si="96"/>
        <v>0</v>
      </c>
      <c r="AI97" s="6">
        <f t="shared" si="96"/>
        <v>0</v>
      </c>
      <c r="AJ97" s="6">
        <f t="shared" si="96"/>
        <v>0</v>
      </c>
      <c r="AK97" s="6">
        <f t="shared" si="96"/>
        <v>0</v>
      </c>
      <c r="AL97" s="6">
        <f t="shared" si="96"/>
        <v>0</v>
      </c>
      <c r="AM97" s="6">
        <f t="shared" si="96"/>
        <v>0</v>
      </c>
      <c r="AN97" s="6">
        <f t="shared" si="96"/>
        <v>0</v>
      </c>
      <c r="AO97" s="6">
        <f t="shared" si="96"/>
        <v>0</v>
      </c>
      <c r="AP97" s="6">
        <f t="shared" si="96"/>
        <v>0</v>
      </c>
      <c r="AQ97" s="6">
        <f t="shared" si="96"/>
        <v>0</v>
      </c>
      <c r="AR97" s="6">
        <f t="shared" si="96"/>
        <v>0</v>
      </c>
      <c r="AS97" s="6">
        <f t="shared" si="96"/>
        <v>0</v>
      </c>
      <c r="AT97" s="6">
        <f t="shared" si="96"/>
        <v>0</v>
      </c>
      <c r="AU97" s="6">
        <f t="shared" si="96"/>
        <v>0</v>
      </c>
      <c r="AV97" s="6">
        <f t="shared" si="96"/>
        <v>0</v>
      </c>
      <c r="AW97" s="6">
        <f t="shared" si="96"/>
        <v>0</v>
      </c>
      <c r="AX97" s="6">
        <f t="shared" si="96"/>
        <v>0</v>
      </c>
      <c r="AY97" s="6">
        <f t="shared" si="96"/>
        <v>0</v>
      </c>
      <c r="AZ97" s="6">
        <f t="shared" si="96"/>
        <v>0</v>
      </c>
      <c r="BA97" s="6">
        <f t="shared" si="96"/>
        <v>0</v>
      </c>
      <c r="BB97" s="6">
        <f t="shared" si="96"/>
        <v>0</v>
      </c>
      <c r="BC97" s="6">
        <f t="shared" ref="BC97:BS97" si="97">BB97</f>
        <v>0</v>
      </c>
      <c r="BD97" s="6">
        <f t="shared" si="97"/>
        <v>0</v>
      </c>
      <c r="BE97" s="6">
        <f t="shared" si="97"/>
        <v>0</v>
      </c>
      <c r="BF97" s="6">
        <f t="shared" si="97"/>
        <v>0</v>
      </c>
      <c r="BG97" s="6">
        <f t="shared" si="97"/>
        <v>0</v>
      </c>
      <c r="BH97" s="6">
        <f t="shared" si="97"/>
        <v>0</v>
      </c>
      <c r="BI97" s="6">
        <f t="shared" si="97"/>
        <v>0</v>
      </c>
      <c r="BJ97" s="6">
        <f t="shared" si="97"/>
        <v>0</v>
      </c>
      <c r="BK97" s="6">
        <f t="shared" si="97"/>
        <v>0</v>
      </c>
      <c r="BL97" s="6">
        <f t="shared" si="97"/>
        <v>0</v>
      </c>
      <c r="BM97" s="6">
        <f t="shared" si="97"/>
        <v>0</v>
      </c>
      <c r="BN97" s="6">
        <f t="shared" si="97"/>
        <v>0</v>
      </c>
      <c r="BO97" s="6">
        <f t="shared" si="97"/>
        <v>0</v>
      </c>
      <c r="BP97" s="6">
        <f t="shared" si="97"/>
        <v>0</v>
      </c>
      <c r="BQ97" s="6">
        <f t="shared" si="97"/>
        <v>0</v>
      </c>
      <c r="BR97" s="6">
        <f t="shared" si="97"/>
        <v>0</v>
      </c>
      <c r="BS97" s="6">
        <f t="shared" si="97"/>
        <v>0</v>
      </c>
      <c r="BV97" s="6"/>
      <c r="BW97" s="6"/>
    </row>
    <row r="98" spans="22:75" x14ac:dyDescent="0.35">
      <c r="V98" s="6">
        <v>1</v>
      </c>
      <c r="W98" s="6">
        <v>2</v>
      </c>
      <c r="X98" s="6">
        <v>3</v>
      </c>
      <c r="Y98" s="6">
        <v>4</v>
      </c>
      <c r="Z98" s="6">
        <v>5</v>
      </c>
      <c r="AA98" s="6">
        <v>6</v>
      </c>
      <c r="AB98" s="6">
        <v>7</v>
      </c>
      <c r="AC98" s="6">
        <v>8</v>
      </c>
      <c r="AD98" s="6">
        <v>9</v>
      </c>
      <c r="AE98" s="6">
        <v>10</v>
      </c>
      <c r="AF98" s="6">
        <v>11</v>
      </c>
      <c r="AG98" s="6">
        <v>12</v>
      </c>
      <c r="AH98" s="6">
        <v>13</v>
      </c>
      <c r="AI98" s="6">
        <v>14</v>
      </c>
      <c r="AJ98" s="6">
        <v>15</v>
      </c>
      <c r="AK98" s="6">
        <v>16</v>
      </c>
      <c r="AL98" s="6">
        <v>17</v>
      </c>
      <c r="AM98" s="6">
        <v>18</v>
      </c>
      <c r="AN98" s="6">
        <v>19</v>
      </c>
      <c r="AO98" s="6">
        <v>20</v>
      </c>
      <c r="AP98" s="6">
        <v>21</v>
      </c>
      <c r="AQ98" s="6">
        <v>22</v>
      </c>
      <c r="AR98" s="6">
        <v>23</v>
      </c>
      <c r="AS98" s="6">
        <v>24</v>
      </c>
      <c r="AT98" s="6">
        <v>25</v>
      </c>
      <c r="AU98" s="6">
        <v>26</v>
      </c>
      <c r="AV98" s="6">
        <v>27</v>
      </c>
      <c r="AW98" s="6">
        <v>28</v>
      </c>
      <c r="AX98" s="6">
        <v>29</v>
      </c>
      <c r="AY98" s="6">
        <v>30</v>
      </c>
      <c r="AZ98" s="6">
        <v>31</v>
      </c>
      <c r="BA98" s="6">
        <v>32</v>
      </c>
      <c r="BB98" s="6">
        <v>33</v>
      </c>
      <c r="BC98" s="6">
        <v>34</v>
      </c>
      <c r="BD98" s="6">
        <v>35</v>
      </c>
      <c r="BE98" s="6">
        <v>36</v>
      </c>
      <c r="BF98" s="6">
        <v>37</v>
      </c>
      <c r="BG98" s="6">
        <v>38</v>
      </c>
      <c r="BH98" s="6">
        <v>39</v>
      </c>
      <c r="BI98" s="6">
        <v>40</v>
      </c>
      <c r="BJ98" s="6">
        <v>41</v>
      </c>
      <c r="BK98" s="6">
        <v>42</v>
      </c>
      <c r="BL98" s="6">
        <v>43</v>
      </c>
      <c r="BM98" s="6">
        <v>44</v>
      </c>
      <c r="BN98" s="6">
        <v>45</v>
      </c>
      <c r="BO98" s="6">
        <v>46</v>
      </c>
      <c r="BP98" s="6">
        <v>47</v>
      </c>
      <c r="BQ98" s="6">
        <v>48</v>
      </c>
      <c r="BR98" s="6">
        <v>49</v>
      </c>
      <c r="BS98" s="6">
        <v>50</v>
      </c>
      <c r="BV98" s="6"/>
      <c r="BW98" s="6"/>
    </row>
    <row r="99" spans="22:75" x14ac:dyDescent="0.35">
      <c r="V99" s="6">
        <f t="shared" ref="V99:BA99" si="98">V97-V98</f>
        <v>-1</v>
      </c>
      <c r="W99" s="6">
        <f t="shared" si="98"/>
        <v>-2</v>
      </c>
      <c r="X99" s="6">
        <f t="shared" si="98"/>
        <v>-3</v>
      </c>
      <c r="Y99" s="6">
        <f t="shared" si="98"/>
        <v>-4</v>
      </c>
      <c r="Z99" s="6">
        <f t="shared" si="98"/>
        <v>-5</v>
      </c>
      <c r="AA99" s="6">
        <f t="shared" si="98"/>
        <v>-6</v>
      </c>
      <c r="AB99" s="6">
        <f t="shared" si="98"/>
        <v>-7</v>
      </c>
      <c r="AC99" s="6">
        <f t="shared" si="98"/>
        <v>-8</v>
      </c>
      <c r="AD99" s="6">
        <f t="shared" si="98"/>
        <v>-9</v>
      </c>
      <c r="AE99" s="6">
        <f t="shared" si="98"/>
        <v>-10</v>
      </c>
      <c r="AF99" s="6">
        <f t="shared" si="98"/>
        <v>-11</v>
      </c>
      <c r="AG99" s="6">
        <f t="shared" si="98"/>
        <v>-12</v>
      </c>
      <c r="AH99" s="6">
        <f t="shared" si="98"/>
        <v>-13</v>
      </c>
      <c r="AI99" s="6">
        <f t="shared" si="98"/>
        <v>-14</v>
      </c>
      <c r="AJ99" s="6">
        <f t="shared" si="98"/>
        <v>-15</v>
      </c>
      <c r="AK99" s="6">
        <f t="shared" si="98"/>
        <v>-16</v>
      </c>
      <c r="AL99" s="6">
        <f t="shared" si="98"/>
        <v>-17</v>
      </c>
      <c r="AM99" s="6">
        <f t="shared" si="98"/>
        <v>-18</v>
      </c>
      <c r="AN99" s="6">
        <f t="shared" si="98"/>
        <v>-19</v>
      </c>
      <c r="AO99" s="6">
        <f t="shared" si="98"/>
        <v>-20</v>
      </c>
      <c r="AP99" s="6">
        <f t="shared" si="98"/>
        <v>-21</v>
      </c>
      <c r="AQ99" s="6">
        <f t="shared" si="98"/>
        <v>-22</v>
      </c>
      <c r="AR99" s="6">
        <f t="shared" si="98"/>
        <v>-23</v>
      </c>
      <c r="AS99" s="6">
        <f t="shared" si="98"/>
        <v>-24</v>
      </c>
      <c r="AT99" s="6">
        <f t="shared" si="98"/>
        <v>-25</v>
      </c>
      <c r="AU99" s="6">
        <f t="shared" si="98"/>
        <v>-26</v>
      </c>
      <c r="AV99" s="6">
        <f t="shared" si="98"/>
        <v>-27</v>
      </c>
      <c r="AW99" s="6">
        <f t="shared" si="98"/>
        <v>-28</v>
      </c>
      <c r="AX99" s="6">
        <f t="shared" si="98"/>
        <v>-29</v>
      </c>
      <c r="AY99" s="6">
        <f t="shared" si="98"/>
        <v>-30</v>
      </c>
      <c r="AZ99" s="6">
        <f t="shared" si="98"/>
        <v>-31</v>
      </c>
      <c r="BA99" s="6">
        <f t="shared" si="98"/>
        <v>-32</v>
      </c>
      <c r="BB99" s="6">
        <f t="shared" ref="BB99:BS99" si="99">BB97-BB98</f>
        <v>-33</v>
      </c>
      <c r="BC99" s="6">
        <f t="shared" si="99"/>
        <v>-34</v>
      </c>
      <c r="BD99" s="6">
        <f t="shared" si="99"/>
        <v>-35</v>
      </c>
      <c r="BE99" s="6">
        <f t="shared" si="99"/>
        <v>-36</v>
      </c>
      <c r="BF99" s="6">
        <f t="shared" si="99"/>
        <v>-37</v>
      </c>
      <c r="BG99" s="6">
        <f t="shared" si="99"/>
        <v>-38</v>
      </c>
      <c r="BH99" s="6">
        <f t="shared" si="99"/>
        <v>-39</v>
      </c>
      <c r="BI99" s="6">
        <f t="shared" si="99"/>
        <v>-40</v>
      </c>
      <c r="BJ99" s="6">
        <f t="shared" si="99"/>
        <v>-41</v>
      </c>
      <c r="BK99" s="6">
        <f t="shared" si="99"/>
        <v>-42</v>
      </c>
      <c r="BL99" s="6">
        <f t="shared" si="99"/>
        <v>-43</v>
      </c>
      <c r="BM99" s="6">
        <f t="shared" si="99"/>
        <v>-44</v>
      </c>
      <c r="BN99" s="6">
        <f t="shared" si="99"/>
        <v>-45</v>
      </c>
      <c r="BO99" s="6">
        <f t="shared" si="99"/>
        <v>-46</v>
      </c>
      <c r="BP99" s="6">
        <f t="shared" si="99"/>
        <v>-47</v>
      </c>
      <c r="BQ99" s="6">
        <f t="shared" si="99"/>
        <v>-48</v>
      </c>
      <c r="BR99" s="6">
        <f t="shared" si="99"/>
        <v>-49</v>
      </c>
      <c r="BS99" s="6">
        <f t="shared" si="99"/>
        <v>-50</v>
      </c>
      <c r="BU99" s="6" t="s">
        <v>21</v>
      </c>
      <c r="BV99" s="6"/>
      <c r="BW99" s="6"/>
    </row>
    <row r="100" spans="22:75" x14ac:dyDescent="0.35">
      <c r="V100" s="6" t="str">
        <f>IF(V99&gt;=0,COUNT($V99)+BT96,"")</f>
        <v/>
      </c>
      <c r="W100" s="6" t="str">
        <f>IF(W99&gt;=0,COUNT($V99:W99)+$BT96,"")</f>
        <v/>
      </c>
      <c r="X100" s="6" t="str">
        <f>IF(X99&gt;=0,COUNT($V99:X99)+$BT96,"")</f>
        <v/>
      </c>
      <c r="Y100" s="6" t="str">
        <f>IF(Y99&gt;=0,COUNT($V99:Y99)+$BT96,"")</f>
        <v/>
      </c>
      <c r="Z100" s="6" t="str">
        <f>IF(Z99&gt;=0,COUNT($V99:Z99)+$BT96,"")</f>
        <v/>
      </c>
      <c r="AA100" s="6" t="str">
        <f>IF(AA99&gt;=0,COUNT($V99:AA99)+$BT96,"")</f>
        <v/>
      </c>
      <c r="AB100" s="6" t="str">
        <f>IF(AB99&gt;=0,COUNT($V99:AB99)+$BT96,"")</f>
        <v/>
      </c>
      <c r="AC100" s="6" t="str">
        <f>IF(AC99&gt;=0,COUNT($V99:AC99)+$BT96,"")</f>
        <v/>
      </c>
      <c r="AD100" s="6" t="str">
        <f>IF(AD99&gt;=0,COUNT($V99:AD99)+$BT96,"")</f>
        <v/>
      </c>
      <c r="AE100" s="6" t="str">
        <f>IF(AE99&gt;=0,COUNT($V99:AE99)+$BT96,"")</f>
        <v/>
      </c>
      <c r="AF100" s="6" t="str">
        <f>IF(AF99&gt;=0,COUNT($V99:AF99)+$BT96,"")</f>
        <v/>
      </c>
      <c r="AG100" s="6" t="str">
        <f>IF(AG99&gt;=0,COUNT($V99:AG99)+$BT96,"")</f>
        <v/>
      </c>
      <c r="AH100" s="6" t="str">
        <f>IF(AH99&gt;=0,COUNT($V99:AH99)+$BT96,"")</f>
        <v/>
      </c>
      <c r="AI100" s="6" t="str">
        <f>IF(AI99&gt;=0,COUNT($V99:AI99)+$BT96,"")</f>
        <v/>
      </c>
      <c r="AJ100" s="6" t="str">
        <f>IF(AJ99&gt;=0,COUNT($V99:AJ99)+$BT96,"")</f>
        <v/>
      </c>
      <c r="AK100" s="6" t="str">
        <f>IF(AK99&gt;=0,COUNT($V99:AK99)+$BT96,"")</f>
        <v/>
      </c>
      <c r="AL100" s="6" t="str">
        <f>IF(AL99&gt;=0,COUNT($V99:AL99)+$BT96,"")</f>
        <v/>
      </c>
      <c r="AM100" s="6" t="str">
        <f>IF(AM99&gt;=0,COUNT($V99:AM99)+$BT96,"")</f>
        <v/>
      </c>
      <c r="AN100" s="6" t="str">
        <f>IF(AN99&gt;=0,COUNT($V99:AN99)+$BT96,"")</f>
        <v/>
      </c>
      <c r="AO100" s="6" t="str">
        <f>IF(AO99&gt;=0,COUNT($V99:AO99)+$BT96,"")</f>
        <v/>
      </c>
      <c r="AP100" s="6" t="str">
        <f>IF(AP99&gt;=0,COUNT($V99:AP99)+$BT96,"")</f>
        <v/>
      </c>
      <c r="AQ100" s="6" t="str">
        <f>IF(AQ99&gt;=0,COUNT($V99:AQ99)+$BT96,"")</f>
        <v/>
      </c>
      <c r="AR100" s="6" t="str">
        <f>IF(AR99&gt;=0,COUNT($V99:AR99)+$BT96,"")</f>
        <v/>
      </c>
      <c r="AS100" s="6" t="str">
        <f>IF(AS99&gt;=0,COUNT($V99:AS99)+$BT96,"")</f>
        <v/>
      </c>
      <c r="AT100" s="6" t="str">
        <f>IF(AT99&gt;=0,COUNT($V99:AT99)+$BT96,"")</f>
        <v/>
      </c>
      <c r="AU100" s="6" t="str">
        <f>IF(AU99&gt;=0,COUNT($V99:AU99)+$BT96,"")</f>
        <v/>
      </c>
      <c r="AV100" s="6" t="str">
        <f>IF(AV99&gt;=0,COUNT($V99:AV99)+$BT96,"")</f>
        <v/>
      </c>
      <c r="AW100" s="6" t="str">
        <f>IF(AW99&gt;=0,COUNT($V99:AW99)+$BT96,"")</f>
        <v/>
      </c>
      <c r="AX100" s="6" t="str">
        <f>IF(AX99&gt;=0,COUNT($V99:AX99)+$BT96,"")</f>
        <v/>
      </c>
      <c r="AY100" s="6" t="str">
        <f>IF(AY99&gt;=0,COUNT($V99:AY99)+$BT96,"")</f>
        <v/>
      </c>
      <c r="AZ100" s="6" t="str">
        <f>IF(AZ99&gt;=0,COUNT($V99:AZ99)+$BT96,"")</f>
        <v/>
      </c>
      <c r="BA100" s="6" t="str">
        <f>IF(BA99&gt;=0,COUNT($V99:BA99)+$BT96,"")</f>
        <v/>
      </c>
      <c r="BB100" s="6" t="str">
        <f>IF(BB99&gt;=0,COUNT($V99:BB99)+$BT96,"")</f>
        <v/>
      </c>
      <c r="BC100" s="6" t="str">
        <f>IF(BC99&gt;=0,COUNT($V99:BC99)+$BT96,"")</f>
        <v/>
      </c>
      <c r="BD100" s="6" t="str">
        <f>IF(BD99&gt;=0,COUNT($V99:BD99)+$BT96,"")</f>
        <v/>
      </c>
      <c r="BE100" s="6" t="str">
        <f>IF(BE99&gt;=0,COUNT($V99:BE99)+$BT96,"")</f>
        <v/>
      </c>
      <c r="BF100" s="6" t="str">
        <f>IF(BF99&gt;=0,COUNT($V99:BF99)+$BT96,"")</f>
        <v/>
      </c>
      <c r="BG100" s="6" t="str">
        <f>IF(BG99&gt;=0,COUNT($V99:BG99)+$BT96,"")</f>
        <v/>
      </c>
      <c r="BH100" s="6" t="str">
        <f>IF(BH99&gt;=0,COUNT($V99:BH99)+$BT96,"")</f>
        <v/>
      </c>
      <c r="BI100" s="6" t="str">
        <f>IF(BI99&gt;=0,COUNT($V99:BI99)+$BT96,"")</f>
        <v/>
      </c>
      <c r="BJ100" s="6" t="str">
        <f>IF(BJ99&gt;=0,COUNT($V99:BJ99)+$BT96,"")</f>
        <v/>
      </c>
      <c r="BK100" s="6" t="str">
        <f>IF(BK99&gt;=0,COUNT($V99:BK99)+$BT96,"")</f>
        <v/>
      </c>
      <c r="BL100" s="6" t="str">
        <f>IF(BL99&gt;=0,COUNT($V99:BL99)+$BT96,"")</f>
        <v/>
      </c>
      <c r="BM100" s="6" t="str">
        <f>IF(BM99&gt;=0,COUNT($V99:BM99)+$BT96,"")</f>
        <v/>
      </c>
      <c r="BN100" s="6" t="str">
        <f>IF(BN99&gt;=0,COUNT($V99:BN99)+$BT96,"")</f>
        <v/>
      </c>
      <c r="BO100" s="6" t="str">
        <f>IF(BO99&gt;=0,COUNT($V99:BO99)+$BT96,"")</f>
        <v/>
      </c>
      <c r="BP100" s="6" t="str">
        <f>IF(BP99&gt;=0,COUNT($V99:BP99)+$BT96,"")</f>
        <v/>
      </c>
      <c r="BQ100" s="6" t="str">
        <f>IF(BQ99&gt;=0,COUNT($V99:BQ99)+$BT96,"")</f>
        <v/>
      </c>
      <c r="BR100" s="6" t="str">
        <f>IF(BR99&gt;=0,COUNT($V99:BR99)+$BT96,"")</f>
        <v/>
      </c>
      <c r="BS100" s="6" t="str">
        <f>IF(BS99&gt;=0,COUNT($V99:BS99)+$BT96,"")</f>
        <v/>
      </c>
      <c r="BT100" s="6">
        <f>COUNT(V100:BS100)+BT96</f>
        <v>40</v>
      </c>
      <c r="BU100" s="276" t="str">
        <f>V100&amp;BU99&amp;W100&amp;BU99&amp;X100&amp;BU99&amp;Y100&amp;BU99&amp;Z100&amp;BU99&amp;AA100&amp;BU99&amp;AB100&amp;BU99&amp;AC100&amp;BU99&amp;AD100&amp;BU99&amp;AE100&amp;BU99&amp;AF100&amp;BU99&amp;AG100&amp;BU99&amp;AH100&amp;BU99&amp;AI100&amp;BU99&amp;AJ100&amp;BU99&amp;AK100&amp;BU99&amp;AL100&amp;BU99&amp;AM100&amp;BU99&amp;AN100&amp;BU99&amp;AO100&amp;BU99&amp;AP100&amp;BU99&amp;AQ100&amp;BU99&amp;AR100&amp;BU99&amp;AS100&amp;BU99&amp;AT100&amp;BU99&amp;AU100&amp;BU99&amp;AV100&amp;BU99&amp;AW100&amp;BU99&amp;AX100&amp;BU99&amp;AY100&amp;BU99&amp;AZ100&amp;BU99&amp;BA100&amp;BU99&amp;BB100&amp;BU99&amp;BC100&amp;BU99&amp;BD100&amp;BU99&amp;BE100&amp;BU99&amp;BF100&amp;BU99&amp;BG100&amp;BU99&amp;BH100&amp;BU99&amp;BI100&amp;BU99&amp;BJ100&amp;BU99&amp;BK100&amp;BU99&amp;BL100&amp;BU99&amp;BM100&amp;BU99&amp;BN100&amp;BU99&amp;BO100&amp;BU99&amp;BP100&amp;BU99&amp;BQ100&amp;BU99&amp;BR100&amp;BU99&amp;BS100</f>
        <v xml:space="preserve">                                                                                                  </v>
      </c>
      <c r="BV100" s="6"/>
      <c r="BW100" s="6"/>
    </row>
    <row r="101" spans="22:75" x14ac:dyDescent="0.35">
      <c r="V101" s="275">
        <f>'Encode Data'!F43</f>
        <v>0</v>
      </c>
      <c r="W101" s="6">
        <f t="shared" ref="W101:BB101" si="100">V101</f>
        <v>0</v>
      </c>
      <c r="X101" s="6">
        <f t="shared" si="100"/>
        <v>0</v>
      </c>
      <c r="Y101" s="6">
        <f t="shared" si="100"/>
        <v>0</v>
      </c>
      <c r="Z101" s="6">
        <f t="shared" si="100"/>
        <v>0</v>
      </c>
      <c r="AA101" s="6">
        <f t="shared" si="100"/>
        <v>0</v>
      </c>
      <c r="AB101" s="6">
        <f t="shared" si="100"/>
        <v>0</v>
      </c>
      <c r="AC101" s="6">
        <f t="shared" si="100"/>
        <v>0</v>
      </c>
      <c r="AD101" s="6">
        <f t="shared" si="100"/>
        <v>0</v>
      </c>
      <c r="AE101" s="6">
        <f t="shared" si="100"/>
        <v>0</v>
      </c>
      <c r="AF101" s="6">
        <f t="shared" si="100"/>
        <v>0</v>
      </c>
      <c r="AG101" s="6">
        <f t="shared" si="100"/>
        <v>0</v>
      </c>
      <c r="AH101" s="6">
        <f t="shared" si="100"/>
        <v>0</v>
      </c>
      <c r="AI101" s="6">
        <f t="shared" si="100"/>
        <v>0</v>
      </c>
      <c r="AJ101" s="6">
        <f t="shared" si="100"/>
        <v>0</v>
      </c>
      <c r="AK101" s="6">
        <f t="shared" si="100"/>
        <v>0</v>
      </c>
      <c r="AL101" s="6">
        <f t="shared" si="100"/>
        <v>0</v>
      </c>
      <c r="AM101" s="6">
        <f t="shared" si="100"/>
        <v>0</v>
      </c>
      <c r="AN101" s="6">
        <f t="shared" si="100"/>
        <v>0</v>
      </c>
      <c r="AO101" s="6">
        <f t="shared" si="100"/>
        <v>0</v>
      </c>
      <c r="AP101" s="6">
        <f t="shared" si="100"/>
        <v>0</v>
      </c>
      <c r="AQ101" s="6">
        <f t="shared" si="100"/>
        <v>0</v>
      </c>
      <c r="AR101" s="6">
        <f t="shared" si="100"/>
        <v>0</v>
      </c>
      <c r="AS101" s="6">
        <f t="shared" si="100"/>
        <v>0</v>
      </c>
      <c r="AT101" s="6">
        <f t="shared" si="100"/>
        <v>0</v>
      </c>
      <c r="AU101" s="6">
        <f t="shared" si="100"/>
        <v>0</v>
      </c>
      <c r="AV101" s="6">
        <f t="shared" si="100"/>
        <v>0</v>
      </c>
      <c r="AW101" s="6">
        <f t="shared" si="100"/>
        <v>0</v>
      </c>
      <c r="AX101" s="6">
        <f t="shared" si="100"/>
        <v>0</v>
      </c>
      <c r="AY101" s="6">
        <f t="shared" si="100"/>
        <v>0</v>
      </c>
      <c r="AZ101" s="6">
        <f t="shared" si="100"/>
        <v>0</v>
      </c>
      <c r="BA101" s="6">
        <f t="shared" si="100"/>
        <v>0</v>
      </c>
      <c r="BB101" s="6">
        <f t="shared" si="100"/>
        <v>0</v>
      </c>
      <c r="BC101" s="6">
        <f t="shared" ref="BC101:BS101" si="101">BB101</f>
        <v>0</v>
      </c>
      <c r="BD101" s="6">
        <f t="shared" si="101"/>
        <v>0</v>
      </c>
      <c r="BE101" s="6">
        <f t="shared" si="101"/>
        <v>0</v>
      </c>
      <c r="BF101" s="6">
        <f t="shared" si="101"/>
        <v>0</v>
      </c>
      <c r="BG101" s="6">
        <f t="shared" si="101"/>
        <v>0</v>
      </c>
      <c r="BH101" s="6">
        <f t="shared" si="101"/>
        <v>0</v>
      </c>
      <c r="BI101" s="6">
        <f t="shared" si="101"/>
        <v>0</v>
      </c>
      <c r="BJ101" s="6">
        <f t="shared" si="101"/>
        <v>0</v>
      </c>
      <c r="BK101" s="6">
        <f t="shared" si="101"/>
        <v>0</v>
      </c>
      <c r="BL101" s="6">
        <f t="shared" si="101"/>
        <v>0</v>
      </c>
      <c r="BM101" s="6">
        <f t="shared" si="101"/>
        <v>0</v>
      </c>
      <c r="BN101" s="6">
        <f t="shared" si="101"/>
        <v>0</v>
      </c>
      <c r="BO101" s="6">
        <f t="shared" si="101"/>
        <v>0</v>
      </c>
      <c r="BP101" s="6">
        <f t="shared" si="101"/>
        <v>0</v>
      </c>
      <c r="BQ101" s="6">
        <f t="shared" si="101"/>
        <v>0</v>
      </c>
      <c r="BR101" s="6">
        <f t="shared" si="101"/>
        <v>0</v>
      </c>
      <c r="BS101" s="6">
        <f t="shared" si="101"/>
        <v>0</v>
      </c>
      <c r="BV101" s="6"/>
      <c r="BW101" s="6"/>
    </row>
    <row r="102" spans="22:75" x14ac:dyDescent="0.35">
      <c r="V102" s="6">
        <v>1</v>
      </c>
      <c r="W102" s="6">
        <v>2</v>
      </c>
      <c r="X102" s="6">
        <v>3</v>
      </c>
      <c r="Y102" s="6">
        <v>4</v>
      </c>
      <c r="Z102" s="6">
        <v>5</v>
      </c>
      <c r="AA102" s="6">
        <v>6</v>
      </c>
      <c r="AB102" s="6">
        <v>7</v>
      </c>
      <c r="AC102" s="6">
        <v>8</v>
      </c>
      <c r="AD102" s="6">
        <v>9</v>
      </c>
      <c r="AE102" s="6">
        <v>10</v>
      </c>
      <c r="AF102" s="6">
        <v>11</v>
      </c>
      <c r="AG102" s="6">
        <v>12</v>
      </c>
      <c r="AH102" s="6">
        <v>13</v>
      </c>
      <c r="AI102" s="6">
        <v>14</v>
      </c>
      <c r="AJ102" s="6">
        <v>15</v>
      </c>
      <c r="AK102" s="6">
        <v>16</v>
      </c>
      <c r="AL102" s="6">
        <v>17</v>
      </c>
      <c r="AM102" s="6">
        <v>18</v>
      </c>
      <c r="AN102" s="6">
        <v>19</v>
      </c>
      <c r="AO102" s="6">
        <v>20</v>
      </c>
      <c r="AP102" s="6">
        <v>21</v>
      </c>
      <c r="AQ102" s="6">
        <v>22</v>
      </c>
      <c r="AR102" s="6">
        <v>23</v>
      </c>
      <c r="AS102" s="6">
        <v>24</v>
      </c>
      <c r="AT102" s="6">
        <v>25</v>
      </c>
      <c r="AU102" s="6">
        <v>26</v>
      </c>
      <c r="AV102" s="6">
        <v>27</v>
      </c>
      <c r="AW102" s="6">
        <v>28</v>
      </c>
      <c r="AX102" s="6">
        <v>29</v>
      </c>
      <c r="AY102" s="6">
        <v>30</v>
      </c>
      <c r="AZ102" s="6">
        <v>31</v>
      </c>
      <c r="BA102" s="6">
        <v>32</v>
      </c>
      <c r="BB102" s="6">
        <v>33</v>
      </c>
      <c r="BC102" s="6">
        <v>34</v>
      </c>
      <c r="BD102" s="6">
        <v>35</v>
      </c>
      <c r="BE102" s="6">
        <v>36</v>
      </c>
      <c r="BF102" s="6">
        <v>37</v>
      </c>
      <c r="BG102" s="6">
        <v>38</v>
      </c>
      <c r="BH102" s="6">
        <v>39</v>
      </c>
      <c r="BI102" s="6">
        <v>40</v>
      </c>
      <c r="BJ102" s="6">
        <v>41</v>
      </c>
      <c r="BK102" s="6">
        <v>42</v>
      </c>
      <c r="BL102" s="6">
        <v>43</v>
      </c>
      <c r="BM102" s="6">
        <v>44</v>
      </c>
      <c r="BN102" s="6">
        <v>45</v>
      </c>
      <c r="BO102" s="6">
        <v>46</v>
      </c>
      <c r="BP102" s="6">
        <v>47</v>
      </c>
      <c r="BQ102" s="6">
        <v>48</v>
      </c>
      <c r="BR102" s="6">
        <v>49</v>
      </c>
      <c r="BS102" s="6">
        <v>50</v>
      </c>
      <c r="BV102" s="6"/>
      <c r="BW102" s="6"/>
    </row>
    <row r="103" spans="22:75" x14ac:dyDescent="0.35">
      <c r="V103" s="6">
        <f t="shared" ref="V103:BA103" si="102">V101-V102</f>
        <v>-1</v>
      </c>
      <c r="W103" s="6">
        <f t="shared" si="102"/>
        <v>-2</v>
      </c>
      <c r="X103" s="6">
        <f t="shared" si="102"/>
        <v>-3</v>
      </c>
      <c r="Y103" s="6">
        <f t="shared" si="102"/>
        <v>-4</v>
      </c>
      <c r="Z103" s="6">
        <f t="shared" si="102"/>
        <v>-5</v>
      </c>
      <c r="AA103" s="6">
        <f t="shared" si="102"/>
        <v>-6</v>
      </c>
      <c r="AB103" s="6">
        <f t="shared" si="102"/>
        <v>-7</v>
      </c>
      <c r="AC103" s="6">
        <f t="shared" si="102"/>
        <v>-8</v>
      </c>
      <c r="AD103" s="6">
        <f t="shared" si="102"/>
        <v>-9</v>
      </c>
      <c r="AE103" s="6">
        <f t="shared" si="102"/>
        <v>-10</v>
      </c>
      <c r="AF103" s="6">
        <f t="shared" si="102"/>
        <v>-11</v>
      </c>
      <c r="AG103" s="6">
        <f t="shared" si="102"/>
        <v>-12</v>
      </c>
      <c r="AH103" s="6">
        <f t="shared" si="102"/>
        <v>-13</v>
      </c>
      <c r="AI103" s="6">
        <f t="shared" si="102"/>
        <v>-14</v>
      </c>
      <c r="AJ103" s="6">
        <f t="shared" si="102"/>
        <v>-15</v>
      </c>
      <c r="AK103" s="6">
        <f t="shared" si="102"/>
        <v>-16</v>
      </c>
      <c r="AL103" s="6">
        <f t="shared" si="102"/>
        <v>-17</v>
      </c>
      <c r="AM103" s="6">
        <f t="shared" si="102"/>
        <v>-18</v>
      </c>
      <c r="AN103" s="6">
        <f t="shared" si="102"/>
        <v>-19</v>
      </c>
      <c r="AO103" s="6">
        <f t="shared" si="102"/>
        <v>-20</v>
      </c>
      <c r="AP103" s="6">
        <f t="shared" si="102"/>
        <v>-21</v>
      </c>
      <c r="AQ103" s="6">
        <f t="shared" si="102"/>
        <v>-22</v>
      </c>
      <c r="AR103" s="6">
        <f t="shared" si="102"/>
        <v>-23</v>
      </c>
      <c r="AS103" s="6">
        <f t="shared" si="102"/>
        <v>-24</v>
      </c>
      <c r="AT103" s="6">
        <f t="shared" si="102"/>
        <v>-25</v>
      </c>
      <c r="AU103" s="6">
        <f t="shared" si="102"/>
        <v>-26</v>
      </c>
      <c r="AV103" s="6">
        <f t="shared" si="102"/>
        <v>-27</v>
      </c>
      <c r="AW103" s="6">
        <f t="shared" si="102"/>
        <v>-28</v>
      </c>
      <c r="AX103" s="6">
        <f t="shared" si="102"/>
        <v>-29</v>
      </c>
      <c r="AY103" s="6">
        <f t="shared" si="102"/>
        <v>-30</v>
      </c>
      <c r="AZ103" s="6">
        <f t="shared" si="102"/>
        <v>-31</v>
      </c>
      <c r="BA103" s="6">
        <f t="shared" si="102"/>
        <v>-32</v>
      </c>
      <c r="BB103" s="6">
        <f t="shared" ref="BB103:BS103" si="103">BB101-BB102</f>
        <v>-33</v>
      </c>
      <c r="BC103" s="6">
        <f t="shared" si="103"/>
        <v>-34</v>
      </c>
      <c r="BD103" s="6">
        <f t="shared" si="103"/>
        <v>-35</v>
      </c>
      <c r="BE103" s="6">
        <f t="shared" si="103"/>
        <v>-36</v>
      </c>
      <c r="BF103" s="6">
        <f t="shared" si="103"/>
        <v>-37</v>
      </c>
      <c r="BG103" s="6">
        <f t="shared" si="103"/>
        <v>-38</v>
      </c>
      <c r="BH103" s="6">
        <f t="shared" si="103"/>
        <v>-39</v>
      </c>
      <c r="BI103" s="6">
        <f t="shared" si="103"/>
        <v>-40</v>
      </c>
      <c r="BJ103" s="6">
        <f t="shared" si="103"/>
        <v>-41</v>
      </c>
      <c r="BK103" s="6">
        <f t="shared" si="103"/>
        <v>-42</v>
      </c>
      <c r="BL103" s="6">
        <f t="shared" si="103"/>
        <v>-43</v>
      </c>
      <c r="BM103" s="6">
        <f t="shared" si="103"/>
        <v>-44</v>
      </c>
      <c r="BN103" s="6">
        <f t="shared" si="103"/>
        <v>-45</v>
      </c>
      <c r="BO103" s="6">
        <f t="shared" si="103"/>
        <v>-46</v>
      </c>
      <c r="BP103" s="6">
        <f t="shared" si="103"/>
        <v>-47</v>
      </c>
      <c r="BQ103" s="6">
        <f t="shared" si="103"/>
        <v>-48</v>
      </c>
      <c r="BR103" s="6">
        <f t="shared" si="103"/>
        <v>-49</v>
      </c>
      <c r="BS103" s="6">
        <f t="shared" si="103"/>
        <v>-50</v>
      </c>
      <c r="BU103" s="6" t="s">
        <v>21</v>
      </c>
      <c r="BV103" s="6"/>
      <c r="BW103" s="6"/>
    </row>
    <row r="104" spans="22:75" x14ac:dyDescent="0.35">
      <c r="V104" s="6" t="str">
        <f>IF(V103&gt;=0,COUNT($V103)+BT100,"")</f>
        <v/>
      </c>
      <c r="W104" s="6" t="str">
        <f>IF(W103&gt;=0,COUNT($V103:W103)+$BT100,"")</f>
        <v/>
      </c>
      <c r="X104" s="6" t="str">
        <f>IF(X103&gt;=0,COUNT($V103:X103)+$BT100,"")</f>
        <v/>
      </c>
      <c r="Y104" s="6" t="str">
        <f>IF(Y103&gt;=0,COUNT($V103:Y103)+$BT100,"")</f>
        <v/>
      </c>
      <c r="Z104" s="6" t="str">
        <f>IF(Z103&gt;=0,COUNT($V103:Z103)+$BT100,"")</f>
        <v/>
      </c>
      <c r="AA104" s="6" t="str">
        <f>IF(AA103&gt;=0,COUNT($V103:AA103)+$BT100,"")</f>
        <v/>
      </c>
      <c r="AB104" s="6" t="str">
        <f>IF(AB103&gt;=0,COUNT($V103:AB103)+$BT100,"")</f>
        <v/>
      </c>
      <c r="AC104" s="6" t="str">
        <f>IF(AC103&gt;=0,COUNT($V103:AC103)+$BT100,"")</f>
        <v/>
      </c>
      <c r="AD104" s="6" t="str">
        <f>IF(AD103&gt;=0,COUNT($V103:AD103)+$BT100,"")</f>
        <v/>
      </c>
      <c r="AE104" s="6" t="str">
        <f>IF(AE103&gt;=0,COUNT($V103:AE103)+$BT100,"")</f>
        <v/>
      </c>
      <c r="AF104" s="6" t="str">
        <f>IF(AF103&gt;=0,COUNT($V103:AF103)+$BT100,"")</f>
        <v/>
      </c>
      <c r="AG104" s="6" t="str">
        <f>IF(AG103&gt;=0,COUNT($V103:AG103)+$BT100,"")</f>
        <v/>
      </c>
      <c r="AH104" s="6" t="str">
        <f>IF(AH103&gt;=0,COUNT($V103:AH103)+$BT100,"")</f>
        <v/>
      </c>
      <c r="AI104" s="6" t="str">
        <f>IF(AI103&gt;=0,COUNT($V103:AI103)+$BT100,"")</f>
        <v/>
      </c>
      <c r="AJ104" s="6" t="str">
        <f>IF(AJ103&gt;=0,COUNT($V103:AJ103)+$BT100,"")</f>
        <v/>
      </c>
      <c r="AK104" s="6" t="str">
        <f>IF(AK103&gt;=0,COUNT($V103:AK103)+$BT100,"")</f>
        <v/>
      </c>
      <c r="AL104" s="6" t="str">
        <f>IF(AL103&gt;=0,COUNT($V103:AL103)+$BT100,"")</f>
        <v/>
      </c>
      <c r="AM104" s="6" t="str">
        <f>IF(AM103&gt;=0,COUNT($V103:AM103)+$BT100,"")</f>
        <v/>
      </c>
      <c r="AN104" s="6" t="str">
        <f>IF(AN103&gt;=0,COUNT($V103:AN103)+$BT100,"")</f>
        <v/>
      </c>
      <c r="AO104" s="6" t="str">
        <f>IF(AO103&gt;=0,COUNT($V103:AO103)+$BT100,"")</f>
        <v/>
      </c>
      <c r="AP104" s="6" t="str">
        <f>IF(AP103&gt;=0,COUNT($V103:AP103)+$BT100,"")</f>
        <v/>
      </c>
      <c r="AQ104" s="6" t="str">
        <f>IF(AQ103&gt;=0,COUNT($V103:AQ103)+$BT100,"")</f>
        <v/>
      </c>
      <c r="AR104" s="6" t="str">
        <f>IF(AR103&gt;=0,COUNT($V103:AR103)+$BT100,"")</f>
        <v/>
      </c>
      <c r="AS104" s="6" t="str">
        <f>IF(AS103&gt;=0,COUNT($V103:AS103)+$BT100,"")</f>
        <v/>
      </c>
      <c r="AT104" s="6" t="str">
        <f>IF(AT103&gt;=0,COUNT($V103:AT103)+$BT100,"")</f>
        <v/>
      </c>
      <c r="AU104" s="6" t="str">
        <f>IF(AU103&gt;=0,COUNT($V103:AU103)+$BT100,"")</f>
        <v/>
      </c>
      <c r="AV104" s="6" t="str">
        <f>IF(AV103&gt;=0,COUNT($V103:AV103)+$BT100,"")</f>
        <v/>
      </c>
      <c r="AW104" s="6" t="str">
        <f>IF(AW103&gt;=0,COUNT($V103:AW103)+$BT100,"")</f>
        <v/>
      </c>
      <c r="AX104" s="6" t="str">
        <f>IF(AX103&gt;=0,COUNT($V103:AX103)+$BT100,"")</f>
        <v/>
      </c>
      <c r="AY104" s="6" t="str">
        <f>IF(AY103&gt;=0,COUNT($V103:AY103)+$BT100,"")</f>
        <v/>
      </c>
      <c r="AZ104" s="6" t="str">
        <f>IF(AZ103&gt;=0,COUNT($V103:AZ103)+$BT100,"")</f>
        <v/>
      </c>
      <c r="BA104" s="6" t="str">
        <f>IF(BA103&gt;=0,COUNT($V103:BA103)+$BT100,"")</f>
        <v/>
      </c>
      <c r="BB104" s="6" t="str">
        <f>IF(BB103&gt;=0,COUNT($V103:BB103)+$BT100,"")</f>
        <v/>
      </c>
      <c r="BC104" s="6" t="str">
        <f>IF(BC103&gt;=0,COUNT($V103:BC103)+$BT100,"")</f>
        <v/>
      </c>
      <c r="BD104" s="6" t="str">
        <f>IF(BD103&gt;=0,COUNT($V103:BD103)+$BT100,"")</f>
        <v/>
      </c>
      <c r="BE104" s="6" t="str">
        <f>IF(BE103&gt;=0,COUNT($V103:BE103)+$BT100,"")</f>
        <v/>
      </c>
      <c r="BF104" s="6" t="str">
        <f>IF(BF103&gt;=0,COUNT($V103:BF103)+$BT100,"")</f>
        <v/>
      </c>
      <c r="BG104" s="6" t="str">
        <f>IF(BG103&gt;=0,COUNT($V103:BG103)+$BT100,"")</f>
        <v/>
      </c>
      <c r="BH104" s="6" t="str">
        <f>IF(BH103&gt;=0,COUNT($V103:BH103)+$BT100,"")</f>
        <v/>
      </c>
      <c r="BI104" s="6" t="str">
        <f>IF(BI103&gt;=0,COUNT($V103:BI103)+$BT100,"")</f>
        <v/>
      </c>
      <c r="BJ104" s="6" t="str">
        <f>IF(BJ103&gt;=0,COUNT($V103:BJ103)+$BT100,"")</f>
        <v/>
      </c>
      <c r="BK104" s="6" t="str">
        <f>IF(BK103&gt;=0,COUNT($V103:BK103)+$BT100,"")</f>
        <v/>
      </c>
      <c r="BL104" s="6" t="str">
        <f>IF(BL103&gt;=0,COUNT($V103:BL103)+$BT100,"")</f>
        <v/>
      </c>
      <c r="BM104" s="6" t="str">
        <f>IF(BM103&gt;=0,COUNT($V103:BM103)+$BT100,"")</f>
        <v/>
      </c>
      <c r="BN104" s="6" t="str">
        <f>IF(BN103&gt;=0,COUNT($V103:BN103)+$BT100,"")</f>
        <v/>
      </c>
      <c r="BO104" s="6" t="str">
        <f>IF(BO103&gt;=0,COUNT($V103:BO103)+$BT100,"")</f>
        <v/>
      </c>
      <c r="BP104" s="6" t="str">
        <f>IF(BP103&gt;=0,COUNT($V103:BP103)+$BT100,"")</f>
        <v/>
      </c>
      <c r="BQ104" s="6" t="str">
        <f>IF(BQ103&gt;=0,COUNT($V103:BQ103)+$BT100,"")</f>
        <v/>
      </c>
      <c r="BR104" s="6" t="str">
        <f>IF(BR103&gt;=0,COUNT($V103:BR103)+$BT100,"")</f>
        <v/>
      </c>
      <c r="BS104" s="6" t="str">
        <f>IF(BS103&gt;=0,COUNT($V103:BS103)+$BT100,"")</f>
        <v/>
      </c>
      <c r="BT104" s="6">
        <f>COUNT(V104:BS104)+BT100</f>
        <v>40</v>
      </c>
      <c r="BU104" s="276" t="str">
        <f>V104&amp;BU103&amp;W104&amp;BU103&amp;X104&amp;BU103&amp;Y104&amp;BU103&amp;Z104&amp;BU103&amp;AA104&amp;BU103&amp;AB104&amp;BU103&amp;AC104&amp;BU103&amp;AD104&amp;BU103&amp;AE104&amp;BU103&amp;AF104&amp;BU103&amp;AG104&amp;BU103&amp;AH104&amp;BU103&amp;AI104&amp;BU103&amp;AJ104&amp;BU103&amp;AK104&amp;BU103&amp;AL104&amp;BU103&amp;AM104&amp;BU103&amp;AN104&amp;BU103&amp;AO104&amp;BU103&amp;AP104&amp;BU103&amp;AQ104&amp;BU103&amp;AR104&amp;BU103&amp;AS104&amp;BU103&amp;AT104&amp;BU103&amp;AU104&amp;BU103&amp;AV104&amp;BU103&amp;AW104&amp;BU103&amp;AX104&amp;BU103&amp;AY104&amp;BU103&amp;AZ104&amp;BU103&amp;BA104&amp;BU103&amp;BB104&amp;BU103&amp;BC104&amp;BU103&amp;BD104&amp;BU103&amp;BE104&amp;BU103&amp;BF104&amp;BU103&amp;BG104&amp;BU103&amp;BH104&amp;BU103&amp;BI104&amp;BU103&amp;BJ104&amp;BU103&amp;BK104&amp;BU103&amp;BL104&amp;BU103&amp;BM104&amp;BU103&amp;BN104&amp;BU103&amp;BO104&amp;BU103&amp;BP104&amp;BU103&amp;BQ104&amp;BU103&amp;BR104&amp;BU103&amp;BS104</f>
        <v xml:space="preserve">                                                                                                  </v>
      </c>
      <c r="BV104" s="6"/>
      <c r="BW104" s="6"/>
    </row>
    <row r="105" spans="22:75" x14ac:dyDescent="0.35">
      <c r="V105" s="275">
        <f>'Encode Data'!F46</f>
        <v>0</v>
      </c>
      <c r="W105" s="6">
        <f t="shared" ref="W105:BB105" si="104">V105</f>
        <v>0</v>
      </c>
      <c r="X105" s="6">
        <f t="shared" si="104"/>
        <v>0</v>
      </c>
      <c r="Y105" s="6">
        <f t="shared" si="104"/>
        <v>0</v>
      </c>
      <c r="Z105" s="6">
        <f t="shared" si="104"/>
        <v>0</v>
      </c>
      <c r="AA105" s="6">
        <f t="shared" si="104"/>
        <v>0</v>
      </c>
      <c r="AB105" s="6">
        <f t="shared" si="104"/>
        <v>0</v>
      </c>
      <c r="AC105" s="6">
        <f t="shared" si="104"/>
        <v>0</v>
      </c>
      <c r="AD105" s="6">
        <f t="shared" si="104"/>
        <v>0</v>
      </c>
      <c r="AE105" s="6">
        <f t="shared" si="104"/>
        <v>0</v>
      </c>
      <c r="AF105" s="6">
        <f t="shared" si="104"/>
        <v>0</v>
      </c>
      <c r="AG105" s="6">
        <f t="shared" si="104"/>
        <v>0</v>
      </c>
      <c r="AH105" s="6">
        <f t="shared" si="104"/>
        <v>0</v>
      </c>
      <c r="AI105" s="6">
        <f t="shared" si="104"/>
        <v>0</v>
      </c>
      <c r="AJ105" s="6">
        <f t="shared" si="104"/>
        <v>0</v>
      </c>
      <c r="AK105" s="6">
        <f t="shared" si="104"/>
        <v>0</v>
      </c>
      <c r="AL105" s="6">
        <f t="shared" si="104"/>
        <v>0</v>
      </c>
      <c r="AM105" s="6">
        <f t="shared" si="104"/>
        <v>0</v>
      </c>
      <c r="AN105" s="6">
        <f t="shared" si="104"/>
        <v>0</v>
      </c>
      <c r="AO105" s="6">
        <f t="shared" si="104"/>
        <v>0</v>
      </c>
      <c r="AP105" s="6">
        <f t="shared" si="104"/>
        <v>0</v>
      </c>
      <c r="AQ105" s="6">
        <f t="shared" si="104"/>
        <v>0</v>
      </c>
      <c r="AR105" s="6">
        <f t="shared" si="104"/>
        <v>0</v>
      </c>
      <c r="AS105" s="6">
        <f t="shared" si="104"/>
        <v>0</v>
      </c>
      <c r="AT105" s="6">
        <f t="shared" si="104"/>
        <v>0</v>
      </c>
      <c r="AU105" s="6">
        <f t="shared" si="104"/>
        <v>0</v>
      </c>
      <c r="AV105" s="6">
        <f t="shared" si="104"/>
        <v>0</v>
      </c>
      <c r="AW105" s="6">
        <f t="shared" si="104"/>
        <v>0</v>
      </c>
      <c r="AX105" s="6">
        <f t="shared" si="104"/>
        <v>0</v>
      </c>
      <c r="AY105" s="6">
        <f t="shared" si="104"/>
        <v>0</v>
      </c>
      <c r="AZ105" s="6">
        <f t="shared" si="104"/>
        <v>0</v>
      </c>
      <c r="BA105" s="6">
        <f t="shared" si="104"/>
        <v>0</v>
      </c>
      <c r="BB105" s="6">
        <f t="shared" si="104"/>
        <v>0</v>
      </c>
      <c r="BC105" s="6">
        <f t="shared" ref="BC105:BS105" si="105">BB105</f>
        <v>0</v>
      </c>
      <c r="BD105" s="6">
        <f t="shared" si="105"/>
        <v>0</v>
      </c>
      <c r="BE105" s="6">
        <f t="shared" si="105"/>
        <v>0</v>
      </c>
      <c r="BF105" s="6">
        <f t="shared" si="105"/>
        <v>0</v>
      </c>
      <c r="BG105" s="6">
        <f t="shared" si="105"/>
        <v>0</v>
      </c>
      <c r="BH105" s="6">
        <f t="shared" si="105"/>
        <v>0</v>
      </c>
      <c r="BI105" s="6">
        <f t="shared" si="105"/>
        <v>0</v>
      </c>
      <c r="BJ105" s="6">
        <f t="shared" si="105"/>
        <v>0</v>
      </c>
      <c r="BK105" s="6">
        <f t="shared" si="105"/>
        <v>0</v>
      </c>
      <c r="BL105" s="6">
        <f t="shared" si="105"/>
        <v>0</v>
      </c>
      <c r="BM105" s="6">
        <f t="shared" si="105"/>
        <v>0</v>
      </c>
      <c r="BN105" s="6">
        <f t="shared" si="105"/>
        <v>0</v>
      </c>
      <c r="BO105" s="6">
        <f t="shared" si="105"/>
        <v>0</v>
      </c>
      <c r="BP105" s="6">
        <f t="shared" si="105"/>
        <v>0</v>
      </c>
      <c r="BQ105" s="6">
        <f t="shared" si="105"/>
        <v>0</v>
      </c>
      <c r="BR105" s="6">
        <f t="shared" si="105"/>
        <v>0</v>
      </c>
      <c r="BS105" s="6">
        <f t="shared" si="105"/>
        <v>0</v>
      </c>
      <c r="BV105" s="6"/>
      <c r="BW105" s="6"/>
    </row>
    <row r="106" spans="22:75" x14ac:dyDescent="0.35">
      <c r="V106" s="6">
        <v>1</v>
      </c>
      <c r="W106" s="6">
        <v>2</v>
      </c>
      <c r="X106" s="6">
        <v>3</v>
      </c>
      <c r="Y106" s="6">
        <v>4</v>
      </c>
      <c r="Z106" s="6">
        <v>5</v>
      </c>
      <c r="AA106" s="6">
        <v>6</v>
      </c>
      <c r="AB106" s="6">
        <v>7</v>
      </c>
      <c r="AC106" s="6">
        <v>8</v>
      </c>
      <c r="AD106" s="6">
        <v>9</v>
      </c>
      <c r="AE106" s="6">
        <v>10</v>
      </c>
      <c r="AF106" s="6">
        <v>11</v>
      </c>
      <c r="AG106" s="6">
        <v>12</v>
      </c>
      <c r="AH106" s="6">
        <v>13</v>
      </c>
      <c r="AI106" s="6">
        <v>14</v>
      </c>
      <c r="AJ106" s="6">
        <v>15</v>
      </c>
      <c r="AK106" s="6">
        <v>16</v>
      </c>
      <c r="AL106" s="6">
        <v>17</v>
      </c>
      <c r="AM106" s="6">
        <v>18</v>
      </c>
      <c r="AN106" s="6">
        <v>19</v>
      </c>
      <c r="AO106" s="6">
        <v>20</v>
      </c>
      <c r="AP106" s="6">
        <v>21</v>
      </c>
      <c r="AQ106" s="6">
        <v>22</v>
      </c>
      <c r="AR106" s="6">
        <v>23</v>
      </c>
      <c r="AS106" s="6">
        <v>24</v>
      </c>
      <c r="AT106" s="6">
        <v>25</v>
      </c>
      <c r="AU106" s="6">
        <v>26</v>
      </c>
      <c r="AV106" s="6">
        <v>27</v>
      </c>
      <c r="AW106" s="6">
        <v>28</v>
      </c>
      <c r="AX106" s="6">
        <v>29</v>
      </c>
      <c r="AY106" s="6">
        <v>30</v>
      </c>
      <c r="AZ106" s="6">
        <v>31</v>
      </c>
      <c r="BA106" s="6">
        <v>32</v>
      </c>
      <c r="BB106" s="6">
        <v>33</v>
      </c>
      <c r="BC106" s="6">
        <v>34</v>
      </c>
      <c r="BD106" s="6">
        <v>35</v>
      </c>
      <c r="BE106" s="6">
        <v>36</v>
      </c>
      <c r="BF106" s="6">
        <v>37</v>
      </c>
      <c r="BG106" s="6">
        <v>38</v>
      </c>
      <c r="BH106" s="6">
        <v>39</v>
      </c>
      <c r="BI106" s="6">
        <v>40</v>
      </c>
      <c r="BJ106" s="6">
        <v>41</v>
      </c>
      <c r="BK106" s="6">
        <v>42</v>
      </c>
      <c r="BL106" s="6">
        <v>43</v>
      </c>
      <c r="BM106" s="6">
        <v>44</v>
      </c>
      <c r="BN106" s="6">
        <v>45</v>
      </c>
      <c r="BO106" s="6">
        <v>46</v>
      </c>
      <c r="BP106" s="6">
        <v>47</v>
      </c>
      <c r="BQ106" s="6">
        <v>48</v>
      </c>
      <c r="BR106" s="6">
        <v>49</v>
      </c>
      <c r="BS106" s="6">
        <v>50</v>
      </c>
      <c r="BV106" s="6"/>
      <c r="BW106" s="6"/>
    </row>
    <row r="107" spans="22:75" x14ac:dyDescent="0.35">
      <c r="V107" s="6">
        <f t="shared" ref="V107:BA107" si="106">V105-V106</f>
        <v>-1</v>
      </c>
      <c r="W107" s="6">
        <f t="shared" si="106"/>
        <v>-2</v>
      </c>
      <c r="X107" s="6">
        <f t="shared" si="106"/>
        <v>-3</v>
      </c>
      <c r="Y107" s="6">
        <f t="shared" si="106"/>
        <v>-4</v>
      </c>
      <c r="Z107" s="6">
        <f t="shared" si="106"/>
        <v>-5</v>
      </c>
      <c r="AA107" s="6">
        <f t="shared" si="106"/>
        <v>-6</v>
      </c>
      <c r="AB107" s="6">
        <f t="shared" si="106"/>
        <v>-7</v>
      </c>
      <c r="AC107" s="6">
        <f t="shared" si="106"/>
        <v>-8</v>
      </c>
      <c r="AD107" s="6">
        <f t="shared" si="106"/>
        <v>-9</v>
      </c>
      <c r="AE107" s="6">
        <f t="shared" si="106"/>
        <v>-10</v>
      </c>
      <c r="AF107" s="6">
        <f t="shared" si="106"/>
        <v>-11</v>
      </c>
      <c r="AG107" s="6">
        <f t="shared" si="106"/>
        <v>-12</v>
      </c>
      <c r="AH107" s="6">
        <f t="shared" si="106"/>
        <v>-13</v>
      </c>
      <c r="AI107" s="6">
        <f t="shared" si="106"/>
        <v>-14</v>
      </c>
      <c r="AJ107" s="6">
        <f t="shared" si="106"/>
        <v>-15</v>
      </c>
      <c r="AK107" s="6">
        <f t="shared" si="106"/>
        <v>-16</v>
      </c>
      <c r="AL107" s="6">
        <f t="shared" si="106"/>
        <v>-17</v>
      </c>
      <c r="AM107" s="6">
        <f t="shared" si="106"/>
        <v>-18</v>
      </c>
      <c r="AN107" s="6">
        <f t="shared" si="106"/>
        <v>-19</v>
      </c>
      <c r="AO107" s="6">
        <f t="shared" si="106"/>
        <v>-20</v>
      </c>
      <c r="AP107" s="6">
        <f t="shared" si="106"/>
        <v>-21</v>
      </c>
      <c r="AQ107" s="6">
        <f t="shared" si="106"/>
        <v>-22</v>
      </c>
      <c r="AR107" s="6">
        <f t="shared" si="106"/>
        <v>-23</v>
      </c>
      <c r="AS107" s="6">
        <f t="shared" si="106"/>
        <v>-24</v>
      </c>
      <c r="AT107" s="6">
        <f t="shared" si="106"/>
        <v>-25</v>
      </c>
      <c r="AU107" s="6">
        <f t="shared" si="106"/>
        <v>-26</v>
      </c>
      <c r="AV107" s="6">
        <f t="shared" si="106"/>
        <v>-27</v>
      </c>
      <c r="AW107" s="6">
        <f t="shared" si="106"/>
        <v>-28</v>
      </c>
      <c r="AX107" s="6">
        <f t="shared" si="106"/>
        <v>-29</v>
      </c>
      <c r="AY107" s="6">
        <f t="shared" si="106"/>
        <v>-30</v>
      </c>
      <c r="AZ107" s="6">
        <f t="shared" si="106"/>
        <v>-31</v>
      </c>
      <c r="BA107" s="6">
        <f t="shared" si="106"/>
        <v>-32</v>
      </c>
      <c r="BB107" s="6">
        <f t="shared" ref="BB107:BS107" si="107">BB105-BB106</f>
        <v>-33</v>
      </c>
      <c r="BC107" s="6">
        <f t="shared" si="107"/>
        <v>-34</v>
      </c>
      <c r="BD107" s="6">
        <f t="shared" si="107"/>
        <v>-35</v>
      </c>
      <c r="BE107" s="6">
        <f t="shared" si="107"/>
        <v>-36</v>
      </c>
      <c r="BF107" s="6">
        <f t="shared" si="107"/>
        <v>-37</v>
      </c>
      <c r="BG107" s="6">
        <f t="shared" si="107"/>
        <v>-38</v>
      </c>
      <c r="BH107" s="6">
        <f t="shared" si="107"/>
        <v>-39</v>
      </c>
      <c r="BI107" s="6">
        <f t="shared" si="107"/>
        <v>-40</v>
      </c>
      <c r="BJ107" s="6">
        <f t="shared" si="107"/>
        <v>-41</v>
      </c>
      <c r="BK107" s="6">
        <f t="shared" si="107"/>
        <v>-42</v>
      </c>
      <c r="BL107" s="6">
        <f t="shared" si="107"/>
        <v>-43</v>
      </c>
      <c r="BM107" s="6">
        <f t="shared" si="107"/>
        <v>-44</v>
      </c>
      <c r="BN107" s="6">
        <f t="shared" si="107"/>
        <v>-45</v>
      </c>
      <c r="BO107" s="6">
        <f t="shared" si="107"/>
        <v>-46</v>
      </c>
      <c r="BP107" s="6">
        <f t="shared" si="107"/>
        <v>-47</v>
      </c>
      <c r="BQ107" s="6">
        <f t="shared" si="107"/>
        <v>-48</v>
      </c>
      <c r="BR107" s="6">
        <f t="shared" si="107"/>
        <v>-49</v>
      </c>
      <c r="BS107" s="6">
        <f t="shared" si="107"/>
        <v>-50</v>
      </c>
      <c r="BU107" s="6" t="s">
        <v>21</v>
      </c>
      <c r="BV107" s="6"/>
      <c r="BW107" s="6"/>
    </row>
    <row r="108" spans="22:75" x14ac:dyDescent="0.35">
      <c r="V108" s="6" t="str">
        <f>IF(V107&gt;=0,COUNT($V107)+BT104,"")</f>
        <v/>
      </c>
      <c r="W108" s="6" t="str">
        <f>IF(W107&gt;=0,COUNT($V107:W107)+$BT104,"")</f>
        <v/>
      </c>
      <c r="X108" s="6" t="str">
        <f>IF(X107&gt;=0,COUNT($V107:X107)+$BT104,"")</f>
        <v/>
      </c>
      <c r="Y108" s="6" t="str">
        <f>IF(Y107&gt;=0,COUNT($V107:Y107)+$BT104,"")</f>
        <v/>
      </c>
      <c r="Z108" s="6" t="str">
        <f>IF(Z107&gt;=0,COUNT($V107:Z107)+$BT104,"")</f>
        <v/>
      </c>
      <c r="AA108" s="6" t="str">
        <f>IF(AA107&gt;=0,COUNT($V107:AA107)+$BT104,"")</f>
        <v/>
      </c>
      <c r="AB108" s="6" t="str">
        <f>IF(AB107&gt;=0,COUNT($V107:AB107)+$BT104,"")</f>
        <v/>
      </c>
      <c r="AC108" s="6" t="str">
        <f>IF(AC107&gt;=0,COUNT($V107:AC107)+$BT104,"")</f>
        <v/>
      </c>
      <c r="AD108" s="6" t="str">
        <f>IF(AD107&gt;=0,COUNT($V107:AD107)+$BT104,"")</f>
        <v/>
      </c>
      <c r="AE108" s="6" t="str">
        <f>IF(AE107&gt;=0,COUNT($V107:AE107)+$BT104,"")</f>
        <v/>
      </c>
      <c r="AF108" s="6" t="str">
        <f>IF(AF107&gt;=0,COUNT($V107:AF107)+$BT104,"")</f>
        <v/>
      </c>
      <c r="AG108" s="6" t="str">
        <f>IF(AG107&gt;=0,COUNT($V107:AG107)+$BT104,"")</f>
        <v/>
      </c>
      <c r="AH108" s="6" t="str">
        <f>IF(AH107&gt;=0,COUNT($V107:AH107)+$BT104,"")</f>
        <v/>
      </c>
      <c r="AI108" s="6" t="str">
        <f>IF(AI107&gt;=0,COUNT($V107:AI107)+$BT104,"")</f>
        <v/>
      </c>
      <c r="AJ108" s="6" t="str">
        <f>IF(AJ107&gt;=0,COUNT($V107:AJ107)+$BT104,"")</f>
        <v/>
      </c>
      <c r="AK108" s="6" t="str">
        <f>IF(AK107&gt;=0,COUNT($V107:AK107)+$BT104,"")</f>
        <v/>
      </c>
      <c r="AL108" s="6" t="str">
        <f>IF(AL107&gt;=0,COUNT($V107:AL107)+$BT104,"")</f>
        <v/>
      </c>
      <c r="AM108" s="6" t="str">
        <f>IF(AM107&gt;=0,COUNT($V107:AM107)+$BT104,"")</f>
        <v/>
      </c>
      <c r="AN108" s="6" t="str">
        <f>IF(AN107&gt;=0,COUNT($V107:AN107)+$BT104,"")</f>
        <v/>
      </c>
      <c r="AO108" s="6" t="str">
        <f>IF(AO107&gt;=0,COUNT($V107:AO107)+$BT104,"")</f>
        <v/>
      </c>
      <c r="AP108" s="6" t="str">
        <f>IF(AP107&gt;=0,COUNT($V107:AP107)+$BT104,"")</f>
        <v/>
      </c>
      <c r="AQ108" s="6" t="str">
        <f>IF(AQ107&gt;=0,COUNT($V107:AQ107)+$BT104,"")</f>
        <v/>
      </c>
      <c r="AR108" s="6" t="str">
        <f>IF(AR107&gt;=0,COUNT($V107:AR107)+$BT104,"")</f>
        <v/>
      </c>
      <c r="AS108" s="6" t="str">
        <f>IF(AS107&gt;=0,COUNT($V107:AS107)+$BT104,"")</f>
        <v/>
      </c>
      <c r="AT108" s="6" t="str">
        <f>IF(AT107&gt;=0,COUNT($V107:AT107)+$BT104,"")</f>
        <v/>
      </c>
      <c r="AU108" s="6" t="str">
        <f>IF(AU107&gt;=0,COUNT($V107:AU107)+$BT104,"")</f>
        <v/>
      </c>
      <c r="AV108" s="6" t="str">
        <f>IF(AV107&gt;=0,COUNT($V107:AV107)+$BT104,"")</f>
        <v/>
      </c>
      <c r="AW108" s="6" t="str">
        <f>IF(AW107&gt;=0,COUNT($V107:AW107)+$BT104,"")</f>
        <v/>
      </c>
      <c r="AX108" s="6" t="str">
        <f>IF(AX107&gt;=0,COUNT($V107:AX107)+$BT104,"")</f>
        <v/>
      </c>
      <c r="AY108" s="6" t="str">
        <f>IF(AY107&gt;=0,COUNT($V107:AY107)+$BT104,"")</f>
        <v/>
      </c>
      <c r="AZ108" s="6" t="str">
        <f>IF(AZ107&gt;=0,COUNT($V107:AZ107)+$BT104,"")</f>
        <v/>
      </c>
      <c r="BA108" s="6" t="str">
        <f>IF(BA107&gt;=0,COUNT($V107:BA107)+$BT104,"")</f>
        <v/>
      </c>
      <c r="BB108" s="6" t="str">
        <f>IF(BB107&gt;=0,COUNT($V107:BB107)+$BT104,"")</f>
        <v/>
      </c>
      <c r="BC108" s="6" t="str">
        <f>IF(BC107&gt;=0,COUNT($V107:BC107)+$BT104,"")</f>
        <v/>
      </c>
      <c r="BD108" s="6" t="str">
        <f>IF(BD107&gt;=0,COUNT($V107:BD107)+$BT104,"")</f>
        <v/>
      </c>
      <c r="BE108" s="6" t="str">
        <f>IF(BE107&gt;=0,COUNT($V107:BE107)+$BT104,"")</f>
        <v/>
      </c>
      <c r="BF108" s="6" t="str">
        <f>IF(BF107&gt;=0,COUNT($V107:BF107)+$BT104,"")</f>
        <v/>
      </c>
      <c r="BG108" s="6" t="str">
        <f>IF(BG107&gt;=0,COUNT($V107:BG107)+$BT104,"")</f>
        <v/>
      </c>
      <c r="BH108" s="6" t="str">
        <f>IF(BH107&gt;=0,COUNT($V107:BH107)+$BT104,"")</f>
        <v/>
      </c>
      <c r="BI108" s="6" t="str">
        <f>IF(BI107&gt;=0,COUNT($V107:BI107)+$BT104,"")</f>
        <v/>
      </c>
      <c r="BJ108" s="6" t="str">
        <f>IF(BJ107&gt;=0,COUNT($V107:BJ107)+$BT104,"")</f>
        <v/>
      </c>
      <c r="BK108" s="6" t="str">
        <f>IF(BK107&gt;=0,COUNT($V107:BK107)+$BT104,"")</f>
        <v/>
      </c>
      <c r="BL108" s="6" t="str">
        <f>IF(BL107&gt;=0,COUNT($V107:BL107)+$BT104,"")</f>
        <v/>
      </c>
      <c r="BM108" s="6" t="str">
        <f>IF(BM107&gt;=0,COUNT($V107:BM107)+$BT104,"")</f>
        <v/>
      </c>
      <c r="BN108" s="6" t="str">
        <f>IF(BN107&gt;=0,COUNT($V107:BN107)+$BT104,"")</f>
        <v/>
      </c>
      <c r="BO108" s="6" t="str">
        <f>IF(BO107&gt;=0,COUNT($V107:BO107)+$BT104,"")</f>
        <v/>
      </c>
      <c r="BP108" s="6" t="str">
        <f>IF(BP107&gt;=0,COUNT($V107:BP107)+$BT104,"")</f>
        <v/>
      </c>
      <c r="BQ108" s="6" t="str">
        <f>IF(BQ107&gt;=0,COUNT($V107:BQ107)+$BT104,"")</f>
        <v/>
      </c>
      <c r="BR108" s="6" t="str">
        <f>IF(BR107&gt;=0,COUNT($V107:BR107)+$BT104,"")</f>
        <v/>
      </c>
      <c r="BS108" s="6" t="str">
        <f>IF(BS107&gt;=0,COUNT($V107:BS107)+$BT104,"")</f>
        <v/>
      </c>
      <c r="BT108" s="6">
        <f>COUNT(V108:BS108)+BT104</f>
        <v>40</v>
      </c>
      <c r="BU108" s="276" t="str">
        <f>V108&amp;BU107&amp;W108&amp;BU107&amp;X108&amp;BU107&amp;Y108&amp;BU107&amp;Z108&amp;BU107&amp;AA108&amp;BU107&amp;AB108&amp;BU107&amp;AC108&amp;BU107&amp;AD108&amp;BU107&amp;AE108&amp;BU107&amp;AF108&amp;BU107&amp;AG108&amp;BU107&amp;AH108&amp;BU107&amp;AI108&amp;BU107&amp;AJ108&amp;BU107&amp;AK108&amp;BU107&amp;AL108&amp;BU107&amp;AM108&amp;BU107&amp;AN108&amp;BU107&amp;AO108&amp;BU107&amp;AP108&amp;BU107&amp;AQ108&amp;BU107&amp;AR108&amp;BU107&amp;AS108&amp;BU107&amp;AT108&amp;BU107&amp;AU108&amp;BU107&amp;AV108&amp;BU107&amp;AW108&amp;BU107&amp;AX108&amp;BU107&amp;AY108&amp;BU107&amp;AZ108&amp;BU107&amp;BA108&amp;BU107&amp;BB108&amp;BU107&amp;BC108&amp;BU107&amp;BD108&amp;BU107&amp;BE108&amp;BU107&amp;BF108&amp;BU107&amp;BG108&amp;BU107&amp;BH108&amp;BU107&amp;BI108&amp;BU107&amp;BJ108&amp;BU107&amp;BK108&amp;BU107&amp;BL108&amp;BU107&amp;BM108&amp;BU107&amp;BN108&amp;BU107&amp;BO108&amp;BU107&amp;BP108&amp;BU107&amp;BQ108&amp;BU107&amp;BR108&amp;BU107&amp;BS108</f>
        <v xml:space="preserve">                                                                                                  </v>
      </c>
      <c r="BV108" s="6"/>
      <c r="BW108" s="6"/>
    </row>
    <row r="109" spans="22:75" x14ac:dyDescent="0.35">
      <c r="V109" s="275">
        <f>'Encode Data'!F49</f>
        <v>0</v>
      </c>
      <c r="W109" s="6">
        <f t="shared" ref="W109:BB109" si="108">V109</f>
        <v>0</v>
      </c>
      <c r="X109" s="6">
        <f t="shared" si="108"/>
        <v>0</v>
      </c>
      <c r="Y109" s="6">
        <f t="shared" si="108"/>
        <v>0</v>
      </c>
      <c r="Z109" s="6">
        <f t="shared" si="108"/>
        <v>0</v>
      </c>
      <c r="AA109" s="6">
        <f t="shared" si="108"/>
        <v>0</v>
      </c>
      <c r="AB109" s="6">
        <f t="shared" si="108"/>
        <v>0</v>
      </c>
      <c r="AC109" s="6">
        <f t="shared" si="108"/>
        <v>0</v>
      </c>
      <c r="AD109" s="6">
        <f t="shared" si="108"/>
        <v>0</v>
      </c>
      <c r="AE109" s="6">
        <f t="shared" si="108"/>
        <v>0</v>
      </c>
      <c r="AF109" s="6">
        <f t="shared" si="108"/>
        <v>0</v>
      </c>
      <c r="AG109" s="6">
        <f t="shared" si="108"/>
        <v>0</v>
      </c>
      <c r="AH109" s="6">
        <f t="shared" si="108"/>
        <v>0</v>
      </c>
      <c r="AI109" s="6">
        <f t="shared" si="108"/>
        <v>0</v>
      </c>
      <c r="AJ109" s="6">
        <f t="shared" si="108"/>
        <v>0</v>
      </c>
      <c r="AK109" s="6">
        <f t="shared" si="108"/>
        <v>0</v>
      </c>
      <c r="AL109" s="6">
        <f t="shared" si="108"/>
        <v>0</v>
      </c>
      <c r="AM109" s="6">
        <f t="shared" si="108"/>
        <v>0</v>
      </c>
      <c r="AN109" s="6">
        <f t="shared" si="108"/>
        <v>0</v>
      </c>
      <c r="AO109" s="6">
        <f t="shared" si="108"/>
        <v>0</v>
      </c>
      <c r="AP109" s="6">
        <f t="shared" si="108"/>
        <v>0</v>
      </c>
      <c r="AQ109" s="6">
        <f t="shared" si="108"/>
        <v>0</v>
      </c>
      <c r="AR109" s="6">
        <f t="shared" si="108"/>
        <v>0</v>
      </c>
      <c r="AS109" s="6">
        <f t="shared" si="108"/>
        <v>0</v>
      </c>
      <c r="AT109" s="6">
        <f t="shared" si="108"/>
        <v>0</v>
      </c>
      <c r="AU109" s="6">
        <f t="shared" si="108"/>
        <v>0</v>
      </c>
      <c r="AV109" s="6">
        <f t="shared" si="108"/>
        <v>0</v>
      </c>
      <c r="AW109" s="6">
        <f t="shared" si="108"/>
        <v>0</v>
      </c>
      <c r="AX109" s="6">
        <f t="shared" si="108"/>
        <v>0</v>
      </c>
      <c r="AY109" s="6">
        <f t="shared" si="108"/>
        <v>0</v>
      </c>
      <c r="AZ109" s="6">
        <f t="shared" si="108"/>
        <v>0</v>
      </c>
      <c r="BA109" s="6">
        <f t="shared" si="108"/>
        <v>0</v>
      </c>
      <c r="BB109" s="6">
        <f t="shared" si="108"/>
        <v>0</v>
      </c>
      <c r="BC109" s="6">
        <f t="shared" ref="BC109:BS109" si="109">BB109</f>
        <v>0</v>
      </c>
      <c r="BD109" s="6">
        <f t="shared" si="109"/>
        <v>0</v>
      </c>
      <c r="BE109" s="6">
        <f t="shared" si="109"/>
        <v>0</v>
      </c>
      <c r="BF109" s="6">
        <f t="shared" si="109"/>
        <v>0</v>
      </c>
      <c r="BG109" s="6">
        <f t="shared" si="109"/>
        <v>0</v>
      </c>
      <c r="BH109" s="6">
        <f t="shared" si="109"/>
        <v>0</v>
      </c>
      <c r="BI109" s="6">
        <f t="shared" si="109"/>
        <v>0</v>
      </c>
      <c r="BJ109" s="6">
        <f t="shared" si="109"/>
        <v>0</v>
      </c>
      <c r="BK109" s="6">
        <f t="shared" si="109"/>
        <v>0</v>
      </c>
      <c r="BL109" s="6">
        <f t="shared" si="109"/>
        <v>0</v>
      </c>
      <c r="BM109" s="6">
        <f t="shared" si="109"/>
        <v>0</v>
      </c>
      <c r="BN109" s="6">
        <f t="shared" si="109"/>
        <v>0</v>
      </c>
      <c r="BO109" s="6">
        <f t="shared" si="109"/>
        <v>0</v>
      </c>
      <c r="BP109" s="6">
        <f t="shared" si="109"/>
        <v>0</v>
      </c>
      <c r="BQ109" s="6">
        <f t="shared" si="109"/>
        <v>0</v>
      </c>
      <c r="BR109" s="6">
        <f t="shared" si="109"/>
        <v>0</v>
      </c>
      <c r="BS109" s="6">
        <f t="shared" si="109"/>
        <v>0</v>
      </c>
      <c r="BV109" s="6"/>
      <c r="BW109" s="6"/>
    </row>
    <row r="110" spans="22:75" x14ac:dyDescent="0.35">
      <c r="V110" s="6">
        <v>1</v>
      </c>
      <c r="W110" s="6">
        <v>2</v>
      </c>
      <c r="X110" s="6">
        <v>3</v>
      </c>
      <c r="Y110" s="6">
        <v>4</v>
      </c>
      <c r="Z110" s="6">
        <v>5</v>
      </c>
      <c r="AA110" s="6">
        <v>6</v>
      </c>
      <c r="AB110" s="6">
        <v>7</v>
      </c>
      <c r="AC110" s="6">
        <v>8</v>
      </c>
      <c r="AD110" s="6">
        <v>9</v>
      </c>
      <c r="AE110" s="6">
        <v>10</v>
      </c>
      <c r="AF110" s="6">
        <v>11</v>
      </c>
      <c r="AG110" s="6">
        <v>12</v>
      </c>
      <c r="AH110" s="6">
        <v>13</v>
      </c>
      <c r="AI110" s="6">
        <v>14</v>
      </c>
      <c r="AJ110" s="6">
        <v>15</v>
      </c>
      <c r="AK110" s="6">
        <v>16</v>
      </c>
      <c r="AL110" s="6">
        <v>17</v>
      </c>
      <c r="AM110" s="6">
        <v>18</v>
      </c>
      <c r="AN110" s="6">
        <v>19</v>
      </c>
      <c r="AO110" s="6">
        <v>20</v>
      </c>
      <c r="AP110" s="6">
        <v>21</v>
      </c>
      <c r="AQ110" s="6">
        <v>22</v>
      </c>
      <c r="AR110" s="6">
        <v>23</v>
      </c>
      <c r="AS110" s="6">
        <v>24</v>
      </c>
      <c r="AT110" s="6">
        <v>25</v>
      </c>
      <c r="AU110" s="6">
        <v>26</v>
      </c>
      <c r="AV110" s="6">
        <v>27</v>
      </c>
      <c r="AW110" s="6">
        <v>28</v>
      </c>
      <c r="AX110" s="6">
        <v>29</v>
      </c>
      <c r="AY110" s="6">
        <v>30</v>
      </c>
      <c r="AZ110" s="6">
        <v>31</v>
      </c>
      <c r="BA110" s="6">
        <v>32</v>
      </c>
      <c r="BB110" s="6">
        <v>33</v>
      </c>
      <c r="BC110" s="6">
        <v>34</v>
      </c>
      <c r="BD110" s="6">
        <v>35</v>
      </c>
      <c r="BE110" s="6">
        <v>36</v>
      </c>
      <c r="BF110" s="6">
        <v>37</v>
      </c>
      <c r="BG110" s="6">
        <v>38</v>
      </c>
      <c r="BH110" s="6">
        <v>39</v>
      </c>
      <c r="BI110" s="6">
        <v>40</v>
      </c>
      <c r="BJ110" s="6">
        <v>41</v>
      </c>
      <c r="BK110" s="6">
        <v>42</v>
      </c>
      <c r="BL110" s="6">
        <v>43</v>
      </c>
      <c r="BM110" s="6">
        <v>44</v>
      </c>
      <c r="BN110" s="6">
        <v>45</v>
      </c>
      <c r="BO110" s="6">
        <v>46</v>
      </c>
      <c r="BP110" s="6">
        <v>47</v>
      </c>
      <c r="BQ110" s="6">
        <v>48</v>
      </c>
      <c r="BR110" s="6">
        <v>49</v>
      </c>
      <c r="BS110" s="6">
        <v>50</v>
      </c>
      <c r="BV110" s="6"/>
      <c r="BW110" s="6"/>
    </row>
    <row r="111" spans="22:75" x14ac:dyDescent="0.35">
      <c r="V111" s="6">
        <f t="shared" ref="V111:BA111" si="110">V109-V110</f>
        <v>-1</v>
      </c>
      <c r="W111" s="6">
        <f t="shared" si="110"/>
        <v>-2</v>
      </c>
      <c r="X111" s="6">
        <f t="shared" si="110"/>
        <v>-3</v>
      </c>
      <c r="Y111" s="6">
        <f t="shared" si="110"/>
        <v>-4</v>
      </c>
      <c r="Z111" s="6">
        <f t="shared" si="110"/>
        <v>-5</v>
      </c>
      <c r="AA111" s="6">
        <f t="shared" si="110"/>
        <v>-6</v>
      </c>
      <c r="AB111" s="6">
        <f t="shared" si="110"/>
        <v>-7</v>
      </c>
      <c r="AC111" s="6">
        <f t="shared" si="110"/>
        <v>-8</v>
      </c>
      <c r="AD111" s="6">
        <f t="shared" si="110"/>
        <v>-9</v>
      </c>
      <c r="AE111" s="6">
        <f t="shared" si="110"/>
        <v>-10</v>
      </c>
      <c r="AF111" s="6">
        <f t="shared" si="110"/>
        <v>-11</v>
      </c>
      <c r="AG111" s="6">
        <f t="shared" si="110"/>
        <v>-12</v>
      </c>
      <c r="AH111" s="6">
        <f t="shared" si="110"/>
        <v>-13</v>
      </c>
      <c r="AI111" s="6">
        <f t="shared" si="110"/>
        <v>-14</v>
      </c>
      <c r="AJ111" s="6">
        <f t="shared" si="110"/>
        <v>-15</v>
      </c>
      <c r="AK111" s="6">
        <f t="shared" si="110"/>
        <v>-16</v>
      </c>
      <c r="AL111" s="6">
        <f t="shared" si="110"/>
        <v>-17</v>
      </c>
      <c r="AM111" s="6">
        <f t="shared" si="110"/>
        <v>-18</v>
      </c>
      <c r="AN111" s="6">
        <f t="shared" si="110"/>
        <v>-19</v>
      </c>
      <c r="AO111" s="6">
        <f t="shared" si="110"/>
        <v>-20</v>
      </c>
      <c r="AP111" s="6">
        <f t="shared" si="110"/>
        <v>-21</v>
      </c>
      <c r="AQ111" s="6">
        <f t="shared" si="110"/>
        <v>-22</v>
      </c>
      <c r="AR111" s="6">
        <f t="shared" si="110"/>
        <v>-23</v>
      </c>
      <c r="AS111" s="6">
        <f t="shared" si="110"/>
        <v>-24</v>
      </c>
      <c r="AT111" s="6">
        <f t="shared" si="110"/>
        <v>-25</v>
      </c>
      <c r="AU111" s="6">
        <f t="shared" si="110"/>
        <v>-26</v>
      </c>
      <c r="AV111" s="6">
        <f t="shared" si="110"/>
        <v>-27</v>
      </c>
      <c r="AW111" s="6">
        <f t="shared" si="110"/>
        <v>-28</v>
      </c>
      <c r="AX111" s="6">
        <f t="shared" si="110"/>
        <v>-29</v>
      </c>
      <c r="AY111" s="6">
        <f t="shared" si="110"/>
        <v>-30</v>
      </c>
      <c r="AZ111" s="6">
        <f t="shared" si="110"/>
        <v>-31</v>
      </c>
      <c r="BA111" s="6">
        <f t="shared" si="110"/>
        <v>-32</v>
      </c>
      <c r="BB111" s="6">
        <f t="shared" ref="BB111:BS111" si="111">BB109-BB110</f>
        <v>-33</v>
      </c>
      <c r="BC111" s="6">
        <f t="shared" si="111"/>
        <v>-34</v>
      </c>
      <c r="BD111" s="6">
        <f t="shared" si="111"/>
        <v>-35</v>
      </c>
      <c r="BE111" s="6">
        <f t="shared" si="111"/>
        <v>-36</v>
      </c>
      <c r="BF111" s="6">
        <f t="shared" si="111"/>
        <v>-37</v>
      </c>
      <c r="BG111" s="6">
        <f t="shared" si="111"/>
        <v>-38</v>
      </c>
      <c r="BH111" s="6">
        <f t="shared" si="111"/>
        <v>-39</v>
      </c>
      <c r="BI111" s="6">
        <f t="shared" si="111"/>
        <v>-40</v>
      </c>
      <c r="BJ111" s="6">
        <f t="shared" si="111"/>
        <v>-41</v>
      </c>
      <c r="BK111" s="6">
        <f t="shared" si="111"/>
        <v>-42</v>
      </c>
      <c r="BL111" s="6">
        <f t="shared" si="111"/>
        <v>-43</v>
      </c>
      <c r="BM111" s="6">
        <f t="shared" si="111"/>
        <v>-44</v>
      </c>
      <c r="BN111" s="6">
        <f t="shared" si="111"/>
        <v>-45</v>
      </c>
      <c r="BO111" s="6">
        <f t="shared" si="111"/>
        <v>-46</v>
      </c>
      <c r="BP111" s="6">
        <f t="shared" si="111"/>
        <v>-47</v>
      </c>
      <c r="BQ111" s="6">
        <f t="shared" si="111"/>
        <v>-48</v>
      </c>
      <c r="BR111" s="6">
        <f t="shared" si="111"/>
        <v>-49</v>
      </c>
      <c r="BS111" s="6">
        <f t="shared" si="111"/>
        <v>-50</v>
      </c>
      <c r="BU111" s="6" t="s">
        <v>21</v>
      </c>
      <c r="BV111" s="6"/>
      <c r="BW111" s="6"/>
    </row>
    <row r="112" spans="22:75" x14ac:dyDescent="0.35">
      <c r="V112" s="6" t="str">
        <f>IF(V111&gt;=0,COUNT($V111)+BT108,"")</f>
        <v/>
      </c>
      <c r="W112" s="6" t="str">
        <f>IF(W111&gt;=0,COUNT($V111:W111)+$BT52,"")</f>
        <v/>
      </c>
      <c r="X112" s="6" t="str">
        <f>IF(X111&gt;=0,COUNT($V111:X111)+$BT52,"")</f>
        <v/>
      </c>
      <c r="Y112" s="6" t="str">
        <f>IF(Y111&gt;=0,COUNT($V111:Y111)+$BT52,"")</f>
        <v/>
      </c>
      <c r="Z112" s="6" t="str">
        <f>IF(Z111&gt;=0,COUNT($V111:Z111)+$BT52,"")</f>
        <v/>
      </c>
      <c r="AA112" s="6" t="str">
        <f>IF(AA111&gt;=0,COUNT($V111:AA111)+$BT52,"")</f>
        <v/>
      </c>
      <c r="AB112" s="6" t="str">
        <f>IF(AB111&gt;=0,COUNT($V111:AB111)+$BT52,"")</f>
        <v/>
      </c>
      <c r="AC112" s="6" t="str">
        <f>IF(AC111&gt;=0,COUNT($V111:AC111)+$BT52,"")</f>
        <v/>
      </c>
      <c r="AD112" s="6" t="str">
        <f>IF(AD111&gt;=0,COUNT($V111:AD111)+$BT52,"")</f>
        <v/>
      </c>
      <c r="AE112" s="6" t="str">
        <f>IF(AE111&gt;=0,COUNT($V111:AE111)+$BT52,"")</f>
        <v/>
      </c>
      <c r="AF112" s="6" t="str">
        <f>IF(AF111&gt;=0,COUNT($V111:AF111)+$BT52,"")</f>
        <v/>
      </c>
      <c r="AG112" s="6" t="str">
        <f>IF(AG111&gt;=0,COUNT($V111:AG111)+$BT52,"")</f>
        <v/>
      </c>
      <c r="AH112" s="6" t="str">
        <f>IF(AH111&gt;=0,COUNT($V111:AH111)+$BT52,"")</f>
        <v/>
      </c>
      <c r="AI112" s="6" t="str">
        <f>IF(AI111&gt;=0,COUNT($V111:AI111)+$BT52,"")</f>
        <v/>
      </c>
      <c r="AJ112" s="6" t="str">
        <f>IF(AJ111&gt;=0,COUNT($V111:AJ111)+$BT52,"")</f>
        <v/>
      </c>
      <c r="AK112" s="6" t="str">
        <f>IF(AK111&gt;=0,COUNT($V111:AK111)+$BT52,"")</f>
        <v/>
      </c>
      <c r="AL112" s="6" t="str">
        <f>IF(AL111&gt;=0,COUNT($V111:AL111)+$BT52,"")</f>
        <v/>
      </c>
      <c r="AM112" s="6" t="str">
        <f>IF(AM111&gt;=0,COUNT($V111:AM111)+$BT52,"")</f>
        <v/>
      </c>
      <c r="AN112" s="6" t="str">
        <f>IF(AN111&gt;=0,COUNT($V111:AN111)+$BT52,"")</f>
        <v/>
      </c>
      <c r="AO112" s="6" t="str">
        <f>IF(AO111&gt;=0,COUNT($V111:AO111)+$BT52,"")</f>
        <v/>
      </c>
      <c r="AP112" s="6" t="str">
        <f>IF(AP111&gt;=0,COUNT($V111:AP111)+$BT52,"")</f>
        <v/>
      </c>
      <c r="AQ112" s="6" t="str">
        <f>IF(AQ111&gt;=0,COUNT($V111:AQ111)+$BT52,"")</f>
        <v/>
      </c>
      <c r="AR112" s="6" t="str">
        <f>IF(AR111&gt;=0,COUNT($V111:AR111)+$BT52,"")</f>
        <v/>
      </c>
      <c r="AS112" s="6" t="str">
        <f>IF(AS111&gt;=0,COUNT($V111:AS111)+$BT52,"")</f>
        <v/>
      </c>
      <c r="AT112" s="6" t="str">
        <f>IF(AT111&gt;=0,COUNT($V111:AT111)+$BT52,"")</f>
        <v/>
      </c>
      <c r="AU112" s="6" t="str">
        <f>IF(AU111&gt;=0,COUNT($V111:AU111)+$BT52,"")</f>
        <v/>
      </c>
      <c r="AV112" s="6" t="str">
        <f>IF(AV111&gt;=0,COUNT($V111:AV111)+$BT52,"")</f>
        <v/>
      </c>
      <c r="AW112" s="6" t="str">
        <f>IF(AW111&gt;=0,COUNT($V111:AW111)+$BT52,"")</f>
        <v/>
      </c>
      <c r="AX112" s="6" t="str">
        <f>IF(AX111&gt;=0,COUNT($V111:AX111)+$BT52,"")</f>
        <v/>
      </c>
      <c r="AY112" s="6" t="str">
        <f>IF(AY111&gt;=0,COUNT($V111:AY111)+$BT52,"")</f>
        <v/>
      </c>
      <c r="AZ112" s="6" t="str">
        <f>IF(AZ111&gt;=0,COUNT($V111:AZ111)+$BT52,"")</f>
        <v/>
      </c>
      <c r="BA112" s="6" t="str">
        <f>IF(BA111&gt;=0,COUNT($V111:BA111)+$BT52,"")</f>
        <v/>
      </c>
      <c r="BB112" s="6" t="str">
        <f>IF(BB111&gt;=0,COUNT($V111:BB111)+$BT52,"")</f>
        <v/>
      </c>
      <c r="BC112" s="6" t="str">
        <f>IF(BC111&gt;=0,COUNT($V111:BC111)+$BT52,"")</f>
        <v/>
      </c>
      <c r="BD112" s="6" t="str">
        <f>IF(BD111&gt;=0,COUNT($V111:BD111)+$BT52,"")</f>
        <v/>
      </c>
      <c r="BE112" s="6" t="str">
        <f>IF(BE111&gt;=0,COUNT($V111:BE111)+$BT52,"")</f>
        <v/>
      </c>
      <c r="BF112" s="6" t="str">
        <f>IF(BF111&gt;=0,COUNT($V111:BF111)+$BT52,"")</f>
        <v/>
      </c>
      <c r="BG112" s="6" t="str">
        <f>IF(BG111&gt;=0,COUNT($V111:BG111)+$BT52,"")</f>
        <v/>
      </c>
      <c r="BH112" s="6" t="str">
        <f>IF(BH111&gt;=0,COUNT($V111:BH111)+$BT52,"")</f>
        <v/>
      </c>
      <c r="BI112" s="6" t="str">
        <f>IF(BI111&gt;=0,COUNT($V111:BI111)+$BT52,"")</f>
        <v/>
      </c>
      <c r="BJ112" s="6" t="str">
        <f>IF(BJ111&gt;=0,COUNT($V111:BJ111)+$BT52,"")</f>
        <v/>
      </c>
      <c r="BK112" s="6" t="str">
        <f>IF(BK111&gt;=0,COUNT($V111:BK111)+$BT52,"")</f>
        <v/>
      </c>
      <c r="BL112" s="6" t="str">
        <f>IF(BL111&gt;=0,COUNT($V111:BL111)+$BT52,"")</f>
        <v/>
      </c>
      <c r="BM112" s="6" t="str">
        <f>IF(BM111&gt;=0,COUNT($V111:BM111)+$BT52,"")</f>
        <v/>
      </c>
      <c r="BN112" s="6" t="str">
        <f>IF(BN111&gt;=0,COUNT($V111:BN111)+$BT52,"")</f>
        <v/>
      </c>
      <c r="BO112" s="6" t="str">
        <f>IF(BO111&gt;=0,COUNT($V111:BO111)+$BT52,"")</f>
        <v/>
      </c>
      <c r="BP112" s="6" t="str">
        <f>IF(BP111&gt;=0,COUNT($V111:BP111)+$BT52,"")</f>
        <v/>
      </c>
      <c r="BQ112" s="6" t="str">
        <f>IF(BQ111&gt;=0,COUNT($V111:BQ111)+$BT52,"")</f>
        <v/>
      </c>
      <c r="BR112" s="6" t="str">
        <f>IF(BR111&gt;=0,COUNT($V111:BR111)+$BT52,"")</f>
        <v/>
      </c>
      <c r="BS112" s="6" t="str">
        <f>IF(BS111&gt;=0,COUNT($V111:BS111)+$BT52,"")</f>
        <v/>
      </c>
      <c r="BT112" s="6">
        <f>COUNT(V112:BS112)+BT108</f>
        <v>40</v>
      </c>
      <c r="BU112" s="276" t="str">
        <f>V112&amp;BU111&amp;W112&amp;BU111&amp;X112&amp;BU111&amp;Y112&amp;BU111&amp;Z112&amp;BU111&amp;AA112&amp;BU111&amp;AB112&amp;BU111&amp;AC112&amp;BU111&amp;AD112&amp;BU111&amp;AE112&amp;BU111&amp;AF112&amp;BU111&amp;AG112&amp;BU111&amp;AH112&amp;BU111&amp;AI112&amp;BU111&amp;AJ112&amp;BU111&amp;AK112&amp;BU111&amp;AL112&amp;BU111&amp;AM112&amp;BU111&amp;AN112&amp;BU111&amp;AO112&amp;BU111&amp;AP112&amp;BU111&amp;AQ112&amp;BU111&amp;AR112&amp;BU111&amp;AS112&amp;BU111&amp;AT112&amp;BU111&amp;AU112&amp;BU111&amp;AV112&amp;BU111&amp;AW112&amp;BU111&amp;AX112&amp;BU111&amp;AY112&amp;BU111&amp;AZ112&amp;BU111&amp;BA112&amp;BU111&amp;BB112&amp;BU111&amp;BC112&amp;BU111&amp;BD112&amp;BU111&amp;BE112&amp;BU111&amp;BF112&amp;BU111&amp;BG112&amp;BU111&amp;BH112&amp;BU111&amp;BI112&amp;BU111&amp;BJ112&amp;BU111&amp;BK112&amp;BU111&amp;BL112&amp;BU111&amp;BM112&amp;BU111&amp;BN112&amp;BU111&amp;BO112&amp;BU111&amp;BP112&amp;BU111&amp;BQ112&amp;BU111&amp;BR112&amp;BU111&amp;BS112</f>
        <v xml:space="preserve">                                                                                                  </v>
      </c>
      <c r="BV112" s="6"/>
      <c r="BW112" s="6"/>
    </row>
    <row r="113" spans="22:75" x14ac:dyDescent="0.35">
      <c r="V113" s="275">
        <f>'Encode Data'!F52</f>
        <v>0</v>
      </c>
      <c r="W113" s="6">
        <f t="shared" ref="W113:BB113" si="112">V113</f>
        <v>0</v>
      </c>
      <c r="X113" s="6">
        <f t="shared" si="112"/>
        <v>0</v>
      </c>
      <c r="Y113" s="6">
        <f t="shared" si="112"/>
        <v>0</v>
      </c>
      <c r="Z113" s="6">
        <f t="shared" si="112"/>
        <v>0</v>
      </c>
      <c r="AA113" s="6">
        <f t="shared" si="112"/>
        <v>0</v>
      </c>
      <c r="AB113" s="6">
        <f t="shared" si="112"/>
        <v>0</v>
      </c>
      <c r="AC113" s="6">
        <f t="shared" si="112"/>
        <v>0</v>
      </c>
      <c r="AD113" s="6">
        <f t="shared" si="112"/>
        <v>0</v>
      </c>
      <c r="AE113" s="6">
        <f t="shared" si="112"/>
        <v>0</v>
      </c>
      <c r="AF113" s="6">
        <f t="shared" si="112"/>
        <v>0</v>
      </c>
      <c r="AG113" s="6">
        <f t="shared" si="112"/>
        <v>0</v>
      </c>
      <c r="AH113" s="6">
        <f t="shared" si="112"/>
        <v>0</v>
      </c>
      <c r="AI113" s="6">
        <f t="shared" si="112"/>
        <v>0</v>
      </c>
      <c r="AJ113" s="6">
        <f t="shared" si="112"/>
        <v>0</v>
      </c>
      <c r="AK113" s="6">
        <f t="shared" si="112"/>
        <v>0</v>
      </c>
      <c r="AL113" s="6">
        <f t="shared" si="112"/>
        <v>0</v>
      </c>
      <c r="AM113" s="6">
        <f t="shared" si="112"/>
        <v>0</v>
      </c>
      <c r="AN113" s="6">
        <f t="shared" si="112"/>
        <v>0</v>
      </c>
      <c r="AO113" s="6">
        <f t="shared" si="112"/>
        <v>0</v>
      </c>
      <c r="AP113" s="6">
        <f t="shared" si="112"/>
        <v>0</v>
      </c>
      <c r="AQ113" s="6">
        <f t="shared" si="112"/>
        <v>0</v>
      </c>
      <c r="AR113" s="6">
        <f t="shared" si="112"/>
        <v>0</v>
      </c>
      <c r="AS113" s="6">
        <f t="shared" si="112"/>
        <v>0</v>
      </c>
      <c r="AT113" s="6">
        <f t="shared" si="112"/>
        <v>0</v>
      </c>
      <c r="AU113" s="6">
        <f t="shared" si="112"/>
        <v>0</v>
      </c>
      <c r="AV113" s="6">
        <f t="shared" si="112"/>
        <v>0</v>
      </c>
      <c r="AW113" s="6">
        <f t="shared" si="112"/>
        <v>0</v>
      </c>
      <c r="AX113" s="6">
        <f t="shared" si="112"/>
        <v>0</v>
      </c>
      <c r="AY113" s="6">
        <f t="shared" si="112"/>
        <v>0</v>
      </c>
      <c r="AZ113" s="6">
        <f t="shared" si="112"/>
        <v>0</v>
      </c>
      <c r="BA113" s="6">
        <f t="shared" si="112"/>
        <v>0</v>
      </c>
      <c r="BB113" s="6">
        <f t="shared" si="112"/>
        <v>0</v>
      </c>
      <c r="BC113" s="6">
        <f t="shared" ref="BC113:BS113" si="113">BB113</f>
        <v>0</v>
      </c>
      <c r="BD113" s="6">
        <f t="shared" si="113"/>
        <v>0</v>
      </c>
      <c r="BE113" s="6">
        <f t="shared" si="113"/>
        <v>0</v>
      </c>
      <c r="BF113" s="6">
        <f t="shared" si="113"/>
        <v>0</v>
      </c>
      <c r="BG113" s="6">
        <f t="shared" si="113"/>
        <v>0</v>
      </c>
      <c r="BH113" s="6">
        <f t="shared" si="113"/>
        <v>0</v>
      </c>
      <c r="BI113" s="6">
        <f t="shared" si="113"/>
        <v>0</v>
      </c>
      <c r="BJ113" s="6">
        <f t="shared" si="113"/>
        <v>0</v>
      </c>
      <c r="BK113" s="6">
        <f t="shared" si="113"/>
        <v>0</v>
      </c>
      <c r="BL113" s="6">
        <f t="shared" si="113"/>
        <v>0</v>
      </c>
      <c r="BM113" s="6">
        <f t="shared" si="113"/>
        <v>0</v>
      </c>
      <c r="BN113" s="6">
        <f t="shared" si="113"/>
        <v>0</v>
      </c>
      <c r="BO113" s="6">
        <f t="shared" si="113"/>
        <v>0</v>
      </c>
      <c r="BP113" s="6">
        <f t="shared" si="113"/>
        <v>0</v>
      </c>
      <c r="BQ113" s="6">
        <f t="shared" si="113"/>
        <v>0</v>
      </c>
      <c r="BR113" s="6">
        <f t="shared" si="113"/>
        <v>0</v>
      </c>
      <c r="BS113" s="6">
        <f t="shared" si="113"/>
        <v>0</v>
      </c>
      <c r="BV113" s="6"/>
      <c r="BW113" s="6"/>
    </row>
    <row r="114" spans="22:75" x14ac:dyDescent="0.35">
      <c r="V114" s="6">
        <v>1</v>
      </c>
      <c r="W114" s="6">
        <v>2</v>
      </c>
      <c r="X114" s="6">
        <v>3</v>
      </c>
      <c r="Y114" s="6">
        <v>4</v>
      </c>
      <c r="Z114" s="6">
        <v>5</v>
      </c>
      <c r="AA114" s="6">
        <v>6</v>
      </c>
      <c r="AB114" s="6">
        <v>7</v>
      </c>
      <c r="AC114" s="6">
        <v>8</v>
      </c>
      <c r="AD114" s="6">
        <v>9</v>
      </c>
      <c r="AE114" s="6">
        <v>10</v>
      </c>
      <c r="AF114" s="6">
        <v>11</v>
      </c>
      <c r="AG114" s="6">
        <v>12</v>
      </c>
      <c r="AH114" s="6">
        <v>13</v>
      </c>
      <c r="AI114" s="6">
        <v>14</v>
      </c>
      <c r="AJ114" s="6">
        <v>15</v>
      </c>
      <c r="AK114" s="6">
        <v>16</v>
      </c>
      <c r="AL114" s="6">
        <v>17</v>
      </c>
      <c r="AM114" s="6">
        <v>18</v>
      </c>
      <c r="AN114" s="6">
        <v>19</v>
      </c>
      <c r="AO114" s="6">
        <v>20</v>
      </c>
      <c r="AP114" s="6">
        <v>21</v>
      </c>
      <c r="AQ114" s="6">
        <v>22</v>
      </c>
      <c r="AR114" s="6">
        <v>23</v>
      </c>
      <c r="AS114" s="6">
        <v>24</v>
      </c>
      <c r="AT114" s="6">
        <v>25</v>
      </c>
      <c r="AU114" s="6">
        <v>26</v>
      </c>
      <c r="AV114" s="6">
        <v>27</v>
      </c>
      <c r="AW114" s="6">
        <v>28</v>
      </c>
      <c r="AX114" s="6">
        <v>29</v>
      </c>
      <c r="AY114" s="6">
        <v>30</v>
      </c>
      <c r="AZ114" s="6">
        <v>31</v>
      </c>
      <c r="BA114" s="6">
        <v>32</v>
      </c>
      <c r="BB114" s="6">
        <v>33</v>
      </c>
      <c r="BC114" s="6">
        <v>34</v>
      </c>
      <c r="BD114" s="6">
        <v>35</v>
      </c>
      <c r="BE114" s="6">
        <v>36</v>
      </c>
      <c r="BF114" s="6">
        <v>37</v>
      </c>
      <c r="BG114" s="6">
        <v>38</v>
      </c>
      <c r="BH114" s="6">
        <v>39</v>
      </c>
      <c r="BI114" s="6">
        <v>40</v>
      </c>
      <c r="BJ114" s="6">
        <v>41</v>
      </c>
      <c r="BK114" s="6">
        <v>42</v>
      </c>
      <c r="BL114" s="6">
        <v>43</v>
      </c>
      <c r="BM114" s="6">
        <v>44</v>
      </c>
      <c r="BN114" s="6">
        <v>45</v>
      </c>
      <c r="BO114" s="6">
        <v>46</v>
      </c>
      <c r="BP114" s="6">
        <v>47</v>
      </c>
      <c r="BQ114" s="6">
        <v>48</v>
      </c>
      <c r="BR114" s="6">
        <v>49</v>
      </c>
      <c r="BS114" s="6">
        <v>50</v>
      </c>
      <c r="BV114" s="6"/>
      <c r="BW114" s="6"/>
    </row>
    <row r="115" spans="22:75" x14ac:dyDescent="0.35">
      <c r="V115" s="6">
        <f t="shared" ref="V115:BA115" si="114">V113-V114</f>
        <v>-1</v>
      </c>
      <c r="W115" s="6">
        <f t="shared" si="114"/>
        <v>-2</v>
      </c>
      <c r="X115" s="6">
        <f t="shared" si="114"/>
        <v>-3</v>
      </c>
      <c r="Y115" s="6">
        <f t="shared" si="114"/>
        <v>-4</v>
      </c>
      <c r="Z115" s="6">
        <f t="shared" si="114"/>
        <v>-5</v>
      </c>
      <c r="AA115" s="6">
        <f t="shared" si="114"/>
        <v>-6</v>
      </c>
      <c r="AB115" s="6">
        <f t="shared" si="114"/>
        <v>-7</v>
      </c>
      <c r="AC115" s="6">
        <f t="shared" si="114"/>
        <v>-8</v>
      </c>
      <c r="AD115" s="6">
        <f t="shared" si="114"/>
        <v>-9</v>
      </c>
      <c r="AE115" s="6">
        <f t="shared" si="114"/>
        <v>-10</v>
      </c>
      <c r="AF115" s="6">
        <f t="shared" si="114"/>
        <v>-11</v>
      </c>
      <c r="AG115" s="6">
        <f t="shared" si="114"/>
        <v>-12</v>
      </c>
      <c r="AH115" s="6">
        <f t="shared" si="114"/>
        <v>-13</v>
      </c>
      <c r="AI115" s="6">
        <f t="shared" si="114"/>
        <v>-14</v>
      </c>
      <c r="AJ115" s="6">
        <f t="shared" si="114"/>
        <v>-15</v>
      </c>
      <c r="AK115" s="6">
        <f t="shared" si="114"/>
        <v>-16</v>
      </c>
      <c r="AL115" s="6">
        <f t="shared" si="114"/>
        <v>-17</v>
      </c>
      <c r="AM115" s="6">
        <f t="shared" si="114"/>
        <v>-18</v>
      </c>
      <c r="AN115" s="6">
        <f t="shared" si="114"/>
        <v>-19</v>
      </c>
      <c r="AO115" s="6">
        <f t="shared" si="114"/>
        <v>-20</v>
      </c>
      <c r="AP115" s="6">
        <f t="shared" si="114"/>
        <v>-21</v>
      </c>
      <c r="AQ115" s="6">
        <f t="shared" si="114"/>
        <v>-22</v>
      </c>
      <c r="AR115" s="6">
        <f t="shared" si="114"/>
        <v>-23</v>
      </c>
      <c r="AS115" s="6">
        <f t="shared" si="114"/>
        <v>-24</v>
      </c>
      <c r="AT115" s="6">
        <f t="shared" si="114"/>
        <v>-25</v>
      </c>
      <c r="AU115" s="6">
        <f t="shared" si="114"/>
        <v>-26</v>
      </c>
      <c r="AV115" s="6">
        <f t="shared" si="114"/>
        <v>-27</v>
      </c>
      <c r="AW115" s="6">
        <f t="shared" si="114"/>
        <v>-28</v>
      </c>
      <c r="AX115" s="6">
        <f t="shared" si="114"/>
        <v>-29</v>
      </c>
      <c r="AY115" s="6">
        <f t="shared" si="114"/>
        <v>-30</v>
      </c>
      <c r="AZ115" s="6">
        <f t="shared" si="114"/>
        <v>-31</v>
      </c>
      <c r="BA115" s="6">
        <f t="shared" si="114"/>
        <v>-32</v>
      </c>
      <c r="BB115" s="6">
        <f t="shared" ref="BB115:BS115" si="115">BB113-BB114</f>
        <v>-33</v>
      </c>
      <c r="BC115" s="6">
        <f t="shared" si="115"/>
        <v>-34</v>
      </c>
      <c r="BD115" s="6">
        <f t="shared" si="115"/>
        <v>-35</v>
      </c>
      <c r="BE115" s="6">
        <f t="shared" si="115"/>
        <v>-36</v>
      </c>
      <c r="BF115" s="6">
        <f t="shared" si="115"/>
        <v>-37</v>
      </c>
      <c r="BG115" s="6">
        <f t="shared" si="115"/>
        <v>-38</v>
      </c>
      <c r="BH115" s="6">
        <f t="shared" si="115"/>
        <v>-39</v>
      </c>
      <c r="BI115" s="6">
        <f t="shared" si="115"/>
        <v>-40</v>
      </c>
      <c r="BJ115" s="6">
        <f t="shared" si="115"/>
        <v>-41</v>
      </c>
      <c r="BK115" s="6">
        <f t="shared" si="115"/>
        <v>-42</v>
      </c>
      <c r="BL115" s="6">
        <f t="shared" si="115"/>
        <v>-43</v>
      </c>
      <c r="BM115" s="6">
        <f t="shared" si="115"/>
        <v>-44</v>
      </c>
      <c r="BN115" s="6">
        <f t="shared" si="115"/>
        <v>-45</v>
      </c>
      <c r="BO115" s="6">
        <f t="shared" si="115"/>
        <v>-46</v>
      </c>
      <c r="BP115" s="6">
        <f t="shared" si="115"/>
        <v>-47</v>
      </c>
      <c r="BQ115" s="6">
        <f t="shared" si="115"/>
        <v>-48</v>
      </c>
      <c r="BR115" s="6">
        <f t="shared" si="115"/>
        <v>-49</v>
      </c>
      <c r="BS115" s="6">
        <f t="shared" si="115"/>
        <v>-50</v>
      </c>
      <c r="BU115" s="6" t="s">
        <v>21</v>
      </c>
      <c r="BV115" s="6"/>
      <c r="BW115" s="6"/>
    </row>
    <row r="116" spans="22:75" x14ac:dyDescent="0.35">
      <c r="V116" s="6" t="str">
        <f>IF(V115&gt;=0,COUNT($V115)+BT112,"")</f>
        <v/>
      </c>
      <c r="W116" s="6" t="str">
        <f>IF(W115&gt;=0,COUNT($V115:W115)+$BT112,"")</f>
        <v/>
      </c>
      <c r="X116" s="6" t="str">
        <f>IF(X115&gt;=0,COUNT($V115:X115)+$BT112,"")</f>
        <v/>
      </c>
      <c r="Y116" s="6" t="str">
        <f>IF(Y115&gt;=0,COUNT($V115:Y115)+$BT112,"")</f>
        <v/>
      </c>
      <c r="Z116" s="6" t="str">
        <f>IF(Z115&gt;=0,COUNT($V115:Z115)+$BT112,"")</f>
        <v/>
      </c>
      <c r="AA116" s="6" t="str">
        <f>IF(AA115&gt;=0,COUNT($V115:AA115)+$BT112,"")</f>
        <v/>
      </c>
      <c r="AB116" s="6" t="str">
        <f>IF(AB115&gt;=0,COUNT($V115:AB115)+$BT112,"")</f>
        <v/>
      </c>
      <c r="AC116" s="6" t="str">
        <f>IF(AC115&gt;=0,COUNT($V115:AC115)+$BT112,"")</f>
        <v/>
      </c>
      <c r="AD116" s="6" t="str">
        <f>IF(AD115&gt;=0,COUNT($V115:AD115)+$BT112,"")</f>
        <v/>
      </c>
      <c r="AE116" s="6" t="str">
        <f>IF(AE115&gt;=0,COUNT($V115:AE115)+$BT112,"")</f>
        <v/>
      </c>
      <c r="AF116" s="6" t="str">
        <f>IF(AF115&gt;=0,COUNT($V115:AF115)+$BT112,"")</f>
        <v/>
      </c>
      <c r="AG116" s="6" t="str">
        <f>IF(AG115&gt;=0,COUNT($V115:AG115)+$BT112,"")</f>
        <v/>
      </c>
      <c r="AH116" s="6" t="str">
        <f>IF(AH115&gt;=0,COUNT($V115:AH115)+$BT112,"")</f>
        <v/>
      </c>
      <c r="AI116" s="6" t="str">
        <f>IF(AI115&gt;=0,COUNT($V115:AI115)+$BT112,"")</f>
        <v/>
      </c>
      <c r="AJ116" s="6" t="str">
        <f>IF(AJ115&gt;=0,COUNT($V115:AJ115)+$BT112,"")</f>
        <v/>
      </c>
      <c r="AK116" s="6" t="str">
        <f>IF(AK115&gt;=0,COUNT($V115:AK115)+$BT112,"")</f>
        <v/>
      </c>
      <c r="AL116" s="6" t="str">
        <f>IF(AL115&gt;=0,COUNT($V115:AL115)+$BT112,"")</f>
        <v/>
      </c>
      <c r="AM116" s="6" t="str">
        <f>IF(AM115&gt;=0,COUNT($V115:AM115)+$BT112,"")</f>
        <v/>
      </c>
      <c r="AN116" s="6" t="str">
        <f>IF(AN115&gt;=0,COUNT($V115:AN115)+$BT112,"")</f>
        <v/>
      </c>
      <c r="AO116" s="6" t="str">
        <f>IF(AO115&gt;=0,COUNT($V115:AO115)+$BT112,"")</f>
        <v/>
      </c>
      <c r="AP116" s="6" t="str">
        <f>IF(AP115&gt;=0,COUNT($V115:AP115)+$BT112,"")</f>
        <v/>
      </c>
      <c r="AQ116" s="6" t="str">
        <f>IF(AQ115&gt;=0,COUNT($V115:AQ115)+$BT112,"")</f>
        <v/>
      </c>
      <c r="AR116" s="6" t="str">
        <f>IF(AR115&gt;=0,COUNT($V115:AR115)+$BT112,"")</f>
        <v/>
      </c>
      <c r="AS116" s="6" t="str">
        <f>IF(AS115&gt;=0,COUNT($V115:AS115)+$BT112,"")</f>
        <v/>
      </c>
      <c r="AT116" s="6" t="str">
        <f>IF(AT115&gt;=0,COUNT($V115:AT115)+$BT112,"")</f>
        <v/>
      </c>
      <c r="AU116" s="6" t="str">
        <f>IF(AU115&gt;=0,COUNT($V115:AU115)+$BT112,"")</f>
        <v/>
      </c>
      <c r="AV116" s="6" t="str">
        <f>IF(AV115&gt;=0,COUNT($V115:AV115)+$BT112,"")</f>
        <v/>
      </c>
      <c r="AW116" s="6" t="str">
        <f>IF(AW115&gt;=0,COUNT($V115:AW115)+$BT112,"")</f>
        <v/>
      </c>
      <c r="AX116" s="6" t="str">
        <f>IF(AX115&gt;=0,COUNT($V115:AX115)+$BT112,"")</f>
        <v/>
      </c>
      <c r="AY116" s="6" t="str">
        <f>IF(AY115&gt;=0,COUNT($V115:AY115)+$BT112,"")</f>
        <v/>
      </c>
      <c r="AZ116" s="6" t="str">
        <f>IF(AZ115&gt;=0,COUNT($V115:AZ115)+$BT112,"")</f>
        <v/>
      </c>
      <c r="BA116" s="6" t="str">
        <f>IF(BA115&gt;=0,COUNT($V115:BA115)+$BT112,"")</f>
        <v/>
      </c>
      <c r="BB116" s="6" t="str">
        <f>IF(BB115&gt;=0,COUNT($V115:BB115)+$BT112,"")</f>
        <v/>
      </c>
      <c r="BC116" s="6" t="str">
        <f>IF(BC115&gt;=0,COUNT($V115:BC115)+$BT112,"")</f>
        <v/>
      </c>
      <c r="BD116" s="6" t="str">
        <f>IF(BD115&gt;=0,COUNT($V115:BD115)+$BT112,"")</f>
        <v/>
      </c>
      <c r="BE116" s="6" t="str">
        <f>IF(BE115&gt;=0,COUNT($V115:BE115)+$BT112,"")</f>
        <v/>
      </c>
      <c r="BF116" s="6" t="str">
        <f>IF(BF115&gt;=0,COUNT($V115:BF115)+$BT112,"")</f>
        <v/>
      </c>
      <c r="BG116" s="6" t="str">
        <f>IF(BG115&gt;=0,COUNT($V115:BG115)+$BT112,"")</f>
        <v/>
      </c>
      <c r="BH116" s="6" t="str">
        <f>IF(BH115&gt;=0,COUNT($V115:BH115)+$BT112,"")</f>
        <v/>
      </c>
      <c r="BI116" s="6" t="str">
        <f>IF(BI115&gt;=0,COUNT($V115:BI115)+$BT112,"")</f>
        <v/>
      </c>
      <c r="BJ116" s="6" t="str">
        <f>IF(BJ115&gt;=0,COUNT($V115:BJ115)+$BT112,"")</f>
        <v/>
      </c>
      <c r="BK116" s="6" t="str">
        <f>IF(BK115&gt;=0,COUNT($V115:BK115)+$BT112,"")</f>
        <v/>
      </c>
      <c r="BL116" s="6" t="str">
        <f>IF(BL115&gt;=0,COUNT($V115:BL115)+$BT112,"")</f>
        <v/>
      </c>
      <c r="BM116" s="6" t="str">
        <f>IF(BM115&gt;=0,COUNT($V115:BM115)+$BT112,"")</f>
        <v/>
      </c>
      <c r="BN116" s="6" t="str">
        <f>IF(BN115&gt;=0,COUNT($V115:BN115)+$BT112,"")</f>
        <v/>
      </c>
      <c r="BO116" s="6" t="str">
        <f>IF(BO115&gt;=0,COUNT($V115:BO115)+$BT112,"")</f>
        <v/>
      </c>
      <c r="BP116" s="6" t="str">
        <f>IF(BP115&gt;=0,COUNT($V115:BP115)+$BT112,"")</f>
        <v/>
      </c>
      <c r="BQ116" s="6" t="str">
        <f>IF(BQ115&gt;=0,COUNT($V115:BQ115)+$BT112,"")</f>
        <v/>
      </c>
      <c r="BR116" s="6" t="str">
        <f>IF(BR115&gt;=0,COUNT($V115:BR115)+$BT112,"")</f>
        <v/>
      </c>
      <c r="BS116" s="6" t="str">
        <f>IF(BS115&gt;=0,COUNT($V115:BS115)+$BT112,"")</f>
        <v/>
      </c>
      <c r="BT116" s="6">
        <f>COUNT(V116:BS116)+BT112</f>
        <v>40</v>
      </c>
      <c r="BU116" s="276" t="str">
        <f>V116&amp;BU115&amp;W116&amp;BU115&amp;X116&amp;BU115&amp;Y116&amp;BU115&amp;Z116&amp;BU115&amp;AA116&amp;BU115&amp;AB116&amp;BU115&amp;AC116&amp;BU115&amp;AD116&amp;BU115&amp;AE116&amp;BU115&amp;AF116&amp;BU115&amp;AG116&amp;BU115&amp;AH116&amp;BU115&amp;AI116&amp;BU115&amp;AJ116&amp;BU115&amp;AK116&amp;BU115&amp;AL116&amp;BU115&amp;AM116&amp;BU115&amp;AN116&amp;BU115&amp;AO116&amp;BU115&amp;AP116&amp;BU115&amp;AQ116&amp;BU115&amp;AR116&amp;BU115&amp;AS116&amp;BU115&amp;AT116&amp;BU115&amp;AU116&amp;BU115&amp;AV116&amp;BU115&amp;AW116&amp;BU115&amp;AX116&amp;BU115&amp;AY116&amp;BU115&amp;AZ116&amp;BU115&amp;BA116&amp;BU115&amp;BB116&amp;BU115&amp;BC116&amp;BU115&amp;BD116&amp;BU115&amp;BE116&amp;BU115&amp;BF116&amp;BU115&amp;BG116&amp;BU115&amp;BH116&amp;BU115&amp;BI116&amp;BU115&amp;BJ116&amp;BU115&amp;BK116&amp;BU115&amp;BL116&amp;BU115&amp;BM116&amp;BU115&amp;BN116&amp;BU115&amp;BO116&amp;BU115&amp;BP116&amp;BU115&amp;BQ116&amp;BU115&amp;BR116&amp;BU115&amp;BS116</f>
        <v xml:space="preserve">                                                                                                  </v>
      </c>
      <c r="BV116" s="6"/>
      <c r="BW116" s="6"/>
    </row>
    <row r="117" spans="22:75" x14ac:dyDescent="0.35">
      <c r="W117" s="6">
        <f t="shared" ref="W117:BB117" si="116">V117</f>
        <v>0</v>
      </c>
      <c r="X117" s="6">
        <f t="shared" si="116"/>
        <v>0</v>
      </c>
      <c r="Y117" s="6">
        <f t="shared" si="116"/>
        <v>0</v>
      </c>
      <c r="Z117" s="6">
        <f t="shared" si="116"/>
        <v>0</v>
      </c>
      <c r="AA117" s="6">
        <f t="shared" si="116"/>
        <v>0</v>
      </c>
      <c r="AB117" s="6">
        <f t="shared" si="116"/>
        <v>0</v>
      </c>
      <c r="AC117" s="6">
        <f t="shared" si="116"/>
        <v>0</v>
      </c>
      <c r="AD117" s="6">
        <f t="shared" si="116"/>
        <v>0</v>
      </c>
      <c r="AE117" s="6">
        <f t="shared" si="116"/>
        <v>0</v>
      </c>
      <c r="AF117" s="6">
        <f t="shared" si="116"/>
        <v>0</v>
      </c>
      <c r="AG117" s="6">
        <f t="shared" si="116"/>
        <v>0</v>
      </c>
      <c r="AH117" s="6">
        <f t="shared" si="116"/>
        <v>0</v>
      </c>
      <c r="AI117" s="6">
        <f t="shared" si="116"/>
        <v>0</v>
      </c>
      <c r="AJ117" s="6">
        <f t="shared" si="116"/>
        <v>0</v>
      </c>
      <c r="AK117" s="6">
        <f t="shared" si="116"/>
        <v>0</v>
      </c>
      <c r="AL117" s="6">
        <f t="shared" si="116"/>
        <v>0</v>
      </c>
      <c r="AM117" s="6">
        <f t="shared" si="116"/>
        <v>0</v>
      </c>
      <c r="AN117" s="6">
        <f t="shared" si="116"/>
        <v>0</v>
      </c>
      <c r="AO117" s="6">
        <f t="shared" si="116"/>
        <v>0</v>
      </c>
      <c r="AP117" s="6">
        <f t="shared" si="116"/>
        <v>0</v>
      </c>
      <c r="AQ117" s="6">
        <f t="shared" si="116"/>
        <v>0</v>
      </c>
      <c r="AR117" s="6">
        <f t="shared" si="116"/>
        <v>0</v>
      </c>
      <c r="AS117" s="6">
        <f t="shared" si="116"/>
        <v>0</v>
      </c>
      <c r="AT117" s="6">
        <f t="shared" si="116"/>
        <v>0</v>
      </c>
      <c r="AU117" s="6">
        <f t="shared" si="116"/>
        <v>0</v>
      </c>
      <c r="AV117" s="6">
        <f t="shared" si="116"/>
        <v>0</v>
      </c>
      <c r="AW117" s="6">
        <f t="shared" si="116"/>
        <v>0</v>
      </c>
      <c r="AX117" s="6">
        <f t="shared" si="116"/>
        <v>0</v>
      </c>
      <c r="AY117" s="6">
        <f t="shared" si="116"/>
        <v>0</v>
      </c>
      <c r="AZ117" s="6">
        <f t="shared" si="116"/>
        <v>0</v>
      </c>
      <c r="BA117" s="6">
        <f t="shared" si="116"/>
        <v>0</v>
      </c>
      <c r="BB117" s="6">
        <f t="shared" si="116"/>
        <v>0</v>
      </c>
      <c r="BC117" s="6">
        <f t="shared" ref="BC117:BS117" si="117">BB117</f>
        <v>0</v>
      </c>
      <c r="BD117" s="6">
        <f t="shared" si="117"/>
        <v>0</v>
      </c>
      <c r="BE117" s="6">
        <f t="shared" si="117"/>
        <v>0</v>
      </c>
      <c r="BF117" s="6">
        <f t="shared" si="117"/>
        <v>0</v>
      </c>
      <c r="BG117" s="6">
        <f t="shared" si="117"/>
        <v>0</v>
      </c>
      <c r="BH117" s="6">
        <f t="shared" si="117"/>
        <v>0</v>
      </c>
      <c r="BI117" s="6">
        <f t="shared" si="117"/>
        <v>0</v>
      </c>
      <c r="BJ117" s="6">
        <f t="shared" si="117"/>
        <v>0</v>
      </c>
      <c r="BK117" s="6">
        <f t="shared" si="117"/>
        <v>0</v>
      </c>
      <c r="BL117" s="6">
        <f t="shared" si="117"/>
        <v>0</v>
      </c>
      <c r="BM117" s="6">
        <f t="shared" si="117"/>
        <v>0</v>
      </c>
      <c r="BN117" s="6">
        <f t="shared" si="117"/>
        <v>0</v>
      </c>
      <c r="BO117" s="6">
        <f t="shared" si="117"/>
        <v>0</v>
      </c>
      <c r="BP117" s="6">
        <f t="shared" si="117"/>
        <v>0</v>
      </c>
      <c r="BQ117" s="6">
        <f t="shared" si="117"/>
        <v>0</v>
      </c>
      <c r="BR117" s="6">
        <f t="shared" si="117"/>
        <v>0</v>
      </c>
      <c r="BS117" s="6">
        <f t="shared" si="117"/>
        <v>0</v>
      </c>
      <c r="BV117" s="6"/>
      <c r="BW117" s="6"/>
    </row>
    <row r="118" spans="22:75" x14ac:dyDescent="0.35">
      <c r="V118" s="6">
        <v>1</v>
      </c>
      <c r="W118" s="6">
        <v>2</v>
      </c>
      <c r="X118" s="6">
        <v>3</v>
      </c>
      <c r="Y118" s="6">
        <v>4</v>
      </c>
      <c r="Z118" s="6">
        <v>5</v>
      </c>
      <c r="AA118" s="6">
        <v>6</v>
      </c>
      <c r="AB118" s="6">
        <v>7</v>
      </c>
      <c r="AC118" s="6">
        <v>8</v>
      </c>
      <c r="AD118" s="6">
        <v>9</v>
      </c>
      <c r="AE118" s="6">
        <v>10</v>
      </c>
      <c r="AF118" s="6">
        <v>11</v>
      </c>
      <c r="AG118" s="6">
        <v>12</v>
      </c>
      <c r="AH118" s="6">
        <v>13</v>
      </c>
      <c r="AI118" s="6">
        <v>14</v>
      </c>
      <c r="AJ118" s="6">
        <v>15</v>
      </c>
      <c r="AK118" s="6">
        <v>16</v>
      </c>
      <c r="AL118" s="6">
        <v>17</v>
      </c>
      <c r="AM118" s="6">
        <v>18</v>
      </c>
      <c r="AN118" s="6">
        <v>19</v>
      </c>
      <c r="AO118" s="6">
        <v>20</v>
      </c>
      <c r="AP118" s="6">
        <v>21</v>
      </c>
      <c r="AQ118" s="6">
        <v>22</v>
      </c>
      <c r="AR118" s="6">
        <v>23</v>
      </c>
      <c r="AS118" s="6">
        <v>24</v>
      </c>
      <c r="AT118" s="6">
        <v>25</v>
      </c>
      <c r="AU118" s="6">
        <v>26</v>
      </c>
      <c r="AV118" s="6">
        <v>27</v>
      </c>
      <c r="AW118" s="6">
        <v>28</v>
      </c>
      <c r="AX118" s="6">
        <v>29</v>
      </c>
      <c r="AY118" s="6">
        <v>30</v>
      </c>
      <c r="AZ118" s="6">
        <v>31</v>
      </c>
      <c r="BA118" s="6">
        <v>32</v>
      </c>
      <c r="BB118" s="6">
        <v>33</v>
      </c>
      <c r="BC118" s="6">
        <v>34</v>
      </c>
      <c r="BD118" s="6">
        <v>35</v>
      </c>
      <c r="BE118" s="6">
        <v>36</v>
      </c>
      <c r="BF118" s="6">
        <v>37</v>
      </c>
      <c r="BG118" s="6">
        <v>38</v>
      </c>
      <c r="BH118" s="6">
        <v>39</v>
      </c>
      <c r="BI118" s="6">
        <v>40</v>
      </c>
      <c r="BJ118" s="6">
        <v>41</v>
      </c>
      <c r="BK118" s="6">
        <v>42</v>
      </c>
      <c r="BL118" s="6">
        <v>43</v>
      </c>
      <c r="BM118" s="6">
        <v>44</v>
      </c>
      <c r="BN118" s="6">
        <v>45</v>
      </c>
      <c r="BO118" s="6">
        <v>46</v>
      </c>
      <c r="BP118" s="6">
        <v>47</v>
      </c>
      <c r="BQ118" s="6">
        <v>48</v>
      </c>
      <c r="BR118" s="6">
        <v>49</v>
      </c>
      <c r="BS118" s="6">
        <v>50</v>
      </c>
      <c r="BV118" s="6"/>
      <c r="BW118" s="6"/>
    </row>
    <row r="119" spans="22:75" x14ac:dyDescent="0.35">
      <c r="V119" s="6">
        <f t="shared" ref="V119:BA119" si="118">V117-V118</f>
        <v>-1</v>
      </c>
      <c r="W119" s="6">
        <f t="shared" si="118"/>
        <v>-2</v>
      </c>
      <c r="X119" s="6">
        <f t="shared" si="118"/>
        <v>-3</v>
      </c>
      <c r="Y119" s="6">
        <f t="shared" si="118"/>
        <v>-4</v>
      </c>
      <c r="Z119" s="6">
        <f t="shared" si="118"/>
        <v>-5</v>
      </c>
      <c r="AA119" s="6">
        <f t="shared" si="118"/>
        <v>-6</v>
      </c>
      <c r="AB119" s="6">
        <f t="shared" si="118"/>
        <v>-7</v>
      </c>
      <c r="AC119" s="6">
        <f t="shared" si="118"/>
        <v>-8</v>
      </c>
      <c r="AD119" s="6">
        <f t="shared" si="118"/>
        <v>-9</v>
      </c>
      <c r="AE119" s="6">
        <f t="shared" si="118"/>
        <v>-10</v>
      </c>
      <c r="AF119" s="6">
        <f t="shared" si="118"/>
        <v>-11</v>
      </c>
      <c r="AG119" s="6">
        <f t="shared" si="118"/>
        <v>-12</v>
      </c>
      <c r="AH119" s="6">
        <f t="shared" si="118"/>
        <v>-13</v>
      </c>
      <c r="AI119" s="6">
        <f t="shared" si="118"/>
        <v>-14</v>
      </c>
      <c r="AJ119" s="6">
        <f t="shared" si="118"/>
        <v>-15</v>
      </c>
      <c r="AK119" s="6">
        <f t="shared" si="118"/>
        <v>-16</v>
      </c>
      <c r="AL119" s="6">
        <f t="shared" si="118"/>
        <v>-17</v>
      </c>
      <c r="AM119" s="6">
        <f t="shared" si="118"/>
        <v>-18</v>
      </c>
      <c r="AN119" s="6">
        <f t="shared" si="118"/>
        <v>-19</v>
      </c>
      <c r="AO119" s="6">
        <f t="shared" si="118"/>
        <v>-20</v>
      </c>
      <c r="AP119" s="6">
        <f t="shared" si="118"/>
        <v>-21</v>
      </c>
      <c r="AQ119" s="6">
        <f t="shared" si="118"/>
        <v>-22</v>
      </c>
      <c r="AR119" s="6">
        <f t="shared" si="118"/>
        <v>-23</v>
      </c>
      <c r="AS119" s="6">
        <f t="shared" si="118"/>
        <v>-24</v>
      </c>
      <c r="AT119" s="6">
        <f t="shared" si="118"/>
        <v>-25</v>
      </c>
      <c r="AU119" s="6">
        <f t="shared" si="118"/>
        <v>-26</v>
      </c>
      <c r="AV119" s="6">
        <f t="shared" si="118"/>
        <v>-27</v>
      </c>
      <c r="AW119" s="6">
        <f t="shared" si="118"/>
        <v>-28</v>
      </c>
      <c r="AX119" s="6">
        <f t="shared" si="118"/>
        <v>-29</v>
      </c>
      <c r="AY119" s="6">
        <f t="shared" si="118"/>
        <v>-30</v>
      </c>
      <c r="AZ119" s="6">
        <f t="shared" si="118"/>
        <v>-31</v>
      </c>
      <c r="BA119" s="6">
        <f t="shared" si="118"/>
        <v>-32</v>
      </c>
      <c r="BB119" s="6">
        <f t="shared" ref="BB119:BS119" si="119">BB117-BB118</f>
        <v>-33</v>
      </c>
      <c r="BC119" s="6">
        <f t="shared" si="119"/>
        <v>-34</v>
      </c>
      <c r="BD119" s="6">
        <f t="shared" si="119"/>
        <v>-35</v>
      </c>
      <c r="BE119" s="6">
        <f t="shared" si="119"/>
        <v>-36</v>
      </c>
      <c r="BF119" s="6">
        <f t="shared" si="119"/>
        <v>-37</v>
      </c>
      <c r="BG119" s="6">
        <f t="shared" si="119"/>
        <v>-38</v>
      </c>
      <c r="BH119" s="6">
        <f t="shared" si="119"/>
        <v>-39</v>
      </c>
      <c r="BI119" s="6">
        <f t="shared" si="119"/>
        <v>-40</v>
      </c>
      <c r="BJ119" s="6">
        <f t="shared" si="119"/>
        <v>-41</v>
      </c>
      <c r="BK119" s="6">
        <f t="shared" si="119"/>
        <v>-42</v>
      </c>
      <c r="BL119" s="6">
        <f t="shared" si="119"/>
        <v>-43</v>
      </c>
      <c r="BM119" s="6">
        <f t="shared" si="119"/>
        <v>-44</v>
      </c>
      <c r="BN119" s="6">
        <f t="shared" si="119"/>
        <v>-45</v>
      </c>
      <c r="BO119" s="6">
        <f t="shared" si="119"/>
        <v>-46</v>
      </c>
      <c r="BP119" s="6">
        <f t="shared" si="119"/>
        <v>-47</v>
      </c>
      <c r="BQ119" s="6">
        <f t="shared" si="119"/>
        <v>-48</v>
      </c>
      <c r="BR119" s="6">
        <f t="shared" si="119"/>
        <v>-49</v>
      </c>
      <c r="BS119" s="6">
        <f t="shared" si="119"/>
        <v>-50</v>
      </c>
      <c r="BU119" s="6" t="s">
        <v>21</v>
      </c>
      <c r="BV119" s="6"/>
      <c r="BW119" s="6"/>
    </row>
    <row r="120" spans="22:75" x14ac:dyDescent="0.35">
      <c r="V120" s="6" t="str">
        <f>IF(V119&gt;=0,COUNT($V119)+BT116,"")</f>
        <v/>
      </c>
      <c r="W120" s="6" t="str">
        <f>IF(W119&gt;=0,COUNT($V119:W119)+$BT116,"")</f>
        <v/>
      </c>
      <c r="X120" s="6" t="str">
        <f>IF(X119&gt;=0,COUNT($V119:X119)+$BT116,"")</f>
        <v/>
      </c>
      <c r="Y120" s="6" t="str">
        <f>IF(Y119&gt;=0,COUNT($V119:Y119)+$BT116,"")</f>
        <v/>
      </c>
      <c r="Z120" s="6" t="str">
        <f>IF(Z119&gt;=0,COUNT($V119:Z119)+$BT116,"")</f>
        <v/>
      </c>
      <c r="AA120" s="6" t="str">
        <f>IF(AA119&gt;=0,COUNT($V119:AA119)+$BT116,"")</f>
        <v/>
      </c>
      <c r="AB120" s="6" t="str">
        <f>IF(AB119&gt;=0,COUNT($V119:AB119)+$BT116,"")</f>
        <v/>
      </c>
      <c r="AC120" s="6" t="str">
        <f>IF(AC119&gt;=0,COUNT($V119:AC119)+$BT116,"")</f>
        <v/>
      </c>
      <c r="AD120" s="6" t="str">
        <f>IF(AD119&gt;=0,COUNT($V119:AD119)+$BT116,"")</f>
        <v/>
      </c>
      <c r="AE120" s="6" t="str">
        <f>IF(AE119&gt;=0,COUNT($V119:AE119)+$BT116,"")</f>
        <v/>
      </c>
      <c r="AF120" s="6" t="str">
        <f>IF(AF119&gt;=0,COUNT($V119:AF119)+$BT116,"")</f>
        <v/>
      </c>
      <c r="AG120" s="6" t="str">
        <f>IF(AG119&gt;=0,COUNT($V119:AG119)+$BT116,"")</f>
        <v/>
      </c>
      <c r="AH120" s="6" t="str">
        <f>IF(AH119&gt;=0,COUNT($V119:AH119)+$BT116,"")</f>
        <v/>
      </c>
      <c r="AI120" s="6" t="str">
        <f>IF(AI119&gt;=0,COUNT($V119:AI119)+$BT116,"")</f>
        <v/>
      </c>
      <c r="AJ120" s="6" t="str">
        <f>IF(AJ119&gt;=0,COUNT($V119:AJ119)+$BT116,"")</f>
        <v/>
      </c>
      <c r="AK120" s="6" t="str">
        <f>IF(AK119&gt;=0,COUNT($V119:AK119)+$BT116,"")</f>
        <v/>
      </c>
      <c r="AL120" s="6" t="str">
        <f>IF(AL119&gt;=0,COUNT($V119:AL119)+$BT116,"")</f>
        <v/>
      </c>
      <c r="AM120" s="6" t="str">
        <f>IF(AM119&gt;=0,COUNT($V119:AM119)+$BT116,"")</f>
        <v/>
      </c>
      <c r="AN120" s="6" t="str">
        <f>IF(AN119&gt;=0,COUNT($V119:AN119)+$BT116,"")</f>
        <v/>
      </c>
      <c r="AO120" s="6" t="str">
        <f>IF(AO119&gt;=0,COUNT($V119:AO119)+$BT116,"")</f>
        <v/>
      </c>
      <c r="AP120" s="6" t="str">
        <f>IF(AP119&gt;=0,COUNT($V119:AP119)+$BT116,"")</f>
        <v/>
      </c>
      <c r="AQ120" s="6" t="str">
        <f>IF(AQ119&gt;=0,COUNT($V119:AQ119)+$BT116,"")</f>
        <v/>
      </c>
      <c r="AR120" s="6" t="str">
        <f>IF(AR119&gt;=0,COUNT($V119:AR119)+$BT116,"")</f>
        <v/>
      </c>
      <c r="AS120" s="6" t="str">
        <f>IF(AS119&gt;=0,COUNT($V119:AS119)+$BT116,"")</f>
        <v/>
      </c>
      <c r="AT120" s="6" t="str">
        <f>IF(AT119&gt;=0,COUNT($V119:AT119)+$BT116,"")</f>
        <v/>
      </c>
      <c r="AU120" s="6" t="str">
        <f>IF(AU119&gt;=0,COUNT($V119:AU119)+$BT116,"")</f>
        <v/>
      </c>
      <c r="AV120" s="6" t="str">
        <f>IF(AV119&gt;=0,COUNT($V119:AV119)+$BT116,"")</f>
        <v/>
      </c>
      <c r="AW120" s="6" t="str">
        <f>IF(AW119&gt;=0,COUNT($V119:AW119)+$BT116,"")</f>
        <v/>
      </c>
      <c r="AX120" s="6" t="str">
        <f>IF(AX119&gt;=0,COUNT($V119:AX119)+$BT116,"")</f>
        <v/>
      </c>
      <c r="AY120" s="6" t="str">
        <f>IF(AY119&gt;=0,COUNT($V119:AY119)+$BT116,"")</f>
        <v/>
      </c>
      <c r="AZ120" s="6" t="str">
        <f>IF(AZ119&gt;=0,COUNT($V119:AZ119)+$BT116,"")</f>
        <v/>
      </c>
      <c r="BA120" s="6" t="str">
        <f>IF(BA119&gt;=0,COUNT($V119:BA119)+$BT116,"")</f>
        <v/>
      </c>
      <c r="BB120" s="6" t="str">
        <f>IF(BB119&gt;=0,COUNT($V119:BB119)+$BT116,"")</f>
        <v/>
      </c>
      <c r="BC120" s="6" t="str">
        <f>IF(BC119&gt;=0,COUNT($V119:BC119)+$BT116,"")</f>
        <v/>
      </c>
      <c r="BD120" s="6" t="str">
        <f>IF(BD119&gt;=0,COUNT($V119:BD119)+$BT116,"")</f>
        <v/>
      </c>
      <c r="BE120" s="6" t="str">
        <f>IF(BE119&gt;=0,COUNT($V119:BE119)+$BT116,"")</f>
        <v/>
      </c>
      <c r="BF120" s="6" t="str">
        <f>IF(BF119&gt;=0,COUNT($V119:BF119)+$BT116,"")</f>
        <v/>
      </c>
      <c r="BG120" s="6" t="str">
        <f>IF(BG119&gt;=0,COUNT($V119:BG119)+$BT116,"")</f>
        <v/>
      </c>
      <c r="BH120" s="6" t="str">
        <f>IF(BH119&gt;=0,COUNT($V119:BH119)+$BT116,"")</f>
        <v/>
      </c>
      <c r="BI120" s="6" t="str">
        <f>IF(BI119&gt;=0,COUNT($V119:BI119)+$BT116,"")</f>
        <v/>
      </c>
      <c r="BJ120" s="6" t="str">
        <f>IF(BJ119&gt;=0,COUNT($V119:BJ119)+$BT116,"")</f>
        <v/>
      </c>
      <c r="BK120" s="6" t="str">
        <f>IF(BK119&gt;=0,COUNT($V119:BK119)+$BT116,"")</f>
        <v/>
      </c>
      <c r="BL120" s="6" t="str">
        <f>IF(BL119&gt;=0,COUNT($V119:BL119)+$BT116,"")</f>
        <v/>
      </c>
      <c r="BM120" s="6" t="str">
        <f>IF(BM119&gt;=0,COUNT($V119:BM119)+$BT116,"")</f>
        <v/>
      </c>
      <c r="BN120" s="6" t="str">
        <f>IF(BN119&gt;=0,COUNT($V119:BN119)+$BT116,"")</f>
        <v/>
      </c>
      <c r="BO120" s="6" t="str">
        <f>IF(BO119&gt;=0,COUNT($V119:BO119)+$BT116,"")</f>
        <v/>
      </c>
      <c r="BP120" s="6" t="str">
        <f>IF(BP119&gt;=0,COUNT($V119:BP119)+$BT116,"")</f>
        <v/>
      </c>
      <c r="BQ120" s="6" t="str">
        <f>IF(BQ119&gt;=0,COUNT($V119:BQ119)+$BT116,"")</f>
        <v/>
      </c>
      <c r="BR120" s="6" t="str">
        <f>IF(BR119&gt;=0,COUNT($V119:BR119)+$BT116,"")</f>
        <v/>
      </c>
      <c r="BS120" s="6" t="str">
        <f>IF(BS119&gt;=0,COUNT($V119:BS119)+$BT116,"")</f>
        <v/>
      </c>
      <c r="BT120" s="6">
        <f>COUNT(V120:BS120)+BT116</f>
        <v>40</v>
      </c>
      <c r="BU120" s="276" t="str">
        <f>V120&amp;BU119&amp;W120&amp;BU119&amp;X120&amp;BU119&amp;Y120&amp;BU119&amp;Z120&amp;BU119&amp;AA120&amp;BU119&amp;AB120&amp;BU119&amp;AC120&amp;BU119&amp;AD120&amp;BU119&amp;AE120&amp;BU119&amp;AF120&amp;BU119&amp;AG120&amp;BU119&amp;AH120&amp;BU119&amp;AI120&amp;BU119&amp;AJ120&amp;BU119&amp;AK120&amp;BU119&amp;AL120&amp;BU119&amp;AM120&amp;BU119&amp;AN120&amp;BU119&amp;AO120&amp;BU119&amp;AP120&amp;BU119&amp;AQ120&amp;BU119&amp;AR120&amp;BU119&amp;AS120&amp;BU119&amp;AT120&amp;BU119&amp;AU120&amp;BU119&amp;AV120&amp;BU119&amp;AW120&amp;BU119&amp;AX120&amp;BU119&amp;AY120&amp;BU119&amp;AZ120&amp;BU119&amp;BA120&amp;BU119&amp;BB120&amp;BU119&amp;BC120&amp;BU119&amp;BD120&amp;BU119&amp;BE120&amp;BU119&amp;BF120&amp;BU119&amp;BG120&amp;BU119&amp;BH120&amp;BU119&amp;BI120&amp;BU119&amp;BJ120&amp;BU119&amp;BK120&amp;BU119&amp;BL120&amp;BU119&amp;BM120&amp;BU119&amp;BN120&amp;BU119&amp;BO120&amp;BU119&amp;BP120&amp;BU119&amp;BQ120&amp;BU119&amp;BR120&amp;BU119&amp;BS120</f>
        <v xml:space="preserve">                                                                                                  </v>
      </c>
      <c r="BV120" s="6"/>
      <c r="BW120" s="6"/>
    </row>
    <row r="121" spans="22:75" x14ac:dyDescent="0.35">
      <c r="V121" s="275">
        <f>'Encode Data'!G13</f>
        <v>1</v>
      </c>
      <c r="W121" s="6">
        <f t="shared" ref="W121:BB121" si="120">V121</f>
        <v>1</v>
      </c>
      <c r="X121" s="6">
        <f t="shared" si="120"/>
        <v>1</v>
      </c>
      <c r="Y121" s="6">
        <f t="shared" si="120"/>
        <v>1</v>
      </c>
      <c r="Z121" s="6">
        <f t="shared" si="120"/>
        <v>1</v>
      </c>
      <c r="AA121" s="6">
        <f t="shared" si="120"/>
        <v>1</v>
      </c>
      <c r="AB121" s="6">
        <f t="shared" si="120"/>
        <v>1</v>
      </c>
      <c r="AC121" s="6">
        <f t="shared" si="120"/>
        <v>1</v>
      </c>
      <c r="AD121" s="6">
        <f t="shared" si="120"/>
        <v>1</v>
      </c>
      <c r="AE121" s="6">
        <f t="shared" si="120"/>
        <v>1</v>
      </c>
      <c r="AF121" s="6">
        <f t="shared" si="120"/>
        <v>1</v>
      </c>
      <c r="AG121" s="6">
        <f t="shared" si="120"/>
        <v>1</v>
      </c>
      <c r="AH121" s="6">
        <f t="shared" si="120"/>
        <v>1</v>
      </c>
      <c r="AI121" s="6">
        <f t="shared" si="120"/>
        <v>1</v>
      </c>
      <c r="AJ121" s="6">
        <f t="shared" si="120"/>
        <v>1</v>
      </c>
      <c r="AK121" s="6">
        <f t="shared" si="120"/>
        <v>1</v>
      </c>
      <c r="AL121" s="6">
        <f t="shared" si="120"/>
        <v>1</v>
      </c>
      <c r="AM121" s="6">
        <f t="shared" si="120"/>
        <v>1</v>
      </c>
      <c r="AN121" s="6">
        <f t="shared" si="120"/>
        <v>1</v>
      </c>
      <c r="AO121" s="6">
        <f t="shared" si="120"/>
        <v>1</v>
      </c>
      <c r="AP121" s="6">
        <f t="shared" si="120"/>
        <v>1</v>
      </c>
      <c r="AQ121" s="6">
        <f t="shared" si="120"/>
        <v>1</v>
      </c>
      <c r="AR121" s="6">
        <f t="shared" si="120"/>
        <v>1</v>
      </c>
      <c r="AS121" s="6">
        <f t="shared" si="120"/>
        <v>1</v>
      </c>
      <c r="AT121" s="6">
        <f t="shared" si="120"/>
        <v>1</v>
      </c>
      <c r="AU121" s="6">
        <f t="shared" si="120"/>
        <v>1</v>
      </c>
      <c r="AV121" s="6">
        <f t="shared" si="120"/>
        <v>1</v>
      </c>
      <c r="AW121" s="6">
        <f t="shared" si="120"/>
        <v>1</v>
      </c>
      <c r="AX121" s="6">
        <f t="shared" si="120"/>
        <v>1</v>
      </c>
      <c r="AY121" s="6">
        <f t="shared" si="120"/>
        <v>1</v>
      </c>
      <c r="AZ121" s="6">
        <f t="shared" si="120"/>
        <v>1</v>
      </c>
      <c r="BA121" s="6">
        <f t="shared" si="120"/>
        <v>1</v>
      </c>
      <c r="BB121" s="6">
        <f t="shared" si="120"/>
        <v>1</v>
      </c>
      <c r="BC121" s="6">
        <f t="shared" ref="BC121:BS121" si="121">BB121</f>
        <v>1</v>
      </c>
      <c r="BD121" s="6">
        <f t="shared" si="121"/>
        <v>1</v>
      </c>
      <c r="BE121" s="6">
        <f t="shared" si="121"/>
        <v>1</v>
      </c>
      <c r="BF121" s="6">
        <f t="shared" si="121"/>
        <v>1</v>
      </c>
      <c r="BG121" s="6">
        <f t="shared" si="121"/>
        <v>1</v>
      </c>
      <c r="BH121" s="6">
        <f t="shared" si="121"/>
        <v>1</v>
      </c>
      <c r="BI121" s="6">
        <f t="shared" si="121"/>
        <v>1</v>
      </c>
      <c r="BJ121" s="6">
        <f t="shared" si="121"/>
        <v>1</v>
      </c>
      <c r="BK121" s="6">
        <f t="shared" si="121"/>
        <v>1</v>
      </c>
      <c r="BL121" s="6">
        <f t="shared" si="121"/>
        <v>1</v>
      </c>
      <c r="BM121" s="6">
        <f t="shared" si="121"/>
        <v>1</v>
      </c>
      <c r="BN121" s="6">
        <f t="shared" si="121"/>
        <v>1</v>
      </c>
      <c r="BO121" s="6">
        <f t="shared" si="121"/>
        <v>1</v>
      </c>
      <c r="BP121" s="6">
        <f t="shared" si="121"/>
        <v>1</v>
      </c>
      <c r="BQ121" s="6">
        <f t="shared" si="121"/>
        <v>1</v>
      </c>
      <c r="BR121" s="6">
        <f t="shared" si="121"/>
        <v>1</v>
      </c>
      <c r="BS121" s="6">
        <f t="shared" si="121"/>
        <v>1</v>
      </c>
      <c r="BV121" s="6"/>
      <c r="BW121" s="6"/>
    </row>
    <row r="122" spans="22:75" x14ac:dyDescent="0.35">
      <c r="V122" s="6">
        <v>1</v>
      </c>
      <c r="W122" s="6">
        <v>2</v>
      </c>
      <c r="X122" s="6">
        <v>3</v>
      </c>
      <c r="Y122" s="6">
        <v>4</v>
      </c>
      <c r="Z122" s="6">
        <v>5</v>
      </c>
      <c r="AA122" s="6">
        <v>6</v>
      </c>
      <c r="AB122" s="6">
        <v>7</v>
      </c>
      <c r="AC122" s="6">
        <v>8</v>
      </c>
      <c r="AD122" s="6">
        <v>9</v>
      </c>
      <c r="AE122" s="6">
        <v>10</v>
      </c>
      <c r="AF122" s="6">
        <v>11</v>
      </c>
      <c r="AG122" s="6">
        <v>12</v>
      </c>
      <c r="AH122" s="6">
        <v>13</v>
      </c>
      <c r="AI122" s="6">
        <v>14</v>
      </c>
      <c r="AJ122" s="6">
        <v>15</v>
      </c>
      <c r="AK122" s="6">
        <v>16</v>
      </c>
      <c r="AL122" s="6">
        <v>17</v>
      </c>
      <c r="AM122" s="6">
        <v>18</v>
      </c>
      <c r="AN122" s="6">
        <v>19</v>
      </c>
      <c r="AO122" s="6">
        <v>20</v>
      </c>
      <c r="AP122" s="6">
        <v>21</v>
      </c>
      <c r="AQ122" s="6">
        <v>22</v>
      </c>
      <c r="AR122" s="6">
        <v>23</v>
      </c>
      <c r="AS122" s="6">
        <v>24</v>
      </c>
      <c r="AT122" s="6">
        <v>25</v>
      </c>
      <c r="AU122" s="6">
        <v>26</v>
      </c>
      <c r="AV122" s="6">
        <v>27</v>
      </c>
      <c r="AW122" s="6">
        <v>28</v>
      </c>
      <c r="AX122" s="6">
        <v>29</v>
      </c>
      <c r="AY122" s="6">
        <v>30</v>
      </c>
      <c r="AZ122" s="6">
        <v>31</v>
      </c>
      <c r="BA122" s="6">
        <v>32</v>
      </c>
      <c r="BB122" s="6">
        <v>33</v>
      </c>
      <c r="BC122" s="6">
        <v>34</v>
      </c>
      <c r="BD122" s="6">
        <v>35</v>
      </c>
      <c r="BE122" s="6">
        <v>36</v>
      </c>
      <c r="BF122" s="6">
        <v>37</v>
      </c>
      <c r="BG122" s="6">
        <v>38</v>
      </c>
      <c r="BH122" s="6">
        <v>39</v>
      </c>
      <c r="BI122" s="6">
        <v>40</v>
      </c>
      <c r="BJ122" s="6">
        <v>41</v>
      </c>
      <c r="BK122" s="6">
        <v>42</v>
      </c>
      <c r="BL122" s="6">
        <v>43</v>
      </c>
      <c r="BM122" s="6">
        <v>44</v>
      </c>
      <c r="BN122" s="6">
        <v>45</v>
      </c>
      <c r="BO122" s="6">
        <v>46</v>
      </c>
      <c r="BP122" s="6">
        <v>47</v>
      </c>
      <c r="BQ122" s="6">
        <v>48</v>
      </c>
      <c r="BR122" s="6">
        <v>49</v>
      </c>
      <c r="BS122" s="6">
        <v>50</v>
      </c>
      <c r="BV122" s="6"/>
      <c r="BW122" s="6"/>
    </row>
    <row r="123" spans="22:75" x14ac:dyDescent="0.35">
      <c r="V123" s="6">
        <f t="shared" ref="V123:BA123" si="122">V121-V122</f>
        <v>0</v>
      </c>
      <c r="W123" s="6">
        <f t="shared" si="122"/>
        <v>-1</v>
      </c>
      <c r="X123" s="6">
        <f t="shared" si="122"/>
        <v>-2</v>
      </c>
      <c r="Y123" s="6">
        <f t="shared" si="122"/>
        <v>-3</v>
      </c>
      <c r="Z123" s="6">
        <f t="shared" si="122"/>
        <v>-4</v>
      </c>
      <c r="AA123" s="6">
        <f t="shared" si="122"/>
        <v>-5</v>
      </c>
      <c r="AB123" s="6">
        <f t="shared" si="122"/>
        <v>-6</v>
      </c>
      <c r="AC123" s="6">
        <f t="shared" si="122"/>
        <v>-7</v>
      </c>
      <c r="AD123" s="6">
        <f t="shared" si="122"/>
        <v>-8</v>
      </c>
      <c r="AE123" s="6">
        <f t="shared" si="122"/>
        <v>-9</v>
      </c>
      <c r="AF123" s="6">
        <f t="shared" si="122"/>
        <v>-10</v>
      </c>
      <c r="AG123" s="6">
        <f t="shared" si="122"/>
        <v>-11</v>
      </c>
      <c r="AH123" s="6">
        <f t="shared" si="122"/>
        <v>-12</v>
      </c>
      <c r="AI123" s="6">
        <f t="shared" si="122"/>
        <v>-13</v>
      </c>
      <c r="AJ123" s="6">
        <f t="shared" si="122"/>
        <v>-14</v>
      </c>
      <c r="AK123" s="6">
        <f t="shared" si="122"/>
        <v>-15</v>
      </c>
      <c r="AL123" s="6">
        <f t="shared" si="122"/>
        <v>-16</v>
      </c>
      <c r="AM123" s="6">
        <f t="shared" si="122"/>
        <v>-17</v>
      </c>
      <c r="AN123" s="6">
        <f t="shared" si="122"/>
        <v>-18</v>
      </c>
      <c r="AO123" s="6">
        <f t="shared" si="122"/>
        <v>-19</v>
      </c>
      <c r="AP123" s="6">
        <f t="shared" si="122"/>
        <v>-20</v>
      </c>
      <c r="AQ123" s="6">
        <f t="shared" si="122"/>
        <v>-21</v>
      </c>
      <c r="AR123" s="6">
        <f t="shared" si="122"/>
        <v>-22</v>
      </c>
      <c r="AS123" s="6">
        <f t="shared" si="122"/>
        <v>-23</v>
      </c>
      <c r="AT123" s="6">
        <f t="shared" si="122"/>
        <v>-24</v>
      </c>
      <c r="AU123" s="6">
        <f t="shared" si="122"/>
        <v>-25</v>
      </c>
      <c r="AV123" s="6">
        <f t="shared" si="122"/>
        <v>-26</v>
      </c>
      <c r="AW123" s="6">
        <f t="shared" si="122"/>
        <v>-27</v>
      </c>
      <c r="AX123" s="6">
        <f t="shared" si="122"/>
        <v>-28</v>
      </c>
      <c r="AY123" s="6">
        <f t="shared" si="122"/>
        <v>-29</v>
      </c>
      <c r="AZ123" s="6">
        <f t="shared" si="122"/>
        <v>-30</v>
      </c>
      <c r="BA123" s="6">
        <f t="shared" si="122"/>
        <v>-31</v>
      </c>
      <c r="BB123" s="6">
        <f t="shared" ref="BB123:BS123" si="123">BB121-BB122</f>
        <v>-32</v>
      </c>
      <c r="BC123" s="6">
        <f t="shared" si="123"/>
        <v>-33</v>
      </c>
      <c r="BD123" s="6">
        <f t="shared" si="123"/>
        <v>-34</v>
      </c>
      <c r="BE123" s="6">
        <f t="shared" si="123"/>
        <v>-35</v>
      </c>
      <c r="BF123" s="6">
        <f t="shared" si="123"/>
        <v>-36</v>
      </c>
      <c r="BG123" s="6">
        <f t="shared" si="123"/>
        <v>-37</v>
      </c>
      <c r="BH123" s="6">
        <f t="shared" si="123"/>
        <v>-38</v>
      </c>
      <c r="BI123" s="6">
        <f t="shared" si="123"/>
        <v>-39</v>
      </c>
      <c r="BJ123" s="6">
        <f t="shared" si="123"/>
        <v>-40</v>
      </c>
      <c r="BK123" s="6">
        <f t="shared" si="123"/>
        <v>-41</v>
      </c>
      <c r="BL123" s="6">
        <f t="shared" si="123"/>
        <v>-42</v>
      </c>
      <c r="BM123" s="6">
        <f t="shared" si="123"/>
        <v>-43</v>
      </c>
      <c r="BN123" s="6">
        <f t="shared" si="123"/>
        <v>-44</v>
      </c>
      <c r="BO123" s="6">
        <f t="shared" si="123"/>
        <v>-45</v>
      </c>
      <c r="BP123" s="6">
        <f t="shared" si="123"/>
        <v>-46</v>
      </c>
      <c r="BQ123" s="6">
        <f t="shared" si="123"/>
        <v>-47</v>
      </c>
      <c r="BR123" s="6">
        <f t="shared" si="123"/>
        <v>-48</v>
      </c>
      <c r="BS123" s="6">
        <f t="shared" si="123"/>
        <v>-49</v>
      </c>
      <c r="BU123" s="6" t="s">
        <v>21</v>
      </c>
      <c r="BV123" s="6"/>
      <c r="BW123" s="6"/>
    </row>
    <row r="124" spans="22:75" x14ac:dyDescent="0.35">
      <c r="V124" s="6">
        <f>IF(V123&gt;=0,COUNT($V123)+BT120,"")</f>
        <v>41</v>
      </c>
      <c r="W124" s="6" t="str">
        <f>IF(W123&gt;=0,COUNT($V123:W123)+$BT120,"")</f>
        <v/>
      </c>
      <c r="X124" s="6" t="str">
        <f>IF(X123&gt;=0,COUNT($V123:X123)+$BT120,"")</f>
        <v/>
      </c>
      <c r="Y124" s="6" t="str">
        <f>IF(Y123&gt;=0,COUNT($V123:Y123)+$BT120,"")</f>
        <v/>
      </c>
      <c r="Z124" s="6" t="str">
        <f>IF(Z123&gt;=0,COUNT($V123:Z123)+$BT120,"")</f>
        <v/>
      </c>
      <c r="AA124" s="6" t="str">
        <f>IF(AA123&gt;=0,COUNT($V123:AA123)+$BT120,"")</f>
        <v/>
      </c>
      <c r="AB124" s="6" t="str">
        <f>IF(AB123&gt;=0,COUNT($V123:AB123)+$BT120,"")</f>
        <v/>
      </c>
      <c r="AC124" s="6" t="str">
        <f>IF(AC123&gt;=0,COUNT($V123:AC123)+$BT120,"")</f>
        <v/>
      </c>
      <c r="AD124" s="6" t="str">
        <f>IF(AD123&gt;=0,COUNT($V123:AD123)+$BT120,"")</f>
        <v/>
      </c>
      <c r="AE124" s="6" t="str">
        <f>IF(AE123&gt;=0,COUNT($V123:AE123)+$BT120,"")</f>
        <v/>
      </c>
      <c r="AF124" s="6" t="str">
        <f>IF(AF123&gt;=0,COUNT($V123:AF123)+$BT120,"")</f>
        <v/>
      </c>
      <c r="AG124" s="6" t="str">
        <f>IF(AG123&gt;=0,COUNT($V123:AG123)+$BT120,"")</f>
        <v/>
      </c>
      <c r="AH124" s="6" t="str">
        <f>IF(AH123&gt;=0,COUNT($V123:AH123)+$BT120,"")</f>
        <v/>
      </c>
      <c r="AI124" s="6" t="str">
        <f>IF(AI123&gt;=0,COUNT($V123:AI123)+$BT120,"")</f>
        <v/>
      </c>
      <c r="AJ124" s="6" t="str">
        <f>IF(AJ123&gt;=0,COUNT($V123:AJ123)+$BT120,"")</f>
        <v/>
      </c>
      <c r="AK124" s="6" t="str">
        <f>IF(AK123&gt;=0,COUNT($V123:AK123)+$BT120,"")</f>
        <v/>
      </c>
      <c r="AL124" s="6" t="str">
        <f>IF(AL123&gt;=0,COUNT($V123:AL123)+$BT120,"")</f>
        <v/>
      </c>
      <c r="AM124" s="6" t="str">
        <f>IF(AM123&gt;=0,COUNT($V123:AM123)+$BT120,"")</f>
        <v/>
      </c>
      <c r="AN124" s="6" t="str">
        <f>IF(AN123&gt;=0,COUNT($V123:AN123)+$BT120,"")</f>
        <v/>
      </c>
      <c r="AO124" s="6" t="str">
        <f>IF(AO123&gt;=0,COUNT($V123:AO123)+$BT120,"")</f>
        <v/>
      </c>
      <c r="AP124" s="6" t="str">
        <f>IF(AP123&gt;=0,COUNT($V123:AP123)+$BT120,"")</f>
        <v/>
      </c>
      <c r="AQ124" s="6" t="str">
        <f>IF(AQ123&gt;=0,COUNT($V123:AQ123)+$BT120,"")</f>
        <v/>
      </c>
      <c r="AR124" s="6" t="str">
        <f>IF(AR123&gt;=0,COUNT($V123:AR123)+$BT120,"")</f>
        <v/>
      </c>
      <c r="AS124" s="6" t="str">
        <f>IF(AS123&gt;=0,COUNT($V123:AS123)+$BT120,"")</f>
        <v/>
      </c>
      <c r="AT124" s="6" t="str">
        <f>IF(AT123&gt;=0,COUNT($V123:AT123)+$BT120,"")</f>
        <v/>
      </c>
      <c r="AU124" s="6" t="str">
        <f>IF(AU123&gt;=0,COUNT($V123:AU123)+$BT120,"")</f>
        <v/>
      </c>
      <c r="AV124" s="6" t="str">
        <f>IF(AV123&gt;=0,COUNT($V123:AV123)+$BT120,"")</f>
        <v/>
      </c>
      <c r="AW124" s="6" t="str">
        <f>IF(AW123&gt;=0,COUNT($V123:AW123)+$BT120,"")</f>
        <v/>
      </c>
      <c r="AX124" s="6" t="str">
        <f>IF(AX123&gt;=0,COUNT($V123:AX123)+$BT120,"")</f>
        <v/>
      </c>
      <c r="AY124" s="6" t="str">
        <f>IF(AY123&gt;=0,COUNT($V123:AY123)+$BT120,"")</f>
        <v/>
      </c>
      <c r="AZ124" s="6" t="str">
        <f>IF(AZ123&gt;=0,COUNT($V123:AZ123)+$BT120,"")</f>
        <v/>
      </c>
      <c r="BA124" s="6" t="str">
        <f>IF(BA123&gt;=0,COUNT($V123:BA123)+$BT120,"")</f>
        <v/>
      </c>
      <c r="BB124" s="6" t="str">
        <f>IF(BB123&gt;=0,COUNT($V123:BB123)+$BT120,"")</f>
        <v/>
      </c>
      <c r="BC124" s="6" t="str">
        <f>IF(BC123&gt;=0,COUNT($V123:BC123)+$BT120,"")</f>
        <v/>
      </c>
      <c r="BD124" s="6" t="str">
        <f>IF(BD123&gt;=0,COUNT($V123:BD123)+$BT120,"")</f>
        <v/>
      </c>
      <c r="BE124" s="6" t="str">
        <f>IF(BE123&gt;=0,COUNT($V123:BE123)+$BT120,"")</f>
        <v/>
      </c>
      <c r="BF124" s="6" t="str">
        <f>IF(BF123&gt;=0,COUNT($V123:BF123)+$BT120,"")</f>
        <v/>
      </c>
      <c r="BG124" s="6" t="str">
        <f>IF(BG123&gt;=0,COUNT($V123:BG123)+$BT120,"")</f>
        <v/>
      </c>
      <c r="BH124" s="6" t="str">
        <f>IF(BH123&gt;=0,COUNT($V123:BH123)+$BT120,"")</f>
        <v/>
      </c>
      <c r="BI124" s="6" t="str">
        <f>IF(BI123&gt;=0,COUNT($V123:BI123)+$BT120,"")</f>
        <v/>
      </c>
      <c r="BJ124" s="6" t="str">
        <f>IF(BJ123&gt;=0,COUNT($V123:BJ123)+$BT120,"")</f>
        <v/>
      </c>
      <c r="BK124" s="6" t="str">
        <f>IF(BK123&gt;=0,COUNT($V123:BK123)+$BT120,"")</f>
        <v/>
      </c>
      <c r="BL124" s="6" t="str">
        <f>IF(BL123&gt;=0,COUNT($V123:BL123)+$BT120,"")</f>
        <v/>
      </c>
      <c r="BM124" s="6" t="str">
        <f>IF(BM123&gt;=0,COUNT($V123:BM123)+$BT120,"")</f>
        <v/>
      </c>
      <c r="BN124" s="6" t="str">
        <f>IF(BN123&gt;=0,COUNT($V123:BN123)+$BT120,"")</f>
        <v/>
      </c>
      <c r="BO124" s="6" t="str">
        <f>IF(BO123&gt;=0,COUNT($V123:BO123)+$BT120,"")</f>
        <v/>
      </c>
      <c r="BP124" s="6" t="str">
        <f>IF(BP123&gt;=0,COUNT($V123:BP123)+$BT120,"")</f>
        <v/>
      </c>
      <c r="BQ124" s="6" t="str">
        <f>IF(BQ123&gt;=0,COUNT($V123:BQ123)+$BT120,"")</f>
        <v/>
      </c>
      <c r="BR124" s="6" t="str">
        <f>IF(BR123&gt;=0,COUNT($V123:BR123)+$BT120,"")</f>
        <v/>
      </c>
      <c r="BS124" s="6" t="str">
        <f>IF(BS123&gt;=0,COUNT($V123:BS123)+$BT120,"")</f>
        <v/>
      </c>
      <c r="BT124" s="6">
        <f>COUNT(V124:BS124)+BT120</f>
        <v>41</v>
      </c>
      <c r="BU124" s="276" t="str">
        <f>V124&amp;BU123&amp;W124&amp;BU123&amp;X124&amp;BU123&amp;Y124&amp;BU123&amp;Z124&amp;BU123&amp;AA124&amp;BU123&amp;AB124&amp;BU123&amp;AC124&amp;BU123&amp;AD124&amp;BU123&amp;AE124&amp;BU123&amp;AF124&amp;BU123&amp;AG124&amp;BU123&amp;AH124&amp;BU123&amp;AI124&amp;BU123&amp;AJ124&amp;BU123&amp;AK124&amp;BU123&amp;AL124&amp;BU123&amp;AM124&amp;BU123&amp;AN124&amp;BU123&amp;AO124&amp;BU123&amp;AP124&amp;BU123&amp;AQ124&amp;BU123&amp;AR124&amp;BU123&amp;AS124&amp;BU123&amp;AT124&amp;BU123&amp;AU124&amp;BU123&amp;AV124&amp;BU123&amp;AW124&amp;BU123&amp;AX124&amp;BU123&amp;AY124&amp;BU123&amp;AZ124&amp;BU123&amp;BA124&amp;BU123&amp;BB124&amp;BU123&amp;BC124&amp;BU123&amp;BD124&amp;BU123&amp;BE124&amp;BU123&amp;BF124&amp;BU123&amp;BG124&amp;BU123&amp;BH124&amp;BU123&amp;BI124&amp;BU123&amp;BJ124&amp;BU123&amp;BK124&amp;BU123&amp;BL124&amp;BU123&amp;BM124&amp;BU123&amp;BN124&amp;BU123&amp;BO124&amp;BU123&amp;BP124&amp;BU123&amp;BQ124&amp;BU123&amp;BR124&amp;BU123&amp;BS124</f>
        <v xml:space="preserve">41                                                                                                  </v>
      </c>
      <c r="BV124" s="6"/>
      <c r="BW124" s="6"/>
    </row>
    <row r="125" spans="22:75" x14ac:dyDescent="0.35">
      <c r="V125" s="275">
        <f>'Encode Data'!G16</f>
        <v>1</v>
      </c>
      <c r="W125" s="6">
        <f t="shared" ref="W125:BB125" si="124">V125</f>
        <v>1</v>
      </c>
      <c r="X125" s="6">
        <f t="shared" si="124"/>
        <v>1</v>
      </c>
      <c r="Y125" s="6">
        <f t="shared" si="124"/>
        <v>1</v>
      </c>
      <c r="Z125" s="6">
        <f t="shared" si="124"/>
        <v>1</v>
      </c>
      <c r="AA125" s="6">
        <f t="shared" si="124"/>
        <v>1</v>
      </c>
      <c r="AB125" s="6">
        <f t="shared" si="124"/>
        <v>1</v>
      </c>
      <c r="AC125" s="6">
        <f t="shared" si="124"/>
        <v>1</v>
      </c>
      <c r="AD125" s="6">
        <f t="shared" si="124"/>
        <v>1</v>
      </c>
      <c r="AE125" s="6">
        <f t="shared" si="124"/>
        <v>1</v>
      </c>
      <c r="AF125" s="6">
        <f t="shared" si="124"/>
        <v>1</v>
      </c>
      <c r="AG125" s="6">
        <f t="shared" si="124"/>
        <v>1</v>
      </c>
      <c r="AH125" s="6">
        <f t="shared" si="124"/>
        <v>1</v>
      </c>
      <c r="AI125" s="6">
        <f t="shared" si="124"/>
        <v>1</v>
      </c>
      <c r="AJ125" s="6">
        <f t="shared" si="124"/>
        <v>1</v>
      </c>
      <c r="AK125" s="6">
        <f t="shared" si="124"/>
        <v>1</v>
      </c>
      <c r="AL125" s="6">
        <f t="shared" si="124"/>
        <v>1</v>
      </c>
      <c r="AM125" s="6">
        <f t="shared" si="124"/>
        <v>1</v>
      </c>
      <c r="AN125" s="6">
        <f t="shared" si="124"/>
        <v>1</v>
      </c>
      <c r="AO125" s="6">
        <f t="shared" si="124"/>
        <v>1</v>
      </c>
      <c r="AP125" s="6">
        <f t="shared" si="124"/>
        <v>1</v>
      </c>
      <c r="AQ125" s="6">
        <f t="shared" si="124"/>
        <v>1</v>
      </c>
      <c r="AR125" s="6">
        <f t="shared" si="124"/>
        <v>1</v>
      </c>
      <c r="AS125" s="6">
        <f t="shared" si="124"/>
        <v>1</v>
      </c>
      <c r="AT125" s="6">
        <f t="shared" si="124"/>
        <v>1</v>
      </c>
      <c r="AU125" s="6">
        <f t="shared" si="124"/>
        <v>1</v>
      </c>
      <c r="AV125" s="6">
        <f t="shared" si="124"/>
        <v>1</v>
      </c>
      <c r="AW125" s="6">
        <f t="shared" si="124"/>
        <v>1</v>
      </c>
      <c r="AX125" s="6">
        <f t="shared" si="124"/>
        <v>1</v>
      </c>
      <c r="AY125" s="6">
        <f t="shared" si="124"/>
        <v>1</v>
      </c>
      <c r="AZ125" s="6">
        <f t="shared" si="124"/>
        <v>1</v>
      </c>
      <c r="BA125" s="6">
        <f t="shared" si="124"/>
        <v>1</v>
      </c>
      <c r="BB125" s="6">
        <f t="shared" si="124"/>
        <v>1</v>
      </c>
      <c r="BC125" s="6">
        <f t="shared" ref="BC125:BS125" si="125">BB125</f>
        <v>1</v>
      </c>
      <c r="BD125" s="6">
        <f t="shared" si="125"/>
        <v>1</v>
      </c>
      <c r="BE125" s="6">
        <f t="shared" si="125"/>
        <v>1</v>
      </c>
      <c r="BF125" s="6">
        <f t="shared" si="125"/>
        <v>1</v>
      </c>
      <c r="BG125" s="6">
        <f t="shared" si="125"/>
        <v>1</v>
      </c>
      <c r="BH125" s="6">
        <f t="shared" si="125"/>
        <v>1</v>
      </c>
      <c r="BI125" s="6">
        <f t="shared" si="125"/>
        <v>1</v>
      </c>
      <c r="BJ125" s="6">
        <f t="shared" si="125"/>
        <v>1</v>
      </c>
      <c r="BK125" s="6">
        <f t="shared" si="125"/>
        <v>1</v>
      </c>
      <c r="BL125" s="6">
        <f t="shared" si="125"/>
        <v>1</v>
      </c>
      <c r="BM125" s="6">
        <f t="shared" si="125"/>
        <v>1</v>
      </c>
      <c r="BN125" s="6">
        <f t="shared" si="125"/>
        <v>1</v>
      </c>
      <c r="BO125" s="6">
        <f t="shared" si="125"/>
        <v>1</v>
      </c>
      <c r="BP125" s="6">
        <f t="shared" si="125"/>
        <v>1</v>
      </c>
      <c r="BQ125" s="6">
        <f t="shared" si="125"/>
        <v>1</v>
      </c>
      <c r="BR125" s="6">
        <f t="shared" si="125"/>
        <v>1</v>
      </c>
      <c r="BS125" s="6">
        <f t="shared" si="125"/>
        <v>1</v>
      </c>
      <c r="BV125" s="6"/>
      <c r="BW125" s="6"/>
    </row>
    <row r="126" spans="22:75" x14ac:dyDescent="0.35">
      <c r="V126" s="6">
        <v>1</v>
      </c>
      <c r="W126" s="6">
        <v>2</v>
      </c>
      <c r="X126" s="6">
        <v>3</v>
      </c>
      <c r="Y126" s="6">
        <v>4</v>
      </c>
      <c r="Z126" s="6">
        <v>5</v>
      </c>
      <c r="AA126" s="6">
        <v>6</v>
      </c>
      <c r="AB126" s="6">
        <v>7</v>
      </c>
      <c r="AC126" s="6">
        <v>8</v>
      </c>
      <c r="AD126" s="6">
        <v>9</v>
      </c>
      <c r="AE126" s="6">
        <v>10</v>
      </c>
      <c r="AF126" s="6">
        <v>11</v>
      </c>
      <c r="AG126" s="6">
        <v>12</v>
      </c>
      <c r="AH126" s="6">
        <v>13</v>
      </c>
      <c r="AI126" s="6">
        <v>14</v>
      </c>
      <c r="AJ126" s="6">
        <v>15</v>
      </c>
      <c r="AK126" s="6">
        <v>16</v>
      </c>
      <c r="AL126" s="6">
        <v>17</v>
      </c>
      <c r="AM126" s="6">
        <v>18</v>
      </c>
      <c r="AN126" s="6">
        <v>19</v>
      </c>
      <c r="AO126" s="6">
        <v>20</v>
      </c>
      <c r="AP126" s="6">
        <v>21</v>
      </c>
      <c r="AQ126" s="6">
        <v>22</v>
      </c>
      <c r="AR126" s="6">
        <v>23</v>
      </c>
      <c r="AS126" s="6">
        <v>24</v>
      </c>
      <c r="AT126" s="6">
        <v>25</v>
      </c>
      <c r="AU126" s="6">
        <v>26</v>
      </c>
      <c r="AV126" s="6">
        <v>27</v>
      </c>
      <c r="AW126" s="6">
        <v>28</v>
      </c>
      <c r="AX126" s="6">
        <v>29</v>
      </c>
      <c r="AY126" s="6">
        <v>30</v>
      </c>
      <c r="AZ126" s="6">
        <v>31</v>
      </c>
      <c r="BA126" s="6">
        <v>32</v>
      </c>
      <c r="BB126" s="6">
        <v>33</v>
      </c>
      <c r="BC126" s="6">
        <v>34</v>
      </c>
      <c r="BD126" s="6">
        <v>35</v>
      </c>
      <c r="BE126" s="6">
        <v>36</v>
      </c>
      <c r="BF126" s="6">
        <v>37</v>
      </c>
      <c r="BG126" s="6">
        <v>38</v>
      </c>
      <c r="BH126" s="6">
        <v>39</v>
      </c>
      <c r="BI126" s="6">
        <v>40</v>
      </c>
      <c r="BJ126" s="6">
        <v>41</v>
      </c>
      <c r="BK126" s="6">
        <v>42</v>
      </c>
      <c r="BL126" s="6">
        <v>43</v>
      </c>
      <c r="BM126" s="6">
        <v>44</v>
      </c>
      <c r="BN126" s="6">
        <v>45</v>
      </c>
      <c r="BO126" s="6">
        <v>46</v>
      </c>
      <c r="BP126" s="6">
        <v>47</v>
      </c>
      <c r="BQ126" s="6">
        <v>48</v>
      </c>
      <c r="BR126" s="6">
        <v>49</v>
      </c>
      <c r="BS126" s="6">
        <v>50</v>
      </c>
      <c r="BV126" s="6"/>
      <c r="BW126" s="6"/>
    </row>
    <row r="127" spans="22:75" x14ac:dyDescent="0.35">
      <c r="V127" s="6">
        <f t="shared" ref="V127:BA127" si="126">V125-V126</f>
        <v>0</v>
      </c>
      <c r="W127" s="6">
        <f t="shared" si="126"/>
        <v>-1</v>
      </c>
      <c r="X127" s="6">
        <f t="shared" si="126"/>
        <v>-2</v>
      </c>
      <c r="Y127" s="6">
        <f t="shared" si="126"/>
        <v>-3</v>
      </c>
      <c r="Z127" s="6">
        <f t="shared" si="126"/>
        <v>-4</v>
      </c>
      <c r="AA127" s="6">
        <f t="shared" si="126"/>
        <v>-5</v>
      </c>
      <c r="AB127" s="6">
        <f t="shared" si="126"/>
        <v>-6</v>
      </c>
      <c r="AC127" s="6">
        <f t="shared" si="126"/>
        <v>-7</v>
      </c>
      <c r="AD127" s="6">
        <f t="shared" si="126"/>
        <v>-8</v>
      </c>
      <c r="AE127" s="6">
        <f t="shared" si="126"/>
        <v>-9</v>
      </c>
      <c r="AF127" s="6">
        <f t="shared" si="126"/>
        <v>-10</v>
      </c>
      <c r="AG127" s="6">
        <f t="shared" si="126"/>
        <v>-11</v>
      </c>
      <c r="AH127" s="6">
        <f t="shared" si="126"/>
        <v>-12</v>
      </c>
      <c r="AI127" s="6">
        <f t="shared" si="126"/>
        <v>-13</v>
      </c>
      <c r="AJ127" s="6">
        <f t="shared" si="126"/>
        <v>-14</v>
      </c>
      <c r="AK127" s="6">
        <f t="shared" si="126"/>
        <v>-15</v>
      </c>
      <c r="AL127" s="6">
        <f t="shared" si="126"/>
        <v>-16</v>
      </c>
      <c r="AM127" s="6">
        <f t="shared" si="126"/>
        <v>-17</v>
      </c>
      <c r="AN127" s="6">
        <f t="shared" si="126"/>
        <v>-18</v>
      </c>
      <c r="AO127" s="6">
        <f t="shared" si="126"/>
        <v>-19</v>
      </c>
      <c r="AP127" s="6">
        <f t="shared" si="126"/>
        <v>-20</v>
      </c>
      <c r="AQ127" s="6">
        <f t="shared" si="126"/>
        <v>-21</v>
      </c>
      <c r="AR127" s="6">
        <f t="shared" si="126"/>
        <v>-22</v>
      </c>
      <c r="AS127" s="6">
        <f t="shared" si="126"/>
        <v>-23</v>
      </c>
      <c r="AT127" s="6">
        <f t="shared" si="126"/>
        <v>-24</v>
      </c>
      <c r="AU127" s="6">
        <f t="shared" si="126"/>
        <v>-25</v>
      </c>
      <c r="AV127" s="6">
        <f t="shared" si="126"/>
        <v>-26</v>
      </c>
      <c r="AW127" s="6">
        <f t="shared" si="126"/>
        <v>-27</v>
      </c>
      <c r="AX127" s="6">
        <f t="shared" si="126"/>
        <v>-28</v>
      </c>
      <c r="AY127" s="6">
        <f t="shared" si="126"/>
        <v>-29</v>
      </c>
      <c r="AZ127" s="6">
        <f t="shared" si="126"/>
        <v>-30</v>
      </c>
      <c r="BA127" s="6">
        <f t="shared" si="126"/>
        <v>-31</v>
      </c>
      <c r="BB127" s="6">
        <f t="shared" ref="BB127:BS127" si="127">BB125-BB126</f>
        <v>-32</v>
      </c>
      <c r="BC127" s="6">
        <f t="shared" si="127"/>
        <v>-33</v>
      </c>
      <c r="BD127" s="6">
        <f t="shared" si="127"/>
        <v>-34</v>
      </c>
      <c r="BE127" s="6">
        <f t="shared" si="127"/>
        <v>-35</v>
      </c>
      <c r="BF127" s="6">
        <f t="shared" si="127"/>
        <v>-36</v>
      </c>
      <c r="BG127" s="6">
        <f t="shared" si="127"/>
        <v>-37</v>
      </c>
      <c r="BH127" s="6">
        <f t="shared" si="127"/>
        <v>-38</v>
      </c>
      <c r="BI127" s="6">
        <f t="shared" si="127"/>
        <v>-39</v>
      </c>
      <c r="BJ127" s="6">
        <f t="shared" si="127"/>
        <v>-40</v>
      </c>
      <c r="BK127" s="6">
        <f t="shared" si="127"/>
        <v>-41</v>
      </c>
      <c r="BL127" s="6">
        <f t="shared" si="127"/>
        <v>-42</v>
      </c>
      <c r="BM127" s="6">
        <f t="shared" si="127"/>
        <v>-43</v>
      </c>
      <c r="BN127" s="6">
        <f t="shared" si="127"/>
        <v>-44</v>
      </c>
      <c r="BO127" s="6">
        <f t="shared" si="127"/>
        <v>-45</v>
      </c>
      <c r="BP127" s="6">
        <f t="shared" si="127"/>
        <v>-46</v>
      </c>
      <c r="BQ127" s="6">
        <f t="shared" si="127"/>
        <v>-47</v>
      </c>
      <c r="BR127" s="6">
        <f t="shared" si="127"/>
        <v>-48</v>
      </c>
      <c r="BS127" s="6">
        <f t="shared" si="127"/>
        <v>-49</v>
      </c>
      <c r="BU127" s="6" t="s">
        <v>21</v>
      </c>
      <c r="BV127" s="6"/>
      <c r="BW127" s="6"/>
    </row>
    <row r="128" spans="22:75" x14ac:dyDescent="0.35">
      <c r="V128" s="6">
        <f>IF(V127&gt;=0,COUNT($V127)+BT124,"")</f>
        <v>42</v>
      </c>
      <c r="W128" s="6" t="str">
        <f>IF(W127&gt;=0,COUNT($V127:W127)+$BT124,"")</f>
        <v/>
      </c>
      <c r="X128" s="6" t="str">
        <f>IF(X127&gt;=0,COUNT($V127:X127)+$BT124,"")</f>
        <v/>
      </c>
      <c r="Y128" s="6" t="str">
        <f>IF(Y127&gt;=0,COUNT($V127:Y127)+$BT124,"")</f>
        <v/>
      </c>
      <c r="Z128" s="6" t="str">
        <f>IF(Z127&gt;=0,COUNT($V127:Z127)+$BT124,"")</f>
        <v/>
      </c>
      <c r="AA128" s="6" t="str">
        <f>IF(AA127&gt;=0,COUNT($V127:AA127)+$BT124,"")</f>
        <v/>
      </c>
      <c r="AB128" s="6" t="str">
        <f>IF(AB127&gt;=0,COUNT($V127:AB127)+$BT124,"")</f>
        <v/>
      </c>
      <c r="AC128" s="6" t="str">
        <f>IF(AC127&gt;=0,COUNT($V127:AC127)+$BT124,"")</f>
        <v/>
      </c>
      <c r="AD128" s="6" t="str">
        <f>IF(AD127&gt;=0,COUNT($V127:AD127)+$BT124,"")</f>
        <v/>
      </c>
      <c r="AE128" s="6" t="str">
        <f>IF(AE127&gt;=0,COUNT($V127:AE127)+$BT124,"")</f>
        <v/>
      </c>
      <c r="AF128" s="6" t="str">
        <f>IF(AF127&gt;=0,COUNT($V127:AF127)+$BT124,"")</f>
        <v/>
      </c>
      <c r="AG128" s="6" t="str">
        <f>IF(AG127&gt;=0,COUNT($V127:AG127)+$BT124,"")</f>
        <v/>
      </c>
      <c r="AH128" s="6" t="str">
        <f>IF(AH127&gt;=0,COUNT($V127:AH127)+$BT124,"")</f>
        <v/>
      </c>
      <c r="AI128" s="6" t="str">
        <f>IF(AI127&gt;=0,COUNT($V127:AI127)+$BT124,"")</f>
        <v/>
      </c>
      <c r="AJ128" s="6" t="str">
        <f>IF(AJ127&gt;=0,COUNT($V127:AJ127)+$BT124,"")</f>
        <v/>
      </c>
      <c r="AK128" s="6" t="str">
        <f>IF(AK127&gt;=0,COUNT($V127:AK127)+$BT124,"")</f>
        <v/>
      </c>
      <c r="AL128" s="6" t="str">
        <f>IF(AL127&gt;=0,COUNT($V127:AL127)+$BT124,"")</f>
        <v/>
      </c>
      <c r="AM128" s="6" t="str">
        <f>IF(AM127&gt;=0,COUNT($V127:AM127)+$BT124,"")</f>
        <v/>
      </c>
      <c r="AN128" s="6" t="str">
        <f>IF(AN127&gt;=0,COUNT($V127:AN127)+$BT124,"")</f>
        <v/>
      </c>
      <c r="AO128" s="6" t="str">
        <f>IF(AO127&gt;=0,COUNT($V127:AO127)+$BT124,"")</f>
        <v/>
      </c>
      <c r="AP128" s="6" t="str">
        <f>IF(AP127&gt;=0,COUNT($V127:AP127)+$BT124,"")</f>
        <v/>
      </c>
      <c r="AQ128" s="6" t="str">
        <f>IF(AQ127&gt;=0,COUNT($V127:AQ127)+$BT124,"")</f>
        <v/>
      </c>
      <c r="AR128" s="6" t="str">
        <f>IF(AR127&gt;=0,COUNT($V127:AR127)+$BT124,"")</f>
        <v/>
      </c>
      <c r="AS128" s="6" t="str">
        <f>IF(AS127&gt;=0,COUNT($V127:AS127)+$BT124,"")</f>
        <v/>
      </c>
      <c r="AT128" s="6" t="str">
        <f>IF(AT127&gt;=0,COUNT($V127:AT127)+$BT124,"")</f>
        <v/>
      </c>
      <c r="AU128" s="6" t="str">
        <f>IF(AU127&gt;=0,COUNT($V127:AU127)+$BT124,"")</f>
        <v/>
      </c>
      <c r="AV128" s="6" t="str">
        <f>IF(AV127&gt;=0,COUNT($V127:AV127)+$BT124,"")</f>
        <v/>
      </c>
      <c r="AW128" s="6" t="str">
        <f>IF(AW127&gt;=0,COUNT($V127:AW127)+$BT124,"")</f>
        <v/>
      </c>
      <c r="AX128" s="6" t="str">
        <f>IF(AX127&gt;=0,COUNT($V127:AX127)+$BT124,"")</f>
        <v/>
      </c>
      <c r="AY128" s="6" t="str">
        <f>IF(AY127&gt;=0,COUNT($V127:AY127)+$BT124,"")</f>
        <v/>
      </c>
      <c r="AZ128" s="6" t="str">
        <f>IF(AZ127&gt;=0,COUNT($V127:AZ127)+$BT124,"")</f>
        <v/>
      </c>
      <c r="BA128" s="6" t="str">
        <f>IF(BA127&gt;=0,COUNT($V127:BA127)+$BT124,"")</f>
        <v/>
      </c>
      <c r="BB128" s="6" t="str">
        <f>IF(BB127&gt;=0,COUNT($V127:BB127)+$BT124,"")</f>
        <v/>
      </c>
      <c r="BC128" s="6" t="str">
        <f>IF(BC127&gt;=0,COUNT($V127:BC127)+$BT124,"")</f>
        <v/>
      </c>
      <c r="BD128" s="6" t="str">
        <f>IF(BD127&gt;=0,COUNT($V127:BD127)+$BT124,"")</f>
        <v/>
      </c>
      <c r="BE128" s="6" t="str">
        <f>IF(BE127&gt;=0,COUNT($V127:BE127)+$BT124,"")</f>
        <v/>
      </c>
      <c r="BF128" s="6" t="str">
        <f>IF(BF127&gt;=0,COUNT($V127:BF127)+$BT124,"")</f>
        <v/>
      </c>
      <c r="BG128" s="6" t="str">
        <f>IF(BG127&gt;=0,COUNT($V127:BG127)+$BT124,"")</f>
        <v/>
      </c>
      <c r="BH128" s="6" t="str">
        <f>IF(BH127&gt;=0,COUNT($V127:BH127)+$BT124,"")</f>
        <v/>
      </c>
      <c r="BI128" s="6" t="str">
        <f>IF(BI127&gt;=0,COUNT($V127:BI127)+$BT124,"")</f>
        <v/>
      </c>
      <c r="BJ128" s="6" t="str">
        <f>IF(BJ127&gt;=0,COUNT($V127:BJ127)+$BT124,"")</f>
        <v/>
      </c>
      <c r="BK128" s="6" t="str">
        <f>IF(BK127&gt;=0,COUNT($V127:BK127)+$BT124,"")</f>
        <v/>
      </c>
      <c r="BL128" s="6" t="str">
        <f>IF(BL127&gt;=0,COUNT($V127:BL127)+$BT124,"")</f>
        <v/>
      </c>
      <c r="BM128" s="6" t="str">
        <f>IF(BM127&gt;=0,COUNT($V127:BM127)+$BT124,"")</f>
        <v/>
      </c>
      <c r="BN128" s="6" t="str">
        <f>IF(BN127&gt;=0,COUNT($V127:BN127)+$BT124,"")</f>
        <v/>
      </c>
      <c r="BO128" s="6" t="str">
        <f>IF(BO127&gt;=0,COUNT($V127:BO127)+$BT124,"")</f>
        <v/>
      </c>
      <c r="BP128" s="6" t="str">
        <f>IF(BP127&gt;=0,COUNT($V127:BP127)+$BT124,"")</f>
        <v/>
      </c>
      <c r="BQ128" s="6" t="str">
        <f>IF(BQ127&gt;=0,COUNT($V127:BQ127)+$BT124,"")</f>
        <v/>
      </c>
      <c r="BR128" s="6" t="str">
        <f>IF(BR127&gt;=0,COUNT($V127:BR127)+$BT124,"")</f>
        <v/>
      </c>
      <c r="BS128" s="6" t="str">
        <f>IF(BS127&gt;=0,COUNT($V127:BS127)+$BT124,"")</f>
        <v/>
      </c>
      <c r="BT128" s="6">
        <f>COUNT(V128:BS128)+BT124</f>
        <v>42</v>
      </c>
      <c r="BU128" s="276" t="str">
        <f>V128&amp;BU127&amp;W128&amp;BU127&amp;X128&amp;BU127&amp;Y128&amp;BU127&amp;Z128&amp;BU127&amp;AA128&amp;BU127&amp;AB128&amp;BU127&amp;AC128&amp;BU127&amp;AD128&amp;BU127&amp;AE128&amp;BU127&amp;AF128&amp;BU127&amp;AG128&amp;BU127&amp;AH128&amp;BU127&amp;AI128&amp;BU127&amp;AJ128&amp;BU127&amp;AK128&amp;BU127&amp;AL128&amp;BU127&amp;AM128&amp;BU127&amp;AN128&amp;BU127&amp;AO128&amp;BU127&amp;AP128&amp;BU127&amp;AQ128&amp;BU127&amp;AR128&amp;BU127&amp;AS128&amp;BU127&amp;AT128&amp;BU127&amp;AU128&amp;BU127&amp;AV128&amp;BU127&amp;AW128&amp;BU127&amp;AX128&amp;BU127&amp;AY128&amp;BU127&amp;AZ128&amp;BU127&amp;BA128&amp;BU127&amp;BB128&amp;BU127&amp;BC128&amp;BU127&amp;BD128&amp;BU127&amp;BE128&amp;BU127&amp;BF128&amp;BU127&amp;BG128&amp;BU127&amp;BH128&amp;BU127&amp;BI128&amp;BU127&amp;BJ128&amp;BU127&amp;BK128&amp;BU127&amp;BL128&amp;BU127&amp;BM128&amp;BU127&amp;BN128&amp;BU127&amp;BO128&amp;BU127&amp;BP128&amp;BU127&amp;BQ128&amp;BU127&amp;BR128&amp;BU127&amp;BS128</f>
        <v xml:space="preserve">42                                                                                                  </v>
      </c>
      <c r="BV128" s="6"/>
      <c r="BW128" s="6"/>
    </row>
    <row r="129" spans="22:75" x14ac:dyDescent="0.35">
      <c r="V129" s="275">
        <f>'Encode Data'!G19</f>
        <v>1</v>
      </c>
      <c r="W129" s="6">
        <f t="shared" ref="W129:BB129" si="128">V129</f>
        <v>1</v>
      </c>
      <c r="X129" s="6">
        <f t="shared" si="128"/>
        <v>1</v>
      </c>
      <c r="Y129" s="6">
        <f t="shared" si="128"/>
        <v>1</v>
      </c>
      <c r="Z129" s="6">
        <f t="shared" si="128"/>
        <v>1</v>
      </c>
      <c r="AA129" s="6">
        <f t="shared" si="128"/>
        <v>1</v>
      </c>
      <c r="AB129" s="6">
        <f t="shared" si="128"/>
        <v>1</v>
      </c>
      <c r="AC129" s="6">
        <f t="shared" si="128"/>
        <v>1</v>
      </c>
      <c r="AD129" s="6">
        <f t="shared" si="128"/>
        <v>1</v>
      </c>
      <c r="AE129" s="6">
        <f t="shared" si="128"/>
        <v>1</v>
      </c>
      <c r="AF129" s="6">
        <f t="shared" si="128"/>
        <v>1</v>
      </c>
      <c r="AG129" s="6">
        <f t="shared" si="128"/>
        <v>1</v>
      </c>
      <c r="AH129" s="6">
        <f t="shared" si="128"/>
        <v>1</v>
      </c>
      <c r="AI129" s="6">
        <f t="shared" si="128"/>
        <v>1</v>
      </c>
      <c r="AJ129" s="6">
        <f t="shared" si="128"/>
        <v>1</v>
      </c>
      <c r="AK129" s="6">
        <f t="shared" si="128"/>
        <v>1</v>
      </c>
      <c r="AL129" s="6">
        <f t="shared" si="128"/>
        <v>1</v>
      </c>
      <c r="AM129" s="6">
        <f t="shared" si="128"/>
        <v>1</v>
      </c>
      <c r="AN129" s="6">
        <f t="shared" si="128"/>
        <v>1</v>
      </c>
      <c r="AO129" s="6">
        <f t="shared" si="128"/>
        <v>1</v>
      </c>
      <c r="AP129" s="6">
        <f t="shared" si="128"/>
        <v>1</v>
      </c>
      <c r="AQ129" s="6">
        <f t="shared" si="128"/>
        <v>1</v>
      </c>
      <c r="AR129" s="6">
        <f t="shared" si="128"/>
        <v>1</v>
      </c>
      <c r="AS129" s="6">
        <f t="shared" si="128"/>
        <v>1</v>
      </c>
      <c r="AT129" s="6">
        <f t="shared" si="128"/>
        <v>1</v>
      </c>
      <c r="AU129" s="6">
        <f t="shared" si="128"/>
        <v>1</v>
      </c>
      <c r="AV129" s="6">
        <f t="shared" si="128"/>
        <v>1</v>
      </c>
      <c r="AW129" s="6">
        <f t="shared" si="128"/>
        <v>1</v>
      </c>
      <c r="AX129" s="6">
        <f t="shared" si="128"/>
        <v>1</v>
      </c>
      <c r="AY129" s="6">
        <f t="shared" si="128"/>
        <v>1</v>
      </c>
      <c r="AZ129" s="6">
        <f t="shared" si="128"/>
        <v>1</v>
      </c>
      <c r="BA129" s="6">
        <f t="shared" si="128"/>
        <v>1</v>
      </c>
      <c r="BB129" s="6">
        <f t="shared" si="128"/>
        <v>1</v>
      </c>
      <c r="BC129" s="6">
        <f t="shared" ref="BC129:BS129" si="129">BB129</f>
        <v>1</v>
      </c>
      <c r="BD129" s="6">
        <f t="shared" si="129"/>
        <v>1</v>
      </c>
      <c r="BE129" s="6">
        <f t="shared" si="129"/>
        <v>1</v>
      </c>
      <c r="BF129" s="6">
        <f t="shared" si="129"/>
        <v>1</v>
      </c>
      <c r="BG129" s="6">
        <f t="shared" si="129"/>
        <v>1</v>
      </c>
      <c r="BH129" s="6">
        <f t="shared" si="129"/>
        <v>1</v>
      </c>
      <c r="BI129" s="6">
        <f t="shared" si="129"/>
        <v>1</v>
      </c>
      <c r="BJ129" s="6">
        <f t="shared" si="129"/>
        <v>1</v>
      </c>
      <c r="BK129" s="6">
        <f t="shared" si="129"/>
        <v>1</v>
      </c>
      <c r="BL129" s="6">
        <f t="shared" si="129"/>
        <v>1</v>
      </c>
      <c r="BM129" s="6">
        <f t="shared" si="129"/>
        <v>1</v>
      </c>
      <c r="BN129" s="6">
        <f t="shared" si="129"/>
        <v>1</v>
      </c>
      <c r="BO129" s="6">
        <f t="shared" si="129"/>
        <v>1</v>
      </c>
      <c r="BP129" s="6">
        <f t="shared" si="129"/>
        <v>1</v>
      </c>
      <c r="BQ129" s="6">
        <f t="shared" si="129"/>
        <v>1</v>
      </c>
      <c r="BR129" s="6">
        <f t="shared" si="129"/>
        <v>1</v>
      </c>
      <c r="BS129" s="6">
        <f t="shared" si="129"/>
        <v>1</v>
      </c>
      <c r="BV129" s="6"/>
      <c r="BW129" s="6"/>
    </row>
    <row r="130" spans="22:75" x14ac:dyDescent="0.35">
      <c r="V130" s="6">
        <v>1</v>
      </c>
      <c r="W130" s="6">
        <v>2</v>
      </c>
      <c r="X130" s="6">
        <v>3</v>
      </c>
      <c r="Y130" s="6">
        <v>4</v>
      </c>
      <c r="Z130" s="6">
        <v>5</v>
      </c>
      <c r="AA130" s="6">
        <v>6</v>
      </c>
      <c r="AB130" s="6">
        <v>7</v>
      </c>
      <c r="AC130" s="6">
        <v>8</v>
      </c>
      <c r="AD130" s="6">
        <v>9</v>
      </c>
      <c r="AE130" s="6">
        <v>10</v>
      </c>
      <c r="AF130" s="6">
        <v>11</v>
      </c>
      <c r="AG130" s="6">
        <v>12</v>
      </c>
      <c r="AH130" s="6">
        <v>13</v>
      </c>
      <c r="AI130" s="6">
        <v>14</v>
      </c>
      <c r="AJ130" s="6">
        <v>15</v>
      </c>
      <c r="AK130" s="6">
        <v>16</v>
      </c>
      <c r="AL130" s="6">
        <v>17</v>
      </c>
      <c r="AM130" s="6">
        <v>18</v>
      </c>
      <c r="AN130" s="6">
        <v>19</v>
      </c>
      <c r="AO130" s="6">
        <v>20</v>
      </c>
      <c r="AP130" s="6">
        <v>21</v>
      </c>
      <c r="AQ130" s="6">
        <v>22</v>
      </c>
      <c r="AR130" s="6">
        <v>23</v>
      </c>
      <c r="AS130" s="6">
        <v>24</v>
      </c>
      <c r="AT130" s="6">
        <v>25</v>
      </c>
      <c r="AU130" s="6">
        <v>26</v>
      </c>
      <c r="AV130" s="6">
        <v>27</v>
      </c>
      <c r="AW130" s="6">
        <v>28</v>
      </c>
      <c r="AX130" s="6">
        <v>29</v>
      </c>
      <c r="AY130" s="6">
        <v>30</v>
      </c>
      <c r="AZ130" s="6">
        <v>31</v>
      </c>
      <c r="BA130" s="6">
        <v>32</v>
      </c>
      <c r="BB130" s="6">
        <v>33</v>
      </c>
      <c r="BC130" s="6">
        <v>34</v>
      </c>
      <c r="BD130" s="6">
        <v>35</v>
      </c>
      <c r="BE130" s="6">
        <v>36</v>
      </c>
      <c r="BF130" s="6">
        <v>37</v>
      </c>
      <c r="BG130" s="6">
        <v>38</v>
      </c>
      <c r="BH130" s="6">
        <v>39</v>
      </c>
      <c r="BI130" s="6">
        <v>40</v>
      </c>
      <c r="BJ130" s="6">
        <v>41</v>
      </c>
      <c r="BK130" s="6">
        <v>42</v>
      </c>
      <c r="BL130" s="6">
        <v>43</v>
      </c>
      <c r="BM130" s="6">
        <v>44</v>
      </c>
      <c r="BN130" s="6">
        <v>45</v>
      </c>
      <c r="BO130" s="6">
        <v>46</v>
      </c>
      <c r="BP130" s="6">
        <v>47</v>
      </c>
      <c r="BQ130" s="6">
        <v>48</v>
      </c>
      <c r="BR130" s="6">
        <v>49</v>
      </c>
      <c r="BS130" s="6">
        <v>50</v>
      </c>
      <c r="BV130" s="6"/>
      <c r="BW130" s="6"/>
    </row>
    <row r="131" spans="22:75" x14ac:dyDescent="0.35">
      <c r="V131" s="6">
        <f t="shared" ref="V131:BA131" si="130">V129-V130</f>
        <v>0</v>
      </c>
      <c r="W131" s="6">
        <f t="shared" si="130"/>
        <v>-1</v>
      </c>
      <c r="X131" s="6">
        <f t="shared" si="130"/>
        <v>-2</v>
      </c>
      <c r="Y131" s="6">
        <f t="shared" si="130"/>
        <v>-3</v>
      </c>
      <c r="Z131" s="6">
        <f t="shared" si="130"/>
        <v>-4</v>
      </c>
      <c r="AA131" s="6">
        <f t="shared" si="130"/>
        <v>-5</v>
      </c>
      <c r="AB131" s="6">
        <f t="shared" si="130"/>
        <v>-6</v>
      </c>
      <c r="AC131" s="6">
        <f t="shared" si="130"/>
        <v>-7</v>
      </c>
      <c r="AD131" s="6">
        <f t="shared" si="130"/>
        <v>-8</v>
      </c>
      <c r="AE131" s="6">
        <f t="shared" si="130"/>
        <v>-9</v>
      </c>
      <c r="AF131" s="6">
        <f t="shared" si="130"/>
        <v>-10</v>
      </c>
      <c r="AG131" s="6">
        <f t="shared" si="130"/>
        <v>-11</v>
      </c>
      <c r="AH131" s="6">
        <f t="shared" si="130"/>
        <v>-12</v>
      </c>
      <c r="AI131" s="6">
        <f t="shared" si="130"/>
        <v>-13</v>
      </c>
      <c r="AJ131" s="6">
        <f t="shared" si="130"/>
        <v>-14</v>
      </c>
      <c r="AK131" s="6">
        <f t="shared" si="130"/>
        <v>-15</v>
      </c>
      <c r="AL131" s="6">
        <f t="shared" si="130"/>
        <v>-16</v>
      </c>
      <c r="AM131" s="6">
        <f t="shared" si="130"/>
        <v>-17</v>
      </c>
      <c r="AN131" s="6">
        <f t="shared" si="130"/>
        <v>-18</v>
      </c>
      <c r="AO131" s="6">
        <f t="shared" si="130"/>
        <v>-19</v>
      </c>
      <c r="AP131" s="6">
        <f t="shared" si="130"/>
        <v>-20</v>
      </c>
      <c r="AQ131" s="6">
        <f t="shared" si="130"/>
        <v>-21</v>
      </c>
      <c r="AR131" s="6">
        <f t="shared" si="130"/>
        <v>-22</v>
      </c>
      <c r="AS131" s="6">
        <f t="shared" si="130"/>
        <v>-23</v>
      </c>
      <c r="AT131" s="6">
        <f t="shared" si="130"/>
        <v>-24</v>
      </c>
      <c r="AU131" s="6">
        <f t="shared" si="130"/>
        <v>-25</v>
      </c>
      <c r="AV131" s="6">
        <f t="shared" si="130"/>
        <v>-26</v>
      </c>
      <c r="AW131" s="6">
        <f t="shared" si="130"/>
        <v>-27</v>
      </c>
      <c r="AX131" s="6">
        <f t="shared" si="130"/>
        <v>-28</v>
      </c>
      <c r="AY131" s="6">
        <f t="shared" si="130"/>
        <v>-29</v>
      </c>
      <c r="AZ131" s="6">
        <f t="shared" si="130"/>
        <v>-30</v>
      </c>
      <c r="BA131" s="6">
        <f t="shared" si="130"/>
        <v>-31</v>
      </c>
      <c r="BB131" s="6">
        <f t="shared" ref="BB131:BS131" si="131">BB129-BB130</f>
        <v>-32</v>
      </c>
      <c r="BC131" s="6">
        <f t="shared" si="131"/>
        <v>-33</v>
      </c>
      <c r="BD131" s="6">
        <f t="shared" si="131"/>
        <v>-34</v>
      </c>
      <c r="BE131" s="6">
        <f t="shared" si="131"/>
        <v>-35</v>
      </c>
      <c r="BF131" s="6">
        <f t="shared" si="131"/>
        <v>-36</v>
      </c>
      <c r="BG131" s="6">
        <f t="shared" si="131"/>
        <v>-37</v>
      </c>
      <c r="BH131" s="6">
        <f t="shared" si="131"/>
        <v>-38</v>
      </c>
      <c r="BI131" s="6">
        <f t="shared" si="131"/>
        <v>-39</v>
      </c>
      <c r="BJ131" s="6">
        <f t="shared" si="131"/>
        <v>-40</v>
      </c>
      <c r="BK131" s="6">
        <f t="shared" si="131"/>
        <v>-41</v>
      </c>
      <c r="BL131" s="6">
        <f t="shared" si="131"/>
        <v>-42</v>
      </c>
      <c r="BM131" s="6">
        <f t="shared" si="131"/>
        <v>-43</v>
      </c>
      <c r="BN131" s="6">
        <f t="shared" si="131"/>
        <v>-44</v>
      </c>
      <c r="BO131" s="6">
        <f t="shared" si="131"/>
        <v>-45</v>
      </c>
      <c r="BP131" s="6">
        <f t="shared" si="131"/>
        <v>-46</v>
      </c>
      <c r="BQ131" s="6">
        <f t="shared" si="131"/>
        <v>-47</v>
      </c>
      <c r="BR131" s="6">
        <f t="shared" si="131"/>
        <v>-48</v>
      </c>
      <c r="BS131" s="6">
        <f t="shared" si="131"/>
        <v>-49</v>
      </c>
      <c r="BU131" s="6" t="s">
        <v>21</v>
      </c>
      <c r="BV131" s="6"/>
      <c r="BW131" s="6"/>
    </row>
    <row r="132" spans="22:75" x14ac:dyDescent="0.35">
      <c r="V132" s="6">
        <f>IF(V131&gt;=0,COUNT($V131)+BT128,"")</f>
        <v>43</v>
      </c>
      <c r="W132" s="6" t="str">
        <f>IF(W131&gt;=0,COUNT($V131:W131)+$BT128,"")</f>
        <v/>
      </c>
      <c r="X132" s="6" t="str">
        <f>IF(X131&gt;=0,COUNT($V131:X131)+$BT128,"")</f>
        <v/>
      </c>
      <c r="Y132" s="6" t="str">
        <f>IF(Y131&gt;=0,COUNT($V131:Y131)+$BT128,"")</f>
        <v/>
      </c>
      <c r="Z132" s="6" t="str">
        <f>IF(Z131&gt;=0,COUNT($V131:Z131)+$BT128,"")</f>
        <v/>
      </c>
      <c r="AA132" s="6" t="str">
        <f>IF(AA131&gt;=0,COUNT($V131:AA131)+$BT128,"")</f>
        <v/>
      </c>
      <c r="AB132" s="6" t="str">
        <f>IF(AB131&gt;=0,COUNT($V131:AB131)+$BT128,"")</f>
        <v/>
      </c>
      <c r="AC132" s="6" t="str">
        <f>IF(AC131&gt;=0,COUNT($V131:AC131)+$BT128,"")</f>
        <v/>
      </c>
      <c r="AD132" s="6" t="str">
        <f>IF(AD131&gt;=0,COUNT($V131:AD131)+$BT128,"")</f>
        <v/>
      </c>
      <c r="AE132" s="6" t="str">
        <f>IF(AE131&gt;=0,COUNT($V131:AE131)+$BT128,"")</f>
        <v/>
      </c>
      <c r="AF132" s="6" t="str">
        <f>IF(AF131&gt;=0,COUNT($V131:AF131)+$BT128,"")</f>
        <v/>
      </c>
      <c r="AG132" s="6" t="str">
        <f>IF(AG131&gt;=0,COUNT($V131:AG131)+$BT128,"")</f>
        <v/>
      </c>
      <c r="AH132" s="6" t="str">
        <f>IF(AH131&gt;=0,COUNT($V131:AH131)+$BT128,"")</f>
        <v/>
      </c>
      <c r="AI132" s="6" t="str">
        <f>IF(AI131&gt;=0,COUNT($V131:AI131)+$BT128,"")</f>
        <v/>
      </c>
      <c r="AJ132" s="6" t="str">
        <f>IF(AJ131&gt;=0,COUNT($V131:AJ131)+$BT128,"")</f>
        <v/>
      </c>
      <c r="AK132" s="6" t="str">
        <f>IF(AK131&gt;=0,COUNT($V131:AK131)+$BT128,"")</f>
        <v/>
      </c>
      <c r="AL132" s="6" t="str">
        <f>IF(AL131&gt;=0,COUNT($V131:AL131)+$BT128,"")</f>
        <v/>
      </c>
      <c r="AM132" s="6" t="str">
        <f>IF(AM131&gt;=0,COUNT($V131:AM131)+$BT128,"")</f>
        <v/>
      </c>
      <c r="AN132" s="6" t="str">
        <f>IF(AN131&gt;=0,COUNT($V131:AN131)+$BT128,"")</f>
        <v/>
      </c>
      <c r="AO132" s="6" t="str">
        <f>IF(AO131&gt;=0,COUNT($V131:AO131)+$BT128,"")</f>
        <v/>
      </c>
      <c r="AP132" s="6" t="str">
        <f>IF(AP131&gt;=0,COUNT($V131:AP131)+$BT128,"")</f>
        <v/>
      </c>
      <c r="AQ132" s="6" t="str">
        <f>IF(AQ131&gt;=0,COUNT($V131:AQ131)+$BT128,"")</f>
        <v/>
      </c>
      <c r="AR132" s="6" t="str">
        <f>IF(AR131&gt;=0,COUNT($V131:AR131)+$BT128,"")</f>
        <v/>
      </c>
      <c r="AS132" s="6" t="str">
        <f>IF(AS131&gt;=0,COUNT($V131:AS131)+$BT128,"")</f>
        <v/>
      </c>
      <c r="AT132" s="6" t="str">
        <f>IF(AT131&gt;=0,COUNT($V131:AT131)+$BT128,"")</f>
        <v/>
      </c>
      <c r="AU132" s="6" t="str">
        <f>IF(AU131&gt;=0,COUNT($V131:AU131)+$BT128,"")</f>
        <v/>
      </c>
      <c r="AV132" s="6" t="str">
        <f>IF(AV131&gt;=0,COUNT($V131:AV131)+$BT128,"")</f>
        <v/>
      </c>
      <c r="AW132" s="6" t="str">
        <f>IF(AW131&gt;=0,COUNT($V131:AW131)+$BT128,"")</f>
        <v/>
      </c>
      <c r="AX132" s="6" t="str">
        <f>IF(AX131&gt;=0,COUNT($V131:AX131)+$BT128,"")</f>
        <v/>
      </c>
      <c r="AY132" s="6" t="str">
        <f>IF(AY131&gt;=0,COUNT($V131:AY131)+$BT128,"")</f>
        <v/>
      </c>
      <c r="AZ132" s="6" t="str">
        <f>IF(AZ131&gt;=0,COUNT($V131:AZ131)+$BT128,"")</f>
        <v/>
      </c>
      <c r="BA132" s="6" t="str">
        <f>IF(BA131&gt;=0,COUNT($V131:BA131)+$BT128,"")</f>
        <v/>
      </c>
      <c r="BB132" s="6" t="str">
        <f>IF(BB131&gt;=0,COUNT($V131:BB131)+$BT128,"")</f>
        <v/>
      </c>
      <c r="BC132" s="6" t="str">
        <f>IF(BC131&gt;=0,COUNT($V131:BC131)+$BT128,"")</f>
        <v/>
      </c>
      <c r="BD132" s="6" t="str">
        <f>IF(BD131&gt;=0,COUNT($V131:BD131)+$BT128,"")</f>
        <v/>
      </c>
      <c r="BE132" s="6" t="str">
        <f>IF(BE131&gt;=0,COUNT($V131:BE131)+$BT128,"")</f>
        <v/>
      </c>
      <c r="BF132" s="6" t="str">
        <f>IF(BF131&gt;=0,COUNT($V131:BF131)+$BT128,"")</f>
        <v/>
      </c>
      <c r="BG132" s="6" t="str">
        <f>IF(BG131&gt;=0,COUNT($V131:BG131)+$BT128,"")</f>
        <v/>
      </c>
      <c r="BH132" s="6" t="str">
        <f>IF(BH131&gt;=0,COUNT($V131:BH131)+$BT128,"")</f>
        <v/>
      </c>
      <c r="BI132" s="6" t="str">
        <f>IF(BI131&gt;=0,COUNT($V131:BI131)+$BT128,"")</f>
        <v/>
      </c>
      <c r="BJ132" s="6" t="str">
        <f>IF(BJ131&gt;=0,COUNT($V131:BJ131)+$BT128,"")</f>
        <v/>
      </c>
      <c r="BK132" s="6" t="str">
        <f>IF(BK131&gt;=0,COUNT($V131:BK131)+$BT128,"")</f>
        <v/>
      </c>
      <c r="BL132" s="6" t="str">
        <f>IF(BL131&gt;=0,COUNT($V131:BL131)+$BT128,"")</f>
        <v/>
      </c>
      <c r="BM132" s="6" t="str">
        <f>IF(BM131&gt;=0,COUNT($V131:BM131)+$BT128,"")</f>
        <v/>
      </c>
      <c r="BN132" s="6" t="str">
        <f>IF(BN131&gt;=0,COUNT($V131:BN131)+$BT128,"")</f>
        <v/>
      </c>
      <c r="BO132" s="6" t="str">
        <f>IF(BO131&gt;=0,COUNT($V131:BO131)+$BT128,"")</f>
        <v/>
      </c>
      <c r="BP132" s="6" t="str">
        <f>IF(BP131&gt;=0,COUNT($V131:BP131)+$BT128,"")</f>
        <v/>
      </c>
      <c r="BQ132" s="6" t="str">
        <f>IF(BQ131&gt;=0,COUNT($V131:BQ131)+$BT128,"")</f>
        <v/>
      </c>
      <c r="BR132" s="6" t="str">
        <f>IF(BR131&gt;=0,COUNT($V131:BR131)+$BT128,"")</f>
        <v/>
      </c>
      <c r="BS132" s="6" t="str">
        <f>IF(BS131&gt;=0,COUNT($V131:BS131)+$BT128,"")</f>
        <v/>
      </c>
      <c r="BT132" s="6">
        <f>COUNT(V132:BS132)+BT128</f>
        <v>43</v>
      </c>
      <c r="BU132" s="276" t="str">
        <f>V132&amp;BU131&amp;W132&amp;BU131&amp;X132&amp;BU131&amp;Y132&amp;BU131&amp;Z132&amp;BU131&amp;AA132&amp;BU131&amp;AB132&amp;BU131&amp;AC132&amp;BU131&amp;AD132&amp;BU131&amp;AE132&amp;BU131&amp;AF132&amp;BU131&amp;AG132&amp;BU131&amp;AH132&amp;BU131&amp;AI132&amp;BU131&amp;AJ132&amp;BU131&amp;AK132&amp;BU131&amp;AL132&amp;BU131&amp;AM132&amp;BU131&amp;AN132&amp;BU131&amp;AO132&amp;BU131&amp;AP132&amp;BU131&amp;AQ132&amp;BU131&amp;AR132&amp;BU131&amp;AS132&amp;BU131&amp;AT132&amp;BU131&amp;AU132&amp;BU131&amp;AV132&amp;BU131&amp;AW132&amp;BU131&amp;AX132&amp;BU131&amp;AY132&amp;BU131&amp;AZ132&amp;BU131&amp;BA132&amp;BU131&amp;BB132&amp;BU131&amp;BC132&amp;BU131&amp;BD132&amp;BU131&amp;BE132&amp;BU131&amp;BF132&amp;BU131&amp;BG132&amp;BU131&amp;BH132&amp;BU131&amp;BI132&amp;BU131&amp;BJ132&amp;BU131&amp;BK132&amp;BU131&amp;BL132&amp;BU131&amp;BM132&amp;BU131&amp;BN132&amp;BU131&amp;BO132&amp;BU131&amp;BP132&amp;BU131&amp;BQ132&amp;BU131&amp;BR132&amp;BU131&amp;BS132</f>
        <v xml:space="preserve">43                                                                                                  </v>
      </c>
      <c r="BV132" s="6"/>
      <c r="BW132" s="6"/>
    </row>
    <row r="133" spans="22:75" x14ac:dyDescent="0.35">
      <c r="V133" s="275">
        <f>'Encode Data'!G22</f>
        <v>1</v>
      </c>
      <c r="W133" s="6">
        <f t="shared" ref="W133:BB133" si="132">V133</f>
        <v>1</v>
      </c>
      <c r="X133" s="6">
        <f t="shared" si="132"/>
        <v>1</v>
      </c>
      <c r="Y133" s="6">
        <f t="shared" si="132"/>
        <v>1</v>
      </c>
      <c r="Z133" s="6">
        <f t="shared" si="132"/>
        <v>1</v>
      </c>
      <c r="AA133" s="6">
        <f t="shared" si="132"/>
        <v>1</v>
      </c>
      <c r="AB133" s="6">
        <f t="shared" si="132"/>
        <v>1</v>
      </c>
      <c r="AC133" s="6">
        <f t="shared" si="132"/>
        <v>1</v>
      </c>
      <c r="AD133" s="6">
        <f t="shared" si="132"/>
        <v>1</v>
      </c>
      <c r="AE133" s="6">
        <f t="shared" si="132"/>
        <v>1</v>
      </c>
      <c r="AF133" s="6">
        <f t="shared" si="132"/>
        <v>1</v>
      </c>
      <c r="AG133" s="6">
        <f t="shared" si="132"/>
        <v>1</v>
      </c>
      <c r="AH133" s="6">
        <f t="shared" si="132"/>
        <v>1</v>
      </c>
      <c r="AI133" s="6">
        <f t="shared" si="132"/>
        <v>1</v>
      </c>
      <c r="AJ133" s="6">
        <f t="shared" si="132"/>
        <v>1</v>
      </c>
      <c r="AK133" s="6">
        <f t="shared" si="132"/>
        <v>1</v>
      </c>
      <c r="AL133" s="6">
        <f t="shared" si="132"/>
        <v>1</v>
      </c>
      <c r="AM133" s="6">
        <f t="shared" si="132"/>
        <v>1</v>
      </c>
      <c r="AN133" s="6">
        <f t="shared" si="132"/>
        <v>1</v>
      </c>
      <c r="AO133" s="6">
        <f t="shared" si="132"/>
        <v>1</v>
      </c>
      <c r="AP133" s="6">
        <f t="shared" si="132"/>
        <v>1</v>
      </c>
      <c r="AQ133" s="6">
        <f t="shared" si="132"/>
        <v>1</v>
      </c>
      <c r="AR133" s="6">
        <f t="shared" si="132"/>
        <v>1</v>
      </c>
      <c r="AS133" s="6">
        <f t="shared" si="132"/>
        <v>1</v>
      </c>
      <c r="AT133" s="6">
        <f t="shared" si="132"/>
        <v>1</v>
      </c>
      <c r="AU133" s="6">
        <f t="shared" si="132"/>
        <v>1</v>
      </c>
      <c r="AV133" s="6">
        <f t="shared" si="132"/>
        <v>1</v>
      </c>
      <c r="AW133" s="6">
        <f t="shared" si="132"/>
        <v>1</v>
      </c>
      <c r="AX133" s="6">
        <f t="shared" si="132"/>
        <v>1</v>
      </c>
      <c r="AY133" s="6">
        <f t="shared" si="132"/>
        <v>1</v>
      </c>
      <c r="AZ133" s="6">
        <f t="shared" si="132"/>
        <v>1</v>
      </c>
      <c r="BA133" s="6">
        <f t="shared" si="132"/>
        <v>1</v>
      </c>
      <c r="BB133" s="6">
        <f t="shared" si="132"/>
        <v>1</v>
      </c>
      <c r="BC133" s="6">
        <f t="shared" ref="BC133:BS133" si="133">BB133</f>
        <v>1</v>
      </c>
      <c r="BD133" s="6">
        <f t="shared" si="133"/>
        <v>1</v>
      </c>
      <c r="BE133" s="6">
        <f t="shared" si="133"/>
        <v>1</v>
      </c>
      <c r="BF133" s="6">
        <f t="shared" si="133"/>
        <v>1</v>
      </c>
      <c r="BG133" s="6">
        <f t="shared" si="133"/>
        <v>1</v>
      </c>
      <c r="BH133" s="6">
        <f t="shared" si="133"/>
        <v>1</v>
      </c>
      <c r="BI133" s="6">
        <f t="shared" si="133"/>
        <v>1</v>
      </c>
      <c r="BJ133" s="6">
        <f t="shared" si="133"/>
        <v>1</v>
      </c>
      <c r="BK133" s="6">
        <f t="shared" si="133"/>
        <v>1</v>
      </c>
      <c r="BL133" s="6">
        <f t="shared" si="133"/>
        <v>1</v>
      </c>
      <c r="BM133" s="6">
        <f t="shared" si="133"/>
        <v>1</v>
      </c>
      <c r="BN133" s="6">
        <f t="shared" si="133"/>
        <v>1</v>
      </c>
      <c r="BO133" s="6">
        <f t="shared" si="133"/>
        <v>1</v>
      </c>
      <c r="BP133" s="6">
        <f t="shared" si="133"/>
        <v>1</v>
      </c>
      <c r="BQ133" s="6">
        <f t="shared" si="133"/>
        <v>1</v>
      </c>
      <c r="BR133" s="6">
        <f t="shared" si="133"/>
        <v>1</v>
      </c>
      <c r="BS133" s="6">
        <f t="shared" si="133"/>
        <v>1</v>
      </c>
      <c r="BV133" s="6"/>
      <c r="BW133" s="6"/>
    </row>
    <row r="134" spans="22:75" x14ac:dyDescent="0.35">
      <c r="V134" s="6">
        <v>1</v>
      </c>
      <c r="W134" s="6">
        <v>2</v>
      </c>
      <c r="X134" s="6">
        <v>3</v>
      </c>
      <c r="Y134" s="6">
        <v>4</v>
      </c>
      <c r="Z134" s="6">
        <v>5</v>
      </c>
      <c r="AA134" s="6">
        <v>6</v>
      </c>
      <c r="AB134" s="6">
        <v>7</v>
      </c>
      <c r="AC134" s="6">
        <v>8</v>
      </c>
      <c r="AD134" s="6">
        <v>9</v>
      </c>
      <c r="AE134" s="6">
        <v>10</v>
      </c>
      <c r="AF134" s="6">
        <v>11</v>
      </c>
      <c r="AG134" s="6">
        <v>12</v>
      </c>
      <c r="AH134" s="6">
        <v>13</v>
      </c>
      <c r="AI134" s="6">
        <v>14</v>
      </c>
      <c r="AJ134" s="6">
        <v>15</v>
      </c>
      <c r="AK134" s="6">
        <v>16</v>
      </c>
      <c r="AL134" s="6">
        <v>17</v>
      </c>
      <c r="AM134" s="6">
        <v>18</v>
      </c>
      <c r="AN134" s="6">
        <v>19</v>
      </c>
      <c r="AO134" s="6">
        <v>20</v>
      </c>
      <c r="AP134" s="6">
        <v>21</v>
      </c>
      <c r="AQ134" s="6">
        <v>22</v>
      </c>
      <c r="AR134" s="6">
        <v>23</v>
      </c>
      <c r="AS134" s="6">
        <v>24</v>
      </c>
      <c r="AT134" s="6">
        <v>25</v>
      </c>
      <c r="AU134" s="6">
        <v>26</v>
      </c>
      <c r="AV134" s="6">
        <v>27</v>
      </c>
      <c r="AW134" s="6">
        <v>28</v>
      </c>
      <c r="AX134" s="6">
        <v>29</v>
      </c>
      <c r="AY134" s="6">
        <v>30</v>
      </c>
      <c r="AZ134" s="6">
        <v>31</v>
      </c>
      <c r="BA134" s="6">
        <v>32</v>
      </c>
      <c r="BB134" s="6">
        <v>33</v>
      </c>
      <c r="BC134" s="6">
        <v>34</v>
      </c>
      <c r="BD134" s="6">
        <v>35</v>
      </c>
      <c r="BE134" s="6">
        <v>36</v>
      </c>
      <c r="BF134" s="6">
        <v>37</v>
      </c>
      <c r="BG134" s="6">
        <v>38</v>
      </c>
      <c r="BH134" s="6">
        <v>39</v>
      </c>
      <c r="BI134" s="6">
        <v>40</v>
      </c>
      <c r="BJ134" s="6">
        <v>41</v>
      </c>
      <c r="BK134" s="6">
        <v>42</v>
      </c>
      <c r="BL134" s="6">
        <v>43</v>
      </c>
      <c r="BM134" s="6">
        <v>44</v>
      </c>
      <c r="BN134" s="6">
        <v>45</v>
      </c>
      <c r="BO134" s="6">
        <v>46</v>
      </c>
      <c r="BP134" s="6">
        <v>47</v>
      </c>
      <c r="BQ134" s="6">
        <v>48</v>
      </c>
      <c r="BR134" s="6">
        <v>49</v>
      </c>
      <c r="BS134" s="6">
        <v>50</v>
      </c>
      <c r="BV134" s="6"/>
      <c r="BW134" s="6"/>
    </row>
    <row r="135" spans="22:75" x14ac:dyDescent="0.35">
      <c r="V135" s="6">
        <f t="shared" ref="V135:BA135" si="134">V133-V134</f>
        <v>0</v>
      </c>
      <c r="W135" s="6">
        <f t="shared" si="134"/>
        <v>-1</v>
      </c>
      <c r="X135" s="6">
        <f t="shared" si="134"/>
        <v>-2</v>
      </c>
      <c r="Y135" s="6">
        <f t="shared" si="134"/>
        <v>-3</v>
      </c>
      <c r="Z135" s="6">
        <f t="shared" si="134"/>
        <v>-4</v>
      </c>
      <c r="AA135" s="6">
        <f t="shared" si="134"/>
        <v>-5</v>
      </c>
      <c r="AB135" s="6">
        <f t="shared" si="134"/>
        <v>-6</v>
      </c>
      <c r="AC135" s="6">
        <f t="shared" si="134"/>
        <v>-7</v>
      </c>
      <c r="AD135" s="6">
        <f t="shared" si="134"/>
        <v>-8</v>
      </c>
      <c r="AE135" s="6">
        <f t="shared" si="134"/>
        <v>-9</v>
      </c>
      <c r="AF135" s="6">
        <f t="shared" si="134"/>
        <v>-10</v>
      </c>
      <c r="AG135" s="6">
        <f t="shared" si="134"/>
        <v>-11</v>
      </c>
      <c r="AH135" s="6">
        <f t="shared" si="134"/>
        <v>-12</v>
      </c>
      <c r="AI135" s="6">
        <f t="shared" si="134"/>
        <v>-13</v>
      </c>
      <c r="AJ135" s="6">
        <f t="shared" si="134"/>
        <v>-14</v>
      </c>
      <c r="AK135" s="6">
        <f t="shared" si="134"/>
        <v>-15</v>
      </c>
      <c r="AL135" s="6">
        <f t="shared" si="134"/>
        <v>-16</v>
      </c>
      <c r="AM135" s="6">
        <f t="shared" si="134"/>
        <v>-17</v>
      </c>
      <c r="AN135" s="6">
        <f t="shared" si="134"/>
        <v>-18</v>
      </c>
      <c r="AO135" s="6">
        <f t="shared" si="134"/>
        <v>-19</v>
      </c>
      <c r="AP135" s="6">
        <f t="shared" si="134"/>
        <v>-20</v>
      </c>
      <c r="AQ135" s="6">
        <f t="shared" si="134"/>
        <v>-21</v>
      </c>
      <c r="AR135" s="6">
        <f t="shared" si="134"/>
        <v>-22</v>
      </c>
      <c r="AS135" s="6">
        <f t="shared" si="134"/>
        <v>-23</v>
      </c>
      <c r="AT135" s="6">
        <f t="shared" si="134"/>
        <v>-24</v>
      </c>
      <c r="AU135" s="6">
        <f t="shared" si="134"/>
        <v>-25</v>
      </c>
      <c r="AV135" s="6">
        <f t="shared" si="134"/>
        <v>-26</v>
      </c>
      <c r="AW135" s="6">
        <f t="shared" si="134"/>
        <v>-27</v>
      </c>
      <c r="AX135" s="6">
        <f t="shared" si="134"/>
        <v>-28</v>
      </c>
      <c r="AY135" s="6">
        <f t="shared" si="134"/>
        <v>-29</v>
      </c>
      <c r="AZ135" s="6">
        <f t="shared" si="134"/>
        <v>-30</v>
      </c>
      <c r="BA135" s="6">
        <f t="shared" si="134"/>
        <v>-31</v>
      </c>
      <c r="BB135" s="6">
        <f t="shared" ref="BB135:BS135" si="135">BB133-BB134</f>
        <v>-32</v>
      </c>
      <c r="BC135" s="6">
        <f t="shared" si="135"/>
        <v>-33</v>
      </c>
      <c r="BD135" s="6">
        <f t="shared" si="135"/>
        <v>-34</v>
      </c>
      <c r="BE135" s="6">
        <f t="shared" si="135"/>
        <v>-35</v>
      </c>
      <c r="BF135" s="6">
        <f t="shared" si="135"/>
        <v>-36</v>
      </c>
      <c r="BG135" s="6">
        <f t="shared" si="135"/>
        <v>-37</v>
      </c>
      <c r="BH135" s="6">
        <f t="shared" si="135"/>
        <v>-38</v>
      </c>
      <c r="BI135" s="6">
        <f t="shared" si="135"/>
        <v>-39</v>
      </c>
      <c r="BJ135" s="6">
        <f t="shared" si="135"/>
        <v>-40</v>
      </c>
      <c r="BK135" s="6">
        <f t="shared" si="135"/>
        <v>-41</v>
      </c>
      <c r="BL135" s="6">
        <f t="shared" si="135"/>
        <v>-42</v>
      </c>
      <c r="BM135" s="6">
        <f t="shared" si="135"/>
        <v>-43</v>
      </c>
      <c r="BN135" s="6">
        <f t="shared" si="135"/>
        <v>-44</v>
      </c>
      <c r="BO135" s="6">
        <f t="shared" si="135"/>
        <v>-45</v>
      </c>
      <c r="BP135" s="6">
        <f t="shared" si="135"/>
        <v>-46</v>
      </c>
      <c r="BQ135" s="6">
        <f t="shared" si="135"/>
        <v>-47</v>
      </c>
      <c r="BR135" s="6">
        <f t="shared" si="135"/>
        <v>-48</v>
      </c>
      <c r="BS135" s="6">
        <f t="shared" si="135"/>
        <v>-49</v>
      </c>
      <c r="BU135" s="6" t="s">
        <v>21</v>
      </c>
      <c r="BV135" s="6"/>
      <c r="BW135" s="6"/>
    </row>
    <row r="136" spans="22:75" x14ac:dyDescent="0.35">
      <c r="V136" s="6">
        <f>IF(V135&gt;=0,COUNT($V135)+BT132,"")</f>
        <v>44</v>
      </c>
      <c r="W136" s="6" t="str">
        <f>IF(W135&gt;=0,COUNT($V135:W135)+$BT132,"")</f>
        <v/>
      </c>
      <c r="X136" s="6" t="str">
        <f>IF(X135&gt;=0,COUNT($V135:X135)+$BT132,"")</f>
        <v/>
      </c>
      <c r="Y136" s="6" t="str">
        <f>IF(Y135&gt;=0,COUNT($V135:Y135)+$BT132,"")</f>
        <v/>
      </c>
      <c r="Z136" s="6" t="str">
        <f>IF(Z135&gt;=0,COUNT($V135:Z135)+$BT132,"")</f>
        <v/>
      </c>
      <c r="AA136" s="6" t="str">
        <f>IF(AA135&gt;=0,COUNT($V135:AA135)+$BT132,"")</f>
        <v/>
      </c>
      <c r="AB136" s="6" t="str">
        <f>IF(AB135&gt;=0,COUNT($V135:AB135)+$BT132,"")</f>
        <v/>
      </c>
      <c r="AC136" s="6" t="str">
        <f>IF(AC135&gt;=0,COUNT($V135:AC135)+$BT132,"")</f>
        <v/>
      </c>
      <c r="AD136" s="6" t="str">
        <f>IF(AD135&gt;=0,COUNT($V135:AD135)+$BT132,"")</f>
        <v/>
      </c>
      <c r="AE136" s="6" t="str">
        <f>IF(AE135&gt;=0,COUNT($V135:AE135)+$BT132,"")</f>
        <v/>
      </c>
      <c r="AF136" s="6" t="str">
        <f>IF(AF135&gt;=0,COUNT($V135:AF135)+$BT132,"")</f>
        <v/>
      </c>
      <c r="AG136" s="6" t="str">
        <f>IF(AG135&gt;=0,COUNT($V135:AG135)+$BT132,"")</f>
        <v/>
      </c>
      <c r="AH136" s="6" t="str">
        <f>IF(AH135&gt;=0,COUNT($V135:AH135)+$BT132,"")</f>
        <v/>
      </c>
      <c r="AI136" s="6" t="str">
        <f>IF(AI135&gt;=0,COUNT($V135:AI135)+$BT132,"")</f>
        <v/>
      </c>
      <c r="AJ136" s="6" t="str">
        <f>IF(AJ135&gt;=0,COUNT($V135:AJ135)+$BT132,"")</f>
        <v/>
      </c>
      <c r="AK136" s="6" t="str">
        <f>IF(AK135&gt;=0,COUNT($V135:AK135)+$BT132,"")</f>
        <v/>
      </c>
      <c r="AL136" s="6" t="str">
        <f>IF(AL135&gt;=0,COUNT($V135:AL135)+$BT132,"")</f>
        <v/>
      </c>
      <c r="AM136" s="6" t="str">
        <f>IF(AM135&gt;=0,COUNT($V135:AM135)+$BT132,"")</f>
        <v/>
      </c>
      <c r="AN136" s="6" t="str">
        <f>IF(AN135&gt;=0,COUNT($V135:AN135)+$BT132,"")</f>
        <v/>
      </c>
      <c r="AO136" s="6" t="str">
        <f>IF(AO135&gt;=0,COUNT($V135:AO135)+$BT132,"")</f>
        <v/>
      </c>
      <c r="AP136" s="6" t="str">
        <f>IF(AP135&gt;=0,COUNT($V135:AP135)+$BT132,"")</f>
        <v/>
      </c>
      <c r="AQ136" s="6" t="str">
        <f>IF(AQ135&gt;=0,COUNT($V135:AQ135)+$BT132,"")</f>
        <v/>
      </c>
      <c r="AR136" s="6" t="str">
        <f>IF(AR135&gt;=0,COUNT($V135:AR135)+$BT132,"")</f>
        <v/>
      </c>
      <c r="AS136" s="6" t="str">
        <f>IF(AS135&gt;=0,COUNT($V135:AS135)+$BT132,"")</f>
        <v/>
      </c>
      <c r="AT136" s="6" t="str">
        <f>IF(AT135&gt;=0,COUNT($V135:AT135)+$BT132,"")</f>
        <v/>
      </c>
      <c r="AU136" s="6" t="str">
        <f>IF(AU135&gt;=0,COUNT($V135:AU135)+$BT132,"")</f>
        <v/>
      </c>
      <c r="AV136" s="6" t="str">
        <f>IF(AV135&gt;=0,COUNT($V135:AV135)+$BT132,"")</f>
        <v/>
      </c>
      <c r="AW136" s="6" t="str">
        <f>IF(AW135&gt;=0,COUNT($V135:AW135)+$BT132,"")</f>
        <v/>
      </c>
      <c r="AX136" s="6" t="str">
        <f>IF(AX135&gt;=0,COUNT($V135:AX135)+$BT132,"")</f>
        <v/>
      </c>
      <c r="AY136" s="6" t="str">
        <f>IF(AY135&gt;=0,COUNT($V135:AY135)+$BT132,"")</f>
        <v/>
      </c>
      <c r="AZ136" s="6" t="str">
        <f>IF(AZ135&gt;=0,COUNT($V135:AZ135)+$BT132,"")</f>
        <v/>
      </c>
      <c r="BA136" s="6" t="str">
        <f>IF(BA135&gt;=0,COUNT($V135:BA135)+$BT132,"")</f>
        <v/>
      </c>
      <c r="BB136" s="6" t="str">
        <f>IF(BB135&gt;=0,COUNT($V135:BB135)+$BT132,"")</f>
        <v/>
      </c>
      <c r="BC136" s="6" t="str">
        <f>IF(BC135&gt;=0,COUNT($V135:BC135)+$BT132,"")</f>
        <v/>
      </c>
      <c r="BD136" s="6" t="str">
        <f>IF(BD135&gt;=0,COUNT($V135:BD135)+$BT132,"")</f>
        <v/>
      </c>
      <c r="BE136" s="6" t="str">
        <f>IF(BE135&gt;=0,COUNT($V135:BE135)+$BT132,"")</f>
        <v/>
      </c>
      <c r="BF136" s="6" t="str">
        <f>IF(BF135&gt;=0,COUNT($V135:BF135)+$BT132,"")</f>
        <v/>
      </c>
      <c r="BG136" s="6" t="str">
        <f>IF(BG135&gt;=0,COUNT($V135:BG135)+$BT132,"")</f>
        <v/>
      </c>
      <c r="BH136" s="6" t="str">
        <f>IF(BH135&gt;=0,COUNT($V135:BH135)+$BT132,"")</f>
        <v/>
      </c>
      <c r="BI136" s="6" t="str">
        <f>IF(BI135&gt;=0,COUNT($V135:BI135)+$BT132,"")</f>
        <v/>
      </c>
      <c r="BJ136" s="6" t="str">
        <f>IF(BJ135&gt;=0,COUNT($V135:BJ135)+$BT132,"")</f>
        <v/>
      </c>
      <c r="BK136" s="6" t="str">
        <f>IF(BK135&gt;=0,COUNT($V135:BK135)+$BT132,"")</f>
        <v/>
      </c>
      <c r="BL136" s="6" t="str">
        <f>IF(BL135&gt;=0,COUNT($V135:BL135)+$BT132,"")</f>
        <v/>
      </c>
      <c r="BM136" s="6" t="str">
        <f>IF(BM135&gt;=0,COUNT($V135:BM135)+$BT132,"")</f>
        <v/>
      </c>
      <c r="BN136" s="6" t="str">
        <f>IF(BN135&gt;=0,COUNT($V135:BN135)+$BT132,"")</f>
        <v/>
      </c>
      <c r="BO136" s="6" t="str">
        <f>IF(BO135&gt;=0,COUNT($V135:BO135)+$BT132,"")</f>
        <v/>
      </c>
      <c r="BP136" s="6" t="str">
        <f>IF(BP135&gt;=0,COUNT($V135:BP135)+$BT132,"")</f>
        <v/>
      </c>
      <c r="BQ136" s="6" t="str">
        <f>IF(BQ135&gt;=0,COUNT($V135:BQ135)+$BT132,"")</f>
        <v/>
      </c>
      <c r="BR136" s="6" t="str">
        <f>IF(BR135&gt;=0,COUNT($V135:BR135)+$BT132,"")</f>
        <v/>
      </c>
      <c r="BS136" s="6" t="str">
        <f>IF(BS135&gt;=0,COUNT($V135:BS135)+$BT132,"")</f>
        <v/>
      </c>
      <c r="BT136" s="6">
        <f>COUNT(V136:BS136)+BT132</f>
        <v>44</v>
      </c>
      <c r="BU136" s="276" t="str">
        <f>V136&amp;BU135&amp;W136&amp;BU135&amp;X136&amp;BU135&amp;Y136&amp;BU135&amp;Z136&amp;BU135&amp;AA136&amp;BU135&amp;AB136&amp;BU135&amp;AC136&amp;BU135&amp;AD136&amp;BU135&amp;AE136&amp;BU135&amp;AF136&amp;BU135&amp;AG136&amp;BU135&amp;AH136&amp;BU135&amp;AI136&amp;BU135&amp;AJ136&amp;BU135&amp;AK136&amp;BU135&amp;AL136&amp;BU135&amp;AM136&amp;BU135&amp;AN136&amp;BU135&amp;AO136&amp;BU135&amp;AP136&amp;BU135&amp;AQ136&amp;BU135&amp;AR136&amp;BU135&amp;AS136&amp;BU135&amp;AT136&amp;BU135&amp;AU136&amp;BU135&amp;AV136&amp;BU135&amp;AW136&amp;BU135&amp;AX136&amp;BU135&amp;AY136&amp;BU135&amp;AZ136&amp;BU135&amp;BA136&amp;BU135&amp;BB136&amp;BU135&amp;BC136&amp;BU135&amp;BD136&amp;BU135&amp;BE136&amp;BU135&amp;BF136&amp;BU135&amp;BG136&amp;BU135&amp;BH136&amp;BU135&amp;BI136&amp;BU135&amp;BJ136&amp;BU135&amp;BK136&amp;BU135&amp;BL136&amp;BU135&amp;BM136&amp;BU135&amp;BN136&amp;BU135&amp;BO136&amp;BU135&amp;BP136&amp;BU135&amp;BQ136&amp;BU135&amp;BR136&amp;BU135&amp;BS136</f>
        <v xml:space="preserve">44                                                                                                  </v>
      </c>
      <c r="BV136" s="6"/>
      <c r="BW136" s="6"/>
    </row>
    <row r="137" spans="22:75" x14ac:dyDescent="0.35">
      <c r="V137" s="275">
        <f>'Encode Data'!G25</f>
        <v>3</v>
      </c>
      <c r="W137" s="6">
        <f t="shared" ref="W137:BB137" si="136">V137</f>
        <v>3</v>
      </c>
      <c r="X137" s="6">
        <f t="shared" si="136"/>
        <v>3</v>
      </c>
      <c r="Y137" s="6">
        <f t="shared" si="136"/>
        <v>3</v>
      </c>
      <c r="Z137" s="6">
        <f t="shared" si="136"/>
        <v>3</v>
      </c>
      <c r="AA137" s="6">
        <f t="shared" si="136"/>
        <v>3</v>
      </c>
      <c r="AB137" s="6">
        <f t="shared" si="136"/>
        <v>3</v>
      </c>
      <c r="AC137" s="6">
        <f t="shared" si="136"/>
        <v>3</v>
      </c>
      <c r="AD137" s="6">
        <f t="shared" si="136"/>
        <v>3</v>
      </c>
      <c r="AE137" s="6">
        <f t="shared" si="136"/>
        <v>3</v>
      </c>
      <c r="AF137" s="6">
        <f t="shared" si="136"/>
        <v>3</v>
      </c>
      <c r="AG137" s="6">
        <f t="shared" si="136"/>
        <v>3</v>
      </c>
      <c r="AH137" s="6">
        <f t="shared" si="136"/>
        <v>3</v>
      </c>
      <c r="AI137" s="6">
        <f t="shared" si="136"/>
        <v>3</v>
      </c>
      <c r="AJ137" s="6">
        <f t="shared" si="136"/>
        <v>3</v>
      </c>
      <c r="AK137" s="6">
        <f t="shared" si="136"/>
        <v>3</v>
      </c>
      <c r="AL137" s="6">
        <f t="shared" si="136"/>
        <v>3</v>
      </c>
      <c r="AM137" s="6">
        <f t="shared" si="136"/>
        <v>3</v>
      </c>
      <c r="AN137" s="6">
        <f t="shared" si="136"/>
        <v>3</v>
      </c>
      <c r="AO137" s="6">
        <f t="shared" si="136"/>
        <v>3</v>
      </c>
      <c r="AP137" s="6">
        <f t="shared" si="136"/>
        <v>3</v>
      </c>
      <c r="AQ137" s="6">
        <f t="shared" si="136"/>
        <v>3</v>
      </c>
      <c r="AR137" s="6">
        <f t="shared" si="136"/>
        <v>3</v>
      </c>
      <c r="AS137" s="6">
        <f t="shared" si="136"/>
        <v>3</v>
      </c>
      <c r="AT137" s="6">
        <f t="shared" si="136"/>
        <v>3</v>
      </c>
      <c r="AU137" s="6">
        <f t="shared" si="136"/>
        <v>3</v>
      </c>
      <c r="AV137" s="6">
        <f t="shared" si="136"/>
        <v>3</v>
      </c>
      <c r="AW137" s="6">
        <f t="shared" si="136"/>
        <v>3</v>
      </c>
      <c r="AX137" s="6">
        <f t="shared" si="136"/>
        <v>3</v>
      </c>
      <c r="AY137" s="6">
        <f t="shared" si="136"/>
        <v>3</v>
      </c>
      <c r="AZ137" s="6">
        <f t="shared" si="136"/>
        <v>3</v>
      </c>
      <c r="BA137" s="6">
        <f t="shared" si="136"/>
        <v>3</v>
      </c>
      <c r="BB137" s="6">
        <f t="shared" si="136"/>
        <v>3</v>
      </c>
      <c r="BC137" s="6">
        <f t="shared" ref="BC137:BS137" si="137">BB137</f>
        <v>3</v>
      </c>
      <c r="BD137" s="6">
        <f t="shared" si="137"/>
        <v>3</v>
      </c>
      <c r="BE137" s="6">
        <f t="shared" si="137"/>
        <v>3</v>
      </c>
      <c r="BF137" s="6">
        <f t="shared" si="137"/>
        <v>3</v>
      </c>
      <c r="BG137" s="6">
        <f t="shared" si="137"/>
        <v>3</v>
      </c>
      <c r="BH137" s="6">
        <f t="shared" si="137"/>
        <v>3</v>
      </c>
      <c r="BI137" s="6">
        <f t="shared" si="137"/>
        <v>3</v>
      </c>
      <c r="BJ137" s="6">
        <f t="shared" si="137"/>
        <v>3</v>
      </c>
      <c r="BK137" s="6">
        <f t="shared" si="137"/>
        <v>3</v>
      </c>
      <c r="BL137" s="6">
        <f t="shared" si="137"/>
        <v>3</v>
      </c>
      <c r="BM137" s="6">
        <f t="shared" si="137"/>
        <v>3</v>
      </c>
      <c r="BN137" s="6">
        <f t="shared" si="137"/>
        <v>3</v>
      </c>
      <c r="BO137" s="6">
        <f t="shared" si="137"/>
        <v>3</v>
      </c>
      <c r="BP137" s="6">
        <f t="shared" si="137"/>
        <v>3</v>
      </c>
      <c r="BQ137" s="6">
        <f t="shared" si="137"/>
        <v>3</v>
      </c>
      <c r="BR137" s="6">
        <f t="shared" si="137"/>
        <v>3</v>
      </c>
      <c r="BS137" s="6">
        <f t="shared" si="137"/>
        <v>3</v>
      </c>
      <c r="BV137" s="6"/>
      <c r="BW137" s="6"/>
    </row>
    <row r="138" spans="22:75" x14ac:dyDescent="0.35">
      <c r="V138" s="6">
        <v>1</v>
      </c>
      <c r="W138" s="6">
        <v>2</v>
      </c>
      <c r="X138" s="6">
        <v>3</v>
      </c>
      <c r="Y138" s="6">
        <v>4</v>
      </c>
      <c r="Z138" s="6">
        <v>5</v>
      </c>
      <c r="AA138" s="6">
        <v>6</v>
      </c>
      <c r="AB138" s="6">
        <v>7</v>
      </c>
      <c r="AC138" s="6">
        <v>8</v>
      </c>
      <c r="AD138" s="6">
        <v>9</v>
      </c>
      <c r="AE138" s="6">
        <v>10</v>
      </c>
      <c r="AF138" s="6">
        <v>11</v>
      </c>
      <c r="AG138" s="6">
        <v>12</v>
      </c>
      <c r="AH138" s="6">
        <v>13</v>
      </c>
      <c r="AI138" s="6">
        <v>14</v>
      </c>
      <c r="AJ138" s="6">
        <v>15</v>
      </c>
      <c r="AK138" s="6">
        <v>16</v>
      </c>
      <c r="AL138" s="6">
        <v>17</v>
      </c>
      <c r="AM138" s="6">
        <v>18</v>
      </c>
      <c r="AN138" s="6">
        <v>19</v>
      </c>
      <c r="AO138" s="6">
        <v>20</v>
      </c>
      <c r="AP138" s="6">
        <v>21</v>
      </c>
      <c r="AQ138" s="6">
        <v>22</v>
      </c>
      <c r="AR138" s="6">
        <v>23</v>
      </c>
      <c r="AS138" s="6">
        <v>24</v>
      </c>
      <c r="AT138" s="6">
        <v>25</v>
      </c>
      <c r="AU138" s="6">
        <v>26</v>
      </c>
      <c r="AV138" s="6">
        <v>27</v>
      </c>
      <c r="AW138" s="6">
        <v>28</v>
      </c>
      <c r="AX138" s="6">
        <v>29</v>
      </c>
      <c r="AY138" s="6">
        <v>30</v>
      </c>
      <c r="AZ138" s="6">
        <v>31</v>
      </c>
      <c r="BA138" s="6">
        <v>32</v>
      </c>
      <c r="BB138" s="6">
        <v>33</v>
      </c>
      <c r="BC138" s="6">
        <v>34</v>
      </c>
      <c r="BD138" s="6">
        <v>35</v>
      </c>
      <c r="BE138" s="6">
        <v>36</v>
      </c>
      <c r="BF138" s="6">
        <v>37</v>
      </c>
      <c r="BG138" s="6">
        <v>38</v>
      </c>
      <c r="BH138" s="6">
        <v>39</v>
      </c>
      <c r="BI138" s="6">
        <v>40</v>
      </c>
      <c r="BJ138" s="6">
        <v>41</v>
      </c>
      <c r="BK138" s="6">
        <v>42</v>
      </c>
      <c r="BL138" s="6">
        <v>43</v>
      </c>
      <c r="BM138" s="6">
        <v>44</v>
      </c>
      <c r="BN138" s="6">
        <v>45</v>
      </c>
      <c r="BO138" s="6">
        <v>46</v>
      </c>
      <c r="BP138" s="6">
        <v>47</v>
      </c>
      <c r="BQ138" s="6">
        <v>48</v>
      </c>
      <c r="BR138" s="6">
        <v>49</v>
      </c>
      <c r="BS138" s="6">
        <v>50</v>
      </c>
      <c r="BV138" s="6"/>
      <c r="BW138" s="6"/>
    </row>
    <row r="139" spans="22:75" x14ac:dyDescent="0.35">
      <c r="V139" s="6">
        <f t="shared" ref="V139:BA139" si="138">V137-V138</f>
        <v>2</v>
      </c>
      <c r="W139" s="6">
        <f t="shared" si="138"/>
        <v>1</v>
      </c>
      <c r="X139" s="6">
        <f t="shared" si="138"/>
        <v>0</v>
      </c>
      <c r="Y139" s="6">
        <f t="shared" si="138"/>
        <v>-1</v>
      </c>
      <c r="Z139" s="6">
        <f t="shared" si="138"/>
        <v>-2</v>
      </c>
      <c r="AA139" s="6">
        <f t="shared" si="138"/>
        <v>-3</v>
      </c>
      <c r="AB139" s="6">
        <f t="shared" si="138"/>
        <v>-4</v>
      </c>
      <c r="AC139" s="6">
        <f t="shared" si="138"/>
        <v>-5</v>
      </c>
      <c r="AD139" s="6">
        <f t="shared" si="138"/>
        <v>-6</v>
      </c>
      <c r="AE139" s="6">
        <f t="shared" si="138"/>
        <v>-7</v>
      </c>
      <c r="AF139" s="6">
        <f t="shared" si="138"/>
        <v>-8</v>
      </c>
      <c r="AG139" s="6">
        <f t="shared" si="138"/>
        <v>-9</v>
      </c>
      <c r="AH139" s="6">
        <f t="shared" si="138"/>
        <v>-10</v>
      </c>
      <c r="AI139" s="6">
        <f t="shared" si="138"/>
        <v>-11</v>
      </c>
      <c r="AJ139" s="6">
        <f t="shared" si="138"/>
        <v>-12</v>
      </c>
      <c r="AK139" s="6">
        <f t="shared" si="138"/>
        <v>-13</v>
      </c>
      <c r="AL139" s="6">
        <f t="shared" si="138"/>
        <v>-14</v>
      </c>
      <c r="AM139" s="6">
        <f t="shared" si="138"/>
        <v>-15</v>
      </c>
      <c r="AN139" s="6">
        <f t="shared" si="138"/>
        <v>-16</v>
      </c>
      <c r="AO139" s="6">
        <f t="shared" si="138"/>
        <v>-17</v>
      </c>
      <c r="AP139" s="6">
        <f t="shared" si="138"/>
        <v>-18</v>
      </c>
      <c r="AQ139" s="6">
        <f t="shared" si="138"/>
        <v>-19</v>
      </c>
      <c r="AR139" s="6">
        <f t="shared" si="138"/>
        <v>-20</v>
      </c>
      <c r="AS139" s="6">
        <f t="shared" si="138"/>
        <v>-21</v>
      </c>
      <c r="AT139" s="6">
        <f t="shared" si="138"/>
        <v>-22</v>
      </c>
      <c r="AU139" s="6">
        <f t="shared" si="138"/>
        <v>-23</v>
      </c>
      <c r="AV139" s="6">
        <f t="shared" si="138"/>
        <v>-24</v>
      </c>
      <c r="AW139" s="6">
        <f t="shared" si="138"/>
        <v>-25</v>
      </c>
      <c r="AX139" s="6">
        <f t="shared" si="138"/>
        <v>-26</v>
      </c>
      <c r="AY139" s="6">
        <f t="shared" si="138"/>
        <v>-27</v>
      </c>
      <c r="AZ139" s="6">
        <f t="shared" si="138"/>
        <v>-28</v>
      </c>
      <c r="BA139" s="6">
        <f t="shared" si="138"/>
        <v>-29</v>
      </c>
      <c r="BB139" s="6">
        <f t="shared" ref="BB139:BS139" si="139">BB137-BB138</f>
        <v>-30</v>
      </c>
      <c r="BC139" s="6">
        <f t="shared" si="139"/>
        <v>-31</v>
      </c>
      <c r="BD139" s="6">
        <f t="shared" si="139"/>
        <v>-32</v>
      </c>
      <c r="BE139" s="6">
        <f t="shared" si="139"/>
        <v>-33</v>
      </c>
      <c r="BF139" s="6">
        <f t="shared" si="139"/>
        <v>-34</v>
      </c>
      <c r="BG139" s="6">
        <f t="shared" si="139"/>
        <v>-35</v>
      </c>
      <c r="BH139" s="6">
        <f t="shared" si="139"/>
        <v>-36</v>
      </c>
      <c r="BI139" s="6">
        <f t="shared" si="139"/>
        <v>-37</v>
      </c>
      <c r="BJ139" s="6">
        <f t="shared" si="139"/>
        <v>-38</v>
      </c>
      <c r="BK139" s="6">
        <f t="shared" si="139"/>
        <v>-39</v>
      </c>
      <c r="BL139" s="6">
        <f t="shared" si="139"/>
        <v>-40</v>
      </c>
      <c r="BM139" s="6">
        <f t="shared" si="139"/>
        <v>-41</v>
      </c>
      <c r="BN139" s="6">
        <f t="shared" si="139"/>
        <v>-42</v>
      </c>
      <c r="BO139" s="6">
        <f t="shared" si="139"/>
        <v>-43</v>
      </c>
      <c r="BP139" s="6">
        <f t="shared" si="139"/>
        <v>-44</v>
      </c>
      <c r="BQ139" s="6">
        <f t="shared" si="139"/>
        <v>-45</v>
      </c>
      <c r="BR139" s="6">
        <f t="shared" si="139"/>
        <v>-46</v>
      </c>
      <c r="BS139" s="6">
        <f t="shared" si="139"/>
        <v>-47</v>
      </c>
      <c r="BU139" s="6" t="s">
        <v>21</v>
      </c>
      <c r="BV139" s="6"/>
      <c r="BW139" s="6"/>
    </row>
    <row r="140" spans="22:75" x14ac:dyDescent="0.35">
      <c r="V140" s="6">
        <f>IF(V139&gt;=0,COUNT($V139)+BT136,"")</f>
        <v>45</v>
      </c>
      <c r="W140" s="6">
        <f>IF(W139&gt;=0,COUNT($V139:W139)+$BT136,"")</f>
        <v>46</v>
      </c>
      <c r="X140" s="6">
        <f>IF(X139&gt;=0,COUNT($V139:X139)+$BT136,"")</f>
        <v>47</v>
      </c>
      <c r="Y140" s="6" t="str">
        <f>IF(Y139&gt;=0,COUNT($V139:Y139)+$BT136,"")</f>
        <v/>
      </c>
      <c r="Z140" s="6" t="str">
        <f>IF(Z139&gt;=0,COUNT($V139:Z139)+$BT136,"")</f>
        <v/>
      </c>
      <c r="AA140" s="6" t="str">
        <f>IF(AA139&gt;=0,COUNT($V139:AA139)+$BT136,"")</f>
        <v/>
      </c>
      <c r="AB140" s="6" t="str">
        <f>IF(AB139&gt;=0,COUNT($V139:AB139)+$BT136,"")</f>
        <v/>
      </c>
      <c r="AC140" s="6" t="str">
        <f>IF(AC139&gt;=0,COUNT($V139:AC139)+$BT136,"")</f>
        <v/>
      </c>
      <c r="AD140" s="6" t="str">
        <f>IF(AD139&gt;=0,COUNT($V139:AD139)+$BT136,"")</f>
        <v/>
      </c>
      <c r="AE140" s="6" t="str">
        <f>IF(AE139&gt;=0,COUNT($V139:AE139)+$BT136,"")</f>
        <v/>
      </c>
      <c r="AF140" s="6" t="str">
        <f>IF(AF139&gt;=0,COUNT($V139:AF139)+$BT136,"")</f>
        <v/>
      </c>
      <c r="AG140" s="6" t="str">
        <f>IF(AG139&gt;=0,COUNT($V139:AG139)+$BT136,"")</f>
        <v/>
      </c>
      <c r="AH140" s="6" t="str">
        <f>IF(AH139&gt;=0,COUNT($V139:AH139)+$BT136,"")</f>
        <v/>
      </c>
      <c r="AI140" s="6" t="str">
        <f>IF(AI139&gt;=0,COUNT($V139:AI139)+$BT136,"")</f>
        <v/>
      </c>
      <c r="AJ140" s="6" t="str">
        <f>IF(AJ139&gt;=0,COUNT($V139:AJ139)+$BT136,"")</f>
        <v/>
      </c>
      <c r="AK140" s="6" t="str">
        <f>IF(AK139&gt;=0,COUNT($V139:AK139)+$BT136,"")</f>
        <v/>
      </c>
      <c r="AL140" s="6" t="str">
        <f>IF(AL139&gt;=0,COUNT($V139:AL139)+$BT136,"")</f>
        <v/>
      </c>
      <c r="AM140" s="6" t="str">
        <f>IF(AM139&gt;=0,COUNT($V139:AM139)+$BT136,"")</f>
        <v/>
      </c>
      <c r="AN140" s="6" t="str">
        <f>IF(AN139&gt;=0,COUNT($V139:AN139)+$BT136,"")</f>
        <v/>
      </c>
      <c r="AO140" s="6" t="str">
        <f>IF(AO139&gt;=0,COUNT($V139:AO139)+$BT136,"")</f>
        <v/>
      </c>
      <c r="AP140" s="6" t="str">
        <f>IF(AP139&gt;=0,COUNT($V139:AP139)+$BT136,"")</f>
        <v/>
      </c>
      <c r="AQ140" s="6" t="str">
        <f>IF(AQ139&gt;=0,COUNT($V139:AQ139)+$BT136,"")</f>
        <v/>
      </c>
      <c r="AR140" s="6" t="str">
        <f>IF(AR139&gt;=0,COUNT($V139:AR139)+$BT136,"")</f>
        <v/>
      </c>
      <c r="AS140" s="6" t="str">
        <f>IF(AS139&gt;=0,COUNT($V139:AS139)+$BT136,"")</f>
        <v/>
      </c>
      <c r="AT140" s="6" t="str">
        <f>IF(AT139&gt;=0,COUNT($V139:AT139)+$BT136,"")</f>
        <v/>
      </c>
      <c r="AU140" s="6" t="str">
        <f>IF(AU139&gt;=0,COUNT($V139:AU139)+$BT136,"")</f>
        <v/>
      </c>
      <c r="AV140" s="6" t="str">
        <f>IF(AV139&gt;=0,COUNT($V139:AV139)+$BT136,"")</f>
        <v/>
      </c>
      <c r="AW140" s="6" t="str">
        <f>IF(AW139&gt;=0,COUNT($V139:AW139)+$BT136,"")</f>
        <v/>
      </c>
      <c r="AX140" s="6" t="str">
        <f>IF(AX139&gt;=0,COUNT($V139:AX139)+$BT136,"")</f>
        <v/>
      </c>
      <c r="AY140" s="6" t="str">
        <f>IF(AY139&gt;=0,COUNT($V139:AY139)+$BT136,"")</f>
        <v/>
      </c>
      <c r="AZ140" s="6" t="str">
        <f>IF(AZ139&gt;=0,COUNT($V139:AZ139)+$BT136,"")</f>
        <v/>
      </c>
      <c r="BA140" s="6" t="str">
        <f>IF(BA139&gt;=0,COUNT($V139:BA139)+$BT136,"")</f>
        <v/>
      </c>
      <c r="BB140" s="6" t="str">
        <f>IF(BB139&gt;=0,COUNT($V139:BB139)+$BT136,"")</f>
        <v/>
      </c>
      <c r="BC140" s="6" t="str">
        <f>IF(BC139&gt;=0,COUNT($V139:BC139)+$BT136,"")</f>
        <v/>
      </c>
      <c r="BD140" s="6" t="str">
        <f>IF(BD139&gt;=0,COUNT($V139:BD139)+$BT136,"")</f>
        <v/>
      </c>
      <c r="BE140" s="6" t="str">
        <f>IF(BE139&gt;=0,COUNT($V139:BE139)+$BT136,"")</f>
        <v/>
      </c>
      <c r="BF140" s="6" t="str">
        <f>IF(BF139&gt;=0,COUNT($V139:BF139)+$BT136,"")</f>
        <v/>
      </c>
      <c r="BG140" s="6" t="str">
        <f>IF(BG139&gt;=0,COUNT($V139:BG139)+$BT136,"")</f>
        <v/>
      </c>
      <c r="BH140" s="6" t="str">
        <f>IF(BH139&gt;=0,COUNT($V139:BH139)+$BT136,"")</f>
        <v/>
      </c>
      <c r="BI140" s="6" t="str">
        <f>IF(BI139&gt;=0,COUNT($V139:BI139)+$BT136,"")</f>
        <v/>
      </c>
      <c r="BJ140" s="6" t="str">
        <f>IF(BJ139&gt;=0,COUNT($V139:BJ139)+$BT136,"")</f>
        <v/>
      </c>
      <c r="BK140" s="6" t="str">
        <f>IF(BK139&gt;=0,COUNT($V139:BK139)+$BT136,"")</f>
        <v/>
      </c>
      <c r="BL140" s="6" t="str">
        <f>IF(BL139&gt;=0,COUNT($V139:BL139)+$BT136,"")</f>
        <v/>
      </c>
      <c r="BM140" s="6" t="str">
        <f>IF(BM139&gt;=0,COUNT($V139:BM139)+$BT136,"")</f>
        <v/>
      </c>
      <c r="BN140" s="6" t="str">
        <f>IF(BN139&gt;=0,COUNT($V139:BN139)+$BT136,"")</f>
        <v/>
      </c>
      <c r="BO140" s="6" t="str">
        <f>IF(BO139&gt;=0,COUNT($V139:BO139)+$BT136,"")</f>
        <v/>
      </c>
      <c r="BP140" s="6" t="str">
        <f>IF(BP139&gt;=0,COUNT($V139:BP139)+$BT136,"")</f>
        <v/>
      </c>
      <c r="BQ140" s="6" t="str">
        <f>IF(BQ139&gt;=0,COUNT($V139:BQ139)+$BT136,"")</f>
        <v/>
      </c>
      <c r="BR140" s="6" t="str">
        <f>IF(BR139&gt;=0,COUNT($V139:BR139)+$BT136,"")</f>
        <v/>
      </c>
      <c r="BS140" s="6" t="str">
        <f>IF(BS139&gt;=0,COUNT($V139:BS139)+$BT136,"")</f>
        <v/>
      </c>
      <c r="BT140" s="6">
        <f>COUNT(V140:BS140)+BT136</f>
        <v>47</v>
      </c>
      <c r="BU140" s="276" t="str">
        <f>V140&amp;BU139&amp;W140&amp;BU139&amp;X140&amp;BU139&amp;Y140&amp;BU139&amp;Z140&amp;BU139&amp;AA140&amp;BU139&amp;AB140&amp;BU139&amp;AC140&amp;BU139&amp;AD140&amp;BU139&amp;AE140&amp;BU139&amp;AF140&amp;BU139&amp;AG140&amp;BU139&amp;AH140&amp;BU139&amp;AI140&amp;BU139&amp;AJ140&amp;BU139&amp;AK140&amp;BU139&amp;AL140&amp;BU139&amp;AM140&amp;BU139&amp;AN140&amp;BU139&amp;AO140&amp;BU139&amp;AP140&amp;BU139&amp;AQ140&amp;BU139&amp;AR140&amp;BU139&amp;AS140&amp;BU139&amp;AT140&amp;BU139&amp;AU140&amp;BU139&amp;AV140&amp;BU139&amp;AW140&amp;BU139&amp;AX140&amp;BU139&amp;AY140&amp;BU139&amp;AZ140&amp;BU139&amp;BA140&amp;BU139&amp;BB140&amp;BU139&amp;BC140&amp;BU139&amp;BD140&amp;BU139&amp;BE140&amp;BU139&amp;BF140&amp;BU139&amp;BG140&amp;BU139&amp;BH140&amp;BU139&amp;BI140&amp;BU139&amp;BJ140&amp;BU139&amp;BK140&amp;BU139&amp;BL140&amp;BU139&amp;BM140&amp;BU139&amp;BN140&amp;BU139&amp;BO140&amp;BU139&amp;BP140&amp;BU139&amp;BQ140&amp;BU139&amp;BR140&amp;BU139&amp;BS140</f>
        <v xml:space="preserve">45  46  47                                                                                              </v>
      </c>
      <c r="BV140" s="6"/>
      <c r="BW140" s="6"/>
    </row>
    <row r="141" spans="22:75" x14ac:dyDescent="0.35">
      <c r="V141" s="275">
        <f>'Encode Data'!G28</f>
        <v>2</v>
      </c>
      <c r="W141" s="6">
        <f t="shared" ref="W141:BB141" si="140">V141</f>
        <v>2</v>
      </c>
      <c r="X141" s="6">
        <f t="shared" si="140"/>
        <v>2</v>
      </c>
      <c r="Y141" s="6">
        <f t="shared" si="140"/>
        <v>2</v>
      </c>
      <c r="Z141" s="6">
        <f t="shared" si="140"/>
        <v>2</v>
      </c>
      <c r="AA141" s="6">
        <f t="shared" si="140"/>
        <v>2</v>
      </c>
      <c r="AB141" s="6">
        <f t="shared" si="140"/>
        <v>2</v>
      </c>
      <c r="AC141" s="6">
        <f t="shared" si="140"/>
        <v>2</v>
      </c>
      <c r="AD141" s="6">
        <f t="shared" si="140"/>
        <v>2</v>
      </c>
      <c r="AE141" s="6">
        <f t="shared" si="140"/>
        <v>2</v>
      </c>
      <c r="AF141" s="6">
        <f t="shared" si="140"/>
        <v>2</v>
      </c>
      <c r="AG141" s="6">
        <f t="shared" si="140"/>
        <v>2</v>
      </c>
      <c r="AH141" s="6">
        <f t="shared" si="140"/>
        <v>2</v>
      </c>
      <c r="AI141" s="6">
        <f t="shared" si="140"/>
        <v>2</v>
      </c>
      <c r="AJ141" s="6">
        <f t="shared" si="140"/>
        <v>2</v>
      </c>
      <c r="AK141" s="6">
        <f t="shared" si="140"/>
        <v>2</v>
      </c>
      <c r="AL141" s="6">
        <f t="shared" si="140"/>
        <v>2</v>
      </c>
      <c r="AM141" s="6">
        <f t="shared" si="140"/>
        <v>2</v>
      </c>
      <c r="AN141" s="6">
        <f t="shared" si="140"/>
        <v>2</v>
      </c>
      <c r="AO141" s="6">
        <f t="shared" si="140"/>
        <v>2</v>
      </c>
      <c r="AP141" s="6">
        <f t="shared" si="140"/>
        <v>2</v>
      </c>
      <c r="AQ141" s="6">
        <f t="shared" si="140"/>
        <v>2</v>
      </c>
      <c r="AR141" s="6">
        <f t="shared" si="140"/>
        <v>2</v>
      </c>
      <c r="AS141" s="6">
        <f t="shared" si="140"/>
        <v>2</v>
      </c>
      <c r="AT141" s="6">
        <f t="shared" si="140"/>
        <v>2</v>
      </c>
      <c r="AU141" s="6">
        <f t="shared" si="140"/>
        <v>2</v>
      </c>
      <c r="AV141" s="6">
        <f t="shared" si="140"/>
        <v>2</v>
      </c>
      <c r="AW141" s="6">
        <f t="shared" si="140"/>
        <v>2</v>
      </c>
      <c r="AX141" s="6">
        <f t="shared" si="140"/>
        <v>2</v>
      </c>
      <c r="AY141" s="6">
        <f t="shared" si="140"/>
        <v>2</v>
      </c>
      <c r="AZ141" s="6">
        <f t="shared" si="140"/>
        <v>2</v>
      </c>
      <c r="BA141" s="6">
        <f t="shared" si="140"/>
        <v>2</v>
      </c>
      <c r="BB141" s="6">
        <f t="shared" si="140"/>
        <v>2</v>
      </c>
      <c r="BC141" s="6">
        <f t="shared" ref="BC141:BS141" si="141">BB141</f>
        <v>2</v>
      </c>
      <c r="BD141" s="6">
        <f t="shared" si="141"/>
        <v>2</v>
      </c>
      <c r="BE141" s="6">
        <f t="shared" si="141"/>
        <v>2</v>
      </c>
      <c r="BF141" s="6">
        <f t="shared" si="141"/>
        <v>2</v>
      </c>
      <c r="BG141" s="6">
        <f t="shared" si="141"/>
        <v>2</v>
      </c>
      <c r="BH141" s="6">
        <f t="shared" si="141"/>
        <v>2</v>
      </c>
      <c r="BI141" s="6">
        <f t="shared" si="141"/>
        <v>2</v>
      </c>
      <c r="BJ141" s="6">
        <f t="shared" si="141"/>
        <v>2</v>
      </c>
      <c r="BK141" s="6">
        <f t="shared" si="141"/>
        <v>2</v>
      </c>
      <c r="BL141" s="6">
        <f t="shared" si="141"/>
        <v>2</v>
      </c>
      <c r="BM141" s="6">
        <f t="shared" si="141"/>
        <v>2</v>
      </c>
      <c r="BN141" s="6">
        <f t="shared" si="141"/>
        <v>2</v>
      </c>
      <c r="BO141" s="6">
        <f t="shared" si="141"/>
        <v>2</v>
      </c>
      <c r="BP141" s="6">
        <f t="shared" si="141"/>
        <v>2</v>
      </c>
      <c r="BQ141" s="6">
        <f t="shared" si="141"/>
        <v>2</v>
      </c>
      <c r="BR141" s="6">
        <f t="shared" si="141"/>
        <v>2</v>
      </c>
      <c r="BS141" s="6">
        <f t="shared" si="141"/>
        <v>2</v>
      </c>
      <c r="BV141" s="6"/>
      <c r="BW141" s="6"/>
    </row>
    <row r="142" spans="22:75" x14ac:dyDescent="0.35">
      <c r="V142" s="6">
        <v>1</v>
      </c>
      <c r="W142" s="6">
        <v>2</v>
      </c>
      <c r="X142" s="6">
        <v>3</v>
      </c>
      <c r="Y142" s="6">
        <v>4</v>
      </c>
      <c r="Z142" s="6">
        <v>5</v>
      </c>
      <c r="AA142" s="6">
        <v>6</v>
      </c>
      <c r="AB142" s="6">
        <v>7</v>
      </c>
      <c r="AC142" s="6">
        <v>8</v>
      </c>
      <c r="AD142" s="6">
        <v>9</v>
      </c>
      <c r="AE142" s="6">
        <v>10</v>
      </c>
      <c r="AF142" s="6">
        <v>11</v>
      </c>
      <c r="AG142" s="6">
        <v>12</v>
      </c>
      <c r="AH142" s="6">
        <v>13</v>
      </c>
      <c r="AI142" s="6">
        <v>14</v>
      </c>
      <c r="AJ142" s="6">
        <v>15</v>
      </c>
      <c r="AK142" s="6">
        <v>16</v>
      </c>
      <c r="AL142" s="6">
        <v>17</v>
      </c>
      <c r="AM142" s="6">
        <v>18</v>
      </c>
      <c r="AN142" s="6">
        <v>19</v>
      </c>
      <c r="AO142" s="6">
        <v>20</v>
      </c>
      <c r="AP142" s="6">
        <v>21</v>
      </c>
      <c r="AQ142" s="6">
        <v>22</v>
      </c>
      <c r="AR142" s="6">
        <v>23</v>
      </c>
      <c r="AS142" s="6">
        <v>24</v>
      </c>
      <c r="AT142" s="6">
        <v>25</v>
      </c>
      <c r="AU142" s="6">
        <v>26</v>
      </c>
      <c r="AV142" s="6">
        <v>27</v>
      </c>
      <c r="AW142" s="6">
        <v>28</v>
      </c>
      <c r="AX142" s="6">
        <v>29</v>
      </c>
      <c r="AY142" s="6">
        <v>30</v>
      </c>
      <c r="AZ142" s="6">
        <v>31</v>
      </c>
      <c r="BA142" s="6">
        <v>32</v>
      </c>
      <c r="BB142" s="6">
        <v>33</v>
      </c>
      <c r="BC142" s="6">
        <v>34</v>
      </c>
      <c r="BD142" s="6">
        <v>35</v>
      </c>
      <c r="BE142" s="6">
        <v>36</v>
      </c>
      <c r="BF142" s="6">
        <v>37</v>
      </c>
      <c r="BG142" s="6">
        <v>38</v>
      </c>
      <c r="BH142" s="6">
        <v>39</v>
      </c>
      <c r="BI142" s="6">
        <v>40</v>
      </c>
      <c r="BJ142" s="6">
        <v>41</v>
      </c>
      <c r="BK142" s="6">
        <v>42</v>
      </c>
      <c r="BL142" s="6">
        <v>43</v>
      </c>
      <c r="BM142" s="6">
        <v>44</v>
      </c>
      <c r="BN142" s="6">
        <v>45</v>
      </c>
      <c r="BO142" s="6">
        <v>46</v>
      </c>
      <c r="BP142" s="6">
        <v>47</v>
      </c>
      <c r="BQ142" s="6">
        <v>48</v>
      </c>
      <c r="BR142" s="6">
        <v>49</v>
      </c>
      <c r="BS142" s="6">
        <v>50</v>
      </c>
      <c r="BV142" s="6"/>
      <c r="BW142" s="6"/>
    </row>
    <row r="143" spans="22:75" x14ac:dyDescent="0.35">
      <c r="V143" s="6">
        <f t="shared" ref="V143:BA143" si="142">V141-V142</f>
        <v>1</v>
      </c>
      <c r="W143" s="6">
        <f t="shared" si="142"/>
        <v>0</v>
      </c>
      <c r="X143" s="6">
        <f t="shared" si="142"/>
        <v>-1</v>
      </c>
      <c r="Y143" s="6">
        <f t="shared" si="142"/>
        <v>-2</v>
      </c>
      <c r="Z143" s="6">
        <f t="shared" si="142"/>
        <v>-3</v>
      </c>
      <c r="AA143" s="6">
        <f t="shared" si="142"/>
        <v>-4</v>
      </c>
      <c r="AB143" s="6">
        <f t="shared" si="142"/>
        <v>-5</v>
      </c>
      <c r="AC143" s="6">
        <f t="shared" si="142"/>
        <v>-6</v>
      </c>
      <c r="AD143" s="6">
        <f t="shared" si="142"/>
        <v>-7</v>
      </c>
      <c r="AE143" s="6">
        <f t="shared" si="142"/>
        <v>-8</v>
      </c>
      <c r="AF143" s="6">
        <f t="shared" si="142"/>
        <v>-9</v>
      </c>
      <c r="AG143" s="6">
        <f t="shared" si="142"/>
        <v>-10</v>
      </c>
      <c r="AH143" s="6">
        <f t="shared" si="142"/>
        <v>-11</v>
      </c>
      <c r="AI143" s="6">
        <f t="shared" si="142"/>
        <v>-12</v>
      </c>
      <c r="AJ143" s="6">
        <f t="shared" si="142"/>
        <v>-13</v>
      </c>
      <c r="AK143" s="6">
        <f t="shared" si="142"/>
        <v>-14</v>
      </c>
      <c r="AL143" s="6">
        <f t="shared" si="142"/>
        <v>-15</v>
      </c>
      <c r="AM143" s="6">
        <f t="shared" si="142"/>
        <v>-16</v>
      </c>
      <c r="AN143" s="6">
        <f t="shared" si="142"/>
        <v>-17</v>
      </c>
      <c r="AO143" s="6">
        <f t="shared" si="142"/>
        <v>-18</v>
      </c>
      <c r="AP143" s="6">
        <f t="shared" si="142"/>
        <v>-19</v>
      </c>
      <c r="AQ143" s="6">
        <f t="shared" si="142"/>
        <v>-20</v>
      </c>
      <c r="AR143" s="6">
        <f t="shared" si="142"/>
        <v>-21</v>
      </c>
      <c r="AS143" s="6">
        <f t="shared" si="142"/>
        <v>-22</v>
      </c>
      <c r="AT143" s="6">
        <f t="shared" si="142"/>
        <v>-23</v>
      </c>
      <c r="AU143" s="6">
        <f t="shared" si="142"/>
        <v>-24</v>
      </c>
      <c r="AV143" s="6">
        <f t="shared" si="142"/>
        <v>-25</v>
      </c>
      <c r="AW143" s="6">
        <f t="shared" si="142"/>
        <v>-26</v>
      </c>
      <c r="AX143" s="6">
        <f t="shared" si="142"/>
        <v>-27</v>
      </c>
      <c r="AY143" s="6">
        <f t="shared" si="142"/>
        <v>-28</v>
      </c>
      <c r="AZ143" s="6">
        <f t="shared" si="142"/>
        <v>-29</v>
      </c>
      <c r="BA143" s="6">
        <f t="shared" si="142"/>
        <v>-30</v>
      </c>
      <c r="BB143" s="6">
        <f t="shared" ref="BB143:BS143" si="143">BB141-BB142</f>
        <v>-31</v>
      </c>
      <c r="BC143" s="6">
        <f t="shared" si="143"/>
        <v>-32</v>
      </c>
      <c r="BD143" s="6">
        <f t="shared" si="143"/>
        <v>-33</v>
      </c>
      <c r="BE143" s="6">
        <f t="shared" si="143"/>
        <v>-34</v>
      </c>
      <c r="BF143" s="6">
        <f t="shared" si="143"/>
        <v>-35</v>
      </c>
      <c r="BG143" s="6">
        <f t="shared" si="143"/>
        <v>-36</v>
      </c>
      <c r="BH143" s="6">
        <f t="shared" si="143"/>
        <v>-37</v>
      </c>
      <c r="BI143" s="6">
        <f t="shared" si="143"/>
        <v>-38</v>
      </c>
      <c r="BJ143" s="6">
        <f t="shared" si="143"/>
        <v>-39</v>
      </c>
      <c r="BK143" s="6">
        <f t="shared" si="143"/>
        <v>-40</v>
      </c>
      <c r="BL143" s="6">
        <f t="shared" si="143"/>
        <v>-41</v>
      </c>
      <c r="BM143" s="6">
        <f t="shared" si="143"/>
        <v>-42</v>
      </c>
      <c r="BN143" s="6">
        <f t="shared" si="143"/>
        <v>-43</v>
      </c>
      <c r="BO143" s="6">
        <f t="shared" si="143"/>
        <v>-44</v>
      </c>
      <c r="BP143" s="6">
        <f t="shared" si="143"/>
        <v>-45</v>
      </c>
      <c r="BQ143" s="6">
        <f t="shared" si="143"/>
        <v>-46</v>
      </c>
      <c r="BR143" s="6">
        <f t="shared" si="143"/>
        <v>-47</v>
      </c>
      <c r="BS143" s="6">
        <f t="shared" si="143"/>
        <v>-48</v>
      </c>
      <c r="BU143" s="6" t="s">
        <v>21</v>
      </c>
      <c r="BV143" s="6"/>
      <c r="BW143" s="6"/>
    </row>
    <row r="144" spans="22:75" x14ac:dyDescent="0.35">
      <c r="V144" s="6">
        <f>IF(V143&gt;=0,COUNT($V143)+BT140,"")</f>
        <v>48</v>
      </c>
      <c r="W144" s="6">
        <f>IF(W143&gt;=0,COUNT($V143:W143)+$BT140,"")</f>
        <v>49</v>
      </c>
      <c r="X144" s="6" t="str">
        <f>IF(X143&gt;=0,COUNT($V143:X143)+$BT140,"")</f>
        <v/>
      </c>
      <c r="Y144" s="6" t="str">
        <f>IF(Y143&gt;=0,COUNT($V143:Y143)+$BT140,"")</f>
        <v/>
      </c>
      <c r="Z144" s="6" t="str">
        <f>IF(Z143&gt;=0,COUNT($V143:Z143)+$BT140,"")</f>
        <v/>
      </c>
      <c r="AA144" s="6" t="str">
        <f>IF(AA143&gt;=0,COUNT($V143:AA143)+$BT140,"")</f>
        <v/>
      </c>
      <c r="AB144" s="6" t="str">
        <f>IF(AB143&gt;=0,COUNT($V143:AB143)+$BT140,"")</f>
        <v/>
      </c>
      <c r="AC144" s="6" t="str">
        <f>IF(AC143&gt;=0,COUNT($V143:AC143)+$BT140,"")</f>
        <v/>
      </c>
      <c r="AD144" s="6" t="str">
        <f>IF(AD143&gt;=0,COUNT($V143:AD143)+$BT140,"")</f>
        <v/>
      </c>
      <c r="AE144" s="6" t="str">
        <f>IF(AE143&gt;=0,COUNT($V143:AE143)+$BT140,"")</f>
        <v/>
      </c>
      <c r="AF144" s="6" t="str">
        <f>IF(AF143&gt;=0,COUNT($V143:AF143)+$BT140,"")</f>
        <v/>
      </c>
      <c r="AG144" s="6" t="str">
        <f>IF(AG143&gt;=0,COUNT($V143:AG143)+$BT140,"")</f>
        <v/>
      </c>
      <c r="AH144" s="6" t="str">
        <f>IF(AH143&gt;=0,COUNT($V143:AH143)+$BT140,"")</f>
        <v/>
      </c>
      <c r="AI144" s="6" t="str">
        <f>IF(AI143&gt;=0,COUNT($V143:AI143)+$BT140,"")</f>
        <v/>
      </c>
      <c r="AJ144" s="6" t="str">
        <f>IF(AJ143&gt;=0,COUNT($V143:AJ143)+$BT140,"")</f>
        <v/>
      </c>
      <c r="AK144" s="6" t="str">
        <f>IF(AK143&gt;=0,COUNT($V143:AK143)+$BT140,"")</f>
        <v/>
      </c>
      <c r="AL144" s="6" t="str">
        <f>IF(AL143&gt;=0,COUNT($V143:AL143)+$BT140,"")</f>
        <v/>
      </c>
      <c r="AM144" s="6" t="str">
        <f>IF(AM143&gt;=0,COUNT($V143:AM143)+$BT140,"")</f>
        <v/>
      </c>
      <c r="AN144" s="6" t="str">
        <f>IF(AN143&gt;=0,COUNT($V143:AN143)+$BT140,"")</f>
        <v/>
      </c>
      <c r="AO144" s="6" t="str">
        <f>IF(AO143&gt;=0,COUNT($V143:AO143)+$BT140,"")</f>
        <v/>
      </c>
      <c r="AP144" s="6" t="str">
        <f>IF(AP143&gt;=0,COUNT($V143:AP143)+$BT140,"")</f>
        <v/>
      </c>
      <c r="AQ144" s="6" t="str">
        <f>IF(AQ143&gt;=0,COUNT($V143:AQ143)+$BT140,"")</f>
        <v/>
      </c>
      <c r="AR144" s="6" t="str">
        <f>IF(AR143&gt;=0,COUNT($V143:AR143)+$BT140,"")</f>
        <v/>
      </c>
      <c r="AS144" s="6" t="str">
        <f>IF(AS143&gt;=0,COUNT($V143:AS143)+$BT140,"")</f>
        <v/>
      </c>
      <c r="AT144" s="6" t="str">
        <f>IF(AT143&gt;=0,COUNT($V143:AT143)+$BT140,"")</f>
        <v/>
      </c>
      <c r="AU144" s="6" t="str">
        <f>IF(AU143&gt;=0,COUNT($V143:AU143)+$BT140,"")</f>
        <v/>
      </c>
      <c r="AV144" s="6" t="str">
        <f>IF(AV143&gt;=0,COUNT($V143:AV143)+$BT140,"")</f>
        <v/>
      </c>
      <c r="AW144" s="6" t="str">
        <f>IF(AW143&gt;=0,COUNT($V143:AW143)+$BT140,"")</f>
        <v/>
      </c>
      <c r="AX144" s="6" t="str">
        <f>IF(AX143&gt;=0,COUNT($V143:AX143)+$BT140,"")</f>
        <v/>
      </c>
      <c r="AY144" s="6" t="str">
        <f>IF(AY143&gt;=0,COUNT($V143:AY143)+$BT140,"")</f>
        <v/>
      </c>
      <c r="AZ144" s="6" t="str">
        <f>IF(AZ143&gt;=0,COUNT($V143:AZ143)+$BT140,"")</f>
        <v/>
      </c>
      <c r="BA144" s="6" t="str">
        <f>IF(BA143&gt;=0,COUNT($V143:BA143)+$BT140,"")</f>
        <v/>
      </c>
      <c r="BB144" s="6" t="str">
        <f>IF(BB143&gt;=0,COUNT($V143:BB143)+$BT140,"")</f>
        <v/>
      </c>
      <c r="BC144" s="6" t="str">
        <f>IF(BC143&gt;=0,COUNT($V143:BC143)+$BT140,"")</f>
        <v/>
      </c>
      <c r="BD144" s="6" t="str">
        <f>IF(BD143&gt;=0,COUNT($V143:BD143)+$BT140,"")</f>
        <v/>
      </c>
      <c r="BE144" s="6" t="str">
        <f>IF(BE143&gt;=0,COUNT($V143:BE143)+$BT140,"")</f>
        <v/>
      </c>
      <c r="BF144" s="6" t="str">
        <f>IF(BF143&gt;=0,COUNT($V143:BF143)+$BT140,"")</f>
        <v/>
      </c>
      <c r="BG144" s="6" t="str">
        <f>IF(BG143&gt;=0,COUNT($V143:BG143)+$BT140,"")</f>
        <v/>
      </c>
      <c r="BH144" s="6" t="str">
        <f>IF(BH143&gt;=0,COUNT($V143:BH143)+$BT140,"")</f>
        <v/>
      </c>
      <c r="BI144" s="6" t="str">
        <f>IF(BI143&gt;=0,COUNT($V143:BI143)+$BT140,"")</f>
        <v/>
      </c>
      <c r="BJ144" s="6" t="str">
        <f>IF(BJ143&gt;=0,COUNT($V143:BJ143)+$BT140,"")</f>
        <v/>
      </c>
      <c r="BK144" s="6" t="str">
        <f>IF(BK143&gt;=0,COUNT($V143:BK143)+$BT140,"")</f>
        <v/>
      </c>
      <c r="BL144" s="6" t="str">
        <f>IF(BL143&gt;=0,COUNT($V143:BL143)+$BT140,"")</f>
        <v/>
      </c>
      <c r="BM144" s="6" t="str">
        <f>IF(BM143&gt;=0,COUNT($V143:BM143)+$BT140,"")</f>
        <v/>
      </c>
      <c r="BN144" s="6" t="str">
        <f>IF(BN143&gt;=0,COUNT($V143:BN143)+$BT140,"")</f>
        <v/>
      </c>
      <c r="BO144" s="6" t="str">
        <f>IF(BO143&gt;=0,COUNT($V143:BO143)+$BT140,"")</f>
        <v/>
      </c>
      <c r="BP144" s="6" t="str">
        <f>IF(BP143&gt;=0,COUNT($V143:BP143)+$BT140,"")</f>
        <v/>
      </c>
      <c r="BQ144" s="6" t="str">
        <f>IF(BQ143&gt;=0,COUNT($V143:BQ143)+$BT140,"")</f>
        <v/>
      </c>
      <c r="BR144" s="6" t="str">
        <f>IF(BR143&gt;=0,COUNT($V143:BR143)+$BT140,"")</f>
        <v/>
      </c>
      <c r="BS144" s="6" t="str">
        <f>IF(BS143&gt;=0,COUNT($V143:BS143)+$BT140,"")</f>
        <v/>
      </c>
      <c r="BT144" s="6">
        <f>COUNT(V144:BS144)+BT140</f>
        <v>49</v>
      </c>
      <c r="BU144" s="276" t="str">
        <f>V144&amp;BU143&amp;W144&amp;BU143&amp;X144&amp;BU143&amp;Y144&amp;BU143&amp;Z144&amp;BU143&amp;AA144&amp;BU143&amp;AB144&amp;BU143&amp;AC144&amp;BU143&amp;AD144&amp;BU143&amp;AE144&amp;BU143&amp;AF144&amp;BU143&amp;AG144&amp;BU143&amp;AH144&amp;BU143&amp;AI144&amp;BU143&amp;AJ144&amp;BU143&amp;AK144&amp;BU143&amp;AL144&amp;BU143&amp;AM144&amp;BU143&amp;AN144&amp;BU143&amp;AO144&amp;BU143&amp;AP144&amp;BU143&amp;AQ144&amp;BU143&amp;AR144&amp;BU143&amp;AS144&amp;BU143&amp;AT144&amp;BU143&amp;AU144&amp;BU143&amp;AV144&amp;BU143&amp;AW144&amp;BU143&amp;AX144&amp;BU143&amp;AY144&amp;BU143&amp;AZ144&amp;BU143&amp;BA144&amp;BU143&amp;BB144&amp;BU143&amp;BC144&amp;BU143&amp;BD144&amp;BU143&amp;BE144&amp;BU143&amp;BF144&amp;BU143&amp;BG144&amp;BU143&amp;BH144&amp;BU143&amp;BI144&amp;BU143&amp;BJ144&amp;BU143&amp;BK144&amp;BU143&amp;BL144&amp;BU143&amp;BM144&amp;BU143&amp;BN144&amp;BU143&amp;BO144&amp;BU143&amp;BP144&amp;BU143&amp;BQ144&amp;BU143&amp;BR144&amp;BU143&amp;BS144</f>
        <v xml:space="preserve">48  49                                                                                                </v>
      </c>
      <c r="BV144" s="6"/>
      <c r="BW144" s="6"/>
    </row>
    <row r="145" spans="22:75" x14ac:dyDescent="0.35">
      <c r="V145" s="275">
        <f>'Encode Data'!G31</f>
        <v>2</v>
      </c>
      <c r="W145" s="6">
        <f t="shared" ref="W145:BB145" si="144">V145</f>
        <v>2</v>
      </c>
      <c r="X145" s="6">
        <f t="shared" si="144"/>
        <v>2</v>
      </c>
      <c r="Y145" s="6">
        <f t="shared" si="144"/>
        <v>2</v>
      </c>
      <c r="Z145" s="6">
        <f t="shared" si="144"/>
        <v>2</v>
      </c>
      <c r="AA145" s="6">
        <f t="shared" si="144"/>
        <v>2</v>
      </c>
      <c r="AB145" s="6">
        <f t="shared" si="144"/>
        <v>2</v>
      </c>
      <c r="AC145" s="6">
        <f t="shared" si="144"/>
        <v>2</v>
      </c>
      <c r="AD145" s="6">
        <f t="shared" si="144"/>
        <v>2</v>
      </c>
      <c r="AE145" s="6">
        <f t="shared" si="144"/>
        <v>2</v>
      </c>
      <c r="AF145" s="6">
        <f t="shared" si="144"/>
        <v>2</v>
      </c>
      <c r="AG145" s="6">
        <f t="shared" si="144"/>
        <v>2</v>
      </c>
      <c r="AH145" s="6">
        <f t="shared" si="144"/>
        <v>2</v>
      </c>
      <c r="AI145" s="6">
        <f t="shared" si="144"/>
        <v>2</v>
      </c>
      <c r="AJ145" s="6">
        <f t="shared" si="144"/>
        <v>2</v>
      </c>
      <c r="AK145" s="6">
        <f t="shared" si="144"/>
        <v>2</v>
      </c>
      <c r="AL145" s="6">
        <f t="shared" si="144"/>
        <v>2</v>
      </c>
      <c r="AM145" s="6">
        <f t="shared" si="144"/>
        <v>2</v>
      </c>
      <c r="AN145" s="6">
        <f t="shared" si="144"/>
        <v>2</v>
      </c>
      <c r="AO145" s="6">
        <f t="shared" si="144"/>
        <v>2</v>
      </c>
      <c r="AP145" s="6">
        <f t="shared" si="144"/>
        <v>2</v>
      </c>
      <c r="AQ145" s="6">
        <f t="shared" si="144"/>
        <v>2</v>
      </c>
      <c r="AR145" s="6">
        <f t="shared" si="144"/>
        <v>2</v>
      </c>
      <c r="AS145" s="6">
        <f t="shared" si="144"/>
        <v>2</v>
      </c>
      <c r="AT145" s="6">
        <f t="shared" si="144"/>
        <v>2</v>
      </c>
      <c r="AU145" s="6">
        <f t="shared" si="144"/>
        <v>2</v>
      </c>
      <c r="AV145" s="6">
        <f t="shared" si="144"/>
        <v>2</v>
      </c>
      <c r="AW145" s="6">
        <f t="shared" si="144"/>
        <v>2</v>
      </c>
      <c r="AX145" s="6">
        <f t="shared" si="144"/>
        <v>2</v>
      </c>
      <c r="AY145" s="6">
        <f t="shared" si="144"/>
        <v>2</v>
      </c>
      <c r="AZ145" s="6">
        <f t="shared" si="144"/>
        <v>2</v>
      </c>
      <c r="BA145" s="6">
        <f t="shared" si="144"/>
        <v>2</v>
      </c>
      <c r="BB145" s="6">
        <f t="shared" si="144"/>
        <v>2</v>
      </c>
      <c r="BC145" s="6">
        <f t="shared" ref="BC145:BS145" si="145">BB145</f>
        <v>2</v>
      </c>
      <c r="BD145" s="6">
        <f t="shared" si="145"/>
        <v>2</v>
      </c>
      <c r="BE145" s="6">
        <f t="shared" si="145"/>
        <v>2</v>
      </c>
      <c r="BF145" s="6">
        <f t="shared" si="145"/>
        <v>2</v>
      </c>
      <c r="BG145" s="6">
        <f t="shared" si="145"/>
        <v>2</v>
      </c>
      <c r="BH145" s="6">
        <f t="shared" si="145"/>
        <v>2</v>
      </c>
      <c r="BI145" s="6">
        <f t="shared" si="145"/>
        <v>2</v>
      </c>
      <c r="BJ145" s="6">
        <f t="shared" si="145"/>
        <v>2</v>
      </c>
      <c r="BK145" s="6">
        <f t="shared" si="145"/>
        <v>2</v>
      </c>
      <c r="BL145" s="6">
        <f t="shared" si="145"/>
        <v>2</v>
      </c>
      <c r="BM145" s="6">
        <f t="shared" si="145"/>
        <v>2</v>
      </c>
      <c r="BN145" s="6">
        <f t="shared" si="145"/>
        <v>2</v>
      </c>
      <c r="BO145" s="6">
        <f t="shared" si="145"/>
        <v>2</v>
      </c>
      <c r="BP145" s="6">
        <f t="shared" si="145"/>
        <v>2</v>
      </c>
      <c r="BQ145" s="6">
        <f t="shared" si="145"/>
        <v>2</v>
      </c>
      <c r="BR145" s="6">
        <f t="shared" si="145"/>
        <v>2</v>
      </c>
      <c r="BS145" s="6">
        <f t="shared" si="145"/>
        <v>2</v>
      </c>
      <c r="BV145" s="6"/>
      <c r="BW145" s="6"/>
    </row>
    <row r="146" spans="22:75" x14ac:dyDescent="0.35">
      <c r="V146" s="6">
        <v>1</v>
      </c>
      <c r="W146" s="6">
        <v>2</v>
      </c>
      <c r="X146" s="6">
        <v>3</v>
      </c>
      <c r="Y146" s="6">
        <v>4</v>
      </c>
      <c r="Z146" s="6">
        <v>5</v>
      </c>
      <c r="AA146" s="6">
        <v>6</v>
      </c>
      <c r="AB146" s="6">
        <v>7</v>
      </c>
      <c r="AC146" s="6">
        <v>8</v>
      </c>
      <c r="AD146" s="6">
        <v>9</v>
      </c>
      <c r="AE146" s="6">
        <v>10</v>
      </c>
      <c r="AF146" s="6">
        <v>11</v>
      </c>
      <c r="AG146" s="6">
        <v>12</v>
      </c>
      <c r="AH146" s="6">
        <v>13</v>
      </c>
      <c r="AI146" s="6">
        <v>14</v>
      </c>
      <c r="AJ146" s="6">
        <v>15</v>
      </c>
      <c r="AK146" s="6">
        <v>16</v>
      </c>
      <c r="AL146" s="6">
        <v>17</v>
      </c>
      <c r="AM146" s="6">
        <v>18</v>
      </c>
      <c r="AN146" s="6">
        <v>19</v>
      </c>
      <c r="AO146" s="6">
        <v>20</v>
      </c>
      <c r="AP146" s="6">
        <v>21</v>
      </c>
      <c r="AQ146" s="6">
        <v>22</v>
      </c>
      <c r="AR146" s="6">
        <v>23</v>
      </c>
      <c r="AS146" s="6">
        <v>24</v>
      </c>
      <c r="AT146" s="6">
        <v>25</v>
      </c>
      <c r="AU146" s="6">
        <v>26</v>
      </c>
      <c r="AV146" s="6">
        <v>27</v>
      </c>
      <c r="AW146" s="6">
        <v>28</v>
      </c>
      <c r="AX146" s="6">
        <v>29</v>
      </c>
      <c r="AY146" s="6">
        <v>30</v>
      </c>
      <c r="AZ146" s="6">
        <v>31</v>
      </c>
      <c r="BA146" s="6">
        <v>32</v>
      </c>
      <c r="BB146" s="6">
        <v>33</v>
      </c>
      <c r="BC146" s="6">
        <v>34</v>
      </c>
      <c r="BD146" s="6">
        <v>35</v>
      </c>
      <c r="BE146" s="6">
        <v>36</v>
      </c>
      <c r="BF146" s="6">
        <v>37</v>
      </c>
      <c r="BG146" s="6">
        <v>38</v>
      </c>
      <c r="BH146" s="6">
        <v>39</v>
      </c>
      <c r="BI146" s="6">
        <v>40</v>
      </c>
      <c r="BJ146" s="6">
        <v>41</v>
      </c>
      <c r="BK146" s="6">
        <v>42</v>
      </c>
      <c r="BL146" s="6">
        <v>43</v>
      </c>
      <c r="BM146" s="6">
        <v>44</v>
      </c>
      <c r="BN146" s="6">
        <v>45</v>
      </c>
      <c r="BO146" s="6">
        <v>46</v>
      </c>
      <c r="BP146" s="6">
        <v>47</v>
      </c>
      <c r="BQ146" s="6">
        <v>48</v>
      </c>
      <c r="BR146" s="6">
        <v>49</v>
      </c>
      <c r="BS146" s="6">
        <v>50</v>
      </c>
      <c r="BV146" s="6"/>
      <c r="BW146" s="6"/>
    </row>
    <row r="147" spans="22:75" x14ac:dyDescent="0.35">
      <c r="V147" s="6">
        <f t="shared" ref="V147:BA147" si="146">V145-V146</f>
        <v>1</v>
      </c>
      <c r="W147" s="6">
        <f t="shared" si="146"/>
        <v>0</v>
      </c>
      <c r="X147" s="6">
        <f t="shared" si="146"/>
        <v>-1</v>
      </c>
      <c r="Y147" s="6">
        <f t="shared" si="146"/>
        <v>-2</v>
      </c>
      <c r="Z147" s="6">
        <f t="shared" si="146"/>
        <v>-3</v>
      </c>
      <c r="AA147" s="6">
        <f t="shared" si="146"/>
        <v>-4</v>
      </c>
      <c r="AB147" s="6">
        <f t="shared" si="146"/>
        <v>-5</v>
      </c>
      <c r="AC147" s="6">
        <f t="shared" si="146"/>
        <v>-6</v>
      </c>
      <c r="AD147" s="6">
        <f t="shared" si="146"/>
        <v>-7</v>
      </c>
      <c r="AE147" s="6">
        <f t="shared" si="146"/>
        <v>-8</v>
      </c>
      <c r="AF147" s="6">
        <f t="shared" si="146"/>
        <v>-9</v>
      </c>
      <c r="AG147" s="6">
        <f t="shared" si="146"/>
        <v>-10</v>
      </c>
      <c r="AH147" s="6">
        <f t="shared" si="146"/>
        <v>-11</v>
      </c>
      <c r="AI147" s="6">
        <f t="shared" si="146"/>
        <v>-12</v>
      </c>
      <c r="AJ147" s="6">
        <f t="shared" si="146"/>
        <v>-13</v>
      </c>
      <c r="AK147" s="6">
        <f t="shared" si="146"/>
        <v>-14</v>
      </c>
      <c r="AL147" s="6">
        <f t="shared" si="146"/>
        <v>-15</v>
      </c>
      <c r="AM147" s="6">
        <f t="shared" si="146"/>
        <v>-16</v>
      </c>
      <c r="AN147" s="6">
        <f t="shared" si="146"/>
        <v>-17</v>
      </c>
      <c r="AO147" s="6">
        <f t="shared" si="146"/>
        <v>-18</v>
      </c>
      <c r="AP147" s="6">
        <f t="shared" si="146"/>
        <v>-19</v>
      </c>
      <c r="AQ147" s="6">
        <f t="shared" si="146"/>
        <v>-20</v>
      </c>
      <c r="AR147" s="6">
        <f t="shared" si="146"/>
        <v>-21</v>
      </c>
      <c r="AS147" s="6">
        <f t="shared" si="146"/>
        <v>-22</v>
      </c>
      <c r="AT147" s="6">
        <f t="shared" si="146"/>
        <v>-23</v>
      </c>
      <c r="AU147" s="6">
        <f t="shared" si="146"/>
        <v>-24</v>
      </c>
      <c r="AV147" s="6">
        <f t="shared" si="146"/>
        <v>-25</v>
      </c>
      <c r="AW147" s="6">
        <f t="shared" si="146"/>
        <v>-26</v>
      </c>
      <c r="AX147" s="6">
        <f t="shared" si="146"/>
        <v>-27</v>
      </c>
      <c r="AY147" s="6">
        <f t="shared" si="146"/>
        <v>-28</v>
      </c>
      <c r="AZ147" s="6">
        <f t="shared" si="146"/>
        <v>-29</v>
      </c>
      <c r="BA147" s="6">
        <f t="shared" si="146"/>
        <v>-30</v>
      </c>
      <c r="BB147" s="6">
        <f t="shared" ref="BB147:BS147" si="147">BB145-BB146</f>
        <v>-31</v>
      </c>
      <c r="BC147" s="6">
        <f t="shared" si="147"/>
        <v>-32</v>
      </c>
      <c r="BD147" s="6">
        <f t="shared" si="147"/>
        <v>-33</v>
      </c>
      <c r="BE147" s="6">
        <f t="shared" si="147"/>
        <v>-34</v>
      </c>
      <c r="BF147" s="6">
        <f t="shared" si="147"/>
        <v>-35</v>
      </c>
      <c r="BG147" s="6">
        <f t="shared" si="147"/>
        <v>-36</v>
      </c>
      <c r="BH147" s="6">
        <f t="shared" si="147"/>
        <v>-37</v>
      </c>
      <c r="BI147" s="6">
        <f t="shared" si="147"/>
        <v>-38</v>
      </c>
      <c r="BJ147" s="6">
        <f t="shared" si="147"/>
        <v>-39</v>
      </c>
      <c r="BK147" s="6">
        <f t="shared" si="147"/>
        <v>-40</v>
      </c>
      <c r="BL147" s="6">
        <f t="shared" si="147"/>
        <v>-41</v>
      </c>
      <c r="BM147" s="6">
        <f t="shared" si="147"/>
        <v>-42</v>
      </c>
      <c r="BN147" s="6">
        <f t="shared" si="147"/>
        <v>-43</v>
      </c>
      <c r="BO147" s="6">
        <f t="shared" si="147"/>
        <v>-44</v>
      </c>
      <c r="BP147" s="6">
        <f t="shared" si="147"/>
        <v>-45</v>
      </c>
      <c r="BQ147" s="6">
        <f t="shared" si="147"/>
        <v>-46</v>
      </c>
      <c r="BR147" s="6">
        <f t="shared" si="147"/>
        <v>-47</v>
      </c>
      <c r="BS147" s="6">
        <f t="shared" si="147"/>
        <v>-48</v>
      </c>
      <c r="BU147" s="6" t="s">
        <v>21</v>
      </c>
      <c r="BV147" s="6"/>
      <c r="BW147" s="6"/>
    </row>
    <row r="148" spans="22:75" x14ac:dyDescent="0.35">
      <c r="V148" s="6">
        <f>IF(V147&gt;=0,COUNT($V147)+BT144,"")</f>
        <v>50</v>
      </c>
      <c r="W148" s="6">
        <f>IF(W147&gt;=0,COUNT($V147:W147)+$BT144,"")</f>
        <v>51</v>
      </c>
      <c r="X148" s="6" t="str">
        <f>IF(X147&gt;=0,COUNT($V147:X147)+$BT144,"")</f>
        <v/>
      </c>
      <c r="Y148" s="6" t="str">
        <f>IF(Y147&gt;=0,COUNT($V147:Y147)+$BT144,"")</f>
        <v/>
      </c>
      <c r="Z148" s="6" t="str">
        <f>IF(Z147&gt;=0,COUNT($V147:Z147)+$BT144,"")</f>
        <v/>
      </c>
      <c r="AA148" s="6" t="str">
        <f>IF(AA147&gt;=0,COUNT($V147:AA147)+$BT144,"")</f>
        <v/>
      </c>
      <c r="AB148" s="6" t="str">
        <f>IF(AB147&gt;=0,COUNT($V147:AB147)+$BT144,"")</f>
        <v/>
      </c>
      <c r="AC148" s="6" t="str">
        <f>IF(AC147&gt;=0,COUNT($V147:AC147)+$BT144,"")</f>
        <v/>
      </c>
      <c r="AD148" s="6" t="str">
        <f>IF(AD147&gt;=0,COUNT($V147:AD147)+$BT144,"")</f>
        <v/>
      </c>
      <c r="AE148" s="6" t="str">
        <f>IF(AE147&gt;=0,COUNT($V147:AE147)+$BT144,"")</f>
        <v/>
      </c>
      <c r="AF148" s="6" t="str">
        <f>IF(AF147&gt;=0,COUNT($V147:AF147)+$BT144,"")</f>
        <v/>
      </c>
      <c r="AG148" s="6" t="str">
        <f>IF(AG147&gt;=0,COUNT($V147:AG147)+$BT144,"")</f>
        <v/>
      </c>
      <c r="AH148" s="6" t="str">
        <f>IF(AH147&gt;=0,COUNT($V147:AH147)+$BT144,"")</f>
        <v/>
      </c>
      <c r="AI148" s="6" t="str">
        <f>IF(AI147&gt;=0,COUNT($V147:AI147)+$BT144,"")</f>
        <v/>
      </c>
      <c r="AJ148" s="6" t="str">
        <f>IF(AJ147&gt;=0,COUNT($V147:AJ147)+$BT144,"")</f>
        <v/>
      </c>
      <c r="AK148" s="6" t="str">
        <f>IF(AK147&gt;=0,COUNT($V147:AK147)+$BT144,"")</f>
        <v/>
      </c>
      <c r="AL148" s="6" t="str">
        <f>IF(AL147&gt;=0,COUNT($V147:AL147)+$BT144,"")</f>
        <v/>
      </c>
      <c r="AM148" s="6" t="str">
        <f>IF(AM147&gt;=0,COUNT($V147:AM147)+$BT144,"")</f>
        <v/>
      </c>
      <c r="AN148" s="6" t="str">
        <f>IF(AN147&gt;=0,COUNT($V147:AN147)+$BT144,"")</f>
        <v/>
      </c>
      <c r="AO148" s="6" t="str">
        <f>IF(AO147&gt;=0,COUNT($V147:AO147)+$BT144,"")</f>
        <v/>
      </c>
      <c r="AP148" s="6" t="str">
        <f>IF(AP147&gt;=0,COUNT($V147:AP147)+$BT144,"")</f>
        <v/>
      </c>
      <c r="AQ148" s="6" t="str">
        <f>IF(AQ147&gt;=0,COUNT($V147:AQ147)+$BT144,"")</f>
        <v/>
      </c>
      <c r="AR148" s="6" t="str">
        <f>IF(AR147&gt;=0,COUNT($V147:AR147)+$BT144,"")</f>
        <v/>
      </c>
      <c r="AS148" s="6" t="str">
        <f>IF(AS147&gt;=0,COUNT($V147:AS147)+$BT144,"")</f>
        <v/>
      </c>
      <c r="AT148" s="6" t="str">
        <f>IF(AT147&gt;=0,COUNT($V147:AT147)+$BT144,"")</f>
        <v/>
      </c>
      <c r="AU148" s="6" t="str">
        <f>IF(AU147&gt;=0,COUNT($V147:AU147)+$BT144,"")</f>
        <v/>
      </c>
      <c r="AV148" s="6" t="str">
        <f>IF(AV147&gt;=0,COUNT($V147:AV147)+$BT144,"")</f>
        <v/>
      </c>
      <c r="AW148" s="6" t="str">
        <f>IF(AW147&gt;=0,COUNT($V147:AW147)+$BT144,"")</f>
        <v/>
      </c>
      <c r="AX148" s="6" t="str">
        <f>IF(AX147&gt;=0,COUNT($V147:AX147)+$BT144,"")</f>
        <v/>
      </c>
      <c r="AY148" s="6" t="str">
        <f>IF(AY147&gt;=0,COUNT($V147:AY147)+$BT144,"")</f>
        <v/>
      </c>
      <c r="AZ148" s="6" t="str">
        <f>IF(AZ147&gt;=0,COUNT($V147:AZ147)+$BT144,"")</f>
        <v/>
      </c>
      <c r="BA148" s="6" t="str">
        <f>IF(BA147&gt;=0,COUNT($V147:BA147)+$BT144,"")</f>
        <v/>
      </c>
      <c r="BB148" s="6" t="str">
        <f>IF(BB147&gt;=0,COUNT($V147:BB147)+$BT144,"")</f>
        <v/>
      </c>
      <c r="BC148" s="6" t="str">
        <f>IF(BC147&gt;=0,COUNT($V147:BC147)+$BT144,"")</f>
        <v/>
      </c>
      <c r="BD148" s="6" t="str">
        <f>IF(BD147&gt;=0,COUNT($V147:BD147)+$BT144,"")</f>
        <v/>
      </c>
      <c r="BE148" s="6" t="str">
        <f>IF(BE147&gt;=0,COUNT($V147:BE147)+$BT144,"")</f>
        <v/>
      </c>
      <c r="BF148" s="6" t="str">
        <f>IF(BF147&gt;=0,COUNT($V147:BF147)+$BT144,"")</f>
        <v/>
      </c>
      <c r="BG148" s="6" t="str">
        <f>IF(BG147&gt;=0,COUNT($V147:BG147)+$BT144,"")</f>
        <v/>
      </c>
      <c r="BH148" s="6" t="str">
        <f>IF(BH147&gt;=0,COUNT($V147:BH147)+$BT144,"")</f>
        <v/>
      </c>
      <c r="BI148" s="6" t="str">
        <f>IF(BI147&gt;=0,COUNT($V147:BI147)+$BT144,"")</f>
        <v/>
      </c>
      <c r="BJ148" s="6" t="str">
        <f>IF(BJ147&gt;=0,COUNT($V147:BJ147)+$BT144,"")</f>
        <v/>
      </c>
      <c r="BK148" s="6" t="str">
        <f>IF(BK147&gt;=0,COUNT($V147:BK147)+$BT144,"")</f>
        <v/>
      </c>
      <c r="BL148" s="6" t="str">
        <f>IF(BL147&gt;=0,COUNT($V147:BL147)+$BT144,"")</f>
        <v/>
      </c>
      <c r="BM148" s="6" t="str">
        <f>IF(BM147&gt;=0,COUNT($V147:BM147)+$BT144,"")</f>
        <v/>
      </c>
      <c r="BN148" s="6" t="str">
        <f>IF(BN147&gt;=0,COUNT($V147:BN147)+$BT144,"")</f>
        <v/>
      </c>
      <c r="BO148" s="6" t="str">
        <f>IF(BO147&gt;=0,COUNT($V147:BO147)+$BT144,"")</f>
        <v/>
      </c>
      <c r="BP148" s="6" t="str">
        <f>IF(BP147&gt;=0,COUNT($V147:BP147)+$BT144,"")</f>
        <v/>
      </c>
      <c r="BQ148" s="6" t="str">
        <f>IF(BQ147&gt;=0,COUNT($V147:BQ147)+$BT144,"")</f>
        <v/>
      </c>
      <c r="BR148" s="6" t="str">
        <f>IF(BR147&gt;=0,COUNT($V147:BR147)+$BT144,"")</f>
        <v/>
      </c>
      <c r="BS148" s="6" t="str">
        <f>IF(BS147&gt;=0,COUNT($V147:BS147)+$BT144,"")</f>
        <v/>
      </c>
      <c r="BT148" s="6">
        <f>COUNT(V148:BS148)+BT144</f>
        <v>51</v>
      </c>
      <c r="BU148" s="276" t="str">
        <f>V148&amp;BU147&amp;W148&amp;BU147&amp;X148&amp;BU147&amp;Y148&amp;BU147&amp;Z148&amp;BU147&amp;AA148&amp;BU147&amp;AB148&amp;BU147&amp;AC148&amp;BU147&amp;AD148&amp;BU147&amp;AE148&amp;BU147&amp;AF148&amp;BU147&amp;AG148&amp;BU147&amp;AH148&amp;BU147&amp;AI148&amp;BU147&amp;AJ148&amp;BU147&amp;AK148&amp;BU147&amp;AL148&amp;BU147&amp;AM148&amp;BU147&amp;AN148&amp;BU147&amp;AO148&amp;BU147&amp;AP148&amp;BU147&amp;AQ148&amp;BU147&amp;AR148&amp;BU147&amp;AS148&amp;BU147&amp;AT148&amp;BU147&amp;AU148&amp;BU147&amp;AV148&amp;BU147&amp;AW148&amp;BU147&amp;AX148&amp;BU147&amp;AY148&amp;BU147&amp;AZ148&amp;BU147&amp;BA148&amp;BU147&amp;BB148&amp;BU147&amp;BC148&amp;BU147&amp;BD148&amp;BU147&amp;BE148&amp;BU147&amp;BF148&amp;BU147&amp;BG148&amp;BU147&amp;BH148&amp;BU147&amp;BI148&amp;BU147&amp;BJ148&amp;BU147&amp;BK148&amp;BU147&amp;BL148&amp;BU147&amp;BM148&amp;BU147&amp;BN148&amp;BU147&amp;BO148&amp;BU147&amp;BP148&amp;BU147&amp;BQ148&amp;BU147&amp;BR148&amp;BU147&amp;BS148</f>
        <v xml:space="preserve">50  51                                                                                                </v>
      </c>
      <c r="BV148" s="6"/>
      <c r="BW148" s="6"/>
    </row>
    <row r="149" spans="22:75" x14ac:dyDescent="0.35">
      <c r="V149" s="275">
        <f>'Encode Data'!G34</f>
        <v>2</v>
      </c>
      <c r="W149" s="6">
        <f t="shared" ref="W149:BB149" si="148">V149</f>
        <v>2</v>
      </c>
      <c r="X149" s="6">
        <f t="shared" si="148"/>
        <v>2</v>
      </c>
      <c r="Y149" s="6">
        <f t="shared" si="148"/>
        <v>2</v>
      </c>
      <c r="Z149" s="6">
        <f t="shared" si="148"/>
        <v>2</v>
      </c>
      <c r="AA149" s="6">
        <f t="shared" si="148"/>
        <v>2</v>
      </c>
      <c r="AB149" s="6">
        <f t="shared" si="148"/>
        <v>2</v>
      </c>
      <c r="AC149" s="6">
        <f t="shared" si="148"/>
        <v>2</v>
      </c>
      <c r="AD149" s="6">
        <f t="shared" si="148"/>
        <v>2</v>
      </c>
      <c r="AE149" s="6">
        <f t="shared" si="148"/>
        <v>2</v>
      </c>
      <c r="AF149" s="6">
        <f t="shared" si="148"/>
        <v>2</v>
      </c>
      <c r="AG149" s="6">
        <f t="shared" si="148"/>
        <v>2</v>
      </c>
      <c r="AH149" s="6">
        <f t="shared" si="148"/>
        <v>2</v>
      </c>
      <c r="AI149" s="6">
        <f t="shared" si="148"/>
        <v>2</v>
      </c>
      <c r="AJ149" s="6">
        <f t="shared" si="148"/>
        <v>2</v>
      </c>
      <c r="AK149" s="6">
        <f t="shared" si="148"/>
        <v>2</v>
      </c>
      <c r="AL149" s="6">
        <f t="shared" si="148"/>
        <v>2</v>
      </c>
      <c r="AM149" s="6">
        <f t="shared" si="148"/>
        <v>2</v>
      </c>
      <c r="AN149" s="6">
        <f t="shared" si="148"/>
        <v>2</v>
      </c>
      <c r="AO149" s="6">
        <f t="shared" si="148"/>
        <v>2</v>
      </c>
      <c r="AP149" s="6">
        <f t="shared" si="148"/>
        <v>2</v>
      </c>
      <c r="AQ149" s="6">
        <f t="shared" si="148"/>
        <v>2</v>
      </c>
      <c r="AR149" s="6">
        <f t="shared" si="148"/>
        <v>2</v>
      </c>
      <c r="AS149" s="6">
        <f t="shared" si="148"/>
        <v>2</v>
      </c>
      <c r="AT149" s="6">
        <f t="shared" si="148"/>
        <v>2</v>
      </c>
      <c r="AU149" s="6">
        <f t="shared" si="148"/>
        <v>2</v>
      </c>
      <c r="AV149" s="6">
        <f t="shared" si="148"/>
        <v>2</v>
      </c>
      <c r="AW149" s="6">
        <f t="shared" si="148"/>
        <v>2</v>
      </c>
      <c r="AX149" s="6">
        <f t="shared" si="148"/>
        <v>2</v>
      </c>
      <c r="AY149" s="6">
        <f t="shared" si="148"/>
        <v>2</v>
      </c>
      <c r="AZ149" s="6">
        <f t="shared" si="148"/>
        <v>2</v>
      </c>
      <c r="BA149" s="6">
        <f t="shared" si="148"/>
        <v>2</v>
      </c>
      <c r="BB149" s="6">
        <f t="shared" si="148"/>
        <v>2</v>
      </c>
      <c r="BC149" s="6">
        <f t="shared" ref="BC149:BS149" si="149">BB149</f>
        <v>2</v>
      </c>
      <c r="BD149" s="6">
        <f t="shared" si="149"/>
        <v>2</v>
      </c>
      <c r="BE149" s="6">
        <f t="shared" si="149"/>
        <v>2</v>
      </c>
      <c r="BF149" s="6">
        <f t="shared" si="149"/>
        <v>2</v>
      </c>
      <c r="BG149" s="6">
        <f t="shared" si="149"/>
        <v>2</v>
      </c>
      <c r="BH149" s="6">
        <f t="shared" si="149"/>
        <v>2</v>
      </c>
      <c r="BI149" s="6">
        <f t="shared" si="149"/>
        <v>2</v>
      </c>
      <c r="BJ149" s="6">
        <f t="shared" si="149"/>
        <v>2</v>
      </c>
      <c r="BK149" s="6">
        <f t="shared" si="149"/>
        <v>2</v>
      </c>
      <c r="BL149" s="6">
        <f t="shared" si="149"/>
        <v>2</v>
      </c>
      <c r="BM149" s="6">
        <f t="shared" si="149"/>
        <v>2</v>
      </c>
      <c r="BN149" s="6">
        <f t="shared" si="149"/>
        <v>2</v>
      </c>
      <c r="BO149" s="6">
        <f t="shared" si="149"/>
        <v>2</v>
      </c>
      <c r="BP149" s="6">
        <f t="shared" si="149"/>
        <v>2</v>
      </c>
      <c r="BQ149" s="6">
        <f t="shared" si="149"/>
        <v>2</v>
      </c>
      <c r="BR149" s="6">
        <f t="shared" si="149"/>
        <v>2</v>
      </c>
      <c r="BS149" s="6">
        <f t="shared" si="149"/>
        <v>2</v>
      </c>
      <c r="BV149" s="6"/>
      <c r="BW149" s="6"/>
    </row>
    <row r="150" spans="22:75" x14ac:dyDescent="0.35">
      <c r="V150" s="6">
        <v>1</v>
      </c>
      <c r="W150" s="6">
        <v>2</v>
      </c>
      <c r="X150" s="6">
        <v>3</v>
      </c>
      <c r="Y150" s="6">
        <v>4</v>
      </c>
      <c r="Z150" s="6">
        <v>5</v>
      </c>
      <c r="AA150" s="6">
        <v>6</v>
      </c>
      <c r="AB150" s="6">
        <v>7</v>
      </c>
      <c r="AC150" s="6">
        <v>8</v>
      </c>
      <c r="AD150" s="6">
        <v>9</v>
      </c>
      <c r="AE150" s="6">
        <v>10</v>
      </c>
      <c r="AF150" s="6">
        <v>11</v>
      </c>
      <c r="AG150" s="6">
        <v>12</v>
      </c>
      <c r="AH150" s="6">
        <v>13</v>
      </c>
      <c r="AI150" s="6">
        <v>14</v>
      </c>
      <c r="AJ150" s="6">
        <v>15</v>
      </c>
      <c r="AK150" s="6">
        <v>16</v>
      </c>
      <c r="AL150" s="6">
        <v>17</v>
      </c>
      <c r="AM150" s="6">
        <v>18</v>
      </c>
      <c r="AN150" s="6">
        <v>19</v>
      </c>
      <c r="AO150" s="6">
        <v>20</v>
      </c>
      <c r="AP150" s="6">
        <v>21</v>
      </c>
      <c r="AQ150" s="6">
        <v>22</v>
      </c>
      <c r="AR150" s="6">
        <v>23</v>
      </c>
      <c r="AS150" s="6">
        <v>24</v>
      </c>
      <c r="AT150" s="6">
        <v>25</v>
      </c>
      <c r="AU150" s="6">
        <v>26</v>
      </c>
      <c r="AV150" s="6">
        <v>27</v>
      </c>
      <c r="AW150" s="6">
        <v>28</v>
      </c>
      <c r="AX150" s="6">
        <v>29</v>
      </c>
      <c r="AY150" s="6">
        <v>30</v>
      </c>
      <c r="AZ150" s="6">
        <v>31</v>
      </c>
      <c r="BA150" s="6">
        <v>32</v>
      </c>
      <c r="BB150" s="6">
        <v>33</v>
      </c>
      <c r="BC150" s="6">
        <v>34</v>
      </c>
      <c r="BD150" s="6">
        <v>35</v>
      </c>
      <c r="BE150" s="6">
        <v>36</v>
      </c>
      <c r="BF150" s="6">
        <v>37</v>
      </c>
      <c r="BG150" s="6">
        <v>38</v>
      </c>
      <c r="BH150" s="6">
        <v>39</v>
      </c>
      <c r="BI150" s="6">
        <v>40</v>
      </c>
      <c r="BJ150" s="6">
        <v>41</v>
      </c>
      <c r="BK150" s="6">
        <v>42</v>
      </c>
      <c r="BL150" s="6">
        <v>43</v>
      </c>
      <c r="BM150" s="6">
        <v>44</v>
      </c>
      <c r="BN150" s="6">
        <v>45</v>
      </c>
      <c r="BO150" s="6">
        <v>46</v>
      </c>
      <c r="BP150" s="6">
        <v>47</v>
      </c>
      <c r="BQ150" s="6">
        <v>48</v>
      </c>
      <c r="BR150" s="6">
        <v>49</v>
      </c>
      <c r="BS150" s="6">
        <v>50</v>
      </c>
      <c r="BV150" s="6"/>
      <c r="BW150" s="6"/>
    </row>
    <row r="151" spans="22:75" x14ac:dyDescent="0.35">
      <c r="V151" s="6">
        <f t="shared" ref="V151:BA151" si="150">V149-V150</f>
        <v>1</v>
      </c>
      <c r="W151" s="6">
        <f t="shared" si="150"/>
        <v>0</v>
      </c>
      <c r="X151" s="6">
        <f t="shared" si="150"/>
        <v>-1</v>
      </c>
      <c r="Y151" s="6">
        <f t="shared" si="150"/>
        <v>-2</v>
      </c>
      <c r="Z151" s="6">
        <f t="shared" si="150"/>
        <v>-3</v>
      </c>
      <c r="AA151" s="6">
        <f t="shared" si="150"/>
        <v>-4</v>
      </c>
      <c r="AB151" s="6">
        <f t="shared" si="150"/>
        <v>-5</v>
      </c>
      <c r="AC151" s="6">
        <f t="shared" si="150"/>
        <v>-6</v>
      </c>
      <c r="AD151" s="6">
        <f t="shared" si="150"/>
        <v>-7</v>
      </c>
      <c r="AE151" s="6">
        <f t="shared" si="150"/>
        <v>-8</v>
      </c>
      <c r="AF151" s="6">
        <f t="shared" si="150"/>
        <v>-9</v>
      </c>
      <c r="AG151" s="6">
        <f t="shared" si="150"/>
        <v>-10</v>
      </c>
      <c r="AH151" s="6">
        <f t="shared" si="150"/>
        <v>-11</v>
      </c>
      <c r="AI151" s="6">
        <f t="shared" si="150"/>
        <v>-12</v>
      </c>
      <c r="AJ151" s="6">
        <f t="shared" si="150"/>
        <v>-13</v>
      </c>
      <c r="AK151" s="6">
        <f t="shared" si="150"/>
        <v>-14</v>
      </c>
      <c r="AL151" s="6">
        <f t="shared" si="150"/>
        <v>-15</v>
      </c>
      <c r="AM151" s="6">
        <f t="shared" si="150"/>
        <v>-16</v>
      </c>
      <c r="AN151" s="6">
        <f t="shared" si="150"/>
        <v>-17</v>
      </c>
      <c r="AO151" s="6">
        <f t="shared" si="150"/>
        <v>-18</v>
      </c>
      <c r="AP151" s="6">
        <f t="shared" si="150"/>
        <v>-19</v>
      </c>
      <c r="AQ151" s="6">
        <f t="shared" si="150"/>
        <v>-20</v>
      </c>
      <c r="AR151" s="6">
        <f t="shared" si="150"/>
        <v>-21</v>
      </c>
      <c r="AS151" s="6">
        <f t="shared" si="150"/>
        <v>-22</v>
      </c>
      <c r="AT151" s="6">
        <f t="shared" si="150"/>
        <v>-23</v>
      </c>
      <c r="AU151" s="6">
        <f t="shared" si="150"/>
        <v>-24</v>
      </c>
      <c r="AV151" s="6">
        <f t="shared" si="150"/>
        <v>-25</v>
      </c>
      <c r="AW151" s="6">
        <f t="shared" si="150"/>
        <v>-26</v>
      </c>
      <c r="AX151" s="6">
        <f t="shared" si="150"/>
        <v>-27</v>
      </c>
      <c r="AY151" s="6">
        <f t="shared" si="150"/>
        <v>-28</v>
      </c>
      <c r="AZ151" s="6">
        <f t="shared" si="150"/>
        <v>-29</v>
      </c>
      <c r="BA151" s="6">
        <f t="shared" si="150"/>
        <v>-30</v>
      </c>
      <c r="BB151" s="6">
        <f t="shared" ref="BB151:BS151" si="151">BB149-BB150</f>
        <v>-31</v>
      </c>
      <c r="BC151" s="6">
        <f t="shared" si="151"/>
        <v>-32</v>
      </c>
      <c r="BD151" s="6">
        <f t="shared" si="151"/>
        <v>-33</v>
      </c>
      <c r="BE151" s="6">
        <f t="shared" si="151"/>
        <v>-34</v>
      </c>
      <c r="BF151" s="6">
        <f t="shared" si="151"/>
        <v>-35</v>
      </c>
      <c r="BG151" s="6">
        <f t="shared" si="151"/>
        <v>-36</v>
      </c>
      <c r="BH151" s="6">
        <f t="shared" si="151"/>
        <v>-37</v>
      </c>
      <c r="BI151" s="6">
        <f t="shared" si="151"/>
        <v>-38</v>
      </c>
      <c r="BJ151" s="6">
        <f t="shared" si="151"/>
        <v>-39</v>
      </c>
      <c r="BK151" s="6">
        <f t="shared" si="151"/>
        <v>-40</v>
      </c>
      <c r="BL151" s="6">
        <f t="shared" si="151"/>
        <v>-41</v>
      </c>
      <c r="BM151" s="6">
        <f t="shared" si="151"/>
        <v>-42</v>
      </c>
      <c r="BN151" s="6">
        <f t="shared" si="151"/>
        <v>-43</v>
      </c>
      <c r="BO151" s="6">
        <f t="shared" si="151"/>
        <v>-44</v>
      </c>
      <c r="BP151" s="6">
        <f t="shared" si="151"/>
        <v>-45</v>
      </c>
      <c r="BQ151" s="6">
        <f t="shared" si="151"/>
        <v>-46</v>
      </c>
      <c r="BR151" s="6">
        <f t="shared" si="151"/>
        <v>-47</v>
      </c>
      <c r="BS151" s="6">
        <f t="shared" si="151"/>
        <v>-48</v>
      </c>
      <c r="BU151" s="6" t="s">
        <v>21</v>
      </c>
      <c r="BV151" s="6"/>
      <c r="BW151" s="6"/>
    </row>
    <row r="152" spans="22:75" x14ac:dyDescent="0.35">
      <c r="V152" s="6">
        <f>IF(V151&gt;=0,COUNT($V151)+BT148,"")</f>
        <v>52</v>
      </c>
      <c r="W152" s="6">
        <f>IF(W151&gt;=0,COUNT($V151:W151)+$BT148,"")</f>
        <v>53</v>
      </c>
      <c r="X152" s="6" t="str">
        <f>IF(X151&gt;=0,COUNT($V151:X151)+$BT148,"")</f>
        <v/>
      </c>
      <c r="Y152" s="6" t="str">
        <f>IF(Y151&gt;=0,COUNT($V151:Y151)+$BT148,"")</f>
        <v/>
      </c>
      <c r="Z152" s="6" t="str">
        <f>IF(Z151&gt;=0,COUNT($V151:Z151)+$BT148,"")</f>
        <v/>
      </c>
      <c r="AA152" s="6" t="str">
        <f>IF(AA151&gt;=0,COUNT($V151:AA151)+$BT148,"")</f>
        <v/>
      </c>
      <c r="AB152" s="6" t="str">
        <f>IF(AB151&gt;=0,COUNT($V151:AB151)+$BT148,"")</f>
        <v/>
      </c>
      <c r="AC152" s="6" t="str">
        <f>IF(AC151&gt;=0,COUNT($V151:AC151)+$BT148,"")</f>
        <v/>
      </c>
      <c r="AD152" s="6" t="str">
        <f>IF(AD151&gt;=0,COUNT($V151:AD151)+$BT148,"")</f>
        <v/>
      </c>
      <c r="AE152" s="6" t="str">
        <f>IF(AE151&gt;=0,COUNT($V151:AE151)+$BT148,"")</f>
        <v/>
      </c>
      <c r="AF152" s="6" t="str">
        <f>IF(AF151&gt;=0,COUNT($V151:AF151)+$BT148,"")</f>
        <v/>
      </c>
      <c r="AG152" s="6" t="str">
        <f>IF(AG151&gt;=0,COUNT($V151:AG151)+$BT148,"")</f>
        <v/>
      </c>
      <c r="AH152" s="6" t="str">
        <f>IF(AH151&gt;=0,COUNT($V151:AH151)+$BT148,"")</f>
        <v/>
      </c>
      <c r="AI152" s="6" t="str">
        <f>IF(AI151&gt;=0,COUNT($V151:AI151)+$BT148,"")</f>
        <v/>
      </c>
      <c r="AJ152" s="6" t="str">
        <f>IF(AJ151&gt;=0,COUNT($V151:AJ151)+$BT148,"")</f>
        <v/>
      </c>
      <c r="AK152" s="6" t="str">
        <f>IF(AK151&gt;=0,COUNT($V151:AK151)+$BT148,"")</f>
        <v/>
      </c>
      <c r="AL152" s="6" t="str">
        <f>IF(AL151&gt;=0,COUNT($V151:AL151)+$BT148,"")</f>
        <v/>
      </c>
      <c r="AM152" s="6" t="str">
        <f>IF(AM151&gt;=0,COUNT($V151:AM151)+$BT148,"")</f>
        <v/>
      </c>
      <c r="AN152" s="6" t="str">
        <f>IF(AN151&gt;=0,COUNT($V151:AN151)+$BT148,"")</f>
        <v/>
      </c>
      <c r="AO152" s="6" t="str">
        <f>IF(AO151&gt;=0,COUNT($V151:AO151)+$BT148,"")</f>
        <v/>
      </c>
      <c r="AP152" s="6" t="str">
        <f>IF(AP151&gt;=0,COUNT($V151:AP151)+$BT148,"")</f>
        <v/>
      </c>
      <c r="AQ152" s="6" t="str">
        <f>IF(AQ151&gt;=0,COUNT($V151:AQ151)+$BT148,"")</f>
        <v/>
      </c>
      <c r="AR152" s="6" t="str">
        <f>IF(AR151&gt;=0,COUNT($V151:AR151)+$BT148,"")</f>
        <v/>
      </c>
      <c r="AS152" s="6" t="str">
        <f>IF(AS151&gt;=0,COUNT($V151:AS151)+$BT148,"")</f>
        <v/>
      </c>
      <c r="AT152" s="6" t="str">
        <f>IF(AT151&gt;=0,COUNT($V151:AT151)+$BT148,"")</f>
        <v/>
      </c>
      <c r="AU152" s="6" t="str">
        <f>IF(AU151&gt;=0,COUNT($V151:AU151)+$BT148,"")</f>
        <v/>
      </c>
      <c r="AV152" s="6" t="str">
        <f>IF(AV151&gt;=0,COUNT($V151:AV151)+$BT148,"")</f>
        <v/>
      </c>
      <c r="AW152" s="6" t="str">
        <f>IF(AW151&gt;=0,COUNT($V151:AW151)+$BT148,"")</f>
        <v/>
      </c>
      <c r="AX152" s="6" t="str">
        <f>IF(AX151&gt;=0,COUNT($V151:AX151)+$BT148,"")</f>
        <v/>
      </c>
      <c r="AY152" s="6" t="str">
        <f>IF(AY151&gt;=0,COUNT($V151:AY151)+$BT148,"")</f>
        <v/>
      </c>
      <c r="AZ152" s="6" t="str">
        <f>IF(AZ151&gt;=0,COUNT($V151:AZ151)+$BT148,"")</f>
        <v/>
      </c>
      <c r="BA152" s="6" t="str">
        <f>IF(BA151&gt;=0,COUNT($V151:BA151)+$BT148,"")</f>
        <v/>
      </c>
      <c r="BB152" s="6" t="str">
        <f>IF(BB151&gt;=0,COUNT($V151:BB151)+$BT148,"")</f>
        <v/>
      </c>
      <c r="BC152" s="6" t="str">
        <f>IF(BC151&gt;=0,COUNT($V151:BC151)+$BT148,"")</f>
        <v/>
      </c>
      <c r="BD152" s="6" t="str">
        <f>IF(BD151&gt;=0,COUNT($V151:BD151)+$BT148,"")</f>
        <v/>
      </c>
      <c r="BE152" s="6" t="str">
        <f>IF(BE151&gt;=0,COUNT($V151:BE151)+$BT148,"")</f>
        <v/>
      </c>
      <c r="BF152" s="6" t="str">
        <f>IF(BF151&gt;=0,COUNT($V151:BF151)+$BT148,"")</f>
        <v/>
      </c>
      <c r="BG152" s="6" t="str">
        <f>IF(BG151&gt;=0,COUNT($V151:BG151)+$BT148,"")</f>
        <v/>
      </c>
      <c r="BH152" s="6" t="str">
        <f>IF(BH151&gt;=0,COUNT($V151:BH151)+$BT148,"")</f>
        <v/>
      </c>
      <c r="BI152" s="6" t="str">
        <f>IF(BI151&gt;=0,COUNT($V151:BI151)+$BT148,"")</f>
        <v/>
      </c>
      <c r="BJ152" s="6" t="str">
        <f>IF(BJ151&gt;=0,COUNT($V151:BJ151)+$BT148,"")</f>
        <v/>
      </c>
      <c r="BK152" s="6" t="str">
        <f>IF(BK151&gt;=0,COUNT($V151:BK151)+$BT148,"")</f>
        <v/>
      </c>
      <c r="BL152" s="6" t="str">
        <f>IF(BL151&gt;=0,COUNT($V151:BL151)+$BT148,"")</f>
        <v/>
      </c>
      <c r="BM152" s="6" t="str">
        <f>IF(BM151&gt;=0,COUNT($V151:BM151)+$BT148,"")</f>
        <v/>
      </c>
      <c r="BN152" s="6" t="str">
        <f>IF(BN151&gt;=0,COUNT($V151:BN151)+$BT148,"")</f>
        <v/>
      </c>
      <c r="BO152" s="6" t="str">
        <f>IF(BO151&gt;=0,COUNT($V151:BO151)+$BT148,"")</f>
        <v/>
      </c>
      <c r="BP152" s="6" t="str">
        <f>IF(BP151&gt;=0,COUNT($V151:BP151)+$BT148,"")</f>
        <v/>
      </c>
      <c r="BQ152" s="6" t="str">
        <f>IF(BQ151&gt;=0,COUNT($V151:BQ151)+$BT148,"")</f>
        <v/>
      </c>
      <c r="BR152" s="6" t="str">
        <f>IF(BR151&gt;=0,COUNT($V151:BR151)+$BT148,"")</f>
        <v/>
      </c>
      <c r="BS152" s="6" t="str">
        <f>IF(BS151&gt;=0,COUNT($V151:BS151)+$BT148,"")</f>
        <v/>
      </c>
      <c r="BT152" s="6">
        <f>COUNT(V152:BS152)+BT148</f>
        <v>53</v>
      </c>
      <c r="BU152" s="276" t="str">
        <f>V152&amp;BU151&amp;W152&amp;BU151&amp;X152&amp;BU151&amp;Y152&amp;BU151&amp;Z152&amp;BU151&amp;AA152&amp;BU151&amp;AB152&amp;BU151&amp;AC152&amp;BU151&amp;AD152&amp;BU151&amp;AE152&amp;BU151&amp;AF152&amp;BU151&amp;AG152&amp;BU151&amp;AH152&amp;BU151&amp;AI152&amp;BU151&amp;AJ152&amp;BU151&amp;AK152&amp;BU151&amp;AL152&amp;BU151&amp;AM152&amp;BU151&amp;AN152&amp;BU151&amp;AO152&amp;BU151&amp;AP152&amp;BU151&amp;AQ152&amp;BU151&amp;AR152&amp;BU151&amp;AS152&amp;BU151&amp;AT152&amp;BU151&amp;AU152&amp;BU151&amp;AV152&amp;BU151&amp;AW152&amp;BU151&amp;AX152&amp;BU151&amp;AY152&amp;BU151&amp;AZ152&amp;BU151&amp;BA152&amp;BU151&amp;BB152&amp;BU151&amp;BC152&amp;BU151&amp;BD152&amp;BU151&amp;BE152&amp;BU151&amp;BF152&amp;BU151&amp;BG152&amp;BU151&amp;BH152&amp;BU151&amp;BI152&amp;BU151&amp;BJ152&amp;BU151&amp;BK152&amp;BU151&amp;BL152&amp;BU151&amp;BM152&amp;BU151&amp;BN152&amp;BU151&amp;BO152&amp;BU151&amp;BP152&amp;BU151&amp;BQ152&amp;BU151&amp;BR152&amp;BU151&amp;BS152</f>
        <v xml:space="preserve">52  53                                                                                                </v>
      </c>
      <c r="BV152" s="6"/>
      <c r="BW152" s="6"/>
    </row>
    <row r="153" spans="22:75" x14ac:dyDescent="0.35">
      <c r="V153" s="275">
        <f>'Encode Data'!G37</f>
        <v>2</v>
      </c>
      <c r="W153" s="6">
        <f t="shared" ref="W153:BB153" si="152">V153</f>
        <v>2</v>
      </c>
      <c r="X153" s="6">
        <f t="shared" si="152"/>
        <v>2</v>
      </c>
      <c r="Y153" s="6">
        <f t="shared" si="152"/>
        <v>2</v>
      </c>
      <c r="Z153" s="6">
        <f t="shared" si="152"/>
        <v>2</v>
      </c>
      <c r="AA153" s="6">
        <f t="shared" si="152"/>
        <v>2</v>
      </c>
      <c r="AB153" s="6">
        <f t="shared" si="152"/>
        <v>2</v>
      </c>
      <c r="AC153" s="6">
        <f t="shared" si="152"/>
        <v>2</v>
      </c>
      <c r="AD153" s="6">
        <f t="shared" si="152"/>
        <v>2</v>
      </c>
      <c r="AE153" s="6">
        <f t="shared" si="152"/>
        <v>2</v>
      </c>
      <c r="AF153" s="6">
        <f t="shared" si="152"/>
        <v>2</v>
      </c>
      <c r="AG153" s="6">
        <f t="shared" si="152"/>
        <v>2</v>
      </c>
      <c r="AH153" s="6">
        <f t="shared" si="152"/>
        <v>2</v>
      </c>
      <c r="AI153" s="6">
        <f t="shared" si="152"/>
        <v>2</v>
      </c>
      <c r="AJ153" s="6">
        <f t="shared" si="152"/>
        <v>2</v>
      </c>
      <c r="AK153" s="6">
        <f t="shared" si="152"/>
        <v>2</v>
      </c>
      <c r="AL153" s="6">
        <f t="shared" si="152"/>
        <v>2</v>
      </c>
      <c r="AM153" s="6">
        <f t="shared" si="152"/>
        <v>2</v>
      </c>
      <c r="AN153" s="6">
        <f t="shared" si="152"/>
        <v>2</v>
      </c>
      <c r="AO153" s="6">
        <f t="shared" si="152"/>
        <v>2</v>
      </c>
      <c r="AP153" s="6">
        <f t="shared" si="152"/>
        <v>2</v>
      </c>
      <c r="AQ153" s="6">
        <f t="shared" si="152"/>
        <v>2</v>
      </c>
      <c r="AR153" s="6">
        <f t="shared" si="152"/>
        <v>2</v>
      </c>
      <c r="AS153" s="6">
        <f t="shared" si="152"/>
        <v>2</v>
      </c>
      <c r="AT153" s="6">
        <f t="shared" si="152"/>
        <v>2</v>
      </c>
      <c r="AU153" s="6">
        <f t="shared" si="152"/>
        <v>2</v>
      </c>
      <c r="AV153" s="6">
        <f t="shared" si="152"/>
        <v>2</v>
      </c>
      <c r="AW153" s="6">
        <f t="shared" si="152"/>
        <v>2</v>
      </c>
      <c r="AX153" s="6">
        <f t="shared" si="152"/>
        <v>2</v>
      </c>
      <c r="AY153" s="6">
        <f t="shared" si="152"/>
        <v>2</v>
      </c>
      <c r="AZ153" s="6">
        <f t="shared" si="152"/>
        <v>2</v>
      </c>
      <c r="BA153" s="6">
        <f t="shared" si="152"/>
        <v>2</v>
      </c>
      <c r="BB153" s="6">
        <f t="shared" si="152"/>
        <v>2</v>
      </c>
      <c r="BC153" s="6">
        <f t="shared" ref="BC153:BS153" si="153">BB153</f>
        <v>2</v>
      </c>
      <c r="BD153" s="6">
        <f t="shared" si="153"/>
        <v>2</v>
      </c>
      <c r="BE153" s="6">
        <f t="shared" si="153"/>
        <v>2</v>
      </c>
      <c r="BF153" s="6">
        <f t="shared" si="153"/>
        <v>2</v>
      </c>
      <c r="BG153" s="6">
        <f t="shared" si="153"/>
        <v>2</v>
      </c>
      <c r="BH153" s="6">
        <f t="shared" si="153"/>
        <v>2</v>
      </c>
      <c r="BI153" s="6">
        <f t="shared" si="153"/>
        <v>2</v>
      </c>
      <c r="BJ153" s="6">
        <f t="shared" si="153"/>
        <v>2</v>
      </c>
      <c r="BK153" s="6">
        <f t="shared" si="153"/>
        <v>2</v>
      </c>
      <c r="BL153" s="6">
        <f t="shared" si="153"/>
        <v>2</v>
      </c>
      <c r="BM153" s="6">
        <f t="shared" si="153"/>
        <v>2</v>
      </c>
      <c r="BN153" s="6">
        <f t="shared" si="153"/>
        <v>2</v>
      </c>
      <c r="BO153" s="6">
        <f t="shared" si="153"/>
        <v>2</v>
      </c>
      <c r="BP153" s="6">
        <f t="shared" si="153"/>
        <v>2</v>
      </c>
      <c r="BQ153" s="6">
        <f t="shared" si="153"/>
        <v>2</v>
      </c>
      <c r="BR153" s="6">
        <f t="shared" si="153"/>
        <v>2</v>
      </c>
      <c r="BS153" s="6">
        <f t="shared" si="153"/>
        <v>2</v>
      </c>
      <c r="BV153" s="6"/>
      <c r="BW153" s="6"/>
    </row>
    <row r="154" spans="22:75" x14ac:dyDescent="0.35">
      <c r="V154" s="6">
        <v>1</v>
      </c>
      <c r="W154" s="6">
        <v>2</v>
      </c>
      <c r="X154" s="6">
        <v>3</v>
      </c>
      <c r="Y154" s="6">
        <v>4</v>
      </c>
      <c r="Z154" s="6">
        <v>5</v>
      </c>
      <c r="AA154" s="6">
        <v>6</v>
      </c>
      <c r="AB154" s="6">
        <v>7</v>
      </c>
      <c r="AC154" s="6">
        <v>8</v>
      </c>
      <c r="AD154" s="6">
        <v>9</v>
      </c>
      <c r="AE154" s="6">
        <v>10</v>
      </c>
      <c r="AF154" s="6">
        <v>11</v>
      </c>
      <c r="AG154" s="6">
        <v>12</v>
      </c>
      <c r="AH154" s="6">
        <v>13</v>
      </c>
      <c r="AI154" s="6">
        <v>14</v>
      </c>
      <c r="AJ154" s="6">
        <v>15</v>
      </c>
      <c r="AK154" s="6">
        <v>16</v>
      </c>
      <c r="AL154" s="6">
        <v>17</v>
      </c>
      <c r="AM154" s="6">
        <v>18</v>
      </c>
      <c r="AN154" s="6">
        <v>19</v>
      </c>
      <c r="AO154" s="6">
        <v>20</v>
      </c>
      <c r="AP154" s="6">
        <v>21</v>
      </c>
      <c r="AQ154" s="6">
        <v>22</v>
      </c>
      <c r="AR154" s="6">
        <v>23</v>
      </c>
      <c r="AS154" s="6">
        <v>24</v>
      </c>
      <c r="AT154" s="6">
        <v>25</v>
      </c>
      <c r="AU154" s="6">
        <v>26</v>
      </c>
      <c r="AV154" s="6">
        <v>27</v>
      </c>
      <c r="AW154" s="6">
        <v>28</v>
      </c>
      <c r="AX154" s="6">
        <v>29</v>
      </c>
      <c r="AY154" s="6">
        <v>30</v>
      </c>
      <c r="AZ154" s="6">
        <v>31</v>
      </c>
      <c r="BA154" s="6">
        <v>32</v>
      </c>
      <c r="BB154" s="6">
        <v>33</v>
      </c>
      <c r="BC154" s="6">
        <v>34</v>
      </c>
      <c r="BD154" s="6">
        <v>35</v>
      </c>
      <c r="BE154" s="6">
        <v>36</v>
      </c>
      <c r="BF154" s="6">
        <v>37</v>
      </c>
      <c r="BG154" s="6">
        <v>38</v>
      </c>
      <c r="BH154" s="6">
        <v>39</v>
      </c>
      <c r="BI154" s="6">
        <v>40</v>
      </c>
      <c r="BJ154" s="6">
        <v>41</v>
      </c>
      <c r="BK154" s="6">
        <v>42</v>
      </c>
      <c r="BL154" s="6">
        <v>43</v>
      </c>
      <c r="BM154" s="6">
        <v>44</v>
      </c>
      <c r="BN154" s="6">
        <v>45</v>
      </c>
      <c r="BO154" s="6">
        <v>46</v>
      </c>
      <c r="BP154" s="6">
        <v>47</v>
      </c>
      <c r="BQ154" s="6">
        <v>48</v>
      </c>
      <c r="BR154" s="6">
        <v>49</v>
      </c>
      <c r="BS154" s="6">
        <v>50</v>
      </c>
      <c r="BV154" s="6"/>
      <c r="BW154" s="6"/>
    </row>
    <row r="155" spans="22:75" x14ac:dyDescent="0.35">
      <c r="V155" s="6">
        <f t="shared" ref="V155:BA155" si="154">V153-V154</f>
        <v>1</v>
      </c>
      <c r="W155" s="6">
        <f t="shared" si="154"/>
        <v>0</v>
      </c>
      <c r="X155" s="6">
        <f t="shared" si="154"/>
        <v>-1</v>
      </c>
      <c r="Y155" s="6">
        <f t="shared" si="154"/>
        <v>-2</v>
      </c>
      <c r="Z155" s="6">
        <f t="shared" si="154"/>
        <v>-3</v>
      </c>
      <c r="AA155" s="6">
        <f t="shared" si="154"/>
        <v>-4</v>
      </c>
      <c r="AB155" s="6">
        <f t="shared" si="154"/>
        <v>-5</v>
      </c>
      <c r="AC155" s="6">
        <f t="shared" si="154"/>
        <v>-6</v>
      </c>
      <c r="AD155" s="6">
        <f t="shared" si="154"/>
        <v>-7</v>
      </c>
      <c r="AE155" s="6">
        <f t="shared" si="154"/>
        <v>-8</v>
      </c>
      <c r="AF155" s="6">
        <f t="shared" si="154"/>
        <v>-9</v>
      </c>
      <c r="AG155" s="6">
        <f t="shared" si="154"/>
        <v>-10</v>
      </c>
      <c r="AH155" s="6">
        <f t="shared" si="154"/>
        <v>-11</v>
      </c>
      <c r="AI155" s="6">
        <f t="shared" si="154"/>
        <v>-12</v>
      </c>
      <c r="AJ155" s="6">
        <f t="shared" si="154"/>
        <v>-13</v>
      </c>
      <c r="AK155" s="6">
        <f t="shared" si="154"/>
        <v>-14</v>
      </c>
      <c r="AL155" s="6">
        <f t="shared" si="154"/>
        <v>-15</v>
      </c>
      <c r="AM155" s="6">
        <f t="shared" si="154"/>
        <v>-16</v>
      </c>
      <c r="AN155" s="6">
        <f t="shared" si="154"/>
        <v>-17</v>
      </c>
      <c r="AO155" s="6">
        <f t="shared" si="154"/>
        <v>-18</v>
      </c>
      <c r="AP155" s="6">
        <f t="shared" si="154"/>
        <v>-19</v>
      </c>
      <c r="AQ155" s="6">
        <f t="shared" si="154"/>
        <v>-20</v>
      </c>
      <c r="AR155" s="6">
        <f t="shared" si="154"/>
        <v>-21</v>
      </c>
      <c r="AS155" s="6">
        <f t="shared" si="154"/>
        <v>-22</v>
      </c>
      <c r="AT155" s="6">
        <f t="shared" si="154"/>
        <v>-23</v>
      </c>
      <c r="AU155" s="6">
        <f t="shared" si="154"/>
        <v>-24</v>
      </c>
      <c r="AV155" s="6">
        <f t="shared" si="154"/>
        <v>-25</v>
      </c>
      <c r="AW155" s="6">
        <f t="shared" si="154"/>
        <v>-26</v>
      </c>
      <c r="AX155" s="6">
        <f t="shared" si="154"/>
        <v>-27</v>
      </c>
      <c r="AY155" s="6">
        <f t="shared" si="154"/>
        <v>-28</v>
      </c>
      <c r="AZ155" s="6">
        <f t="shared" si="154"/>
        <v>-29</v>
      </c>
      <c r="BA155" s="6">
        <f t="shared" si="154"/>
        <v>-30</v>
      </c>
      <c r="BB155" s="6">
        <f t="shared" ref="BB155:BS155" si="155">BB153-BB154</f>
        <v>-31</v>
      </c>
      <c r="BC155" s="6">
        <f t="shared" si="155"/>
        <v>-32</v>
      </c>
      <c r="BD155" s="6">
        <f t="shared" si="155"/>
        <v>-33</v>
      </c>
      <c r="BE155" s="6">
        <f t="shared" si="155"/>
        <v>-34</v>
      </c>
      <c r="BF155" s="6">
        <f t="shared" si="155"/>
        <v>-35</v>
      </c>
      <c r="BG155" s="6">
        <f t="shared" si="155"/>
        <v>-36</v>
      </c>
      <c r="BH155" s="6">
        <f t="shared" si="155"/>
        <v>-37</v>
      </c>
      <c r="BI155" s="6">
        <f t="shared" si="155"/>
        <v>-38</v>
      </c>
      <c r="BJ155" s="6">
        <f t="shared" si="155"/>
        <v>-39</v>
      </c>
      <c r="BK155" s="6">
        <f t="shared" si="155"/>
        <v>-40</v>
      </c>
      <c r="BL155" s="6">
        <f t="shared" si="155"/>
        <v>-41</v>
      </c>
      <c r="BM155" s="6">
        <f t="shared" si="155"/>
        <v>-42</v>
      </c>
      <c r="BN155" s="6">
        <f t="shared" si="155"/>
        <v>-43</v>
      </c>
      <c r="BO155" s="6">
        <f t="shared" si="155"/>
        <v>-44</v>
      </c>
      <c r="BP155" s="6">
        <f t="shared" si="155"/>
        <v>-45</v>
      </c>
      <c r="BQ155" s="6">
        <f t="shared" si="155"/>
        <v>-46</v>
      </c>
      <c r="BR155" s="6">
        <f t="shared" si="155"/>
        <v>-47</v>
      </c>
      <c r="BS155" s="6">
        <f t="shared" si="155"/>
        <v>-48</v>
      </c>
      <c r="BU155" s="6" t="s">
        <v>21</v>
      </c>
      <c r="BV155" s="6"/>
      <c r="BW155" s="6"/>
    </row>
    <row r="156" spans="22:75" x14ac:dyDescent="0.35">
      <c r="V156" s="6">
        <f>IF(V155&gt;=0,COUNT($V155)+BT152,"")</f>
        <v>54</v>
      </c>
      <c r="W156" s="6">
        <f>IF(W155&gt;=0,COUNT($V155:W155)+$BT152,"")</f>
        <v>55</v>
      </c>
      <c r="X156" s="6" t="str">
        <f>IF(X155&gt;=0,COUNT($V155:X155)+$BT152,"")</f>
        <v/>
      </c>
      <c r="Y156" s="6" t="str">
        <f>IF(Y155&gt;=0,COUNT($V155:Y155)+$BT152,"")</f>
        <v/>
      </c>
      <c r="Z156" s="6" t="str">
        <f>IF(Z155&gt;=0,COUNT($V155:Z155)+$BT152,"")</f>
        <v/>
      </c>
      <c r="AA156" s="6" t="str">
        <f>IF(AA155&gt;=0,COUNT($V155:AA155)+$BT152,"")</f>
        <v/>
      </c>
      <c r="AB156" s="6" t="str">
        <f>IF(AB155&gt;=0,COUNT($V155:AB155)+$BT152,"")</f>
        <v/>
      </c>
      <c r="AC156" s="6" t="str">
        <f>IF(AC155&gt;=0,COUNT($V155:AC155)+$BT152,"")</f>
        <v/>
      </c>
      <c r="AD156" s="6" t="str">
        <f>IF(AD155&gt;=0,COUNT($V155:AD155)+$BT152,"")</f>
        <v/>
      </c>
      <c r="AE156" s="6" t="str">
        <f>IF(AE155&gt;=0,COUNT($V155:AE155)+$BT152,"")</f>
        <v/>
      </c>
      <c r="AF156" s="6" t="str">
        <f>IF(AF155&gt;=0,COUNT($V155:AF155)+$BT152,"")</f>
        <v/>
      </c>
      <c r="AG156" s="6" t="str">
        <f>IF(AG155&gt;=0,COUNT($V155:AG155)+$BT152,"")</f>
        <v/>
      </c>
      <c r="AH156" s="6" t="str">
        <f>IF(AH155&gt;=0,COUNT($V155:AH155)+$BT152,"")</f>
        <v/>
      </c>
      <c r="AI156" s="6" t="str">
        <f>IF(AI155&gt;=0,COUNT($V155:AI155)+$BT152,"")</f>
        <v/>
      </c>
      <c r="AJ156" s="6" t="str">
        <f>IF(AJ155&gt;=0,COUNT($V155:AJ155)+$BT152,"")</f>
        <v/>
      </c>
      <c r="AK156" s="6" t="str">
        <f>IF(AK155&gt;=0,COUNT($V155:AK155)+$BT152,"")</f>
        <v/>
      </c>
      <c r="AL156" s="6" t="str">
        <f>IF(AL155&gt;=0,COUNT($V155:AL155)+$BT152,"")</f>
        <v/>
      </c>
      <c r="AM156" s="6" t="str">
        <f>IF(AM155&gt;=0,COUNT($V155:AM155)+$BT152,"")</f>
        <v/>
      </c>
      <c r="AN156" s="6" t="str">
        <f>IF(AN155&gt;=0,COUNT($V155:AN155)+$BT152,"")</f>
        <v/>
      </c>
      <c r="AO156" s="6" t="str">
        <f>IF(AO155&gt;=0,COUNT($V155:AO155)+$BT152,"")</f>
        <v/>
      </c>
      <c r="AP156" s="6" t="str">
        <f>IF(AP155&gt;=0,COUNT($V155:AP155)+$BT152,"")</f>
        <v/>
      </c>
      <c r="AQ156" s="6" t="str">
        <f>IF(AQ155&gt;=0,COUNT($V155:AQ155)+$BT152,"")</f>
        <v/>
      </c>
      <c r="AR156" s="6" t="str">
        <f>IF(AR155&gt;=0,COUNT($V155:AR155)+$BT152,"")</f>
        <v/>
      </c>
      <c r="AS156" s="6" t="str">
        <f>IF(AS155&gt;=0,COUNT($V155:AS155)+$BT152,"")</f>
        <v/>
      </c>
      <c r="AT156" s="6" t="str">
        <f>IF(AT155&gt;=0,COUNT($V155:AT155)+$BT152,"")</f>
        <v/>
      </c>
      <c r="AU156" s="6" t="str">
        <f>IF(AU155&gt;=0,COUNT($V155:AU155)+$BT152,"")</f>
        <v/>
      </c>
      <c r="AV156" s="6" t="str">
        <f>IF(AV155&gt;=0,COUNT($V155:AV155)+$BT152,"")</f>
        <v/>
      </c>
      <c r="AW156" s="6" t="str">
        <f>IF(AW155&gt;=0,COUNT($V155:AW155)+$BT152,"")</f>
        <v/>
      </c>
      <c r="AX156" s="6" t="str">
        <f>IF(AX155&gt;=0,COUNT($V155:AX155)+$BT152,"")</f>
        <v/>
      </c>
      <c r="AY156" s="6" t="str">
        <f>IF(AY155&gt;=0,COUNT($V155:AY155)+$BT152,"")</f>
        <v/>
      </c>
      <c r="AZ156" s="6" t="str">
        <f>IF(AZ155&gt;=0,COUNT($V155:AZ155)+$BT152,"")</f>
        <v/>
      </c>
      <c r="BA156" s="6" t="str">
        <f>IF(BA155&gt;=0,COUNT($V155:BA155)+$BT152,"")</f>
        <v/>
      </c>
      <c r="BB156" s="6" t="str">
        <f>IF(BB155&gt;=0,COUNT($V155:BB155)+$BT152,"")</f>
        <v/>
      </c>
      <c r="BC156" s="6" t="str">
        <f>IF(BC155&gt;=0,COUNT($V155:BC155)+$BT152,"")</f>
        <v/>
      </c>
      <c r="BD156" s="6" t="str">
        <f>IF(BD155&gt;=0,COUNT($V155:BD155)+$BT152,"")</f>
        <v/>
      </c>
      <c r="BE156" s="6" t="str">
        <f>IF(BE155&gt;=0,COUNT($V155:BE155)+$BT152,"")</f>
        <v/>
      </c>
      <c r="BF156" s="6" t="str">
        <f>IF(BF155&gt;=0,COUNT($V155:BF155)+$BT152,"")</f>
        <v/>
      </c>
      <c r="BG156" s="6" t="str">
        <f>IF(BG155&gt;=0,COUNT($V155:BG155)+$BT152,"")</f>
        <v/>
      </c>
      <c r="BH156" s="6" t="str">
        <f>IF(BH155&gt;=0,COUNT($V155:BH155)+$BT152,"")</f>
        <v/>
      </c>
      <c r="BI156" s="6" t="str">
        <f>IF(BI155&gt;=0,COUNT($V155:BI155)+$BT152,"")</f>
        <v/>
      </c>
      <c r="BJ156" s="6" t="str">
        <f>IF(BJ155&gt;=0,COUNT($V155:BJ155)+$BT152,"")</f>
        <v/>
      </c>
      <c r="BK156" s="6" t="str">
        <f>IF(BK155&gt;=0,COUNT($V155:BK155)+$BT152,"")</f>
        <v/>
      </c>
      <c r="BL156" s="6" t="str">
        <f>IF(BL155&gt;=0,COUNT($V155:BL155)+$BT152,"")</f>
        <v/>
      </c>
      <c r="BM156" s="6" t="str">
        <f>IF(BM155&gt;=0,COUNT($V155:BM155)+$BT152,"")</f>
        <v/>
      </c>
      <c r="BN156" s="6" t="str">
        <f>IF(BN155&gt;=0,COUNT($V155:BN155)+$BT152,"")</f>
        <v/>
      </c>
      <c r="BO156" s="6" t="str">
        <f>IF(BO155&gt;=0,COUNT($V155:BO155)+$BT152,"")</f>
        <v/>
      </c>
      <c r="BP156" s="6" t="str">
        <f>IF(BP155&gt;=0,COUNT($V155:BP155)+$BT152,"")</f>
        <v/>
      </c>
      <c r="BQ156" s="6" t="str">
        <f>IF(BQ155&gt;=0,COUNT($V155:BQ155)+$BT152,"")</f>
        <v/>
      </c>
      <c r="BR156" s="6" t="str">
        <f>IF(BR155&gt;=0,COUNT($V155:BR155)+$BT152,"")</f>
        <v/>
      </c>
      <c r="BS156" s="6" t="str">
        <f>IF(BS155&gt;=0,COUNT($V155:BS155)+$BT152,"")</f>
        <v/>
      </c>
      <c r="BT156" s="6">
        <f>COUNT(V156:BS156)+BT152</f>
        <v>55</v>
      </c>
      <c r="BU156" s="276" t="str">
        <f>V156&amp;BU155&amp;W156&amp;BU155&amp;X156&amp;BU155&amp;Y156&amp;BU155&amp;Z156&amp;BU155&amp;AA156&amp;BU155&amp;AB156&amp;BU155&amp;AC156&amp;BU155&amp;AD156&amp;BU155&amp;AE156&amp;BU155&amp;AF156&amp;BU155&amp;AG156&amp;BU155&amp;AH156&amp;BU155&amp;AI156&amp;BU155&amp;AJ156&amp;BU155&amp;AK156&amp;BU155&amp;AL156&amp;BU155&amp;AM156&amp;BU155&amp;AN156&amp;BU155&amp;AO156&amp;BU155&amp;AP156&amp;BU155&amp;AQ156&amp;BU155&amp;AR156&amp;BU155&amp;AS156&amp;BU155&amp;AT156&amp;BU155&amp;AU156&amp;BU155&amp;AV156&amp;BU155&amp;AW156&amp;BU155&amp;AX156&amp;BU155&amp;AY156&amp;BU155&amp;AZ156&amp;BU155&amp;BA156&amp;BU155&amp;BB156&amp;BU155&amp;BC156&amp;BU155&amp;BD156&amp;BU155&amp;BE156&amp;BU155&amp;BF156&amp;BU155&amp;BG156&amp;BU155&amp;BH156&amp;BU155&amp;BI156&amp;BU155&amp;BJ156&amp;BU155&amp;BK156&amp;BU155&amp;BL156&amp;BU155&amp;BM156&amp;BU155&amp;BN156&amp;BU155&amp;BO156&amp;BU155&amp;BP156&amp;BU155&amp;BQ156&amp;BU155&amp;BR156&amp;BU155&amp;BS156</f>
        <v xml:space="preserve">54  55                                                                                                </v>
      </c>
      <c r="BV156" s="6"/>
      <c r="BW156" s="6"/>
    </row>
    <row r="157" spans="22:75" x14ac:dyDescent="0.35">
      <c r="V157" s="275">
        <f>'Encode Data'!G40</f>
        <v>0</v>
      </c>
      <c r="W157" s="6">
        <f t="shared" ref="W157:BB157" si="156">V157</f>
        <v>0</v>
      </c>
      <c r="X157" s="6">
        <f t="shared" si="156"/>
        <v>0</v>
      </c>
      <c r="Y157" s="6">
        <f t="shared" si="156"/>
        <v>0</v>
      </c>
      <c r="Z157" s="6">
        <f t="shared" si="156"/>
        <v>0</v>
      </c>
      <c r="AA157" s="6">
        <f t="shared" si="156"/>
        <v>0</v>
      </c>
      <c r="AB157" s="6">
        <f t="shared" si="156"/>
        <v>0</v>
      </c>
      <c r="AC157" s="6">
        <f t="shared" si="156"/>
        <v>0</v>
      </c>
      <c r="AD157" s="6">
        <f t="shared" si="156"/>
        <v>0</v>
      </c>
      <c r="AE157" s="6">
        <f t="shared" si="156"/>
        <v>0</v>
      </c>
      <c r="AF157" s="6">
        <f t="shared" si="156"/>
        <v>0</v>
      </c>
      <c r="AG157" s="6">
        <f t="shared" si="156"/>
        <v>0</v>
      </c>
      <c r="AH157" s="6">
        <f t="shared" si="156"/>
        <v>0</v>
      </c>
      <c r="AI157" s="6">
        <f t="shared" si="156"/>
        <v>0</v>
      </c>
      <c r="AJ157" s="6">
        <f t="shared" si="156"/>
        <v>0</v>
      </c>
      <c r="AK157" s="6">
        <f t="shared" si="156"/>
        <v>0</v>
      </c>
      <c r="AL157" s="6">
        <f t="shared" si="156"/>
        <v>0</v>
      </c>
      <c r="AM157" s="6">
        <f t="shared" si="156"/>
        <v>0</v>
      </c>
      <c r="AN157" s="6">
        <f t="shared" si="156"/>
        <v>0</v>
      </c>
      <c r="AO157" s="6">
        <f t="shared" si="156"/>
        <v>0</v>
      </c>
      <c r="AP157" s="6">
        <f t="shared" si="156"/>
        <v>0</v>
      </c>
      <c r="AQ157" s="6">
        <f t="shared" si="156"/>
        <v>0</v>
      </c>
      <c r="AR157" s="6">
        <f t="shared" si="156"/>
        <v>0</v>
      </c>
      <c r="AS157" s="6">
        <f t="shared" si="156"/>
        <v>0</v>
      </c>
      <c r="AT157" s="6">
        <f t="shared" si="156"/>
        <v>0</v>
      </c>
      <c r="AU157" s="6">
        <f t="shared" si="156"/>
        <v>0</v>
      </c>
      <c r="AV157" s="6">
        <f t="shared" si="156"/>
        <v>0</v>
      </c>
      <c r="AW157" s="6">
        <f t="shared" si="156"/>
        <v>0</v>
      </c>
      <c r="AX157" s="6">
        <f t="shared" si="156"/>
        <v>0</v>
      </c>
      <c r="AY157" s="6">
        <f t="shared" si="156"/>
        <v>0</v>
      </c>
      <c r="AZ157" s="6">
        <f t="shared" si="156"/>
        <v>0</v>
      </c>
      <c r="BA157" s="6">
        <f t="shared" si="156"/>
        <v>0</v>
      </c>
      <c r="BB157" s="6">
        <f t="shared" si="156"/>
        <v>0</v>
      </c>
      <c r="BC157" s="6">
        <f t="shared" ref="BC157:BS157" si="157">BB157</f>
        <v>0</v>
      </c>
      <c r="BD157" s="6">
        <f t="shared" si="157"/>
        <v>0</v>
      </c>
      <c r="BE157" s="6">
        <f t="shared" si="157"/>
        <v>0</v>
      </c>
      <c r="BF157" s="6">
        <f t="shared" si="157"/>
        <v>0</v>
      </c>
      <c r="BG157" s="6">
        <f t="shared" si="157"/>
        <v>0</v>
      </c>
      <c r="BH157" s="6">
        <f t="shared" si="157"/>
        <v>0</v>
      </c>
      <c r="BI157" s="6">
        <f t="shared" si="157"/>
        <v>0</v>
      </c>
      <c r="BJ157" s="6">
        <f t="shared" si="157"/>
        <v>0</v>
      </c>
      <c r="BK157" s="6">
        <f t="shared" si="157"/>
        <v>0</v>
      </c>
      <c r="BL157" s="6">
        <f t="shared" si="157"/>
        <v>0</v>
      </c>
      <c r="BM157" s="6">
        <f t="shared" si="157"/>
        <v>0</v>
      </c>
      <c r="BN157" s="6">
        <f t="shared" si="157"/>
        <v>0</v>
      </c>
      <c r="BO157" s="6">
        <f t="shared" si="157"/>
        <v>0</v>
      </c>
      <c r="BP157" s="6">
        <f t="shared" si="157"/>
        <v>0</v>
      </c>
      <c r="BQ157" s="6">
        <f t="shared" si="157"/>
        <v>0</v>
      </c>
      <c r="BR157" s="6">
        <f t="shared" si="157"/>
        <v>0</v>
      </c>
      <c r="BS157" s="6">
        <f t="shared" si="157"/>
        <v>0</v>
      </c>
      <c r="BV157" s="6"/>
      <c r="BW157" s="6"/>
    </row>
    <row r="158" spans="22:75" x14ac:dyDescent="0.35">
      <c r="V158" s="6">
        <v>1</v>
      </c>
      <c r="W158" s="6">
        <v>2</v>
      </c>
      <c r="X158" s="6">
        <v>3</v>
      </c>
      <c r="Y158" s="6">
        <v>4</v>
      </c>
      <c r="Z158" s="6">
        <v>5</v>
      </c>
      <c r="AA158" s="6">
        <v>6</v>
      </c>
      <c r="AB158" s="6">
        <v>7</v>
      </c>
      <c r="AC158" s="6">
        <v>8</v>
      </c>
      <c r="AD158" s="6">
        <v>9</v>
      </c>
      <c r="AE158" s="6">
        <v>10</v>
      </c>
      <c r="AF158" s="6">
        <v>11</v>
      </c>
      <c r="AG158" s="6">
        <v>12</v>
      </c>
      <c r="AH158" s="6">
        <v>13</v>
      </c>
      <c r="AI158" s="6">
        <v>14</v>
      </c>
      <c r="AJ158" s="6">
        <v>15</v>
      </c>
      <c r="AK158" s="6">
        <v>16</v>
      </c>
      <c r="AL158" s="6">
        <v>17</v>
      </c>
      <c r="AM158" s="6">
        <v>18</v>
      </c>
      <c r="AN158" s="6">
        <v>19</v>
      </c>
      <c r="AO158" s="6">
        <v>20</v>
      </c>
      <c r="AP158" s="6">
        <v>21</v>
      </c>
      <c r="AQ158" s="6">
        <v>22</v>
      </c>
      <c r="AR158" s="6">
        <v>23</v>
      </c>
      <c r="AS158" s="6">
        <v>24</v>
      </c>
      <c r="AT158" s="6">
        <v>25</v>
      </c>
      <c r="AU158" s="6">
        <v>26</v>
      </c>
      <c r="AV158" s="6">
        <v>27</v>
      </c>
      <c r="AW158" s="6">
        <v>28</v>
      </c>
      <c r="AX158" s="6">
        <v>29</v>
      </c>
      <c r="AY158" s="6">
        <v>30</v>
      </c>
      <c r="AZ158" s="6">
        <v>31</v>
      </c>
      <c r="BA158" s="6">
        <v>32</v>
      </c>
      <c r="BB158" s="6">
        <v>33</v>
      </c>
      <c r="BC158" s="6">
        <v>34</v>
      </c>
      <c r="BD158" s="6">
        <v>35</v>
      </c>
      <c r="BE158" s="6">
        <v>36</v>
      </c>
      <c r="BF158" s="6">
        <v>37</v>
      </c>
      <c r="BG158" s="6">
        <v>38</v>
      </c>
      <c r="BH158" s="6">
        <v>39</v>
      </c>
      <c r="BI158" s="6">
        <v>40</v>
      </c>
      <c r="BJ158" s="6">
        <v>41</v>
      </c>
      <c r="BK158" s="6">
        <v>42</v>
      </c>
      <c r="BL158" s="6">
        <v>43</v>
      </c>
      <c r="BM158" s="6">
        <v>44</v>
      </c>
      <c r="BN158" s="6">
        <v>45</v>
      </c>
      <c r="BO158" s="6">
        <v>46</v>
      </c>
      <c r="BP158" s="6">
        <v>47</v>
      </c>
      <c r="BQ158" s="6">
        <v>48</v>
      </c>
      <c r="BR158" s="6">
        <v>49</v>
      </c>
      <c r="BS158" s="6">
        <v>50</v>
      </c>
      <c r="BV158" s="6"/>
      <c r="BW158" s="6"/>
    </row>
    <row r="159" spans="22:75" x14ac:dyDescent="0.35">
      <c r="V159" s="6">
        <f t="shared" ref="V159:BA159" si="158">V157-V158</f>
        <v>-1</v>
      </c>
      <c r="W159" s="6">
        <f t="shared" si="158"/>
        <v>-2</v>
      </c>
      <c r="X159" s="6">
        <f t="shared" si="158"/>
        <v>-3</v>
      </c>
      <c r="Y159" s="6">
        <f t="shared" si="158"/>
        <v>-4</v>
      </c>
      <c r="Z159" s="6">
        <f t="shared" si="158"/>
        <v>-5</v>
      </c>
      <c r="AA159" s="6">
        <f t="shared" si="158"/>
        <v>-6</v>
      </c>
      <c r="AB159" s="6">
        <f t="shared" si="158"/>
        <v>-7</v>
      </c>
      <c r="AC159" s="6">
        <f t="shared" si="158"/>
        <v>-8</v>
      </c>
      <c r="AD159" s="6">
        <f t="shared" si="158"/>
        <v>-9</v>
      </c>
      <c r="AE159" s="6">
        <f t="shared" si="158"/>
        <v>-10</v>
      </c>
      <c r="AF159" s="6">
        <f t="shared" si="158"/>
        <v>-11</v>
      </c>
      <c r="AG159" s="6">
        <f t="shared" si="158"/>
        <v>-12</v>
      </c>
      <c r="AH159" s="6">
        <f t="shared" si="158"/>
        <v>-13</v>
      </c>
      <c r="AI159" s="6">
        <f t="shared" si="158"/>
        <v>-14</v>
      </c>
      <c r="AJ159" s="6">
        <f t="shared" si="158"/>
        <v>-15</v>
      </c>
      <c r="AK159" s="6">
        <f t="shared" si="158"/>
        <v>-16</v>
      </c>
      <c r="AL159" s="6">
        <f t="shared" si="158"/>
        <v>-17</v>
      </c>
      <c r="AM159" s="6">
        <f t="shared" si="158"/>
        <v>-18</v>
      </c>
      <c r="AN159" s="6">
        <f t="shared" si="158"/>
        <v>-19</v>
      </c>
      <c r="AO159" s="6">
        <f t="shared" si="158"/>
        <v>-20</v>
      </c>
      <c r="AP159" s="6">
        <f t="shared" si="158"/>
        <v>-21</v>
      </c>
      <c r="AQ159" s="6">
        <f t="shared" si="158"/>
        <v>-22</v>
      </c>
      <c r="AR159" s="6">
        <f t="shared" si="158"/>
        <v>-23</v>
      </c>
      <c r="AS159" s="6">
        <f t="shared" si="158"/>
        <v>-24</v>
      </c>
      <c r="AT159" s="6">
        <f t="shared" si="158"/>
        <v>-25</v>
      </c>
      <c r="AU159" s="6">
        <f t="shared" si="158"/>
        <v>-26</v>
      </c>
      <c r="AV159" s="6">
        <f t="shared" si="158"/>
        <v>-27</v>
      </c>
      <c r="AW159" s="6">
        <f t="shared" si="158"/>
        <v>-28</v>
      </c>
      <c r="AX159" s="6">
        <f t="shared" si="158"/>
        <v>-29</v>
      </c>
      <c r="AY159" s="6">
        <f t="shared" si="158"/>
        <v>-30</v>
      </c>
      <c r="AZ159" s="6">
        <f t="shared" si="158"/>
        <v>-31</v>
      </c>
      <c r="BA159" s="6">
        <f t="shared" si="158"/>
        <v>-32</v>
      </c>
      <c r="BB159" s="6">
        <f t="shared" ref="BB159:BS159" si="159">BB157-BB158</f>
        <v>-33</v>
      </c>
      <c r="BC159" s="6">
        <f t="shared" si="159"/>
        <v>-34</v>
      </c>
      <c r="BD159" s="6">
        <f t="shared" si="159"/>
        <v>-35</v>
      </c>
      <c r="BE159" s="6">
        <f t="shared" si="159"/>
        <v>-36</v>
      </c>
      <c r="BF159" s="6">
        <f t="shared" si="159"/>
        <v>-37</v>
      </c>
      <c r="BG159" s="6">
        <f t="shared" si="159"/>
        <v>-38</v>
      </c>
      <c r="BH159" s="6">
        <f t="shared" si="159"/>
        <v>-39</v>
      </c>
      <c r="BI159" s="6">
        <f t="shared" si="159"/>
        <v>-40</v>
      </c>
      <c r="BJ159" s="6">
        <f t="shared" si="159"/>
        <v>-41</v>
      </c>
      <c r="BK159" s="6">
        <f t="shared" si="159"/>
        <v>-42</v>
      </c>
      <c r="BL159" s="6">
        <f t="shared" si="159"/>
        <v>-43</v>
      </c>
      <c r="BM159" s="6">
        <f t="shared" si="159"/>
        <v>-44</v>
      </c>
      <c r="BN159" s="6">
        <f t="shared" si="159"/>
        <v>-45</v>
      </c>
      <c r="BO159" s="6">
        <f t="shared" si="159"/>
        <v>-46</v>
      </c>
      <c r="BP159" s="6">
        <f t="shared" si="159"/>
        <v>-47</v>
      </c>
      <c r="BQ159" s="6">
        <f t="shared" si="159"/>
        <v>-48</v>
      </c>
      <c r="BR159" s="6">
        <f t="shared" si="159"/>
        <v>-49</v>
      </c>
      <c r="BS159" s="6">
        <f t="shared" si="159"/>
        <v>-50</v>
      </c>
      <c r="BU159" s="6" t="s">
        <v>21</v>
      </c>
      <c r="BV159" s="6"/>
      <c r="BW159" s="6"/>
    </row>
    <row r="160" spans="22:75" x14ac:dyDescent="0.35">
      <c r="V160" s="6" t="str">
        <f>IF(V159&gt;=0,COUNT($V159)+BT156,"")</f>
        <v/>
      </c>
      <c r="W160" s="6" t="str">
        <f>IF(W159&gt;=0,COUNT($V159:W159)+$BT156,"")</f>
        <v/>
      </c>
      <c r="X160" s="6" t="str">
        <f>IF(X159&gt;=0,COUNT($V159:X159)+$BT156,"")</f>
        <v/>
      </c>
      <c r="Y160" s="6" t="str">
        <f>IF(Y159&gt;=0,COUNT($V159:Y159)+$BT156,"")</f>
        <v/>
      </c>
      <c r="Z160" s="6" t="str">
        <f>IF(Z159&gt;=0,COUNT($V159:Z159)+$BT156,"")</f>
        <v/>
      </c>
      <c r="AA160" s="6" t="str">
        <f>IF(AA159&gt;=0,COUNT($V159:AA159)+$BT156,"")</f>
        <v/>
      </c>
      <c r="AB160" s="6" t="str">
        <f>IF(AB159&gt;=0,COUNT($V159:AB159)+$BT156,"")</f>
        <v/>
      </c>
      <c r="AC160" s="6" t="str">
        <f>IF(AC159&gt;=0,COUNT($V159:AC159)+$BT156,"")</f>
        <v/>
      </c>
      <c r="AD160" s="6" t="str">
        <f>IF(AD159&gt;=0,COUNT($V159:AD159)+$BT156,"")</f>
        <v/>
      </c>
      <c r="AE160" s="6" t="str">
        <f>IF(AE159&gt;=0,COUNT($V159:AE159)+$BT156,"")</f>
        <v/>
      </c>
      <c r="AF160" s="6" t="str">
        <f>IF(AF159&gt;=0,COUNT($V159:AF159)+$BT156,"")</f>
        <v/>
      </c>
      <c r="AG160" s="6" t="str">
        <f>IF(AG159&gt;=0,COUNT($V159:AG159)+$BT156,"")</f>
        <v/>
      </c>
      <c r="AH160" s="6" t="str">
        <f>IF(AH159&gt;=0,COUNT($V159:AH159)+$BT156,"")</f>
        <v/>
      </c>
      <c r="AI160" s="6" t="str">
        <f>IF(AI159&gt;=0,COUNT($V159:AI159)+$BT156,"")</f>
        <v/>
      </c>
      <c r="AJ160" s="6" t="str">
        <f>IF(AJ159&gt;=0,COUNT($V159:AJ159)+$BT156,"")</f>
        <v/>
      </c>
      <c r="AK160" s="6" t="str">
        <f>IF(AK159&gt;=0,COUNT($V159:AK159)+$BT156,"")</f>
        <v/>
      </c>
      <c r="AL160" s="6" t="str">
        <f>IF(AL159&gt;=0,COUNT($V159:AL159)+$BT156,"")</f>
        <v/>
      </c>
      <c r="AM160" s="6" t="str">
        <f>IF(AM159&gt;=0,COUNT($V159:AM159)+$BT156,"")</f>
        <v/>
      </c>
      <c r="AN160" s="6" t="str">
        <f>IF(AN159&gt;=0,COUNT($V159:AN159)+$BT156,"")</f>
        <v/>
      </c>
      <c r="AO160" s="6" t="str">
        <f>IF(AO159&gt;=0,COUNT($V159:AO159)+$BT156,"")</f>
        <v/>
      </c>
      <c r="AP160" s="6" t="str">
        <f>IF(AP159&gt;=0,COUNT($V159:AP159)+$BT156,"")</f>
        <v/>
      </c>
      <c r="AQ160" s="6" t="str">
        <f>IF(AQ159&gt;=0,COUNT($V159:AQ159)+$BT156,"")</f>
        <v/>
      </c>
      <c r="AR160" s="6" t="str">
        <f>IF(AR159&gt;=0,COUNT($V159:AR159)+$BT156,"")</f>
        <v/>
      </c>
      <c r="AS160" s="6" t="str">
        <f>IF(AS159&gt;=0,COUNT($V159:AS159)+$BT156,"")</f>
        <v/>
      </c>
      <c r="AT160" s="6" t="str">
        <f>IF(AT159&gt;=0,COUNT($V159:AT159)+$BT156,"")</f>
        <v/>
      </c>
      <c r="AU160" s="6" t="str">
        <f>IF(AU159&gt;=0,COUNT($V159:AU159)+$BT156,"")</f>
        <v/>
      </c>
      <c r="AV160" s="6" t="str">
        <f>IF(AV159&gt;=0,COUNT($V159:AV159)+$BT156,"")</f>
        <v/>
      </c>
      <c r="AW160" s="6" t="str">
        <f>IF(AW159&gt;=0,COUNT($V159:AW159)+$BT156,"")</f>
        <v/>
      </c>
      <c r="AX160" s="6" t="str">
        <f>IF(AX159&gt;=0,COUNT($V159:AX159)+$BT156,"")</f>
        <v/>
      </c>
      <c r="AY160" s="6" t="str">
        <f>IF(AY159&gt;=0,COUNT($V159:AY159)+$BT156,"")</f>
        <v/>
      </c>
      <c r="AZ160" s="6" t="str">
        <f>IF(AZ159&gt;=0,COUNT($V159:AZ159)+$BT156,"")</f>
        <v/>
      </c>
      <c r="BA160" s="6" t="str">
        <f>IF(BA159&gt;=0,COUNT($V159:BA159)+$BT156,"")</f>
        <v/>
      </c>
      <c r="BB160" s="6" t="str">
        <f>IF(BB159&gt;=0,COUNT($V159:BB159)+$BT156,"")</f>
        <v/>
      </c>
      <c r="BC160" s="6" t="str">
        <f>IF(BC159&gt;=0,COUNT($V159:BC159)+$BT156,"")</f>
        <v/>
      </c>
      <c r="BD160" s="6" t="str">
        <f>IF(BD159&gt;=0,COUNT($V159:BD159)+$BT156,"")</f>
        <v/>
      </c>
      <c r="BE160" s="6" t="str">
        <f>IF(BE159&gt;=0,COUNT($V159:BE159)+$BT156,"")</f>
        <v/>
      </c>
      <c r="BF160" s="6" t="str">
        <f>IF(BF159&gt;=0,COUNT($V159:BF159)+$BT156,"")</f>
        <v/>
      </c>
      <c r="BG160" s="6" t="str">
        <f>IF(BG159&gt;=0,COUNT($V159:BG159)+$BT156,"")</f>
        <v/>
      </c>
      <c r="BH160" s="6" t="str">
        <f>IF(BH159&gt;=0,COUNT($V159:BH159)+$BT156,"")</f>
        <v/>
      </c>
      <c r="BI160" s="6" t="str">
        <f>IF(BI159&gt;=0,COUNT($V159:BI159)+$BT156,"")</f>
        <v/>
      </c>
      <c r="BJ160" s="6" t="str">
        <f>IF(BJ159&gt;=0,COUNT($V159:BJ159)+$BT156,"")</f>
        <v/>
      </c>
      <c r="BK160" s="6" t="str">
        <f>IF(BK159&gt;=0,COUNT($V159:BK159)+$BT156,"")</f>
        <v/>
      </c>
      <c r="BL160" s="6" t="str">
        <f>IF(BL159&gt;=0,COUNT($V159:BL159)+$BT156,"")</f>
        <v/>
      </c>
      <c r="BM160" s="6" t="str">
        <f>IF(BM159&gt;=0,COUNT($V159:BM159)+$BT156,"")</f>
        <v/>
      </c>
      <c r="BN160" s="6" t="str">
        <f>IF(BN159&gt;=0,COUNT($V159:BN159)+$BT156,"")</f>
        <v/>
      </c>
      <c r="BO160" s="6" t="str">
        <f>IF(BO159&gt;=0,COUNT($V159:BO159)+$BT156,"")</f>
        <v/>
      </c>
      <c r="BP160" s="6" t="str">
        <f>IF(BP159&gt;=0,COUNT($V159:BP159)+$BT156,"")</f>
        <v/>
      </c>
      <c r="BQ160" s="6" t="str">
        <f>IF(BQ159&gt;=0,COUNT($V159:BQ159)+$BT156,"")</f>
        <v/>
      </c>
      <c r="BR160" s="6" t="str">
        <f>IF(BR159&gt;=0,COUNT($V159:BR159)+$BT156,"")</f>
        <v/>
      </c>
      <c r="BS160" s="6" t="str">
        <f>IF(BS159&gt;=0,COUNT($V159:BS159)+$BT156,"")</f>
        <v/>
      </c>
      <c r="BT160" s="6">
        <f>COUNT(V160:BS160)+BT156</f>
        <v>55</v>
      </c>
      <c r="BU160" s="276" t="str">
        <f>V160&amp;BU159&amp;W160&amp;BU159&amp;X160&amp;BU159&amp;Y160&amp;BU159&amp;Z160&amp;BU159&amp;AA160&amp;BU159&amp;AB160&amp;BU159&amp;AC160&amp;BU159&amp;AD160&amp;BU159&amp;AE160&amp;BU159&amp;AF160&amp;BU159&amp;AG160&amp;BU159&amp;AH160&amp;BU159&amp;AI160&amp;BU159&amp;AJ160&amp;BU159&amp;AK160&amp;BU159&amp;AL160&amp;BU159&amp;AM160&amp;BU159&amp;AN160&amp;BU159&amp;AO160&amp;BU159&amp;AP160&amp;BU159&amp;AQ160&amp;BU159&amp;AR160&amp;BU159&amp;AS160&amp;BU159&amp;AT160&amp;BU159&amp;AU160&amp;BU159&amp;AV160&amp;BU159&amp;AW160&amp;BU159&amp;AX160&amp;BU159&amp;AY160&amp;BU159&amp;AZ160&amp;BU159&amp;BA160&amp;BU159&amp;BB160&amp;BU159&amp;BC160&amp;BU159&amp;BD160&amp;BU159&amp;BE160&amp;BU159&amp;BF160&amp;BU159&amp;BG160&amp;BU159&amp;BH160&amp;BU159&amp;BI160&amp;BU159&amp;BJ160&amp;BU159&amp;BK160&amp;BU159&amp;BL160&amp;BU159&amp;BM160&amp;BU159&amp;BN160&amp;BU159&amp;BO160&amp;BU159&amp;BP160&amp;BU159&amp;BQ160&amp;BU159&amp;BR160&amp;BU159&amp;BS160</f>
        <v xml:space="preserve">                                                                                                  </v>
      </c>
      <c r="BV160" s="6"/>
      <c r="BW160" s="6"/>
    </row>
    <row r="161" spans="22:75" x14ac:dyDescent="0.35">
      <c r="V161" s="275">
        <f>'Encode Data'!G43</f>
        <v>0</v>
      </c>
      <c r="W161" s="6">
        <f t="shared" ref="W161:BB161" si="160">V161</f>
        <v>0</v>
      </c>
      <c r="X161" s="6">
        <f t="shared" si="160"/>
        <v>0</v>
      </c>
      <c r="Y161" s="6">
        <f t="shared" si="160"/>
        <v>0</v>
      </c>
      <c r="Z161" s="6">
        <f t="shared" si="160"/>
        <v>0</v>
      </c>
      <c r="AA161" s="6">
        <f t="shared" si="160"/>
        <v>0</v>
      </c>
      <c r="AB161" s="6">
        <f t="shared" si="160"/>
        <v>0</v>
      </c>
      <c r="AC161" s="6">
        <f t="shared" si="160"/>
        <v>0</v>
      </c>
      <c r="AD161" s="6">
        <f t="shared" si="160"/>
        <v>0</v>
      </c>
      <c r="AE161" s="6">
        <f t="shared" si="160"/>
        <v>0</v>
      </c>
      <c r="AF161" s="6">
        <f t="shared" si="160"/>
        <v>0</v>
      </c>
      <c r="AG161" s="6">
        <f t="shared" si="160"/>
        <v>0</v>
      </c>
      <c r="AH161" s="6">
        <f t="shared" si="160"/>
        <v>0</v>
      </c>
      <c r="AI161" s="6">
        <f t="shared" si="160"/>
        <v>0</v>
      </c>
      <c r="AJ161" s="6">
        <f t="shared" si="160"/>
        <v>0</v>
      </c>
      <c r="AK161" s="6">
        <f t="shared" si="160"/>
        <v>0</v>
      </c>
      <c r="AL161" s="6">
        <f t="shared" si="160"/>
        <v>0</v>
      </c>
      <c r="AM161" s="6">
        <f t="shared" si="160"/>
        <v>0</v>
      </c>
      <c r="AN161" s="6">
        <f t="shared" si="160"/>
        <v>0</v>
      </c>
      <c r="AO161" s="6">
        <f t="shared" si="160"/>
        <v>0</v>
      </c>
      <c r="AP161" s="6">
        <f t="shared" si="160"/>
        <v>0</v>
      </c>
      <c r="AQ161" s="6">
        <f t="shared" si="160"/>
        <v>0</v>
      </c>
      <c r="AR161" s="6">
        <f t="shared" si="160"/>
        <v>0</v>
      </c>
      <c r="AS161" s="6">
        <f t="shared" si="160"/>
        <v>0</v>
      </c>
      <c r="AT161" s="6">
        <f t="shared" si="160"/>
        <v>0</v>
      </c>
      <c r="AU161" s="6">
        <f t="shared" si="160"/>
        <v>0</v>
      </c>
      <c r="AV161" s="6">
        <f t="shared" si="160"/>
        <v>0</v>
      </c>
      <c r="AW161" s="6">
        <f t="shared" si="160"/>
        <v>0</v>
      </c>
      <c r="AX161" s="6">
        <f t="shared" si="160"/>
        <v>0</v>
      </c>
      <c r="AY161" s="6">
        <f t="shared" si="160"/>
        <v>0</v>
      </c>
      <c r="AZ161" s="6">
        <f t="shared" si="160"/>
        <v>0</v>
      </c>
      <c r="BA161" s="6">
        <f t="shared" si="160"/>
        <v>0</v>
      </c>
      <c r="BB161" s="6">
        <f t="shared" si="160"/>
        <v>0</v>
      </c>
      <c r="BC161" s="6">
        <f t="shared" ref="BC161:BS161" si="161">BB161</f>
        <v>0</v>
      </c>
      <c r="BD161" s="6">
        <f t="shared" si="161"/>
        <v>0</v>
      </c>
      <c r="BE161" s="6">
        <f t="shared" si="161"/>
        <v>0</v>
      </c>
      <c r="BF161" s="6">
        <f t="shared" si="161"/>
        <v>0</v>
      </c>
      <c r="BG161" s="6">
        <f t="shared" si="161"/>
        <v>0</v>
      </c>
      <c r="BH161" s="6">
        <f t="shared" si="161"/>
        <v>0</v>
      </c>
      <c r="BI161" s="6">
        <f t="shared" si="161"/>
        <v>0</v>
      </c>
      <c r="BJ161" s="6">
        <f t="shared" si="161"/>
        <v>0</v>
      </c>
      <c r="BK161" s="6">
        <f t="shared" si="161"/>
        <v>0</v>
      </c>
      <c r="BL161" s="6">
        <f t="shared" si="161"/>
        <v>0</v>
      </c>
      <c r="BM161" s="6">
        <f t="shared" si="161"/>
        <v>0</v>
      </c>
      <c r="BN161" s="6">
        <f t="shared" si="161"/>
        <v>0</v>
      </c>
      <c r="BO161" s="6">
        <f t="shared" si="161"/>
        <v>0</v>
      </c>
      <c r="BP161" s="6">
        <f t="shared" si="161"/>
        <v>0</v>
      </c>
      <c r="BQ161" s="6">
        <f t="shared" si="161"/>
        <v>0</v>
      </c>
      <c r="BR161" s="6">
        <f t="shared" si="161"/>
        <v>0</v>
      </c>
      <c r="BS161" s="6">
        <f t="shared" si="161"/>
        <v>0</v>
      </c>
      <c r="BV161" s="6"/>
      <c r="BW161" s="6"/>
    </row>
    <row r="162" spans="22:75" x14ac:dyDescent="0.35">
      <c r="V162" s="6">
        <v>1</v>
      </c>
      <c r="W162" s="6">
        <v>2</v>
      </c>
      <c r="X162" s="6">
        <v>3</v>
      </c>
      <c r="Y162" s="6">
        <v>4</v>
      </c>
      <c r="Z162" s="6">
        <v>5</v>
      </c>
      <c r="AA162" s="6">
        <v>6</v>
      </c>
      <c r="AB162" s="6">
        <v>7</v>
      </c>
      <c r="AC162" s="6">
        <v>8</v>
      </c>
      <c r="AD162" s="6">
        <v>9</v>
      </c>
      <c r="AE162" s="6">
        <v>10</v>
      </c>
      <c r="AF162" s="6">
        <v>11</v>
      </c>
      <c r="AG162" s="6">
        <v>12</v>
      </c>
      <c r="AH162" s="6">
        <v>13</v>
      </c>
      <c r="AI162" s="6">
        <v>14</v>
      </c>
      <c r="AJ162" s="6">
        <v>15</v>
      </c>
      <c r="AK162" s="6">
        <v>16</v>
      </c>
      <c r="AL162" s="6">
        <v>17</v>
      </c>
      <c r="AM162" s="6">
        <v>18</v>
      </c>
      <c r="AN162" s="6">
        <v>19</v>
      </c>
      <c r="AO162" s="6">
        <v>20</v>
      </c>
      <c r="AP162" s="6">
        <v>21</v>
      </c>
      <c r="AQ162" s="6">
        <v>22</v>
      </c>
      <c r="AR162" s="6">
        <v>23</v>
      </c>
      <c r="AS162" s="6">
        <v>24</v>
      </c>
      <c r="AT162" s="6">
        <v>25</v>
      </c>
      <c r="AU162" s="6">
        <v>26</v>
      </c>
      <c r="AV162" s="6">
        <v>27</v>
      </c>
      <c r="AW162" s="6">
        <v>28</v>
      </c>
      <c r="AX162" s="6">
        <v>29</v>
      </c>
      <c r="AY162" s="6">
        <v>30</v>
      </c>
      <c r="AZ162" s="6">
        <v>31</v>
      </c>
      <c r="BA162" s="6">
        <v>32</v>
      </c>
      <c r="BB162" s="6">
        <v>33</v>
      </c>
      <c r="BC162" s="6">
        <v>34</v>
      </c>
      <c r="BD162" s="6">
        <v>35</v>
      </c>
      <c r="BE162" s="6">
        <v>36</v>
      </c>
      <c r="BF162" s="6">
        <v>37</v>
      </c>
      <c r="BG162" s="6">
        <v>38</v>
      </c>
      <c r="BH162" s="6">
        <v>39</v>
      </c>
      <c r="BI162" s="6">
        <v>40</v>
      </c>
      <c r="BJ162" s="6">
        <v>41</v>
      </c>
      <c r="BK162" s="6">
        <v>42</v>
      </c>
      <c r="BL162" s="6">
        <v>43</v>
      </c>
      <c r="BM162" s="6">
        <v>44</v>
      </c>
      <c r="BN162" s="6">
        <v>45</v>
      </c>
      <c r="BO162" s="6">
        <v>46</v>
      </c>
      <c r="BP162" s="6">
        <v>47</v>
      </c>
      <c r="BQ162" s="6">
        <v>48</v>
      </c>
      <c r="BR162" s="6">
        <v>49</v>
      </c>
      <c r="BS162" s="6">
        <v>50</v>
      </c>
      <c r="BV162" s="6"/>
      <c r="BW162" s="6"/>
    </row>
    <row r="163" spans="22:75" x14ac:dyDescent="0.35">
      <c r="V163" s="6">
        <f t="shared" ref="V163:BA163" si="162">V161-V162</f>
        <v>-1</v>
      </c>
      <c r="W163" s="6">
        <f t="shared" si="162"/>
        <v>-2</v>
      </c>
      <c r="X163" s="6">
        <f t="shared" si="162"/>
        <v>-3</v>
      </c>
      <c r="Y163" s="6">
        <f t="shared" si="162"/>
        <v>-4</v>
      </c>
      <c r="Z163" s="6">
        <f t="shared" si="162"/>
        <v>-5</v>
      </c>
      <c r="AA163" s="6">
        <f t="shared" si="162"/>
        <v>-6</v>
      </c>
      <c r="AB163" s="6">
        <f t="shared" si="162"/>
        <v>-7</v>
      </c>
      <c r="AC163" s="6">
        <f t="shared" si="162"/>
        <v>-8</v>
      </c>
      <c r="AD163" s="6">
        <f t="shared" si="162"/>
        <v>-9</v>
      </c>
      <c r="AE163" s="6">
        <f t="shared" si="162"/>
        <v>-10</v>
      </c>
      <c r="AF163" s="6">
        <f t="shared" si="162"/>
        <v>-11</v>
      </c>
      <c r="AG163" s="6">
        <f t="shared" si="162"/>
        <v>-12</v>
      </c>
      <c r="AH163" s="6">
        <f t="shared" si="162"/>
        <v>-13</v>
      </c>
      <c r="AI163" s="6">
        <f t="shared" si="162"/>
        <v>-14</v>
      </c>
      <c r="AJ163" s="6">
        <f t="shared" si="162"/>
        <v>-15</v>
      </c>
      <c r="AK163" s="6">
        <f t="shared" si="162"/>
        <v>-16</v>
      </c>
      <c r="AL163" s="6">
        <f t="shared" si="162"/>
        <v>-17</v>
      </c>
      <c r="AM163" s="6">
        <f t="shared" si="162"/>
        <v>-18</v>
      </c>
      <c r="AN163" s="6">
        <f t="shared" si="162"/>
        <v>-19</v>
      </c>
      <c r="AO163" s="6">
        <f t="shared" si="162"/>
        <v>-20</v>
      </c>
      <c r="AP163" s="6">
        <f t="shared" si="162"/>
        <v>-21</v>
      </c>
      <c r="AQ163" s="6">
        <f t="shared" si="162"/>
        <v>-22</v>
      </c>
      <c r="AR163" s="6">
        <f t="shared" si="162"/>
        <v>-23</v>
      </c>
      <c r="AS163" s="6">
        <f t="shared" si="162"/>
        <v>-24</v>
      </c>
      <c r="AT163" s="6">
        <f t="shared" si="162"/>
        <v>-25</v>
      </c>
      <c r="AU163" s="6">
        <f t="shared" si="162"/>
        <v>-26</v>
      </c>
      <c r="AV163" s="6">
        <f t="shared" si="162"/>
        <v>-27</v>
      </c>
      <c r="AW163" s="6">
        <f t="shared" si="162"/>
        <v>-28</v>
      </c>
      <c r="AX163" s="6">
        <f t="shared" si="162"/>
        <v>-29</v>
      </c>
      <c r="AY163" s="6">
        <f t="shared" si="162"/>
        <v>-30</v>
      </c>
      <c r="AZ163" s="6">
        <f t="shared" si="162"/>
        <v>-31</v>
      </c>
      <c r="BA163" s="6">
        <f t="shared" si="162"/>
        <v>-32</v>
      </c>
      <c r="BB163" s="6">
        <f t="shared" ref="BB163:BS163" si="163">BB161-BB162</f>
        <v>-33</v>
      </c>
      <c r="BC163" s="6">
        <f t="shared" si="163"/>
        <v>-34</v>
      </c>
      <c r="BD163" s="6">
        <f t="shared" si="163"/>
        <v>-35</v>
      </c>
      <c r="BE163" s="6">
        <f t="shared" si="163"/>
        <v>-36</v>
      </c>
      <c r="BF163" s="6">
        <f t="shared" si="163"/>
        <v>-37</v>
      </c>
      <c r="BG163" s="6">
        <f t="shared" si="163"/>
        <v>-38</v>
      </c>
      <c r="BH163" s="6">
        <f t="shared" si="163"/>
        <v>-39</v>
      </c>
      <c r="BI163" s="6">
        <f t="shared" si="163"/>
        <v>-40</v>
      </c>
      <c r="BJ163" s="6">
        <f t="shared" si="163"/>
        <v>-41</v>
      </c>
      <c r="BK163" s="6">
        <f t="shared" si="163"/>
        <v>-42</v>
      </c>
      <c r="BL163" s="6">
        <f t="shared" si="163"/>
        <v>-43</v>
      </c>
      <c r="BM163" s="6">
        <f t="shared" si="163"/>
        <v>-44</v>
      </c>
      <c r="BN163" s="6">
        <f t="shared" si="163"/>
        <v>-45</v>
      </c>
      <c r="BO163" s="6">
        <f t="shared" si="163"/>
        <v>-46</v>
      </c>
      <c r="BP163" s="6">
        <f t="shared" si="163"/>
        <v>-47</v>
      </c>
      <c r="BQ163" s="6">
        <f t="shared" si="163"/>
        <v>-48</v>
      </c>
      <c r="BR163" s="6">
        <f t="shared" si="163"/>
        <v>-49</v>
      </c>
      <c r="BS163" s="6">
        <f t="shared" si="163"/>
        <v>-50</v>
      </c>
      <c r="BU163" s="6" t="s">
        <v>21</v>
      </c>
      <c r="BV163" s="6"/>
      <c r="BW163" s="6"/>
    </row>
    <row r="164" spans="22:75" x14ac:dyDescent="0.35">
      <c r="V164" s="6" t="str">
        <f>IF(V163&gt;=0,COUNT($V163)+BT160,"")</f>
        <v/>
      </c>
      <c r="W164" s="6" t="str">
        <f>IF(W163&gt;=0,COUNT($V163:W163)+$BT160,"")</f>
        <v/>
      </c>
      <c r="X164" s="6" t="str">
        <f>IF(X163&gt;=0,COUNT($V163:X163)+$BT160,"")</f>
        <v/>
      </c>
      <c r="Y164" s="6" t="str">
        <f>IF(Y163&gt;=0,COUNT($V163:Y163)+$BT160,"")</f>
        <v/>
      </c>
      <c r="Z164" s="6" t="str">
        <f>IF(Z163&gt;=0,COUNT($V163:Z163)+$BT160,"")</f>
        <v/>
      </c>
      <c r="AA164" s="6" t="str">
        <f>IF(AA163&gt;=0,COUNT($V163:AA163)+$BT160,"")</f>
        <v/>
      </c>
      <c r="AB164" s="6" t="str">
        <f>IF(AB163&gt;=0,COUNT($V163:AB163)+$BT160,"")</f>
        <v/>
      </c>
      <c r="AC164" s="6" t="str">
        <f>IF(AC163&gt;=0,COUNT($V163:AC163)+$BT160,"")</f>
        <v/>
      </c>
      <c r="AD164" s="6" t="str">
        <f>IF(AD163&gt;=0,COUNT($V163:AD163)+$BT160,"")</f>
        <v/>
      </c>
      <c r="AE164" s="6" t="str">
        <f>IF(AE163&gt;=0,COUNT($V163:AE163)+$BT160,"")</f>
        <v/>
      </c>
      <c r="AF164" s="6" t="str">
        <f>IF(AF163&gt;=0,COUNT($V163:AF163)+$BT160,"")</f>
        <v/>
      </c>
      <c r="AG164" s="6" t="str">
        <f>IF(AG163&gt;=0,COUNT($V163:AG163)+$BT160,"")</f>
        <v/>
      </c>
      <c r="AH164" s="6" t="str">
        <f>IF(AH163&gt;=0,COUNT($V163:AH163)+$BT160,"")</f>
        <v/>
      </c>
      <c r="AI164" s="6" t="str">
        <f>IF(AI163&gt;=0,COUNT($V163:AI163)+$BT160,"")</f>
        <v/>
      </c>
      <c r="AJ164" s="6" t="str">
        <f>IF(AJ163&gt;=0,COUNT($V163:AJ163)+$BT160,"")</f>
        <v/>
      </c>
      <c r="AK164" s="6" t="str">
        <f>IF(AK163&gt;=0,COUNT($V163:AK163)+$BT160,"")</f>
        <v/>
      </c>
      <c r="AL164" s="6" t="str">
        <f>IF(AL163&gt;=0,COUNT($V163:AL163)+$BT160,"")</f>
        <v/>
      </c>
      <c r="AM164" s="6" t="str">
        <f>IF(AM163&gt;=0,COUNT($V163:AM163)+$BT160,"")</f>
        <v/>
      </c>
      <c r="AN164" s="6" t="str">
        <f>IF(AN163&gt;=0,COUNT($V163:AN163)+$BT160,"")</f>
        <v/>
      </c>
      <c r="AO164" s="6" t="str">
        <f>IF(AO163&gt;=0,COUNT($V163:AO163)+$BT160,"")</f>
        <v/>
      </c>
      <c r="AP164" s="6" t="str">
        <f>IF(AP163&gt;=0,COUNT($V163:AP163)+$BT160,"")</f>
        <v/>
      </c>
      <c r="AQ164" s="6" t="str">
        <f>IF(AQ163&gt;=0,COUNT($V163:AQ163)+$BT160,"")</f>
        <v/>
      </c>
      <c r="AR164" s="6" t="str">
        <f>IF(AR163&gt;=0,COUNT($V163:AR163)+$BT160,"")</f>
        <v/>
      </c>
      <c r="AS164" s="6" t="str">
        <f>IF(AS163&gt;=0,COUNT($V163:AS163)+$BT160,"")</f>
        <v/>
      </c>
      <c r="AT164" s="6" t="str">
        <f>IF(AT163&gt;=0,COUNT($V163:AT163)+$BT160,"")</f>
        <v/>
      </c>
      <c r="AU164" s="6" t="str">
        <f>IF(AU163&gt;=0,COUNT($V163:AU163)+$BT160,"")</f>
        <v/>
      </c>
      <c r="AV164" s="6" t="str">
        <f>IF(AV163&gt;=0,COUNT($V163:AV163)+$BT160,"")</f>
        <v/>
      </c>
      <c r="AW164" s="6" t="str">
        <f>IF(AW163&gt;=0,COUNT($V163:AW163)+$BT160,"")</f>
        <v/>
      </c>
      <c r="AX164" s="6" t="str">
        <f>IF(AX163&gt;=0,COUNT($V163:AX163)+$BT160,"")</f>
        <v/>
      </c>
      <c r="AY164" s="6" t="str">
        <f>IF(AY163&gt;=0,COUNT($V163:AY163)+$BT160,"")</f>
        <v/>
      </c>
      <c r="AZ164" s="6" t="str">
        <f>IF(AZ163&gt;=0,COUNT($V163:AZ163)+$BT160,"")</f>
        <v/>
      </c>
      <c r="BA164" s="6" t="str">
        <f>IF(BA163&gt;=0,COUNT($V163:BA163)+$BT160,"")</f>
        <v/>
      </c>
      <c r="BB164" s="6" t="str">
        <f>IF(BB163&gt;=0,COUNT($V163:BB163)+$BT160,"")</f>
        <v/>
      </c>
      <c r="BC164" s="6" t="str">
        <f>IF(BC163&gt;=0,COUNT($V163:BC163)+$BT160,"")</f>
        <v/>
      </c>
      <c r="BD164" s="6" t="str">
        <f>IF(BD163&gt;=0,COUNT($V163:BD163)+$BT160,"")</f>
        <v/>
      </c>
      <c r="BE164" s="6" t="str">
        <f>IF(BE163&gt;=0,COUNT($V163:BE163)+$BT160,"")</f>
        <v/>
      </c>
      <c r="BF164" s="6" t="str">
        <f>IF(BF163&gt;=0,COUNT($V163:BF163)+$BT160,"")</f>
        <v/>
      </c>
      <c r="BG164" s="6" t="str">
        <f>IF(BG163&gt;=0,COUNT($V163:BG163)+$BT160,"")</f>
        <v/>
      </c>
      <c r="BH164" s="6" t="str">
        <f>IF(BH163&gt;=0,COUNT($V163:BH163)+$BT160,"")</f>
        <v/>
      </c>
      <c r="BI164" s="6" t="str">
        <f>IF(BI163&gt;=0,COUNT($V163:BI163)+$BT160,"")</f>
        <v/>
      </c>
      <c r="BJ164" s="6" t="str">
        <f>IF(BJ163&gt;=0,COUNT($V163:BJ163)+$BT160,"")</f>
        <v/>
      </c>
      <c r="BK164" s="6" t="str">
        <f>IF(BK163&gt;=0,COUNT($V163:BK163)+$BT160,"")</f>
        <v/>
      </c>
      <c r="BL164" s="6" t="str">
        <f>IF(BL163&gt;=0,COUNT($V163:BL163)+$BT160,"")</f>
        <v/>
      </c>
      <c r="BM164" s="6" t="str">
        <f>IF(BM163&gt;=0,COUNT($V163:BM163)+$BT160,"")</f>
        <v/>
      </c>
      <c r="BN164" s="6" t="str">
        <f>IF(BN163&gt;=0,COUNT($V163:BN163)+$BT160,"")</f>
        <v/>
      </c>
      <c r="BO164" s="6" t="str">
        <f>IF(BO163&gt;=0,COUNT($V163:BO163)+$BT160,"")</f>
        <v/>
      </c>
      <c r="BP164" s="6" t="str">
        <f>IF(BP163&gt;=0,COUNT($V163:BP163)+$BT160,"")</f>
        <v/>
      </c>
      <c r="BQ164" s="6" t="str">
        <f>IF(BQ163&gt;=0,COUNT($V163:BQ163)+$BT160,"")</f>
        <v/>
      </c>
      <c r="BR164" s="6" t="str">
        <f>IF(BR163&gt;=0,COUNT($V163:BR163)+$BT160,"")</f>
        <v/>
      </c>
      <c r="BS164" s="6" t="str">
        <f>IF(BS163&gt;=0,COUNT($V163:BS163)+$BT160,"")</f>
        <v/>
      </c>
      <c r="BT164" s="6">
        <f>COUNT(V164:BS164)+BT160</f>
        <v>55</v>
      </c>
      <c r="BU164" s="276" t="str">
        <f>V164&amp;BU163&amp;W164&amp;BU163&amp;X164&amp;BU163&amp;Y164&amp;BU163&amp;Z164&amp;BU163&amp;AA164&amp;BU163&amp;AB164&amp;BU163&amp;AC164&amp;BU163&amp;AD164&amp;BU163&amp;AE164&amp;BU163&amp;AF164&amp;BU163&amp;AG164&amp;BU163&amp;AH164&amp;BU163&amp;AI164&amp;BU163&amp;AJ164&amp;BU163&amp;AK164&amp;BU163&amp;AL164&amp;BU163&amp;AM164&amp;BU163&amp;AN164&amp;BU163&amp;AO164&amp;BU163&amp;AP164&amp;BU163&amp;AQ164&amp;BU163&amp;AR164&amp;BU163&amp;AS164&amp;BU163&amp;AT164&amp;BU163&amp;AU164&amp;BU163&amp;AV164&amp;BU163&amp;AW164&amp;BU163&amp;AX164&amp;BU163&amp;AY164&amp;BU163&amp;AZ164&amp;BU163&amp;BA164&amp;BU163&amp;BB164&amp;BU163&amp;BC164&amp;BU163&amp;BD164&amp;BU163&amp;BE164&amp;BU163&amp;BF164&amp;BU163&amp;BG164&amp;BU163&amp;BH164&amp;BU163&amp;BI164&amp;BU163&amp;BJ164&amp;BU163&amp;BK164&amp;BU163&amp;BL164&amp;BU163&amp;BM164&amp;BU163&amp;BN164&amp;BU163&amp;BO164&amp;BU163&amp;BP164&amp;BU163&amp;BQ164&amp;BU163&amp;BR164&amp;BU163&amp;BS164</f>
        <v xml:space="preserve">                                                                                                  </v>
      </c>
      <c r="BV164" s="6"/>
      <c r="BW164" s="6"/>
    </row>
    <row r="165" spans="22:75" x14ac:dyDescent="0.35">
      <c r="V165" s="275">
        <f>'Encode Data'!G46</f>
        <v>0</v>
      </c>
      <c r="W165" s="6">
        <f t="shared" ref="W165:BB165" si="164">V165</f>
        <v>0</v>
      </c>
      <c r="X165" s="6">
        <f t="shared" si="164"/>
        <v>0</v>
      </c>
      <c r="Y165" s="6">
        <f t="shared" si="164"/>
        <v>0</v>
      </c>
      <c r="Z165" s="6">
        <f t="shared" si="164"/>
        <v>0</v>
      </c>
      <c r="AA165" s="6">
        <f t="shared" si="164"/>
        <v>0</v>
      </c>
      <c r="AB165" s="6">
        <f t="shared" si="164"/>
        <v>0</v>
      </c>
      <c r="AC165" s="6">
        <f t="shared" si="164"/>
        <v>0</v>
      </c>
      <c r="AD165" s="6">
        <f t="shared" si="164"/>
        <v>0</v>
      </c>
      <c r="AE165" s="6">
        <f t="shared" si="164"/>
        <v>0</v>
      </c>
      <c r="AF165" s="6">
        <f t="shared" si="164"/>
        <v>0</v>
      </c>
      <c r="AG165" s="6">
        <f t="shared" si="164"/>
        <v>0</v>
      </c>
      <c r="AH165" s="6">
        <f t="shared" si="164"/>
        <v>0</v>
      </c>
      <c r="AI165" s="6">
        <f t="shared" si="164"/>
        <v>0</v>
      </c>
      <c r="AJ165" s="6">
        <f t="shared" si="164"/>
        <v>0</v>
      </c>
      <c r="AK165" s="6">
        <f t="shared" si="164"/>
        <v>0</v>
      </c>
      <c r="AL165" s="6">
        <f t="shared" si="164"/>
        <v>0</v>
      </c>
      <c r="AM165" s="6">
        <f t="shared" si="164"/>
        <v>0</v>
      </c>
      <c r="AN165" s="6">
        <f t="shared" si="164"/>
        <v>0</v>
      </c>
      <c r="AO165" s="6">
        <f t="shared" si="164"/>
        <v>0</v>
      </c>
      <c r="AP165" s="6">
        <f t="shared" si="164"/>
        <v>0</v>
      </c>
      <c r="AQ165" s="6">
        <f t="shared" si="164"/>
        <v>0</v>
      </c>
      <c r="AR165" s="6">
        <f t="shared" si="164"/>
        <v>0</v>
      </c>
      <c r="AS165" s="6">
        <f t="shared" si="164"/>
        <v>0</v>
      </c>
      <c r="AT165" s="6">
        <f t="shared" si="164"/>
        <v>0</v>
      </c>
      <c r="AU165" s="6">
        <f t="shared" si="164"/>
        <v>0</v>
      </c>
      <c r="AV165" s="6">
        <f t="shared" si="164"/>
        <v>0</v>
      </c>
      <c r="AW165" s="6">
        <f t="shared" si="164"/>
        <v>0</v>
      </c>
      <c r="AX165" s="6">
        <f t="shared" si="164"/>
        <v>0</v>
      </c>
      <c r="AY165" s="6">
        <f t="shared" si="164"/>
        <v>0</v>
      </c>
      <c r="AZ165" s="6">
        <f t="shared" si="164"/>
        <v>0</v>
      </c>
      <c r="BA165" s="6">
        <f t="shared" si="164"/>
        <v>0</v>
      </c>
      <c r="BB165" s="6">
        <f t="shared" si="164"/>
        <v>0</v>
      </c>
      <c r="BC165" s="6">
        <f t="shared" ref="BC165:BS165" si="165">BB165</f>
        <v>0</v>
      </c>
      <c r="BD165" s="6">
        <f t="shared" si="165"/>
        <v>0</v>
      </c>
      <c r="BE165" s="6">
        <f t="shared" si="165"/>
        <v>0</v>
      </c>
      <c r="BF165" s="6">
        <f t="shared" si="165"/>
        <v>0</v>
      </c>
      <c r="BG165" s="6">
        <f t="shared" si="165"/>
        <v>0</v>
      </c>
      <c r="BH165" s="6">
        <f t="shared" si="165"/>
        <v>0</v>
      </c>
      <c r="BI165" s="6">
        <f t="shared" si="165"/>
        <v>0</v>
      </c>
      <c r="BJ165" s="6">
        <f t="shared" si="165"/>
        <v>0</v>
      </c>
      <c r="BK165" s="6">
        <f t="shared" si="165"/>
        <v>0</v>
      </c>
      <c r="BL165" s="6">
        <f t="shared" si="165"/>
        <v>0</v>
      </c>
      <c r="BM165" s="6">
        <f t="shared" si="165"/>
        <v>0</v>
      </c>
      <c r="BN165" s="6">
        <f t="shared" si="165"/>
        <v>0</v>
      </c>
      <c r="BO165" s="6">
        <f t="shared" si="165"/>
        <v>0</v>
      </c>
      <c r="BP165" s="6">
        <f t="shared" si="165"/>
        <v>0</v>
      </c>
      <c r="BQ165" s="6">
        <f t="shared" si="165"/>
        <v>0</v>
      </c>
      <c r="BR165" s="6">
        <f t="shared" si="165"/>
        <v>0</v>
      </c>
      <c r="BS165" s="6">
        <f t="shared" si="165"/>
        <v>0</v>
      </c>
      <c r="BV165" s="6"/>
      <c r="BW165" s="6"/>
    </row>
    <row r="166" spans="22:75" x14ac:dyDescent="0.35">
      <c r="V166" s="6">
        <v>1</v>
      </c>
      <c r="W166" s="6">
        <v>2</v>
      </c>
      <c r="X166" s="6">
        <v>3</v>
      </c>
      <c r="Y166" s="6">
        <v>4</v>
      </c>
      <c r="Z166" s="6">
        <v>5</v>
      </c>
      <c r="AA166" s="6">
        <v>6</v>
      </c>
      <c r="AB166" s="6">
        <v>7</v>
      </c>
      <c r="AC166" s="6">
        <v>8</v>
      </c>
      <c r="AD166" s="6">
        <v>9</v>
      </c>
      <c r="AE166" s="6">
        <v>10</v>
      </c>
      <c r="AF166" s="6">
        <v>11</v>
      </c>
      <c r="AG166" s="6">
        <v>12</v>
      </c>
      <c r="AH166" s="6">
        <v>13</v>
      </c>
      <c r="AI166" s="6">
        <v>14</v>
      </c>
      <c r="AJ166" s="6">
        <v>15</v>
      </c>
      <c r="AK166" s="6">
        <v>16</v>
      </c>
      <c r="AL166" s="6">
        <v>17</v>
      </c>
      <c r="AM166" s="6">
        <v>18</v>
      </c>
      <c r="AN166" s="6">
        <v>19</v>
      </c>
      <c r="AO166" s="6">
        <v>20</v>
      </c>
      <c r="AP166" s="6">
        <v>21</v>
      </c>
      <c r="AQ166" s="6">
        <v>22</v>
      </c>
      <c r="AR166" s="6">
        <v>23</v>
      </c>
      <c r="AS166" s="6">
        <v>24</v>
      </c>
      <c r="AT166" s="6">
        <v>25</v>
      </c>
      <c r="AU166" s="6">
        <v>26</v>
      </c>
      <c r="AV166" s="6">
        <v>27</v>
      </c>
      <c r="AW166" s="6">
        <v>28</v>
      </c>
      <c r="AX166" s="6">
        <v>29</v>
      </c>
      <c r="AY166" s="6">
        <v>30</v>
      </c>
      <c r="AZ166" s="6">
        <v>31</v>
      </c>
      <c r="BA166" s="6">
        <v>32</v>
      </c>
      <c r="BB166" s="6">
        <v>33</v>
      </c>
      <c r="BC166" s="6">
        <v>34</v>
      </c>
      <c r="BD166" s="6">
        <v>35</v>
      </c>
      <c r="BE166" s="6">
        <v>36</v>
      </c>
      <c r="BF166" s="6">
        <v>37</v>
      </c>
      <c r="BG166" s="6">
        <v>38</v>
      </c>
      <c r="BH166" s="6">
        <v>39</v>
      </c>
      <c r="BI166" s="6">
        <v>40</v>
      </c>
      <c r="BJ166" s="6">
        <v>41</v>
      </c>
      <c r="BK166" s="6">
        <v>42</v>
      </c>
      <c r="BL166" s="6">
        <v>43</v>
      </c>
      <c r="BM166" s="6">
        <v>44</v>
      </c>
      <c r="BN166" s="6">
        <v>45</v>
      </c>
      <c r="BO166" s="6">
        <v>46</v>
      </c>
      <c r="BP166" s="6">
        <v>47</v>
      </c>
      <c r="BQ166" s="6">
        <v>48</v>
      </c>
      <c r="BR166" s="6">
        <v>49</v>
      </c>
      <c r="BS166" s="6">
        <v>50</v>
      </c>
      <c r="BV166" s="6"/>
      <c r="BW166" s="6"/>
    </row>
    <row r="167" spans="22:75" x14ac:dyDescent="0.35">
      <c r="V167" s="6">
        <f t="shared" ref="V167:BA167" si="166">V165-V166</f>
        <v>-1</v>
      </c>
      <c r="W167" s="6">
        <f t="shared" si="166"/>
        <v>-2</v>
      </c>
      <c r="X167" s="6">
        <f t="shared" si="166"/>
        <v>-3</v>
      </c>
      <c r="Y167" s="6">
        <f t="shared" si="166"/>
        <v>-4</v>
      </c>
      <c r="Z167" s="6">
        <f t="shared" si="166"/>
        <v>-5</v>
      </c>
      <c r="AA167" s="6">
        <f t="shared" si="166"/>
        <v>-6</v>
      </c>
      <c r="AB167" s="6">
        <f t="shared" si="166"/>
        <v>-7</v>
      </c>
      <c r="AC167" s="6">
        <f t="shared" si="166"/>
        <v>-8</v>
      </c>
      <c r="AD167" s="6">
        <f t="shared" si="166"/>
        <v>-9</v>
      </c>
      <c r="AE167" s="6">
        <f t="shared" si="166"/>
        <v>-10</v>
      </c>
      <c r="AF167" s="6">
        <f t="shared" si="166"/>
        <v>-11</v>
      </c>
      <c r="AG167" s="6">
        <f t="shared" si="166"/>
        <v>-12</v>
      </c>
      <c r="AH167" s="6">
        <f t="shared" si="166"/>
        <v>-13</v>
      </c>
      <c r="AI167" s="6">
        <f t="shared" si="166"/>
        <v>-14</v>
      </c>
      <c r="AJ167" s="6">
        <f t="shared" si="166"/>
        <v>-15</v>
      </c>
      <c r="AK167" s="6">
        <f t="shared" si="166"/>
        <v>-16</v>
      </c>
      <c r="AL167" s="6">
        <f t="shared" si="166"/>
        <v>-17</v>
      </c>
      <c r="AM167" s="6">
        <f t="shared" si="166"/>
        <v>-18</v>
      </c>
      <c r="AN167" s="6">
        <f t="shared" si="166"/>
        <v>-19</v>
      </c>
      <c r="AO167" s="6">
        <f t="shared" si="166"/>
        <v>-20</v>
      </c>
      <c r="AP167" s="6">
        <f t="shared" si="166"/>
        <v>-21</v>
      </c>
      <c r="AQ167" s="6">
        <f t="shared" si="166"/>
        <v>-22</v>
      </c>
      <c r="AR167" s="6">
        <f t="shared" si="166"/>
        <v>-23</v>
      </c>
      <c r="AS167" s="6">
        <f t="shared" si="166"/>
        <v>-24</v>
      </c>
      <c r="AT167" s="6">
        <f t="shared" si="166"/>
        <v>-25</v>
      </c>
      <c r="AU167" s="6">
        <f t="shared" si="166"/>
        <v>-26</v>
      </c>
      <c r="AV167" s="6">
        <f t="shared" si="166"/>
        <v>-27</v>
      </c>
      <c r="AW167" s="6">
        <f t="shared" si="166"/>
        <v>-28</v>
      </c>
      <c r="AX167" s="6">
        <f t="shared" si="166"/>
        <v>-29</v>
      </c>
      <c r="AY167" s="6">
        <f t="shared" si="166"/>
        <v>-30</v>
      </c>
      <c r="AZ167" s="6">
        <f t="shared" si="166"/>
        <v>-31</v>
      </c>
      <c r="BA167" s="6">
        <f t="shared" si="166"/>
        <v>-32</v>
      </c>
      <c r="BB167" s="6">
        <f t="shared" ref="BB167:BS167" si="167">BB165-BB166</f>
        <v>-33</v>
      </c>
      <c r="BC167" s="6">
        <f t="shared" si="167"/>
        <v>-34</v>
      </c>
      <c r="BD167" s="6">
        <f t="shared" si="167"/>
        <v>-35</v>
      </c>
      <c r="BE167" s="6">
        <f t="shared" si="167"/>
        <v>-36</v>
      </c>
      <c r="BF167" s="6">
        <f t="shared" si="167"/>
        <v>-37</v>
      </c>
      <c r="BG167" s="6">
        <f t="shared" si="167"/>
        <v>-38</v>
      </c>
      <c r="BH167" s="6">
        <f t="shared" si="167"/>
        <v>-39</v>
      </c>
      <c r="BI167" s="6">
        <f t="shared" si="167"/>
        <v>-40</v>
      </c>
      <c r="BJ167" s="6">
        <f t="shared" si="167"/>
        <v>-41</v>
      </c>
      <c r="BK167" s="6">
        <f t="shared" si="167"/>
        <v>-42</v>
      </c>
      <c r="BL167" s="6">
        <f t="shared" si="167"/>
        <v>-43</v>
      </c>
      <c r="BM167" s="6">
        <f t="shared" si="167"/>
        <v>-44</v>
      </c>
      <c r="BN167" s="6">
        <f t="shared" si="167"/>
        <v>-45</v>
      </c>
      <c r="BO167" s="6">
        <f t="shared" si="167"/>
        <v>-46</v>
      </c>
      <c r="BP167" s="6">
        <f t="shared" si="167"/>
        <v>-47</v>
      </c>
      <c r="BQ167" s="6">
        <f t="shared" si="167"/>
        <v>-48</v>
      </c>
      <c r="BR167" s="6">
        <f t="shared" si="167"/>
        <v>-49</v>
      </c>
      <c r="BS167" s="6">
        <f t="shared" si="167"/>
        <v>-50</v>
      </c>
      <c r="BU167" s="6" t="s">
        <v>21</v>
      </c>
      <c r="BV167" s="6"/>
      <c r="BW167" s="6"/>
    </row>
    <row r="168" spans="22:75" x14ac:dyDescent="0.35">
      <c r="V168" s="6" t="str">
        <f>IF(V167&gt;=0,COUNT($V167)+BT164,"")</f>
        <v/>
      </c>
      <c r="W168" s="6" t="str">
        <f>IF(W167&gt;=0,COUNT($V167:W167)+$BT164,"")</f>
        <v/>
      </c>
      <c r="X168" s="6" t="str">
        <f>IF(X167&gt;=0,COUNT($V167:X167)+$BT164,"")</f>
        <v/>
      </c>
      <c r="Y168" s="6" t="str">
        <f>IF(Y167&gt;=0,COUNT($V167:Y167)+$BT164,"")</f>
        <v/>
      </c>
      <c r="Z168" s="6" t="str">
        <f>IF(Z167&gt;=0,COUNT($V167:Z167)+$BT164,"")</f>
        <v/>
      </c>
      <c r="AA168" s="6" t="str">
        <f>IF(AA167&gt;=0,COUNT($V167:AA167)+$BT164,"")</f>
        <v/>
      </c>
      <c r="AB168" s="6" t="str">
        <f>IF(AB167&gt;=0,COUNT($V167:AB167)+$BT164,"")</f>
        <v/>
      </c>
      <c r="AC168" s="6" t="str">
        <f>IF(AC167&gt;=0,COUNT($V167:AC167)+$BT164,"")</f>
        <v/>
      </c>
      <c r="AD168" s="6" t="str">
        <f>IF(AD167&gt;=0,COUNT($V167:AD167)+$BT164,"")</f>
        <v/>
      </c>
      <c r="AE168" s="6" t="str">
        <f>IF(AE167&gt;=0,COUNT($V167:AE167)+$BT164,"")</f>
        <v/>
      </c>
      <c r="AF168" s="6" t="str">
        <f>IF(AF167&gt;=0,COUNT($V167:AF167)+$BT164,"")</f>
        <v/>
      </c>
      <c r="AG168" s="6" t="str">
        <f>IF(AG167&gt;=0,COUNT($V167:AG167)+$BT164,"")</f>
        <v/>
      </c>
      <c r="AH168" s="6" t="str">
        <f>IF(AH167&gt;=0,COUNT($V167:AH167)+$BT164,"")</f>
        <v/>
      </c>
      <c r="AI168" s="6" t="str">
        <f>IF(AI167&gt;=0,COUNT($V167:AI167)+$BT164,"")</f>
        <v/>
      </c>
      <c r="AJ168" s="6" t="str">
        <f>IF(AJ167&gt;=0,COUNT($V167:AJ167)+$BT164,"")</f>
        <v/>
      </c>
      <c r="AK168" s="6" t="str">
        <f>IF(AK167&gt;=0,COUNT($V167:AK167)+$BT164,"")</f>
        <v/>
      </c>
      <c r="AL168" s="6" t="str">
        <f>IF(AL167&gt;=0,COUNT($V167:AL167)+$BT164,"")</f>
        <v/>
      </c>
      <c r="AM168" s="6" t="str">
        <f>IF(AM167&gt;=0,COUNT($V167:AM167)+$BT164,"")</f>
        <v/>
      </c>
      <c r="AN168" s="6" t="str">
        <f>IF(AN167&gt;=0,COUNT($V167:AN167)+$BT164,"")</f>
        <v/>
      </c>
      <c r="AO168" s="6" t="str">
        <f>IF(AO167&gt;=0,COUNT($V167:AO167)+$BT164,"")</f>
        <v/>
      </c>
      <c r="AP168" s="6" t="str">
        <f>IF(AP167&gt;=0,COUNT($V167:AP167)+$BT164,"")</f>
        <v/>
      </c>
      <c r="AQ168" s="6" t="str">
        <f>IF(AQ167&gt;=0,COUNT($V167:AQ167)+$BT164,"")</f>
        <v/>
      </c>
      <c r="AR168" s="6" t="str">
        <f>IF(AR167&gt;=0,COUNT($V167:AR167)+$BT164,"")</f>
        <v/>
      </c>
      <c r="AS168" s="6" t="str">
        <f>IF(AS167&gt;=0,COUNT($V167:AS167)+$BT164,"")</f>
        <v/>
      </c>
      <c r="AT168" s="6" t="str">
        <f>IF(AT167&gt;=0,COUNT($V167:AT167)+$BT164,"")</f>
        <v/>
      </c>
      <c r="AU168" s="6" t="str">
        <f>IF(AU167&gt;=0,COUNT($V167:AU167)+$BT164,"")</f>
        <v/>
      </c>
      <c r="AV168" s="6" t="str">
        <f>IF(AV167&gt;=0,COUNT($V167:AV167)+$BT164,"")</f>
        <v/>
      </c>
      <c r="AW168" s="6" t="str">
        <f>IF(AW167&gt;=0,COUNT($V167:AW167)+$BT164,"")</f>
        <v/>
      </c>
      <c r="AX168" s="6" t="str">
        <f>IF(AX167&gt;=0,COUNT($V167:AX167)+$BT164,"")</f>
        <v/>
      </c>
      <c r="AY168" s="6" t="str">
        <f>IF(AY167&gt;=0,COUNT($V167:AY167)+$BT164,"")</f>
        <v/>
      </c>
      <c r="AZ168" s="6" t="str">
        <f>IF(AZ167&gt;=0,COUNT($V167:AZ167)+$BT164,"")</f>
        <v/>
      </c>
      <c r="BA168" s="6" t="str">
        <f>IF(BA167&gt;=0,COUNT($V167:BA167)+$BT164,"")</f>
        <v/>
      </c>
      <c r="BB168" s="6" t="str">
        <f>IF(BB167&gt;=0,COUNT($V167:BB167)+$BT164,"")</f>
        <v/>
      </c>
      <c r="BC168" s="6" t="str">
        <f>IF(BC167&gt;=0,COUNT($V167:BC167)+$BT164,"")</f>
        <v/>
      </c>
      <c r="BD168" s="6" t="str">
        <f>IF(BD167&gt;=0,COUNT($V167:BD167)+$BT164,"")</f>
        <v/>
      </c>
      <c r="BE168" s="6" t="str">
        <f>IF(BE167&gt;=0,COUNT($V167:BE167)+$BT164,"")</f>
        <v/>
      </c>
      <c r="BF168" s="6" t="str">
        <f>IF(BF167&gt;=0,COUNT($V167:BF167)+$BT164,"")</f>
        <v/>
      </c>
      <c r="BG168" s="6" t="str">
        <f>IF(BG167&gt;=0,COUNT($V167:BG167)+$BT164,"")</f>
        <v/>
      </c>
      <c r="BH168" s="6" t="str">
        <f>IF(BH167&gt;=0,COUNT($V167:BH167)+$BT164,"")</f>
        <v/>
      </c>
      <c r="BI168" s="6" t="str">
        <f>IF(BI167&gt;=0,COUNT($V167:BI167)+$BT164,"")</f>
        <v/>
      </c>
      <c r="BJ168" s="6" t="str">
        <f>IF(BJ167&gt;=0,COUNT($V167:BJ167)+$BT164,"")</f>
        <v/>
      </c>
      <c r="BK168" s="6" t="str">
        <f>IF(BK167&gt;=0,COUNT($V167:BK167)+$BT164,"")</f>
        <v/>
      </c>
      <c r="BL168" s="6" t="str">
        <f>IF(BL167&gt;=0,COUNT($V167:BL167)+$BT164,"")</f>
        <v/>
      </c>
      <c r="BM168" s="6" t="str">
        <f>IF(BM167&gt;=0,COUNT($V167:BM167)+$BT164,"")</f>
        <v/>
      </c>
      <c r="BN168" s="6" t="str">
        <f>IF(BN167&gt;=0,COUNT($V167:BN167)+$BT164,"")</f>
        <v/>
      </c>
      <c r="BO168" s="6" t="str">
        <f>IF(BO167&gt;=0,COUNT($V167:BO167)+$BT164,"")</f>
        <v/>
      </c>
      <c r="BP168" s="6" t="str">
        <f>IF(BP167&gt;=0,COUNT($V167:BP167)+$BT164,"")</f>
        <v/>
      </c>
      <c r="BQ168" s="6" t="str">
        <f>IF(BQ167&gt;=0,COUNT($V167:BQ167)+$BT164,"")</f>
        <v/>
      </c>
      <c r="BR168" s="6" t="str">
        <f>IF(BR167&gt;=0,COUNT($V167:BR167)+$BT164,"")</f>
        <v/>
      </c>
      <c r="BS168" s="6" t="str">
        <f>IF(BS167&gt;=0,COUNT($V167:BS167)+$BT164,"")</f>
        <v/>
      </c>
      <c r="BT168" s="6">
        <f>COUNT(V168:BS168)+BT164</f>
        <v>55</v>
      </c>
      <c r="BU168" s="276" t="str">
        <f>V168&amp;BU167&amp;W168&amp;BU167&amp;X168&amp;BU167&amp;Y168&amp;BU167&amp;Z168&amp;BU167&amp;AA168&amp;BU167&amp;AB168&amp;BU167&amp;AC168&amp;BU167&amp;AD168&amp;BU167&amp;AE168&amp;BU167&amp;AF168&amp;BU167&amp;AG168&amp;BU167&amp;AH168&amp;BU167&amp;AI168&amp;BU167&amp;AJ168&amp;BU167&amp;AK168&amp;BU167&amp;AL168&amp;BU167&amp;AM168&amp;BU167&amp;AN168&amp;BU167&amp;AO168&amp;BU167&amp;AP168&amp;BU167&amp;AQ168&amp;BU167&amp;AR168&amp;BU167&amp;AS168&amp;BU167&amp;AT168&amp;BU167&amp;AU168&amp;BU167&amp;AV168&amp;BU167&amp;AW168&amp;BU167&amp;AX168&amp;BU167&amp;AY168&amp;BU167&amp;AZ168&amp;BU167&amp;BA168&amp;BU167&amp;BB168&amp;BU167&amp;BC168&amp;BU167&amp;BD168&amp;BU167&amp;BE168&amp;BU167&amp;BF168&amp;BU167&amp;BG168&amp;BU167&amp;BH168&amp;BU167&amp;BI168&amp;BU167&amp;BJ168&amp;BU167&amp;BK168&amp;BU167&amp;BL168&amp;BU167&amp;BM168&amp;BU167&amp;BN168&amp;BU167&amp;BO168&amp;BU167&amp;BP168&amp;BU167&amp;BQ168&amp;BU167&amp;BR168&amp;BU167&amp;BS168</f>
        <v xml:space="preserve">                                                                                                  </v>
      </c>
      <c r="BV168" s="6"/>
      <c r="BW168" s="6"/>
    </row>
    <row r="169" spans="22:75" x14ac:dyDescent="0.35">
      <c r="V169" s="275">
        <f>'Encode Data'!G49</f>
        <v>0</v>
      </c>
      <c r="W169" s="6">
        <f t="shared" ref="W169:BB169" si="168">V169</f>
        <v>0</v>
      </c>
      <c r="X169" s="6">
        <f t="shared" si="168"/>
        <v>0</v>
      </c>
      <c r="Y169" s="6">
        <f t="shared" si="168"/>
        <v>0</v>
      </c>
      <c r="Z169" s="6">
        <f t="shared" si="168"/>
        <v>0</v>
      </c>
      <c r="AA169" s="6">
        <f t="shared" si="168"/>
        <v>0</v>
      </c>
      <c r="AB169" s="6">
        <f t="shared" si="168"/>
        <v>0</v>
      </c>
      <c r="AC169" s="6">
        <f t="shared" si="168"/>
        <v>0</v>
      </c>
      <c r="AD169" s="6">
        <f t="shared" si="168"/>
        <v>0</v>
      </c>
      <c r="AE169" s="6">
        <f t="shared" si="168"/>
        <v>0</v>
      </c>
      <c r="AF169" s="6">
        <f t="shared" si="168"/>
        <v>0</v>
      </c>
      <c r="AG169" s="6">
        <f t="shared" si="168"/>
        <v>0</v>
      </c>
      <c r="AH169" s="6">
        <f t="shared" si="168"/>
        <v>0</v>
      </c>
      <c r="AI169" s="6">
        <f t="shared" si="168"/>
        <v>0</v>
      </c>
      <c r="AJ169" s="6">
        <f t="shared" si="168"/>
        <v>0</v>
      </c>
      <c r="AK169" s="6">
        <f t="shared" si="168"/>
        <v>0</v>
      </c>
      <c r="AL169" s="6">
        <f t="shared" si="168"/>
        <v>0</v>
      </c>
      <c r="AM169" s="6">
        <f t="shared" si="168"/>
        <v>0</v>
      </c>
      <c r="AN169" s="6">
        <f t="shared" si="168"/>
        <v>0</v>
      </c>
      <c r="AO169" s="6">
        <f t="shared" si="168"/>
        <v>0</v>
      </c>
      <c r="AP169" s="6">
        <f t="shared" si="168"/>
        <v>0</v>
      </c>
      <c r="AQ169" s="6">
        <f t="shared" si="168"/>
        <v>0</v>
      </c>
      <c r="AR169" s="6">
        <f t="shared" si="168"/>
        <v>0</v>
      </c>
      <c r="AS169" s="6">
        <f t="shared" si="168"/>
        <v>0</v>
      </c>
      <c r="AT169" s="6">
        <f t="shared" si="168"/>
        <v>0</v>
      </c>
      <c r="AU169" s="6">
        <f t="shared" si="168"/>
        <v>0</v>
      </c>
      <c r="AV169" s="6">
        <f t="shared" si="168"/>
        <v>0</v>
      </c>
      <c r="AW169" s="6">
        <f t="shared" si="168"/>
        <v>0</v>
      </c>
      <c r="AX169" s="6">
        <f t="shared" si="168"/>
        <v>0</v>
      </c>
      <c r="AY169" s="6">
        <f t="shared" si="168"/>
        <v>0</v>
      </c>
      <c r="AZ169" s="6">
        <f t="shared" si="168"/>
        <v>0</v>
      </c>
      <c r="BA169" s="6">
        <f t="shared" si="168"/>
        <v>0</v>
      </c>
      <c r="BB169" s="6">
        <f t="shared" si="168"/>
        <v>0</v>
      </c>
      <c r="BC169" s="6">
        <f t="shared" ref="BC169:BS169" si="169">BB169</f>
        <v>0</v>
      </c>
      <c r="BD169" s="6">
        <f t="shared" si="169"/>
        <v>0</v>
      </c>
      <c r="BE169" s="6">
        <f t="shared" si="169"/>
        <v>0</v>
      </c>
      <c r="BF169" s="6">
        <f t="shared" si="169"/>
        <v>0</v>
      </c>
      <c r="BG169" s="6">
        <f t="shared" si="169"/>
        <v>0</v>
      </c>
      <c r="BH169" s="6">
        <f t="shared" si="169"/>
        <v>0</v>
      </c>
      <c r="BI169" s="6">
        <f t="shared" si="169"/>
        <v>0</v>
      </c>
      <c r="BJ169" s="6">
        <f t="shared" si="169"/>
        <v>0</v>
      </c>
      <c r="BK169" s="6">
        <f t="shared" si="169"/>
        <v>0</v>
      </c>
      <c r="BL169" s="6">
        <f t="shared" si="169"/>
        <v>0</v>
      </c>
      <c r="BM169" s="6">
        <f t="shared" si="169"/>
        <v>0</v>
      </c>
      <c r="BN169" s="6">
        <f t="shared" si="169"/>
        <v>0</v>
      </c>
      <c r="BO169" s="6">
        <f t="shared" si="169"/>
        <v>0</v>
      </c>
      <c r="BP169" s="6">
        <f t="shared" si="169"/>
        <v>0</v>
      </c>
      <c r="BQ169" s="6">
        <f t="shared" si="169"/>
        <v>0</v>
      </c>
      <c r="BR169" s="6">
        <f t="shared" si="169"/>
        <v>0</v>
      </c>
      <c r="BS169" s="6">
        <f t="shared" si="169"/>
        <v>0</v>
      </c>
      <c r="BV169" s="6"/>
      <c r="BW169" s="6"/>
    </row>
    <row r="170" spans="22:75" x14ac:dyDescent="0.35">
      <c r="V170" s="6">
        <v>1</v>
      </c>
      <c r="W170" s="6">
        <v>2</v>
      </c>
      <c r="X170" s="6">
        <v>3</v>
      </c>
      <c r="Y170" s="6">
        <v>4</v>
      </c>
      <c r="Z170" s="6">
        <v>5</v>
      </c>
      <c r="AA170" s="6">
        <v>6</v>
      </c>
      <c r="AB170" s="6">
        <v>7</v>
      </c>
      <c r="AC170" s="6">
        <v>8</v>
      </c>
      <c r="AD170" s="6">
        <v>9</v>
      </c>
      <c r="AE170" s="6">
        <v>10</v>
      </c>
      <c r="AF170" s="6">
        <v>11</v>
      </c>
      <c r="AG170" s="6">
        <v>12</v>
      </c>
      <c r="AH170" s="6">
        <v>13</v>
      </c>
      <c r="AI170" s="6">
        <v>14</v>
      </c>
      <c r="AJ170" s="6">
        <v>15</v>
      </c>
      <c r="AK170" s="6">
        <v>16</v>
      </c>
      <c r="AL170" s="6">
        <v>17</v>
      </c>
      <c r="AM170" s="6">
        <v>18</v>
      </c>
      <c r="AN170" s="6">
        <v>19</v>
      </c>
      <c r="AO170" s="6">
        <v>20</v>
      </c>
      <c r="AP170" s="6">
        <v>21</v>
      </c>
      <c r="AQ170" s="6">
        <v>22</v>
      </c>
      <c r="AR170" s="6">
        <v>23</v>
      </c>
      <c r="AS170" s="6">
        <v>24</v>
      </c>
      <c r="AT170" s="6">
        <v>25</v>
      </c>
      <c r="AU170" s="6">
        <v>26</v>
      </c>
      <c r="AV170" s="6">
        <v>27</v>
      </c>
      <c r="AW170" s="6">
        <v>28</v>
      </c>
      <c r="AX170" s="6">
        <v>29</v>
      </c>
      <c r="AY170" s="6">
        <v>30</v>
      </c>
      <c r="AZ170" s="6">
        <v>31</v>
      </c>
      <c r="BA170" s="6">
        <v>32</v>
      </c>
      <c r="BB170" s="6">
        <v>33</v>
      </c>
      <c r="BC170" s="6">
        <v>34</v>
      </c>
      <c r="BD170" s="6">
        <v>35</v>
      </c>
      <c r="BE170" s="6">
        <v>36</v>
      </c>
      <c r="BF170" s="6">
        <v>37</v>
      </c>
      <c r="BG170" s="6">
        <v>38</v>
      </c>
      <c r="BH170" s="6">
        <v>39</v>
      </c>
      <c r="BI170" s="6">
        <v>40</v>
      </c>
      <c r="BJ170" s="6">
        <v>41</v>
      </c>
      <c r="BK170" s="6">
        <v>42</v>
      </c>
      <c r="BL170" s="6">
        <v>43</v>
      </c>
      <c r="BM170" s="6">
        <v>44</v>
      </c>
      <c r="BN170" s="6">
        <v>45</v>
      </c>
      <c r="BO170" s="6">
        <v>46</v>
      </c>
      <c r="BP170" s="6">
        <v>47</v>
      </c>
      <c r="BQ170" s="6">
        <v>48</v>
      </c>
      <c r="BR170" s="6">
        <v>49</v>
      </c>
      <c r="BS170" s="6">
        <v>50</v>
      </c>
      <c r="BV170" s="6"/>
      <c r="BW170" s="6"/>
    </row>
    <row r="171" spans="22:75" x14ac:dyDescent="0.35">
      <c r="V171" s="6">
        <f t="shared" ref="V171:BA171" si="170">V169-V170</f>
        <v>-1</v>
      </c>
      <c r="W171" s="6">
        <f t="shared" si="170"/>
        <v>-2</v>
      </c>
      <c r="X171" s="6">
        <f t="shared" si="170"/>
        <v>-3</v>
      </c>
      <c r="Y171" s="6">
        <f t="shared" si="170"/>
        <v>-4</v>
      </c>
      <c r="Z171" s="6">
        <f t="shared" si="170"/>
        <v>-5</v>
      </c>
      <c r="AA171" s="6">
        <f t="shared" si="170"/>
        <v>-6</v>
      </c>
      <c r="AB171" s="6">
        <f t="shared" si="170"/>
        <v>-7</v>
      </c>
      <c r="AC171" s="6">
        <f t="shared" si="170"/>
        <v>-8</v>
      </c>
      <c r="AD171" s="6">
        <f t="shared" si="170"/>
        <v>-9</v>
      </c>
      <c r="AE171" s="6">
        <f t="shared" si="170"/>
        <v>-10</v>
      </c>
      <c r="AF171" s="6">
        <f t="shared" si="170"/>
        <v>-11</v>
      </c>
      <c r="AG171" s="6">
        <f t="shared" si="170"/>
        <v>-12</v>
      </c>
      <c r="AH171" s="6">
        <f t="shared" si="170"/>
        <v>-13</v>
      </c>
      <c r="AI171" s="6">
        <f t="shared" si="170"/>
        <v>-14</v>
      </c>
      <c r="AJ171" s="6">
        <f t="shared" si="170"/>
        <v>-15</v>
      </c>
      <c r="AK171" s="6">
        <f t="shared" si="170"/>
        <v>-16</v>
      </c>
      <c r="AL171" s="6">
        <f t="shared" si="170"/>
        <v>-17</v>
      </c>
      <c r="AM171" s="6">
        <f t="shared" si="170"/>
        <v>-18</v>
      </c>
      <c r="AN171" s="6">
        <f t="shared" si="170"/>
        <v>-19</v>
      </c>
      <c r="AO171" s="6">
        <f t="shared" si="170"/>
        <v>-20</v>
      </c>
      <c r="AP171" s="6">
        <f t="shared" si="170"/>
        <v>-21</v>
      </c>
      <c r="AQ171" s="6">
        <f t="shared" si="170"/>
        <v>-22</v>
      </c>
      <c r="AR171" s="6">
        <f t="shared" si="170"/>
        <v>-23</v>
      </c>
      <c r="AS171" s="6">
        <f t="shared" si="170"/>
        <v>-24</v>
      </c>
      <c r="AT171" s="6">
        <f t="shared" si="170"/>
        <v>-25</v>
      </c>
      <c r="AU171" s="6">
        <f t="shared" si="170"/>
        <v>-26</v>
      </c>
      <c r="AV171" s="6">
        <f t="shared" si="170"/>
        <v>-27</v>
      </c>
      <c r="AW171" s="6">
        <f t="shared" si="170"/>
        <v>-28</v>
      </c>
      <c r="AX171" s="6">
        <f t="shared" si="170"/>
        <v>-29</v>
      </c>
      <c r="AY171" s="6">
        <f t="shared" si="170"/>
        <v>-30</v>
      </c>
      <c r="AZ171" s="6">
        <f t="shared" si="170"/>
        <v>-31</v>
      </c>
      <c r="BA171" s="6">
        <f t="shared" si="170"/>
        <v>-32</v>
      </c>
      <c r="BB171" s="6">
        <f t="shared" ref="BB171:BS171" si="171">BB169-BB170</f>
        <v>-33</v>
      </c>
      <c r="BC171" s="6">
        <f t="shared" si="171"/>
        <v>-34</v>
      </c>
      <c r="BD171" s="6">
        <f t="shared" si="171"/>
        <v>-35</v>
      </c>
      <c r="BE171" s="6">
        <f t="shared" si="171"/>
        <v>-36</v>
      </c>
      <c r="BF171" s="6">
        <f t="shared" si="171"/>
        <v>-37</v>
      </c>
      <c r="BG171" s="6">
        <f t="shared" si="171"/>
        <v>-38</v>
      </c>
      <c r="BH171" s="6">
        <f t="shared" si="171"/>
        <v>-39</v>
      </c>
      <c r="BI171" s="6">
        <f t="shared" si="171"/>
        <v>-40</v>
      </c>
      <c r="BJ171" s="6">
        <f t="shared" si="171"/>
        <v>-41</v>
      </c>
      <c r="BK171" s="6">
        <f t="shared" si="171"/>
        <v>-42</v>
      </c>
      <c r="BL171" s="6">
        <f t="shared" si="171"/>
        <v>-43</v>
      </c>
      <c r="BM171" s="6">
        <f t="shared" si="171"/>
        <v>-44</v>
      </c>
      <c r="BN171" s="6">
        <f t="shared" si="171"/>
        <v>-45</v>
      </c>
      <c r="BO171" s="6">
        <f t="shared" si="171"/>
        <v>-46</v>
      </c>
      <c r="BP171" s="6">
        <f t="shared" si="171"/>
        <v>-47</v>
      </c>
      <c r="BQ171" s="6">
        <f t="shared" si="171"/>
        <v>-48</v>
      </c>
      <c r="BR171" s="6">
        <f t="shared" si="171"/>
        <v>-49</v>
      </c>
      <c r="BS171" s="6">
        <f t="shared" si="171"/>
        <v>-50</v>
      </c>
      <c r="BU171" s="6" t="s">
        <v>21</v>
      </c>
      <c r="BV171" s="6"/>
      <c r="BW171" s="6"/>
    </row>
    <row r="172" spans="22:75" x14ac:dyDescent="0.35">
      <c r="V172" s="6" t="str">
        <f>IF(V171&gt;=0,COUNT($V171)+BT168,"")</f>
        <v/>
      </c>
      <c r="W172" s="6" t="str">
        <f>IF(W171&gt;=0,COUNT($V171:W171)+$BT168,"")</f>
        <v/>
      </c>
      <c r="X172" s="6" t="str">
        <f>IF(X171&gt;=0,COUNT($V171:X171)+$BT168,"")</f>
        <v/>
      </c>
      <c r="Y172" s="6" t="str">
        <f>IF(Y171&gt;=0,COUNT($V171:Y171)+$BT168,"")</f>
        <v/>
      </c>
      <c r="Z172" s="6" t="str">
        <f>IF(Z171&gt;=0,COUNT($V171:Z171)+$BT168,"")</f>
        <v/>
      </c>
      <c r="AA172" s="6" t="str">
        <f>IF(AA171&gt;=0,COUNT($V171:AA171)+$BT168,"")</f>
        <v/>
      </c>
      <c r="AB172" s="6" t="str">
        <f>IF(AB171&gt;=0,COUNT($V171:AB171)+$BT168,"")</f>
        <v/>
      </c>
      <c r="AC172" s="6" t="str">
        <f>IF(AC171&gt;=0,COUNT($V171:AC171)+$BT168,"")</f>
        <v/>
      </c>
      <c r="AD172" s="6" t="str">
        <f>IF(AD171&gt;=0,COUNT($V171:AD171)+$BT168,"")</f>
        <v/>
      </c>
      <c r="AE172" s="6" t="str">
        <f>IF(AE171&gt;=0,COUNT($V171:AE171)+$BT168,"")</f>
        <v/>
      </c>
      <c r="AF172" s="6" t="str">
        <f>IF(AF171&gt;=0,COUNT($V171:AF171)+$BT168,"")</f>
        <v/>
      </c>
      <c r="AG172" s="6" t="str">
        <f>IF(AG171&gt;=0,COUNT($V171:AG171)+$BT168,"")</f>
        <v/>
      </c>
      <c r="AH172" s="6" t="str">
        <f>IF(AH171&gt;=0,COUNT($V171:AH171)+$BT168,"")</f>
        <v/>
      </c>
      <c r="AI172" s="6" t="str">
        <f>IF(AI171&gt;=0,COUNT($V171:AI171)+$BT168,"")</f>
        <v/>
      </c>
      <c r="AJ172" s="6" t="str">
        <f>IF(AJ171&gt;=0,COUNT($V171:AJ171)+$BT168,"")</f>
        <v/>
      </c>
      <c r="AK172" s="6" t="str">
        <f>IF(AK171&gt;=0,COUNT($V171:AK171)+$BT168,"")</f>
        <v/>
      </c>
      <c r="AL172" s="6" t="str">
        <f>IF(AL171&gt;=0,COUNT($V171:AL171)+$BT168,"")</f>
        <v/>
      </c>
      <c r="AM172" s="6" t="str">
        <f>IF(AM171&gt;=0,COUNT($V171:AM171)+$BT168,"")</f>
        <v/>
      </c>
      <c r="AN172" s="6" t="str">
        <f>IF(AN171&gt;=0,COUNT($V171:AN171)+$BT168,"")</f>
        <v/>
      </c>
      <c r="AO172" s="6" t="str">
        <f>IF(AO171&gt;=0,COUNT($V171:AO171)+$BT168,"")</f>
        <v/>
      </c>
      <c r="AP172" s="6" t="str">
        <f>IF(AP171&gt;=0,COUNT($V171:AP171)+$BT168,"")</f>
        <v/>
      </c>
      <c r="AQ172" s="6" t="str">
        <f>IF(AQ171&gt;=0,COUNT($V171:AQ171)+$BT168,"")</f>
        <v/>
      </c>
      <c r="AR172" s="6" t="str">
        <f>IF(AR171&gt;=0,COUNT($V171:AR171)+$BT168,"")</f>
        <v/>
      </c>
      <c r="AS172" s="6" t="str">
        <f>IF(AS171&gt;=0,COUNT($V171:AS171)+$BT168,"")</f>
        <v/>
      </c>
      <c r="AT172" s="6" t="str">
        <f>IF(AT171&gt;=0,COUNT($V171:AT171)+$BT168,"")</f>
        <v/>
      </c>
      <c r="AU172" s="6" t="str">
        <f>IF(AU171&gt;=0,COUNT($V171:AU171)+$BT168,"")</f>
        <v/>
      </c>
      <c r="AV172" s="6" t="str">
        <f>IF(AV171&gt;=0,COUNT($V171:AV171)+$BT168,"")</f>
        <v/>
      </c>
      <c r="AW172" s="6" t="str">
        <f>IF(AW171&gt;=0,COUNT($V171:AW171)+$BT168,"")</f>
        <v/>
      </c>
      <c r="AX172" s="6" t="str">
        <f>IF(AX171&gt;=0,COUNT($V171:AX171)+$BT168,"")</f>
        <v/>
      </c>
      <c r="AY172" s="6" t="str">
        <f>IF(AY171&gt;=0,COUNT($V171:AY171)+$BT168,"")</f>
        <v/>
      </c>
      <c r="AZ172" s="6" t="str">
        <f>IF(AZ171&gt;=0,COUNT($V171:AZ171)+$BT168,"")</f>
        <v/>
      </c>
      <c r="BA172" s="6" t="str">
        <f>IF(BA171&gt;=0,COUNT($V171:BA171)+$BT168,"")</f>
        <v/>
      </c>
      <c r="BB172" s="6" t="str">
        <f>IF(BB171&gt;=0,COUNT($V171:BB171)+$BT168,"")</f>
        <v/>
      </c>
      <c r="BC172" s="6" t="str">
        <f>IF(BC171&gt;=0,COUNT($V171:BC171)+$BT168,"")</f>
        <v/>
      </c>
      <c r="BD172" s="6" t="str">
        <f>IF(BD171&gt;=0,COUNT($V171:BD171)+$BT168,"")</f>
        <v/>
      </c>
      <c r="BE172" s="6" t="str">
        <f>IF(BE171&gt;=0,COUNT($V171:BE171)+$BT168,"")</f>
        <v/>
      </c>
      <c r="BF172" s="6" t="str">
        <f>IF(BF171&gt;=0,COUNT($V171:BF171)+$BT168,"")</f>
        <v/>
      </c>
      <c r="BG172" s="6" t="str">
        <f>IF(BG171&gt;=0,COUNT($V171:BG171)+$BT168,"")</f>
        <v/>
      </c>
      <c r="BH172" s="6" t="str">
        <f>IF(BH171&gt;=0,COUNT($V171:BH171)+$BT168,"")</f>
        <v/>
      </c>
      <c r="BI172" s="6" t="str">
        <f>IF(BI171&gt;=0,COUNT($V171:BI171)+$BT168,"")</f>
        <v/>
      </c>
      <c r="BJ172" s="6" t="str">
        <f>IF(BJ171&gt;=0,COUNT($V171:BJ171)+$BT168,"")</f>
        <v/>
      </c>
      <c r="BK172" s="6" t="str">
        <f>IF(BK171&gt;=0,COUNT($V171:BK171)+$BT168,"")</f>
        <v/>
      </c>
      <c r="BL172" s="6" t="str">
        <f>IF(BL171&gt;=0,COUNT($V171:BL171)+$BT168,"")</f>
        <v/>
      </c>
      <c r="BM172" s="6" t="str">
        <f>IF(BM171&gt;=0,COUNT($V171:BM171)+$BT168,"")</f>
        <v/>
      </c>
      <c r="BN172" s="6" t="str">
        <f>IF(BN171&gt;=0,COUNT($V171:BN171)+$BT168,"")</f>
        <v/>
      </c>
      <c r="BO172" s="6" t="str">
        <f>IF(BO171&gt;=0,COUNT($V171:BO171)+$BT168,"")</f>
        <v/>
      </c>
      <c r="BP172" s="6" t="str">
        <f>IF(BP171&gt;=0,COUNT($V171:BP171)+$BT168,"")</f>
        <v/>
      </c>
      <c r="BQ172" s="6" t="str">
        <f>IF(BQ171&gt;=0,COUNT($V171:BQ171)+$BT168,"")</f>
        <v/>
      </c>
      <c r="BR172" s="6" t="str">
        <f>IF(BR171&gt;=0,COUNT($V171:BR171)+$BT168,"")</f>
        <v/>
      </c>
      <c r="BS172" s="6" t="str">
        <f>IF(BS171&gt;=0,COUNT($V171:BS171)+$BT168,"")</f>
        <v/>
      </c>
      <c r="BT172" s="6">
        <f>COUNT(V172:BS172)+BT168</f>
        <v>55</v>
      </c>
      <c r="BU172" s="276" t="str">
        <f>V172&amp;BU171&amp;W172&amp;BU171&amp;X172&amp;BU171&amp;Y172&amp;BU171&amp;Z172&amp;BU171&amp;AA172&amp;BU171&amp;AB172&amp;BU171&amp;AC172&amp;BU171&amp;AD172&amp;BU171&amp;AE172&amp;BU171&amp;AF172&amp;BU171&amp;AG172&amp;BU171&amp;AH172&amp;BU171&amp;AI172&amp;BU171&amp;AJ172&amp;BU171&amp;AK172&amp;BU171&amp;AL172&amp;BU171&amp;AM172&amp;BU171&amp;AN172&amp;BU171&amp;AO172&amp;BU171&amp;AP172&amp;BU171&amp;AQ172&amp;BU171&amp;AR172&amp;BU171&amp;AS172&amp;BU171&amp;AT172&amp;BU171&amp;AU172&amp;BU171&amp;AV172&amp;BU171&amp;AW172&amp;BU171&amp;AX172&amp;BU171&amp;AY172&amp;BU171&amp;AZ172&amp;BU171&amp;BA172&amp;BU171&amp;BB172&amp;BU171&amp;BC172&amp;BU171&amp;BD172&amp;BU171&amp;BE172&amp;BU171&amp;BF172&amp;BU171&amp;BG172&amp;BU171&amp;BH172&amp;BU171&amp;BI172&amp;BU171&amp;BJ172&amp;BU171&amp;BK172&amp;BU171&amp;BL172&amp;BU171&amp;BM172&amp;BU171&amp;BN172&amp;BU171&amp;BO172&amp;BU171&amp;BP172&amp;BU171&amp;BQ172&amp;BU171&amp;BR172&amp;BU171&amp;BS172</f>
        <v xml:space="preserve">                                                                                                  </v>
      </c>
      <c r="BV172" s="6"/>
      <c r="BW172" s="6"/>
    </row>
    <row r="173" spans="22:75" x14ac:dyDescent="0.35">
      <c r="V173" s="275">
        <f>'Encode Data'!G52</f>
        <v>0</v>
      </c>
      <c r="W173" s="6">
        <f t="shared" ref="W173:BB173" si="172">V173</f>
        <v>0</v>
      </c>
      <c r="X173" s="6">
        <f t="shared" si="172"/>
        <v>0</v>
      </c>
      <c r="Y173" s="6">
        <f t="shared" si="172"/>
        <v>0</v>
      </c>
      <c r="Z173" s="6">
        <f t="shared" si="172"/>
        <v>0</v>
      </c>
      <c r="AA173" s="6">
        <f t="shared" si="172"/>
        <v>0</v>
      </c>
      <c r="AB173" s="6">
        <f t="shared" si="172"/>
        <v>0</v>
      </c>
      <c r="AC173" s="6">
        <f t="shared" si="172"/>
        <v>0</v>
      </c>
      <c r="AD173" s="6">
        <f t="shared" si="172"/>
        <v>0</v>
      </c>
      <c r="AE173" s="6">
        <f t="shared" si="172"/>
        <v>0</v>
      </c>
      <c r="AF173" s="6">
        <f t="shared" si="172"/>
        <v>0</v>
      </c>
      <c r="AG173" s="6">
        <f t="shared" si="172"/>
        <v>0</v>
      </c>
      <c r="AH173" s="6">
        <f t="shared" si="172"/>
        <v>0</v>
      </c>
      <c r="AI173" s="6">
        <f t="shared" si="172"/>
        <v>0</v>
      </c>
      <c r="AJ173" s="6">
        <f t="shared" si="172"/>
        <v>0</v>
      </c>
      <c r="AK173" s="6">
        <f t="shared" si="172"/>
        <v>0</v>
      </c>
      <c r="AL173" s="6">
        <f t="shared" si="172"/>
        <v>0</v>
      </c>
      <c r="AM173" s="6">
        <f t="shared" si="172"/>
        <v>0</v>
      </c>
      <c r="AN173" s="6">
        <f t="shared" si="172"/>
        <v>0</v>
      </c>
      <c r="AO173" s="6">
        <f t="shared" si="172"/>
        <v>0</v>
      </c>
      <c r="AP173" s="6">
        <f t="shared" si="172"/>
        <v>0</v>
      </c>
      <c r="AQ173" s="6">
        <f t="shared" si="172"/>
        <v>0</v>
      </c>
      <c r="AR173" s="6">
        <f t="shared" si="172"/>
        <v>0</v>
      </c>
      <c r="AS173" s="6">
        <f t="shared" si="172"/>
        <v>0</v>
      </c>
      <c r="AT173" s="6">
        <f t="shared" si="172"/>
        <v>0</v>
      </c>
      <c r="AU173" s="6">
        <f t="shared" si="172"/>
        <v>0</v>
      </c>
      <c r="AV173" s="6">
        <f t="shared" si="172"/>
        <v>0</v>
      </c>
      <c r="AW173" s="6">
        <f t="shared" si="172"/>
        <v>0</v>
      </c>
      <c r="AX173" s="6">
        <f t="shared" si="172"/>
        <v>0</v>
      </c>
      <c r="AY173" s="6">
        <f t="shared" si="172"/>
        <v>0</v>
      </c>
      <c r="AZ173" s="6">
        <f t="shared" si="172"/>
        <v>0</v>
      </c>
      <c r="BA173" s="6">
        <f t="shared" si="172"/>
        <v>0</v>
      </c>
      <c r="BB173" s="6">
        <f t="shared" si="172"/>
        <v>0</v>
      </c>
      <c r="BC173" s="6">
        <f t="shared" ref="BC173:BS173" si="173">BB173</f>
        <v>0</v>
      </c>
      <c r="BD173" s="6">
        <f t="shared" si="173"/>
        <v>0</v>
      </c>
      <c r="BE173" s="6">
        <f t="shared" si="173"/>
        <v>0</v>
      </c>
      <c r="BF173" s="6">
        <f t="shared" si="173"/>
        <v>0</v>
      </c>
      <c r="BG173" s="6">
        <f t="shared" si="173"/>
        <v>0</v>
      </c>
      <c r="BH173" s="6">
        <f t="shared" si="173"/>
        <v>0</v>
      </c>
      <c r="BI173" s="6">
        <f t="shared" si="173"/>
        <v>0</v>
      </c>
      <c r="BJ173" s="6">
        <f t="shared" si="173"/>
        <v>0</v>
      </c>
      <c r="BK173" s="6">
        <f t="shared" si="173"/>
        <v>0</v>
      </c>
      <c r="BL173" s="6">
        <f t="shared" si="173"/>
        <v>0</v>
      </c>
      <c r="BM173" s="6">
        <f t="shared" si="173"/>
        <v>0</v>
      </c>
      <c r="BN173" s="6">
        <f t="shared" si="173"/>
        <v>0</v>
      </c>
      <c r="BO173" s="6">
        <f t="shared" si="173"/>
        <v>0</v>
      </c>
      <c r="BP173" s="6">
        <f t="shared" si="173"/>
        <v>0</v>
      </c>
      <c r="BQ173" s="6">
        <f t="shared" si="173"/>
        <v>0</v>
      </c>
      <c r="BR173" s="6">
        <f t="shared" si="173"/>
        <v>0</v>
      </c>
      <c r="BS173" s="6">
        <f t="shared" si="173"/>
        <v>0</v>
      </c>
      <c r="BV173" s="6"/>
      <c r="BW173" s="6"/>
    </row>
    <row r="174" spans="22:75" x14ac:dyDescent="0.35">
      <c r="V174" s="6">
        <v>1</v>
      </c>
      <c r="W174" s="6">
        <v>2</v>
      </c>
      <c r="X174" s="6">
        <v>3</v>
      </c>
      <c r="Y174" s="6">
        <v>4</v>
      </c>
      <c r="Z174" s="6">
        <v>5</v>
      </c>
      <c r="AA174" s="6">
        <v>6</v>
      </c>
      <c r="AB174" s="6">
        <v>7</v>
      </c>
      <c r="AC174" s="6">
        <v>8</v>
      </c>
      <c r="AD174" s="6">
        <v>9</v>
      </c>
      <c r="AE174" s="6">
        <v>10</v>
      </c>
      <c r="AF174" s="6">
        <v>11</v>
      </c>
      <c r="AG174" s="6">
        <v>12</v>
      </c>
      <c r="AH174" s="6">
        <v>13</v>
      </c>
      <c r="AI174" s="6">
        <v>14</v>
      </c>
      <c r="AJ174" s="6">
        <v>15</v>
      </c>
      <c r="AK174" s="6">
        <v>16</v>
      </c>
      <c r="AL174" s="6">
        <v>17</v>
      </c>
      <c r="AM174" s="6">
        <v>18</v>
      </c>
      <c r="AN174" s="6">
        <v>19</v>
      </c>
      <c r="AO174" s="6">
        <v>20</v>
      </c>
      <c r="AP174" s="6">
        <v>21</v>
      </c>
      <c r="AQ174" s="6">
        <v>22</v>
      </c>
      <c r="AR174" s="6">
        <v>23</v>
      </c>
      <c r="AS174" s="6">
        <v>24</v>
      </c>
      <c r="AT174" s="6">
        <v>25</v>
      </c>
      <c r="AU174" s="6">
        <v>26</v>
      </c>
      <c r="AV174" s="6">
        <v>27</v>
      </c>
      <c r="AW174" s="6">
        <v>28</v>
      </c>
      <c r="AX174" s="6">
        <v>29</v>
      </c>
      <c r="AY174" s="6">
        <v>30</v>
      </c>
      <c r="AZ174" s="6">
        <v>31</v>
      </c>
      <c r="BA174" s="6">
        <v>32</v>
      </c>
      <c r="BB174" s="6">
        <v>33</v>
      </c>
      <c r="BC174" s="6">
        <v>34</v>
      </c>
      <c r="BD174" s="6">
        <v>35</v>
      </c>
      <c r="BE174" s="6">
        <v>36</v>
      </c>
      <c r="BF174" s="6">
        <v>37</v>
      </c>
      <c r="BG174" s="6">
        <v>38</v>
      </c>
      <c r="BH174" s="6">
        <v>39</v>
      </c>
      <c r="BI174" s="6">
        <v>40</v>
      </c>
      <c r="BJ174" s="6">
        <v>41</v>
      </c>
      <c r="BK174" s="6">
        <v>42</v>
      </c>
      <c r="BL174" s="6">
        <v>43</v>
      </c>
      <c r="BM174" s="6">
        <v>44</v>
      </c>
      <c r="BN174" s="6">
        <v>45</v>
      </c>
      <c r="BO174" s="6">
        <v>46</v>
      </c>
      <c r="BP174" s="6">
        <v>47</v>
      </c>
      <c r="BQ174" s="6">
        <v>48</v>
      </c>
      <c r="BR174" s="6">
        <v>49</v>
      </c>
      <c r="BS174" s="6">
        <v>50</v>
      </c>
      <c r="BV174" s="6"/>
      <c r="BW174" s="6"/>
    </row>
    <row r="175" spans="22:75" x14ac:dyDescent="0.35">
      <c r="V175" s="6">
        <f t="shared" ref="V175:BA175" si="174">V173-V174</f>
        <v>-1</v>
      </c>
      <c r="W175" s="6">
        <f t="shared" si="174"/>
        <v>-2</v>
      </c>
      <c r="X175" s="6">
        <f t="shared" si="174"/>
        <v>-3</v>
      </c>
      <c r="Y175" s="6">
        <f t="shared" si="174"/>
        <v>-4</v>
      </c>
      <c r="Z175" s="6">
        <f t="shared" si="174"/>
        <v>-5</v>
      </c>
      <c r="AA175" s="6">
        <f t="shared" si="174"/>
        <v>-6</v>
      </c>
      <c r="AB175" s="6">
        <f t="shared" si="174"/>
        <v>-7</v>
      </c>
      <c r="AC175" s="6">
        <f t="shared" si="174"/>
        <v>-8</v>
      </c>
      <c r="AD175" s="6">
        <f t="shared" si="174"/>
        <v>-9</v>
      </c>
      <c r="AE175" s="6">
        <f t="shared" si="174"/>
        <v>-10</v>
      </c>
      <c r="AF175" s="6">
        <f t="shared" si="174"/>
        <v>-11</v>
      </c>
      <c r="AG175" s="6">
        <f t="shared" si="174"/>
        <v>-12</v>
      </c>
      <c r="AH175" s="6">
        <f t="shared" si="174"/>
        <v>-13</v>
      </c>
      <c r="AI175" s="6">
        <f t="shared" si="174"/>
        <v>-14</v>
      </c>
      <c r="AJ175" s="6">
        <f t="shared" si="174"/>
        <v>-15</v>
      </c>
      <c r="AK175" s="6">
        <f t="shared" si="174"/>
        <v>-16</v>
      </c>
      <c r="AL175" s="6">
        <f t="shared" si="174"/>
        <v>-17</v>
      </c>
      <c r="AM175" s="6">
        <f t="shared" si="174"/>
        <v>-18</v>
      </c>
      <c r="AN175" s="6">
        <f t="shared" si="174"/>
        <v>-19</v>
      </c>
      <c r="AO175" s="6">
        <f t="shared" si="174"/>
        <v>-20</v>
      </c>
      <c r="AP175" s="6">
        <f t="shared" si="174"/>
        <v>-21</v>
      </c>
      <c r="AQ175" s="6">
        <f t="shared" si="174"/>
        <v>-22</v>
      </c>
      <c r="AR175" s="6">
        <f t="shared" si="174"/>
        <v>-23</v>
      </c>
      <c r="AS175" s="6">
        <f t="shared" si="174"/>
        <v>-24</v>
      </c>
      <c r="AT175" s="6">
        <f t="shared" si="174"/>
        <v>-25</v>
      </c>
      <c r="AU175" s="6">
        <f t="shared" si="174"/>
        <v>-26</v>
      </c>
      <c r="AV175" s="6">
        <f t="shared" si="174"/>
        <v>-27</v>
      </c>
      <c r="AW175" s="6">
        <f t="shared" si="174"/>
        <v>-28</v>
      </c>
      <c r="AX175" s="6">
        <f t="shared" si="174"/>
        <v>-29</v>
      </c>
      <c r="AY175" s="6">
        <f t="shared" si="174"/>
        <v>-30</v>
      </c>
      <c r="AZ175" s="6">
        <f t="shared" si="174"/>
        <v>-31</v>
      </c>
      <c r="BA175" s="6">
        <f t="shared" si="174"/>
        <v>-32</v>
      </c>
      <c r="BB175" s="6">
        <f t="shared" ref="BB175:BS175" si="175">BB173-BB174</f>
        <v>-33</v>
      </c>
      <c r="BC175" s="6">
        <f t="shared" si="175"/>
        <v>-34</v>
      </c>
      <c r="BD175" s="6">
        <f t="shared" si="175"/>
        <v>-35</v>
      </c>
      <c r="BE175" s="6">
        <f t="shared" si="175"/>
        <v>-36</v>
      </c>
      <c r="BF175" s="6">
        <f t="shared" si="175"/>
        <v>-37</v>
      </c>
      <c r="BG175" s="6">
        <f t="shared" si="175"/>
        <v>-38</v>
      </c>
      <c r="BH175" s="6">
        <f t="shared" si="175"/>
        <v>-39</v>
      </c>
      <c r="BI175" s="6">
        <f t="shared" si="175"/>
        <v>-40</v>
      </c>
      <c r="BJ175" s="6">
        <f t="shared" si="175"/>
        <v>-41</v>
      </c>
      <c r="BK175" s="6">
        <f t="shared" si="175"/>
        <v>-42</v>
      </c>
      <c r="BL175" s="6">
        <f t="shared" si="175"/>
        <v>-43</v>
      </c>
      <c r="BM175" s="6">
        <f t="shared" si="175"/>
        <v>-44</v>
      </c>
      <c r="BN175" s="6">
        <f t="shared" si="175"/>
        <v>-45</v>
      </c>
      <c r="BO175" s="6">
        <f t="shared" si="175"/>
        <v>-46</v>
      </c>
      <c r="BP175" s="6">
        <f t="shared" si="175"/>
        <v>-47</v>
      </c>
      <c r="BQ175" s="6">
        <f t="shared" si="175"/>
        <v>-48</v>
      </c>
      <c r="BR175" s="6">
        <f t="shared" si="175"/>
        <v>-49</v>
      </c>
      <c r="BS175" s="6">
        <f t="shared" si="175"/>
        <v>-50</v>
      </c>
      <c r="BU175" s="6" t="s">
        <v>21</v>
      </c>
      <c r="BV175" s="6"/>
      <c r="BW175" s="6"/>
    </row>
    <row r="176" spans="22:75" x14ac:dyDescent="0.35">
      <c r="V176" s="6" t="str">
        <f>IF(V175&gt;=0,COUNT($V175)+BT172,"")</f>
        <v/>
      </c>
      <c r="W176" s="6" t="str">
        <f>IF(W175&gt;=0,COUNT($V175:W175)+$BT172,"")</f>
        <v/>
      </c>
      <c r="X176" s="6" t="str">
        <f>IF(X175&gt;=0,COUNT($V175:X175)+$BT172,"")</f>
        <v/>
      </c>
      <c r="Y176" s="6" t="str">
        <f>IF(Y175&gt;=0,COUNT($V175:Y175)+$BT172,"")</f>
        <v/>
      </c>
      <c r="Z176" s="6" t="str">
        <f>IF(Z175&gt;=0,COUNT($V175:Z175)+$BT172,"")</f>
        <v/>
      </c>
      <c r="AA176" s="6" t="str">
        <f>IF(AA175&gt;=0,COUNT($V175:AA175)+$BT172,"")</f>
        <v/>
      </c>
      <c r="AB176" s="6" t="str">
        <f>IF(AB175&gt;=0,COUNT($V175:AB175)+$BT172,"")</f>
        <v/>
      </c>
      <c r="AC176" s="6" t="str">
        <f>IF(AC175&gt;=0,COUNT($V175:AC175)+$BT172,"")</f>
        <v/>
      </c>
      <c r="AD176" s="6" t="str">
        <f>IF(AD175&gt;=0,COUNT($V175:AD175)+$BT172,"")</f>
        <v/>
      </c>
      <c r="AE176" s="6" t="str">
        <f>IF(AE175&gt;=0,COUNT($V175:AE175)+$BT172,"")</f>
        <v/>
      </c>
      <c r="AF176" s="6" t="str">
        <f>IF(AF175&gt;=0,COUNT($V175:AF175)+$BT172,"")</f>
        <v/>
      </c>
      <c r="AG176" s="6" t="str">
        <f>IF(AG175&gt;=0,COUNT($V175:AG175)+$BT172,"")</f>
        <v/>
      </c>
      <c r="AH176" s="6" t="str">
        <f>IF(AH175&gt;=0,COUNT($V175:AH175)+$BT172,"")</f>
        <v/>
      </c>
      <c r="AI176" s="6" t="str">
        <f>IF(AI175&gt;=0,COUNT($V175:AI175)+$BT172,"")</f>
        <v/>
      </c>
      <c r="AJ176" s="6" t="str">
        <f>IF(AJ175&gt;=0,COUNT($V175:AJ175)+$BT172,"")</f>
        <v/>
      </c>
      <c r="AK176" s="6" t="str">
        <f>IF(AK175&gt;=0,COUNT($V175:AK175)+$BT172,"")</f>
        <v/>
      </c>
      <c r="AL176" s="6" t="str">
        <f>IF(AL175&gt;=0,COUNT($V175:AL175)+$BT172,"")</f>
        <v/>
      </c>
      <c r="AM176" s="6" t="str">
        <f>IF(AM175&gt;=0,COUNT($V175:AM175)+$BT172,"")</f>
        <v/>
      </c>
      <c r="AN176" s="6" t="str">
        <f>IF(AN175&gt;=0,COUNT($V175:AN175)+$BT172,"")</f>
        <v/>
      </c>
      <c r="AO176" s="6" t="str">
        <f>IF(AO175&gt;=0,COUNT($V175:AO175)+$BT172,"")</f>
        <v/>
      </c>
      <c r="AP176" s="6" t="str">
        <f>IF(AP175&gt;=0,COUNT($V175:AP175)+$BT172,"")</f>
        <v/>
      </c>
      <c r="AQ176" s="6" t="str">
        <f>IF(AQ175&gt;=0,COUNT($V175:AQ175)+$BT172,"")</f>
        <v/>
      </c>
      <c r="AR176" s="6" t="str">
        <f>IF(AR175&gt;=0,COUNT($V175:AR175)+$BT172,"")</f>
        <v/>
      </c>
      <c r="AS176" s="6" t="str">
        <f>IF(AS175&gt;=0,COUNT($V175:AS175)+$BT172,"")</f>
        <v/>
      </c>
      <c r="AT176" s="6" t="str">
        <f>IF(AT175&gt;=0,COUNT($V175:AT175)+$BT172,"")</f>
        <v/>
      </c>
      <c r="AU176" s="6" t="str">
        <f>IF(AU175&gt;=0,COUNT($V175:AU175)+$BT172,"")</f>
        <v/>
      </c>
      <c r="AV176" s="6" t="str">
        <f>IF(AV175&gt;=0,COUNT($V175:AV175)+$BT172,"")</f>
        <v/>
      </c>
      <c r="AW176" s="6" t="str">
        <f>IF(AW175&gt;=0,COUNT($V175:AW175)+$BT172,"")</f>
        <v/>
      </c>
      <c r="AX176" s="6" t="str">
        <f>IF(AX175&gt;=0,COUNT($V175:AX175)+$BT172,"")</f>
        <v/>
      </c>
      <c r="AY176" s="6" t="str">
        <f>IF(AY175&gt;=0,COUNT($V175:AY175)+$BT172,"")</f>
        <v/>
      </c>
      <c r="AZ176" s="6" t="str">
        <f>IF(AZ175&gt;=0,COUNT($V175:AZ175)+$BT172,"")</f>
        <v/>
      </c>
      <c r="BA176" s="6" t="str">
        <f>IF(BA175&gt;=0,COUNT($V175:BA175)+$BT172,"")</f>
        <v/>
      </c>
      <c r="BB176" s="6" t="str">
        <f>IF(BB175&gt;=0,COUNT($V175:BB175)+$BT172,"")</f>
        <v/>
      </c>
      <c r="BC176" s="6" t="str">
        <f>IF(BC175&gt;=0,COUNT($V175:BC175)+$BT172,"")</f>
        <v/>
      </c>
      <c r="BD176" s="6" t="str">
        <f>IF(BD175&gt;=0,COUNT($V175:BD175)+$BT172,"")</f>
        <v/>
      </c>
      <c r="BE176" s="6" t="str">
        <f>IF(BE175&gt;=0,COUNT($V175:BE175)+$BT172,"")</f>
        <v/>
      </c>
      <c r="BF176" s="6" t="str">
        <f>IF(BF175&gt;=0,COUNT($V175:BF175)+$BT172,"")</f>
        <v/>
      </c>
      <c r="BG176" s="6" t="str">
        <f>IF(BG175&gt;=0,COUNT($V175:BG175)+$BT172,"")</f>
        <v/>
      </c>
      <c r="BH176" s="6" t="str">
        <f>IF(BH175&gt;=0,COUNT($V175:BH175)+$BT172,"")</f>
        <v/>
      </c>
      <c r="BI176" s="6" t="str">
        <f>IF(BI175&gt;=0,COUNT($V175:BI175)+$BT172,"")</f>
        <v/>
      </c>
      <c r="BJ176" s="6" t="str">
        <f>IF(BJ175&gt;=0,COUNT($V175:BJ175)+$BT172,"")</f>
        <v/>
      </c>
      <c r="BK176" s="6" t="str">
        <f>IF(BK175&gt;=0,COUNT($V175:BK175)+$BT172,"")</f>
        <v/>
      </c>
      <c r="BL176" s="6" t="str">
        <f>IF(BL175&gt;=0,COUNT($V175:BL175)+$BT172,"")</f>
        <v/>
      </c>
      <c r="BM176" s="6" t="str">
        <f>IF(BM175&gt;=0,COUNT($V175:BM175)+$BT172,"")</f>
        <v/>
      </c>
      <c r="BN176" s="6" t="str">
        <f>IF(BN175&gt;=0,COUNT($V175:BN175)+$BT172,"")</f>
        <v/>
      </c>
      <c r="BO176" s="6" t="str">
        <f>IF(BO175&gt;=0,COUNT($V175:BO175)+$BT172,"")</f>
        <v/>
      </c>
      <c r="BP176" s="6" t="str">
        <f>IF(BP175&gt;=0,COUNT($V175:BP175)+$BT172,"")</f>
        <v/>
      </c>
      <c r="BQ176" s="6" t="str">
        <f>IF(BQ175&gt;=0,COUNT($V175:BQ175)+$BT172,"")</f>
        <v/>
      </c>
      <c r="BR176" s="6" t="str">
        <f>IF(BR175&gt;=0,COUNT($V175:BR175)+$BT172,"")</f>
        <v/>
      </c>
      <c r="BS176" s="6" t="str">
        <f>IF(BS175&gt;=0,COUNT($V175:BS175)+$BT172,"")</f>
        <v/>
      </c>
      <c r="BT176" s="6">
        <f>COUNT(V176:BS176)+BT172</f>
        <v>55</v>
      </c>
      <c r="BU176" s="276" t="str">
        <f>V176&amp;BU175&amp;W176&amp;BU175&amp;X176&amp;BU175&amp;Y176&amp;BU175&amp;Z176&amp;BU175&amp;AA176&amp;BU175&amp;AB176&amp;BU175&amp;AC176&amp;BU175&amp;AD176&amp;BU175&amp;AE176&amp;BU175&amp;AF176&amp;BU175&amp;AG176&amp;BU175&amp;AH176&amp;BU175&amp;AI176&amp;BU175&amp;AJ176&amp;BU175&amp;AK176&amp;BU175&amp;AL176&amp;BU175&amp;AM176&amp;BU175&amp;AN176&amp;BU175&amp;AO176&amp;BU175&amp;AP176&amp;BU175&amp;AQ176&amp;BU175&amp;AR176&amp;BU175&amp;AS176&amp;BU175&amp;AT176&amp;BU175&amp;AU176&amp;BU175&amp;AV176&amp;BU175&amp;AW176&amp;BU175&amp;AX176&amp;BU175&amp;AY176&amp;BU175&amp;AZ176&amp;BU175&amp;BA176&amp;BU175&amp;BB176&amp;BU175&amp;BC176&amp;BU175&amp;BD176&amp;BU175&amp;BE176&amp;BU175&amp;BF176&amp;BU175&amp;BG176&amp;BU175&amp;BH176&amp;BU175&amp;BI176&amp;BU175&amp;BJ176&amp;BU175&amp;BK176&amp;BU175&amp;BL176&amp;BU175&amp;BM176&amp;BU175&amp;BN176&amp;BU175&amp;BO176&amp;BU175&amp;BP176&amp;BU175&amp;BQ176&amp;BU175&amp;BR176&amp;BU175&amp;BS176</f>
        <v xml:space="preserve">                                                                                                  </v>
      </c>
      <c r="BV176" s="6"/>
      <c r="BW176" s="6"/>
    </row>
    <row r="177" spans="22:75" x14ac:dyDescent="0.35">
      <c r="W177" s="6">
        <f t="shared" ref="W177:BB177" si="176">V177</f>
        <v>0</v>
      </c>
      <c r="X177" s="6">
        <f t="shared" si="176"/>
        <v>0</v>
      </c>
      <c r="Y177" s="6">
        <f t="shared" si="176"/>
        <v>0</v>
      </c>
      <c r="Z177" s="6">
        <f t="shared" si="176"/>
        <v>0</v>
      </c>
      <c r="AA177" s="6">
        <f t="shared" si="176"/>
        <v>0</v>
      </c>
      <c r="AB177" s="6">
        <f t="shared" si="176"/>
        <v>0</v>
      </c>
      <c r="AC177" s="6">
        <f t="shared" si="176"/>
        <v>0</v>
      </c>
      <c r="AD177" s="6">
        <f t="shared" si="176"/>
        <v>0</v>
      </c>
      <c r="AE177" s="6">
        <f t="shared" si="176"/>
        <v>0</v>
      </c>
      <c r="AF177" s="6">
        <f t="shared" si="176"/>
        <v>0</v>
      </c>
      <c r="AG177" s="6">
        <f t="shared" si="176"/>
        <v>0</v>
      </c>
      <c r="AH177" s="6">
        <f t="shared" si="176"/>
        <v>0</v>
      </c>
      <c r="AI177" s="6">
        <f t="shared" si="176"/>
        <v>0</v>
      </c>
      <c r="AJ177" s="6">
        <f t="shared" si="176"/>
        <v>0</v>
      </c>
      <c r="AK177" s="6">
        <f t="shared" si="176"/>
        <v>0</v>
      </c>
      <c r="AL177" s="6">
        <f t="shared" si="176"/>
        <v>0</v>
      </c>
      <c r="AM177" s="6">
        <f t="shared" si="176"/>
        <v>0</v>
      </c>
      <c r="AN177" s="6">
        <f t="shared" si="176"/>
        <v>0</v>
      </c>
      <c r="AO177" s="6">
        <f t="shared" si="176"/>
        <v>0</v>
      </c>
      <c r="AP177" s="6">
        <f t="shared" si="176"/>
        <v>0</v>
      </c>
      <c r="AQ177" s="6">
        <f t="shared" si="176"/>
        <v>0</v>
      </c>
      <c r="AR177" s="6">
        <f t="shared" si="176"/>
        <v>0</v>
      </c>
      <c r="AS177" s="6">
        <f t="shared" si="176"/>
        <v>0</v>
      </c>
      <c r="AT177" s="6">
        <f t="shared" si="176"/>
        <v>0</v>
      </c>
      <c r="AU177" s="6">
        <f t="shared" si="176"/>
        <v>0</v>
      </c>
      <c r="AV177" s="6">
        <f t="shared" si="176"/>
        <v>0</v>
      </c>
      <c r="AW177" s="6">
        <f t="shared" si="176"/>
        <v>0</v>
      </c>
      <c r="AX177" s="6">
        <f t="shared" si="176"/>
        <v>0</v>
      </c>
      <c r="AY177" s="6">
        <f t="shared" si="176"/>
        <v>0</v>
      </c>
      <c r="AZ177" s="6">
        <f t="shared" si="176"/>
        <v>0</v>
      </c>
      <c r="BA177" s="6">
        <f t="shared" si="176"/>
        <v>0</v>
      </c>
      <c r="BB177" s="6">
        <f t="shared" si="176"/>
        <v>0</v>
      </c>
      <c r="BC177" s="6">
        <f t="shared" ref="BC177:BS177" si="177">BB177</f>
        <v>0</v>
      </c>
      <c r="BD177" s="6">
        <f t="shared" si="177"/>
        <v>0</v>
      </c>
      <c r="BE177" s="6">
        <f t="shared" si="177"/>
        <v>0</v>
      </c>
      <c r="BF177" s="6">
        <f t="shared" si="177"/>
        <v>0</v>
      </c>
      <c r="BG177" s="6">
        <f t="shared" si="177"/>
        <v>0</v>
      </c>
      <c r="BH177" s="6">
        <f t="shared" si="177"/>
        <v>0</v>
      </c>
      <c r="BI177" s="6">
        <f t="shared" si="177"/>
        <v>0</v>
      </c>
      <c r="BJ177" s="6">
        <f t="shared" si="177"/>
        <v>0</v>
      </c>
      <c r="BK177" s="6">
        <f t="shared" si="177"/>
        <v>0</v>
      </c>
      <c r="BL177" s="6">
        <f t="shared" si="177"/>
        <v>0</v>
      </c>
      <c r="BM177" s="6">
        <f t="shared" si="177"/>
        <v>0</v>
      </c>
      <c r="BN177" s="6">
        <f t="shared" si="177"/>
        <v>0</v>
      </c>
      <c r="BO177" s="6">
        <f t="shared" si="177"/>
        <v>0</v>
      </c>
      <c r="BP177" s="6">
        <f t="shared" si="177"/>
        <v>0</v>
      </c>
      <c r="BQ177" s="6">
        <f t="shared" si="177"/>
        <v>0</v>
      </c>
      <c r="BR177" s="6">
        <f t="shared" si="177"/>
        <v>0</v>
      </c>
      <c r="BS177" s="6">
        <f t="shared" si="177"/>
        <v>0</v>
      </c>
      <c r="BV177" s="6"/>
      <c r="BW177" s="6"/>
    </row>
    <row r="178" spans="22:75" x14ac:dyDescent="0.35">
      <c r="V178" s="6">
        <v>1</v>
      </c>
      <c r="W178" s="6">
        <v>2</v>
      </c>
      <c r="X178" s="6">
        <v>3</v>
      </c>
      <c r="Y178" s="6">
        <v>4</v>
      </c>
      <c r="Z178" s="6">
        <v>5</v>
      </c>
      <c r="AA178" s="6">
        <v>6</v>
      </c>
      <c r="AB178" s="6">
        <v>7</v>
      </c>
      <c r="AC178" s="6">
        <v>8</v>
      </c>
      <c r="AD178" s="6">
        <v>9</v>
      </c>
      <c r="AE178" s="6">
        <v>10</v>
      </c>
      <c r="AF178" s="6">
        <v>11</v>
      </c>
      <c r="AG178" s="6">
        <v>12</v>
      </c>
      <c r="AH178" s="6">
        <v>13</v>
      </c>
      <c r="AI178" s="6">
        <v>14</v>
      </c>
      <c r="AJ178" s="6">
        <v>15</v>
      </c>
      <c r="AK178" s="6">
        <v>16</v>
      </c>
      <c r="AL178" s="6">
        <v>17</v>
      </c>
      <c r="AM178" s="6">
        <v>18</v>
      </c>
      <c r="AN178" s="6">
        <v>19</v>
      </c>
      <c r="AO178" s="6">
        <v>20</v>
      </c>
      <c r="AP178" s="6">
        <v>21</v>
      </c>
      <c r="AQ178" s="6">
        <v>22</v>
      </c>
      <c r="AR178" s="6">
        <v>23</v>
      </c>
      <c r="AS178" s="6">
        <v>24</v>
      </c>
      <c r="AT178" s="6">
        <v>25</v>
      </c>
      <c r="AU178" s="6">
        <v>26</v>
      </c>
      <c r="AV178" s="6">
        <v>27</v>
      </c>
      <c r="AW178" s="6">
        <v>28</v>
      </c>
      <c r="AX178" s="6">
        <v>29</v>
      </c>
      <c r="AY178" s="6">
        <v>30</v>
      </c>
      <c r="AZ178" s="6">
        <v>31</v>
      </c>
      <c r="BA178" s="6">
        <v>32</v>
      </c>
      <c r="BB178" s="6">
        <v>33</v>
      </c>
      <c r="BC178" s="6">
        <v>34</v>
      </c>
      <c r="BD178" s="6">
        <v>35</v>
      </c>
      <c r="BE178" s="6">
        <v>36</v>
      </c>
      <c r="BF178" s="6">
        <v>37</v>
      </c>
      <c r="BG178" s="6">
        <v>38</v>
      </c>
      <c r="BH178" s="6">
        <v>39</v>
      </c>
      <c r="BI178" s="6">
        <v>40</v>
      </c>
      <c r="BJ178" s="6">
        <v>41</v>
      </c>
      <c r="BK178" s="6">
        <v>42</v>
      </c>
      <c r="BL178" s="6">
        <v>43</v>
      </c>
      <c r="BM178" s="6">
        <v>44</v>
      </c>
      <c r="BN178" s="6">
        <v>45</v>
      </c>
      <c r="BO178" s="6">
        <v>46</v>
      </c>
      <c r="BP178" s="6">
        <v>47</v>
      </c>
      <c r="BQ178" s="6">
        <v>48</v>
      </c>
      <c r="BR178" s="6">
        <v>49</v>
      </c>
      <c r="BS178" s="6">
        <v>50</v>
      </c>
      <c r="BV178" s="6"/>
      <c r="BW178" s="6"/>
    </row>
    <row r="179" spans="22:75" x14ac:dyDescent="0.35">
      <c r="V179" s="6">
        <f t="shared" ref="V179:BA179" si="178">V177-V178</f>
        <v>-1</v>
      </c>
      <c r="W179" s="6">
        <f t="shared" si="178"/>
        <v>-2</v>
      </c>
      <c r="X179" s="6">
        <f t="shared" si="178"/>
        <v>-3</v>
      </c>
      <c r="Y179" s="6">
        <f t="shared" si="178"/>
        <v>-4</v>
      </c>
      <c r="Z179" s="6">
        <f t="shared" si="178"/>
        <v>-5</v>
      </c>
      <c r="AA179" s="6">
        <f t="shared" si="178"/>
        <v>-6</v>
      </c>
      <c r="AB179" s="6">
        <f t="shared" si="178"/>
        <v>-7</v>
      </c>
      <c r="AC179" s="6">
        <f t="shared" si="178"/>
        <v>-8</v>
      </c>
      <c r="AD179" s="6">
        <f t="shared" si="178"/>
        <v>-9</v>
      </c>
      <c r="AE179" s="6">
        <f t="shared" si="178"/>
        <v>-10</v>
      </c>
      <c r="AF179" s="6">
        <f t="shared" si="178"/>
        <v>-11</v>
      </c>
      <c r="AG179" s="6">
        <f t="shared" si="178"/>
        <v>-12</v>
      </c>
      <c r="AH179" s="6">
        <f t="shared" si="178"/>
        <v>-13</v>
      </c>
      <c r="AI179" s="6">
        <f t="shared" si="178"/>
        <v>-14</v>
      </c>
      <c r="AJ179" s="6">
        <f t="shared" si="178"/>
        <v>-15</v>
      </c>
      <c r="AK179" s="6">
        <f t="shared" si="178"/>
        <v>-16</v>
      </c>
      <c r="AL179" s="6">
        <f t="shared" si="178"/>
        <v>-17</v>
      </c>
      <c r="AM179" s="6">
        <f t="shared" si="178"/>
        <v>-18</v>
      </c>
      <c r="AN179" s="6">
        <f t="shared" si="178"/>
        <v>-19</v>
      </c>
      <c r="AO179" s="6">
        <f t="shared" si="178"/>
        <v>-20</v>
      </c>
      <c r="AP179" s="6">
        <f t="shared" si="178"/>
        <v>-21</v>
      </c>
      <c r="AQ179" s="6">
        <f t="shared" si="178"/>
        <v>-22</v>
      </c>
      <c r="AR179" s="6">
        <f t="shared" si="178"/>
        <v>-23</v>
      </c>
      <c r="AS179" s="6">
        <f t="shared" si="178"/>
        <v>-24</v>
      </c>
      <c r="AT179" s="6">
        <f t="shared" si="178"/>
        <v>-25</v>
      </c>
      <c r="AU179" s="6">
        <f t="shared" si="178"/>
        <v>-26</v>
      </c>
      <c r="AV179" s="6">
        <f t="shared" si="178"/>
        <v>-27</v>
      </c>
      <c r="AW179" s="6">
        <f t="shared" si="178"/>
        <v>-28</v>
      </c>
      <c r="AX179" s="6">
        <f t="shared" si="178"/>
        <v>-29</v>
      </c>
      <c r="AY179" s="6">
        <f t="shared" si="178"/>
        <v>-30</v>
      </c>
      <c r="AZ179" s="6">
        <f t="shared" si="178"/>
        <v>-31</v>
      </c>
      <c r="BA179" s="6">
        <f t="shared" si="178"/>
        <v>-32</v>
      </c>
      <c r="BB179" s="6">
        <f t="shared" ref="BB179:BS179" si="179">BB177-BB178</f>
        <v>-33</v>
      </c>
      <c r="BC179" s="6">
        <f t="shared" si="179"/>
        <v>-34</v>
      </c>
      <c r="BD179" s="6">
        <f t="shared" si="179"/>
        <v>-35</v>
      </c>
      <c r="BE179" s="6">
        <f t="shared" si="179"/>
        <v>-36</v>
      </c>
      <c r="BF179" s="6">
        <f t="shared" si="179"/>
        <v>-37</v>
      </c>
      <c r="BG179" s="6">
        <f t="shared" si="179"/>
        <v>-38</v>
      </c>
      <c r="BH179" s="6">
        <f t="shared" si="179"/>
        <v>-39</v>
      </c>
      <c r="BI179" s="6">
        <f t="shared" si="179"/>
        <v>-40</v>
      </c>
      <c r="BJ179" s="6">
        <f t="shared" si="179"/>
        <v>-41</v>
      </c>
      <c r="BK179" s="6">
        <f t="shared" si="179"/>
        <v>-42</v>
      </c>
      <c r="BL179" s="6">
        <f t="shared" si="179"/>
        <v>-43</v>
      </c>
      <c r="BM179" s="6">
        <f t="shared" si="179"/>
        <v>-44</v>
      </c>
      <c r="BN179" s="6">
        <f t="shared" si="179"/>
        <v>-45</v>
      </c>
      <c r="BO179" s="6">
        <f t="shared" si="179"/>
        <v>-46</v>
      </c>
      <c r="BP179" s="6">
        <f t="shared" si="179"/>
        <v>-47</v>
      </c>
      <c r="BQ179" s="6">
        <f t="shared" si="179"/>
        <v>-48</v>
      </c>
      <c r="BR179" s="6">
        <f t="shared" si="179"/>
        <v>-49</v>
      </c>
      <c r="BS179" s="6">
        <f t="shared" si="179"/>
        <v>-50</v>
      </c>
      <c r="BU179" s="6" t="s">
        <v>21</v>
      </c>
      <c r="BV179" s="6"/>
      <c r="BW179" s="6"/>
    </row>
    <row r="180" spans="22:75" x14ac:dyDescent="0.35">
      <c r="V180" s="6" t="str">
        <f>IF(V179&gt;=0,COUNT($V179)+BT176,"")</f>
        <v/>
      </c>
      <c r="W180" s="6" t="str">
        <f>IF(W179&gt;=0,COUNT($V179:W179)+$BT176,"")</f>
        <v/>
      </c>
      <c r="X180" s="6" t="str">
        <f>IF(X179&gt;=0,COUNT($V179:X179)+$BT176,"")</f>
        <v/>
      </c>
      <c r="Y180" s="6" t="str">
        <f>IF(Y179&gt;=0,COUNT($V179:Y179)+$BT176,"")</f>
        <v/>
      </c>
      <c r="Z180" s="6" t="str">
        <f>IF(Z179&gt;=0,COUNT($V179:Z179)+$BT176,"")</f>
        <v/>
      </c>
      <c r="AA180" s="6" t="str">
        <f>IF(AA179&gt;=0,COUNT($V179:AA179)+$BT176,"")</f>
        <v/>
      </c>
      <c r="AB180" s="6" t="str">
        <f>IF(AB179&gt;=0,COUNT($V179:AB179)+$BT176,"")</f>
        <v/>
      </c>
      <c r="AC180" s="6" t="str">
        <f>IF(AC179&gt;=0,COUNT($V179:AC179)+$BT176,"")</f>
        <v/>
      </c>
      <c r="AD180" s="6" t="str">
        <f>IF(AD179&gt;=0,COUNT($V179:AD179)+$BT176,"")</f>
        <v/>
      </c>
      <c r="AE180" s="6" t="str">
        <f>IF(AE179&gt;=0,COUNT($V179:AE179)+$BT176,"")</f>
        <v/>
      </c>
      <c r="AF180" s="6" t="str">
        <f>IF(AF179&gt;=0,COUNT($V179:AF179)+$BT176,"")</f>
        <v/>
      </c>
      <c r="AG180" s="6" t="str">
        <f>IF(AG179&gt;=0,COUNT($V179:AG179)+$BT176,"")</f>
        <v/>
      </c>
      <c r="AH180" s="6" t="str">
        <f>IF(AH179&gt;=0,COUNT($V179:AH179)+$BT176,"")</f>
        <v/>
      </c>
      <c r="AI180" s="6" t="str">
        <f>IF(AI179&gt;=0,COUNT($V179:AI179)+$BT176,"")</f>
        <v/>
      </c>
      <c r="AJ180" s="6" t="str">
        <f>IF(AJ179&gt;=0,COUNT($V179:AJ179)+$BT176,"")</f>
        <v/>
      </c>
      <c r="AK180" s="6" t="str">
        <f>IF(AK179&gt;=0,COUNT($V179:AK179)+$BT176,"")</f>
        <v/>
      </c>
      <c r="AL180" s="6" t="str">
        <f>IF(AL179&gt;=0,COUNT($V179:AL179)+$BT176,"")</f>
        <v/>
      </c>
      <c r="AM180" s="6" t="str">
        <f>IF(AM179&gt;=0,COUNT($V179:AM179)+$BT176,"")</f>
        <v/>
      </c>
      <c r="AN180" s="6" t="str">
        <f>IF(AN179&gt;=0,COUNT($V179:AN179)+$BT176,"")</f>
        <v/>
      </c>
      <c r="AO180" s="6" t="str">
        <f>IF(AO179&gt;=0,COUNT($V179:AO179)+$BT176,"")</f>
        <v/>
      </c>
      <c r="AP180" s="6" t="str">
        <f>IF(AP179&gt;=0,COUNT($V179:AP179)+$BT176,"")</f>
        <v/>
      </c>
      <c r="AQ180" s="6" t="str">
        <f>IF(AQ179&gt;=0,COUNT($V179:AQ179)+$BT176,"")</f>
        <v/>
      </c>
      <c r="AR180" s="6" t="str">
        <f>IF(AR179&gt;=0,COUNT($V179:AR179)+$BT176,"")</f>
        <v/>
      </c>
      <c r="AS180" s="6" t="str">
        <f>IF(AS179&gt;=0,COUNT($V179:AS179)+$BT176,"")</f>
        <v/>
      </c>
      <c r="AT180" s="6" t="str">
        <f>IF(AT179&gt;=0,COUNT($V179:AT179)+$BT176,"")</f>
        <v/>
      </c>
      <c r="AU180" s="6" t="str">
        <f>IF(AU179&gt;=0,COUNT($V179:AU179)+$BT176,"")</f>
        <v/>
      </c>
      <c r="AV180" s="6" t="str">
        <f>IF(AV179&gt;=0,COUNT($V179:AV179)+$BT176,"")</f>
        <v/>
      </c>
      <c r="AW180" s="6" t="str">
        <f>IF(AW179&gt;=0,COUNT($V179:AW179)+$BT176,"")</f>
        <v/>
      </c>
      <c r="AX180" s="6" t="str">
        <f>IF(AX179&gt;=0,COUNT($V179:AX179)+$BT176,"")</f>
        <v/>
      </c>
      <c r="AY180" s="6" t="str">
        <f>IF(AY179&gt;=0,COUNT($V179:AY179)+$BT176,"")</f>
        <v/>
      </c>
      <c r="AZ180" s="6" t="str">
        <f>IF(AZ179&gt;=0,COUNT($V179:AZ179)+$BT176,"")</f>
        <v/>
      </c>
      <c r="BA180" s="6" t="str">
        <f>IF(BA179&gt;=0,COUNT($V179:BA179)+$BT176,"")</f>
        <v/>
      </c>
      <c r="BB180" s="6" t="str">
        <f>IF(BB179&gt;=0,COUNT($V179:BB179)+$BT176,"")</f>
        <v/>
      </c>
      <c r="BC180" s="6" t="str">
        <f>IF(BC179&gt;=0,COUNT($V179:BC179)+$BT176,"")</f>
        <v/>
      </c>
      <c r="BD180" s="6" t="str">
        <f>IF(BD179&gt;=0,COUNT($V179:BD179)+$BT176,"")</f>
        <v/>
      </c>
      <c r="BE180" s="6" t="str">
        <f>IF(BE179&gt;=0,COUNT($V179:BE179)+$BT176,"")</f>
        <v/>
      </c>
      <c r="BF180" s="6" t="str">
        <f>IF(BF179&gt;=0,COUNT($V179:BF179)+$BT176,"")</f>
        <v/>
      </c>
      <c r="BG180" s="6" t="str">
        <f>IF(BG179&gt;=0,COUNT($V179:BG179)+$BT176,"")</f>
        <v/>
      </c>
      <c r="BH180" s="6" t="str">
        <f>IF(BH179&gt;=0,COUNT($V179:BH179)+$BT176,"")</f>
        <v/>
      </c>
      <c r="BI180" s="6" t="str">
        <f>IF(BI179&gt;=0,COUNT($V179:BI179)+$BT176,"")</f>
        <v/>
      </c>
      <c r="BJ180" s="6" t="str">
        <f>IF(BJ179&gt;=0,COUNT($V179:BJ179)+$BT176,"")</f>
        <v/>
      </c>
      <c r="BK180" s="6" t="str">
        <f>IF(BK179&gt;=0,COUNT($V179:BK179)+$BT176,"")</f>
        <v/>
      </c>
      <c r="BL180" s="6" t="str">
        <f>IF(BL179&gt;=0,COUNT($V179:BL179)+$BT176,"")</f>
        <v/>
      </c>
      <c r="BM180" s="6" t="str">
        <f>IF(BM179&gt;=0,COUNT($V179:BM179)+$BT176,"")</f>
        <v/>
      </c>
      <c r="BN180" s="6" t="str">
        <f>IF(BN179&gt;=0,COUNT($V179:BN179)+$BT176,"")</f>
        <v/>
      </c>
      <c r="BO180" s="6" t="str">
        <f>IF(BO179&gt;=0,COUNT($V179:BO179)+$BT176,"")</f>
        <v/>
      </c>
      <c r="BP180" s="6" t="str">
        <f>IF(BP179&gt;=0,COUNT($V179:BP179)+$BT176,"")</f>
        <v/>
      </c>
      <c r="BQ180" s="6" t="str">
        <f>IF(BQ179&gt;=0,COUNT($V179:BQ179)+$BT176,"")</f>
        <v/>
      </c>
      <c r="BR180" s="6" t="str">
        <f>IF(BR179&gt;=0,COUNT($V179:BR179)+$BT176,"")</f>
        <v/>
      </c>
      <c r="BS180" s="6" t="str">
        <f>IF(BS179&gt;=0,COUNT($V179:BS179)+$BT176,"")</f>
        <v/>
      </c>
      <c r="BT180" s="6">
        <f>COUNT(V180:BS180)+BT176</f>
        <v>55</v>
      </c>
      <c r="BU180" s="276" t="str">
        <f>V180&amp;BU179&amp;W180&amp;BU179&amp;X180&amp;BU179&amp;Y180&amp;BU179&amp;Z180&amp;BU179&amp;AA180&amp;BU179&amp;AB180&amp;BU179&amp;AC180&amp;BU179&amp;AD180&amp;BU179&amp;AE180&amp;BU179&amp;AF180&amp;BU179&amp;AG180&amp;BU179&amp;AH180&amp;BU179&amp;AI180&amp;BU179&amp;AJ180&amp;BU179&amp;AK180&amp;BU179&amp;AL180&amp;BU179&amp;AM180&amp;BU179&amp;AN180&amp;BU179&amp;AO180&amp;BU179&amp;AP180&amp;BU179&amp;AQ180&amp;BU179&amp;AR180&amp;BU179&amp;AS180&amp;BU179&amp;AT180&amp;BU179&amp;AU180&amp;BU179&amp;AV180&amp;BU179&amp;AW180&amp;BU179&amp;AX180&amp;BU179&amp;AY180&amp;BU179&amp;AZ180&amp;BU179&amp;BA180&amp;BU179&amp;BB180&amp;BU179&amp;BC180&amp;BU179&amp;BD180&amp;BU179&amp;BE180&amp;BU179&amp;BF180&amp;BU179&amp;BG180&amp;BU179&amp;BH180&amp;BU179&amp;BI180&amp;BU179&amp;BJ180&amp;BU179&amp;BK180&amp;BU179&amp;BL180&amp;BU179&amp;BM180&amp;BU179&amp;BN180&amp;BU179&amp;BO180&amp;BU179&amp;BP180&amp;BU179&amp;BQ180&amp;BU179&amp;BR180&amp;BU179&amp;BS180</f>
        <v xml:space="preserve">                                                                                                  </v>
      </c>
      <c r="BV180" s="6"/>
      <c r="BW180" s="6"/>
    </row>
    <row r="181" spans="22:75" x14ac:dyDescent="0.35">
      <c r="V181" s="275">
        <f>'Encode Data'!H13</f>
        <v>1</v>
      </c>
      <c r="W181" s="6">
        <f t="shared" ref="W181:BB181" si="180">V181</f>
        <v>1</v>
      </c>
      <c r="X181" s="6">
        <f t="shared" si="180"/>
        <v>1</v>
      </c>
      <c r="Y181" s="6">
        <f t="shared" si="180"/>
        <v>1</v>
      </c>
      <c r="Z181" s="6">
        <f t="shared" si="180"/>
        <v>1</v>
      </c>
      <c r="AA181" s="6">
        <f t="shared" si="180"/>
        <v>1</v>
      </c>
      <c r="AB181" s="6">
        <f t="shared" si="180"/>
        <v>1</v>
      </c>
      <c r="AC181" s="6">
        <f t="shared" si="180"/>
        <v>1</v>
      </c>
      <c r="AD181" s="6">
        <f t="shared" si="180"/>
        <v>1</v>
      </c>
      <c r="AE181" s="6">
        <f t="shared" si="180"/>
        <v>1</v>
      </c>
      <c r="AF181" s="6">
        <f t="shared" si="180"/>
        <v>1</v>
      </c>
      <c r="AG181" s="6">
        <f t="shared" si="180"/>
        <v>1</v>
      </c>
      <c r="AH181" s="6">
        <f t="shared" si="180"/>
        <v>1</v>
      </c>
      <c r="AI181" s="6">
        <f t="shared" si="180"/>
        <v>1</v>
      </c>
      <c r="AJ181" s="6">
        <f t="shared" si="180"/>
        <v>1</v>
      </c>
      <c r="AK181" s="6">
        <f t="shared" si="180"/>
        <v>1</v>
      </c>
      <c r="AL181" s="6">
        <f t="shared" si="180"/>
        <v>1</v>
      </c>
      <c r="AM181" s="6">
        <f t="shared" si="180"/>
        <v>1</v>
      </c>
      <c r="AN181" s="6">
        <f t="shared" si="180"/>
        <v>1</v>
      </c>
      <c r="AO181" s="6">
        <f t="shared" si="180"/>
        <v>1</v>
      </c>
      <c r="AP181" s="6">
        <f t="shared" si="180"/>
        <v>1</v>
      </c>
      <c r="AQ181" s="6">
        <f t="shared" si="180"/>
        <v>1</v>
      </c>
      <c r="AR181" s="6">
        <f t="shared" si="180"/>
        <v>1</v>
      </c>
      <c r="AS181" s="6">
        <f t="shared" si="180"/>
        <v>1</v>
      </c>
      <c r="AT181" s="6">
        <f t="shared" si="180"/>
        <v>1</v>
      </c>
      <c r="AU181" s="6">
        <f t="shared" si="180"/>
        <v>1</v>
      </c>
      <c r="AV181" s="6">
        <f t="shared" si="180"/>
        <v>1</v>
      </c>
      <c r="AW181" s="6">
        <f t="shared" si="180"/>
        <v>1</v>
      </c>
      <c r="AX181" s="6">
        <f t="shared" si="180"/>
        <v>1</v>
      </c>
      <c r="AY181" s="6">
        <f t="shared" si="180"/>
        <v>1</v>
      </c>
      <c r="AZ181" s="6">
        <f t="shared" si="180"/>
        <v>1</v>
      </c>
      <c r="BA181" s="6">
        <f t="shared" si="180"/>
        <v>1</v>
      </c>
      <c r="BB181" s="6">
        <f t="shared" si="180"/>
        <v>1</v>
      </c>
      <c r="BC181" s="6">
        <f t="shared" ref="BC181:BS181" si="181">BB181</f>
        <v>1</v>
      </c>
      <c r="BD181" s="6">
        <f t="shared" si="181"/>
        <v>1</v>
      </c>
      <c r="BE181" s="6">
        <f t="shared" si="181"/>
        <v>1</v>
      </c>
      <c r="BF181" s="6">
        <f t="shared" si="181"/>
        <v>1</v>
      </c>
      <c r="BG181" s="6">
        <f t="shared" si="181"/>
        <v>1</v>
      </c>
      <c r="BH181" s="6">
        <f t="shared" si="181"/>
        <v>1</v>
      </c>
      <c r="BI181" s="6">
        <f t="shared" si="181"/>
        <v>1</v>
      </c>
      <c r="BJ181" s="6">
        <f t="shared" si="181"/>
        <v>1</v>
      </c>
      <c r="BK181" s="6">
        <f t="shared" si="181"/>
        <v>1</v>
      </c>
      <c r="BL181" s="6">
        <f t="shared" si="181"/>
        <v>1</v>
      </c>
      <c r="BM181" s="6">
        <f t="shared" si="181"/>
        <v>1</v>
      </c>
      <c r="BN181" s="6">
        <f t="shared" si="181"/>
        <v>1</v>
      </c>
      <c r="BO181" s="6">
        <f t="shared" si="181"/>
        <v>1</v>
      </c>
      <c r="BP181" s="6">
        <f t="shared" si="181"/>
        <v>1</v>
      </c>
      <c r="BQ181" s="6">
        <f t="shared" si="181"/>
        <v>1</v>
      </c>
      <c r="BR181" s="6">
        <f t="shared" si="181"/>
        <v>1</v>
      </c>
      <c r="BS181" s="6">
        <f t="shared" si="181"/>
        <v>1</v>
      </c>
      <c r="BV181" s="6"/>
      <c r="BW181" s="6"/>
    </row>
    <row r="182" spans="22:75" x14ac:dyDescent="0.35">
      <c r="V182" s="6">
        <v>1</v>
      </c>
      <c r="W182" s="6">
        <v>2</v>
      </c>
      <c r="X182" s="6">
        <v>3</v>
      </c>
      <c r="Y182" s="6">
        <v>4</v>
      </c>
      <c r="Z182" s="6">
        <v>5</v>
      </c>
      <c r="AA182" s="6">
        <v>6</v>
      </c>
      <c r="AB182" s="6">
        <v>7</v>
      </c>
      <c r="AC182" s="6">
        <v>8</v>
      </c>
      <c r="AD182" s="6">
        <v>9</v>
      </c>
      <c r="AE182" s="6">
        <v>10</v>
      </c>
      <c r="AF182" s="6">
        <v>11</v>
      </c>
      <c r="AG182" s="6">
        <v>12</v>
      </c>
      <c r="AH182" s="6">
        <v>13</v>
      </c>
      <c r="AI182" s="6">
        <v>14</v>
      </c>
      <c r="AJ182" s="6">
        <v>15</v>
      </c>
      <c r="AK182" s="6">
        <v>16</v>
      </c>
      <c r="AL182" s="6">
        <v>17</v>
      </c>
      <c r="AM182" s="6">
        <v>18</v>
      </c>
      <c r="AN182" s="6">
        <v>19</v>
      </c>
      <c r="AO182" s="6">
        <v>20</v>
      </c>
      <c r="AP182" s="6">
        <v>21</v>
      </c>
      <c r="AQ182" s="6">
        <v>22</v>
      </c>
      <c r="AR182" s="6">
        <v>23</v>
      </c>
      <c r="AS182" s="6">
        <v>24</v>
      </c>
      <c r="AT182" s="6">
        <v>25</v>
      </c>
      <c r="AU182" s="6">
        <v>26</v>
      </c>
      <c r="AV182" s="6">
        <v>27</v>
      </c>
      <c r="AW182" s="6">
        <v>28</v>
      </c>
      <c r="AX182" s="6">
        <v>29</v>
      </c>
      <c r="AY182" s="6">
        <v>30</v>
      </c>
      <c r="AZ182" s="6">
        <v>31</v>
      </c>
      <c r="BA182" s="6">
        <v>32</v>
      </c>
      <c r="BB182" s="6">
        <v>33</v>
      </c>
      <c r="BC182" s="6">
        <v>34</v>
      </c>
      <c r="BD182" s="6">
        <v>35</v>
      </c>
      <c r="BE182" s="6">
        <v>36</v>
      </c>
      <c r="BF182" s="6">
        <v>37</v>
      </c>
      <c r="BG182" s="6">
        <v>38</v>
      </c>
      <c r="BH182" s="6">
        <v>39</v>
      </c>
      <c r="BI182" s="6">
        <v>40</v>
      </c>
      <c r="BJ182" s="6">
        <v>41</v>
      </c>
      <c r="BK182" s="6">
        <v>42</v>
      </c>
      <c r="BL182" s="6">
        <v>43</v>
      </c>
      <c r="BM182" s="6">
        <v>44</v>
      </c>
      <c r="BN182" s="6">
        <v>45</v>
      </c>
      <c r="BO182" s="6">
        <v>46</v>
      </c>
      <c r="BP182" s="6">
        <v>47</v>
      </c>
      <c r="BQ182" s="6">
        <v>48</v>
      </c>
      <c r="BR182" s="6">
        <v>49</v>
      </c>
      <c r="BS182" s="6">
        <v>50</v>
      </c>
      <c r="BV182" s="6"/>
      <c r="BW182" s="6"/>
    </row>
    <row r="183" spans="22:75" x14ac:dyDescent="0.35">
      <c r="V183" s="6">
        <f t="shared" ref="V183:BA183" si="182">V181-V182</f>
        <v>0</v>
      </c>
      <c r="W183" s="6">
        <f t="shared" si="182"/>
        <v>-1</v>
      </c>
      <c r="X183" s="6">
        <f t="shared" si="182"/>
        <v>-2</v>
      </c>
      <c r="Y183" s="6">
        <f t="shared" si="182"/>
        <v>-3</v>
      </c>
      <c r="Z183" s="6">
        <f t="shared" si="182"/>
        <v>-4</v>
      </c>
      <c r="AA183" s="6">
        <f t="shared" si="182"/>
        <v>-5</v>
      </c>
      <c r="AB183" s="6">
        <f t="shared" si="182"/>
        <v>-6</v>
      </c>
      <c r="AC183" s="6">
        <f t="shared" si="182"/>
        <v>-7</v>
      </c>
      <c r="AD183" s="6">
        <f t="shared" si="182"/>
        <v>-8</v>
      </c>
      <c r="AE183" s="6">
        <f t="shared" si="182"/>
        <v>-9</v>
      </c>
      <c r="AF183" s="6">
        <f t="shared" si="182"/>
        <v>-10</v>
      </c>
      <c r="AG183" s="6">
        <f t="shared" si="182"/>
        <v>-11</v>
      </c>
      <c r="AH183" s="6">
        <f t="shared" si="182"/>
        <v>-12</v>
      </c>
      <c r="AI183" s="6">
        <f t="shared" si="182"/>
        <v>-13</v>
      </c>
      <c r="AJ183" s="6">
        <f t="shared" si="182"/>
        <v>-14</v>
      </c>
      <c r="AK183" s="6">
        <f t="shared" si="182"/>
        <v>-15</v>
      </c>
      <c r="AL183" s="6">
        <f t="shared" si="182"/>
        <v>-16</v>
      </c>
      <c r="AM183" s="6">
        <f t="shared" si="182"/>
        <v>-17</v>
      </c>
      <c r="AN183" s="6">
        <f t="shared" si="182"/>
        <v>-18</v>
      </c>
      <c r="AO183" s="6">
        <f t="shared" si="182"/>
        <v>-19</v>
      </c>
      <c r="AP183" s="6">
        <f t="shared" si="182"/>
        <v>-20</v>
      </c>
      <c r="AQ183" s="6">
        <f t="shared" si="182"/>
        <v>-21</v>
      </c>
      <c r="AR183" s="6">
        <f t="shared" si="182"/>
        <v>-22</v>
      </c>
      <c r="AS183" s="6">
        <f t="shared" si="182"/>
        <v>-23</v>
      </c>
      <c r="AT183" s="6">
        <f t="shared" si="182"/>
        <v>-24</v>
      </c>
      <c r="AU183" s="6">
        <f t="shared" si="182"/>
        <v>-25</v>
      </c>
      <c r="AV183" s="6">
        <f t="shared" si="182"/>
        <v>-26</v>
      </c>
      <c r="AW183" s="6">
        <f t="shared" si="182"/>
        <v>-27</v>
      </c>
      <c r="AX183" s="6">
        <f t="shared" si="182"/>
        <v>-28</v>
      </c>
      <c r="AY183" s="6">
        <f t="shared" si="182"/>
        <v>-29</v>
      </c>
      <c r="AZ183" s="6">
        <f t="shared" si="182"/>
        <v>-30</v>
      </c>
      <c r="BA183" s="6">
        <f t="shared" si="182"/>
        <v>-31</v>
      </c>
      <c r="BB183" s="6">
        <f t="shared" ref="BB183:BS183" si="183">BB181-BB182</f>
        <v>-32</v>
      </c>
      <c r="BC183" s="6">
        <f t="shared" si="183"/>
        <v>-33</v>
      </c>
      <c r="BD183" s="6">
        <f t="shared" si="183"/>
        <v>-34</v>
      </c>
      <c r="BE183" s="6">
        <f t="shared" si="183"/>
        <v>-35</v>
      </c>
      <c r="BF183" s="6">
        <f t="shared" si="183"/>
        <v>-36</v>
      </c>
      <c r="BG183" s="6">
        <f t="shared" si="183"/>
        <v>-37</v>
      </c>
      <c r="BH183" s="6">
        <f t="shared" si="183"/>
        <v>-38</v>
      </c>
      <c r="BI183" s="6">
        <f t="shared" si="183"/>
        <v>-39</v>
      </c>
      <c r="BJ183" s="6">
        <f t="shared" si="183"/>
        <v>-40</v>
      </c>
      <c r="BK183" s="6">
        <f t="shared" si="183"/>
        <v>-41</v>
      </c>
      <c r="BL183" s="6">
        <f t="shared" si="183"/>
        <v>-42</v>
      </c>
      <c r="BM183" s="6">
        <f t="shared" si="183"/>
        <v>-43</v>
      </c>
      <c r="BN183" s="6">
        <f t="shared" si="183"/>
        <v>-44</v>
      </c>
      <c r="BO183" s="6">
        <f t="shared" si="183"/>
        <v>-45</v>
      </c>
      <c r="BP183" s="6">
        <f t="shared" si="183"/>
        <v>-46</v>
      </c>
      <c r="BQ183" s="6">
        <f t="shared" si="183"/>
        <v>-47</v>
      </c>
      <c r="BR183" s="6">
        <f t="shared" si="183"/>
        <v>-48</v>
      </c>
      <c r="BS183" s="6">
        <f t="shared" si="183"/>
        <v>-49</v>
      </c>
      <c r="BU183" s="6" t="s">
        <v>21</v>
      </c>
      <c r="BV183" s="6"/>
      <c r="BW183" s="6"/>
    </row>
    <row r="184" spans="22:75" x14ac:dyDescent="0.35">
      <c r="V184" s="6">
        <f>IF(V183&gt;=0,COUNT($V183)+BT180,"")</f>
        <v>56</v>
      </c>
      <c r="W184" s="6" t="str">
        <f>IF(W183&gt;=0,COUNT($V183:W183)+$BT180,"")</f>
        <v/>
      </c>
      <c r="X184" s="6" t="str">
        <f>IF(X183&gt;=0,COUNT($V183:X183)+$BT180,"")</f>
        <v/>
      </c>
      <c r="Y184" s="6" t="str">
        <f>IF(Y183&gt;=0,COUNT($V183:Y183)+$BT180,"")</f>
        <v/>
      </c>
      <c r="Z184" s="6" t="str">
        <f>IF(Z183&gt;=0,COUNT($V183:Z183)+$BT180,"")</f>
        <v/>
      </c>
      <c r="AA184" s="6" t="str">
        <f>IF(AA183&gt;=0,COUNT($V183:AA183)+$BT180,"")</f>
        <v/>
      </c>
      <c r="AB184" s="6" t="str">
        <f>IF(AB183&gt;=0,COUNT($V183:AB183)+$BT180,"")</f>
        <v/>
      </c>
      <c r="AC184" s="6" t="str">
        <f>IF(AC183&gt;=0,COUNT($V183:AC183)+$BT180,"")</f>
        <v/>
      </c>
      <c r="AD184" s="6" t="str">
        <f>IF(AD183&gt;=0,COUNT($V183:AD183)+$BT180,"")</f>
        <v/>
      </c>
      <c r="AE184" s="6" t="str">
        <f>IF(AE183&gt;=0,COUNT($V183:AE183)+$BT180,"")</f>
        <v/>
      </c>
      <c r="AF184" s="6" t="str">
        <f>IF(AF183&gt;=0,COUNT($V183:AF183)+$BT180,"")</f>
        <v/>
      </c>
      <c r="AG184" s="6" t="str">
        <f>IF(AG183&gt;=0,COUNT($V183:AG183)+$BT180,"")</f>
        <v/>
      </c>
      <c r="AH184" s="6" t="str">
        <f>IF(AH183&gt;=0,COUNT($V183:AH183)+$BT180,"")</f>
        <v/>
      </c>
      <c r="AI184" s="6" t="str">
        <f>IF(AI183&gt;=0,COUNT($V183:AI183)+$BT180,"")</f>
        <v/>
      </c>
      <c r="AJ184" s="6" t="str">
        <f>IF(AJ183&gt;=0,COUNT($V183:AJ183)+$BT180,"")</f>
        <v/>
      </c>
      <c r="AK184" s="6" t="str">
        <f>IF(AK183&gt;=0,COUNT($V183:AK183)+$BT180,"")</f>
        <v/>
      </c>
      <c r="AL184" s="6" t="str">
        <f>IF(AL183&gt;=0,COUNT($V183:AL183)+$BT180,"")</f>
        <v/>
      </c>
      <c r="AM184" s="6" t="str">
        <f>IF(AM183&gt;=0,COUNT($V183:AM183)+$BT180,"")</f>
        <v/>
      </c>
      <c r="AN184" s="6" t="str">
        <f>IF(AN183&gt;=0,COUNT($V183:AN183)+$BT180,"")</f>
        <v/>
      </c>
      <c r="AO184" s="6" t="str">
        <f>IF(AO183&gt;=0,COUNT($V183:AO183)+$BT180,"")</f>
        <v/>
      </c>
      <c r="AP184" s="6" t="str">
        <f>IF(AP183&gt;=0,COUNT($V183:AP183)+$BT180,"")</f>
        <v/>
      </c>
      <c r="AQ184" s="6" t="str">
        <f>IF(AQ183&gt;=0,COUNT($V183:AQ183)+$BT180,"")</f>
        <v/>
      </c>
      <c r="AR184" s="6" t="str">
        <f>IF(AR183&gt;=0,COUNT($V183:AR183)+$BT180,"")</f>
        <v/>
      </c>
      <c r="AS184" s="6" t="str">
        <f>IF(AS183&gt;=0,COUNT($V183:AS183)+$BT180,"")</f>
        <v/>
      </c>
      <c r="AT184" s="6" t="str">
        <f>IF(AT183&gt;=0,COUNT($V183:AT183)+$BT180,"")</f>
        <v/>
      </c>
      <c r="AU184" s="6" t="str">
        <f>IF(AU183&gt;=0,COUNT($V183:AU183)+$BT180,"")</f>
        <v/>
      </c>
      <c r="AV184" s="6" t="str">
        <f>IF(AV183&gt;=0,COUNT($V183:AV183)+$BT180,"")</f>
        <v/>
      </c>
      <c r="AW184" s="6" t="str">
        <f>IF(AW183&gt;=0,COUNT($V183:AW183)+$BT180,"")</f>
        <v/>
      </c>
      <c r="AX184" s="6" t="str">
        <f>IF(AX183&gt;=0,COUNT($V183:AX183)+$BT180,"")</f>
        <v/>
      </c>
      <c r="AY184" s="6" t="str">
        <f>IF(AY183&gt;=0,COUNT($V183:AY183)+$BT180,"")</f>
        <v/>
      </c>
      <c r="AZ184" s="6" t="str">
        <f>IF(AZ183&gt;=0,COUNT($V183:AZ183)+$BT180,"")</f>
        <v/>
      </c>
      <c r="BA184" s="6" t="str">
        <f>IF(BA183&gt;=0,COUNT($V183:BA183)+$BT180,"")</f>
        <v/>
      </c>
      <c r="BB184" s="6" t="str">
        <f>IF(BB183&gt;=0,COUNT($V183:BB183)+$BT180,"")</f>
        <v/>
      </c>
      <c r="BC184" s="6" t="str">
        <f>IF(BC183&gt;=0,COUNT($V183:BC183)+$BT180,"")</f>
        <v/>
      </c>
      <c r="BD184" s="6" t="str">
        <f>IF(BD183&gt;=0,COUNT($V183:BD183)+$BT180,"")</f>
        <v/>
      </c>
      <c r="BE184" s="6" t="str">
        <f>IF(BE183&gt;=0,COUNT($V183:BE183)+$BT180,"")</f>
        <v/>
      </c>
      <c r="BF184" s="6" t="str">
        <f>IF(BF183&gt;=0,COUNT($V183:BF183)+$BT180,"")</f>
        <v/>
      </c>
      <c r="BG184" s="6" t="str">
        <f>IF(BG183&gt;=0,COUNT($V183:BG183)+$BT180,"")</f>
        <v/>
      </c>
      <c r="BH184" s="6" t="str">
        <f>IF(BH183&gt;=0,COUNT($V183:BH183)+$BT180,"")</f>
        <v/>
      </c>
      <c r="BI184" s="6" t="str">
        <f>IF(BI183&gt;=0,COUNT($V183:BI183)+$BT180,"")</f>
        <v/>
      </c>
      <c r="BJ184" s="6" t="str">
        <f>IF(BJ183&gt;=0,COUNT($V183:BJ183)+$BT180,"")</f>
        <v/>
      </c>
      <c r="BK184" s="6" t="str">
        <f>IF(BK183&gt;=0,COUNT($V183:BK183)+$BT180,"")</f>
        <v/>
      </c>
      <c r="BL184" s="6" t="str">
        <f>IF(BL183&gt;=0,COUNT($V183:BL183)+$BT180,"")</f>
        <v/>
      </c>
      <c r="BM184" s="6" t="str">
        <f>IF(BM183&gt;=0,COUNT($V183:BM183)+$BT180,"")</f>
        <v/>
      </c>
      <c r="BN184" s="6" t="str">
        <f>IF(BN183&gt;=0,COUNT($V183:BN183)+$BT180,"")</f>
        <v/>
      </c>
      <c r="BO184" s="6" t="str">
        <f>IF(BO183&gt;=0,COUNT($V183:BO183)+$BT180,"")</f>
        <v/>
      </c>
      <c r="BP184" s="6" t="str">
        <f>IF(BP183&gt;=0,COUNT($V183:BP183)+$BT180,"")</f>
        <v/>
      </c>
      <c r="BQ184" s="6" t="str">
        <f>IF(BQ183&gt;=0,COUNT($V183:BQ183)+$BT180,"")</f>
        <v/>
      </c>
      <c r="BR184" s="6" t="str">
        <f>IF(BR183&gt;=0,COUNT($V183:BR183)+$BT180,"")</f>
        <v/>
      </c>
      <c r="BS184" s="6" t="str">
        <f>IF(BS183&gt;=0,COUNT($V183:BS183)+$BT180,"")</f>
        <v/>
      </c>
      <c r="BT184" s="6">
        <f>COUNT(V184:BS184)+BT180</f>
        <v>56</v>
      </c>
      <c r="BU184" s="276" t="str">
        <f>V184&amp;BU183&amp;W184&amp;BU183&amp;X184&amp;BU183&amp;Y184&amp;BU183&amp;Z184&amp;BU183&amp;AA184&amp;BU183&amp;AB184&amp;BU183&amp;AC184&amp;BU183&amp;AD184&amp;BU183&amp;AE184&amp;BU183&amp;AF184&amp;BU183&amp;AG184&amp;BU183&amp;AH184&amp;BU183&amp;AI184&amp;BU183&amp;AJ184&amp;BU183&amp;AK184&amp;BU183&amp;AL184&amp;BU183&amp;AM184&amp;BU183&amp;AN184&amp;BU183&amp;AO184&amp;BU183&amp;AP184&amp;BU183&amp;AQ184&amp;BU183&amp;AR184&amp;BU183&amp;AS184&amp;BU183&amp;AT184&amp;BU183&amp;AU184&amp;BU183&amp;AV184&amp;BU183&amp;AW184&amp;BU183&amp;AX184&amp;BU183&amp;AY184&amp;BU183&amp;AZ184&amp;BU183&amp;BA184&amp;BU183&amp;BB184&amp;BU183&amp;BC184&amp;BU183&amp;BD184&amp;BU183&amp;BE184&amp;BU183&amp;BF184&amp;BU183&amp;BG184&amp;BU183&amp;BH184&amp;BU183&amp;BI184&amp;BU183&amp;BJ184&amp;BU183&amp;BK184&amp;BU183&amp;BL184&amp;BU183&amp;BM184&amp;BU183&amp;BN184&amp;BU183&amp;BO184&amp;BU183&amp;BP184&amp;BU183&amp;BQ184&amp;BU183&amp;BR184&amp;BU183&amp;BS184</f>
        <v xml:space="preserve">56                                                                                                  </v>
      </c>
      <c r="BV184" s="6"/>
      <c r="BW184" s="6"/>
    </row>
    <row r="185" spans="22:75" x14ac:dyDescent="0.35">
      <c r="V185" s="275">
        <f>'Encode Data'!H16</f>
        <v>1</v>
      </c>
      <c r="W185" s="6">
        <f t="shared" ref="W185:BB185" si="184">V185</f>
        <v>1</v>
      </c>
      <c r="X185" s="6">
        <f t="shared" si="184"/>
        <v>1</v>
      </c>
      <c r="Y185" s="6">
        <f t="shared" si="184"/>
        <v>1</v>
      </c>
      <c r="Z185" s="6">
        <f t="shared" si="184"/>
        <v>1</v>
      </c>
      <c r="AA185" s="6">
        <f t="shared" si="184"/>
        <v>1</v>
      </c>
      <c r="AB185" s="6">
        <f t="shared" si="184"/>
        <v>1</v>
      </c>
      <c r="AC185" s="6">
        <f t="shared" si="184"/>
        <v>1</v>
      </c>
      <c r="AD185" s="6">
        <f t="shared" si="184"/>
        <v>1</v>
      </c>
      <c r="AE185" s="6">
        <f t="shared" si="184"/>
        <v>1</v>
      </c>
      <c r="AF185" s="6">
        <f t="shared" si="184"/>
        <v>1</v>
      </c>
      <c r="AG185" s="6">
        <f t="shared" si="184"/>
        <v>1</v>
      </c>
      <c r="AH185" s="6">
        <f t="shared" si="184"/>
        <v>1</v>
      </c>
      <c r="AI185" s="6">
        <f t="shared" si="184"/>
        <v>1</v>
      </c>
      <c r="AJ185" s="6">
        <f t="shared" si="184"/>
        <v>1</v>
      </c>
      <c r="AK185" s="6">
        <f t="shared" si="184"/>
        <v>1</v>
      </c>
      <c r="AL185" s="6">
        <f t="shared" si="184"/>
        <v>1</v>
      </c>
      <c r="AM185" s="6">
        <f t="shared" si="184"/>
        <v>1</v>
      </c>
      <c r="AN185" s="6">
        <f t="shared" si="184"/>
        <v>1</v>
      </c>
      <c r="AO185" s="6">
        <f t="shared" si="184"/>
        <v>1</v>
      </c>
      <c r="AP185" s="6">
        <f t="shared" si="184"/>
        <v>1</v>
      </c>
      <c r="AQ185" s="6">
        <f t="shared" si="184"/>
        <v>1</v>
      </c>
      <c r="AR185" s="6">
        <f t="shared" si="184"/>
        <v>1</v>
      </c>
      <c r="AS185" s="6">
        <f t="shared" si="184"/>
        <v>1</v>
      </c>
      <c r="AT185" s="6">
        <f t="shared" si="184"/>
        <v>1</v>
      </c>
      <c r="AU185" s="6">
        <f t="shared" si="184"/>
        <v>1</v>
      </c>
      <c r="AV185" s="6">
        <f t="shared" si="184"/>
        <v>1</v>
      </c>
      <c r="AW185" s="6">
        <f t="shared" si="184"/>
        <v>1</v>
      </c>
      <c r="AX185" s="6">
        <f t="shared" si="184"/>
        <v>1</v>
      </c>
      <c r="AY185" s="6">
        <f t="shared" si="184"/>
        <v>1</v>
      </c>
      <c r="AZ185" s="6">
        <f t="shared" si="184"/>
        <v>1</v>
      </c>
      <c r="BA185" s="6">
        <f t="shared" si="184"/>
        <v>1</v>
      </c>
      <c r="BB185" s="6">
        <f t="shared" si="184"/>
        <v>1</v>
      </c>
      <c r="BC185" s="6">
        <f t="shared" ref="BC185:BS185" si="185">BB185</f>
        <v>1</v>
      </c>
      <c r="BD185" s="6">
        <f t="shared" si="185"/>
        <v>1</v>
      </c>
      <c r="BE185" s="6">
        <f t="shared" si="185"/>
        <v>1</v>
      </c>
      <c r="BF185" s="6">
        <f t="shared" si="185"/>
        <v>1</v>
      </c>
      <c r="BG185" s="6">
        <f t="shared" si="185"/>
        <v>1</v>
      </c>
      <c r="BH185" s="6">
        <f t="shared" si="185"/>
        <v>1</v>
      </c>
      <c r="BI185" s="6">
        <f t="shared" si="185"/>
        <v>1</v>
      </c>
      <c r="BJ185" s="6">
        <f t="shared" si="185"/>
        <v>1</v>
      </c>
      <c r="BK185" s="6">
        <f t="shared" si="185"/>
        <v>1</v>
      </c>
      <c r="BL185" s="6">
        <f t="shared" si="185"/>
        <v>1</v>
      </c>
      <c r="BM185" s="6">
        <f t="shared" si="185"/>
        <v>1</v>
      </c>
      <c r="BN185" s="6">
        <f t="shared" si="185"/>
        <v>1</v>
      </c>
      <c r="BO185" s="6">
        <f t="shared" si="185"/>
        <v>1</v>
      </c>
      <c r="BP185" s="6">
        <f t="shared" si="185"/>
        <v>1</v>
      </c>
      <c r="BQ185" s="6">
        <f t="shared" si="185"/>
        <v>1</v>
      </c>
      <c r="BR185" s="6">
        <f t="shared" si="185"/>
        <v>1</v>
      </c>
      <c r="BS185" s="6">
        <f t="shared" si="185"/>
        <v>1</v>
      </c>
      <c r="BV185" s="6"/>
      <c r="BW185" s="6"/>
    </row>
    <row r="186" spans="22:75" x14ac:dyDescent="0.35">
      <c r="V186" s="6">
        <v>1</v>
      </c>
      <c r="W186" s="6">
        <v>2</v>
      </c>
      <c r="X186" s="6">
        <v>3</v>
      </c>
      <c r="Y186" s="6">
        <v>4</v>
      </c>
      <c r="Z186" s="6">
        <v>5</v>
      </c>
      <c r="AA186" s="6">
        <v>6</v>
      </c>
      <c r="AB186" s="6">
        <v>7</v>
      </c>
      <c r="AC186" s="6">
        <v>8</v>
      </c>
      <c r="AD186" s="6">
        <v>9</v>
      </c>
      <c r="AE186" s="6">
        <v>10</v>
      </c>
      <c r="AF186" s="6">
        <v>11</v>
      </c>
      <c r="AG186" s="6">
        <v>12</v>
      </c>
      <c r="AH186" s="6">
        <v>13</v>
      </c>
      <c r="AI186" s="6">
        <v>14</v>
      </c>
      <c r="AJ186" s="6">
        <v>15</v>
      </c>
      <c r="AK186" s="6">
        <v>16</v>
      </c>
      <c r="AL186" s="6">
        <v>17</v>
      </c>
      <c r="AM186" s="6">
        <v>18</v>
      </c>
      <c r="AN186" s="6">
        <v>19</v>
      </c>
      <c r="AO186" s="6">
        <v>20</v>
      </c>
      <c r="AP186" s="6">
        <v>21</v>
      </c>
      <c r="AQ186" s="6">
        <v>22</v>
      </c>
      <c r="AR186" s="6">
        <v>23</v>
      </c>
      <c r="AS186" s="6">
        <v>24</v>
      </c>
      <c r="AT186" s="6">
        <v>25</v>
      </c>
      <c r="AU186" s="6">
        <v>26</v>
      </c>
      <c r="AV186" s="6">
        <v>27</v>
      </c>
      <c r="AW186" s="6">
        <v>28</v>
      </c>
      <c r="AX186" s="6">
        <v>29</v>
      </c>
      <c r="AY186" s="6">
        <v>30</v>
      </c>
      <c r="AZ186" s="6">
        <v>31</v>
      </c>
      <c r="BA186" s="6">
        <v>32</v>
      </c>
      <c r="BB186" s="6">
        <v>33</v>
      </c>
      <c r="BC186" s="6">
        <v>34</v>
      </c>
      <c r="BD186" s="6">
        <v>35</v>
      </c>
      <c r="BE186" s="6">
        <v>36</v>
      </c>
      <c r="BF186" s="6">
        <v>37</v>
      </c>
      <c r="BG186" s="6">
        <v>38</v>
      </c>
      <c r="BH186" s="6">
        <v>39</v>
      </c>
      <c r="BI186" s="6">
        <v>40</v>
      </c>
      <c r="BJ186" s="6">
        <v>41</v>
      </c>
      <c r="BK186" s="6">
        <v>42</v>
      </c>
      <c r="BL186" s="6">
        <v>43</v>
      </c>
      <c r="BM186" s="6">
        <v>44</v>
      </c>
      <c r="BN186" s="6">
        <v>45</v>
      </c>
      <c r="BO186" s="6">
        <v>46</v>
      </c>
      <c r="BP186" s="6">
        <v>47</v>
      </c>
      <c r="BQ186" s="6">
        <v>48</v>
      </c>
      <c r="BR186" s="6">
        <v>49</v>
      </c>
      <c r="BS186" s="6">
        <v>50</v>
      </c>
      <c r="BV186" s="6"/>
      <c r="BW186" s="6"/>
    </row>
    <row r="187" spans="22:75" x14ac:dyDescent="0.35">
      <c r="V187" s="6">
        <f t="shared" ref="V187:BA187" si="186">V185-V186</f>
        <v>0</v>
      </c>
      <c r="W187" s="6">
        <f t="shared" si="186"/>
        <v>-1</v>
      </c>
      <c r="X187" s="6">
        <f t="shared" si="186"/>
        <v>-2</v>
      </c>
      <c r="Y187" s="6">
        <f t="shared" si="186"/>
        <v>-3</v>
      </c>
      <c r="Z187" s="6">
        <f t="shared" si="186"/>
        <v>-4</v>
      </c>
      <c r="AA187" s="6">
        <f t="shared" si="186"/>
        <v>-5</v>
      </c>
      <c r="AB187" s="6">
        <f t="shared" si="186"/>
        <v>-6</v>
      </c>
      <c r="AC187" s="6">
        <f t="shared" si="186"/>
        <v>-7</v>
      </c>
      <c r="AD187" s="6">
        <f t="shared" si="186"/>
        <v>-8</v>
      </c>
      <c r="AE187" s="6">
        <f t="shared" si="186"/>
        <v>-9</v>
      </c>
      <c r="AF187" s="6">
        <f t="shared" si="186"/>
        <v>-10</v>
      </c>
      <c r="AG187" s="6">
        <f t="shared" si="186"/>
        <v>-11</v>
      </c>
      <c r="AH187" s="6">
        <f t="shared" si="186"/>
        <v>-12</v>
      </c>
      <c r="AI187" s="6">
        <f t="shared" si="186"/>
        <v>-13</v>
      </c>
      <c r="AJ187" s="6">
        <f t="shared" si="186"/>
        <v>-14</v>
      </c>
      <c r="AK187" s="6">
        <f t="shared" si="186"/>
        <v>-15</v>
      </c>
      <c r="AL187" s="6">
        <f t="shared" si="186"/>
        <v>-16</v>
      </c>
      <c r="AM187" s="6">
        <f t="shared" si="186"/>
        <v>-17</v>
      </c>
      <c r="AN187" s="6">
        <f t="shared" si="186"/>
        <v>-18</v>
      </c>
      <c r="AO187" s="6">
        <f t="shared" si="186"/>
        <v>-19</v>
      </c>
      <c r="AP187" s="6">
        <f t="shared" si="186"/>
        <v>-20</v>
      </c>
      <c r="AQ187" s="6">
        <f t="shared" si="186"/>
        <v>-21</v>
      </c>
      <c r="AR187" s="6">
        <f t="shared" si="186"/>
        <v>-22</v>
      </c>
      <c r="AS187" s="6">
        <f t="shared" si="186"/>
        <v>-23</v>
      </c>
      <c r="AT187" s="6">
        <f t="shared" si="186"/>
        <v>-24</v>
      </c>
      <c r="AU187" s="6">
        <f t="shared" si="186"/>
        <v>-25</v>
      </c>
      <c r="AV187" s="6">
        <f t="shared" si="186"/>
        <v>-26</v>
      </c>
      <c r="AW187" s="6">
        <f t="shared" si="186"/>
        <v>-27</v>
      </c>
      <c r="AX187" s="6">
        <f t="shared" si="186"/>
        <v>-28</v>
      </c>
      <c r="AY187" s="6">
        <f t="shared" si="186"/>
        <v>-29</v>
      </c>
      <c r="AZ187" s="6">
        <f t="shared" si="186"/>
        <v>-30</v>
      </c>
      <c r="BA187" s="6">
        <f t="shared" si="186"/>
        <v>-31</v>
      </c>
      <c r="BB187" s="6">
        <f t="shared" ref="BB187:BS187" si="187">BB185-BB186</f>
        <v>-32</v>
      </c>
      <c r="BC187" s="6">
        <f t="shared" si="187"/>
        <v>-33</v>
      </c>
      <c r="BD187" s="6">
        <f t="shared" si="187"/>
        <v>-34</v>
      </c>
      <c r="BE187" s="6">
        <f t="shared" si="187"/>
        <v>-35</v>
      </c>
      <c r="BF187" s="6">
        <f t="shared" si="187"/>
        <v>-36</v>
      </c>
      <c r="BG187" s="6">
        <f t="shared" si="187"/>
        <v>-37</v>
      </c>
      <c r="BH187" s="6">
        <f t="shared" si="187"/>
        <v>-38</v>
      </c>
      <c r="BI187" s="6">
        <f t="shared" si="187"/>
        <v>-39</v>
      </c>
      <c r="BJ187" s="6">
        <f t="shared" si="187"/>
        <v>-40</v>
      </c>
      <c r="BK187" s="6">
        <f t="shared" si="187"/>
        <v>-41</v>
      </c>
      <c r="BL187" s="6">
        <f t="shared" si="187"/>
        <v>-42</v>
      </c>
      <c r="BM187" s="6">
        <f t="shared" si="187"/>
        <v>-43</v>
      </c>
      <c r="BN187" s="6">
        <f t="shared" si="187"/>
        <v>-44</v>
      </c>
      <c r="BO187" s="6">
        <f t="shared" si="187"/>
        <v>-45</v>
      </c>
      <c r="BP187" s="6">
        <f t="shared" si="187"/>
        <v>-46</v>
      </c>
      <c r="BQ187" s="6">
        <f t="shared" si="187"/>
        <v>-47</v>
      </c>
      <c r="BR187" s="6">
        <f t="shared" si="187"/>
        <v>-48</v>
      </c>
      <c r="BS187" s="6">
        <f t="shared" si="187"/>
        <v>-49</v>
      </c>
      <c r="BU187" s="6" t="s">
        <v>21</v>
      </c>
      <c r="BV187" s="6"/>
      <c r="BW187" s="6"/>
    </row>
    <row r="188" spans="22:75" x14ac:dyDescent="0.35">
      <c r="V188" s="6">
        <f>IF(V187&gt;=0,COUNT($V187)+BT184,"")</f>
        <v>57</v>
      </c>
      <c r="W188" s="6" t="str">
        <f>IF(W187&gt;=0,COUNT($V187:W187)+$BT184,"")</f>
        <v/>
      </c>
      <c r="X188" s="6" t="str">
        <f>IF(X187&gt;=0,COUNT($V187:X187)+$BT184,"")</f>
        <v/>
      </c>
      <c r="Y188" s="6" t="str">
        <f>IF(Y187&gt;=0,COUNT($V187:Y187)+$BT184,"")</f>
        <v/>
      </c>
      <c r="Z188" s="6" t="str">
        <f>IF(Z187&gt;=0,COUNT($V187:Z187)+$BT184,"")</f>
        <v/>
      </c>
      <c r="AA188" s="6" t="str">
        <f>IF(AA187&gt;=0,COUNT($V187:AA187)+$BT184,"")</f>
        <v/>
      </c>
      <c r="AB188" s="6" t="str">
        <f>IF(AB187&gt;=0,COUNT($V187:AB187)+$BT184,"")</f>
        <v/>
      </c>
      <c r="AC188" s="6" t="str">
        <f>IF(AC187&gt;=0,COUNT($V187:AC187)+$BT184,"")</f>
        <v/>
      </c>
      <c r="AD188" s="6" t="str">
        <f>IF(AD187&gt;=0,COUNT($V187:AD187)+$BT184,"")</f>
        <v/>
      </c>
      <c r="AE188" s="6" t="str">
        <f>IF(AE187&gt;=0,COUNT($V187:AE187)+$BT184,"")</f>
        <v/>
      </c>
      <c r="AF188" s="6" t="str">
        <f>IF(AF187&gt;=0,COUNT($V187:AF187)+$BT184,"")</f>
        <v/>
      </c>
      <c r="AG188" s="6" t="str">
        <f>IF(AG187&gt;=0,COUNT($V187:AG187)+$BT184,"")</f>
        <v/>
      </c>
      <c r="AH188" s="6" t="str">
        <f>IF(AH187&gt;=0,COUNT($V187:AH187)+$BT184,"")</f>
        <v/>
      </c>
      <c r="AI188" s="6" t="str">
        <f>IF(AI187&gt;=0,COUNT($V187:AI187)+$BT184,"")</f>
        <v/>
      </c>
      <c r="AJ188" s="6" t="str">
        <f>IF(AJ187&gt;=0,COUNT($V187:AJ187)+$BT184,"")</f>
        <v/>
      </c>
      <c r="AK188" s="6" t="str">
        <f>IF(AK187&gt;=0,COUNT($V187:AK187)+$BT184,"")</f>
        <v/>
      </c>
      <c r="AL188" s="6" t="str">
        <f>IF(AL187&gt;=0,COUNT($V187:AL187)+$BT184,"")</f>
        <v/>
      </c>
      <c r="AM188" s="6" t="str">
        <f>IF(AM187&gt;=0,COUNT($V187:AM187)+$BT184,"")</f>
        <v/>
      </c>
      <c r="AN188" s="6" t="str">
        <f>IF(AN187&gt;=0,COUNT($V187:AN187)+$BT184,"")</f>
        <v/>
      </c>
      <c r="AO188" s="6" t="str">
        <f>IF(AO187&gt;=0,COUNT($V187:AO187)+$BT184,"")</f>
        <v/>
      </c>
      <c r="AP188" s="6" t="str">
        <f>IF(AP187&gt;=0,COUNT($V187:AP187)+$BT184,"")</f>
        <v/>
      </c>
      <c r="AQ188" s="6" t="str">
        <f>IF(AQ187&gt;=0,COUNT($V187:AQ187)+$BT184,"")</f>
        <v/>
      </c>
      <c r="AR188" s="6" t="str">
        <f>IF(AR187&gt;=0,COUNT($V187:AR187)+$BT184,"")</f>
        <v/>
      </c>
      <c r="AS188" s="6" t="str">
        <f>IF(AS187&gt;=0,COUNT($V187:AS187)+$BT184,"")</f>
        <v/>
      </c>
      <c r="AT188" s="6" t="str">
        <f>IF(AT187&gt;=0,COUNT($V187:AT187)+$BT184,"")</f>
        <v/>
      </c>
      <c r="AU188" s="6" t="str">
        <f>IF(AU187&gt;=0,COUNT($V187:AU187)+$BT184,"")</f>
        <v/>
      </c>
      <c r="AV188" s="6" t="str">
        <f>IF(AV187&gt;=0,COUNT($V187:AV187)+$BT184,"")</f>
        <v/>
      </c>
      <c r="AW188" s="6" t="str">
        <f>IF(AW187&gt;=0,COUNT($V187:AW187)+$BT184,"")</f>
        <v/>
      </c>
      <c r="AX188" s="6" t="str">
        <f>IF(AX187&gt;=0,COUNT($V187:AX187)+$BT184,"")</f>
        <v/>
      </c>
      <c r="AY188" s="6" t="str">
        <f>IF(AY187&gt;=0,COUNT($V187:AY187)+$BT184,"")</f>
        <v/>
      </c>
      <c r="AZ188" s="6" t="str">
        <f>IF(AZ187&gt;=0,COUNT($V187:AZ187)+$BT184,"")</f>
        <v/>
      </c>
      <c r="BA188" s="6" t="str">
        <f>IF(BA187&gt;=0,COUNT($V187:BA187)+$BT184,"")</f>
        <v/>
      </c>
      <c r="BB188" s="6" t="str">
        <f>IF(BB187&gt;=0,COUNT($V187:BB187)+$BT184,"")</f>
        <v/>
      </c>
      <c r="BC188" s="6" t="str">
        <f>IF(BC187&gt;=0,COUNT($V187:BC187)+$BT184,"")</f>
        <v/>
      </c>
      <c r="BD188" s="6" t="str">
        <f>IF(BD187&gt;=0,COUNT($V187:BD187)+$BT184,"")</f>
        <v/>
      </c>
      <c r="BE188" s="6" t="str">
        <f>IF(BE187&gt;=0,COUNT($V187:BE187)+$BT184,"")</f>
        <v/>
      </c>
      <c r="BF188" s="6" t="str">
        <f>IF(BF187&gt;=0,COUNT($V187:BF187)+$BT184,"")</f>
        <v/>
      </c>
      <c r="BG188" s="6" t="str">
        <f>IF(BG187&gt;=0,COUNT($V187:BG187)+$BT184,"")</f>
        <v/>
      </c>
      <c r="BH188" s="6" t="str">
        <f>IF(BH187&gt;=0,COUNT($V187:BH187)+$BT184,"")</f>
        <v/>
      </c>
      <c r="BI188" s="6" t="str">
        <f>IF(BI187&gt;=0,COUNT($V187:BI187)+$BT184,"")</f>
        <v/>
      </c>
      <c r="BJ188" s="6" t="str">
        <f>IF(BJ187&gt;=0,COUNT($V187:BJ187)+$BT184,"")</f>
        <v/>
      </c>
      <c r="BK188" s="6" t="str">
        <f>IF(BK187&gt;=0,COUNT($V187:BK187)+$BT184,"")</f>
        <v/>
      </c>
      <c r="BL188" s="6" t="str">
        <f>IF(BL187&gt;=0,COUNT($V187:BL187)+$BT184,"")</f>
        <v/>
      </c>
      <c r="BM188" s="6" t="str">
        <f>IF(BM187&gt;=0,COUNT($V187:BM187)+$BT184,"")</f>
        <v/>
      </c>
      <c r="BN188" s="6" t="str">
        <f>IF(BN187&gt;=0,COUNT($V187:BN187)+$BT184,"")</f>
        <v/>
      </c>
      <c r="BO188" s="6" t="str">
        <f>IF(BO187&gt;=0,COUNT($V187:BO187)+$BT184,"")</f>
        <v/>
      </c>
      <c r="BP188" s="6" t="str">
        <f>IF(BP187&gt;=0,COUNT($V187:BP187)+$BT184,"")</f>
        <v/>
      </c>
      <c r="BQ188" s="6" t="str">
        <f>IF(BQ187&gt;=0,COUNT($V187:BQ187)+$BT184,"")</f>
        <v/>
      </c>
      <c r="BR188" s="6" t="str">
        <f>IF(BR187&gt;=0,COUNT($V187:BR187)+$BT184,"")</f>
        <v/>
      </c>
      <c r="BS188" s="6" t="str">
        <f>IF(BS187&gt;=0,COUNT($V187:BS187)+$BT184,"")</f>
        <v/>
      </c>
      <c r="BT188" s="6">
        <f>COUNT(V188:BS188)+BT184</f>
        <v>57</v>
      </c>
      <c r="BU188" s="276" t="str">
        <f>V188&amp;BU187&amp;W188&amp;BU187&amp;X188&amp;BU187&amp;Y188&amp;BU187&amp;Z188&amp;BU187&amp;AA188&amp;BU187&amp;AB188&amp;BU187&amp;AC188&amp;BU187&amp;AD188&amp;BU187&amp;AE188&amp;BU187&amp;AF188&amp;BU187&amp;AG188&amp;BU187&amp;AH188&amp;BU187&amp;AI188&amp;BU187&amp;AJ188&amp;BU187&amp;AK188&amp;BU187&amp;AL188&amp;BU187&amp;AM188&amp;BU187&amp;AN188&amp;BU187&amp;AO188&amp;BU187&amp;AP188&amp;BU187&amp;AQ188&amp;BU187&amp;AR188&amp;BU187&amp;AS188&amp;BU187&amp;AT188&amp;BU187&amp;AU188&amp;BU187&amp;AV188&amp;BU187&amp;AW188&amp;BU187&amp;AX188&amp;BU187&amp;AY188&amp;BU187&amp;AZ188&amp;BU187&amp;BA188&amp;BU187&amp;BB188&amp;BU187&amp;BC188&amp;BU187&amp;BD188&amp;BU187&amp;BE188&amp;BU187&amp;BF188&amp;BU187&amp;BG188&amp;BU187&amp;BH188&amp;BU187&amp;BI188&amp;BU187&amp;BJ188&amp;BU187&amp;BK188&amp;BU187&amp;BL188&amp;BU187&amp;BM188&amp;BU187&amp;BN188&amp;BU187&amp;BO188&amp;BU187&amp;BP188&amp;BU187&amp;BQ188&amp;BU187&amp;BR188&amp;BU187&amp;BS188</f>
        <v xml:space="preserve">57                                                                                                  </v>
      </c>
      <c r="BV188" s="6"/>
      <c r="BW188" s="6"/>
    </row>
    <row r="189" spans="22:75" x14ac:dyDescent="0.35">
      <c r="V189" s="275">
        <f>'Encode Data'!H19</f>
        <v>1</v>
      </c>
      <c r="W189" s="6">
        <f t="shared" ref="W189:BB189" si="188">V189</f>
        <v>1</v>
      </c>
      <c r="X189" s="6">
        <f t="shared" si="188"/>
        <v>1</v>
      </c>
      <c r="Y189" s="6">
        <f t="shared" si="188"/>
        <v>1</v>
      </c>
      <c r="Z189" s="6">
        <f t="shared" si="188"/>
        <v>1</v>
      </c>
      <c r="AA189" s="6">
        <f t="shared" si="188"/>
        <v>1</v>
      </c>
      <c r="AB189" s="6">
        <f t="shared" si="188"/>
        <v>1</v>
      </c>
      <c r="AC189" s="6">
        <f t="shared" si="188"/>
        <v>1</v>
      </c>
      <c r="AD189" s="6">
        <f t="shared" si="188"/>
        <v>1</v>
      </c>
      <c r="AE189" s="6">
        <f t="shared" si="188"/>
        <v>1</v>
      </c>
      <c r="AF189" s="6">
        <f t="shared" si="188"/>
        <v>1</v>
      </c>
      <c r="AG189" s="6">
        <f t="shared" si="188"/>
        <v>1</v>
      </c>
      <c r="AH189" s="6">
        <f t="shared" si="188"/>
        <v>1</v>
      </c>
      <c r="AI189" s="6">
        <f t="shared" si="188"/>
        <v>1</v>
      </c>
      <c r="AJ189" s="6">
        <f t="shared" si="188"/>
        <v>1</v>
      </c>
      <c r="AK189" s="6">
        <f t="shared" si="188"/>
        <v>1</v>
      </c>
      <c r="AL189" s="6">
        <f t="shared" si="188"/>
        <v>1</v>
      </c>
      <c r="AM189" s="6">
        <f t="shared" si="188"/>
        <v>1</v>
      </c>
      <c r="AN189" s="6">
        <f t="shared" si="188"/>
        <v>1</v>
      </c>
      <c r="AO189" s="6">
        <f t="shared" si="188"/>
        <v>1</v>
      </c>
      <c r="AP189" s="6">
        <f t="shared" si="188"/>
        <v>1</v>
      </c>
      <c r="AQ189" s="6">
        <f t="shared" si="188"/>
        <v>1</v>
      </c>
      <c r="AR189" s="6">
        <f t="shared" si="188"/>
        <v>1</v>
      </c>
      <c r="AS189" s="6">
        <f t="shared" si="188"/>
        <v>1</v>
      </c>
      <c r="AT189" s="6">
        <f t="shared" si="188"/>
        <v>1</v>
      </c>
      <c r="AU189" s="6">
        <f t="shared" si="188"/>
        <v>1</v>
      </c>
      <c r="AV189" s="6">
        <f t="shared" si="188"/>
        <v>1</v>
      </c>
      <c r="AW189" s="6">
        <f t="shared" si="188"/>
        <v>1</v>
      </c>
      <c r="AX189" s="6">
        <f t="shared" si="188"/>
        <v>1</v>
      </c>
      <c r="AY189" s="6">
        <f t="shared" si="188"/>
        <v>1</v>
      </c>
      <c r="AZ189" s="6">
        <f t="shared" si="188"/>
        <v>1</v>
      </c>
      <c r="BA189" s="6">
        <f t="shared" si="188"/>
        <v>1</v>
      </c>
      <c r="BB189" s="6">
        <f t="shared" si="188"/>
        <v>1</v>
      </c>
      <c r="BC189" s="6">
        <f t="shared" ref="BC189:BS189" si="189">BB189</f>
        <v>1</v>
      </c>
      <c r="BD189" s="6">
        <f t="shared" si="189"/>
        <v>1</v>
      </c>
      <c r="BE189" s="6">
        <f t="shared" si="189"/>
        <v>1</v>
      </c>
      <c r="BF189" s="6">
        <f t="shared" si="189"/>
        <v>1</v>
      </c>
      <c r="BG189" s="6">
        <f t="shared" si="189"/>
        <v>1</v>
      </c>
      <c r="BH189" s="6">
        <f t="shared" si="189"/>
        <v>1</v>
      </c>
      <c r="BI189" s="6">
        <f t="shared" si="189"/>
        <v>1</v>
      </c>
      <c r="BJ189" s="6">
        <f t="shared" si="189"/>
        <v>1</v>
      </c>
      <c r="BK189" s="6">
        <f t="shared" si="189"/>
        <v>1</v>
      </c>
      <c r="BL189" s="6">
        <f t="shared" si="189"/>
        <v>1</v>
      </c>
      <c r="BM189" s="6">
        <f t="shared" si="189"/>
        <v>1</v>
      </c>
      <c r="BN189" s="6">
        <f t="shared" si="189"/>
        <v>1</v>
      </c>
      <c r="BO189" s="6">
        <f t="shared" si="189"/>
        <v>1</v>
      </c>
      <c r="BP189" s="6">
        <f t="shared" si="189"/>
        <v>1</v>
      </c>
      <c r="BQ189" s="6">
        <f t="shared" si="189"/>
        <v>1</v>
      </c>
      <c r="BR189" s="6">
        <f t="shared" si="189"/>
        <v>1</v>
      </c>
      <c r="BS189" s="6">
        <f t="shared" si="189"/>
        <v>1</v>
      </c>
      <c r="BV189" s="6"/>
      <c r="BW189" s="6"/>
    </row>
    <row r="190" spans="22:75" x14ac:dyDescent="0.35">
      <c r="V190" s="6">
        <v>1</v>
      </c>
      <c r="W190" s="6">
        <v>2</v>
      </c>
      <c r="X190" s="6">
        <v>3</v>
      </c>
      <c r="Y190" s="6">
        <v>4</v>
      </c>
      <c r="Z190" s="6">
        <v>5</v>
      </c>
      <c r="AA190" s="6">
        <v>6</v>
      </c>
      <c r="AB190" s="6">
        <v>7</v>
      </c>
      <c r="AC190" s="6">
        <v>8</v>
      </c>
      <c r="AD190" s="6">
        <v>9</v>
      </c>
      <c r="AE190" s="6">
        <v>10</v>
      </c>
      <c r="AF190" s="6">
        <v>11</v>
      </c>
      <c r="AG190" s="6">
        <v>12</v>
      </c>
      <c r="AH190" s="6">
        <v>13</v>
      </c>
      <c r="AI190" s="6">
        <v>14</v>
      </c>
      <c r="AJ190" s="6">
        <v>15</v>
      </c>
      <c r="AK190" s="6">
        <v>16</v>
      </c>
      <c r="AL190" s="6">
        <v>17</v>
      </c>
      <c r="AM190" s="6">
        <v>18</v>
      </c>
      <c r="AN190" s="6">
        <v>19</v>
      </c>
      <c r="AO190" s="6">
        <v>20</v>
      </c>
      <c r="AP190" s="6">
        <v>21</v>
      </c>
      <c r="AQ190" s="6">
        <v>22</v>
      </c>
      <c r="AR190" s="6">
        <v>23</v>
      </c>
      <c r="AS190" s="6">
        <v>24</v>
      </c>
      <c r="AT190" s="6">
        <v>25</v>
      </c>
      <c r="AU190" s="6">
        <v>26</v>
      </c>
      <c r="AV190" s="6">
        <v>27</v>
      </c>
      <c r="AW190" s="6">
        <v>28</v>
      </c>
      <c r="AX190" s="6">
        <v>29</v>
      </c>
      <c r="AY190" s="6">
        <v>30</v>
      </c>
      <c r="AZ190" s="6">
        <v>31</v>
      </c>
      <c r="BA190" s="6">
        <v>32</v>
      </c>
      <c r="BB190" s="6">
        <v>33</v>
      </c>
      <c r="BC190" s="6">
        <v>34</v>
      </c>
      <c r="BD190" s="6">
        <v>35</v>
      </c>
      <c r="BE190" s="6">
        <v>36</v>
      </c>
      <c r="BF190" s="6">
        <v>37</v>
      </c>
      <c r="BG190" s="6">
        <v>38</v>
      </c>
      <c r="BH190" s="6">
        <v>39</v>
      </c>
      <c r="BI190" s="6">
        <v>40</v>
      </c>
      <c r="BJ190" s="6">
        <v>41</v>
      </c>
      <c r="BK190" s="6">
        <v>42</v>
      </c>
      <c r="BL190" s="6">
        <v>43</v>
      </c>
      <c r="BM190" s="6">
        <v>44</v>
      </c>
      <c r="BN190" s="6">
        <v>45</v>
      </c>
      <c r="BO190" s="6">
        <v>46</v>
      </c>
      <c r="BP190" s="6">
        <v>47</v>
      </c>
      <c r="BQ190" s="6">
        <v>48</v>
      </c>
      <c r="BR190" s="6">
        <v>49</v>
      </c>
      <c r="BS190" s="6">
        <v>50</v>
      </c>
      <c r="BV190" s="6"/>
      <c r="BW190" s="6"/>
    </row>
    <row r="191" spans="22:75" x14ac:dyDescent="0.35">
      <c r="V191" s="6">
        <f t="shared" ref="V191:BA191" si="190">V189-V190</f>
        <v>0</v>
      </c>
      <c r="W191" s="6">
        <f t="shared" si="190"/>
        <v>-1</v>
      </c>
      <c r="X191" s="6">
        <f t="shared" si="190"/>
        <v>-2</v>
      </c>
      <c r="Y191" s="6">
        <f t="shared" si="190"/>
        <v>-3</v>
      </c>
      <c r="Z191" s="6">
        <f t="shared" si="190"/>
        <v>-4</v>
      </c>
      <c r="AA191" s="6">
        <f t="shared" si="190"/>
        <v>-5</v>
      </c>
      <c r="AB191" s="6">
        <f t="shared" si="190"/>
        <v>-6</v>
      </c>
      <c r="AC191" s="6">
        <f t="shared" si="190"/>
        <v>-7</v>
      </c>
      <c r="AD191" s="6">
        <f t="shared" si="190"/>
        <v>-8</v>
      </c>
      <c r="AE191" s="6">
        <f t="shared" si="190"/>
        <v>-9</v>
      </c>
      <c r="AF191" s="6">
        <f t="shared" si="190"/>
        <v>-10</v>
      </c>
      <c r="AG191" s="6">
        <f t="shared" si="190"/>
        <v>-11</v>
      </c>
      <c r="AH191" s="6">
        <f t="shared" si="190"/>
        <v>-12</v>
      </c>
      <c r="AI191" s="6">
        <f t="shared" si="190"/>
        <v>-13</v>
      </c>
      <c r="AJ191" s="6">
        <f t="shared" si="190"/>
        <v>-14</v>
      </c>
      <c r="AK191" s="6">
        <f t="shared" si="190"/>
        <v>-15</v>
      </c>
      <c r="AL191" s="6">
        <f t="shared" si="190"/>
        <v>-16</v>
      </c>
      <c r="AM191" s="6">
        <f t="shared" si="190"/>
        <v>-17</v>
      </c>
      <c r="AN191" s="6">
        <f t="shared" si="190"/>
        <v>-18</v>
      </c>
      <c r="AO191" s="6">
        <f t="shared" si="190"/>
        <v>-19</v>
      </c>
      <c r="AP191" s="6">
        <f t="shared" si="190"/>
        <v>-20</v>
      </c>
      <c r="AQ191" s="6">
        <f t="shared" si="190"/>
        <v>-21</v>
      </c>
      <c r="AR191" s="6">
        <f t="shared" si="190"/>
        <v>-22</v>
      </c>
      <c r="AS191" s="6">
        <f t="shared" si="190"/>
        <v>-23</v>
      </c>
      <c r="AT191" s="6">
        <f t="shared" si="190"/>
        <v>-24</v>
      </c>
      <c r="AU191" s="6">
        <f t="shared" si="190"/>
        <v>-25</v>
      </c>
      <c r="AV191" s="6">
        <f t="shared" si="190"/>
        <v>-26</v>
      </c>
      <c r="AW191" s="6">
        <f t="shared" si="190"/>
        <v>-27</v>
      </c>
      <c r="AX191" s="6">
        <f t="shared" si="190"/>
        <v>-28</v>
      </c>
      <c r="AY191" s="6">
        <f t="shared" si="190"/>
        <v>-29</v>
      </c>
      <c r="AZ191" s="6">
        <f t="shared" si="190"/>
        <v>-30</v>
      </c>
      <c r="BA191" s="6">
        <f t="shared" si="190"/>
        <v>-31</v>
      </c>
      <c r="BB191" s="6">
        <f t="shared" ref="BB191:BS191" si="191">BB189-BB190</f>
        <v>-32</v>
      </c>
      <c r="BC191" s="6">
        <f t="shared" si="191"/>
        <v>-33</v>
      </c>
      <c r="BD191" s="6">
        <f t="shared" si="191"/>
        <v>-34</v>
      </c>
      <c r="BE191" s="6">
        <f t="shared" si="191"/>
        <v>-35</v>
      </c>
      <c r="BF191" s="6">
        <f t="shared" si="191"/>
        <v>-36</v>
      </c>
      <c r="BG191" s="6">
        <f t="shared" si="191"/>
        <v>-37</v>
      </c>
      <c r="BH191" s="6">
        <f t="shared" si="191"/>
        <v>-38</v>
      </c>
      <c r="BI191" s="6">
        <f t="shared" si="191"/>
        <v>-39</v>
      </c>
      <c r="BJ191" s="6">
        <f t="shared" si="191"/>
        <v>-40</v>
      </c>
      <c r="BK191" s="6">
        <f t="shared" si="191"/>
        <v>-41</v>
      </c>
      <c r="BL191" s="6">
        <f t="shared" si="191"/>
        <v>-42</v>
      </c>
      <c r="BM191" s="6">
        <f t="shared" si="191"/>
        <v>-43</v>
      </c>
      <c r="BN191" s="6">
        <f t="shared" si="191"/>
        <v>-44</v>
      </c>
      <c r="BO191" s="6">
        <f t="shared" si="191"/>
        <v>-45</v>
      </c>
      <c r="BP191" s="6">
        <f t="shared" si="191"/>
        <v>-46</v>
      </c>
      <c r="BQ191" s="6">
        <f t="shared" si="191"/>
        <v>-47</v>
      </c>
      <c r="BR191" s="6">
        <f t="shared" si="191"/>
        <v>-48</v>
      </c>
      <c r="BS191" s="6">
        <f t="shared" si="191"/>
        <v>-49</v>
      </c>
      <c r="BU191" s="6" t="s">
        <v>21</v>
      </c>
      <c r="BV191" s="6"/>
      <c r="BW191" s="6"/>
    </row>
    <row r="192" spans="22:75" x14ac:dyDescent="0.35">
      <c r="V192" s="6">
        <f>IF(V191&gt;=0,COUNT($V191)+BT188,"")</f>
        <v>58</v>
      </c>
      <c r="W192" s="6" t="str">
        <f>IF(W191&gt;=0,COUNT($V191:W191)+$BT188,"")</f>
        <v/>
      </c>
      <c r="X192" s="6" t="str">
        <f>IF(X191&gt;=0,COUNT($V191:X191)+$BT188,"")</f>
        <v/>
      </c>
      <c r="Y192" s="6" t="str">
        <f>IF(Y191&gt;=0,COUNT($V191:Y191)+$BT188,"")</f>
        <v/>
      </c>
      <c r="Z192" s="6" t="str">
        <f>IF(Z191&gt;=0,COUNT($V191:Z191)+$BT188,"")</f>
        <v/>
      </c>
      <c r="AA192" s="6" t="str">
        <f>IF(AA191&gt;=0,COUNT($V191:AA191)+$BT188,"")</f>
        <v/>
      </c>
      <c r="AB192" s="6" t="str">
        <f>IF(AB191&gt;=0,COUNT($V191:AB191)+$BT188,"")</f>
        <v/>
      </c>
      <c r="AC192" s="6" t="str">
        <f>IF(AC191&gt;=0,COUNT($V191:AC191)+$BT188,"")</f>
        <v/>
      </c>
      <c r="AD192" s="6" t="str">
        <f>IF(AD191&gt;=0,COUNT($V191:AD191)+$BT188,"")</f>
        <v/>
      </c>
      <c r="AE192" s="6" t="str">
        <f>IF(AE191&gt;=0,COUNT($V191:AE191)+$BT188,"")</f>
        <v/>
      </c>
      <c r="AF192" s="6" t="str">
        <f>IF(AF191&gt;=0,COUNT($V191:AF191)+$BT188,"")</f>
        <v/>
      </c>
      <c r="AG192" s="6" t="str">
        <f>IF(AG191&gt;=0,COUNT($V191:AG191)+$BT188,"")</f>
        <v/>
      </c>
      <c r="AH192" s="6" t="str">
        <f>IF(AH191&gt;=0,COUNT($V191:AH191)+$BT188,"")</f>
        <v/>
      </c>
      <c r="AI192" s="6" t="str">
        <f>IF(AI191&gt;=0,COUNT($V191:AI191)+$BT188,"")</f>
        <v/>
      </c>
      <c r="AJ192" s="6" t="str">
        <f>IF(AJ191&gt;=0,COUNT($V191:AJ191)+$BT188,"")</f>
        <v/>
      </c>
      <c r="AK192" s="6" t="str">
        <f>IF(AK191&gt;=0,COUNT($V191:AK191)+$BT188,"")</f>
        <v/>
      </c>
      <c r="AL192" s="6" t="str">
        <f>IF(AL191&gt;=0,COUNT($V191:AL191)+$BT188,"")</f>
        <v/>
      </c>
      <c r="AM192" s="6" t="str">
        <f>IF(AM191&gt;=0,COUNT($V191:AM191)+$BT188,"")</f>
        <v/>
      </c>
      <c r="AN192" s="6" t="str">
        <f>IF(AN191&gt;=0,COUNT($V191:AN191)+$BT188,"")</f>
        <v/>
      </c>
      <c r="AO192" s="6" t="str">
        <f>IF(AO191&gt;=0,COUNT($V191:AO191)+$BT188,"")</f>
        <v/>
      </c>
      <c r="AP192" s="6" t="str">
        <f>IF(AP191&gt;=0,COUNT($V191:AP191)+$BT188,"")</f>
        <v/>
      </c>
      <c r="AQ192" s="6" t="str">
        <f>IF(AQ191&gt;=0,COUNT($V191:AQ191)+$BT188,"")</f>
        <v/>
      </c>
      <c r="AR192" s="6" t="str">
        <f>IF(AR191&gt;=0,COUNT($V191:AR191)+$BT188,"")</f>
        <v/>
      </c>
      <c r="AS192" s="6" t="str">
        <f>IF(AS191&gt;=0,COUNT($V191:AS191)+$BT188,"")</f>
        <v/>
      </c>
      <c r="AT192" s="6" t="str">
        <f>IF(AT191&gt;=0,COUNT($V191:AT191)+$BT188,"")</f>
        <v/>
      </c>
      <c r="AU192" s="6" t="str">
        <f>IF(AU191&gt;=0,COUNT($V191:AU191)+$BT188,"")</f>
        <v/>
      </c>
      <c r="AV192" s="6" t="str">
        <f>IF(AV191&gt;=0,COUNT($V191:AV191)+$BT188,"")</f>
        <v/>
      </c>
      <c r="AW192" s="6" t="str">
        <f>IF(AW191&gt;=0,COUNT($V191:AW191)+$BT188,"")</f>
        <v/>
      </c>
      <c r="AX192" s="6" t="str">
        <f>IF(AX191&gt;=0,COUNT($V191:AX191)+$BT188,"")</f>
        <v/>
      </c>
      <c r="AY192" s="6" t="str">
        <f>IF(AY191&gt;=0,COUNT($V191:AY191)+$BT188,"")</f>
        <v/>
      </c>
      <c r="AZ192" s="6" t="str">
        <f>IF(AZ191&gt;=0,COUNT($V191:AZ191)+$BT188,"")</f>
        <v/>
      </c>
      <c r="BA192" s="6" t="str">
        <f>IF(BA191&gt;=0,COUNT($V191:BA191)+$BT188,"")</f>
        <v/>
      </c>
      <c r="BB192" s="6" t="str">
        <f>IF(BB191&gt;=0,COUNT($V191:BB191)+$BT188,"")</f>
        <v/>
      </c>
      <c r="BC192" s="6" t="str">
        <f>IF(BC191&gt;=0,COUNT($V191:BC191)+$BT188,"")</f>
        <v/>
      </c>
      <c r="BD192" s="6" t="str">
        <f>IF(BD191&gt;=0,COUNT($V191:BD191)+$BT188,"")</f>
        <v/>
      </c>
      <c r="BE192" s="6" t="str">
        <f>IF(BE191&gt;=0,COUNT($V191:BE191)+$BT188,"")</f>
        <v/>
      </c>
      <c r="BF192" s="6" t="str">
        <f>IF(BF191&gt;=0,COUNT($V191:BF191)+$BT188,"")</f>
        <v/>
      </c>
      <c r="BG192" s="6" t="str">
        <f>IF(BG191&gt;=0,COUNT($V191:BG191)+$BT188,"")</f>
        <v/>
      </c>
      <c r="BH192" s="6" t="str">
        <f>IF(BH191&gt;=0,COUNT($V191:BH191)+$BT188,"")</f>
        <v/>
      </c>
      <c r="BI192" s="6" t="str">
        <f>IF(BI191&gt;=0,COUNT($V191:BI191)+$BT188,"")</f>
        <v/>
      </c>
      <c r="BJ192" s="6" t="str">
        <f>IF(BJ191&gt;=0,COUNT($V191:BJ191)+$BT188,"")</f>
        <v/>
      </c>
      <c r="BK192" s="6" t="str">
        <f>IF(BK191&gt;=0,COUNT($V191:BK191)+$BT188,"")</f>
        <v/>
      </c>
      <c r="BL192" s="6" t="str">
        <f>IF(BL191&gt;=0,COUNT($V191:BL191)+$BT188,"")</f>
        <v/>
      </c>
      <c r="BM192" s="6" t="str">
        <f>IF(BM191&gt;=0,COUNT($V191:BM191)+$BT188,"")</f>
        <v/>
      </c>
      <c r="BN192" s="6" t="str">
        <f>IF(BN191&gt;=0,COUNT($V191:BN191)+$BT188,"")</f>
        <v/>
      </c>
      <c r="BO192" s="6" t="str">
        <f>IF(BO191&gt;=0,COUNT($V191:BO191)+$BT188,"")</f>
        <v/>
      </c>
      <c r="BP192" s="6" t="str">
        <f>IF(BP191&gt;=0,COUNT($V191:BP191)+$BT188,"")</f>
        <v/>
      </c>
      <c r="BQ192" s="6" t="str">
        <f>IF(BQ191&gt;=0,COUNT($V191:BQ191)+$BT188,"")</f>
        <v/>
      </c>
      <c r="BR192" s="6" t="str">
        <f>IF(BR191&gt;=0,COUNT($V191:BR191)+$BT188,"")</f>
        <v/>
      </c>
      <c r="BS192" s="6" t="str">
        <f>IF(BS191&gt;=0,COUNT($V191:BS191)+$BT188,"")</f>
        <v/>
      </c>
      <c r="BT192" s="6">
        <f>COUNT(V192:BS192)+BT188</f>
        <v>58</v>
      </c>
      <c r="BU192" s="276" t="str">
        <f>V192&amp;BU191&amp;W192&amp;BU191&amp;X192&amp;BU191&amp;Y192&amp;BU191&amp;Z192&amp;BU191&amp;AA192&amp;BU191&amp;AB192&amp;BU191&amp;AC192&amp;BU191&amp;AD192&amp;BU191&amp;AE192&amp;BU191&amp;AF192&amp;BU191&amp;AG192&amp;BU191&amp;AH192&amp;BU191&amp;AI192&amp;BU191&amp;AJ192&amp;BU191&amp;AK192&amp;BU191&amp;AL192&amp;BU191&amp;AM192&amp;BU191&amp;AN192&amp;BU191&amp;AO192&amp;BU191&amp;AP192&amp;BU191&amp;AQ192&amp;BU191&amp;AR192&amp;BU191&amp;AS192&amp;BU191&amp;AT192&amp;BU191&amp;AU192&amp;BU191&amp;AV192&amp;BU191&amp;AW192&amp;BU191&amp;AX192&amp;BU191&amp;AY192&amp;BU191&amp;AZ192&amp;BU191&amp;BA192&amp;BU191&amp;BB192&amp;BU191&amp;BC192&amp;BU191&amp;BD192&amp;BU191&amp;BE192&amp;BU191&amp;BF192&amp;BU191&amp;BG192&amp;BU191&amp;BH192&amp;BU191&amp;BI192&amp;BU191&amp;BJ192&amp;BU191&amp;BK192&amp;BU191&amp;BL192&amp;BU191&amp;BM192&amp;BU191&amp;BN192&amp;BU191&amp;BO192&amp;BU191&amp;BP192&amp;BU191&amp;BQ192&amp;BU191&amp;BR192&amp;BU191&amp;BS192</f>
        <v xml:space="preserve">58                                                                                                  </v>
      </c>
      <c r="BV192" s="6"/>
      <c r="BW192" s="6"/>
    </row>
    <row r="193" spans="22:75" x14ac:dyDescent="0.35">
      <c r="V193" s="275">
        <f>'Encode Data'!H22</f>
        <v>2</v>
      </c>
      <c r="W193" s="6">
        <f t="shared" ref="W193:BB193" si="192">V193</f>
        <v>2</v>
      </c>
      <c r="X193" s="6">
        <f t="shared" si="192"/>
        <v>2</v>
      </c>
      <c r="Y193" s="6">
        <f t="shared" si="192"/>
        <v>2</v>
      </c>
      <c r="Z193" s="6">
        <f t="shared" si="192"/>
        <v>2</v>
      </c>
      <c r="AA193" s="6">
        <f t="shared" si="192"/>
        <v>2</v>
      </c>
      <c r="AB193" s="6">
        <f t="shared" si="192"/>
        <v>2</v>
      </c>
      <c r="AC193" s="6">
        <f t="shared" si="192"/>
        <v>2</v>
      </c>
      <c r="AD193" s="6">
        <f t="shared" si="192"/>
        <v>2</v>
      </c>
      <c r="AE193" s="6">
        <f t="shared" si="192"/>
        <v>2</v>
      </c>
      <c r="AF193" s="6">
        <f t="shared" si="192"/>
        <v>2</v>
      </c>
      <c r="AG193" s="6">
        <f t="shared" si="192"/>
        <v>2</v>
      </c>
      <c r="AH193" s="6">
        <f t="shared" si="192"/>
        <v>2</v>
      </c>
      <c r="AI193" s="6">
        <f t="shared" si="192"/>
        <v>2</v>
      </c>
      <c r="AJ193" s="6">
        <f t="shared" si="192"/>
        <v>2</v>
      </c>
      <c r="AK193" s="6">
        <f t="shared" si="192"/>
        <v>2</v>
      </c>
      <c r="AL193" s="6">
        <f t="shared" si="192"/>
        <v>2</v>
      </c>
      <c r="AM193" s="6">
        <f t="shared" si="192"/>
        <v>2</v>
      </c>
      <c r="AN193" s="6">
        <f t="shared" si="192"/>
        <v>2</v>
      </c>
      <c r="AO193" s="6">
        <f t="shared" si="192"/>
        <v>2</v>
      </c>
      <c r="AP193" s="6">
        <f t="shared" si="192"/>
        <v>2</v>
      </c>
      <c r="AQ193" s="6">
        <f t="shared" si="192"/>
        <v>2</v>
      </c>
      <c r="AR193" s="6">
        <f t="shared" si="192"/>
        <v>2</v>
      </c>
      <c r="AS193" s="6">
        <f t="shared" si="192"/>
        <v>2</v>
      </c>
      <c r="AT193" s="6">
        <f t="shared" si="192"/>
        <v>2</v>
      </c>
      <c r="AU193" s="6">
        <f t="shared" si="192"/>
        <v>2</v>
      </c>
      <c r="AV193" s="6">
        <f t="shared" si="192"/>
        <v>2</v>
      </c>
      <c r="AW193" s="6">
        <f t="shared" si="192"/>
        <v>2</v>
      </c>
      <c r="AX193" s="6">
        <f t="shared" si="192"/>
        <v>2</v>
      </c>
      <c r="AY193" s="6">
        <f t="shared" si="192"/>
        <v>2</v>
      </c>
      <c r="AZ193" s="6">
        <f t="shared" si="192"/>
        <v>2</v>
      </c>
      <c r="BA193" s="6">
        <f t="shared" si="192"/>
        <v>2</v>
      </c>
      <c r="BB193" s="6">
        <f t="shared" si="192"/>
        <v>2</v>
      </c>
      <c r="BC193" s="6">
        <f t="shared" ref="BC193:BS193" si="193">BB193</f>
        <v>2</v>
      </c>
      <c r="BD193" s="6">
        <f t="shared" si="193"/>
        <v>2</v>
      </c>
      <c r="BE193" s="6">
        <f t="shared" si="193"/>
        <v>2</v>
      </c>
      <c r="BF193" s="6">
        <f t="shared" si="193"/>
        <v>2</v>
      </c>
      <c r="BG193" s="6">
        <f t="shared" si="193"/>
        <v>2</v>
      </c>
      <c r="BH193" s="6">
        <f t="shared" si="193"/>
        <v>2</v>
      </c>
      <c r="BI193" s="6">
        <f t="shared" si="193"/>
        <v>2</v>
      </c>
      <c r="BJ193" s="6">
        <f t="shared" si="193"/>
        <v>2</v>
      </c>
      <c r="BK193" s="6">
        <f t="shared" si="193"/>
        <v>2</v>
      </c>
      <c r="BL193" s="6">
        <f t="shared" si="193"/>
        <v>2</v>
      </c>
      <c r="BM193" s="6">
        <f t="shared" si="193"/>
        <v>2</v>
      </c>
      <c r="BN193" s="6">
        <f t="shared" si="193"/>
        <v>2</v>
      </c>
      <c r="BO193" s="6">
        <f t="shared" si="193"/>
        <v>2</v>
      </c>
      <c r="BP193" s="6">
        <f t="shared" si="193"/>
        <v>2</v>
      </c>
      <c r="BQ193" s="6">
        <f t="shared" si="193"/>
        <v>2</v>
      </c>
      <c r="BR193" s="6">
        <f t="shared" si="193"/>
        <v>2</v>
      </c>
      <c r="BS193" s="6">
        <f t="shared" si="193"/>
        <v>2</v>
      </c>
      <c r="BV193" s="6"/>
      <c r="BW193" s="6"/>
    </row>
    <row r="194" spans="22:75" x14ac:dyDescent="0.35">
      <c r="V194" s="6">
        <v>1</v>
      </c>
      <c r="W194" s="6">
        <v>2</v>
      </c>
      <c r="X194" s="6">
        <v>3</v>
      </c>
      <c r="Y194" s="6">
        <v>4</v>
      </c>
      <c r="Z194" s="6">
        <v>5</v>
      </c>
      <c r="AA194" s="6">
        <v>6</v>
      </c>
      <c r="AB194" s="6">
        <v>7</v>
      </c>
      <c r="AC194" s="6">
        <v>8</v>
      </c>
      <c r="AD194" s="6">
        <v>9</v>
      </c>
      <c r="AE194" s="6">
        <v>10</v>
      </c>
      <c r="AF194" s="6">
        <v>11</v>
      </c>
      <c r="AG194" s="6">
        <v>12</v>
      </c>
      <c r="AH194" s="6">
        <v>13</v>
      </c>
      <c r="AI194" s="6">
        <v>14</v>
      </c>
      <c r="AJ194" s="6">
        <v>15</v>
      </c>
      <c r="AK194" s="6">
        <v>16</v>
      </c>
      <c r="AL194" s="6">
        <v>17</v>
      </c>
      <c r="AM194" s="6">
        <v>18</v>
      </c>
      <c r="AN194" s="6">
        <v>19</v>
      </c>
      <c r="AO194" s="6">
        <v>20</v>
      </c>
      <c r="AP194" s="6">
        <v>21</v>
      </c>
      <c r="AQ194" s="6">
        <v>22</v>
      </c>
      <c r="AR194" s="6">
        <v>23</v>
      </c>
      <c r="AS194" s="6">
        <v>24</v>
      </c>
      <c r="AT194" s="6">
        <v>25</v>
      </c>
      <c r="AU194" s="6">
        <v>26</v>
      </c>
      <c r="AV194" s="6">
        <v>27</v>
      </c>
      <c r="AW194" s="6">
        <v>28</v>
      </c>
      <c r="AX194" s="6">
        <v>29</v>
      </c>
      <c r="AY194" s="6">
        <v>30</v>
      </c>
      <c r="AZ194" s="6">
        <v>31</v>
      </c>
      <c r="BA194" s="6">
        <v>32</v>
      </c>
      <c r="BB194" s="6">
        <v>33</v>
      </c>
      <c r="BC194" s="6">
        <v>34</v>
      </c>
      <c r="BD194" s="6">
        <v>35</v>
      </c>
      <c r="BE194" s="6">
        <v>36</v>
      </c>
      <c r="BF194" s="6">
        <v>37</v>
      </c>
      <c r="BG194" s="6">
        <v>38</v>
      </c>
      <c r="BH194" s="6">
        <v>39</v>
      </c>
      <c r="BI194" s="6">
        <v>40</v>
      </c>
      <c r="BJ194" s="6">
        <v>41</v>
      </c>
      <c r="BK194" s="6">
        <v>42</v>
      </c>
      <c r="BL194" s="6">
        <v>43</v>
      </c>
      <c r="BM194" s="6">
        <v>44</v>
      </c>
      <c r="BN194" s="6">
        <v>45</v>
      </c>
      <c r="BO194" s="6">
        <v>46</v>
      </c>
      <c r="BP194" s="6">
        <v>47</v>
      </c>
      <c r="BQ194" s="6">
        <v>48</v>
      </c>
      <c r="BR194" s="6">
        <v>49</v>
      </c>
      <c r="BS194" s="6">
        <v>50</v>
      </c>
      <c r="BV194" s="6"/>
      <c r="BW194" s="6"/>
    </row>
    <row r="195" spans="22:75" x14ac:dyDescent="0.35">
      <c r="V195" s="6">
        <f t="shared" ref="V195:BA195" si="194">V193-V194</f>
        <v>1</v>
      </c>
      <c r="W195" s="6">
        <f t="shared" si="194"/>
        <v>0</v>
      </c>
      <c r="X195" s="6">
        <f t="shared" si="194"/>
        <v>-1</v>
      </c>
      <c r="Y195" s="6">
        <f t="shared" si="194"/>
        <v>-2</v>
      </c>
      <c r="Z195" s="6">
        <f t="shared" si="194"/>
        <v>-3</v>
      </c>
      <c r="AA195" s="6">
        <f t="shared" si="194"/>
        <v>-4</v>
      </c>
      <c r="AB195" s="6">
        <f t="shared" si="194"/>
        <v>-5</v>
      </c>
      <c r="AC195" s="6">
        <f t="shared" si="194"/>
        <v>-6</v>
      </c>
      <c r="AD195" s="6">
        <f t="shared" si="194"/>
        <v>-7</v>
      </c>
      <c r="AE195" s="6">
        <f t="shared" si="194"/>
        <v>-8</v>
      </c>
      <c r="AF195" s="6">
        <f t="shared" si="194"/>
        <v>-9</v>
      </c>
      <c r="AG195" s="6">
        <f t="shared" si="194"/>
        <v>-10</v>
      </c>
      <c r="AH195" s="6">
        <f t="shared" si="194"/>
        <v>-11</v>
      </c>
      <c r="AI195" s="6">
        <f t="shared" si="194"/>
        <v>-12</v>
      </c>
      <c r="AJ195" s="6">
        <f t="shared" si="194"/>
        <v>-13</v>
      </c>
      <c r="AK195" s="6">
        <f t="shared" si="194"/>
        <v>-14</v>
      </c>
      <c r="AL195" s="6">
        <f t="shared" si="194"/>
        <v>-15</v>
      </c>
      <c r="AM195" s="6">
        <f t="shared" si="194"/>
        <v>-16</v>
      </c>
      <c r="AN195" s="6">
        <f t="shared" si="194"/>
        <v>-17</v>
      </c>
      <c r="AO195" s="6">
        <f t="shared" si="194"/>
        <v>-18</v>
      </c>
      <c r="AP195" s="6">
        <f t="shared" si="194"/>
        <v>-19</v>
      </c>
      <c r="AQ195" s="6">
        <f t="shared" si="194"/>
        <v>-20</v>
      </c>
      <c r="AR195" s="6">
        <f t="shared" si="194"/>
        <v>-21</v>
      </c>
      <c r="AS195" s="6">
        <f t="shared" si="194"/>
        <v>-22</v>
      </c>
      <c r="AT195" s="6">
        <f t="shared" si="194"/>
        <v>-23</v>
      </c>
      <c r="AU195" s="6">
        <f t="shared" si="194"/>
        <v>-24</v>
      </c>
      <c r="AV195" s="6">
        <f t="shared" si="194"/>
        <v>-25</v>
      </c>
      <c r="AW195" s="6">
        <f t="shared" si="194"/>
        <v>-26</v>
      </c>
      <c r="AX195" s="6">
        <f t="shared" si="194"/>
        <v>-27</v>
      </c>
      <c r="AY195" s="6">
        <f t="shared" si="194"/>
        <v>-28</v>
      </c>
      <c r="AZ195" s="6">
        <f t="shared" si="194"/>
        <v>-29</v>
      </c>
      <c r="BA195" s="6">
        <f t="shared" si="194"/>
        <v>-30</v>
      </c>
      <c r="BB195" s="6">
        <f t="shared" ref="BB195:BS195" si="195">BB193-BB194</f>
        <v>-31</v>
      </c>
      <c r="BC195" s="6">
        <f t="shared" si="195"/>
        <v>-32</v>
      </c>
      <c r="BD195" s="6">
        <f t="shared" si="195"/>
        <v>-33</v>
      </c>
      <c r="BE195" s="6">
        <f t="shared" si="195"/>
        <v>-34</v>
      </c>
      <c r="BF195" s="6">
        <f t="shared" si="195"/>
        <v>-35</v>
      </c>
      <c r="BG195" s="6">
        <f t="shared" si="195"/>
        <v>-36</v>
      </c>
      <c r="BH195" s="6">
        <f t="shared" si="195"/>
        <v>-37</v>
      </c>
      <c r="BI195" s="6">
        <f t="shared" si="195"/>
        <v>-38</v>
      </c>
      <c r="BJ195" s="6">
        <f t="shared" si="195"/>
        <v>-39</v>
      </c>
      <c r="BK195" s="6">
        <f t="shared" si="195"/>
        <v>-40</v>
      </c>
      <c r="BL195" s="6">
        <f t="shared" si="195"/>
        <v>-41</v>
      </c>
      <c r="BM195" s="6">
        <f t="shared" si="195"/>
        <v>-42</v>
      </c>
      <c r="BN195" s="6">
        <f t="shared" si="195"/>
        <v>-43</v>
      </c>
      <c r="BO195" s="6">
        <f t="shared" si="195"/>
        <v>-44</v>
      </c>
      <c r="BP195" s="6">
        <f t="shared" si="195"/>
        <v>-45</v>
      </c>
      <c r="BQ195" s="6">
        <f t="shared" si="195"/>
        <v>-46</v>
      </c>
      <c r="BR195" s="6">
        <f t="shared" si="195"/>
        <v>-47</v>
      </c>
      <c r="BS195" s="6">
        <f t="shared" si="195"/>
        <v>-48</v>
      </c>
      <c r="BU195" s="6" t="s">
        <v>21</v>
      </c>
      <c r="BV195" s="6"/>
      <c r="BW195" s="6"/>
    </row>
    <row r="196" spans="22:75" x14ac:dyDescent="0.35">
      <c r="V196" s="6">
        <f>IF(V195&gt;=0,COUNT($V195)+BT192,"")</f>
        <v>59</v>
      </c>
      <c r="W196" s="6">
        <f>IF(W195&gt;=0,COUNT($V195:W195)+$BT192,"")</f>
        <v>60</v>
      </c>
      <c r="X196" s="6" t="str">
        <f>IF(X195&gt;=0,COUNT($V195:X195)+$BT192,"")</f>
        <v/>
      </c>
      <c r="Y196" s="6" t="str">
        <f>IF(Y195&gt;=0,COUNT($V195:Y195)+$BT192,"")</f>
        <v/>
      </c>
      <c r="Z196" s="6" t="str">
        <f>IF(Z195&gt;=0,COUNT($V195:Z195)+$BT192,"")</f>
        <v/>
      </c>
      <c r="AA196" s="6" t="str">
        <f>IF(AA195&gt;=0,COUNT($V195:AA195)+$BT192,"")</f>
        <v/>
      </c>
      <c r="AB196" s="6" t="str">
        <f>IF(AB195&gt;=0,COUNT($V195:AB195)+$BT192,"")</f>
        <v/>
      </c>
      <c r="AC196" s="6" t="str">
        <f>IF(AC195&gt;=0,COUNT($V195:AC195)+$BT192,"")</f>
        <v/>
      </c>
      <c r="AD196" s="6" t="str">
        <f>IF(AD195&gt;=0,COUNT($V195:AD195)+$BT192,"")</f>
        <v/>
      </c>
      <c r="AE196" s="6" t="str">
        <f>IF(AE195&gt;=0,COUNT($V195:AE195)+$BT192,"")</f>
        <v/>
      </c>
      <c r="AF196" s="6" t="str">
        <f>IF(AF195&gt;=0,COUNT($V195:AF195)+$BT192,"")</f>
        <v/>
      </c>
      <c r="AG196" s="6" t="str">
        <f>IF(AG195&gt;=0,COUNT($V195:AG195)+$BT192,"")</f>
        <v/>
      </c>
      <c r="AH196" s="6" t="str">
        <f>IF(AH195&gt;=0,COUNT($V195:AH195)+$BT192,"")</f>
        <v/>
      </c>
      <c r="AI196" s="6" t="str">
        <f>IF(AI195&gt;=0,COUNT($V195:AI195)+$BT192,"")</f>
        <v/>
      </c>
      <c r="AJ196" s="6" t="str">
        <f>IF(AJ195&gt;=0,COUNT($V195:AJ195)+$BT192,"")</f>
        <v/>
      </c>
      <c r="AK196" s="6" t="str">
        <f>IF(AK195&gt;=0,COUNT($V195:AK195)+$BT192,"")</f>
        <v/>
      </c>
      <c r="AL196" s="6" t="str">
        <f>IF(AL195&gt;=0,COUNT($V195:AL195)+$BT192,"")</f>
        <v/>
      </c>
      <c r="AM196" s="6" t="str">
        <f>IF(AM195&gt;=0,COUNT($V195:AM195)+$BT192,"")</f>
        <v/>
      </c>
      <c r="AN196" s="6" t="str">
        <f>IF(AN195&gt;=0,COUNT($V195:AN195)+$BT192,"")</f>
        <v/>
      </c>
      <c r="AO196" s="6" t="str">
        <f>IF(AO195&gt;=0,COUNT($V195:AO195)+$BT192,"")</f>
        <v/>
      </c>
      <c r="AP196" s="6" t="str">
        <f>IF(AP195&gt;=0,COUNT($V195:AP195)+$BT192,"")</f>
        <v/>
      </c>
      <c r="AQ196" s="6" t="str">
        <f>IF(AQ195&gt;=0,COUNT($V195:AQ195)+$BT192,"")</f>
        <v/>
      </c>
      <c r="AR196" s="6" t="str">
        <f>IF(AR195&gt;=0,COUNT($V195:AR195)+$BT192,"")</f>
        <v/>
      </c>
      <c r="AS196" s="6" t="str">
        <f>IF(AS195&gt;=0,COUNT($V195:AS195)+$BT192,"")</f>
        <v/>
      </c>
      <c r="AT196" s="6" t="str">
        <f>IF(AT195&gt;=0,COUNT($V195:AT195)+$BT192,"")</f>
        <v/>
      </c>
      <c r="AU196" s="6" t="str">
        <f>IF(AU195&gt;=0,COUNT($V195:AU195)+$BT192,"")</f>
        <v/>
      </c>
      <c r="AV196" s="6" t="str">
        <f>IF(AV195&gt;=0,COUNT($V195:AV195)+$BT192,"")</f>
        <v/>
      </c>
      <c r="AW196" s="6" t="str">
        <f>IF(AW195&gt;=0,COUNT($V195:AW195)+$BT192,"")</f>
        <v/>
      </c>
      <c r="AX196" s="6" t="str">
        <f>IF(AX195&gt;=0,COUNT($V195:AX195)+$BT192,"")</f>
        <v/>
      </c>
      <c r="AY196" s="6" t="str">
        <f>IF(AY195&gt;=0,COUNT($V195:AY195)+$BT192,"")</f>
        <v/>
      </c>
      <c r="AZ196" s="6" t="str">
        <f>IF(AZ195&gt;=0,COUNT($V195:AZ195)+$BT192,"")</f>
        <v/>
      </c>
      <c r="BA196" s="6" t="str">
        <f>IF(BA195&gt;=0,COUNT($V195:BA195)+$BT192,"")</f>
        <v/>
      </c>
      <c r="BB196" s="6" t="str">
        <f>IF(BB195&gt;=0,COUNT($V195:BB195)+$BT192,"")</f>
        <v/>
      </c>
      <c r="BC196" s="6" t="str">
        <f>IF(BC195&gt;=0,COUNT($V195:BC195)+$BT192,"")</f>
        <v/>
      </c>
      <c r="BD196" s="6" t="str">
        <f>IF(BD195&gt;=0,COUNT($V195:BD195)+$BT192,"")</f>
        <v/>
      </c>
      <c r="BE196" s="6" t="str">
        <f>IF(BE195&gt;=0,COUNT($V195:BE195)+$BT192,"")</f>
        <v/>
      </c>
      <c r="BF196" s="6" t="str">
        <f>IF(BF195&gt;=0,COUNT($V195:BF195)+$BT192,"")</f>
        <v/>
      </c>
      <c r="BG196" s="6" t="str">
        <f>IF(BG195&gt;=0,COUNT($V195:BG195)+$BT192,"")</f>
        <v/>
      </c>
      <c r="BH196" s="6" t="str">
        <f>IF(BH195&gt;=0,COUNT($V195:BH195)+$BT192,"")</f>
        <v/>
      </c>
      <c r="BI196" s="6" t="str">
        <f>IF(BI195&gt;=0,COUNT($V195:BI195)+$BT192,"")</f>
        <v/>
      </c>
      <c r="BJ196" s="6" t="str">
        <f>IF(BJ195&gt;=0,COUNT($V195:BJ195)+$BT192,"")</f>
        <v/>
      </c>
      <c r="BK196" s="6" t="str">
        <f>IF(BK195&gt;=0,COUNT($V195:BK195)+$BT192,"")</f>
        <v/>
      </c>
      <c r="BL196" s="6" t="str">
        <f>IF(BL195&gt;=0,COUNT($V195:BL195)+$BT192,"")</f>
        <v/>
      </c>
      <c r="BM196" s="6" t="str">
        <f>IF(BM195&gt;=0,COUNT($V195:BM195)+$BT192,"")</f>
        <v/>
      </c>
      <c r="BN196" s="6" t="str">
        <f>IF(BN195&gt;=0,COUNT($V195:BN195)+$BT192,"")</f>
        <v/>
      </c>
      <c r="BO196" s="6" t="str">
        <f>IF(BO195&gt;=0,COUNT($V195:BO195)+$BT192,"")</f>
        <v/>
      </c>
      <c r="BP196" s="6" t="str">
        <f>IF(BP195&gt;=0,COUNT($V195:BP195)+$BT192,"")</f>
        <v/>
      </c>
      <c r="BQ196" s="6" t="str">
        <f>IF(BQ195&gt;=0,COUNT($V195:BQ195)+$BT192,"")</f>
        <v/>
      </c>
      <c r="BR196" s="6" t="str">
        <f>IF(BR195&gt;=0,COUNT($V195:BR195)+$BT192,"")</f>
        <v/>
      </c>
      <c r="BS196" s="6" t="str">
        <f>IF(BS195&gt;=0,COUNT($V195:BS195)+$BT192,"")</f>
        <v/>
      </c>
      <c r="BT196" s="6">
        <f>COUNT(V196:BS196)+BT192</f>
        <v>60</v>
      </c>
      <c r="BU196" s="276" t="str">
        <f>V196&amp;BU195&amp;W196&amp;BU195&amp;X196&amp;BU195&amp;Y196&amp;BU195&amp;Z196&amp;BU195&amp;AA196&amp;BU195&amp;AB196&amp;BU195&amp;AC196&amp;BU195&amp;AD196&amp;BU195&amp;AE196&amp;BU195&amp;AF196&amp;BU195&amp;AG196&amp;BU195&amp;AH196&amp;BU195&amp;AI196&amp;BU195&amp;AJ196&amp;BU195&amp;AK196&amp;BU195&amp;AL196&amp;BU195&amp;AM196&amp;BU195&amp;AN196&amp;BU195&amp;AO196&amp;BU195&amp;AP196&amp;BU195&amp;AQ196&amp;BU195&amp;AR196&amp;BU195&amp;AS196&amp;BU195&amp;AT196&amp;BU195&amp;AU196&amp;BU195&amp;AV196&amp;BU195&amp;AW196&amp;BU195&amp;AX196&amp;BU195&amp;AY196&amp;BU195&amp;AZ196&amp;BU195&amp;BA196&amp;BU195&amp;BB196&amp;BU195&amp;BC196&amp;BU195&amp;BD196&amp;BU195&amp;BE196&amp;BU195&amp;BF196&amp;BU195&amp;BG196&amp;BU195&amp;BH196&amp;BU195&amp;BI196&amp;BU195&amp;BJ196&amp;BU195&amp;BK196&amp;BU195&amp;BL196&amp;BU195&amp;BM196&amp;BU195&amp;BN196&amp;BU195&amp;BO196&amp;BU195&amp;BP196&amp;BU195&amp;BQ196&amp;BU195&amp;BR196&amp;BU195&amp;BS196</f>
        <v xml:space="preserve">59  60                                                                                                </v>
      </c>
      <c r="BV196" s="6"/>
      <c r="BW196" s="6"/>
    </row>
    <row r="197" spans="22:75" x14ac:dyDescent="0.35">
      <c r="V197" s="275">
        <f>'Encode Data'!H25</f>
        <v>2</v>
      </c>
      <c r="W197" s="6">
        <f t="shared" ref="W197:BB197" si="196">V197</f>
        <v>2</v>
      </c>
      <c r="X197" s="6">
        <f t="shared" si="196"/>
        <v>2</v>
      </c>
      <c r="Y197" s="6">
        <f t="shared" si="196"/>
        <v>2</v>
      </c>
      <c r="Z197" s="6">
        <f t="shared" si="196"/>
        <v>2</v>
      </c>
      <c r="AA197" s="6">
        <f t="shared" si="196"/>
        <v>2</v>
      </c>
      <c r="AB197" s="6">
        <f t="shared" si="196"/>
        <v>2</v>
      </c>
      <c r="AC197" s="6">
        <f t="shared" si="196"/>
        <v>2</v>
      </c>
      <c r="AD197" s="6">
        <f t="shared" si="196"/>
        <v>2</v>
      </c>
      <c r="AE197" s="6">
        <f t="shared" si="196"/>
        <v>2</v>
      </c>
      <c r="AF197" s="6">
        <f t="shared" si="196"/>
        <v>2</v>
      </c>
      <c r="AG197" s="6">
        <f t="shared" si="196"/>
        <v>2</v>
      </c>
      <c r="AH197" s="6">
        <f t="shared" si="196"/>
        <v>2</v>
      </c>
      <c r="AI197" s="6">
        <f t="shared" si="196"/>
        <v>2</v>
      </c>
      <c r="AJ197" s="6">
        <f t="shared" si="196"/>
        <v>2</v>
      </c>
      <c r="AK197" s="6">
        <f t="shared" si="196"/>
        <v>2</v>
      </c>
      <c r="AL197" s="6">
        <f t="shared" si="196"/>
        <v>2</v>
      </c>
      <c r="AM197" s="6">
        <f t="shared" si="196"/>
        <v>2</v>
      </c>
      <c r="AN197" s="6">
        <f t="shared" si="196"/>
        <v>2</v>
      </c>
      <c r="AO197" s="6">
        <f t="shared" si="196"/>
        <v>2</v>
      </c>
      <c r="AP197" s="6">
        <f t="shared" si="196"/>
        <v>2</v>
      </c>
      <c r="AQ197" s="6">
        <f t="shared" si="196"/>
        <v>2</v>
      </c>
      <c r="AR197" s="6">
        <f t="shared" si="196"/>
        <v>2</v>
      </c>
      <c r="AS197" s="6">
        <f t="shared" si="196"/>
        <v>2</v>
      </c>
      <c r="AT197" s="6">
        <f t="shared" si="196"/>
        <v>2</v>
      </c>
      <c r="AU197" s="6">
        <f t="shared" si="196"/>
        <v>2</v>
      </c>
      <c r="AV197" s="6">
        <f t="shared" si="196"/>
        <v>2</v>
      </c>
      <c r="AW197" s="6">
        <f t="shared" si="196"/>
        <v>2</v>
      </c>
      <c r="AX197" s="6">
        <f t="shared" si="196"/>
        <v>2</v>
      </c>
      <c r="AY197" s="6">
        <f t="shared" si="196"/>
        <v>2</v>
      </c>
      <c r="AZ197" s="6">
        <f t="shared" si="196"/>
        <v>2</v>
      </c>
      <c r="BA197" s="6">
        <f t="shared" si="196"/>
        <v>2</v>
      </c>
      <c r="BB197" s="6">
        <f t="shared" si="196"/>
        <v>2</v>
      </c>
      <c r="BC197" s="6">
        <f t="shared" ref="BC197:BS197" si="197">BB197</f>
        <v>2</v>
      </c>
      <c r="BD197" s="6">
        <f t="shared" si="197"/>
        <v>2</v>
      </c>
      <c r="BE197" s="6">
        <f t="shared" si="197"/>
        <v>2</v>
      </c>
      <c r="BF197" s="6">
        <f t="shared" si="197"/>
        <v>2</v>
      </c>
      <c r="BG197" s="6">
        <f t="shared" si="197"/>
        <v>2</v>
      </c>
      <c r="BH197" s="6">
        <f t="shared" si="197"/>
        <v>2</v>
      </c>
      <c r="BI197" s="6">
        <f t="shared" si="197"/>
        <v>2</v>
      </c>
      <c r="BJ197" s="6">
        <f t="shared" si="197"/>
        <v>2</v>
      </c>
      <c r="BK197" s="6">
        <f t="shared" si="197"/>
        <v>2</v>
      </c>
      <c r="BL197" s="6">
        <f t="shared" si="197"/>
        <v>2</v>
      </c>
      <c r="BM197" s="6">
        <f t="shared" si="197"/>
        <v>2</v>
      </c>
      <c r="BN197" s="6">
        <f t="shared" si="197"/>
        <v>2</v>
      </c>
      <c r="BO197" s="6">
        <f t="shared" si="197"/>
        <v>2</v>
      </c>
      <c r="BP197" s="6">
        <f t="shared" si="197"/>
        <v>2</v>
      </c>
      <c r="BQ197" s="6">
        <f t="shared" si="197"/>
        <v>2</v>
      </c>
      <c r="BR197" s="6">
        <f t="shared" si="197"/>
        <v>2</v>
      </c>
      <c r="BS197" s="6">
        <f t="shared" si="197"/>
        <v>2</v>
      </c>
      <c r="BV197" s="6"/>
      <c r="BW197" s="6"/>
    </row>
    <row r="198" spans="22:75" x14ac:dyDescent="0.35">
      <c r="V198" s="6">
        <v>1</v>
      </c>
      <c r="W198" s="6">
        <v>2</v>
      </c>
      <c r="X198" s="6">
        <v>3</v>
      </c>
      <c r="Y198" s="6">
        <v>4</v>
      </c>
      <c r="Z198" s="6">
        <v>5</v>
      </c>
      <c r="AA198" s="6">
        <v>6</v>
      </c>
      <c r="AB198" s="6">
        <v>7</v>
      </c>
      <c r="AC198" s="6">
        <v>8</v>
      </c>
      <c r="AD198" s="6">
        <v>9</v>
      </c>
      <c r="AE198" s="6">
        <v>10</v>
      </c>
      <c r="AF198" s="6">
        <v>11</v>
      </c>
      <c r="AG198" s="6">
        <v>12</v>
      </c>
      <c r="AH198" s="6">
        <v>13</v>
      </c>
      <c r="AI198" s="6">
        <v>14</v>
      </c>
      <c r="AJ198" s="6">
        <v>15</v>
      </c>
      <c r="AK198" s="6">
        <v>16</v>
      </c>
      <c r="AL198" s="6">
        <v>17</v>
      </c>
      <c r="AM198" s="6">
        <v>18</v>
      </c>
      <c r="AN198" s="6">
        <v>19</v>
      </c>
      <c r="AO198" s="6">
        <v>20</v>
      </c>
      <c r="AP198" s="6">
        <v>21</v>
      </c>
      <c r="AQ198" s="6">
        <v>22</v>
      </c>
      <c r="AR198" s="6">
        <v>23</v>
      </c>
      <c r="AS198" s="6">
        <v>24</v>
      </c>
      <c r="AT198" s="6">
        <v>25</v>
      </c>
      <c r="AU198" s="6">
        <v>26</v>
      </c>
      <c r="AV198" s="6">
        <v>27</v>
      </c>
      <c r="AW198" s="6">
        <v>28</v>
      </c>
      <c r="AX198" s="6">
        <v>29</v>
      </c>
      <c r="AY198" s="6">
        <v>30</v>
      </c>
      <c r="AZ198" s="6">
        <v>31</v>
      </c>
      <c r="BA198" s="6">
        <v>32</v>
      </c>
      <c r="BB198" s="6">
        <v>33</v>
      </c>
      <c r="BC198" s="6">
        <v>34</v>
      </c>
      <c r="BD198" s="6">
        <v>35</v>
      </c>
      <c r="BE198" s="6">
        <v>36</v>
      </c>
      <c r="BF198" s="6">
        <v>37</v>
      </c>
      <c r="BG198" s="6">
        <v>38</v>
      </c>
      <c r="BH198" s="6">
        <v>39</v>
      </c>
      <c r="BI198" s="6">
        <v>40</v>
      </c>
      <c r="BJ198" s="6">
        <v>41</v>
      </c>
      <c r="BK198" s="6">
        <v>42</v>
      </c>
      <c r="BL198" s="6">
        <v>43</v>
      </c>
      <c r="BM198" s="6">
        <v>44</v>
      </c>
      <c r="BN198" s="6">
        <v>45</v>
      </c>
      <c r="BO198" s="6">
        <v>46</v>
      </c>
      <c r="BP198" s="6">
        <v>47</v>
      </c>
      <c r="BQ198" s="6">
        <v>48</v>
      </c>
      <c r="BR198" s="6">
        <v>49</v>
      </c>
      <c r="BS198" s="6">
        <v>50</v>
      </c>
      <c r="BV198" s="6"/>
      <c r="BW198" s="6"/>
    </row>
    <row r="199" spans="22:75" x14ac:dyDescent="0.35">
      <c r="V199" s="6">
        <f t="shared" ref="V199:BA199" si="198">V197-V198</f>
        <v>1</v>
      </c>
      <c r="W199" s="6">
        <f t="shared" si="198"/>
        <v>0</v>
      </c>
      <c r="X199" s="6">
        <f t="shared" si="198"/>
        <v>-1</v>
      </c>
      <c r="Y199" s="6">
        <f t="shared" si="198"/>
        <v>-2</v>
      </c>
      <c r="Z199" s="6">
        <f t="shared" si="198"/>
        <v>-3</v>
      </c>
      <c r="AA199" s="6">
        <f t="shared" si="198"/>
        <v>-4</v>
      </c>
      <c r="AB199" s="6">
        <f t="shared" si="198"/>
        <v>-5</v>
      </c>
      <c r="AC199" s="6">
        <f t="shared" si="198"/>
        <v>-6</v>
      </c>
      <c r="AD199" s="6">
        <f t="shared" si="198"/>
        <v>-7</v>
      </c>
      <c r="AE199" s="6">
        <f t="shared" si="198"/>
        <v>-8</v>
      </c>
      <c r="AF199" s="6">
        <f t="shared" si="198"/>
        <v>-9</v>
      </c>
      <c r="AG199" s="6">
        <f t="shared" si="198"/>
        <v>-10</v>
      </c>
      <c r="AH199" s="6">
        <f t="shared" si="198"/>
        <v>-11</v>
      </c>
      <c r="AI199" s="6">
        <f t="shared" si="198"/>
        <v>-12</v>
      </c>
      <c r="AJ199" s="6">
        <f t="shared" si="198"/>
        <v>-13</v>
      </c>
      <c r="AK199" s="6">
        <f t="shared" si="198"/>
        <v>-14</v>
      </c>
      <c r="AL199" s="6">
        <f t="shared" si="198"/>
        <v>-15</v>
      </c>
      <c r="AM199" s="6">
        <f t="shared" si="198"/>
        <v>-16</v>
      </c>
      <c r="AN199" s="6">
        <f t="shared" si="198"/>
        <v>-17</v>
      </c>
      <c r="AO199" s="6">
        <f t="shared" si="198"/>
        <v>-18</v>
      </c>
      <c r="AP199" s="6">
        <f t="shared" si="198"/>
        <v>-19</v>
      </c>
      <c r="AQ199" s="6">
        <f t="shared" si="198"/>
        <v>-20</v>
      </c>
      <c r="AR199" s="6">
        <f t="shared" si="198"/>
        <v>-21</v>
      </c>
      <c r="AS199" s="6">
        <f t="shared" si="198"/>
        <v>-22</v>
      </c>
      <c r="AT199" s="6">
        <f t="shared" si="198"/>
        <v>-23</v>
      </c>
      <c r="AU199" s="6">
        <f t="shared" si="198"/>
        <v>-24</v>
      </c>
      <c r="AV199" s="6">
        <f t="shared" si="198"/>
        <v>-25</v>
      </c>
      <c r="AW199" s="6">
        <f t="shared" si="198"/>
        <v>-26</v>
      </c>
      <c r="AX199" s="6">
        <f t="shared" si="198"/>
        <v>-27</v>
      </c>
      <c r="AY199" s="6">
        <f t="shared" si="198"/>
        <v>-28</v>
      </c>
      <c r="AZ199" s="6">
        <f t="shared" si="198"/>
        <v>-29</v>
      </c>
      <c r="BA199" s="6">
        <f t="shared" si="198"/>
        <v>-30</v>
      </c>
      <c r="BB199" s="6">
        <f t="shared" ref="BB199:BS199" si="199">BB197-BB198</f>
        <v>-31</v>
      </c>
      <c r="BC199" s="6">
        <f t="shared" si="199"/>
        <v>-32</v>
      </c>
      <c r="BD199" s="6">
        <f t="shared" si="199"/>
        <v>-33</v>
      </c>
      <c r="BE199" s="6">
        <f t="shared" si="199"/>
        <v>-34</v>
      </c>
      <c r="BF199" s="6">
        <f t="shared" si="199"/>
        <v>-35</v>
      </c>
      <c r="BG199" s="6">
        <f t="shared" si="199"/>
        <v>-36</v>
      </c>
      <c r="BH199" s="6">
        <f t="shared" si="199"/>
        <v>-37</v>
      </c>
      <c r="BI199" s="6">
        <f t="shared" si="199"/>
        <v>-38</v>
      </c>
      <c r="BJ199" s="6">
        <f t="shared" si="199"/>
        <v>-39</v>
      </c>
      <c r="BK199" s="6">
        <f t="shared" si="199"/>
        <v>-40</v>
      </c>
      <c r="BL199" s="6">
        <f t="shared" si="199"/>
        <v>-41</v>
      </c>
      <c r="BM199" s="6">
        <f t="shared" si="199"/>
        <v>-42</v>
      </c>
      <c r="BN199" s="6">
        <f t="shared" si="199"/>
        <v>-43</v>
      </c>
      <c r="BO199" s="6">
        <f t="shared" si="199"/>
        <v>-44</v>
      </c>
      <c r="BP199" s="6">
        <f t="shared" si="199"/>
        <v>-45</v>
      </c>
      <c r="BQ199" s="6">
        <f t="shared" si="199"/>
        <v>-46</v>
      </c>
      <c r="BR199" s="6">
        <f t="shared" si="199"/>
        <v>-47</v>
      </c>
      <c r="BS199" s="6">
        <f t="shared" si="199"/>
        <v>-48</v>
      </c>
      <c r="BU199" s="6" t="s">
        <v>21</v>
      </c>
      <c r="BV199" s="6"/>
      <c r="BW199" s="6"/>
    </row>
    <row r="200" spans="22:75" x14ac:dyDescent="0.35">
      <c r="V200" s="6">
        <f>IF(V199&gt;=0,COUNT($V199)+BT196,"")</f>
        <v>61</v>
      </c>
      <c r="W200" s="6">
        <f>IF(W199&gt;=0,COUNT($V199:W199)+$BT196,"")</f>
        <v>62</v>
      </c>
      <c r="X200" s="6" t="str">
        <f>IF(X199&gt;=0,COUNT($V199:X199)+$BT196,"")</f>
        <v/>
      </c>
      <c r="Y200" s="6" t="str">
        <f>IF(Y199&gt;=0,COUNT($V199:Y199)+$BT196,"")</f>
        <v/>
      </c>
      <c r="Z200" s="6" t="str">
        <f>IF(Z199&gt;=0,COUNT($V199:Z199)+$BT196,"")</f>
        <v/>
      </c>
      <c r="AA200" s="6" t="str">
        <f>IF(AA199&gt;=0,COUNT($V199:AA199)+$BT196,"")</f>
        <v/>
      </c>
      <c r="AB200" s="6" t="str">
        <f>IF(AB199&gt;=0,COUNT($V199:AB199)+$BT196,"")</f>
        <v/>
      </c>
      <c r="AC200" s="6" t="str">
        <f>IF(AC199&gt;=0,COUNT($V199:AC199)+$BT196,"")</f>
        <v/>
      </c>
      <c r="AD200" s="6" t="str">
        <f>IF(AD199&gt;=0,COUNT($V199:AD199)+$BT196,"")</f>
        <v/>
      </c>
      <c r="AE200" s="6" t="str">
        <f>IF(AE199&gt;=0,COUNT($V199:AE199)+$BT196,"")</f>
        <v/>
      </c>
      <c r="AF200" s="6" t="str">
        <f>IF(AF199&gt;=0,COUNT($V199:AF199)+$BT196,"")</f>
        <v/>
      </c>
      <c r="AG200" s="6" t="str">
        <f>IF(AG199&gt;=0,COUNT($V199:AG199)+$BT196,"")</f>
        <v/>
      </c>
      <c r="AH200" s="6" t="str">
        <f>IF(AH199&gt;=0,COUNT($V199:AH199)+$BT196,"")</f>
        <v/>
      </c>
      <c r="AI200" s="6" t="str">
        <f>IF(AI199&gt;=0,COUNT($V199:AI199)+$BT196,"")</f>
        <v/>
      </c>
      <c r="AJ200" s="6" t="str">
        <f>IF(AJ199&gt;=0,COUNT($V199:AJ199)+$BT196,"")</f>
        <v/>
      </c>
      <c r="AK200" s="6" t="str">
        <f>IF(AK199&gt;=0,COUNT($V199:AK199)+$BT196,"")</f>
        <v/>
      </c>
      <c r="AL200" s="6" t="str">
        <f>IF(AL199&gt;=0,COUNT($V199:AL199)+$BT196,"")</f>
        <v/>
      </c>
      <c r="AM200" s="6" t="str">
        <f>IF(AM199&gt;=0,COUNT($V199:AM199)+$BT196,"")</f>
        <v/>
      </c>
      <c r="AN200" s="6" t="str">
        <f>IF(AN199&gt;=0,COUNT($V199:AN199)+$BT196,"")</f>
        <v/>
      </c>
      <c r="AO200" s="6" t="str">
        <f>IF(AO199&gt;=0,COUNT($V199:AO199)+$BT196,"")</f>
        <v/>
      </c>
      <c r="AP200" s="6" t="str">
        <f>IF(AP199&gt;=0,COUNT($V199:AP199)+$BT196,"")</f>
        <v/>
      </c>
      <c r="AQ200" s="6" t="str">
        <f>IF(AQ199&gt;=0,COUNT($V199:AQ199)+$BT196,"")</f>
        <v/>
      </c>
      <c r="AR200" s="6" t="str">
        <f>IF(AR199&gt;=0,COUNT($V199:AR199)+$BT196,"")</f>
        <v/>
      </c>
      <c r="AS200" s="6" t="str">
        <f>IF(AS199&gt;=0,COUNT($V199:AS199)+$BT196,"")</f>
        <v/>
      </c>
      <c r="AT200" s="6" t="str">
        <f>IF(AT199&gt;=0,COUNT($V199:AT199)+$BT196,"")</f>
        <v/>
      </c>
      <c r="AU200" s="6" t="str">
        <f>IF(AU199&gt;=0,COUNT($V199:AU199)+$BT196,"")</f>
        <v/>
      </c>
      <c r="AV200" s="6" t="str">
        <f>IF(AV199&gt;=0,COUNT($V199:AV199)+$BT196,"")</f>
        <v/>
      </c>
      <c r="AW200" s="6" t="str">
        <f>IF(AW199&gt;=0,COUNT($V199:AW199)+$BT196,"")</f>
        <v/>
      </c>
      <c r="AX200" s="6" t="str">
        <f>IF(AX199&gt;=0,COUNT($V199:AX199)+$BT196,"")</f>
        <v/>
      </c>
      <c r="AY200" s="6" t="str">
        <f>IF(AY199&gt;=0,COUNT($V199:AY199)+$BT196,"")</f>
        <v/>
      </c>
      <c r="AZ200" s="6" t="str">
        <f>IF(AZ199&gt;=0,COUNT($V199:AZ199)+$BT196,"")</f>
        <v/>
      </c>
      <c r="BA200" s="6" t="str">
        <f>IF(BA199&gt;=0,COUNT($V199:BA199)+$BT196,"")</f>
        <v/>
      </c>
      <c r="BB200" s="6" t="str">
        <f>IF(BB199&gt;=0,COUNT($V199:BB199)+$BT196,"")</f>
        <v/>
      </c>
      <c r="BC200" s="6" t="str">
        <f>IF(BC199&gt;=0,COUNT($V199:BC199)+$BT196,"")</f>
        <v/>
      </c>
      <c r="BD200" s="6" t="str">
        <f>IF(BD199&gt;=0,COUNT($V199:BD199)+$BT196,"")</f>
        <v/>
      </c>
      <c r="BE200" s="6" t="str">
        <f>IF(BE199&gt;=0,COUNT($V199:BE199)+$BT196,"")</f>
        <v/>
      </c>
      <c r="BF200" s="6" t="str">
        <f>IF(BF199&gt;=0,COUNT($V199:BF199)+$BT196,"")</f>
        <v/>
      </c>
      <c r="BG200" s="6" t="str">
        <f>IF(BG199&gt;=0,COUNT($V199:BG199)+$BT196,"")</f>
        <v/>
      </c>
      <c r="BH200" s="6" t="str">
        <f>IF(BH199&gt;=0,COUNT($V199:BH199)+$BT196,"")</f>
        <v/>
      </c>
      <c r="BI200" s="6" t="str">
        <f>IF(BI199&gt;=0,COUNT($V199:BI199)+$BT196,"")</f>
        <v/>
      </c>
      <c r="BJ200" s="6" t="str">
        <f>IF(BJ199&gt;=0,COUNT($V199:BJ199)+$BT196,"")</f>
        <v/>
      </c>
      <c r="BK200" s="6" t="str">
        <f>IF(BK199&gt;=0,COUNT($V199:BK199)+$BT196,"")</f>
        <v/>
      </c>
      <c r="BL200" s="6" t="str">
        <f>IF(BL199&gt;=0,COUNT($V199:BL199)+$BT196,"")</f>
        <v/>
      </c>
      <c r="BM200" s="6" t="str">
        <f>IF(BM199&gt;=0,COUNT($V199:BM199)+$BT196,"")</f>
        <v/>
      </c>
      <c r="BN200" s="6" t="str">
        <f>IF(BN199&gt;=0,COUNT($V199:BN199)+$BT196,"")</f>
        <v/>
      </c>
      <c r="BO200" s="6" t="str">
        <f>IF(BO199&gt;=0,COUNT($V199:BO199)+$BT196,"")</f>
        <v/>
      </c>
      <c r="BP200" s="6" t="str">
        <f>IF(BP199&gt;=0,COUNT($V199:BP199)+$BT196,"")</f>
        <v/>
      </c>
      <c r="BQ200" s="6" t="str">
        <f>IF(BQ199&gt;=0,COUNT($V199:BQ199)+$BT196,"")</f>
        <v/>
      </c>
      <c r="BR200" s="6" t="str">
        <f>IF(BR199&gt;=0,COUNT($V199:BR199)+$BT196,"")</f>
        <v/>
      </c>
      <c r="BS200" s="6" t="str">
        <f>IF(BS199&gt;=0,COUNT($V199:BS199)+$BT196,"")</f>
        <v/>
      </c>
      <c r="BT200" s="6">
        <f>COUNT(V200:BS200)+BT196</f>
        <v>62</v>
      </c>
      <c r="BU200" s="276" t="str">
        <f>V200&amp;BU199&amp;W200&amp;BU199&amp;X200&amp;BU199&amp;Y200&amp;BU199&amp;Z200&amp;BU199&amp;AA200&amp;BU199&amp;AB200&amp;BU199&amp;AC200&amp;BU199&amp;AD200&amp;BU199&amp;AE200&amp;BU199&amp;AF200&amp;BU199&amp;AG200&amp;BU199&amp;AH200&amp;BU199&amp;AI200&amp;BU199&amp;AJ200&amp;BU199&amp;AK200&amp;BU199&amp;AL200&amp;BU199&amp;AM200&amp;BU199&amp;AN200&amp;BU199&amp;AO200&amp;BU199&amp;AP200&amp;BU199&amp;AQ200&amp;BU199&amp;AR200&amp;BU199&amp;AS200&amp;BU199&amp;AT200&amp;BU199&amp;AU200&amp;BU199&amp;AV200&amp;BU199&amp;AW200&amp;BU199&amp;AX200&amp;BU199&amp;AY200&amp;BU199&amp;AZ200&amp;BU199&amp;BA200&amp;BU199&amp;BB200&amp;BU199&amp;BC200&amp;BU199&amp;BD200&amp;BU199&amp;BE200&amp;BU199&amp;BF200&amp;BU199&amp;BG200&amp;BU199&amp;BH200&amp;BU199&amp;BI200&amp;BU199&amp;BJ200&amp;BU199&amp;BK200&amp;BU199&amp;BL200&amp;BU199&amp;BM200&amp;BU199&amp;BN200&amp;BU199&amp;BO200&amp;BU199&amp;BP200&amp;BU199&amp;BQ200&amp;BU199&amp;BR200&amp;BU199&amp;BS200</f>
        <v xml:space="preserve">61  62                                                                                                </v>
      </c>
      <c r="BV200" s="6"/>
      <c r="BW200" s="6"/>
    </row>
    <row r="201" spans="22:75" x14ac:dyDescent="0.35">
      <c r="V201" s="275">
        <f>'Encode Data'!H28</f>
        <v>2</v>
      </c>
      <c r="W201" s="6">
        <f t="shared" ref="W201:BB201" si="200">V201</f>
        <v>2</v>
      </c>
      <c r="X201" s="6">
        <f t="shared" si="200"/>
        <v>2</v>
      </c>
      <c r="Y201" s="6">
        <f t="shared" si="200"/>
        <v>2</v>
      </c>
      <c r="Z201" s="6">
        <f t="shared" si="200"/>
        <v>2</v>
      </c>
      <c r="AA201" s="6">
        <f t="shared" si="200"/>
        <v>2</v>
      </c>
      <c r="AB201" s="6">
        <f t="shared" si="200"/>
        <v>2</v>
      </c>
      <c r="AC201" s="6">
        <f t="shared" si="200"/>
        <v>2</v>
      </c>
      <c r="AD201" s="6">
        <f t="shared" si="200"/>
        <v>2</v>
      </c>
      <c r="AE201" s="6">
        <f t="shared" si="200"/>
        <v>2</v>
      </c>
      <c r="AF201" s="6">
        <f t="shared" si="200"/>
        <v>2</v>
      </c>
      <c r="AG201" s="6">
        <f t="shared" si="200"/>
        <v>2</v>
      </c>
      <c r="AH201" s="6">
        <f t="shared" si="200"/>
        <v>2</v>
      </c>
      <c r="AI201" s="6">
        <f t="shared" si="200"/>
        <v>2</v>
      </c>
      <c r="AJ201" s="6">
        <f t="shared" si="200"/>
        <v>2</v>
      </c>
      <c r="AK201" s="6">
        <f t="shared" si="200"/>
        <v>2</v>
      </c>
      <c r="AL201" s="6">
        <f t="shared" si="200"/>
        <v>2</v>
      </c>
      <c r="AM201" s="6">
        <f t="shared" si="200"/>
        <v>2</v>
      </c>
      <c r="AN201" s="6">
        <f t="shared" si="200"/>
        <v>2</v>
      </c>
      <c r="AO201" s="6">
        <f t="shared" si="200"/>
        <v>2</v>
      </c>
      <c r="AP201" s="6">
        <f t="shared" si="200"/>
        <v>2</v>
      </c>
      <c r="AQ201" s="6">
        <f t="shared" si="200"/>
        <v>2</v>
      </c>
      <c r="AR201" s="6">
        <f t="shared" si="200"/>
        <v>2</v>
      </c>
      <c r="AS201" s="6">
        <f t="shared" si="200"/>
        <v>2</v>
      </c>
      <c r="AT201" s="6">
        <f t="shared" si="200"/>
        <v>2</v>
      </c>
      <c r="AU201" s="6">
        <f t="shared" si="200"/>
        <v>2</v>
      </c>
      <c r="AV201" s="6">
        <f t="shared" si="200"/>
        <v>2</v>
      </c>
      <c r="AW201" s="6">
        <f t="shared" si="200"/>
        <v>2</v>
      </c>
      <c r="AX201" s="6">
        <f t="shared" si="200"/>
        <v>2</v>
      </c>
      <c r="AY201" s="6">
        <f t="shared" si="200"/>
        <v>2</v>
      </c>
      <c r="AZ201" s="6">
        <f t="shared" si="200"/>
        <v>2</v>
      </c>
      <c r="BA201" s="6">
        <f t="shared" si="200"/>
        <v>2</v>
      </c>
      <c r="BB201" s="6">
        <f t="shared" si="200"/>
        <v>2</v>
      </c>
      <c r="BC201" s="6">
        <f t="shared" ref="BC201:BS201" si="201">BB201</f>
        <v>2</v>
      </c>
      <c r="BD201" s="6">
        <f t="shared" si="201"/>
        <v>2</v>
      </c>
      <c r="BE201" s="6">
        <f t="shared" si="201"/>
        <v>2</v>
      </c>
      <c r="BF201" s="6">
        <f t="shared" si="201"/>
        <v>2</v>
      </c>
      <c r="BG201" s="6">
        <f t="shared" si="201"/>
        <v>2</v>
      </c>
      <c r="BH201" s="6">
        <f t="shared" si="201"/>
        <v>2</v>
      </c>
      <c r="BI201" s="6">
        <f t="shared" si="201"/>
        <v>2</v>
      </c>
      <c r="BJ201" s="6">
        <f t="shared" si="201"/>
        <v>2</v>
      </c>
      <c r="BK201" s="6">
        <f t="shared" si="201"/>
        <v>2</v>
      </c>
      <c r="BL201" s="6">
        <f t="shared" si="201"/>
        <v>2</v>
      </c>
      <c r="BM201" s="6">
        <f t="shared" si="201"/>
        <v>2</v>
      </c>
      <c r="BN201" s="6">
        <f t="shared" si="201"/>
        <v>2</v>
      </c>
      <c r="BO201" s="6">
        <f t="shared" si="201"/>
        <v>2</v>
      </c>
      <c r="BP201" s="6">
        <f t="shared" si="201"/>
        <v>2</v>
      </c>
      <c r="BQ201" s="6">
        <f t="shared" si="201"/>
        <v>2</v>
      </c>
      <c r="BR201" s="6">
        <f t="shared" si="201"/>
        <v>2</v>
      </c>
      <c r="BS201" s="6">
        <f t="shared" si="201"/>
        <v>2</v>
      </c>
      <c r="BV201" s="6"/>
      <c r="BW201" s="6"/>
    </row>
    <row r="202" spans="22:75" x14ac:dyDescent="0.35">
      <c r="V202" s="6">
        <v>1</v>
      </c>
      <c r="W202" s="6">
        <v>2</v>
      </c>
      <c r="X202" s="6">
        <v>3</v>
      </c>
      <c r="Y202" s="6">
        <v>4</v>
      </c>
      <c r="Z202" s="6">
        <v>5</v>
      </c>
      <c r="AA202" s="6">
        <v>6</v>
      </c>
      <c r="AB202" s="6">
        <v>7</v>
      </c>
      <c r="AC202" s="6">
        <v>8</v>
      </c>
      <c r="AD202" s="6">
        <v>9</v>
      </c>
      <c r="AE202" s="6">
        <v>10</v>
      </c>
      <c r="AF202" s="6">
        <v>11</v>
      </c>
      <c r="AG202" s="6">
        <v>12</v>
      </c>
      <c r="AH202" s="6">
        <v>13</v>
      </c>
      <c r="AI202" s="6">
        <v>14</v>
      </c>
      <c r="AJ202" s="6">
        <v>15</v>
      </c>
      <c r="AK202" s="6">
        <v>16</v>
      </c>
      <c r="AL202" s="6">
        <v>17</v>
      </c>
      <c r="AM202" s="6">
        <v>18</v>
      </c>
      <c r="AN202" s="6">
        <v>19</v>
      </c>
      <c r="AO202" s="6">
        <v>20</v>
      </c>
      <c r="AP202" s="6">
        <v>21</v>
      </c>
      <c r="AQ202" s="6">
        <v>22</v>
      </c>
      <c r="AR202" s="6">
        <v>23</v>
      </c>
      <c r="AS202" s="6">
        <v>24</v>
      </c>
      <c r="AT202" s="6">
        <v>25</v>
      </c>
      <c r="AU202" s="6">
        <v>26</v>
      </c>
      <c r="AV202" s="6">
        <v>27</v>
      </c>
      <c r="AW202" s="6">
        <v>28</v>
      </c>
      <c r="AX202" s="6">
        <v>29</v>
      </c>
      <c r="AY202" s="6">
        <v>30</v>
      </c>
      <c r="AZ202" s="6">
        <v>31</v>
      </c>
      <c r="BA202" s="6">
        <v>32</v>
      </c>
      <c r="BB202" s="6">
        <v>33</v>
      </c>
      <c r="BC202" s="6">
        <v>34</v>
      </c>
      <c r="BD202" s="6">
        <v>35</v>
      </c>
      <c r="BE202" s="6">
        <v>36</v>
      </c>
      <c r="BF202" s="6">
        <v>37</v>
      </c>
      <c r="BG202" s="6">
        <v>38</v>
      </c>
      <c r="BH202" s="6">
        <v>39</v>
      </c>
      <c r="BI202" s="6">
        <v>40</v>
      </c>
      <c r="BJ202" s="6">
        <v>41</v>
      </c>
      <c r="BK202" s="6">
        <v>42</v>
      </c>
      <c r="BL202" s="6">
        <v>43</v>
      </c>
      <c r="BM202" s="6">
        <v>44</v>
      </c>
      <c r="BN202" s="6">
        <v>45</v>
      </c>
      <c r="BO202" s="6">
        <v>46</v>
      </c>
      <c r="BP202" s="6">
        <v>47</v>
      </c>
      <c r="BQ202" s="6">
        <v>48</v>
      </c>
      <c r="BR202" s="6">
        <v>49</v>
      </c>
      <c r="BS202" s="6">
        <v>50</v>
      </c>
      <c r="BV202" s="6"/>
      <c r="BW202" s="6"/>
    </row>
    <row r="203" spans="22:75" x14ac:dyDescent="0.35">
      <c r="V203" s="6">
        <f t="shared" ref="V203:BA203" si="202">V201-V202</f>
        <v>1</v>
      </c>
      <c r="W203" s="6">
        <f t="shared" si="202"/>
        <v>0</v>
      </c>
      <c r="X203" s="6">
        <f t="shared" si="202"/>
        <v>-1</v>
      </c>
      <c r="Y203" s="6">
        <f t="shared" si="202"/>
        <v>-2</v>
      </c>
      <c r="Z203" s="6">
        <f t="shared" si="202"/>
        <v>-3</v>
      </c>
      <c r="AA203" s="6">
        <f t="shared" si="202"/>
        <v>-4</v>
      </c>
      <c r="AB203" s="6">
        <f t="shared" si="202"/>
        <v>-5</v>
      </c>
      <c r="AC203" s="6">
        <f t="shared" si="202"/>
        <v>-6</v>
      </c>
      <c r="AD203" s="6">
        <f t="shared" si="202"/>
        <v>-7</v>
      </c>
      <c r="AE203" s="6">
        <f t="shared" si="202"/>
        <v>-8</v>
      </c>
      <c r="AF203" s="6">
        <f t="shared" si="202"/>
        <v>-9</v>
      </c>
      <c r="AG203" s="6">
        <f t="shared" si="202"/>
        <v>-10</v>
      </c>
      <c r="AH203" s="6">
        <f t="shared" si="202"/>
        <v>-11</v>
      </c>
      <c r="AI203" s="6">
        <f t="shared" si="202"/>
        <v>-12</v>
      </c>
      <c r="AJ203" s="6">
        <f t="shared" si="202"/>
        <v>-13</v>
      </c>
      <c r="AK203" s="6">
        <f t="shared" si="202"/>
        <v>-14</v>
      </c>
      <c r="AL203" s="6">
        <f t="shared" si="202"/>
        <v>-15</v>
      </c>
      <c r="AM203" s="6">
        <f t="shared" si="202"/>
        <v>-16</v>
      </c>
      <c r="AN203" s="6">
        <f t="shared" si="202"/>
        <v>-17</v>
      </c>
      <c r="AO203" s="6">
        <f t="shared" si="202"/>
        <v>-18</v>
      </c>
      <c r="AP203" s="6">
        <f t="shared" si="202"/>
        <v>-19</v>
      </c>
      <c r="AQ203" s="6">
        <f t="shared" si="202"/>
        <v>-20</v>
      </c>
      <c r="AR203" s="6">
        <f t="shared" si="202"/>
        <v>-21</v>
      </c>
      <c r="AS203" s="6">
        <f t="shared" si="202"/>
        <v>-22</v>
      </c>
      <c r="AT203" s="6">
        <f t="shared" si="202"/>
        <v>-23</v>
      </c>
      <c r="AU203" s="6">
        <f t="shared" si="202"/>
        <v>-24</v>
      </c>
      <c r="AV203" s="6">
        <f t="shared" si="202"/>
        <v>-25</v>
      </c>
      <c r="AW203" s="6">
        <f t="shared" si="202"/>
        <v>-26</v>
      </c>
      <c r="AX203" s="6">
        <f t="shared" si="202"/>
        <v>-27</v>
      </c>
      <c r="AY203" s="6">
        <f t="shared" si="202"/>
        <v>-28</v>
      </c>
      <c r="AZ203" s="6">
        <f t="shared" si="202"/>
        <v>-29</v>
      </c>
      <c r="BA203" s="6">
        <f t="shared" si="202"/>
        <v>-30</v>
      </c>
      <c r="BB203" s="6">
        <f t="shared" ref="BB203:BS203" si="203">BB201-BB202</f>
        <v>-31</v>
      </c>
      <c r="BC203" s="6">
        <f t="shared" si="203"/>
        <v>-32</v>
      </c>
      <c r="BD203" s="6">
        <f t="shared" si="203"/>
        <v>-33</v>
      </c>
      <c r="BE203" s="6">
        <f t="shared" si="203"/>
        <v>-34</v>
      </c>
      <c r="BF203" s="6">
        <f t="shared" si="203"/>
        <v>-35</v>
      </c>
      <c r="BG203" s="6">
        <f t="shared" si="203"/>
        <v>-36</v>
      </c>
      <c r="BH203" s="6">
        <f t="shared" si="203"/>
        <v>-37</v>
      </c>
      <c r="BI203" s="6">
        <f t="shared" si="203"/>
        <v>-38</v>
      </c>
      <c r="BJ203" s="6">
        <f t="shared" si="203"/>
        <v>-39</v>
      </c>
      <c r="BK203" s="6">
        <f t="shared" si="203"/>
        <v>-40</v>
      </c>
      <c r="BL203" s="6">
        <f t="shared" si="203"/>
        <v>-41</v>
      </c>
      <c r="BM203" s="6">
        <f t="shared" si="203"/>
        <v>-42</v>
      </c>
      <c r="BN203" s="6">
        <f t="shared" si="203"/>
        <v>-43</v>
      </c>
      <c r="BO203" s="6">
        <f t="shared" si="203"/>
        <v>-44</v>
      </c>
      <c r="BP203" s="6">
        <f t="shared" si="203"/>
        <v>-45</v>
      </c>
      <c r="BQ203" s="6">
        <f t="shared" si="203"/>
        <v>-46</v>
      </c>
      <c r="BR203" s="6">
        <f t="shared" si="203"/>
        <v>-47</v>
      </c>
      <c r="BS203" s="6">
        <f t="shared" si="203"/>
        <v>-48</v>
      </c>
      <c r="BU203" s="6" t="s">
        <v>21</v>
      </c>
      <c r="BV203" s="6"/>
      <c r="BW203" s="6"/>
    </row>
    <row r="204" spans="22:75" x14ac:dyDescent="0.35">
      <c r="V204" s="6">
        <f>IF(V203&gt;=0,COUNT($V203)+BT200,"")</f>
        <v>63</v>
      </c>
      <c r="W204" s="6">
        <f>IF(W203&gt;=0,COUNT($V203:W203)+$BT200,"")</f>
        <v>64</v>
      </c>
      <c r="X204" s="6" t="str">
        <f>IF(X203&gt;=0,COUNT($V203:X203)+$BT200,"")</f>
        <v/>
      </c>
      <c r="Y204" s="6" t="str">
        <f>IF(Y203&gt;=0,COUNT($V203:Y203)+$BT200,"")</f>
        <v/>
      </c>
      <c r="Z204" s="6" t="str">
        <f>IF(Z203&gt;=0,COUNT($V203:Z203)+$BT200,"")</f>
        <v/>
      </c>
      <c r="AA204" s="6" t="str">
        <f>IF(AA203&gt;=0,COUNT($V203:AA203)+$BT200,"")</f>
        <v/>
      </c>
      <c r="AB204" s="6" t="str">
        <f>IF(AB203&gt;=0,COUNT($V203:AB203)+$BT200,"")</f>
        <v/>
      </c>
      <c r="AC204" s="6" t="str">
        <f>IF(AC203&gt;=0,COUNT($V203:AC203)+$BT200,"")</f>
        <v/>
      </c>
      <c r="AD204" s="6" t="str">
        <f>IF(AD203&gt;=0,COUNT($V203:AD203)+$BT200,"")</f>
        <v/>
      </c>
      <c r="AE204" s="6" t="str">
        <f>IF(AE203&gt;=0,COUNT($V203:AE203)+$BT200,"")</f>
        <v/>
      </c>
      <c r="AF204" s="6" t="str">
        <f>IF(AF203&gt;=0,COUNT($V203:AF203)+$BT200,"")</f>
        <v/>
      </c>
      <c r="AG204" s="6" t="str">
        <f>IF(AG203&gt;=0,COUNT($V203:AG203)+$BT200,"")</f>
        <v/>
      </c>
      <c r="AH204" s="6" t="str">
        <f>IF(AH203&gt;=0,COUNT($V203:AH203)+$BT200,"")</f>
        <v/>
      </c>
      <c r="AI204" s="6" t="str">
        <f>IF(AI203&gt;=0,COUNT($V203:AI203)+$BT200,"")</f>
        <v/>
      </c>
      <c r="AJ204" s="6" t="str">
        <f>IF(AJ203&gt;=0,COUNT($V203:AJ203)+$BT200,"")</f>
        <v/>
      </c>
      <c r="AK204" s="6" t="str">
        <f>IF(AK203&gt;=0,COUNT($V203:AK203)+$BT200,"")</f>
        <v/>
      </c>
      <c r="AL204" s="6" t="str">
        <f>IF(AL203&gt;=0,COUNT($V203:AL203)+$BT200,"")</f>
        <v/>
      </c>
      <c r="AM204" s="6" t="str">
        <f>IF(AM203&gt;=0,COUNT($V203:AM203)+$BT200,"")</f>
        <v/>
      </c>
      <c r="AN204" s="6" t="str">
        <f>IF(AN203&gt;=0,COUNT($V203:AN203)+$BT200,"")</f>
        <v/>
      </c>
      <c r="AO204" s="6" t="str">
        <f>IF(AO203&gt;=0,COUNT($V203:AO203)+$BT200,"")</f>
        <v/>
      </c>
      <c r="AP204" s="6" t="str">
        <f>IF(AP203&gt;=0,COUNT($V203:AP203)+$BT200,"")</f>
        <v/>
      </c>
      <c r="AQ204" s="6" t="str">
        <f>IF(AQ203&gt;=0,COUNT($V203:AQ203)+$BT200,"")</f>
        <v/>
      </c>
      <c r="AR204" s="6" t="str">
        <f>IF(AR203&gt;=0,COUNT($V203:AR203)+$BT200,"")</f>
        <v/>
      </c>
      <c r="AS204" s="6" t="str">
        <f>IF(AS203&gt;=0,COUNT($V203:AS203)+$BT200,"")</f>
        <v/>
      </c>
      <c r="AT204" s="6" t="str">
        <f>IF(AT203&gt;=0,COUNT($V203:AT203)+$BT200,"")</f>
        <v/>
      </c>
      <c r="AU204" s="6" t="str">
        <f>IF(AU203&gt;=0,COUNT($V203:AU203)+$BT200,"")</f>
        <v/>
      </c>
      <c r="AV204" s="6" t="str">
        <f>IF(AV203&gt;=0,COUNT($V203:AV203)+$BT200,"")</f>
        <v/>
      </c>
      <c r="AW204" s="6" t="str">
        <f>IF(AW203&gt;=0,COUNT($V203:AW203)+$BT200,"")</f>
        <v/>
      </c>
      <c r="AX204" s="6" t="str">
        <f>IF(AX203&gt;=0,COUNT($V203:AX203)+$BT200,"")</f>
        <v/>
      </c>
      <c r="AY204" s="6" t="str">
        <f>IF(AY203&gt;=0,COUNT($V203:AY203)+$BT200,"")</f>
        <v/>
      </c>
      <c r="AZ204" s="6" t="str">
        <f>IF(AZ203&gt;=0,COUNT($V203:AZ203)+$BT200,"")</f>
        <v/>
      </c>
      <c r="BA204" s="6" t="str">
        <f>IF(BA203&gt;=0,COUNT($V203:BA203)+$BT200,"")</f>
        <v/>
      </c>
      <c r="BB204" s="6" t="str">
        <f>IF(BB203&gt;=0,COUNT($V203:BB203)+$BT200,"")</f>
        <v/>
      </c>
      <c r="BC204" s="6" t="str">
        <f>IF(BC203&gt;=0,COUNT($V203:BC203)+$BT200,"")</f>
        <v/>
      </c>
      <c r="BD204" s="6" t="str">
        <f>IF(BD203&gt;=0,COUNT($V203:BD203)+$BT200,"")</f>
        <v/>
      </c>
      <c r="BE204" s="6" t="str">
        <f>IF(BE203&gt;=0,COUNT($V203:BE203)+$BT200,"")</f>
        <v/>
      </c>
      <c r="BF204" s="6" t="str">
        <f>IF(BF203&gt;=0,COUNT($V203:BF203)+$BT200,"")</f>
        <v/>
      </c>
      <c r="BG204" s="6" t="str">
        <f>IF(BG203&gt;=0,COUNT($V203:BG203)+$BT200,"")</f>
        <v/>
      </c>
      <c r="BH204" s="6" t="str">
        <f>IF(BH203&gt;=0,COUNT($V203:BH203)+$BT200,"")</f>
        <v/>
      </c>
      <c r="BI204" s="6" t="str">
        <f>IF(BI203&gt;=0,COUNT($V203:BI203)+$BT200,"")</f>
        <v/>
      </c>
      <c r="BJ204" s="6" t="str">
        <f>IF(BJ203&gt;=0,COUNT($V203:BJ203)+$BT200,"")</f>
        <v/>
      </c>
      <c r="BK204" s="6" t="str">
        <f>IF(BK203&gt;=0,COUNT($V203:BK203)+$BT200,"")</f>
        <v/>
      </c>
      <c r="BL204" s="6" t="str">
        <f>IF(BL203&gt;=0,COUNT($V203:BL203)+$BT200,"")</f>
        <v/>
      </c>
      <c r="BM204" s="6" t="str">
        <f>IF(BM203&gt;=0,COUNT($V203:BM203)+$BT200,"")</f>
        <v/>
      </c>
      <c r="BN204" s="6" t="str">
        <f>IF(BN203&gt;=0,COUNT($V203:BN203)+$BT200,"")</f>
        <v/>
      </c>
      <c r="BO204" s="6" t="str">
        <f>IF(BO203&gt;=0,COUNT($V203:BO203)+$BT200,"")</f>
        <v/>
      </c>
      <c r="BP204" s="6" t="str">
        <f>IF(BP203&gt;=0,COUNT($V203:BP203)+$BT200,"")</f>
        <v/>
      </c>
      <c r="BQ204" s="6" t="str">
        <f>IF(BQ203&gt;=0,COUNT($V203:BQ203)+$BT200,"")</f>
        <v/>
      </c>
      <c r="BR204" s="6" t="str">
        <f>IF(BR203&gt;=0,COUNT($V203:BR203)+$BT200,"")</f>
        <v/>
      </c>
      <c r="BS204" s="6" t="str">
        <f>IF(BS203&gt;=0,COUNT($V203:BS203)+$BT200,"")</f>
        <v/>
      </c>
      <c r="BT204" s="6">
        <f>COUNT(V204:BS204)+BT200</f>
        <v>64</v>
      </c>
      <c r="BU204" s="276" t="str">
        <f>V204&amp;BU203&amp;W204&amp;BU203&amp;X204&amp;BU203&amp;Y204&amp;BU203&amp;Z204&amp;BU203&amp;AA204&amp;BU203&amp;AB204&amp;BU203&amp;AC204&amp;BU203&amp;AD204&amp;BU203&amp;AE204&amp;BU203&amp;AF204&amp;BU203&amp;AG204&amp;BU203&amp;AH204&amp;BU203&amp;AI204&amp;BU203&amp;AJ204&amp;BU203&amp;AK204&amp;BU203&amp;AL204&amp;BU203&amp;AM204&amp;BU203&amp;AN204&amp;BU203&amp;AO204&amp;BU203&amp;AP204&amp;BU203&amp;AQ204&amp;BU203&amp;AR204&amp;BU203&amp;AS204&amp;BU203&amp;AT204&amp;BU203&amp;AU204&amp;BU203&amp;AV204&amp;BU203&amp;AW204&amp;BU203&amp;AX204&amp;BU203&amp;AY204&amp;BU203&amp;AZ204&amp;BU203&amp;BA204&amp;BU203&amp;BB204&amp;BU203&amp;BC204&amp;BU203&amp;BD204&amp;BU203&amp;BE204&amp;BU203&amp;BF204&amp;BU203&amp;BG204&amp;BU203&amp;BH204&amp;BU203&amp;BI204&amp;BU203&amp;BJ204&amp;BU203&amp;BK204&amp;BU203&amp;BL204&amp;BU203&amp;BM204&amp;BU203&amp;BN204&amp;BU203&amp;BO204&amp;BU203&amp;BP204&amp;BU203&amp;BQ204&amp;BU203&amp;BR204&amp;BU203&amp;BS204</f>
        <v xml:space="preserve">63  64                                                                                                </v>
      </c>
      <c r="BV204" s="6"/>
      <c r="BW204" s="6"/>
    </row>
    <row r="205" spans="22:75" x14ac:dyDescent="0.35">
      <c r="V205" s="275">
        <f>'Encode Data'!H31</f>
        <v>2</v>
      </c>
      <c r="W205" s="6">
        <f t="shared" ref="W205:BB205" si="204">V205</f>
        <v>2</v>
      </c>
      <c r="X205" s="6">
        <f t="shared" si="204"/>
        <v>2</v>
      </c>
      <c r="Y205" s="6">
        <f t="shared" si="204"/>
        <v>2</v>
      </c>
      <c r="Z205" s="6">
        <f t="shared" si="204"/>
        <v>2</v>
      </c>
      <c r="AA205" s="6">
        <f t="shared" si="204"/>
        <v>2</v>
      </c>
      <c r="AB205" s="6">
        <f t="shared" si="204"/>
        <v>2</v>
      </c>
      <c r="AC205" s="6">
        <f t="shared" si="204"/>
        <v>2</v>
      </c>
      <c r="AD205" s="6">
        <f t="shared" si="204"/>
        <v>2</v>
      </c>
      <c r="AE205" s="6">
        <f t="shared" si="204"/>
        <v>2</v>
      </c>
      <c r="AF205" s="6">
        <f t="shared" si="204"/>
        <v>2</v>
      </c>
      <c r="AG205" s="6">
        <f t="shared" si="204"/>
        <v>2</v>
      </c>
      <c r="AH205" s="6">
        <f t="shared" si="204"/>
        <v>2</v>
      </c>
      <c r="AI205" s="6">
        <f t="shared" si="204"/>
        <v>2</v>
      </c>
      <c r="AJ205" s="6">
        <f t="shared" si="204"/>
        <v>2</v>
      </c>
      <c r="AK205" s="6">
        <f t="shared" si="204"/>
        <v>2</v>
      </c>
      <c r="AL205" s="6">
        <f t="shared" si="204"/>
        <v>2</v>
      </c>
      <c r="AM205" s="6">
        <f t="shared" si="204"/>
        <v>2</v>
      </c>
      <c r="AN205" s="6">
        <f t="shared" si="204"/>
        <v>2</v>
      </c>
      <c r="AO205" s="6">
        <f t="shared" si="204"/>
        <v>2</v>
      </c>
      <c r="AP205" s="6">
        <f t="shared" si="204"/>
        <v>2</v>
      </c>
      <c r="AQ205" s="6">
        <f t="shared" si="204"/>
        <v>2</v>
      </c>
      <c r="AR205" s="6">
        <f t="shared" si="204"/>
        <v>2</v>
      </c>
      <c r="AS205" s="6">
        <f t="shared" si="204"/>
        <v>2</v>
      </c>
      <c r="AT205" s="6">
        <f t="shared" si="204"/>
        <v>2</v>
      </c>
      <c r="AU205" s="6">
        <f t="shared" si="204"/>
        <v>2</v>
      </c>
      <c r="AV205" s="6">
        <f t="shared" si="204"/>
        <v>2</v>
      </c>
      <c r="AW205" s="6">
        <f t="shared" si="204"/>
        <v>2</v>
      </c>
      <c r="AX205" s="6">
        <f t="shared" si="204"/>
        <v>2</v>
      </c>
      <c r="AY205" s="6">
        <f t="shared" si="204"/>
        <v>2</v>
      </c>
      <c r="AZ205" s="6">
        <f t="shared" si="204"/>
        <v>2</v>
      </c>
      <c r="BA205" s="6">
        <f t="shared" si="204"/>
        <v>2</v>
      </c>
      <c r="BB205" s="6">
        <f t="shared" si="204"/>
        <v>2</v>
      </c>
      <c r="BC205" s="6">
        <f t="shared" ref="BC205:BS205" si="205">BB205</f>
        <v>2</v>
      </c>
      <c r="BD205" s="6">
        <f t="shared" si="205"/>
        <v>2</v>
      </c>
      <c r="BE205" s="6">
        <f t="shared" si="205"/>
        <v>2</v>
      </c>
      <c r="BF205" s="6">
        <f t="shared" si="205"/>
        <v>2</v>
      </c>
      <c r="BG205" s="6">
        <f t="shared" si="205"/>
        <v>2</v>
      </c>
      <c r="BH205" s="6">
        <f t="shared" si="205"/>
        <v>2</v>
      </c>
      <c r="BI205" s="6">
        <f t="shared" si="205"/>
        <v>2</v>
      </c>
      <c r="BJ205" s="6">
        <f t="shared" si="205"/>
        <v>2</v>
      </c>
      <c r="BK205" s="6">
        <f t="shared" si="205"/>
        <v>2</v>
      </c>
      <c r="BL205" s="6">
        <f t="shared" si="205"/>
        <v>2</v>
      </c>
      <c r="BM205" s="6">
        <f t="shared" si="205"/>
        <v>2</v>
      </c>
      <c r="BN205" s="6">
        <f t="shared" si="205"/>
        <v>2</v>
      </c>
      <c r="BO205" s="6">
        <f t="shared" si="205"/>
        <v>2</v>
      </c>
      <c r="BP205" s="6">
        <f t="shared" si="205"/>
        <v>2</v>
      </c>
      <c r="BQ205" s="6">
        <f t="shared" si="205"/>
        <v>2</v>
      </c>
      <c r="BR205" s="6">
        <f t="shared" si="205"/>
        <v>2</v>
      </c>
      <c r="BS205" s="6">
        <f t="shared" si="205"/>
        <v>2</v>
      </c>
      <c r="BV205" s="6"/>
      <c r="BW205" s="6"/>
    </row>
    <row r="206" spans="22:75" x14ac:dyDescent="0.35">
      <c r="V206" s="6">
        <v>1</v>
      </c>
      <c r="W206" s="6">
        <v>2</v>
      </c>
      <c r="X206" s="6">
        <v>3</v>
      </c>
      <c r="Y206" s="6">
        <v>4</v>
      </c>
      <c r="Z206" s="6">
        <v>5</v>
      </c>
      <c r="AA206" s="6">
        <v>6</v>
      </c>
      <c r="AB206" s="6">
        <v>7</v>
      </c>
      <c r="AC206" s="6">
        <v>8</v>
      </c>
      <c r="AD206" s="6">
        <v>9</v>
      </c>
      <c r="AE206" s="6">
        <v>10</v>
      </c>
      <c r="AF206" s="6">
        <v>11</v>
      </c>
      <c r="AG206" s="6">
        <v>12</v>
      </c>
      <c r="AH206" s="6">
        <v>13</v>
      </c>
      <c r="AI206" s="6">
        <v>14</v>
      </c>
      <c r="AJ206" s="6">
        <v>15</v>
      </c>
      <c r="AK206" s="6">
        <v>16</v>
      </c>
      <c r="AL206" s="6">
        <v>17</v>
      </c>
      <c r="AM206" s="6">
        <v>18</v>
      </c>
      <c r="AN206" s="6">
        <v>19</v>
      </c>
      <c r="AO206" s="6">
        <v>20</v>
      </c>
      <c r="AP206" s="6">
        <v>21</v>
      </c>
      <c r="AQ206" s="6">
        <v>22</v>
      </c>
      <c r="AR206" s="6">
        <v>23</v>
      </c>
      <c r="AS206" s="6">
        <v>24</v>
      </c>
      <c r="AT206" s="6">
        <v>25</v>
      </c>
      <c r="AU206" s="6">
        <v>26</v>
      </c>
      <c r="AV206" s="6">
        <v>27</v>
      </c>
      <c r="AW206" s="6">
        <v>28</v>
      </c>
      <c r="AX206" s="6">
        <v>29</v>
      </c>
      <c r="AY206" s="6">
        <v>30</v>
      </c>
      <c r="AZ206" s="6">
        <v>31</v>
      </c>
      <c r="BA206" s="6">
        <v>32</v>
      </c>
      <c r="BB206" s="6">
        <v>33</v>
      </c>
      <c r="BC206" s="6">
        <v>34</v>
      </c>
      <c r="BD206" s="6">
        <v>35</v>
      </c>
      <c r="BE206" s="6">
        <v>36</v>
      </c>
      <c r="BF206" s="6">
        <v>37</v>
      </c>
      <c r="BG206" s="6">
        <v>38</v>
      </c>
      <c r="BH206" s="6">
        <v>39</v>
      </c>
      <c r="BI206" s="6">
        <v>40</v>
      </c>
      <c r="BJ206" s="6">
        <v>41</v>
      </c>
      <c r="BK206" s="6">
        <v>42</v>
      </c>
      <c r="BL206" s="6">
        <v>43</v>
      </c>
      <c r="BM206" s="6">
        <v>44</v>
      </c>
      <c r="BN206" s="6">
        <v>45</v>
      </c>
      <c r="BO206" s="6">
        <v>46</v>
      </c>
      <c r="BP206" s="6">
        <v>47</v>
      </c>
      <c r="BQ206" s="6">
        <v>48</v>
      </c>
      <c r="BR206" s="6">
        <v>49</v>
      </c>
      <c r="BS206" s="6">
        <v>50</v>
      </c>
      <c r="BV206" s="6"/>
      <c r="BW206" s="6"/>
    </row>
    <row r="207" spans="22:75" x14ac:dyDescent="0.35">
      <c r="V207" s="6">
        <f t="shared" ref="V207:BA207" si="206">V205-V206</f>
        <v>1</v>
      </c>
      <c r="W207" s="6">
        <f t="shared" si="206"/>
        <v>0</v>
      </c>
      <c r="X207" s="6">
        <f t="shared" si="206"/>
        <v>-1</v>
      </c>
      <c r="Y207" s="6">
        <f t="shared" si="206"/>
        <v>-2</v>
      </c>
      <c r="Z207" s="6">
        <f t="shared" si="206"/>
        <v>-3</v>
      </c>
      <c r="AA207" s="6">
        <f t="shared" si="206"/>
        <v>-4</v>
      </c>
      <c r="AB207" s="6">
        <f t="shared" si="206"/>
        <v>-5</v>
      </c>
      <c r="AC207" s="6">
        <f t="shared" si="206"/>
        <v>-6</v>
      </c>
      <c r="AD207" s="6">
        <f t="shared" si="206"/>
        <v>-7</v>
      </c>
      <c r="AE207" s="6">
        <f t="shared" si="206"/>
        <v>-8</v>
      </c>
      <c r="AF207" s="6">
        <f t="shared" si="206"/>
        <v>-9</v>
      </c>
      <c r="AG207" s="6">
        <f t="shared" si="206"/>
        <v>-10</v>
      </c>
      <c r="AH207" s="6">
        <f t="shared" si="206"/>
        <v>-11</v>
      </c>
      <c r="AI207" s="6">
        <f t="shared" si="206"/>
        <v>-12</v>
      </c>
      <c r="AJ207" s="6">
        <f t="shared" si="206"/>
        <v>-13</v>
      </c>
      <c r="AK207" s="6">
        <f t="shared" si="206"/>
        <v>-14</v>
      </c>
      <c r="AL207" s="6">
        <f t="shared" si="206"/>
        <v>-15</v>
      </c>
      <c r="AM207" s="6">
        <f t="shared" si="206"/>
        <v>-16</v>
      </c>
      <c r="AN207" s="6">
        <f t="shared" si="206"/>
        <v>-17</v>
      </c>
      <c r="AO207" s="6">
        <f t="shared" si="206"/>
        <v>-18</v>
      </c>
      <c r="AP207" s="6">
        <f t="shared" si="206"/>
        <v>-19</v>
      </c>
      <c r="AQ207" s="6">
        <f t="shared" si="206"/>
        <v>-20</v>
      </c>
      <c r="AR207" s="6">
        <f t="shared" si="206"/>
        <v>-21</v>
      </c>
      <c r="AS207" s="6">
        <f t="shared" si="206"/>
        <v>-22</v>
      </c>
      <c r="AT207" s="6">
        <f t="shared" si="206"/>
        <v>-23</v>
      </c>
      <c r="AU207" s="6">
        <f t="shared" si="206"/>
        <v>-24</v>
      </c>
      <c r="AV207" s="6">
        <f t="shared" si="206"/>
        <v>-25</v>
      </c>
      <c r="AW207" s="6">
        <f t="shared" si="206"/>
        <v>-26</v>
      </c>
      <c r="AX207" s="6">
        <f t="shared" si="206"/>
        <v>-27</v>
      </c>
      <c r="AY207" s="6">
        <f t="shared" si="206"/>
        <v>-28</v>
      </c>
      <c r="AZ207" s="6">
        <f t="shared" si="206"/>
        <v>-29</v>
      </c>
      <c r="BA207" s="6">
        <f t="shared" si="206"/>
        <v>-30</v>
      </c>
      <c r="BB207" s="6">
        <f t="shared" ref="BB207:BS207" si="207">BB205-BB206</f>
        <v>-31</v>
      </c>
      <c r="BC207" s="6">
        <f t="shared" si="207"/>
        <v>-32</v>
      </c>
      <c r="BD207" s="6">
        <f t="shared" si="207"/>
        <v>-33</v>
      </c>
      <c r="BE207" s="6">
        <f t="shared" si="207"/>
        <v>-34</v>
      </c>
      <c r="BF207" s="6">
        <f t="shared" si="207"/>
        <v>-35</v>
      </c>
      <c r="BG207" s="6">
        <f t="shared" si="207"/>
        <v>-36</v>
      </c>
      <c r="BH207" s="6">
        <f t="shared" si="207"/>
        <v>-37</v>
      </c>
      <c r="BI207" s="6">
        <f t="shared" si="207"/>
        <v>-38</v>
      </c>
      <c r="BJ207" s="6">
        <f t="shared" si="207"/>
        <v>-39</v>
      </c>
      <c r="BK207" s="6">
        <f t="shared" si="207"/>
        <v>-40</v>
      </c>
      <c r="BL207" s="6">
        <f t="shared" si="207"/>
        <v>-41</v>
      </c>
      <c r="BM207" s="6">
        <f t="shared" si="207"/>
        <v>-42</v>
      </c>
      <c r="BN207" s="6">
        <f t="shared" si="207"/>
        <v>-43</v>
      </c>
      <c r="BO207" s="6">
        <f t="shared" si="207"/>
        <v>-44</v>
      </c>
      <c r="BP207" s="6">
        <f t="shared" si="207"/>
        <v>-45</v>
      </c>
      <c r="BQ207" s="6">
        <f t="shared" si="207"/>
        <v>-46</v>
      </c>
      <c r="BR207" s="6">
        <f t="shared" si="207"/>
        <v>-47</v>
      </c>
      <c r="BS207" s="6">
        <f t="shared" si="207"/>
        <v>-48</v>
      </c>
      <c r="BU207" s="6" t="s">
        <v>21</v>
      </c>
      <c r="BV207" s="6"/>
      <c r="BW207" s="6"/>
    </row>
    <row r="208" spans="22:75" x14ac:dyDescent="0.35">
      <c r="V208" s="6">
        <f>IF(V207&gt;=0,COUNT($V207)+BT204,"")</f>
        <v>65</v>
      </c>
      <c r="W208" s="6">
        <f>IF(W207&gt;=0,COUNT($V207:W207)+$BT204,"")</f>
        <v>66</v>
      </c>
      <c r="X208" s="6" t="str">
        <f>IF(X207&gt;=0,COUNT($V207:X207)+$BT204,"")</f>
        <v/>
      </c>
      <c r="Y208" s="6" t="str">
        <f>IF(Y207&gt;=0,COUNT($V207:Y207)+$BT204,"")</f>
        <v/>
      </c>
      <c r="Z208" s="6" t="str">
        <f>IF(Z207&gt;=0,COUNT($V207:Z207)+$BT204,"")</f>
        <v/>
      </c>
      <c r="AA208" s="6" t="str">
        <f>IF(AA207&gt;=0,COUNT($V207:AA207)+$BT204,"")</f>
        <v/>
      </c>
      <c r="AB208" s="6" t="str">
        <f>IF(AB207&gt;=0,COUNT($V207:AB207)+$BT204,"")</f>
        <v/>
      </c>
      <c r="AC208" s="6" t="str">
        <f>IF(AC207&gt;=0,COUNT($V207:AC207)+$BT204,"")</f>
        <v/>
      </c>
      <c r="AD208" s="6" t="str">
        <f>IF(AD207&gt;=0,COUNT($V207:AD207)+$BT204,"")</f>
        <v/>
      </c>
      <c r="AE208" s="6" t="str">
        <f>IF(AE207&gt;=0,COUNT($V207:AE207)+$BT204,"")</f>
        <v/>
      </c>
      <c r="AF208" s="6" t="str">
        <f>IF(AF207&gt;=0,COUNT($V207:AF207)+$BT204,"")</f>
        <v/>
      </c>
      <c r="AG208" s="6" t="str">
        <f>IF(AG207&gt;=0,COUNT($V207:AG207)+$BT204,"")</f>
        <v/>
      </c>
      <c r="AH208" s="6" t="str">
        <f>IF(AH207&gt;=0,COUNT($V207:AH207)+$BT204,"")</f>
        <v/>
      </c>
      <c r="AI208" s="6" t="str">
        <f>IF(AI207&gt;=0,COUNT($V207:AI207)+$BT204,"")</f>
        <v/>
      </c>
      <c r="AJ208" s="6" t="str">
        <f>IF(AJ207&gt;=0,COUNT($V207:AJ207)+$BT204,"")</f>
        <v/>
      </c>
      <c r="AK208" s="6" t="str">
        <f>IF(AK207&gt;=0,COUNT($V207:AK207)+$BT204,"")</f>
        <v/>
      </c>
      <c r="AL208" s="6" t="str">
        <f>IF(AL207&gt;=0,COUNT($V207:AL207)+$BT204,"")</f>
        <v/>
      </c>
      <c r="AM208" s="6" t="str">
        <f>IF(AM207&gt;=0,COUNT($V207:AM207)+$BT204,"")</f>
        <v/>
      </c>
      <c r="AN208" s="6" t="str">
        <f>IF(AN207&gt;=0,COUNT($V207:AN207)+$BT204,"")</f>
        <v/>
      </c>
      <c r="AO208" s="6" t="str">
        <f>IF(AO207&gt;=0,COUNT($V207:AO207)+$BT204,"")</f>
        <v/>
      </c>
      <c r="AP208" s="6" t="str">
        <f>IF(AP207&gt;=0,COUNT($V207:AP207)+$BT204,"")</f>
        <v/>
      </c>
      <c r="AQ208" s="6" t="str">
        <f>IF(AQ207&gt;=0,COUNT($V207:AQ207)+$BT204,"")</f>
        <v/>
      </c>
      <c r="AR208" s="6" t="str">
        <f>IF(AR207&gt;=0,COUNT($V207:AR207)+$BT204,"")</f>
        <v/>
      </c>
      <c r="AS208" s="6" t="str">
        <f>IF(AS207&gt;=0,COUNT($V207:AS207)+$BT204,"")</f>
        <v/>
      </c>
      <c r="AT208" s="6" t="str">
        <f>IF(AT207&gt;=0,COUNT($V207:AT207)+$BT204,"")</f>
        <v/>
      </c>
      <c r="AU208" s="6" t="str">
        <f>IF(AU207&gt;=0,COUNT($V207:AU207)+$BT204,"")</f>
        <v/>
      </c>
      <c r="AV208" s="6" t="str">
        <f>IF(AV207&gt;=0,COUNT($V207:AV207)+$BT204,"")</f>
        <v/>
      </c>
      <c r="AW208" s="6" t="str">
        <f>IF(AW207&gt;=0,COUNT($V207:AW207)+$BT204,"")</f>
        <v/>
      </c>
      <c r="AX208" s="6" t="str">
        <f>IF(AX207&gt;=0,COUNT($V207:AX207)+$BT204,"")</f>
        <v/>
      </c>
      <c r="AY208" s="6" t="str">
        <f>IF(AY207&gt;=0,COUNT($V207:AY207)+$BT204,"")</f>
        <v/>
      </c>
      <c r="AZ208" s="6" t="str">
        <f>IF(AZ207&gt;=0,COUNT($V207:AZ207)+$BT204,"")</f>
        <v/>
      </c>
      <c r="BA208" s="6" t="str">
        <f>IF(BA207&gt;=0,COUNT($V207:BA207)+$BT204,"")</f>
        <v/>
      </c>
      <c r="BB208" s="6" t="str">
        <f>IF(BB207&gt;=0,COUNT($V207:BB207)+$BT204,"")</f>
        <v/>
      </c>
      <c r="BC208" s="6" t="str">
        <f>IF(BC207&gt;=0,COUNT($V207:BC207)+$BT204,"")</f>
        <v/>
      </c>
      <c r="BD208" s="6" t="str">
        <f>IF(BD207&gt;=0,COUNT($V207:BD207)+$BT204,"")</f>
        <v/>
      </c>
      <c r="BE208" s="6" t="str">
        <f>IF(BE207&gt;=0,COUNT($V207:BE207)+$BT204,"")</f>
        <v/>
      </c>
      <c r="BF208" s="6" t="str">
        <f>IF(BF207&gt;=0,COUNT($V207:BF207)+$BT204,"")</f>
        <v/>
      </c>
      <c r="BG208" s="6" t="str">
        <f>IF(BG207&gt;=0,COUNT($V207:BG207)+$BT204,"")</f>
        <v/>
      </c>
      <c r="BH208" s="6" t="str">
        <f>IF(BH207&gt;=0,COUNT($V207:BH207)+$BT204,"")</f>
        <v/>
      </c>
      <c r="BI208" s="6" t="str">
        <f>IF(BI207&gt;=0,COUNT($V207:BI207)+$BT204,"")</f>
        <v/>
      </c>
      <c r="BJ208" s="6" t="str">
        <f>IF(BJ207&gt;=0,COUNT($V207:BJ207)+$BT204,"")</f>
        <v/>
      </c>
      <c r="BK208" s="6" t="str">
        <f>IF(BK207&gt;=0,COUNT($V207:BK207)+$BT204,"")</f>
        <v/>
      </c>
      <c r="BL208" s="6" t="str">
        <f>IF(BL207&gt;=0,COUNT($V207:BL207)+$BT204,"")</f>
        <v/>
      </c>
      <c r="BM208" s="6" t="str">
        <f>IF(BM207&gt;=0,COUNT($V207:BM207)+$BT204,"")</f>
        <v/>
      </c>
      <c r="BN208" s="6" t="str">
        <f>IF(BN207&gt;=0,COUNT($V207:BN207)+$BT204,"")</f>
        <v/>
      </c>
      <c r="BO208" s="6" t="str">
        <f>IF(BO207&gt;=0,COUNT($V207:BO207)+$BT204,"")</f>
        <v/>
      </c>
      <c r="BP208" s="6" t="str">
        <f>IF(BP207&gt;=0,COUNT($V207:BP207)+$BT204,"")</f>
        <v/>
      </c>
      <c r="BQ208" s="6" t="str">
        <f>IF(BQ207&gt;=0,COUNT($V207:BQ207)+$BT204,"")</f>
        <v/>
      </c>
      <c r="BR208" s="6" t="str">
        <f>IF(BR207&gt;=0,COUNT($V207:BR207)+$BT204,"")</f>
        <v/>
      </c>
      <c r="BS208" s="6" t="str">
        <f>IF(BS207&gt;=0,COUNT($V207:BS207)+$BT204,"")</f>
        <v/>
      </c>
      <c r="BT208" s="6">
        <f>COUNT(V208:BS208)+BT204</f>
        <v>66</v>
      </c>
      <c r="BU208" s="276" t="str">
        <f>V208&amp;BU207&amp;W208&amp;BU207&amp;X208&amp;BU207&amp;Y208&amp;BU207&amp;Z208&amp;BU207&amp;AA208&amp;BU207&amp;AB208&amp;BU207&amp;AC208&amp;BU207&amp;AD208&amp;BU207&amp;AE208&amp;BU207&amp;AF208&amp;BU207&amp;AG208&amp;BU207&amp;AH208&amp;BU207&amp;AI208&amp;BU207&amp;AJ208&amp;BU207&amp;AK208&amp;BU207&amp;AL208&amp;BU207&amp;AM208&amp;BU207&amp;AN208&amp;BU207&amp;AO208&amp;BU207&amp;AP208&amp;BU207&amp;AQ208&amp;BU207&amp;AR208&amp;BU207&amp;AS208&amp;BU207&amp;AT208&amp;BU207&amp;AU208&amp;BU207&amp;AV208&amp;BU207&amp;AW208&amp;BU207&amp;AX208&amp;BU207&amp;AY208&amp;BU207&amp;AZ208&amp;BU207&amp;BA208&amp;BU207&amp;BB208&amp;BU207&amp;BC208&amp;BU207&amp;BD208&amp;BU207&amp;BE208&amp;BU207&amp;BF208&amp;BU207&amp;BG208&amp;BU207&amp;BH208&amp;BU207&amp;BI208&amp;BU207&amp;BJ208&amp;BU207&amp;BK208&amp;BU207&amp;BL208&amp;BU207&amp;BM208&amp;BU207&amp;BN208&amp;BU207&amp;BO208&amp;BU207&amp;BP208&amp;BU207&amp;BQ208&amp;BU207&amp;BR208&amp;BU207&amp;BS208</f>
        <v xml:space="preserve">65  66                                                                                                </v>
      </c>
      <c r="BV208" s="6"/>
      <c r="BW208" s="6"/>
    </row>
    <row r="209" spans="22:75" x14ac:dyDescent="0.35">
      <c r="V209" s="275">
        <f>'Encode Data'!H34</f>
        <v>2</v>
      </c>
      <c r="W209" s="6">
        <f t="shared" ref="W209:BB209" si="208">V209</f>
        <v>2</v>
      </c>
      <c r="X209" s="6">
        <f t="shared" si="208"/>
        <v>2</v>
      </c>
      <c r="Y209" s="6">
        <f t="shared" si="208"/>
        <v>2</v>
      </c>
      <c r="Z209" s="6">
        <f t="shared" si="208"/>
        <v>2</v>
      </c>
      <c r="AA209" s="6">
        <f t="shared" si="208"/>
        <v>2</v>
      </c>
      <c r="AB209" s="6">
        <f t="shared" si="208"/>
        <v>2</v>
      </c>
      <c r="AC209" s="6">
        <f t="shared" si="208"/>
        <v>2</v>
      </c>
      <c r="AD209" s="6">
        <f t="shared" si="208"/>
        <v>2</v>
      </c>
      <c r="AE209" s="6">
        <f t="shared" si="208"/>
        <v>2</v>
      </c>
      <c r="AF209" s="6">
        <f t="shared" si="208"/>
        <v>2</v>
      </c>
      <c r="AG209" s="6">
        <f t="shared" si="208"/>
        <v>2</v>
      </c>
      <c r="AH209" s="6">
        <f t="shared" si="208"/>
        <v>2</v>
      </c>
      <c r="AI209" s="6">
        <f t="shared" si="208"/>
        <v>2</v>
      </c>
      <c r="AJ209" s="6">
        <f t="shared" si="208"/>
        <v>2</v>
      </c>
      <c r="AK209" s="6">
        <f t="shared" si="208"/>
        <v>2</v>
      </c>
      <c r="AL209" s="6">
        <f t="shared" si="208"/>
        <v>2</v>
      </c>
      <c r="AM209" s="6">
        <f t="shared" si="208"/>
        <v>2</v>
      </c>
      <c r="AN209" s="6">
        <f t="shared" si="208"/>
        <v>2</v>
      </c>
      <c r="AO209" s="6">
        <f t="shared" si="208"/>
        <v>2</v>
      </c>
      <c r="AP209" s="6">
        <f t="shared" si="208"/>
        <v>2</v>
      </c>
      <c r="AQ209" s="6">
        <f t="shared" si="208"/>
        <v>2</v>
      </c>
      <c r="AR209" s="6">
        <f t="shared" si="208"/>
        <v>2</v>
      </c>
      <c r="AS209" s="6">
        <f t="shared" si="208"/>
        <v>2</v>
      </c>
      <c r="AT209" s="6">
        <f t="shared" si="208"/>
        <v>2</v>
      </c>
      <c r="AU209" s="6">
        <f t="shared" si="208"/>
        <v>2</v>
      </c>
      <c r="AV209" s="6">
        <f t="shared" si="208"/>
        <v>2</v>
      </c>
      <c r="AW209" s="6">
        <f t="shared" si="208"/>
        <v>2</v>
      </c>
      <c r="AX209" s="6">
        <f t="shared" si="208"/>
        <v>2</v>
      </c>
      <c r="AY209" s="6">
        <f t="shared" si="208"/>
        <v>2</v>
      </c>
      <c r="AZ209" s="6">
        <f t="shared" si="208"/>
        <v>2</v>
      </c>
      <c r="BA209" s="6">
        <f t="shared" si="208"/>
        <v>2</v>
      </c>
      <c r="BB209" s="6">
        <f t="shared" si="208"/>
        <v>2</v>
      </c>
      <c r="BC209" s="6">
        <f t="shared" ref="BC209:BS209" si="209">BB209</f>
        <v>2</v>
      </c>
      <c r="BD209" s="6">
        <f t="shared" si="209"/>
        <v>2</v>
      </c>
      <c r="BE209" s="6">
        <f t="shared" si="209"/>
        <v>2</v>
      </c>
      <c r="BF209" s="6">
        <f t="shared" si="209"/>
        <v>2</v>
      </c>
      <c r="BG209" s="6">
        <f t="shared" si="209"/>
        <v>2</v>
      </c>
      <c r="BH209" s="6">
        <f t="shared" si="209"/>
        <v>2</v>
      </c>
      <c r="BI209" s="6">
        <f t="shared" si="209"/>
        <v>2</v>
      </c>
      <c r="BJ209" s="6">
        <f t="shared" si="209"/>
        <v>2</v>
      </c>
      <c r="BK209" s="6">
        <f t="shared" si="209"/>
        <v>2</v>
      </c>
      <c r="BL209" s="6">
        <f t="shared" si="209"/>
        <v>2</v>
      </c>
      <c r="BM209" s="6">
        <f t="shared" si="209"/>
        <v>2</v>
      </c>
      <c r="BN209" s="6">
        <f t="shared" si="209"/>
        <v>2</v>
      </c>
      <c r="BO209" s="6">
        <f t="shared" si="209"/>
        <v>2</v>
      </c>
      <c r="BP209" s="6">
        <f t="shared" si="209"/>
        <v>2</v>
      </c>
      <c r="BQ209" s="6">
        <f t="shared" si="209"/>
        <v>2</v>
      </c>
      <c r="BR209" s="6">
        <f t="shared" si="209"/>
        <v>2</v>
      </c>
      <c r="BS209" s="6">
        <f t="shared" si="209"/>
        <v>2</v>
      </c>
      <c r="BV209" s="6"/>
      <c r="BW209" s="6"/>
    </row>
    <row r="210" spans="22:75" x14ac:dyDescent="0.35">
      <c r="V210" s="6">
        <v>1</v>
      </c>
      <c r="W210" s="6">
        <v>2</v>
      </c>
      <c r="X210" s="6">
        <v>3</v>
      </c>
      <c r="Y210" s="6">
        <v>4</v>
      </c>
      <c r="Z210" s="6">
        <v>5</v>
      </c>
      <c r="AA210" s="6">
        <v>6</v>
      </c>
      <c r="AB210" s="6">
        <v>7</v>
      </c>
      <c r="AC210" s="6">
        <v>8</v>
      </c>
      <c r="AD210" s="6">
        <v>9</v>
      </c>
      <c r="AE210" s="6">
        <v>10</v>
      </c>
      <c r="AF210" s="6">
        <v>11</v>
      </c>
      <c r="AG210" s="6">
        <v>12</v>
      </c>
      <c r="AH210" s="6">
        <v>13</v>
      </c>
      <c r="AI210" s="6">
        <v>14</v>
      </c>
      <c r="AJ210" s="6">
        <v>15</v>
      </c>
      <c r="AK210" s="6">
        <v>16</v>
      </c>
      <c r="AL210" s="6">
        <v>17</v>
      </c>
      <c r="AM210" s="6">
        <v>18</v>
      </c>
      <c r="AN210" s="6">
        <v>19</v>
      </c>
      <c r="AO210" s="6">
        <v>20</v>
      </c>
      <c r="AP210" s="6">
        <v>21</v>
      </c>
      <c r="AQ210" s="6">
        <v>22</v>
      </c>
      <c r="AR210" s="6">
        <v>23</v>
      </c>
      <c r="AS210" s="6">
        <v>24</v>
      </c>
      <c r="AT210" s="6">
        <v>25</v>
      </c>
      <c r="AU210" s="6">
        <v>26</v>
      </c>
      <c r="AV210" s="6">
        <v>27</v>
      </c>
      <c r="AW210" s="6">
        <v>28</v>
      </c>
      <c r="AX210" s="6">
        <v>29</v>
      </c>
      <c r="AY210" s="6">
        <v>30</v>
      </c>
      <c r="AZ210" s="6">
        <v>31</v>
      </c>
      <c r="BA210" s="6">
        <v>32</v>
      </c>
      <c r="BB210" s="6">
        <v>33</v>
      </c>
      <c r="BC210" s="6">
        <v>34</v>
      </c>
      <c r="BD210" s="6">
        <v>35</v>
      </c>
      <c r="BE210" s="6">
        <v>36</v>
      </c>
      <c r="BF210" s="6">
        <v>37</v>
      </c>
      <c r="BG210" s="6">
        <v>38</v>
      </c>
      <c r="BH210" s="6">
        <v>39</v>
      </c>
      <c r="BI210" s="6">
        <v>40</v>
      </c>
      <c r="BJ210" s="6">
        <v>41</v>
      </c>
      <c r="BK210" s="6">
        <v>42</v>
      </c>
      <c r="BL210" s="6">
        <v>43</v>
      </c>
      <c r="BM210" s="6">
        <v>44</v>
      </c>
      <c r="BN210" s="6">
        <v>45</v>
      </c>
      <c r="BO210" s="6">
        <v>46</v>
      </c>
      <c r="BP210" s="6">
        <v>47</v>
      </c>
      <c r="BQ210" s="6">
        <v>48</v>
      </c>
      <c r="BR210" s="6">
        <v>49</v>
      </c>
      <c r="BS210" s="6">
        <v>50</v>
      </c>
      <c r="BV210" s="6"/>
      <c r="BW210" s="6"/>
    </row>
    <row r="211" spans="22:75" x14ac:dyDescent="0.35">
      <c r="V211" s="6">
        <f t="shared" ref="V211:BA211" si="210">V209-V210</f>
        <v>1</v>
      </c>
      <c r="W211" s="6">
        <f t="shared" si="210"/>
        <v>0</v>
      </c>
      <c r="X211" s="6">
        <f t="shared" si="210"/>
        <v>-1</v>
      </c>
      <c r="Y211" s="6">
        <f t="shared" si="210"/>
        <v>-2</v>
      </c>
      <c r="Z211" s="6">
        <f t="shared" si="210"/>
        <v>-3</v>
      </c>
      <c r="AA211" s="6">
        <f t="shared" si="210"/>
        <v>-4</v>
      </c>
      <c r="AB211" s="6">
        <f t="shared" si="210"/>
        <v>-5</v>
      </c>
      <c r="AC211" s="6">
        <f t="shared" si="210"/>
        <v>-6</v>
      </c>
      <c r="AD211" s="6">
        <f t="shared" si="210"/>
        <v>-7</v>
      </c>
      <c r="AE211" s="6">
        <f t="shared" si="210"/>
        <v>-8</v>
      </c>
      <c r="AF211" s="6">
        <f t="shared" si="210"/>
        <v>-9</v>
      </c>
      <c r="AG211" s="6">
        <f t="shared" si="210"/>
        <v>-10</v>
      </c>
      <c r="AH211" s="6">
        <f t="shared" si="210"/>
        <v>-11</v>
      </c>
      <c r="AI211" s="6">
        <f t="shared" si="210"/>
        <v>-12</v>
      </c>
      <c r="AJ211" s="6">
        <f t="shared" si="210"/>
        <v>-13</v>
      </c>
      <c r="AK211" s="6">
        <f t="shared" si="210"/>
        <v>-14</v>
      </c>
      <c r="AL211" s="6">
        <f t="shared" si="210"/>
        <v>-15</v>
      </c>
      <c r="AM211" s="6">
        <f t="shared" si="210"/>
        <v>-16</v>
      </c>
      <c r="AN211" s="6">
        <f t="shared" si="210"/>
        <v>-17</v>
      </c>
      <c r="AO211" s="6">
        <f t="shared" si="210"/>
        <v>-18</v>
      </c>
      <c r="AP211" s="6">
        <f t="shared" si="210"/>
        <v>-19</v>
      </c>
      <c r="AQ211" s="6">
        <f t="shared" si="210"/>
        <v>-20</v>
      </c>
      <c r="AR211" s="6">
        <f t="shared" si="210"/>
        <v>-21</v>
      </c>
      <c r="AS211" s="6">
        <f t="shared" si="210"/>
        <v>-22</v>
      </c>
      <c r="AT211" s="6">
        <f t="shared" si="210"/>
        <v>-23</v>
      </c>
      <c r="AU211" s="6">
        <f t="shared" si="210"/>
        <v>-24</v>
      </c>
      <c r="AV211" s="6">
        <f t="shared" si="210"/>
        <v>-25</v>
      </c>
      <c r="AW211" s="6">
        <f t="shared" si="210"/>
        <v>-26</v>
      </c>
      <c r="AX211" s="6">
        <f t="shared" si="210"/>
        <v>-27</v>
      </c>
      <c r="AY211" s="6">
        <f t="shared" si="210"/>
        <v>-28</v>
      </c>
      <c r="AZ211" s="6">
        <f t="shared" si="210"/>
        <v>-29</v>
      </c>
      <c r="BA211" s="6">
        <f t="shared" si="210"/>
        <v>-30</v>
      </c>
      <c r="BB211" s="6">
        <f t="shared" ref="BB211:BS211" si="211">BB209-BB210</f>
        <v>-31</v>
      </c>
      <c r="BC211" s="6">
        <f t="shared" si="211"/>
        <v>-32</v>
      </c>
      <c r="BD211" s="6">
        <f t="shared" si="211"/>
        <v>-33</v>
      </c>
      <c r="BE211" s="6">
        <f t="shared" si="211"/>
        <v>-34</v>
      </c>
      <c r="BF211" s="6">
        <f t="shared" si="211"/>
        <v>-35</v>
      </c>
      <c r="BG211" s="6">
        <f t="shared" si="211"/>
        <v>-36</v>
      </c>
      <c r="BH211" s="6">
        <f t="shared" si="211"/>
        <v>-37</v>
      </c>
      <c r="BI211" s="6">
        <f t="shared" si="211"/>
        <v>-38</v>
      </c>
      <c r="BJ211" s="6">
        <f t="shared" si="211"/>
        <v>-39</v>
      </c>
      <c r="BK211" s="6">
        <f t="shared" si="211"/>
        <v>-40</v>
      </c>
      <c r="BL211" s="6">
        <f t="shared" si="211"/>
        <v>-41</v>
      </c>
      <c r="BM211" s="6">
        <f t="shared" si="211"/>
        <v>-42</v>
      </c>
      <c r="BN211" s="6">
        <f t="shared" si="211"/>
        <v>-43</v>
      </c>
      <c r="BO211" s="6">
        <f t="shared" si="211"/>
        <v>-44</v>
      </c>
      <c r="BP211" s="6">
        <f t="shared" si="211"/>
        <v>-45</v>
      </c>
      <c r="BQ211" s="6">
        <f t="shared" si="211"/>
        <v>-46</v>
      </c>
      <c r="BR211" s="6">
        <f t="shared" si="211"/>
        <v>-47</v>
      </c>
      <c r="BS211" s="6">
        <f t="shared" si="211"/>
        <v>-48</v>
      </c>
      <c r="BU211" s="6" t="s">
        <v>21</v>
      </c>
      <c r="BV211" s="6"/>
      <c r="BW211" s="6"/>
    </row>
    <row r="212" spans="22:75" x14ac:dyDescent="0.35">
      <c r="V212" s="6">
        <f>IF(V211&gt;=0,COUNT($V211)+BT208,"")</f>
        <v>67</v>
      </c>
      <c r="W212" s="6">
        <f>IF(W211&gt;=0,COUNT($V211:W211)+$BT208,"")</f>
        <v>68</v>
      </c>
      <c r="X212" s="6" t="str">
        <f>IF(X211&gt;=0,COUNT($V211:X211)+$BT208,"")</f>
        <v/>
      </c>
      <c r="Y212" s="6" t="str">
        <f>IF(Y211&gt;=0,COUNT($V211:Y211)+$BT208,"")</f>
        <v/>
      </c>
      <c r="Z212" s="6" t="str">
        <f>IF(Z211&gt;=0,COUNT($V211:Z211)+$BT208,"")</f>
        <v/>
      </c>
      <c r="AA212" s="6" t="str">
        <f>IF(AA211&gt;=0,COUNT($V211:AA211)+$BT208,"")</f>
        <v/>
      </c>
      <c r="AB212" s="6" t="str">
        <f>IF(AB211&gt;=0,COUNT($V211:AB211)+$BT208,"")</f>
        <v/>
      </c>
      <c r="AC212" s="6" t="str">
        <f>IF(AC211&gt;=0,COUNT($V211:AC211)+$BT208,"")</f>
        <v/>
      </c>
      <c r="AD212" s="6" t="str">
        <f>IF(AD211&gt;=0,COUNT($V211:AD211)+$BT208,"")</f>
        <v/>
      </c>
      <c r="AE212" s="6" t="str">
        <f>IF(AE211&gt;=0,COUNT($V211:AE211)+$BT208,"")</f>
        <v/>
      </c>
      <c r="AF212" s="6" t="str">
        <f>IF(AF211&gt;=0,COUNT($V211:AF211)+$BT208,"")</f>
        <v/>
      </c>
      <c r="AG212" s="6" t="str">
        <f>IF(AG211&gt;=0,COUNT($V211:AG211)+$BT208,"")</f>
        <v/>
      </c>
      <c r="AH212" s="6" t="str">
        <f>IF(AH211&gt;=0,COUNT($V211:AH211)+$BT208,"")</f>
        <v/>
      </c>
      <c r="AI212" s="6" t="str">
        <f>IF(AI211&gt;=0,COUNT($V211:AI211)+$BT208,"")</f>
        <v/>
      </c>
      <c r="AJ212" s="6" t="str">
        <f>IF(AJ211&gt;=0,COUNT($V211:AJ211)+$BT208,"")</f>
        <v/>
      </c>
      <c r="AK212" s="6" t="str">
        <f>IF(AK211&gt;=0,COUNT($V211:AK211)+$BT208,"")</f>
        <v/>
      </c>
      <c r="AL212" s="6" t="str">
        <f>IF(AL211&gt;=0,COUNT($V211:AL211)+$BT208,"")</f>
        <v/>
      </c>
      <c r="AM212" s="6" t="str">
        <f>IF(AM211&gt;=0,COUNT($V211:AM211)+$BT208,"")</f>
        <v/>
      </c>
      <c r="AN212" s="6" t="str">
        <f>IF(AN211&gt;=0,COUNT($V211:AN211)+$BT208,"")</f>
        <v/>
      </c>
      <c r="AO212" s="6" t="str">
        <f>IF(AO211&gt;=0,COUNT($V211:AO211)+$BT208,"")</f>
        <v/>
      </c>
      <c r="AP212" s="6" t="str">
        <f>IF(AP211&gt;=0,COUNT($V211:AP211)+$BT208,"")</f>
        <v/>
      </c>
      <c r="AQ212" s="6" t="str">
        <f>IF(AQ211&gt;=0,COUNT($V211:AQ211)+$BT208,"")</f>
        <v/>
      </c>
      <c r="AR212" s="6" t="str">
        <f>IF(AR211&gt;=0,COUNT($V211:AR211)+$BT208,"")</f>
        <v/>
      </c>
      <c r="AS212" s="6" t="str">
        <f>IF(AS211&gt;=0,COUNT($V211:AS211)+$BT208,"")</f>
        <v/>
      </c>
      <c r="AT212" s="6" t="str">
        <f>IF(AT211&gt;=0,COUNT($V211:AT211)+$BT208,"")</f>
        <v/>
      </c>
      <c r="AU212" s="6" t="str">
        <f>IF(AU211&gt;=0,COUNT($V211:AU211)+$BT208,"")</f>
        <v/>
      </c>
      <c r="AV212" s="6" t="str">
        <f>IF(AV211&gt;=0,COUNT($V211:AV211)+$BT208,"")</f>
        <v/>
      </c>
      <c r="AW212" s="6" t="str">
        <f>IF(AW211&gt;=0,COUNT($V211:AW211)+$BT208,"")</f>
        <v/>
      </c>
      <c r="AX212" s="6" t="str">
        <f>IF(AX211&gt;=0,COUNT($V211:AX211)+$BT208,"")</f>
        <v/>
      </c>
      <c r="AY212" s="6" t="str">
        <f>IF(AY211&gt;=0,COUNT($V211:AY211)+$BT208,"")</f>
        <v/>
      </c>
      <c r="AZ212" s="6" t="str">
        <f>IF(AZ211&gt;=0,COUNT($V211:AZ211)+$BT208,"")</f>
        <v/>
      </c>
      <c r="BA212" s="6" t="str">
        <f>IF(BA211&gt;=0,COUNT($V211:BA211)+$BT208,"")</f>
        <v/>
      </c>
      <c r="BB212" s="6" t="str">
        <f>IF(BB211&gt;=0,COUNT($V211:BB211)+$BT208,"")</f>
        <v/>
      </c>
      <c r="BC212" s="6" t="str">
        <f>IF(BC211&gt;=0,COUNT($V211:BC211)+$BT208,"")</f>
        <v/>
      </c>
      <c r="BD212" s="6" t="str">
        <f>IF(BD211&gt;=0,COUNT($V211:BD211)+$BT208,"")</f>
        <v/>
      </c>
      <c r="BE212" s="6" t="str">
        <f>IF(BE211&gt;=0,COUNT($V211:BE211)+$BT208,"")</f>
        <v/>
      </c>
      <c r="BF212" s="6" t="str">
        <f>IF(BF211&gt;=0,COUNT($V211:BF211)+$BT208,"")</f>
        <v/>
      </c>
      <c r="BG212" s="6" t="str">
        <f>IF(BG211&gt;=0,COUNT($V211:BG211)+$BT208,"")</f>
        <v/>
      </c>
      <c r="BH212" s="6" t="str">
        <f>IF(BH211&gt;=0,COUNT($V211:BH211)+$BT208,"")</f>
        <v/>
      </c>
      <c r="BI212" s="6" t="str">
        <f>IF(BI211&gt;=0,COUNT($V211:BI211)+$BT208,"")</f>
        <v/>
      </c>
      <c r="BJ212" s="6" t="str">
        <f>IF(BJ211&gt;=0,COUNT($V211:BJ211)+$BT208,"")</f>
        <v/>
      </c>
      <c r="BK212" s="6" t="str">
        <f>IF(BK211&gt;=0,COUNT($V211:BK211)+$BT208,"")</f>
        <v/>
      </c>
      <c r="BL212" s="6" t="str">
        <f>IF(BL211&gt;=0,COUNT($V211:BL211)+$BT208,"")</f>
        <v/>
      </c>
      <c r="BM212" s="6" t="str">
        <f>IF(BM211&gt;=0,COUNT($V211:BM211)+$BT208,"")</f>
        <v/>
      </c>
      <c r="BN212" s="6" t="str">
        <f>IF(BN211&gt;=0,COUNT($V211:BN211)+$BT208,"")</f>
        <v/>
      </c>
      <c r="BO212" s="6" t="str">
        <f>IF(BO211&gt;=0,COUNT($V211:BO211)+$BT208,"")</f>
        <v/>
      </c>
      <c r="BP212" s="6" t="str">
        <f>IF(BP211&gt;=0,COUNT($V211:BP211)+$BT208,"")</f>
        <v/>
      </c>
      <c r="BQ212" s="6" t="str">
        <f>IF(BQ211&gt;=0,COUNT($V211:BQ211)+$BT208,"")</f>
        <v/>
      </c>
      <c r="BR212" s="6" t="str">
        <f>IF(BR211&gt;=0,COUNT($V211:BR211)+$BT208,"")</f>
        <v/>
      </c>
      <c r="BS212" s="6" t="str">
        <f>IF(BS211&gt;=0,COUNT($V211:BS211)+$BT208,"")</f>
        <v/>
      </c>
      <c r="BT212" s="6">
        <f>COUNT(V212:BS212)+BT208</f>
        <v>68</v>
      </c>
      <c r="BU212" s="276" t="str">
        <f>V212&amp;BU211&amp;W212&amp;BU211&amp;X212&amp;BU211&amp;Y212&amp;BU211&amp;Z212&amp;BU211&amp;AA212&amp;BU211&amp;AB212&amp;BU211&amp;AC212&amp;BU211&amp;AD212&amp;BU211&amp;AE212&amp;BU211&amp;AF212&amp;BU211&amp;AG212&amp;BU211&amp;AH212&amp;BU211&amp;AI212&amp;BU211&amp;AJ212&amp;BU211&amp;AK212&amp;BU211&amp;AL212&amp;BU211&amp;AM212&amp;BU211&amp;AN212&amp;BU211&amp;AO212&amp;BU211&amp;AP212&amp;BU211&amp;AQ212&amp;BU211&amp;AR212&amp;BU211&amp;AS212&amp;BU211&amp;AT212&amp;BU211&amp;AU212&amp;BU211&amp;AV212&amp;BU211&amp;AW212&amp;BU211&amp;AX212&amp;BU211&amp;AY212&amp;BU211&amp;AZ212&amp;BU211&amp;BA212&amp;BU211&amp;BB212&amp;BU211&amp;BC212&amp;BU211&amp;BD212&amp;BU211&amp;BE212&amp;BU211&amp;BF212&amp;BU211&amp;BG212&amp;BU211&amp;BH212&amp;BU211&amp;BI212&amp;BU211&amp;BJ212&amp;BU211&amp;BK212&amp;BU211&amp;BL212&amp;BU211&amp;BM212&amp;BU211&amp;BN212&amp;BU211&amp;BO212&amp;BU211&amp;BP212&amp;BU211&amp;BQ212&amp;BU211&amp;BR212&amp;BU211&amp;BS212</f>
        <v xml:space="preserve">67  68                                                                                                </v>
      </c>
      <c r="BV212" s="6"/>
      <c r="BW212" s="6"/>
    </row>
    <row r="213" spans="22:75" x14ac:dyDescent="0.35">
      <c r="V213" s="275">
        <f>'Encode Data'!H37</f>
        <v>2</v>
      </c>
      <c r="W213" s="6">
        <f t="shared" ref="W213:BB213" si="212">V213</f>
        <v>2</v>
      </c>
      <c r="X213" s="6">
        <f t="shared" si="212"/>
        <v>2</v>
      </c>
      <c r="Y213" s="6">
        <f t="shared" si="212"/>
        <v>2</v>
      </c>
      <c r="Z213" s="6">
        <f t="shared" si="212"/>
        <v>2</v>
      </c>
      <c r="AA213" s="6">
        <f t="shared" si="212"/>
        <v>2</v>
      </c>
      <c r="AB213" s="6">
        <f t="shared" si="212"/>
        <v>2</v>
      </c>
      <c r="AC213" s="6">
        <f t="shared" si="212"/>
        <v>2</v>
      </c>
      <c r="AD213" s="6">
        <f t="shared" si="212"/>
        <v>2</v>
      </c>
      <c r="AE213" s="6">
        <f t="shared" si="212"/>
        <v>2</v>
      </c>
      <c r="AF213" s="6">
        <f t="shared" si="212"/>
        <v>2</v>
      </c>
      <c r="AG213" s="6">
        <f t="shared" si="212"/>
        <v>2</v>
      </c>
      <c r="AH213" s="6">
        <f t="shared" si="212"/>
        <v>2</v>
      </c>
      <c r="AI213" s="6">
        <f t="shared" si="212"/>
        <v>2</v>
      </c>
      <c r="AJ213" s="6">
        <f t="shared" si="212"/>
        <v>2</v>
      </c>
      <c r="AK213" s="6">
        <f t="shared" si="212"/>
        <v>2</v>
      </c>
      <c r="AL213" s="6">
        <f t="shared" si="212"/>
        <v>2</v>
      </c>
      <c r="AM213" s="6">
        <f t="shared" si="212"/>
        <v>2</v>
      </c>
      <c r="AN213" s="6">
        <f t="shared" si="212"/>
        <v>2</v>
      </c>
      <c r="AO213" s="6">
        <f t="shared" si="212"/>
        <v>2</v>
      </c>
      <c r="AP213" s="6">
        <f t="shared" si="212"/>
        <v>2</v>
      </c>
      <c r="AQ213" s="6">
        <f t="shared" si="212"/>
        <v>2</v>
      </c>
      <c r="AR213" s="6">
        <f t="shared" si="212"/>
        <v>2</v>
      </c>
      <c r="AS213" s="6">
        <f t="shared" si="212"/>
        <v>2</v>
      </c>
      <c r="AT213" s="6">
        <f t="shared" si="212"/>
        <v>2</v>
      </c>
      <c r="AU213" s="6">
        <f t="shared" si="212"/>
        <v>2</v>
      </c>
      <c r="AV213" s="6">
        <f t="shared" si="212"/>
        <v>2</v>
      </c>
      <c r="AW213" s="6">
        <f t="shared" si="212"/>
        <v>2</v>
      </c>
      <c r="AX213" s="6">
        <f t="shared" si="212"/>
        <v>2</v>
      </c>
      <c r="AY213" s="6">
        <f t="shared" si="212"/>
        <v>2</v>
      </c>
      <c r="AZ213" s="6">
        <f t="shared" si="212"/>
        <v>2</v>
      </c>
      <c r="BA213" s="6">
        <f t="shared" si="212"/>
        <v>2</v>
      </c>
      <c r="BB213" s="6">
        <f t="shared" si="212"/>
        <v>2</v>
      </c>
      <c r="BC213" s="6">
        <f t="shared" ref="BC213:BS213" si="213">BB213</f>
        <v>2</v>
      </c>
      <c r="BD213" s="6">
        <f t="shared" si="213"/>
        <v>2</v>
      </c>
      <c r="BE213" s="6">
        <f t="shared" si="213"/>
        <v>2</v>
      </c>
      <c r="BF213" s="6">
        <f t="shared" si="213"/>
        <v>2</v>
      </c>
      <c r="BG213" s="6">
        <f t="shared" si="213"/>
        <v>2</v>
      </c>
      <c r="BH213" s="6">
        <f t="shared" si="213"/>
        <v>2</v>
      </c>
      <c r="BI213" s="6">
        <f t="shared" si="213"/>
        <v>2</v>
      </c>
      <c r="BJ213" s="6">
        <f t="shared" si="213"/>
        <v>2</v>
      </c>
      <c r="BK213" s="6">
        <f t="shared" si="213"/>
        <v>2</v>
      </c>
      <c r="BL213" s="6">
        <f t="shared" si="213"/>
        <v>2</v>
      </c>
      <c r="BM213" s="6">
        <f t="shared" si="213"/>
        <v>2</v>
      </c>
      <c r="BN213" s="6">
        <f t="shared" si="213"/>
        <v>2</v>
      </c>
      <c r="BO213" s="6">
        <f t="shared" si="213"/>
        <v>2</v>
      </c>
      <c r="BP213" s="6">
        <f t="shared" si="213"/>
        <v>2</v>
      </c>
      <c r="BQ213" s="6">
        <f t="shared" si="213"/>
        <v>2</v>
      </c>
      <c r="BR213" s="6">
        <f t="shared" si="213"/>
        <v>2</v>
      </c>
      <c r="BS213" s="6">
        <f t="shared" si="213"/>
        <v>2</v>
      </c>
      <c r="BV213" s="6"/>
      <c r="BW213" s="6"/>
    </row>
    <row r="214" spans="22:75" x14ac:dyDescent="0.35">
      <c r="V214" s="6">
        <v>1</v>
      </c>
      <c r="W214" s="6">
        <v>2</v>
      </c>
      <c r="X214" s="6">
        <v>3</v>
      </c>
      <c r="Y214" s="6">
        <v>4</v>
      </c>
      <c r="Z214" s="6">
        <v>5</v>
      </c>
      <c r="AA214" s="6">
        <v>6</v>
      </c>
      <c r="AB214" s="6">
        <v>7</v>
      </c>
      <c r="AC214" s="6">
        <v>8</v>
      </c>
      <c r="AD214" s="6">
        <v>9</v>
      </c>
      <c r="AE214" s="6">
        <v>10</v>
      </c>
      <c r="AF214" s="6">
        <v>11</v>
      </c>
      <c r="AG214" s="6">
        <v>12</v>
      </c>
      <c r="AH214" s="6">
        <v>13</v>
      </c>
      <c r="AI214" s="6">
        <v>14</v>
      </c>
      <c r="AJ214" s="6">
        <v>15</v>
      </c>
      <c r="AK214" s="6">
        <v>16</v>
      </c>
      <c r="AL214" s="6">
        <v>17</v>
      </c>
      <c r="AM214" s="6">
        <v>18</v>
      </c>
      <c r="AN214" s="6">
        <v>19</v>
      </c>
      <c r="AO214" s="6">
        <v>20</v>
      </c>
      <c r="AP214" s="6">
        <v>21</v>
      </c>
      <c r="AQ214" s="6">
        <v>22</v>
      </c>
      <c r="AR214" s="6">
        <v>23</v>
      </c>
      <c r="AS214" s="6">
        <v>24</v>
      </c>
      <c r="AT214" s="6">
        <v>25</v>
      </c>
      <c r="AU214" s="6">
        <v>26</v>
      </c>
      <c r="AV214" s="6">
        <v>27</v>
      </c>
      <c r="AW214" s="6">
        <v>28</v>
      </c>
      <c r="AX214" s="6">
        <v>29</v>
      </c>
      <c r="AY214" s="6">
        <v>30</v>
      </c>
      <c r="AZ214" s="6">
        <v>31</v>
      </c>
      <c r="BA214" s="6">
        <v>32</v>
      </c>
      <c r="BB214" s="6">
        <v>33</v>
      </c>
      <c r="BC214" s="6">
        <v>34</v>
      </c>
      <c r="BD214" s="6">
        <v>35</v>
      </c>
      <c r="BE214" s="6">
        <v>36</v>
      </c>
      <c r="BF214" s="6">
        <v>37</v>
      </c>
      <c r="BG214" s="6">
        <v>38</v>
      </c>
      <c r="BH214" s="6">
        <v>39</v>
      </c>
      <c r="BI214" s="6">
        <v>40</v>
      </c>
      <c r="BJ214" s="6">
        <v>41</v>
      </c>
      <c r="BK214" s="6">
        <v>42</v>
      </c>
      <c r="BL214" s="6">
        <v>43</v>
      </c>
      <c r="BM214" s="6">
        <v>44</v>
      </c>
      <c r="BN214" s="6">
        <v>45</v>
      </c>
      <c r="BO214" s="6">
        <v>46</v>
      </c>
      <c r="BP214" s="6">
        <v>47</v>
      </c>
      <c r="BQ214" s="6">
        <v>48</v>
      </c>
      <c r="BR214" s="6">
        <v>49</v>
      </c>
      <c r="BS214" s="6">
        <v>50</v>
      </c>
      <c r="BV214" s="6"/>
      <c r="BW214" s="6"/>
    </row>
    <row r="215" spans="22:75" x14ac:dyDescent="0.35">
      <c r="V215" s="6">
        <f t="shared" ref="V215:BA215" si="214">V213-V214</f>
        <v>1</v>
      </c>
      <c r="W215" s="6">
        <f t="shared" si="214"/>
        <v>0</v>
      </c>
      <c r="X215" s="6">
        <f t="shared" si="214"/>
        <v>-1</v>
      </c>
      <c r="Y215" s="6">
        <f t="shared" si="214"/>
        <v>-2</v>
      </c>
      <c r="Z215" s="6">
        <f t="shared" si="214"/>
        <v>-3</v>
      </c>
      <c r="AA215" s="6">
        <f t="shared" si="214"/>
        <v>-4</v>
      </c>
      <c r="AB215" s="6">
        <f t="shared" si="214"/>
        <v>-5</v>
      </c>
      <c r="AC215" s="6">
        <f t="shared" si="214"/>
        <v>-6</v>
      </c>
      <c r="AD215" s="6">
        <f t="shared" si="214"/>
        <v>-7</v>
      </c>
      <c r="AE215" s="6">
        <f t="shared" si="214"/>
        <v>-8</v>
      </c>
      <c r="AF215" s="6">
        <f t="shared" si="214"/>
        <v>-9</v>
      </c>
      <c r="AG215" s="6">
        <f t="shared" si="214"/>
        <v>-10</v>
      </c>
      <c r="AH215" s="6">
        <f t="shared" si="214"/>
        <v>-11</v>
      </c>
      <c r="AI215" s="6">
        <f t="shared" si="214"/>
        <v>-12</v>
      </c>
      <c r="AJ215" s="6">
        <f t="shared" si="214"/>
        <v>-13</v>
      </c>
      <c r="AK215" s="6">
        <f t="shared" si="214"/>
        <v>-14</v>
      </c>
      <c r="AL215" s="6">
        <f t="shared" si="214"/>
        <v>-15</v>
      </c>
      <c r="AM215" s="6">
        <f t="shared" si="214"/>
        <v>-16</v>
      </c>
      <c r="AN215" s="6">
        <f t="shared" si="214"/>
        <v>-17</v>
      </c>
      <c r="AO215" s="6">
        <f t="shared" si="214"/>
        <v>-18</v>
      </c>
      <c r="AP215" s="6">
        <f t="shared" si="214"/>
        <v>-19</v>
      </c>
      <c r="AQ215" s="6">
        <f t="shared" si="214"/>
        <v>-20</v>
      </c>
      <c r="AR215" s="6">
        <f t="shared" si="214"/>
        <v>-21</v>
      </c>
      <c r="AS215" s="6">
        <f t="shared" si="214"/>
        <v>-22</v>
      </c>
      <c r="AT215" s="6">
        <f t="shared" si="214"/>
        <v>-23</v>
      </c>
      <c r="AU215" s="6">
        <f t="shared" si="214"/>
        <v>-24</v>
      </c>
      <c r="AV215" s="6">
        <f t="shared" si="214"/>
        <v>-25</v>
      </c>
      <c r="AW215" s="6">
        <f t="shared" si="214"/>
        <v>-26</v>
      </c>
      <c r="AX215" s="6">
        <f t="shared" si="214"/>
        <v>-27</v>
      </c>
      <c r="AY215" s="6">
        <f t="shared" si="214"/>
        <v>-28</v>
      </c>
      <c r="AZ215" s="6">
        <f t="shared" si="214"/>
        <v>-29</v>
      </c>
      <c r="BA215" s="6">
        <f t="shared" si="214"/>
        <v>-30</v>
      </c>
      <c r="BB215" s="6">
        <f t="shared" ref="BB215:BS215" si="215">BB213-BB214</f>
        <v>-31</v>
      </c>
      <c r="BC215" s="6">
        <f t="shared" si="215"/>
        <v>-32</v>
      </c>
      <c r="BD215" s="6">
        <f t="shared" si="215"/>
        <v>-33</v>
      </c>
      <c r="BE215" s="6">
        <f t="shared" si="215"/>
        <v>-34</v>
      </c>
      <c r="BF215" s="6">
        <f t="shared" si="215"/>
        <v>-35</v>
      </c>
      <c r="BG215" s="6">
        <f t="shared" si="215"/>
        <v>-36</v>
      </c>
      <c r="BH215" s="6">
        <f t="shared" si="215"/>
        <v>-37</v>
      </c>
      <c r="BI215" s="6">
        <f t="shared" si="215"/>
        <v>-38</v>
      </c>
      <c r="BJ215" s="6">
        <f t="shared" si="215"/>
        <v>-39</v>
      </c>
      <c r="BK215" s="6">
        <f t="shared" si="215"/>
        <v>-40</v>
      </c>
      <c r="BL215" s="6">
        <f t="shared" si="215"/>
        <v>-41</v>
      </c>
      <c r="BM215" s="6">
        <f t="shared" si="215"/>
        <v>-42</v>
      </c>
      <c r="BN215" s="6">
        <f t="shared" si="215"/>
        <v>-43</v>
      </c>
      <c r="BO215" s="6">
        <f t="shared" si="215"/>
        <v>-44</v>
      </c>
      <c r="BP215" s="6">
        <f t="shared" si="215"/>
        <v>-45</v>
      </c>
      <c r="BQ215" s="6">
        <f t="shared" si="215"/>
        <v>-46</v>
      </c>
      <c r="BR215" s="6">
        <f t="shared" si="215"/>
        <v>-47</v>
      </c>
      <c r="BS215" s="6">
        <f t="shared" si="215"/>
        <v>-48</v>
      </c>
      <c r="BU215" s="6" t="s">
        <v>21</v>
      </c>
      <c r="BV215" s="6"/>
      <c r="BW215" s="6"/>
    </row>
    <row r="216" spans="22:75" x14ac:dyDescent="0.35">
      <c r="V216" s="6">
        <f>IF(V215&gt;=0,COUNT($V215)+BT212,"")</f>
        <v>69</v>
      </c>
      <c r="W216" s="6">
        <f>IF(W215&gt;=0,COUNT($V215:W215)+$BT212,"")</f>
        <v>70</v>
      </c>
      <c r="X216" s="6" t="str">
        <f>IF(X215&gt;=0,COUNT($V215:X215)+$BT212,"")</f>
        <v/>
      </c>
      <c r="Y216" s="6" t="str">
        <f>IF(Y215&gt;=0,COUNT($V215:Y215)+$BT212,"")</f>
        <v/>
      </c>
      <c r="Z216" s="6" t="str">
        <f>IF(Z215&gt;=0,COUNT($V215:Z215)+$BT212,"")</f>
        <v/>
      </c>
      <c r="AA216" s="6" t="str">
        <f>IF(AA215&gt;=0,COUNT($V215:AA215)+$BT212,"")</f>
        <v/>
      </c>
      <c r="AB216" s="6" t="str">
        <f>IF(AB215&gt;=0,COUNT($V215:AB215)+$BT212,"")</f>
        <v/>
      </c>
      <c r="AC216" s="6" t="str">
        <f>IF(AC215&gt;=0,COUNT($V215:AC215)+$BT212,"")</f>
        <v/>
      </c>
      <c r="AD216" s="6" t="str">
        <f>IF(AD215&gt;=0,COUNT($V215:AD215)+$BT212,"")</f>
        <v/>
      </c>
      <c r="AE216" s="6" t="str">
        <f>IF(AE215&gt;=0,COUNT($V215:AE215)+$BT212,"")</f>
        <v/>
      </c>
      <c r="AF216" s="6" t="str">
        <f>IF(AF215&gt;=0,COUNT($V215:AF215)+$BT212,"")</f>
        <v/>
      </c>
      <c r="AG216" s="6" t="str">
        <f>IF(AG215&gt;=0,COUNT($V215:AG215)+$BT212,"")</f>
        <v/>
      </c>
      <c r="AH216" s="6" t="str">
        <f>IF(AH215&gt;=0,COUNT($V215:AH215)+$BT212,"")</f>
        <v/>
      </c>
      <c r="AI216" s="6" t="str">
        <f>IF(AI215&gt;=0,COUNT($V215:AI215)+$BT212,"")</f>
        <v/>
      </c>
      <c r="AJ216" s="6" t="str">
        <f>IF(AJ215&gt;=0,COUNT($V215:AJ215)+$BT212,"")</f>
        <v/>
      </c>
      <c r="AK216" s="6" t="str">
        <f>IF(AK215&gt;=0,COUNT($V215:AK215)+$BT212,"")</f>
        <v/>
      </c>
      <c r="AL216" s="6" t="str">
        <f>IF(AL215&gt;=0,COUNT($V215:AL215)+$BT212,"")</f>
        <v/>
      </c>
      <c r="AM216" s="6" t="str">
        <f>IF(AM215&gt;=0,COUNT($V215:AM215)+$BT212,"")</f>
        <v/>
      </c>
      <c r="AN216" s="6" t="str">
        <f>IF(AN215&gt;=0,COUNT($V215:AN215)+$BT212,"")</f>
        <v/>
      </c>
      <c r="AO216" s="6" t="str">
        <f>IF(AO215&gt;=0,COUNT($V215:AO215)+$BT212,"")</f>
        <v/>
      </c>
      <c r="AP216" s="6" t="str">
        <f>IF(AP215&gt;=0,COUNT($V215:AP215)+$BT212,"")</f>
        <v/>
      </c>
      <c r="AQ216" s="6" t="str">
        <f>IF(AQ215&gt;=0,COUNT($V215:AQ215)+$BT212,"")</f>
        <v/>
      </c>
      <c r="AR216" s="6" t="str">
        <f>IF(AR215&gt;=0,COUNT($V215:AR215)+$BT212,"")</f>
        <v/>
      </c>
      <c r="AS216" s="6" t="str">
        <f>IF(AS215&gt;=0,COUNT($V215:AS215)+$BT212,"")</f>
        <v/>
      </c>
      <c r="AT216" s="6" t="str">
        <f>IF(AT215&gt;=0,COUNT($V215:AT215)+$BT212,"")</f>
        <v/>
      </c>
      <c r="AU216" s="6" t="str">
        <f>IF(AU215&gt;=0,COUNT($V215:AU215)+$BT212,"")</f>
        <v/>
      </c>
      <c r="AV216" s="6" t="str">
        <f>IF(AV215&gt;=0,COUNT($V215:AV215)+$BT212,"")</f>
        <v/>
      </c>
      <c r="AW216" s="6" t="str">
        <f>IF(AW215&gt;=0,COUNT($V215:AW215)+$BT212,"")</f>
        <v/>
      </c>
      <c r="AX216" s="6" t="str">
        <f>IF(AX215&gt;=0,COUNT($V215:AX215)+$BT212,"")</f>
        <v/>
      </c>
      <c r="AY216" s="6" t="str">
        <f>IF(AY215&gt;=0,COUNT($V215:AY215)+$BT212,"")</f>
        <v/>
      </c>
      <c r="AZ216" s="6" t="str">
        <f>IF(AZ215&gt;=0,COUNT($V215:AZ215)+$BT212,"")</f>
        <v/>
      </c>
      <c r="BA216" s="6" t="str">
        <f>IF(BA215&gt;=0,COUNT($V215:BA215)+$BT212,"")</f>
        <v/>
      </c>
      <c r="BB216" s="6" t="str">
        <f>IF(BB215&gt;=0,COUNT($V215:BB215)+$BT212,"")</f>
        <v/>
      </c>
      <c r="BC216" s="6" t="str">
        <f>IF(BC215&gt;=0,COUNT($V215:BC215)+$BT212,"")</f>
        <v/>
      </c>
      <c r="BD216" s="6" t="str">
        <f>IF(BD215&gt;=0,COUNT($V215:BD215)+$BT212,"")</f>
        <v/>
      </c>
      <c r="BE216" s="6" t="str">
        <f>IF(BE215&gt;=0,COUNT($V215:BE215)+$BT212,"")</f>
        <v/>
      </c>
      <c r="BF216" s="6" t="str">
        <f>IF(BF215&gt;=0,COUNT($V215:BF215)+$BT212,"")</f>
        <v/>
      </c>
      <c r="BG216" s="6" t="str">
        <f>IF(BG215&gt;=0,COUNT($V215:BG215)+$BT212,"")</f>
        <v/>
      </c>
      <c r="BH216" s="6" t="str">
        <f>IF(BH215&gt;=0,COUNT($V215:BH215)+$BT212,"")</f>
        <v/>
      </c>
      <c r="BI216" s="6" t="str">
        <f>IF(BI215&gt;=0,COUNT($V215:BI215)+$BT212,"")</f>
        <v/>
      </c>
      <c r="BJ216" s="6" t="str">
        <f>IF(BJ215&gt;=0,COUNT($V215:BJ215)+$BT212,"")</f>
        <v/>
      </c>
      <c r="BK216" s="6" t="str">
        <f>IF(BK215&gt;=0,COUNT($V215:BK215)+$BT212,"")</f>
        <v/>
      </c>
      <c r="BL216" s="6" t="str">
        <f>IF(BL215&gt;=0,COUNT($V215:BL215)+$BT212,"")</f>
        <v/>
      </c>
      <c r="BM216" s="6" t="str">
        <f>IF(BM215&gt;=0,COUNT($V215:BM215)+$BT212,"")</f>
        <v/>
      </c>
      <c r="BN216" s="6" t="str">
        <f>IF(BN215&gt;=0,COUNT($V215:BN215)+$BT212,"")</f>
        <v/>
      </c>
      <c r="BO216" s="6" t="str">
        <f>IF(BO215&gt;=0,COUNT($V215:BO215)+$BT212,"")</f>
        <v/>
      </c>
      <c r="BP216" s="6" t="str">
        <f>IF(BP215&gt;=0,COUNT($V215:BP215)+$BT212,"")</f>
        <v/>
      </c>
      <c r="BQ216" s="6" t="str">
        <f>IF(BQ215&gt;=0,COUNT($V215:BQ215)+$BT212,"")</f>
        <v/>
      </c>
      <c r="BR216" s="6" t="str">
        <f>IF(BR215&gt;=0,COUNT($V215:BR215)+$BT212,"")</f>
        <v/>
      </c>
      <c r="BS216" s="6" t="str">
        <f>IF(BS215&gt;=0,COUNT($V215:BS215)+$BT212,"")</f>
        <v/>
      </c>
      <c r="BT216" s="6">
        <f>COUNT(V216:BS216)+BT212</f>
        <v>70</v>
      </c>
      <c r="BU216" s="276" t="str">
        <f>V216&amp;BU215&amp;W216&amp;BU215&amp;X216&amp;BU215&amp;Y216&amp;BU215&amp;Z216&amp;BU215&amp;AA216&amp;BU215&amp;AB216&amp;BU215&amp;AC216&amp;BU215&amp;AD216&amp;BU215&amp;AE216&amp;BU215&amp;AF216&amp;BU215&amp;AG216&amp;BU215&amp;AH216&amp;BU215&amp;AI216&amp;BU215&amp;AJ216&amp;BU215&amp;AK216&amp;BU215&amp;AL216&amp;BU215&amp;AM216&amp;BU215&amp;AN216&amp;BU215&amp;AO216&amp;BU215&amp;AP216&amp;BU215&amp;AQ216&amp;BU215&amp;AR216&amp;BU215&amp;AS216&amp;BU215&amp;AT216&amp;BU215&amp;AU216&amp;BU215&amp;AV216&amp;BU215&amp;AW216&amp;BU215&amp;AX216&amp;BU215&amp;AY216&amp;BU215&amp;AZ216&amp;BU215&amp;BA216&amp;BU215&amp;BB216&amp;BU215&amp;BC216&amp;BU215&amp;BD216&amp;BU215&amp;BE216&amp;BU215&amp;BF216&amp;BU215&amp;BG216&amp;BU215&amp;BH216&amp;BU215&amp;BI216&amp;BU215&amp;BJ216&amp;BU215&amp;BK216&amp;BU215&amp;BL216&amp;BU215&amp;BM216&amp;BU215&amp;BN216&amp;BU215&amp;BO216&amp;BU215&amp;BP216&amp;BU215&amp;BQ216&amp;BU215&amp;BR216&amp;BU215&amp;BS216</f>
        <v xml:space="preserve">69  70                                                                                                </v>
      </c>
      <c r="BV216" s="6"/>
      <c r="BW216" s="6"/>
    </row>
    <row r="217" spans="22:75" x14ac:dyDescent="0.35">
      <c r="V217" s="275">
        <f>'Encode Data'!H40</f>
        <v>0</v>
      </c>
      <c r="W217" s="6">
        <f t="shared" ref="W217:BB217" si="216">V217</f>
        <v>0</v>
      </c>
      <c r="X217" s="6">
        <f t="shared" si="216"/>
        <v>0</v>
      </c>
      <c r="Y217" s="6">
        <f t="shared" si="216"/>
        <v>0</v>
      </c>
      <c r="Z217" s="6">
        <f t="shared" si="216"/>
        <v>0</v>
      </c>
      <c r="AA217" s="6">
        <f t="shared" si="216"/>
        <v>0</v>
      </c>
      <c r="AB217" s="6">
        <f t="shared" si="216"/>
        <v>0</v>
      </c>
      <c r="AC217" s="6">
        <f t="shared" si="216"/>
        <v>0</v>
      </c>
      <c r="AD217" s="6">
        <f t="shared" si="216"/>
        <v>0</v>
      </c>
      <c r="AE217" s="6">
        <f t="shared" si="216"/>
        <v>0</v>
      </c>
      <c r="AF217" s="6">
        <f t="shared" si="216"/>
        <v>0</v>
      </c>
      <c r="AG217" s="6">
        <f t="shared" si="216"/>
        <v>0</v>
      </c>
      <c r="AH217" s="6">
        <f t="shared" si="216"/>
        <v>0</v>
      </c>
      <c r="AI217" s="6">
        <f t="shared" si="216"/>
        <v>0</v>
      </c>
      <c r="AJ217" s="6">
        <f t="shared" si="216"/>
        <v>0</v>
      </c>
      <c r="AK217" s="6">
        <f t="shared" si="216"/>
        <v>0</v>
      </c>
      <c r="AL217" s="6">
        <f t="shared" si="216"/>
        <v>0</v>
      </c>
      <c r="AM217" s="6">
        <f t="shared" si="216"/>
        <v>0</v>
      </c>
      <c r="AN217" s="6">
        <f t="shared" si="216"/>
        <v>0</v>
      </c>
      <c r="AO217" s="6">
        <f t="shared" si="216"/>
        <v>0</v>
      </c>
      <c r="AP217" s="6">
        <f t="shared" si="216"/>
        <v>0</v>
      </c>
      <c r="AQ217" s="6">
        <f t="shared" si="216"/>
        <v>0</v>
      </c>
      <c r="AR217" s="6">
        <f t="shared" si="216"/>
        <v>0</v>
      </c>
      <c r="AS217" s="6">
        <f t="shared" si="216"/>
        <v>0</v>
      </c>
      <c r="AT217" s="6">
        <f t="shared" si="216"/>
        <v>0</v>
      </c>
      <c r="AU217" s="6">
        <f t="shared" si="216"/>
        <v>0</v>
      </c>
      <c r="AV217" s="6">
        <f t="shared" si="216"/>
        <v>0</v>
      </c>
      <c r="AW217" s="6">
        <f t="shared" si="216"/>
        <v>0</v>
      </c>
      <c r="AX217" s="6">
        <f t="shared" si="216"/>
        <v>0</v>
      </c>
      <c r="AY217" s="6">
        <f t="shared" si="216"/>
        <v>0</v>
      </c>
      <c r="AZ217" s="6">
        <f t="shared" si="216"/>
        <v>0</v>
      </c>
      <c r="BA217" s="6">
        <f t="shared" si="216"/>
        <v>0</v>
      </c>
      <c r="BB217" s="6">
        <f t="shared" si="216"/>
        <v>0</v>
      </c>
      <c r="BC217" s="6">
        <f t="shared" ref="BC217:BS217" si="217">BB217</f>
        <v>0</v>
      </c>
      <c r="BD217" s="6">
        <f t="shared" si="217"/>
        <v>0</v>
      </c>
      <c r="BE217" s="6">
        <f t="shared" si="217"/>
        <v>0</v>
      </c>
      <c r="BF217" s="6">
        <f t="shared" si="217"/>
        <v>0</v>
      </c>
      <c r="BG217" s="6">
        <f t="shared" si="217"/>
        <v>0</v>
      </c>
      <c r="BH217" s="6">
        <f t="shared" si="217"/>
        <v>0</v>
      </c>
      <c r="BI217" s="6">
        <f t="shared" si="217"/>
        <v>0</v>
      </c>
      <c r="BJ217" s="6">
        <f t="shared" si="217"/>
        <v>0</v>
      </c>
      <c r="BK217" s="6">
        <f t="shared" si="217"/>
        <v>0</v>
      </c>
      <c r="BL217" s="6">
        <f t="shared" si="217"/>
        <v>0</v>
      </c>
      <c r="BM217" s="6">
        <f t="shared" si="217"/>
        <v>0</v>
      </c>
      <c r="BN217" s="6">
        <f t="shared" si="217"/>
        <v>0</v>
      </c>
      <c r="BO217" s="6">
        <f t="shared" si="217"/>
        <v>0</v>
      </c>
      <c r="BP217" s="6">
        <f t="shared" si="217"/>
        <v>0</v>
      </c>
      <c r="BQ217" s="6">
        <f t="shared" si="217"/>
        <v>0</v>
      </c>
      <c r="BR217" s="6">
        <f t="shared" si="217"/>
        <v>0</v>
      </c>
      <c r="BS217" s="6">
        <f t="shared" si="217"/>
        <v>0</v>
      </c>
      <c r="BV217" s="6"/>
      <c r="BW217" s="6"/>
    </row>
    <row r="218" spans="22:75" x14ac:dyDescent="0.35">
      <c r="V218" s="6">
        <v>1</v>
      </c>
      <c r="W218" s="6">
        <v>2</v>
      </c>
      <c r="X218" s="6">
        <v>3</v>
      </c>
      <c r="Y218" s="6">
        <v>4</v>
      </c>
      <c r="Z218" s="6">
        <v>5</v>
      </c>
      <c r="AA218" s="6">
        <v>6</v>
      </c>
      <c r="AB218" s="6">
        <v>7</v>
      </c>
      <c r="AC218" s="6">
        <v>8</v>
      </c>
      <c r="AD218" s="6">
        <v>9</v>
      </c>
      <c r="AE218" s="6">
        <v>10</v>
      </c>
      <c r="AF218" s="6">
        <v>11</v>
      </c>
      <c r="AG218" s="6">
        <v>12</v>
      </c>
      <c r="AH218" s="6">
        <v>13</v>
      </c>
      <c r="AI218" s="6">
        <v>14</v>
      </c>
      <c r="AJ218" s="6">
        <v>15</v>
      </c>
      <c r="AK218" s="6">
        <v>16</v>
      </c>
      <c r="AL218" s="6">
        <v>17</v>
      </c>
      <c r="AM218" s="6">
        <v>18</v>
      </c>
      <c r="AN218" s="6">
        <v>19</v>
      </c>
      <c r="AO218" s="6">
        <v>20</v>
      </c>
      <c r="AP218" s="6">
        <v>21</v>
      </c>
      <c r="AQ218" s="6">
        <v>22</v>
      </c>
      <c r="AR218" s="6">
        <v>23</v>
      </c>
      <c r="AS218" s="6">
        <v>24</v>
      </c>
      <c r="AT218" s="6">
        <v>25</v>
      </c>
      <c r="AU218" s="6">
        <v>26</v>
      </c>
      <c r="AV218" s="6">
        <v>27</v>
      </c>
      <c r="AW218" s="6">
        <v>28</v>
      </c>
      <c r="AX218" s="6">
        <v>29</v>
      </c>
      <c r="AY218" s="6">
        <v>30</v>
      </c>
      <c r="AZ218" s="6">
        <v>31</v>
      </c>
      <c r="BA218" s="6">
        <v>32</v>
      </c>
      <c r="BB218" s="6">
        <v>33</v>
      </c>
      <c r="BC218" s="6">
        <v>34</v>
      </c>
      <c r="BD218" s="6">
        <v>35</v>
      </c>
      <c r="BE218" s="6">
        <v>36</v>
      </c>
      <c r="BF218" s="6">
        <v>37</v>
      </c>
      <c r="BG218" s="6">
        <v>38</v>
      </c>
      <c r="BH218" s="6">
        <v>39</v>
      </c>
      <c r="BI218" s="6">
        <v>40</v>
      </c>
      <c r="BJ218" s="6">
        <v>41</v>
      </c>
      <c r="BK218" s="6">
        <v>42</v>
      </c>
      <c r="BL218" s="6">
        <v>43</v>
      </c>
      <c r="BM218" s="6">
        <v>44</v>
      </c>
      <c r="BN218" s="6">
        <v>45</v>
      </c>
      <c r="BO218" s="6">
        <v>46</v>
      </c>
      <c r="BP218" s="6">
        <v>47</v>
      </c>
      <c r="BQ218" s="6">
        <v>48</v>
      </c>
      <c r="BR218" s="6">
        <v>49</v>
      </c>
      <c r="BS218" s="6">
        <v>50</v>
      </c>
      <c r="BV218" s="6"/>
      <c r="BW218" s="6"/>
    </row>
    <row r="219" spans="22:75" x14ac:dyDescent="0.35">
      <c r="V219" s="6">
        <f t="shared" ref="V219:BA219" si="218">V217-V218</f>
        <v>-1</v>
      </c>
      <c r="W219" s="6">
        <f t="shared" si="218"/>
        <v>-2</v>
      </c>
      <c r="X219" s="6">
        <f t="shared" si="218"/>
        <v>-3</v>
      </c>
      <c r="Y219" s="6">
        <f t="shared" si="218"/>
        <v>-4</v>
      </c>
      <c r="Z219" s="6">
        <f t="shared" si="218"/>
        <v>-5</v>
      </c>
      <c r="AA219" s="6">
        <f t="shared" si="218"/>
        <v>-6</v>
      </c>
      <c r="AB219" s="6">
        <f t="shared" si="218"/>
        <v>-7</v>
      </c>
      <c r="AC219" s="6">
        <f t="shared" si="218"/>
        <v>-8</v>
      </c>
      <c r="AD219" s="6">
        <f t="shared" si="218"/>
        <v>-9</v>
      </c>
      <c r="AE219" s="6">
        <f t="shared" si="218"/>
        <v>-10</v>
      </c>
      <c r="AF219" s="6">
        <f t="shared" si="218"/>
        <v>-11</v>
      </c>
      <c r="AG219" s="6">
        <f t="shared" si="218"/>
        <v>-12</v>
      </c>
      <c r="AH219" s="6">
        <f t="shared" si="218"/>
        <v>-13</v>
      </c>
      <c r="AI219" s="6">
        <f t="shared" si="218"/>
        <v>-14</v>
      </c>
      <c r="AJ219" s="6">
        <f t="shared" si="218"/>
        <v>-15</v>
      </c>
      <c r="AK219" s="6">
        <f t="shared" si="218"/>
        <v>-16</v>
      </c>
      <c r="AL219" s="6">
        <f t="shared" si="218"/>
        <v>-17</v>
      </c>
      <c r="AM219" s="6">
        <f t="shared" si="218"/>
        <v>-18</v>
      </c>
      <c r="AN219" s="6">
        <f t="shared" si="218"/>
        <v>-19</v>
      </c>
      <c r="AO219" s="6">
        <f t="shared" si="218"/>
        <v>-20</v>
      </c>
      <c r="AP219" s="6">
        <f t="shared" si="218"/>
        <v>-21</v>
      </c>
      <c r="AQ219" s="6">
        <f t="shared" si="218"/>
        <v>-22</v>
      </c>
      <c r="AR219" s="6">
        <f t="shared" si="218"/>
        <v>-23</v>
      </c>
      <c r="AS219" s="6">
        <f t="shared" si="218"/>
        <v>-24</v>
      </c>
      <c r="AT219" s="6">
        <f t="shared" si="218"/>
        <v>-25</v>
      </c>
      <c r="AU219" s="6">
        <f t="shared" si="218"/>
        <v>-26</v>
      </c>
      <c r="AV219" s="6">
        <f t="shared" si="218"/>
        <v>-27</v>
      </c>
      <c r="AW219" s="6">
        <f t="shared" si="218"/>
        <v>-28</v>
      </c>
      <c r="AX219" s="6">
        <f t="shared" si="218"/>
        <v>-29</v>
      </c>
      <c r="AY219" s="6">
        <f t="shared" si="218"/>
        <v>-30</v>
      </c>
      <c r="AZ219" s="6">
        <f t="shared" si="218"/>
        <v>-31</v>
      </c>
      <c r="BA219" s="6">
        <f t="shared" si="218"/>
        <v>-32</v>
      </c>
      <c r="BB219" s="6">
        <f t="shared" ref="BB219:BS219" si="219">BB217-BB218</f>
        <v>-33</v>
      </c>
      <c r="BC219" s="6">
        <f t="shared" si="219"/>
        <v>-34</v>
      </c>
      <c r="BD219" s="6">
        <f t="shared" si="219"/>
        <v>-35</v>
      </c>
      <c r="BE219" s="6">
        <f t="shared" si="219"/>
        <v>-36</v>
      </c>
      <c r="BF219" s="6">
        <f t="shared" si="219"/>
        <v>-37</v>
      </c>
      <c r="BG219" s="6">
        <f t="shared" si="219"/>
        <v>-38</v>
      </c>
      <c r="BH219" s="6">
        <f t="shared" si="219"/>
        <v>-39</v>
      </c>
      <c r="BI219" s="6">
        <f t="shared" si="219"/>
        <v>-40</v>
      </c>
      <c r="BJ219" s="6">
        <f t="shared" si="219"/>
        <v>-41</v>
      </c>
      <c r="BK219" s="6">
        <f t="shared" si="219"/>
        <v>-42</v>
      </c>
      <c r="BL219" s="6">
        <f t="shared" si="219"/>
        <v>-43</v>
      </c>
      <c r="BM219" s="6">
        <f t="shared" si="219"/>
        <v>-44</v>
      </c>
      <c r="BN219" s="6">
        <f t="shared" si="219"/>
        <v>-45</v>
      </c>
      <c r="BO219" s="6">
        <f t="shared" si="219"/>
        <v>-46</v>
      </c>
      <c r="BP219" s="6">
        <f t="shared" si="219"/>
        <v>-47</v>
      </c>
      <c r="BQ219" s="6">
        <f t="shared" si="219"/>
        <v>-48</v>
      </c>
      <c r="BR219" s="6">
        <f t="shared" si="219"/>
        <v>-49</v>
      </c>
      <c r="BS219" s="6">
        <f t="shared" si="219"/>
        <v>-50</v>
      </c>
      <c r="BU219" s="6" t="s">
        <v>21</v>
      </c>
      <c r="BV219" s="6"/>
      <c r="BW219" s="6"/>
    </row>
    <row r="220" spans="22:75" x14ac:dyDescent="0.35">
      <c r="V220" s="6" t="str">
        <f>IF(V219&gt;=0,COUNT($V219)+BT216,"")</f>
        <v/>
      </c>
      <c r="W220" s="6" t="str">
        <f>IF(W219&gt;=0,COUNT($V219:W219)+$BT216,"")</f>
        <v/>
      </c>
      <c r="X220" s="6" t="str">
        <f>IF(X219&gt;=0,COUNT($V219:X219)+$BT216,"")</f>
        <v/>
      </c>
      <c r="Y220" s="6" t="str">
        <f>IF(Y219&gt;=0,COUNT($V219:Y219)+$BT216,"")</f>
        <v/>
      </c>
      <c r="Z220" s="6" t="str">
        <f>IF(Z219&gt;=0,COUNT($V219:Z219)+$BT216,"")</f>
        <v/>
      </c>
      <c r="AA220" s="6" t="str">
        <f>IF(AA219&gt;=0,COUNT($V219:AA219)+$BT216,"")</f>
        <v/>
      </c>
      <c r="AB220" s="6" t="str">
        <f>IF(AB219&gt;=0,COUNT($V219:AB219)+$BT216,"")</f>
        <v/>
      </c>
      <c r="AC220" s="6" t="str">
        <f>IF(AC219&gt;=0,COUNT($V219:AC219)+$BT216,"")</f>
        <v/>
      </c>
      <c r="AD220" s="6" t="str">
        <f>IF(AD219&gt;=0,COUNT($V219:AD219)+$BT216,"")</f>
        <v/>
      </c>
      <c r="AE220" s="6" t="str">
        <f>IF(AE219&gt;=0,COUNT($V219:AE219)+$BT216,"")</f>
        <v/>
      </c>
      <c r="AF220" s="6" t="str">
        <f>IF(AF219&gt;=0,COUNT($V219:AF219)+$BT216,"")</f>
        <v/>
      </c>
      <c r="AG220" s="6" t="str">
        <f>IF(AG219&gt;=0,COUNT($V219:AG219)+$BT216,"")</f>
        <v/>
      </c>
      <c r="AH220" s="6" t="str">
        <f>IF(AH219&gt;=0,COUNT($V219:AH219)+$BT216,"")</f>
        <v/>
      </c>
      <c r="AI220" s="6" t="str">
        <f>IF(AI219&gt;=0,COUNT($V219:AI219)+$BT216,"")</f>
        <v/>
      </c>
      <c r="AJ220" s="6" t="str">
        <f>IF(AJ219&gt;=0,COUNT($V219:AJ219)+$BT216,"")</f>
        <v/>
      </c>
      <c r="AK220" s="6" t="str">
        <f>IF(AK219&gt;=0,COUNT($V219:AK219)+$BT216,"")</f>
        <v/>
      </c>
      <c r="AL220" s="6" t="str">
        <f>IF(AL219&gt;=0,COUNT($V219:AL219)+$BT216,"")</f>
        <v/>
      </c>
      <c r="AM220" s="6" t="str">
        <f>IF(AM219&gt;=0,COUNT($V219:AM219)+$BT216,"")</f>
        <v/>
      </c>
      <c r="AN220" s="6" t="str">
        <f>IF(AN219&gt;=0,COUNT($V219:AN219)+$BT216,"")</f>
        <v/>
      </c>
      <c r="AO220" s="6" t="str">
        <f>IF(AO219&gt;=0,COUNT($V219:AO219)+$BT216,"")</f>
        <v/>
      </c>
      <c r="AP220" s="6" t="str">
        <f>IF(AP219&gt;=0,COUNT($V219:AP219)+$BT216,"")</f>
        <v/>
      </c>
      <c r="AQ220" s="6" t="str">
        <f>IF(AQ219&gt;=0,COUNT($V219:AQ219)+$BT216,"")</f>
        <v/>
      </c>
      <c r="AR220" s="6" t="str">
        <f>IF(AR219&gt;=0,COUNT($V219:AR219)+$BT216,"")</f>
        <v/>
      </c>
      <c r="AS220" s="6" t="str">
        <f>IF(AS219&gt;=0,COUNT($V219:AS219)+$BT216,"")</f>
        <v/>
      </c>
      <c r="AT220" s="6" t="str">
        <f>IF(AT219&gt;=0,COUNT($V219:AT219)+$BT216,"")</f>
        <v/>
      </c>
      <c r="AU220" s="6" t="str">
        <f>IF(AU219&gt;=0,COUNT($V219:AU219)+$BT216,"")</f>
        <v/>
      </c>
      <c r="AV220" s="6" t="str">
        <f>IF(AV219&gt;=0,COUNT($V219:AV219)+$BT216,"")</f>
        <v/>
      </c>
      <c r="AW220" s="6" t="str">
        <f>IF(AW219&gt;=0,COUNT($V219:AW219)+$BT216,"")</f>
        <v/>
      </c>
      <c r="AX220" s="6" t="str">
        <f>IF(AX219&gt;=0,COUNT($V219:AX219)+$BT216,"")</f>
        <v/>
      </c>
      <c r="AY220" s="6" t="str">
        <f>IF(AY219&gt;=0,COUNT($V219:AY219)+$BT216,"")</f>
        <v/>
      </c>
      <c r="AZ220" s="6" t="str">
        <f>IF(AZ219&gt;=0,COUNT($V219:AZ219)+$BT216,"")</f>
        <v/>
      </c>
      <c r="BA220" s="6" t="str">
        <f>IF(BA219&gt;=0,COUNT($V219:BA219)+$BT216,"")</f>
        <v/>
      </c>
      <c r="BB220" s="6" t="str">
        <f>IF(BB219&gt;=0,COUNT($V219:BB219)+$BT216,"")</f>
        <v/>
      </c>
      <c r="BC220" s="6" t="str">
        <f>IF(BC219&gt;=0,COUNT($V219:BC219)+$BT216,"")</f>
        <v/>
      </c>
      <c r="BD220" s="6" t="str">
        <f>IF(BD219&gt;=0,COUNT($V219:BD219)+$BT216,"")</f>
        <v/>
      </c>
      <c r="BE220" s="6" t="str">
        <f>IF(BE219&gt;=0,COUNT($V219:BE219)+$BT216,"")</f>
        <v/>
      </c>
      <c r="BF220" s="6" t="str">
        <f>IF(BF219&gt;=0,COUNT($V219:BF219)+$BT216,"")</f>
        <v/>
      </c>
      <c r="BG220" s="6" t="str">
        <f>IF(BG219&gt;=0,COUNT($V219:BG219)+$BT216,"")</f>
        <v/>
      </c>
      <c r="BH220" s="6" t="str">
        <f>IF(BH219&gt;=0,COUNT($V219:BH219)+$BT216,"")</f>
        <v/>
      </c>
      <c r="BI220" s="6" t="str">
        <f>IF(BI219&gt;=0,COUNT($V219:BI219)+$BT216,"")</f>
        <v/>
      </c>
      <c r="BJ220" s="6" t="str">
        <f>IF(BJ219&gt;=0,COUNT($V219:BJ219)+$BT216,"")</f>
        <v/>
      </c>
      <c r="BK220" s="6" t="str">
        <f>IF(BK219&gt;=0,COUNT($V219:BK219)+$BT216,"")</f>
        <v/>
      </c>
      <c r="BL220" s="6" t="str">
        <f>IF(BL219&gt;=0,COUNT($V219:BL219)+$BT216,"")</f>
        <v/>
      </c>
      <c r="BM220" s="6" t="str">
        <f>IF(BM219&gt;=0,COUNT($V219:BM219)+$BT216,"")</f>
        <v/>
      </c>
      <c r="BN220" s="6" t="str">
        <f>IF(BN219&gt;=0,COUNT($V219:BN219)+$BT216,"")</f>
        <v/>
      </c>
      <c r="BO220" s="6" t="str">
        <f>IF(BO219&gt;=0,COUNT($V219:BO219)+$BT216,"")</f>
        <v/>
      </c>
      <c r="BP220" s="6" t="str">
        <f>IF(BP219&gt;=0,COUNT($V219:BP219)+$BT216,"")</f>
        <v/>
      </c>
      <c r="BQ220" s="6" t="str">
        <f>IF(BQ219&gt;=0,COUNT($V219:BQ219)+$BT216,"")</f>
        <v/>
      </c>
      <c r="BR220" s="6" t="str">
        <f>IF(BR219&gt;=0,COUNT($V219:BR219)+$BT216,"")</f>
        <v/>
      </c>
      <c r="BS220" s="6" t="str">
        <f>IF(BS219&gt;=0,COUNT($V219:BS219)+$BT216,"")</f>
        <v/>
      </c>
      <c r="BT220" s="6">
        <f>COUNT(V220:BS220)+BT216</f>
        <v>70</v>
      </c>
      <c r="BU220" s="276" t="str">
        <f>V220&amp;BU219&amp;W220&amp;BU219&amp;X220&amp;BU219&amp;Y220&amp;BU219&amp;Z220&amp;BU219&amp;AA220&amp;BU219&amp;AB220&amp;BU219&amp;AC220&amp;BU219&amp;AD220&amp;BU219&amp;AE220&amp;BU219&amp;AF220&amp;BU219&amp;AG220&amp;BU219&amp;AH220&amp;BU219&amp;AI220&amp;BU219&amp;AJ220&amp;BU219&amp;AK220&amp;BU219&amp;AL220&amp;BU219&amp;AM220&amp;BU219&amp;AN220&amp;BU219&amp;AO220&amp;BU219&amp;AP220&amp;BU219&amp;AQ220&amp;BU219&amp;AR220&amp;BU219&amp;AS220&amp;BU219&amp;AT220&amp;BU219&amp;AU220&amp;BU219&amp;AV220&amp;BU219&amp;AW220&amp;BU219&amp;AX220&amp;BU219&amp;AY220&amp;BU219&amp;AZ220&amp;BU219&amp;BA220&amp;BU219&amp;BB220&amp;BU219&amp;BC220&amp;BU219&amp;BD220&amp;BU219&amp;BE220&amp;BU219&amp;BF220&amp;BU219&amp;BG220&amp;BU219&amp;BH220&amp;BU219&amp;BI220&amp;BU219&amp;BJ220&amp;BU219&amp;BK220&amp;BU219&amp;BL220&amp;BU219&amp;BM220&amp;BU219&amp;BN220&amp;BU219&amp;BO220&amp;BU219&amp;BP220&amp;BU219&amp;BQ220&amp;BU219&amp;BR220&amp;BU219&amp;BS220</f>
        <v xml:space="preserve">                                                                                                  </v>
      </c>
      <c r="BV220" s="6"/>
      <c r="BW220" s="6"/>
    </row>
    <row r="221" spans="22:75" x14ac:dyDescent="0.35">
      <c r="V221" s="275">
        <f>'Encode Data'!H43</f>
        <v>0</v>
      </c>
      <c r="W221" s="6">
        <f t="shared" ref="W221:BB221" si="220">V221</f>
        <v>0</v>
      </c>
      <c r="X221" s="6">
        <f t="shared" si="220"/>
        <v>0</v>
      </c>
      <c r="Y221" s="6">
        <f t="shared" si="220"/>
        <v>0</v>
      </c>
      <c r="Z221" s="6">
        <f t="shared" si="220"/>
        <v>0</v>
      </c>
      <c r="AA221" s="6">
        <f t="shared" si="220"/>
        <v>0</v>
      </c>
      <c r="AB221" s="6">
        <f t="shared" si="220"/>
        <v>0</v>
      </c>
      <c r="AC221" s="6">
        <f t="shared" si="220"/>
        <v>0</v>
      </c>
      <c r="AD221" s="6">
        <f t="shared" si="220"/>
        <v>0</v>
      </c>
      <c r="AE221" s="6">
        <f t="shared" si="220"/>
        <v>0</v>
      </c>
      <c r="AF221" s="6">
        <f t="shared" si="220"/>
        <v>0</v>
      </c>
      <c r="AG221" s="6">
        <f t="shared" si="220"/>
        <v>0</v>
      </c>
      <c r="AH221" s="6">
        <f t="shared" si="220"/>
        <v>0</v>
      </c>
      <c r="AI221" s="6">
        <f t="shared" si="220"/>
        <v>0</v>
      </c>
      <c r="AJ221" s="6">
        <f t="shared" si="220"/>
        <v>0</v>
      </c>
      <c r="AK221" s="6">
        <f t="shared" si="220"/>
        <v>0</v>
      </c>
      <c r="AL221" s="6">
        <f t="shared" si="220"/>
        <v>0</v>
      </c>
      <c r="AM221" s="6">
        <f t="shared" si="220"/>
        <v>0</v>
      </c>
      <c r="AN221" s="6">
        <f t="shared" si="220"/>
        <v>0</v>
      </c>
      <c r="AO221" s="6">
        <f t="shared" si="220"/>
        <v>0</v>
      </c>
      <c r="AP221" s="6">
        <f t="shared" si="220"/>
        <v>0</v>
      </c>
      <c r="AQ221" s="6">
        <f t="shared" si="220"/>
        <v>0</v>
      </c>
      <c r="AR221" s="6">
        <f t="shared" si="220"/>
        <v>0</v>
      </c>
      <c r="AS221" s="6">
        <f t="shared" si="220"/>
        <v>0</v>
      </c>
      <c r="AT221" s="6">
        <f t="shared" si="220"/>
        <v>0</v>
      </c>
      <c r="AU221" s="6">
        <f t="shared" si="220"/>
        <v>0</v>
      </c>
      <c r="AV221" s="6">
        <f t="shared" si="220"/>
        <v>0</v>
      </c>
      <c r="AW221" s="6">
        <f t="shared" si="220"/>
        <v>0</v>
      </c>
      <c r="AX221" s="6">
        <f t="shared" si="220"/>
        <v>0</v>
      </c>
      <c r="AY221" s="6">
        <f t="shared" si="220"/>
        <v>0</v>
      </c>
      <c r="AZ221" s="6">
        <f t="shared" si="220"/>
        <v>0</v>
      </c>
      <c r="BA221" s="6">
        <f t="shared" si="220"/>
        <v>0</v>
      </c>
      <c r="BB221" s="6">
        <f t="shared" si="220"/>
        <v>0</v>
      </c>
      <c r="BC221" s="6">
        <f t="shared" ref="BC221:BS221" si="221">BB221</f>
        <v>0</v>
      </c>
      <c r="BD221" s="6">
        <f t="shared" si="221"/>
        <v>0</v>
      </c>
      <c r="BE221" s="6">
        <f t="shared" si="221"/>
        <v>0</v>
      </c>
      <c r="BF221" s="6">
        <f t="shared" si="221"/>
        <v>0</v>
      </c>
      <c r="BG221" s="6">
        <f t="shared" si="221"/>
        <v>0</v>
      </c>
      <c r="BH221" s="6">
        <f t="shared" si="221"/>
        <v>0</v>
      </c>
      <c r="BI221" s="6">
        <f t="shared" si="221"/>
        <v>0</v>
      </c>
      <c r="BJ221" s="6">
        <f t="shared" si="221"/>
        <v>0</v>
      </c>
      <c r="BK221" s="6">
        <f t="shared" si="221"/>
        <v>0</v>
      </c>
      <c r="BL221" s="6">
        <f t="shared" si="221"/>
        <v>0</v>
      </c>
      <c r="BM221" s="6">
        <f t="shared" si="221"/>
        <v>0</v>
      </c>
      <c r="BN221" s="6">
        <f t="shared" si="221"/>
        <v>0</v>
      </c>
      <c r="BO221" s="6">
        <f t="shared" si="221"/>
        <v>0</v>
      </c>
      <c r="BP221" s="6">
        <f t="shared" si="221"/>
        <v>0</v>
      </c>
      <c r="BQ221" s="6">
        <f t="shared" si="221"/>
        <v>0</v>
      </c>
      <c r="BR221" s="6">
        <f t="shared" si="221"/>
        <v>0</v>
      </c>
      <c r="BS221" s="6">
        <f t="shared" si="221"/>
        <v>0</v>
      </c>
      <c r="BV221" s="6"/>
      <c r="BW221" s="6"/>
    </row>
    <row r="222" spans="22:75" x14ac:dyDescent="0.35">
      <c r="V222" s="6">
        <v>1</v>
      </c>
      <c r="W222" s="6">
        <v>2</v>
      </c>
      <c r="X222" s="6">
        <v>3</v>
      </c>
      <c r="Y222" s="6">
        <v>4</v>
      </c>
      <c r="Z222" s="6">
        <v>5</v>
      </c>
      <c r="AA222" s="6">
        <v>6</v>
      </c>
      <c r="AB222" s="6">
        <v>7</v>
      </c>
      <c r="AC222" s="6">
        <v>8</v>
      </c>
      <c r="AD222" s="6">
        <v>9</v>
      </c>
      <c r="AE222" s="6">
        <v>10</v>
      </c>
      <c r="AF222" s="6">
        <v>11</v>
      </c>
      <c r="AG222" s="6">
        <v>12</v>
      </c>
      <c r="AH222" s="6">
        <v>13</v>
      </c>
      <c r="AI222" s="6">
        <v>14</v>
      </c>
      <c r="AJ222" s="6">
        <v>15</v>
      </c>
      <c r="AK222" s="6">
        <v>16</v>
      </c>
      <c r="AL222" s="6">
        <v>17</v>
      </c>
      <c r="AM222" s="6">
        <v>18</v>
      </c>
      <c r="AN222" s="6">
        <v>19</v>
      </c>
      <c r="AO222" s="6">
        <v>20</v>
      </c>
      <c r="AP222" s="6">
        <v>21</v>
      </c>
      <c r="AQ222" s="6">
        <v>22</v>
      </c>
      <c r="AR222" s="6">
        <v>23</v>
      </c>
      <c r="AS222" s="6">
        <v>24</v>
      </c>
      <c r="AT222" s="6">
        <v>25</v>
      </c>
      <c r="AU222" s="6">
        <v>26</v>
      </c>
      <c r="AV222" s="6">
        <v>27</v>
      </c>
      <c r="AW222" s="6">
        <v>28</v>
      </c>
      <c r="AX222" s="6">
        <v>29</v>
      </c>
      <c r="AY222" s="6">
        <v>30</v>
      </c>
      <c r="AZ222" s="6">
        <v>31</v>
      </c>
      <c r="BA222" s="6">
        <v>32</v>
      </c>
      <c r="BB222" s="6">
        <v>33</v>
      </c>
      <c r="BC222" s="6">
        <v>34</v>
      </c>
      <c r="BD222" s="6">
        <v>35</v>
      </c>
      <c r="BE222" s="6">
        <v>36</v>
      </c>
      <c r="BF222" s="6">
        <v>37</v>
      </c>
      <c r="BG222" s="6">
        <v>38</v>
      </c>
      <c r="BH222" s="6">
        <v>39</v>
      </c>
      <c r="BI222" s="6">
        <v>40</v>
      </c>
      <c r="BJ222" s="6">
        <v>41</v>
      </c>
      <c r="BK222" s="6">
        <v>42</v>
      </c>
      <c r="BL222" s="6">
        <v>43</v>
      </c>
      <c r="BM222" s="6">
        <v>44</v>
      </c>
      <c r="BN222" s="6">
        <v>45</v>
      </c>
      <c r="BO222" s="6">
        <v>46</v>
      </c>
      <c r="BP222" s="6">
        <v>47</v>
      </c>
      <c r="BQ222" s="6">
        <v>48</v>
      </c>
      <c r="BR222" s="6">
        <v>49</v>
      </c>
      <c r="BS222" s="6">
        <v>50</v>
      </c>
      <c r="BV222" s="6"/>
      <c r="BW222" s="6"/>
    </row>
    <row r="223" spans="22:75" x14ac:dyDescent="0.35">
      <c r="V223" s="6">
        <f t="shared" ref="V223:BA223" si="222">V221-V222</f>
        <v>-1</v>
      </c>
      <c r="W223" s="6">
        <f t="shared" si="222"/>
        <v>-2</v>
      </c>
      <c r="X223" s="6">
        <f t="shared" si="222"/>
        <v>-3</v>
      </c>
      <c r="Y223" s="6">
        <f t="shared" si="222"/>
        <v>-4</v>
      </c>
      <c r="Z223" s="6">
        <f t="shared" si="222"/>
        <v>-5</v>
      </c>
      <c r="AA223" s="6">
        <f t="shared" si="222"/>
        <v>-6</v>
      </c>
      <c r="AB223" s="6">
        <f t="shared" si="222"/>
        <v>-7</v>
      </c>
      <c r="AC223" s="6">
        <f t="shared" si="222"/>
        <v>-8</v>
      </c>
      <c r="AD223" s="6">
        <f t="shared" si="222"/>
        <v>-9</v>
      </c>
      <c r="AE223" s="6">
        <f t="shared" si="222"/>
        <v>-10</v>
      </c>
      <c r="AF223" s="6">
        <f t="shared" si="222"/>
        <v>-11</v>
      </c>
      <c r="AG223" s="6">
        <f t="shared" si="222"/>
        <v>-12</v>
      </c>
      <c r="AH223" s="6">
        <f t="shared" si="222"/>
        <v>-13</v>
      </c>
      <c r="AI223" s="6">
        <f t="shared" si="222"/>
        <v>-14</v>
      </c>
      <c r="AJ223" s="6">
        <f t="shared" si="222"/>
        <v>-15</v>
      </c>
      <c r="AK223" s="6">
        <f t="shared" si="222"/>
        <v>-16</v>
      </c>
      <c r="AL223" s="6">
        <f t="shared" si="222"/>
        <v>-17</v>
      </c>
      <c r="AM223" s="6">
        <f t="shared" si="222"/>
        <v>-18</v>
      </c>
      <c r="AN223" s="6">
        <f t="shared" si="222"/>
        <v>-19</v>
      </c>
      <c r="AO223" s="6">
        <f t="shared" si="222"/>
        <v>-20</v>
      </c>
      <c r="AP223" s="6">
        <f t="shared" si="222"/>
        <v>-21</v>
      </c>
      <c r="AQ223" s="6">
        <f t="shared" si="222"/>
        <v>-22</v>
      </c>
      <c r="AR223" s="6">
        <f t="shared" si="222"/>
        <v>-23</v>
      </c>
      <c r="AS223" s="6">
        <f t="shared" si="222"/>
        <v>-24</v>
      </c>
      <c r="AT223" s="6">
        <f t="shared" si="222"/>
        <v>-25</v>
      </c>
      <c r="AU223" s="6">
        <f t="shared" si="222"/>
        <v>-26</v>
      </c>
      <c r="AV223" s="6">
        <f t="shared" si="222"/>
        <v>-27</v>
      </c>
      <c r="AW223" s="6">
        <f t="shared" si="222"/>
        <v>-28</v>
      </c>
      <c r="AX223" s="6">
        <f t="shared" si="222"/>
        <v>-29</v>
      </c>
      <c r="AY223" s="6">
        <f t="shared" si="222"/>
        <v>-30</v>
      </c>
      <c r="AZ223" s="6">
        <f t="shared" si="222"/>
        <v>-31</v>
      </c>
      <c r="BA223" s="6">
        <f t="shared" si="222"/>
        <v>-32</v>
      </c>
      <c r="BB223" s="6">
        <f t="shared" ref="BB223:BS223" si="223">BB221-BB222</f>
        <v>-33</v>
      </c>
      <c r="BC223" s="6">
        <f t="shared" si="223"/>
        <v>-34</v>
      </c>
      <c r="BD223" s="6">
        <f t="shared" si="223"/>
        <v>-35</v>
      </c>
      <c r="BE223" s="6">
        <f t="shared" si="223"/>
        <v>-36</v>
      </c>
      <c r="BF223" s="6">
        <f t="shared" si="223"/>
        <v>-37</v>
      </c>
      <c r="BG223" s="6">
        <f t="shared" si="223"/>
        <v>-38</v>
      </c>
      <c r="BH223" s="6">
        <f t="shared" si="223"/>
        <v>-39</v>
      </c>
      <c r="BI223" s="6">
        <f t="shared" si="223"/>
        <v>-40</v>
      </c>
      <c r="BJ223" s="6">
        <f t="shared" si="223"/>
        <v>-41</v>
      </c>
      <c r="BK223" s="6">
        <f t="shared" si="223"/>
        <v>-42</v>
      </c>
      <c r="BL223" s="6">
        <f t="shared" si="223"/>
        <v>-43</v>
      </c>
      <c r="BM223" s="6">
        <f t="shared" si="223"/>
        <v>-44</v>
      </c>
      <c r="BN223" s="6">
        <f t="shared" si="223"/>
        <v>-45</v>
      </c>
      <c r="BO223" s="6">
        <f t="shared" si="223"/>
        <v>-46</v>
      </c>
      <c r="BP223" s="6">
        <f t="shared" si="223"/>
        <v>-47</v>
      </c>
      <c r="BQ223" s="6">
        <f t="shared" si="223"/>
        <v>-48</v>
      </c>
      <c r="BR223" s="6">
        <f t="shared" si="223"/>
        <v>-49</v>
      </c>
      <c r="BS223" s="6">
        <f t="shared" si="223"/>
        <v>-50</v>
      </c>
      <c r="BU223" s="6" t="s">
        <v>21</v>
      </c>
      <c r="BV223" s="6"/>
      <c r="BW223" s="6"/>
    </row>
    <row r="224" spans="22:75" x14ac:dyDescent="0.35">
      <c r="V224" s="6" t="str">
        <f>IF(V223&gt;=0,COUNT($V223)+BT220,"")</f>
        <v/>
      </c>
      <c r="W224" s="6" t="str">
        <f>IF(W223&gt;=0,COUNT($V223:W223)+$BT220,"")</f>
        <v/>
      </c>
      <c r="X224" s="6" t="str">
        <f>IF(X223&gt;=0,COUNT($V223:X223)+$BT220,"")</f>
        <v/>
      </c>
      <c r="Y224" s="6" t="str">
        <f>IF(Y223&gt;=0,COUNT($V223:Y223)+$BT220,"")</f>
        <v/>
      </c>
      <c r="Z224" s="6" t="str">
        <f>IF(Z223&gt;=0,COUNT($V223:Z223)+$BT220,"")</f>
        <v/>
      </c>
      <c r="AA224" s="6" t="str">
        <f>IF(AA223&gt;=0,COUNT($V223:AA223)+$BT220,"")</f>
        <v/>
      </c>
      <c r="AB224" s="6" t="str">
        <f>IF(AB223&gt;=0,COUNT($V223:AB223)+$BT220,"")</f>
        <v/>
      </c>
      <c r="AC224" s="6" t="str">
        <f>IF(AC223&gt;=0,COUNT($V223:AC223)+$BT220,"")</f>
        <v/>
      </c>
      <c r="AD224" s="6" t="str">
        <f>IF(AD223&gt;=0,COUNT($V223:AD223)+$BT220,"")</f>
        <v/>
      </c>
      <c r="AE224" s="6" t="str">
        <f>IF(AE223&gt;=0,COUNT($V223:AE223)+$BT220,"")</f>
        <v/>
      </c>
      <c r="AF224" s="6" t="str">
        <f>IF(AF223&gt;=0,COUNT($V223:AF223)+$BT220,"")</f>
        <v/>
      </c>
      <c r="AG224" s="6" t="str">
        <f>IF(AG223&gt;=0,COUNT($V223:AG223)+$BT220,"")</f>
        <v/>
      </c>
      <c r="AH224" s="6" t="str">
        <f>IF(AH223&gt;=0,COUNT($V223:AH223)+$BT220,"")</f>
        <v/>
      </c>
      <c r="AI224" s="6" t="str">
        <f>IF(AI223&gt;=0,COUNT($V223:AI223)+$BT220,"")</f>
        <v/>
      </c>
      <c r="AJ224" s="6" t="str">
        <f>IF(AJ223&gt;=0,COUNT($V223:AJ223)+$BT220,"")</f>
        <v/>
      </c>
      <c r="AK224" s="6" t="str">
        <f>IF(AK223&gt;=0,COUNT($V223:AK223)+$BT220,"")</f>
        <v/>
      </c>
      <c r="AL224" s="6" t="str">
        <f>IF(AL223&gt;=0,COUNT($V223:AL223)+$BT220,"")</f>
        <v/>
      </c>
      <c r="AM224" s="6" t="str">
        <f>IF(AM223&gt;=0,COUNT($V223:AM223)+$BT220,"")</f>
        <v/>
      </c>
      <c r="AN224" s="6" t="str">
        <f>IF(AN223&gt;=0,COUNT($V223:AN223)+$BT220,"")</f>
        <v/>
      </c>
      <c r="AO224" s="6" t="str">
        <f>IF(AO223&gt;=0,COUNT($V223:AO223)+$BT220,"")</f>
        <v/>
      </c>
      <c r="AP224" s="6" t="str">
        <f>IF(AP223&gt;=0,COUNT($V223:AP223)+$BT220,"")</f>
        <v/>
      </c>
      <c r="AQ224" s="6" t="str">
        <f>IF(AQ223&gt;=0,COUNT($V223:AQ223)+$BT220,"")</f>
        <v/>
      </c>
      <c r="AR224" s="6" t="str">
        <f>IF(AR223&gt;=0,COUNT($V223:AR223)+$BT220,"")</f>
        <v/>
      </c>
      <c r="AS224" s="6" t="str">
        <f>IF(AS223&gt;=0,COUNT($V223:AS223)+$BT220,"")</f>
        <v/>
      </c>
      <c r="AT224" s="6" t="str">
        <f>IF(AT223&gt;=0,COUNT($V223:AT223)+$BT220,"")</f>
        <v/>
      </c>
      <c r="AU224" s="6" t="str">
        <f>IF(AU223&gt;=0,COUNT($V223:AU223)+$BT220,"")</f>
        <v/>
      </c>
      <c r="AV224" s="6" t="str">
        <f>IF(AV223&gt;=0,COUNT($V223:AV223)+$BT220,"")</f>
        <v/>
      </c>
      <c r="AW224" s="6" t="str">
        <f>IF(AW223&gt;=0,COUNT($V223:AW223)+$BT220,"")</f>
        <v/>
      </c>
      <c r="AX224" s="6" t="str">
        <f>IF(AX223&gt;=0,COUNT($V223:AX223)+$BT220,"")</f>
        <v/>
      </c>
      <c r="AY224" s="6" t="str">
        <f>IF(AY223&gt;=0,COUNT($V223:AY223)+$BT220,"")</f>
        <v/>
      </c>
      <c r="AZ224" s="6" t="str">
        <f>IF(AZ223&gt;=0,COUNT($V223:AZ223)+$BT220,"")</f>
        <v/>
      </c>
      <c r="BA224" s="6" t="str">
        <f>IF(BA223&gt;=0,COUNT($V223:BA223)+$BT220,"")</f>
        <v/>
      </c>
      <c r="BB224" s="6" t="str">
        <f>IF(BB223&gt;=0,COUNT($V223:BB223)+$BT220,"")</f>
        <v/>
      </c>
      <c r="BC224" s="6" t="str">
        <f>IF(BC223&gt;=0,COUNT($V223:BC223)+$BT220,"")</f>
        <v/>
      </c>
      <c r="BD224" s="6" t="str">
        <f>IF(BD223&gt;=0,COUNT($V223:BD223)+$BT220,"")</f>
        <v/>
      </c>
      <c r="BE224" s="6" t="str">
        <f>IF(BE223&gt;=0,COUNT($V223:BE223)+$BT220,"")</f>
        <v/>
      </c>
      <c r="BF224" s="6" t="str">
        <f>IF(BF223&gt;=0,COUNT($V223:BF223)+$BT220,"")</f>
        <v/>
      </c>
      <c r="BG224" s="6" t="str">
        <f>IF(BG223&gt;=0,COUNT($V223:BG223)+$BT220,"")</f>
        <v/>
      </c>
      <c r="BH224" s="6" t="str">
        <f>IF(BH223&gt;=0,COUNT($V223:BH223)+$BT220,"")</f>
        <v/>
      </c>
      <c r="BI224" s="6" t="str">
        <f>IF(BI223&gt;=0,COUNT($V223:BI223)+$BT220,"")</f>
        <v/>
      </c>
      <c r="BJ224" s="6" t="str">
        <f>IF(BJ223&gt;=0,COUNT($V223:BJ223)+$BT220,"")</f>
        <v/>
      </c>
      <c r="BK224" s="6" t="str">
        <f>IF(BK223&gt;=0,COUNT($V223:BK223)+$BT220,"")</f>
        <v/>
      </c>
      <c r="BL224" s="6" t="str">
        <f>IF(BL223&gt;=0,COUNT($V223:BL223)+$BT220,"")</f>
        <v/>
      </c>
      <c r="BM224" s="6" t="str">
        <f>IF(BM223&gt;=0,COUNT($V223:BM223)+$BT220,"")</f>
        <v/>
      </c>
      <c r="BN224" s="6" t="str">
        <f>IF(BN223&gt;=0,COUNT($V223:BN223)+$BT220,"")</f>
        <v/>
      </c>
      <c r="BO224" s="6" t="str">
        <f>IF(BO223&gt;=0,COUNT($V223:BO223)+$BT220,"")</f>
        <v/>
      </c>
      <c r="BP224" s="6" t="str">
        <f>IF(BP223&gt;=0,COUNT($V223:BP223)+$BT220,"")</f>
        <v/>
      </c>
      <c r="BQ224" s="6" t="str">
        <f>IF(BQ223&gt;=0,COUNT($V223:BQ223)+$BT220,"")</f>
        <v/>
      </c>
      <c r="BR224" s="6" t="str">
        <f>IF(BR223&gt;=0,COUNT($V223:BR223)+$BT220,"")</f>
        <v/>
      </c>
      <c r="BS224" s="6" t="str">
        <f>IF(BS223&gt;=0,COUNT($V223:BS223)+$BT220,"")</f>
        <v/>
      </c>
      <c r="BT224" s="6">
        <f>COUNT(V224:BS224)+BT220</f>
        <v>70</v>
      </c>
      <c r="BU224" s="276" t="str">
        <f>V224&amp;BU223&amp;W224&amp;BU223&amp;X224&amp;BU223&amp;Y224&amp;BU223&amp;Z224&amp;BU223&amp;AA224&amp;BU223&amp;AB224&amp;BU223&amp;AC224&amp;BU223&amp;AD224&amp;BU223&amp;AE224&amp;BU223&amp;AF224&amp;BU223&amp;AG224&amp;BU223&amp;AH224&amp;BU223&amp;AI224&amp;BU223&amp;AJ224&amp;BU223&amp;AK224&amp;BU223&amp;AL224&amp;BU223&amp;AM224&amp;BU223&amp;AN224&amp;BU223&amp;AO224&amp;BU223&amp;AP224&amp;BU223&amp;AQ224&amp;BU223&amp;AR224&amp;BU223&amp;AS224&amp;BU223&amp;AT224&amp;BU223&amp;AU224&amp;BU223&amp;AV224&amp;BU223&amp;AW224&amp;BU223&amp;AX224&amp;BU223&amp;AY224&amp;BU223&amp;AZ224&amp;BU223&amp;BA224&amp;BU223&amp;BB224&amp;BU223&amp;BC224&amp;BU223&amp;BD224&amp;BU223&amp;BE224&amp;BU223&amp;BF224&amp;BU223&amp;BG224&amp;BU223&amp;BH224&amp;BU223&amp;BI224&amp;BU223&amp;BJ224&amp;BU223&amp;BK224&amp;BU223&amp;BL224&amp;BU223&amp;BM224&amp;BU223&amp;BN224&amp;BU223&amp;BO224&amp;BU223&amp;BP224&amp;BU223&amp;BQ224&amp;BU223&amp;BR224&amp;BU223&amp;BS224</f>
        <v xml:space="preserve">                                                                                                  </v>
      </c>
      <c r="BV224" s="6"/>
      <c r="BW224" s="6"/>
    </row>
    <row r="225" spans="22:75" x14ac:dyDescent="0.35">
      <c r="V225" s="275">
        <f>'Encode Data'!I31</f>
        <v>3</v>
      </c>
      <c r="W225" s="6">
        <f t="shared" ref="W225:BB225" si="224">V225</f>
        <v>3</v>
      </c>
      <c r="X225" s="6">
        <f t="shared" si="224"/>
        <v>3</v>
      </c>
      <c r="Y225" s="6">
        <f t="shared" si="224"/>
        <v>3</v>
      </c>
      <c r="Z225" s="6">
        <f t="shared" si="224"/>
        <v>3</v>
      </c>
      <c r="AA225" s="6">
        <f t="shared" si="224"/>
        <v>3</v>
      </c>
      <c r="AB225" s="6">
        <f t="shared" si="224"/>
        <v>3</v>
      </c>
      <c r="AC225" s="6">
        <f t="shared" si="224"/>
        <v>3</v>
      </c>
      <c r="AD225" s="6">
        <f t="shared" si="224"/>
        <v>3</v>
      </c>
      <c r="AE225" s="6">
        <f t="shared" si="224"/>
        <v>3</v>
      </c>
      <c r="AF225" s="6">
        <f t="shared" si="224"/>
        <v>3</v>
      </c>
      <c r="AG225" s="6">
        <f t="shared" si="224"/>
        <v>3</v>
      </c>
      <c r="AH225" s="6">
        <f t="shared" si="224"/>
        <v>3</v>
      </c>
      <c r="AI225" s="6">
        <f t="shared" si="224"/>
        <v>3</v>
      </c>
      <c r="AJ225" s="6">
        <f t="shared" si="224"/>
        <v>3</v>
      </c>
      <c r="AK225" s="6">
        <f t="shared" si="224"/>
        <v>3</v>
      </c>
      <c r="AL225" s="6">
        <f t="shared" si="224"/>
        <v>3</v>
      </c>
      <c r="AM225" s="6">
        <f t="shared" si="224"/>
        <v>3</v>
      </c>
      <c r="AN225" s="6">
        <f t="shared" si="224"/>
        <v>3</v>
      </c>
      <c r="AO225" s="6">
        <f t="shared" si="224"/>
        <v>3</v>
      </c>
      <c r="AP225" s="6">
        <f t="shared" si="224"/>
        <v>3</v>
      </c>
      <c r="AQ225" s="6">
        <f t="shared" si="224"/>
        <v>3</v>
      </c>
      <c r="AR225" s="6">
        <f t="shared" si="224"/>
        <v>3</v>
      </c>
      <c r="AS225" s="6">
        <f t="shared" si="224"/>
        <v>3</v>
      </c>
      <c r="AT225" s="6">
        <f t="shared" si="224"/>
        <v>3</v>
      </c>
      <c r="AU225" s="6">
        <f t="shared" si="224"/>
        <v>3</v>
      </c>
      <c r="AV225" s="6">
        <f t="shared" si="224"/>
        <v>3</v>
      </c>
      <c r="AW225" s="6">
        <f t="shared" si="224"/>
        <v>3</v>
      </c>
      <c r="AX225" s="6">
        <f t="shared" si="224"/>
        <v>3</v>
      </c>
      <c r="AY225" s="6">
        <f t="shared" si="224"/>
        <v>3</v>
      </c>
      <c r="AZ225" s="6">
        <f t="shared" si="224"/>
        <v>3</v>
      </c>
      <c r="BA225" s="6">
        <f t="shared" si="224"/>
        <v>3</v>
      </c>
      <c r="BB225" s="6">
        <f t="shared" si="224"/>
        <v>3</v>
      </c>
      <c r="BC225" s="6">
        <f t="shared" ref="BC225:BS225" si="225">BB225</f>
        <v>3</v>
      </c>
      <c r="BD225" s="6">
        <f t="shared" si="225"/>
        <v>3</v>
      </c>
      <c r="BE225" s="6">
        <f t="shared" si="225"/>
        <v>3</v>
      </c>
      <c r="BF225" s="6">
        <f t="shared" si="225"/>
        <v>3</v>
      </c>
      <c r="BG225" s="6">
        <f t="shared" si="225"/>
        <v>3</v>
      </c>
      <c r="BH225" s="6">
        <f t="shared" si="225"/>
        <v>3</v>
      </c>
      <c r="BI225" s="6">
        <f t="shared" si="225"/>
        <v>3</v>
      </c>
      <c r="BJ225" s="6">
        <f t="shared" si="225"/>
        <v>3</v>
      </c>
      <c r="BK225" s="6">
        <f t="shared" si="225"/>
        <v>3</v>
      </c>
      <c r="BL225" s="6">
        <f t="shared" si="225"/>
        <v>3</v>
      </c>
      <c r="BM225" s="6">
        <f t="shared" si="225"/>
        <v>3</v>
      </c>
      <c r="BN225" s="6">
        <f t="shared" si="225"/>
        <v>3</v>
      </c>
      <c r="BO225" s="6">
        <f t="shared" si="225"/>
        <v>3</v>
      </c>
      <c r="BP225" s="6">
        <f t="shared" si="225"/>
        <v>3</v>
      </c>
      <c r="BQ225" s="6">
        <f t="shared" si="225"/>
        <v>3</v>
      </c>
      <c r="BR225" s="6">
        <f t="shared" si="225"/>
        <v>3</v>
      </c>
      <c r="BS225" s="6">
        <f t="shared" si="225"/>
        <v>3</v>
      </c>
      <c r="BV225" s="6"/>
      <c r="BW225" s="6"/>
    </row>
    <row r="226" spans="22:75" x14ac:dyDescent="0.35">
      <c r="V226" s="6">
        <v>1</v>
      </c>
      <c r="W226" s="6">
        <v>2</v>
      </c>
      <c r="X226" s="6">
        <v>3</v>
      </c>
      <c r="Y226" s="6">
        <v>4</v>
      </c>
      <c r="Z226" s="6">
        <v>5</v>
      </c>
      <c r="AA226" s="6">
        <v>6</v>
      </c>
      <c r="AB226" s="6">
        <v>7</v>
      </c>
      <c r="AC226" s="6">
        <v>8</v>
      </c>
      <c r="AD226" s="6">
        <v>9</v>
      </c>
      <c r="AE226" s="6">
        <v>10</v>
      </c>
      <c r="AF226" s="6">
        <v>11</v>
      </c>
      <c r="AG226" s="6">
        <v>12</v>
      </c>
      <c r="AH226" s="6">
        <v>13</v>
      </c>
      <c r="AI226" s="6">
        <v>14</v>
      </c>
      <c r="AJ226" s="6">
        <v>15</v>
      </c>
      <c r="AK226" s="6">
        <v>16</v>
      </c>
      <c r="AL226" s="6">
        <v>17</v>
      </c>
      <c r="AM226" s="6">
        <v>18</v>
      </c>
      <c r="AN226" s="6">
        <v>19</v>
      </c>
      <c r="AO226" s="6">
        <v>20</v>
      </c>
      <c r="AP226" s="6">
        <v>21</v>
      </c>
      <c r="AQ226" s="6">
        <v>22</v>
      </c>
      <c r="AR226" s="6">
        <v>23</v>
      </c>
      <c r="AS226" s="6">
        <v>24</v>
      </c>
      <c r="AT226" s="6">
        <v>25</v>
      </c>
      <c r="AU226" s="6">
        <v>26</v>
      </c>
      <c r="AV226" s="6">
        <v>27</v>
      </c>
      <c r="AW226" s="6">
        <v>28</v>
      </c>
      <c r="AX226" s="6">
        <v>29</v>
      </c>
      <c r="AY226" s="6">
        <v>30</v>
      </c>
      <c r="AZ226" s="6">
        <v>31</v>
      </c>
      <c r="BA226" s="6">
        <v>32</v>
      </c>
      <c r="BB226" s="6">
        <v>33</v>
      </c>
      <c r="BC226" s="6">
        <v>34</v>
      </c>
      <c r="BD226" s="6">
        <v>35</v>
      </c>
      <c r="BE226" s="6">
        <v>36</v>
      </c>
      <c r="BF226" s="6">
        <v>37</v>
      </c>
      <c r="BG226" s="6">
        <v>38</v>
      </c>
      <c r="BH226" s="6">
        <v>39</v>
      </c>
      <c r="BI226" s="6">
        <v>40</v>
      </c>
      <c r="BJ226" s="6">
        <v>41</v>
      </c>
      <c r="BK226" s="6">
        <v>42</v>
      </c>
      <c r="BL226" s="6">
        <v>43</v>
      </c>
      <c r="BM226" s="6">
        <v>44</v>
      </c>
      <c r="BN226" s="6">
        <v>45</v>
      </c>
      <c r="BO226" s="6">
        <v>46</v>
      </c>
      <c r="BP226" s="6">
        <v>47</v>
      </c>
      <c r="BQ226" s="6">
        <v>48</v>
      </c>
      <c r="BR226" s="6">
        <v>49</v>
      </c>
      <c r="BS226" s="6">
        <v>50</v>
      </c>
      <c r="BV226" s="6"/>
      <c r="BW226" s="6"/>
    </row>
    <row r="227" spans="22:75" x14ac:dyDescent="0.35">
      <c r="V227" s="6">
        <f t="shared" ref="V227:BA227" si="226">V225-V226</f>
        <v>2</v>
      </c>
      <c r="W227" s="6">
        <f t="shared" si="226"/>
        <v>1</v>
      </c>
      <c r="X227" s="6">
        <f t="shared" si="226"/>
        <v>0</v>
      </c>
      <c r="Y227" s="6">
        <f t="shared" si="226"/>
        <v>-1</v>
      </c>
      <c r="Z227" s="6">
        <f t="shared" si="226"/>
        <v>-2</v>
      </c>
      <c r="AA227" s="6">
        <f t="shared" si="226"/>
        <v>-3</v>
      </c>
      <c r="AB227" s="6">
        <f t="shared" si="226"/>
        <v>-4</v>
      </c>
      <c r="AC227" s="6">
        <f t="shared" si="226"/>
        <v>-5</v>
      </c>
      <c r="AD227" s="6">
        <f t="shared" si="226"/>
        <v>-6</v>
      </c>
      <c r="AE227" s="6">
        <f t="shared" si="226"/>
        <v>-7</v>
      </c>
      <c r="AF227" s="6">
        <f t="shared" si="226"/>
        <v>-8</v>
      </c>
      <c r="AG227" s="6">
        <f t="shared" si="226"/>
        <v>-9</v>
      </c>
      <c r="AH227" s="6">
        <f t="shared" si="226"/>
        <v>-10</v>
      </c>
      <c r="AI227" s="6">
        <f t="shared" si="226"/>
        <v>-11</v>
      </c>
      <c r="AJ227" s="6">
        <f t="shared" si="226"/>
        <v>-12</v>
      </c>
      <c r="AK227" s="6">
        <f t="shared" si="226"/>
        <v>-13</v>
      </c>
      <c r="AL227" s="6">
        <f t="shared" si="226"/>
        <v>-14</v>
      </c>
      <c r="AM227" s="6">
        <f t="shared" si="226"/>
        <v>-15</v>
      </c>
      <c r="AN227" s="6">
        <f t="shared" si="226"/>
        <v>-16</v>
      </c>
      <c r="AO227" s="6">
        <f t="shared" si="226"/>
        <v>-17</v>
      </c>
      <c r="AP227" s="6">
        <f t="shared" si="226"/>
        <v>-18</v>
      </c>
      <c r="AQ227" s="6">
        <f t="shared" si="226"/>
        <v>-19</v>
      </c>
      <c r="AR227" s="6">
        <f t="shared" si="226"/>
        <v>-20</v>
      </c>
      <c r="AS227" s="6">
        <f t="shared" si="226"/>
        <v>-21</v>
      </c>
      <c r="AT227" s="6">
        <f t="shared" si="226"/>
        <v>-22</v>
      </c>
      <c r="AU227" s="6">
        <f t="shared" si="226"/>
        <v>-23</v>
      </c>
      <c r="AV227" s="6">
        <f t="shared" si="226"/>
        <v>-24</v>
      </c>
      <c r="AW227" s="6">
        <f t="shared" si="226"/>
        <v>-25</v>
      </c>
      <c r="AX227" s="6">
        <f t="shared" si="226"/>
        <v>-26</v>
      </c>
      <c r="AY227" s="6">
        <f t="shared" si="226"/>
        <v>-27</v>
      </c>
      <c r="AZ227" s="6">
        <f t="shared" si="226"/>
        <v>-28</v>
      </c>
      <c r="BA227" s="6">
        <f t="shared" si="226"/>
        <v>-29</v>
      </c>
      <c r="BB227" s="6">
        <f t="shared" ref="BB227:BS227" si="227">BB225-BB226</f>
        <v>-30</v>
      </c>
      <c r="BC227" s="6">
        <f t="shared" si="227"/>
        <v>-31</v>
      </c>
      <c r="BD227" s="6">
        <f t="shared" si="227"/>
        <v>-32</v>
      </c>
      <c r="BE227" s="6">
        <f t="shared" si="227"/>
        <v>-33</v>
      </c>
      <c r="BF227" s="6">
        <f t="shared" si="227"/>
        <v>-34</v>
      </c>
      <c r="BG227" s="6">
        <f t="shared" si="227"/>
        <v>-35</v>
      </c>
      <c r="BH227" s="6">
        <f t="shared" si="227"/>
        <v>-36</v>
      </c>
      <c r="BI227" s="6">
        <f t="shared" si="227"/>
        <v>-37</v>
      </c>
      <c r="BJ227" s="6">
        <f t="shared" si="227"/>
        <v>-38</v>
      </c>
      <c r="BK227" s="6">
        <f t="shared" si="227"/>
        <v>-39</v>
      </c>
      <c r="BL227" s="6">
        <f t="shared" si="227"/>
        <v>-40</v>
      </c>
      <c r="BM227" s="6">
        <f t="shared" si="227"/>
        <v>-41</v>
      </c>
      <c r="BN227" s="6">
        <f t="shared" si="227"/>
        <v>-42</v>
      </c>
      <c r="BO227" s="6">
        <f t="shared" si="227"/>
        <v>-43</v>
      </c>
      <c r="BP227" s="6">
        <f t="shared" si="227"/>
        <v>-44</v>
      </c>
      <c r="BQ227" s="6">
        <f t="shared" si="227"/>
        <v>-45</v>
      </c>
      <c r="BR227" s="6">
        <f t="shared" si="227"/>
        <v>-46</v>
      </c>
      <c r="BS227" s="6">
        <f t="shared" si="227"/>
        <v>-47</v>
      </c>
      <c r="BU227" s="6" t="s">
        <v>21</v>
      </c>
      <c r="BV227" s="6"/>
      <c r="BW227" s="6"/>
    </row>
    <row r="228" spans="22:75" x14ac:dyDescent="0.35">
      <c r="V228" s="6">
        <f>IF(V227&gt;=0,COUNT($V227)+BT224,"")</f>
        <v>71</v>
      </c>
      <c r="W228" s="6">
        <f>IF(W227&gt;=0,COUNT($V227:W227)+$BT224,"")</f>
        <v>72</v>
      </c>
      <c r="X228" s="6">
        <f>IF(X227&gt;=0,COUNT($V227:X227)+$BT224,"")</f>
        <v>73</v>
      </c>
      <c r="Y228" s="6" t="str">
        <f>IF(Y227&gt;=0,COUNT($V227:Y227)+$BT224,"")</f>
        <v/>
      </c>
      <c r="Z228" s="6" t="str">
        <f>IF(Z227&gt;=0,COUNT($V227:Z227)+$BT224,"")</f>
        <v/>
      </c>
      <c r="AA228" s="6" t="str">
        <f>IF(AA227&gt;=0,COUNT($V227:AA227)+$BT224,"")</f>
        <v/>
      </c>
      <c r="AB228" s="6" t="str">
        <f>IF(AB227&gt;=0,COUNT($V227:AB227)+$BT224,"")</f>
        <v/>
      </c>
      <c r="AC228" s="6" t="str">
        <f>IF(AC227&gt;=0,COUNT($V227:AC227)+$BT224,"")</f>
        <v/>
      </c>
      <c r="AD228" s="6" t="str">
        <f>IF(AD227&gt;=0,COUNT($V227:AD227)+$BT224,"")</f>
        <v/>
      </c>
      <c r="AE228" s="6" t="str">
        <f>IF(AE227&gt;=0,COUNT($V227:AE227)+$BT224,"")</f>
        <v/>
      </c>
      <c r="AF228" s="6" t="str">
        <f>IF(AF227&gt;=0,COUNT($V227:AF227)+$BT224,"")</f>
        <v/>
      </c>
      <c r="AG228" s="6" t="str">
        <f>IF(AG227&gt;=0,COUNT($V227:AG227)+$BT224,"")</f>
        <v/>
      </c>
      <c r="AH228" s="6" t="str">
        <f>IF(AH227&gt;=0,COUNT($V227:AH227)+$BT224,"")</f>
        <v/>
      </c>
      <c r="AI228" s="6" t="str">
        <f>IF(AI227&gt;=0,COUNT($V227:AI227)+$BT224,"")</f>
        <v/>
      </c>
      <c r="AJ228" s="6" t="str">
        <f>IF(AJ227&gt;=0,COUNT($V227:AJ227)+$BT224,"")</f>
        <v/>
      </c>
      <c r="AK228" s="6" t="str">
        <f>IF(AK227&gt;=0,COUNT($V227:AK227)+$BT224,"")</f>
        <v/>
      </c>
      <c r="AL228" s="6" t="str">
        <f>IF(AL227&gt;=0,COUNT($V227:AL227)+$BT224,"")</f>
        <v/>
      </c>
      <c r="AM228" s="6" t="str">
        <f>IF(AM227&gt;=0,COUNT($V227:AM227)+$BT224,"")</f>
        <v/>
      </c>
      <c r="AN228" s="6" t="str">
        <f>IF(AN227&gt;=0,COUNT($V227:AN227)+$BT224,"")</f>
        <v/>
      </c>
      <c r="AO228" s="6" t="str">
        <f>IF(AO227&gt;=0,COUNT($V227:AO227)+$BT224,"")</f>
        <v/>
      </c>
      <c r="AP228" s="6" t="str">
        <f>IF(AP227&gt;=0,COUNT($V227:AP227)+$BT224,"")</f>
        <v/>
      </c>
      <c r="AQ228" s="6" t="str">
        <f>IF(AQ227&gt;=0,COUNT($V227:AQ227)+$BT224,"")</f>
        <v/>
      </c>
      <c r="AR228" s="6" t="str">
        <f>IF(AR227&gt;=0,COUNT($V227:AR227)+$BT224,"")</f>
        <v/>
      </c>
      <c r="AS228" s="6" t="str">
        <f>IF(AS227&gt;=0,COUNT($V227:AS227)+$BT224,"")</f>
        <v/>
      </c>
      <c r="AT228" s="6" t="str">
        <f>IF(AT227&gt;=0,COUNT($V227:AT227)+$BT224,"")</f>
        <v/>
      </c>
      <c r="AU228" s="6" t="str">
        <f>IF(AU227&gt;=0,COUNT($V227:AU227)+$BT224,"")</f>
        <v/>
      </c>
      <c r="AV228" s="6" t="str">
        <f>IF(AV227&gt;=0,COUNT($V227:AV227)+$BT224,"")</f>
        <v/>
      </c>
      <c r="AW228" s="6" t="str">
        <f>IF(AW227&gt;=0,COUNT($V227:AW227)+$BT224,"")</f>
        <v/>
      </c>
      <c r="AX228" s="6" t="str">
        <f>IF(AX227&gt;=0,COUNT($V227:AX227)+$BT224,"")</f>
        <v/>
      </c>
      <c r="AY228" s="6" t="str">
        <f>IF(AY227&gt;=0,COUNT($V227:AY227)+$BT224,"")</f>
        <v/>
      </c>
      <c r="AZ228" s="6" t="str">
        <f>IF(AZ227&gt;=0,COUNT($V227:AZ227)+$BT224,"")</f>
        <v/>
      </c>
      <c r="BA228" s="6" t="str">
        <f>IF(BA227&gt;=0,COUNT($V227:BA227)+$BT224,"")</f>
        <v/>
      </c>
      <c r="BB228" s="6" t="str">
        <f>IF(BB227&gt;=0,COUNT($V227:BB227)+$BT224,"")</f>
        <v/>
      </c>
      <c r="BC228" s="6" t="str">
        <f>IF(BC227&gt;=0,COUNT($V227:BC227)+$BT224,"")</f>
        <v/>
      </c>
      <c r="BD228" s="6" t="str">
        <f>IF(BD227&gt;=0,COUNT($V227:BD227)+$BT224,"")</f>
        <v/>
      </c>
      <c r="BE228" s="6" t="str">
        <f>IF(BE227&gt;=0,COUNT($V227:BE227)+$BT224,"")</f>
        <v/>
      </c>
      <c r="BF228" s="6" t="str">
        <f>IF(BF227&gt;=0,COUNT($V227:BF227)+$BT224,"")</f>
        <v/>
      </c>
      <c r="BG228" s="6" t="str">
        <f>IF(BG227&gt;=0,COUNT($V227:BG227)+$BT224,"")</f>
        <v/>
      </c>
      <c r="BH228" s="6" t="str">
        <f>IF(BH227&gt;=0,COUNT($V227:BH227)+$BT224,"")</f>
        <v/>
      </c>
      <c r="BI228" s="6" t="str">
        <f>IF(BI227&gt;=0,COUNT($V227:BI227)+$BT224,"")</f>
        <v/>
      </c>
      <c r="BJ228" s="6" t="str">
        <f>IF(BJ227&gt;=0,COUNT($V227:BJ227)+$BT224,"")</f>
        <v/>
      </c>
      <c r="BK228" s="6" t="str">
        <f>IF(BK227&gt;=0,COUNT($V227:BK227)+$BT224,"")</f>
        <v/>
      </c>
      <c r="BL228" s="6" t="str">
        <f>IF(BL227&gt;=0,COUNT($V227:BL227)+$BT224,"")</f>
        <v/>
      </c>
      <c r="BM228" s="6" t="str">
        <f>IF(BM227&gt;=0,COUNT($V227:BM227)+$BT224,"")</f>
        <v/>
      </c>
      <c r="BN228" s="6" t="str">
        <f>IF(BN227&gt;=0,COUNT($V227:BN227)+$BT224,"")</f>
        <v/>
      </c>
      <c r="BO228" s="6" t="str">
        <f>IF(BO227&gt;=0,COUNT($V227:BO227)+$BT224,"")</f>
        <v/>
      </c>
      <c r="BP228" s="6" t="str">
        <f>IF(BP227&gt;=0,COUNT($V227:BP227)+$BT224,"")</f>
        <v/>
      </c>
      <c r="BQ228" s="6" t="str">
        <f>IF(BQ227&gt;=0,COUNT($V227:BQ227)+$BT224,"")</f>
        <v/>
      </c>
      <c r="BR228" s="6" t="str">
        <f>IF(BR227&gt;=0,COUNT($V227:BR227)+$BT224,"")</f>
        <v/>
      </c>
      <c r="BS228" s="6" t="str">
        <f>IF(BS227&gt;=0,COUNT($V227:BS227)+$BT224,"")</f>
        <v/>
      </c>
      <c r="BT228" s="6">
        <f>COUNT(V228:BS228)+BT224</f>
        <v>73</v>
      </c>
      <c r="BU228" s="276" t="str">
        <f>V228&amp;BU227&amp;W228&amp;BU227&amp;X228&amp;BU227&amp;Y228&amp;BU227&amp;Z228&amp;BU227&amp;AA228&amp;BU227&amp;AB228&amp;BU227&amp;AC228&amp;BU227&amp;AD228&amp;BU227&amp;AE228&amp;BU227&amp;AF228&amp;BU227&amp;AG228&amp;BU227&amp;AH228&amp;BU227&amp;AI228&amp;BU227&amp;AJ228&amp;BU227&amp;AK228&amp;BU227&amp;AL228&amp;BU227&amp;AM228&amp;BU227&amp;AN228&amp;BU227&amp;AO228&amp;BU227&amp;AP228&amp;BU227&amp;AQ228&amp;BU227&amp;AR228&amp;BU227&amp;AS228&amp;BU227&amp;AT228&amp;BU227&amp;AU228&amp;BU227&amp;AV228&amp;BU227&amp;AW228&amp;BU227&amp;AX228&amp;BU227&amp;AY228&amp;BU227&amp;AZ228&amp;BU227&amp;BA228&amp;BU227&amp;BB228&amp;BU227&amp;BC228&amp;BU227&amp;BD228&amp;BU227&amp;BE228&amp;BU227&amp;BF228&amp;BU227&amp;BG228&amp;BU227&amp;BH228&amp;BU227&amp;BI228&amp;BU227&amp;BJ228&amp;BU227&amp;BK228&amp;BU227&amp;BL228&amp;BU227&amp;BM228&amp;BU227&amp;BN228&amp;BU227&amp;BO228&amp;BU227&amp;BP228&amp;BU227&amp;BQ228&amp;BU227&amp;BR228&amp;BU227&amp;BS228</f>
        <v xml:space="preserve">71  72  73                                                                                              </v>
      </c>
      <c r="BV228" s="6"/>
      <c r="BW228" s="6"/>
    </row>
    <row r="229" spans="22:75" x14ac:dyDescent="0.35">
      <c r="V229" s="275">
        <f>'Encode Data'!H49</f>
        <v>0</v>
      </c>
      <c r="W229" s="6">
        <f t="shared" ref="W229:BB229" si="228">V229</f>
        <v>0</v>
      </c>
      <c r="X229" s="6">
        <f t="shared" si="228"/>
        <v>0</v>
      </c>
      <c r="Y229" s="6">
        <f t="shared" si="228"/>
        <v>0</v>
      </c>
      <c r="Z229" s="6">
        <f t="shared" si="228"/>
        <v>0</v>
      </c>
      <c r="AA229" s="6">
        <f t="shared" si="228"/>
        <v>0</v>
      </c>
      <c r="AB229" s="6">
        <f t="shared" si="228"/>
        <v>0</v>
      </c>
      <c r="AC229" s="6">
        <f t="shared" si="228"/>
        <v>0</v>
      </c>
      <c r="AD229" s="6">
        <f t="shared" si="228"/>
        <v>0</v>
      </c>
      <c r="AE229" s="6">
        <f t="shared" si="228"/>
        <v>0</v>
      </c>
      <c r="AF229" s="6">
        <f t="shared" si="228"/>
        <v>0</v>
      </c>
      <c r="AG229" s="6">
        <f t="shared" si="228"/>
        <v>0</v>
      </c>
      <c r="AH229" s="6">
        <f t="shared" si="228"/>
        <v>0</v>
      </c>
      <c r="AI229" s="6">
        <f t="shared" si="228"/>
        <v>0</v>
      </c>
      <c r="AJ229" s="6">
        <f t="shared" si="228"/>
        <v>0</v>
      </c>
      <c r="AK229" s="6">
        <f t="shared" si="228"/>
        <v>0</v>
      </c>
      <c r="AL229" s="6">
        <f t="shared" si="228"/>
        <v>0</v>
      </c>
      <c r="AM229" s="6">
        <f t="shared" si="228"/>
        <v>0</v>
      </c>
      <c r="AN229" s="6">
        <f t="shared" si="228"/>
        <v>0</v>
      </c>
      <c r="AO229" s="6">
        <f t="shared" si="228"/>
        <v>0</v>
      </c>
      <c r="AP229" s="6">
        <f t="shared" si="228"/>
        <v>0</v>
      </c>
      <c r="AQ229" s="6">
        <f t="shared" si="228"/>
        <v>0</v>
      </c>
      <c r="AR229" s="6">
        <f t="shared" si="228"/>
        <v>0</v>
      </c>
      <c r="AS229" s="6">
        <f t="shared" si="228"/>
        <v>0</v>
      </c>
      <c r="AT229" s="6">
        <f t="shared" si="228"/>
        <v>0</v>
      </c>
      <c r="AU229" s="6">
        <f t="shared" si="228"/>
        <v>0</v>
      </c>
      <c r="AV229" s="6">
        <f t="shared" si="228"/>
        <v>0</v>
      </c>
      <c r="AW229" s="6">
        <f t="shared" si="228"/>
        <v>0</v>
      </c>
      <c r="AX229" s="6">
        <f t="shared" si="228"/>
        <v>0</v>
      </c>
      <c r="AY229" s="6">
        <f t="shared" si="228"/>
        <v>0</v>
      </c>
      <c r="AZ229" s="6">
        <f t="shared" si="228"/>
        <v>0</v>
      </c>
      <c r="BA229" s="6">
        <f t="shared" si="228"/>
        <v>0</v>
      </c>
      <c r="BB229" s="6">
        <f t="shared" si="228"/>
        <v>0</v>
      </c>
      <c r="BC229" s="6">
        <f t="shared" ref="BC229:BS229" si="229">BB229</f>
        <v>0</v>
      </c>
      <c r="BD229" s="6">
        <f t="shared" si="229"/>
        <v>0</v>
      </c>
      <c r="BE229" s="6">
        <f t="shared" si="229"/>
        <v>0</v>
      </c>
      <c r="BF229" s="6">
        <f t="shared" si="229"/>
        <v>0</v>
      </c>
      <c r="BG229" s="6">
        <f t="shared" si="229"/>
        <v>0</v>
      </c>
      <c r="BH229" s="6">
        <f t="shared" si="229"/>
        <v>0</v>
      </c>
      <c r="BI229" s="6">
        <f t="shared" si="229"/>
        <v>0</v>
      </c>
      <c r="BJ229" s="6">
        <f t="shared" si="229"/>
        <v>0</v>
      </c>
      <c r="BK229" s="6">
        <f t="shared" si="229"/>
        <v>0</v>
      </c>
      <c r="BL229" s="6">
        <f t="shared" si="229"/>
        <v>0</v>
      </c>
      <c r="BM229" s="6">
        <f t="shared" si="229"/>
        <v>0</v>
      </c>
      <c r="BN229" s="6">
        <f t="shared" si="229"/>
        <v>0</v>
      </c>
      <c r="BO229" s="6">
        <f t="shared" si="229"/>
        <v>0</v>
      </c>
      <c r="BP229" s="6">
        <f t="shared" si="229"/>
        <v>0</v>
      </c>
      <c r="BQ229" s="6">
        <f t="shared" si="229"/>
        <v>0</v>
      </c>
      <c r="BR229" s="6">
        <f t="shared" si="229"/>
        <v>0</v>
      </c>
      <c r="BS229" s="6">
        <f t="shared" si="229"/>
        <v>0</v>
      </c>
      <c r="BV229" s="6"/>
      <c r="BW229" s="6"/>
    </row>
    <row r="230" spans="22:75" x14ac:dyDescent="0.35">
      <c r="V230" s="6">
        <v>1</v>
      </c>
      <c r="W230" s="6">
        <v>2</v>
      </c>
      <c r="X230" s="6">
        <v>3</v>
      </c>
      <c r="Y230" s="6">
        <v>4</v>
      </c>
      <c r="Z230" s="6">
        <v>5</v>
      </c>
      <c r="AA230" s="6">
        <v>6</v>
      </c>
      <c r="AB230" s="6">
        <v>7</v>
      </c>
      <c r="AC230" s="6">
        <v>8</v>
      </c>
      <c r="AD230" s="6">
        <v>9</v>
      </c>
      <c r="AE230" s="6">
        <v>10</v>
      </c>
      <c r="AF230" s="6">
        <v>11</v>
      </c>
      <c r="AG230" s="6">
        <v>12</v>
      </c>
      <c r="AH230" s="6">
        <v>13</v>
      </c>
      <c r="AI230" s="6">
        <v>14</v>
      </c>
      <c r="AJ230" s="6">
        <v>15</v>
      </c>
      <c r="AK230" s="6">
        <v>16</v>
      </c>
      <c r="AL230" s="6">
        <v>17</v>
      </c>
      <c r="AM230" s="6">
        <v>18</v>
      </c>
      <c r="AN230" s="6">
        <v>19</v>
      </c>
      <c r="AO230" s="6">
        <v>20</v>
      </c>
      <c r="AP230" s="6">
        <v>21</v>
      </c>
      <c r="AQ230" s="6">
        <v>22</v>
      </c>
      <c r="AR230" s="6">
        <v>23</v>
      </c>
      <c r="AS230" s="6">
        <v>24</v>
      </c>
      <c r="AT230" s="6">
        <v>25</v>
      </c>
      <c r="AU230" s="6">
        <v>26</v>
      </c>
      <c r="AV230" s="6">
        <v>27</v>
      </c>
      <c r="AW230" s="6">
        <v>28</v>
      </c>
      <c r="AX230" s="6">
        <v>29</v>
      </c>
      <c r="AY230" s="6">
        <v>30</v>
      </c>
      <c r="AZ230" s="6">
        <v>31</v>
      </c>
      <c r="BA230" s="6">
        <v>32</v>
      </c>
      <c r="BB230" s="6">
        <v>33</v>
      </c>
      <c r="BC230" s="6">
        <v>34</v>
      </c>
      <c r="BD230" s="6">
        <v>35</v>
      </c>
      <c r="BE230" s="6">
        <v>36</v>
      </c>
      <c r="BF230" s="6">
        <v>37</v>
      </c>
      <c r="BG230" s="6">
        <v>38</v>
      </c>
      <c r="BH230" s="6">
        <v>39</v>
      </c>
      <c r="BI230" s="6">
        <v>40</v>
      </c>
      <c r="BJ230" s="6">
        <v>41</v>
      </c>
      <c r="BK230" s="6">
        <v>42</v>
      </c>
      <c r="BL230" s="6">
        <v>43</v>
      </c>
      <c r="BM230" s="6">
        <v>44</v>
      </c>
      <c r="BN230" s="6">
        <v>45</v>
      </c>
      <c r="BO230" s="6">
        <v>46</v>
      </c>
      <c r="BP230" s="6">
        <v>47</v>
      </c>
      <c r="BQ230" s="6">
        <v>48</v>
      </c>
      <c r="BR230" s="6">
        <v>49</v>
      </c>
      <c r="BS230" s="6">
        <v>50</v>
      </c>
      <c r="BV230" s="6"/>
      <c r="BW230" s="6"/>
    </row>
    <row r="231" spans="22:75" x14ac:dyDescent="0.35">
      <c r="V231" s="6">
        <f t="shared" ref="V231:BA231" si="230">V229-V230</f>
        <v>-1</v>
      </c>
      <c r="W231" s="6">
        <f t="shared" si="230"/>
        <v>-2</v>
      </c>
      <c r="X231" s="6">
        <f t="shared" si="230"/>
        <v>-3</v>
      </c>
      <c r="Y231" s="6">
        <f t="shared" si="230"/>
        <v>-4</v>
      </c>
      <c r="Z231" s="6">
        <f t="shared" si="230"/>
        <v>-5</v>
      </c>
      <c r="AA231" s="6">
        <f t="shared" si="230"/>
        <v>-6</v>
      </c>
      <c r="AB231" s="6">
        <f t="shared" si="230"/>
        <v>-7</v>
      </c>
      <c r="AC231" s="6">
        <f t="shared" si="230"/>
        <v>-8</v>
      </c>
      <c r="AD231" s="6">
        <f t="shared" si="230"/>
        <v>-9</v>
      </c>
      <c r="AE231" s="6">
        <f t="shared" si="230"/>
        <v>-10</v>
      </c>
      <c r="AF231" s="6">
        <f t="shared" si="230"/>
        <v>-11</v>
      </c>
      <c r="AG231" s="6">
        <f t="shared" si="230"/>
        <v>-12</v>
      </c>
      <c r="AH231" s="6">
        <f t="shared" si="230"/>
        <v>-13</v>
      </c>
      <c r="AI231" s="6">
        <f t="shared" si="230"/>
        <v>-14</v>
      </c>
      <c r="AJ231" s="6">
        <f t="shared" si="230"/>
        <v>-15</v>
      </c>
      <c r="AK231" s="6">
        <f t="shared" si="230"/>
        <v>-16</v>
      </c>
      <c r="AL231" s="6">
        <f t="shared" si="230"/>
        <v>-17</v>
      </c>
      <c r="AM231" s="6">
        <f t="shared" si="230"/>
        <v>-18</v>
      </c>
      <c r="AN231" s="6">
        <f t="shared" si="230"/>
        <v>-19</v>
      </c>
      <c r="AO231" s="6">
        <f t="shared" si="230"/>
        <v>-20</v>
      </c>
      <c r="AP231" s="6">
        <f t="shared" si="230"/>
        <v>-21</v>
      </c>
      <c r="AQ231" s="6">
        <f t="shared" si="230"/>
        <v>-22</v>
      </c>
      <c r="AR231" s="6">
        <f t="shared" si="230"/>
        <v>-23</v>
      </c>
      <c r="AS231" s="6">
        <f t="shared" si="230"/>
        <v>-24</v>
      </c>
      <c r="AT231" s="6">
        <f t="shared" si="230"/>
        <v>-25</v>
      </c>
      <c r="AU231" s="6">
        <f t="shared" si="230"/>
        <v>-26</v>
      </c>
      <c r="AV231" s="6">
        <f t="shared" si="230"/>
        <v>-27</v>
      </c>
      <c r="AW231" s="6">
        <f t="shared" si="230"/>
        <v>-28</v>
      </c>
      <c r="AX231" s="6">
        <f t="shared" si="230"/>
        <v>-29</v>
      </c>
      <c r="AY231" s="6">
        <f t="shared" si="230"/>
        <v>-30</v>
      </c>
      <c r="AZ231" s="6">
        <f t="shared" si="230"/>
        <v>-31</v>
      </c>
      <c r="BA231" s="6">
        <f t="shared" si="230"/>
        <v>-32</v>
      </c>
      <c r="BB231" s="6">
        <f t="shared" ref="BB231:BS231" si="231">BB229-BB230</f>
        <v>-33</v>
      </c>
      <c r="BC231" s="6">
        <f t="shared" si="231"/>
        <v>-34</v>
      </c>
      <c r="BD231" s="6">
        <f t="shared" si="231"/>
        <v>-35</v>
      </c>
      <c r="BE231" s="6">
        <f t="shared" si="231"/>
        <v>-36</v>
      </c>
      <c r="BF231" s="6">
        <f t="shared" si="231"/>
        <v>-37</v>
      </c>
      <c r="BG231" s="6">
        <f t="shared" si="231"/>
        <v>-38</v>
      </c>
      <c r="BH231" s="6">
        <f t="shared" si="231"/>
        <v>-39</v>
      </c>
      <c r="BI231" s="6">
        <f t="shared" si="231"/>
        <v>-40</v>
      </c>
      <c r="BJ231" s="6">
        <f t="shared" si="231"/>
        <v>-41</v>
      </c>
      <c r="BK231" s="6">
        <f t="shared" si="231"/>
        <v>-42</v>
      </c>
      <c r="BL231" s="6">
        <f t="shared" si="231"/>
        <v>-43</v>
      </c>
      <c r="BM231" s="6">
        <f t="shared" si="231"/>
        <v>-44</v>
      </c>
      <c r="BN231" s="6">
        <f t="shared" si="231"/>
        <v>-45</v>
      </c>
      <c r="BO231" s="6">
        <f t="shared" si="231"/>
        <v>-46</v>
      </c>
      <c r="BP231" s="6">
        <f t="shared" si="231"/>
        <v>-47</v>
      </c>
      <c r="BQ231" s="6">
        <f t="shared" si="231"/>
        <v>-48</v>
      </c>
      <c r="BR231" s="6">
        <f t="shared" si="231"/>
        <v>-49</v>
      </c>
      <c r="BS231" s="6">
        <f t="shared" si="231"/>
        <v>-50</v>
      </c>
      <c r="BU231" s="6" t="s">
        <v>21</v>
      </c>
      <c r="BV231" s="6"/>
      <c r="BW231" s="6"/>
    </row>
    <row r="232" spans="22:75" x14ac:dyDescent="0.35">
      <c r="V232" s="6" t="str">
        <f>IF(V231&gt;=0,COUNT($V231)+BT228,"")</f>
        <v/>
      </c>
      <c r="W232" s="6" t="str">
        <f>IF(W231&gt;=0,COUNT($V231:W231)+$BT228,"")</f>
        <v/>
      </c>
      <c r="X232" s="6" t="str">
        <f>IF(X231&gt;=0,COUNT($V231:X231)+$BT228,"")</f>
        <v/>
      </c>
      <c r="Y232" s="6" t="str">
        <f>IF(Y231&gt;=0,COUNT($V231:Y231)+$BT228,"")</f>
        <v/>
      </c>
      <c r="Z232" s="6" t="str">
        <f>IF(Z231&gt;=0,COUNT($V231:Z231)+$BT228,"")</f>
        <v/>
      </c>
      <c r="AA232" s="6" t="str">
        <f>IF(AA231&gt;=0,COUNT($V231:AA231)+$BT228,"")</f>
        <v/>
      </c>
      <c r="AB232" s="6" t="str">
        <f>IF(AB231&gt;=0,COUNT($V231:AB231)+$BT228,"")</f>
        <v/>
      </c>
      <c r="AC232" s="6" t="str">
        <f>IF(AC231&gt;=0,COUNT($V231:AC231)+$BT228,"")</f>
        <v/>
      </c>
      <c r="AD232" s="6" t="str">
        <f>IF(AD231&gt;=0,COUNT($V231:AD231)+$BT228,"")</f>
        <v/>
      </c>
      <c r="AE232" s="6" t="str">
        <f>IF(AE231&gt;=0,COUNT($V231:AE231)+$BT228,"")</f>
        <v/>
      </c>
      <c r="AF232" s="6" t="str">
        <f>IF(AF231&gt;=0,COUNT($V231:AF231)+$BT228,"")</f>
        <v/>
      </c>
      <c r="AG232" s="6" t="str">
        <f>IF(AG231&gt;=0,COUNT($V231:AG231)+$BT228,"")</f>
        <v/>
      </c>
      <c r="AH232" s="6" t="str">
        <f>IF(AH231&gt;=0,COUNT($V231:AH231)+$BT228,"")</f>
        <v/>
      </c>
      <c r="AI232" s="6" t="str">
        <f>IF(AI231&gt;=0,COUNT($V231:AI231)+$BT228,"")</f>
        <v/>
      </c>
      <c r="AJ232" s="6" t="str">
        <f>IF(AJ231&gt;=0,COUNT($V231:AJ231)+$BT228,"")</f>
        <v/>
      </c>
      <c r="AK232" s="6" t="str">
        <f>IF(AK231&gt;=0,COUNT($V231:AK231)+$BT228,"")</f>
        <v/>
      </c>
      <c r="AL232" s="6" t="str">
        <f>IF(AL231&gt;=0,COUNT($V231:AL231)+$BT228,"")</f>
        <v/>
      </c>
      <c r="AM232" s="6" t="str">
        <f>IF(AM231&gt;=0,COUNT($V231:AM231)+$BT228,"")</f>
        <v/>
      </c>
      <c r="AN232" s="6" t="str">
        <f>IF(AN231&gt;=0,COUNT($V231:AN231)+$BT228,"")</f>
        <v/>
      </c>
      <c r="AO232" s="6" t="str">
        <f>IF(AO231&gt;=0,COUNT($V231:AO231)+$BT228,"")</f>
        <v/>
      </c>
      <c r="AP232" s="6" t="str">
        <f>IF(AP231&gt;=0,COUNT($V231:AP231)+$BT228,"")</f>
        <v/>
      </c>
      <c r="AQ232" s="6" t="str">
        <f>IF(AQ231&gt;=0,COUNT($V231:AQ231)+$BT228,"")</f>
        <v/>
      </c>
      <c r="AR232" s="6" t="str">
        <f>IF(AR231&gt;=0,COUNT($V231:AR231)+$BT228,"")</f>
        <v/>
      </c>
      <c r="AS232" s="6" t="str">
        <f>IF(AS231&gt;=0,COUNT($V231:AS231)+$BT228,"")</f>
        <v/>
      </c>
      <c r="AT232" s="6" t="str">
        <f>IF(AT231&gt;=0,COUNT($V231:AT231)+$BT228,"")</f>
        <v/>
      </c>
      <c r="AU232" s="6" t="str">
        <f>IF(AU231&gt;=0,COUNT($V231:AU231)+$BT228,"")</f>
        <v/>
      </c>
      <c r="AV232" s="6" t="str">
        <f>IF(AV231&gt;=0,COUNT($V231:AV231)+$BT228,"")</f>
        <v/>
      </c>
      <c r="AW232" s="6" t="str">
        <f>IF(AW231&gt;=0,COUNT($V231:AW231)+$BT228,"")</f>
        <v/>
      </c>
      <c r="AX232" s="6" t="str">
        <f>IF(AX231&gt;=0,COUNT($V231:AX231)+$BT228,"")</f>
        <v/>
      </c>
      <c r="AY232" s="6" t="str">
        <f>IF(AY231&gt;=0,COUNT($V231:AY231)+$BT228,"")</f>
        <v/>
      </c>
      <c r="AZ232" s="6" t="str">
        <f>IF(AZ231&gt;=0,COUNT($V231:AZ231)+$BT228,"")</f>
        <v/>
      </c>
      <c r="BA232" s="6" t="str">
        <f>IF(BA231&gt;=0,COUNT($V231:BA231)+$BT228,"")</f>
        <v/>
      </c>
      <c r="BB232" s="6" t="str">
        <f>IF(BB231&gt;=0,COUNT($V231:BB231)+$BT228,"")</f>
        <v/>
      </c>
      <c r="BC232" s="6" t="str">
        <f>IF(BC231&gt;=0,COUNT($V231:BC231)+$BT228,"")</f>
        <v/>
      </c>
      <c r="BD232" s="6" t="str">
        <f>IF(BD231&gt;=0,COUNT($V231:BD231)+$BT228,"")</f>
        <v/>
      </c>
      <c r="BE232" s="6" t="str">
        <f>IF(BE231&gt;=0,COUNT($V231:BE231)+$BT228,"")</f>
        <v/>
      </c>
      <c r="BF232" s="6" t="str">
        <f>IF(BF231&gt;=0,COUNT($V231:BF231)+$BT228,"")</f>
        <v/>
      </c>
      <c r="BG232" s="6" t="str">
        <f>IF(BG231&gt;=0,COUNT($V231:BG231)+$BT228,"")</f>
        <v/>
      </c>
      <c r="BH232" s="6" t="str">
        <f>IF(BH231&gt;=0,COUNT($V231:BH231)+$BT228,"")</f>
        <v/>
      </c>
      <c r="BI232" s="6" t="str">
        <f>IF(BI231&gt;=0,COUNT($V231:BI231)+$BT228,"")</f>
        <v/>
      </c>
      <c r="BJ232" s="6" t="str">
        <f>IF(BJ231&gt;=0,COUNT($V231:BJ231)+$BT228,"")</f>
        <v/>
      </c>
      <c r="BK232" s="6" t="str">
        <f>IF(BK231&gt;=0,COUNT($V231:BK231)+$BT228,"")</f>
        <v/>
      </c>
      <c r="BL232" s="6" t="str">
        <f>IF(BL231&gt;=0,COUNT($V231:BL231)+$BT228,"")</f>
        <v/>
      </c>
      <c r="BM232" s="6" t="str">
        <f>IF(BM231&gt;=0,COUNT($V231:BM231)+$BT228,"")</f>
        <v/>
      </c>
      <c r="BN232" s="6" t="str">
        <f>IF(BN231&gt;=0,COUNT($V231:BN231)+$BT228,"")</f>
        <v/>
      </c>
      <c r="BO232" s="6" t="str">
        <f>IF(BO231&gt;=0,COUNT($V231:BO231)+$BT228,"")</f>
        <v/>
      </c>
      <c r="BP232" s="6" t="str">
        <f>IF(BP231&gt;=0,COUNT($V231:BP231)+$BT228,"")</f>
        <v/>
      </c>
      <c r="BQ232" s="6" t="str">
        <f>IF(BQ231&gt;=0,COUNT($V231:BQ231)+$BT228,"")</f>
        <v/>
      </c>
      <c r="BR232" s="6" t="str">
        <f>IF(BR231&gt;=0,COUNT($V231:BR231)+$BT228,"")</f>
        <v/>
      </c>
      <c r="BS232" s="6" t="str">
        <f>IF(BS231&gt;=0,COUNT($V231:BS231)+$BT228,"")</f>
        <v/>
      </c>
      <c r="BT232" s="6">
        <f>COUNT(V232:BS232)+BT228</f>
        <v>73</v>
      </c>
      <c r="BU232" s="276" t="str">
        <f>V232&amp;BU231&amp;W232&amp;BU231&amp;X232&amp;BU231&amp;Y232&amp;BU231&amp;Z232&amp;BU231&amp;AA232&amp;BU231&amp;AB232&amp;BU231&amp;AC232&amp;BU231&amp;AD232&amp;BU231&amp;AE232&amp;BU231&amp;AF232&amp;BU231&amp;AG232&amp;BU231&amp;AH232&amp;BU231&amp;AI232&amp;BU231&amp;AJ232&amp;BU231&amp;AK232&amp;BU231&amp;AL232&amp;BU231&amp;AM232&amp;BU231&amp;AN232&amp;BU231&amp;AO232&amp;BU231&amp;AP232&amp;BU231&amp;AQ232&amp;BU231&amp;AR232&amp;BU231&amp;AS232&amp;BU231&amp;AT232&amp;BU231&amp;AU232&amp;BU231&amp;AV232&amp;BU231&amp;AW232&amp;BU231&amp;AX232&amp;BU231&amp;AY232&amp;BU231&amp;AZ232&amp;BU231&amp;BA232&amp;BU231&amp;BB232&amp;BU231&amp;BC232&amp;BU231&amp;BD232&amp;BU231&amp;BE232&amp;BU231&amp;BF232&amp;BU231&amp;BG232&amp;BU231&amp;BH232&amp;BU231&amp;BI232&amp;BU231&amp;BJ232&amp;BU231&amp;BK232&amp;BU231&amp;BL232&amp;BU231&amp;BM232&amp;BU231&amp;BN232&amp;BU231&amp;BO232&amp;BU231&amp;BP232&amp;BU231&amp;BQ232&amp;BU231&amp;BR232&amp;BU231&amp;BS232</f>
        <v xml:space="preserve">                                                                                                  </v>
      </c>
      <c r="BV232" s="6"/>
      <c r="BW232" s="6"/>
    </row>
    <row r="233" spans="22:75" x14ac:dyDescent="0.35">
      <c r="V233" s="275">
        <f>'Encode Data'!H52</f>
        <v>0</v>
      </c>
      <c r="W233" s="6">
        <f t="shared" ref="W233:BB233" si="232">V233</f>
        <v>0</v>
      </c>
      <c r="X233" s="6">
        <f t="shared" si="232"/>
        <v>0</v>
      </c>
      <c r="Y233" s="6">
        <f t="shared" si="232"/>
        <v>0</v>
      </c>
      <c r="Z233" s="6">
        <f t="shared" si="232"/>
        <v>0</v>
      </c>
      <c r="AA233" s="6">
        <f t="shared" si="232"/>
        <v>0</v>
      </c>
      <c r="AB233" s="6">
        <f t="shared" si="232"/>
        <v>0</v>
      </c>
      <c r="AC233" s="6">
        <f t="shared" si="232"/>
        <v>0</v>
      </c>
      <c r="AD233" s="6">
        <f t="shared" si="232"/>
        <v>0</v>
      </c>
      <c r="AE233" s="6">
        <f t="shared" si="232"/>
        <v>0</v>
      </c>
      <c r="AF233" s="6">
        <f t="shared" si="232"/>
        <v>0</v>
      </c>
      <c r="AG233" s="6">
        <f t="shared" si="232"/>
        <v>0</v>
      </c>
      <c r="AH233" s="6">
        <f t="shared" si="232"/>
        <v>0</v>
      </c>
      <c r="AI233" s="6">
        <f t="shared" si="232"/>
        <v>0</v>
      </c>
      <c r="AJ233" s="6">
        <f t="shared" si="232"/>
        <v>0</v>
      </c>
      <c r="AK233" s="6">
        <f t="shared" si="232"/>
        <v>0</v>
      </c>
      <c r="AL233" s="6">
        <f t="shared" si="232"/>
        <v>0</v>
      </c>
      <c r="AM233" s="6">
        <f t="shared" si="232"/>
        <v>0</v>
      </c>
      <c r="AN233" s="6">
        <f t="shared" si="232"/>
        <v>0</v>
      </c>
      <c r="AO233" s="6">
        <f t="shared" si="232"/>
        <v>0</v>
      </c>
      <c r="AP233" s="6">
        <f t="shared" si="232"/>
        <v>0</v>
      </c>
      <c r="AQ233" s="6">
        <f t="shared" si="232"/>
        <v>0</v>
      </c>
      <c r="AR233" s="6">
        <f t="shared" si="232"/>
        <v>0</v>
      </c>
      <c r="AS233" s="6">
        <f t="shared" si="232"/>
        <v>0</v>
      </c>
      <c r="AT233" s="6">
        <f t="shared" si="232"/>
        <v>0</v>
      </c>
      <c r="AU233" s="6">
        <f t="shared" si="232"/>
        <v>0</v>
      </c>
      <c r="AV233" s="6">
        <f t="shared" si="232"/>
        <v>0</v>
      </c>
      <c r="AW233" s="6">
        <f t="shared" si="232"/>
        <v>0</v>
      </c>
      <c r="AX233" s="6">
        <f t="shared" si="232"/>
        <v>0</v>
      </c>
      <c r="AY233" s="6">
        <f t="shared" si="232"/>
        <v>0</v>
      </c>
      <c r="AZ233" s="6">
        <f t="shared" si="232"/>
        <v>0</v>
      </c>
      <c r="BA233" s="6">
        <f t="shared" si="232"/>
        <v>0</v>
      </c>
      <c r="BB233" s="6">
        <f t="shared" si="232"/>
        <v>0</v>
      </c>
      <c r="BC233" s="6">
        <f t="shared" ref="BC233:BS233" si="233">BB233</f>
        <v>0</v>
      </c>
      <c r="BD233" s="6">
        <f t="shared" si="233"/>
        <v>0</v>
      </c>
      <c r="BE233" s="6">
        <f t="shared" si="233"/>
        <v>0</v>
      </c>
      <c r="BF233" s="6">
        <f t="shared" si="233"/>
        <v>0</v>
      </c>
      <c r="BG233" s="6">
        <f t="shared" si="233"/>
        <v>0</v>
      </c>
      <c r="BH233" s="6">
        <f t="shared" si="233"/>
        <v>0</v>
      </c>
      <c r="BI233" s="6">
        <f t="shared" si="233"/>
        <v>0</v>
      </c>
      <c r="BJ233" s="6">
        <f t="shared" si="233"/>
        <v>0</v>
      </c>
      <c r="BK233" s="6">
        <f t="shared" si="233"/>
        <v>0</v>
      </c>
      <c r="BL233" s="6">
        <f t="shared" si="233"/>
        <v>0</v>
      </c>
      <c r="BM233" s="6">
        <f t="shared" si="233"/>
        <v>0</v>
      </c>
      <c r="BN233" s="6">
        <f t="shared" si="233"/>
        <v>0</v>
      </c>
      <c r="BO233" s="6">
        <f t="shared" si="233"/>
        <v>0</v>
      </c>
      <c r="BP233" s="6">
        <f t="shared" si="233"/>
        <v>0</v>
      </c>
      <c r="BQ233" s="6">
        <f t="shared" si="233"/>
        <v>0</v>
      </c>
      <c r="BR233" s="6">
        <f t="shared" si="233"/>
        <v>0</v>
      </c>
      <c r="BS233" s="6">
        <f t="shared" si="233"/>
        <v>0</v>
      </c>
      <c r="BV233" s="6"/>
      <c r="BW233" s="6"/>
    </row>
    <row r="234" spans="22:75" x14ac:dyDescent="0.35">
      <c r="V234" s="6">
        <v>1</v>
      </c>
      <c r="W234" s="6">
        <v>2</v>
      </c>
      <c r="X234" s="6">
        <v>3</v>
      </c>
      <c r="Y234" s="6">
        <v>4</v>
      </c>
      <c r="Z234" s="6">
        <v>5</v>
      </c>
      <c r="AA234" s="6">
        <v>6</v>
      </c>
      <c r="AB234" s="6">
        <v>7</v>
      </c>
      <c r="AC234" s="6">
        <v>8</v>
      </c>
      <c r="AD234" s="6">
        <v>9</v>
      </c>
      <c r="AE234" s="6">
        <v>10</v>
      </c>
      <c r="AF234" s="6">
        <v>11</v>
      </c>
      <c r="AG234" s="6">
        <v>12</v>
      </c>
      <c r="AH234" s="6">
        <v>13</v>
      </c>
      <c r="AI234" s="6">
        <v>14</v>
      </c>
      <c r="AJ234" s="6">
        <v>15</v>
      </c>
      <c r="AK234" s="6">
        <v>16</v>
      </c>
      <c r="AL234" s="6">
        <v>17</v>
      </c>
      <c r="AM234" s="6">
        <v>18</v>
      </c>
      <c r="AN234" s="6">
        <v>19</v>
      </c>
      <c r="AO234" s="6">
        <v>20</v>
      </c>
      <c r="AP234" s="6">
        <v>21</v>
      </c>
      <c r="AQ234" s="6">
        <v>22</v>
      </c>
      <c r="AR234" s="6">
        <v>23</v>
      </c>
      <c r="AS234" s="6">
        <v>24</v>
      </c>
      <c r="AT234" s="6">
        <v>25</v>
      </c>
      <c r="AU234" s="6">
        <v>26</v>
      </c>
      <c r="AV234" s="6">
        <v>27</v>
      </c>
      <c r="AW234" s="6">
        <v>28</v>
      </c>
      <c r="AX234" s="6">
        <v>29</v>
      </c>
      <c r="AY234" s="6">
        <v>30</v>
      </c>
      <c r="AZ234" s="6">
        <v>31</v>
      </c>
      <c r="BA234" s="6">
        <v>32</v>
      </c>
      <c r="BB234" s="6">
        <v>33</v>
      </c>
      <c r="BC234" s="6">
        <v>34</v>
      </c>
      <c r="BD234" s="6">
        <v>35</v>
      </c>
      <c r="BE234" s="6">
        <v>36</v>
      </c>
      <c r="BF234" s="6">
        <v>37</v>
      </c>
      <c r="BG234" s="6">
        <v>38</v>
      </c>
      <c r="BH234" s="6">
        <v>39</v>
      </c>
      <c r="BI234" s="6">
        <v>40</v>
      </c>
      <c r="BJ234" s="6">
        <v>41</v>
      </c>
      <c r="BK234" s="6">
        <v>42</v>
      </c>
      <c r="BL234" s="6">
        <v>43</v>
      </c>
      <c r="BM234" s="6">
        <v>44</v>
      </c>
      <c r="BN234" s="6">
        <v>45</v>
      </c>
      <c r="BO234" s="6">
        <v>46</v>
      </c>
      <c r="BP234" s="6">
        <v>47</v>
      </c>
      <c r="BQ234" s="6">
        <v>48</v>
      </c>
      <c r="BR234" s="6">
        <v>49</v>
      </c>
      <c r="BS234" s="6">
        <v>50</v>
      </c>
      <c r="BV234" s="6"/>
      <c r="BW234" s="6"/>
    </row>
    <row r="235" spans="22:75" x14ac:dyDescent="0.35">
      <c r="V235" s="6">
        <f t="shared" ref="V235:BA235" si="234">V233-V234</f>
        <v>-1</v>
      </c>
      <c r="W235" s="6">
        <f t="shared" si="234"/>
        <v>-2</v>
      </c>
      <c r="X235" s="6">
        <f t="shared" si="234"/>
        <v>-3</v>
      </c>
      <c r="Y235" s="6">
        <f t="shared" si="234"/>
        <v>-4</v>
      </c>
      <c r="Z235" s="6">
        <f t="shared" si="234"/>
        <v>-5</v>
      </c>
      <c r="AA235" s="6">
        <f t="shared" si="234"/>
        <v>-6</v>
      </c>
      <c r="AB235" s="6">
        <f t="shared" si="234"/>
        <v>-7</v>
      </c>
      <c r="AC235" s="6">
        <f t="shared" si="234"/>
        <v>-8</v>
      </c>
      <c r="AD235" s="6">
        <f t="shared" si="234"/>
        <v>-9</v>
      </c>
      <c r="AE235" s="6">
        <f t="shared" si="234"/>
        <v>-10</v>
      </c>
      <c r="AF235" s="6">
        <f t="shared" si="234"/>
        <v>-11</v>
      </c>
      <c r="AG235" s="6">
        <f t="shared" si="234"/>
        <v>-12</v>
      </c>
      <c r="AH235" s="6">
        <f t="shared" si="234"/>
        <v>-13</v>
      </c>
      <c r="AI235" s="6">
        <f t="shared" si="234"/>
        <v>-14</v>
      </c>
      <c r="AJ235" s="6">
        <f t="shared" si="234"/>
        <v>-15</v>
      </c>
      <c r="AK235" s="6">
        <f t="shared" si="234"/>
        <v>-16</v>
      </c>
      <c r="AL235" s="6">
        <f t="shared" si="234"/>
        <v>-17</v>
      </c>
      <c r="AM235" s="6">
        <f t="shared" si="234"/>
        <v>-18</v>
      </c>
      <c r="AN235" s="6">
        <f t="shared" si="234"/>
        <v>-19</v>
      </c>
      <c r="AO235" s="6">
        <f t="shared" si="234"/>
        <v>-20</v>
      </c>
      <c r="AP235" s="6">
        <f t="shared" si="234"/>
        <v>-21</v>
      </c>
      <c r="AQ235" s="6">
        <f t="shared" si="234"/>
        <v>-22</v>
      </c>
      <c r="AR235" s="6">
        <f t="shared" si="234"/>
        <v>-23</v>
      </c>
      <c r="AS235" s="6">
        <f t="shared" si="234"/>
        <v>-24</v>
      </c>
      <c r="AT235" s="6">
        <f t="shared" si="234"/>
        <v>-25</v>
      </c>
      <c r="AU235" s="6">
        <f t="shared" si="234"/>
        <v>-26</v>
      </c>
      <c r="AV235" s="6">
        <f t="shared" si="234"/>
        <v>-27</v>
      </c>
      <c r="AW235" s="6">
        <f t="shared" si="234"/>
        <v>-28</v>
      </c>
      <c r="AX235" s="6">
        <f t="shared" si="234"/>
        <v>-29</v>
      </c>
      <c r="AY235" s="6">
        <f t="shared" si="234"/>
        <v>-30</v>
      </c>
      <c r="AZ235" s="6">
        <f t="shared" si="234"/>
        <v>-31</v>
      </c>
      <c r="BA235" s="6">
        <f t="shared" si="234"/>
        <v>-32</v>
      </c>
      <c r="BB235" s="6">
        <f t="shared" ref="BB235:BS235" si="235">BB233-BB234</f>
        <v>-33</v>
      </c>
      <c r="BC235" s="6">
        <f t="shared" si="235"/>
        <v>-34</v>
      </c>
      <c r="BD235" s="6">
        <f t="shared" si="235"/>
        <v>-35</v>
      </c>
      <c r="BE235" s="6">
        <f t="shared" si="235"/>
        <v>-36</v>
      </c>
      <c r="BF235" s="6">
        <f t="shared" si="235"/>
        <v>-37</v>
      </c>
      <c r="BG235" s="6">
        <f t="shared" si="235"/>
        <v>-38</v>
      </c>
      <c r="BH235" s="6">
        <f t="shared" si="235"/>
        <v>-39</v>
      </c>
      <c r="BI235" s="6">
        <f t="shared" si="235"/>
        <v>-40</v>
      </c>
      <c r="BJ235" s="6">
        <f t="shared" si="235"/>
        <v>-41</v>
      </c>
      <c r="BK235" s="6">
        <f t="shared" si="235"/>
        <v>-42</v>
      </c>
      <c r="BL235" s="6">
        <f t="shared" si="235"/>
        <v>-43</v>
      </c>
      <c r="BM235" s="6">
        <f t="shared" si="235"/>
        <v>-44</v>
      </c>
      <c r="BN235" s="6">
        <f t="shared" si="235"/>
        <v>-45</v>
      </c>
      <c r="BO235" s="6">
        <f t="shared" si="235"/>
        <v>-46</v>
      </c>
      <c r="BP235" s="6">
        <f t="shared" si="235"/>
        <v>-47</v>
      </c>
      <c r="BQ235" s="6">
        <f t="shared" si="235"/>
        <v>-48</v>
      </c>
      <c r="BR235" s="6">
        <f t="shared" si="235"/>
        <v>-49</v>
      </c>
      <c r="BS235" s="6">
        <f t="shared" si="235"/>
        <v>-50</v>
      </c>
      <c r="BU235" s="6" t="s">
        <v>21</v>
      </c>
      <c r="BV235" s="6"/>
      <c r="BW235" s="6"/>
    </row>
    <row r="236" spans="22:75" x14ac:dyDescent="0.35">
      <c r="V236" s="6" t="str">
        <f>IF(V235&gt;=0,COUNT($V235)+BT232,"")</f>
        <v/>
      </c>
      <c r="W236" s="6" t="str">
        <f>IF(W235&gt;=0,COUNT($V235:W235)+$BT232,"")</f>
        <v/>
      </c>
      <c r="X236" s="6" t="str">
        <f>IF(X235&gt;=0,COUNT($V235:X235)+$BT232,"")</f>
        <v/>
      </c>
      <c r="Y236" s="6" t="str">
        <f>IF(Y235&gt;=0,COUNT($V235:Y235)+$BT232,"")</f>
        <v/>
      </c>
      <c r="Z236" s="6" t="str">
        <f>IF(Z235&gt;=0,COUNT($V235:Z235)+$BT232,"")</f>
        <v/>
      </c>
      <c r="AA236" s="6" t="str">
        <f>IF(AA235&gt;=0,COUNT($V235:AA235)+$BT232,"")</f>
        <v/>
      </c>
      <c r="AB236" s="6" t="str">
        <f>IF(AB235&gt;=0,COUNT($V235:AB235)+$BT232,"")</f>
        <v/>
      </c>
      <c r="AC236" s="6" t="str">
        <f>IF(AC235&gt;=0,COUNT($V235:AC235)+$BT232,"")</f>
        <v/>
      </c>
      <c r="AD236" s="6" t="str">
        <f>IF(AD235&gt;=0,COUNT($V235:AD235)+$BT232,"")</f>
        <v/>
      </c>
      <c r="AE236" s="6" t="str">
        <f>IF(AE235&gt;=0,COUNT($V235:AE235)+$BT232,"")</f>
        <v/>
      </c>
      <c r="AF236" s="6" t="str">
        <f>IF(AF235&gt;=0,COUNT($V235:AF235)+$BT232,"")</f>
        <v/>
      </c>
      <c r="AG236" s="6" t="str">
        <f>IF(AG235&gt;=0,COUNT($V235:AG235)+$BT232,"")</f>
        <v/>
      </c>
      <c r="AH236" s="6" t="str">
        <f>IF(AH235&gt;=0,COUNT($V235:AH235)+$BT232,"")</f>
        <v/>
      </c>
      <c r="AI236" s="6" t="str">
        <f>IF(AI235&gt;=0,COUNT($V235:AI235)+$BT232,"")</f>
        <v/>
      </c>
      <c r="AJ236" s="6" t="str">
        <f>IF(AJ235&gt;=0,COUNT($V235:AJ235)+$BT232,"")</f>
        <v/>
      </c>
      <c r="AK236" s="6" t="str">
        <f>IF(AK235&gt;=0,COUNT($V235:AK235)+$BT232,"")</f>
        <v/>
      </c>
      <c r="AL236" s="6" t="str">
        <f>IF(AL235&gt;=0,COUNT($V235:AL235)+$BT232,"")</f>
        <v/>
      </c>
      <c r="AM236" s="6" t="str">
        <f>IF(AM235&gt;=0,COUNT($V235:AM235)+$BT232,"")</f>
        <v/>
      </c>
      <c r="AN236" s="6" t="str">
        <f>IF(AN235&gt;=0,COUNT($V235:AN235)+$BT232,"")</f>
        <v/>
      </c>
      <c r="AO236" s="6" t="str">
        <f>IF(AO235&gt;=0,COUNT($V235:AO235)+$BT232,"")</f>
        <v/>
      </c>
      <c r="AP236" s="6" t="str">
        <f>IF(AP235&gt;=0,COUNT($V235:AP235)+$BT232,"")</f>
        <v/>
      </c>
      <c r="AQ236" s="6" t="str">
        <f>IF(AQ235&gt;=0,COUNT($V235:AQ235)+$BT232,"")</f>
        <v/>
      </c>
      <c r="AR236" s="6" t="str">
        <f>IF(AR235&gt;=0,COUNT($V235:AR235)+$BT232,"")</f>
        <v/>
      </c>
      <c r="AS236" s="6" t="str">
        <f>IF(AS235&gt;=0,COUNT($V235:AS235)+$BT232,"")</f>
        <v/>
      </c>
      <c r="AT236" s="6" t="str">
        <f>IF(AT235&gt;=0,COUNT($V235:AT235)+$BT232,"")</f>
        <v/>
      </c>
      <c r="AU236" s="6" t="str">
        <f>IF(AU235&gt;=0,COUNT($V235:AU235)+$BT232,"")</f>
        <v/>
      </c>
      <c r="AV236" s="6" t="str">
        <f>IF(AV235&gt;=0,COUNT($V235:AV235)+$BT232,"")</f>
        <v/>
      </c>
      <c r="AW236" s="6" t="str">
        <f>IF(AW235&gt;=0,COUNT($V235:AW235)+$BT232,"")</f>
        <v/>
      </c>
      <c r="AX236" s="6" t="str">
        <f>IF(AX235&gt;=0,COUNT($V235:AX235)+$BT232,"")</f>
        <v/>
      </c>
      <c r="AY236" s="6" t="str">
        <f>IF(AY235&gt;=0,COUNT($V235:AY235)+$BT232,"")</f>
        <v/>
      </c>
      <c r="AZ236" s="6" t="str">
        <f>IF(AZ235&gt;=0,COUNT($V235:AZ235)+$BT232,"")</f>
        <v/>
      </c>
      <c r="BA236" s="6" t="str">
        <f>IF(BA235&gt;=0,COUNT($V235:BA235)+$BT232,"")</f>
        <v/>
      </c>
      <c r="BB236" s="6" t="str">
        <f>IF(BB235&gt;=0,COUNT($V235:BB235)+$BT232,"")</f>
        <v/>
      </c>
      <c r="BC236" s="6" t="str">
        <f>IF(BC235&gt;=0,COUNT($V235:BC235)+$BT232,"")</f>
        <v/>
      </c>
      <c r="BD236" s="6" t="str">
        <f>IF(BD235&gt;=0,COUNT($V235:BD235)+$BT232,"")</f>
        <v/>
      </c>
      <c r="BE236" s="6" t="str">
        <f>IF(BE235&gt;=0,COUNT($V235:BE235)+$BT232,"")</f>
        <v/>
      </c>
      <c r="BF236" s="6" t="str">
        <f>IF(BF235&gt;=0,COUNT($V235:BF235)+$BT232,"")</f>
        <v/>
      </c>
      <c r="BG236" s="6" t="str">
        <f>IF(BG235&gt;=0,COUNT($V235:BG235)+$BT232,"")</f>
        <v/>
      </c>
      <c r="BH236" s="6" t="str">
        <f>IF(BH235&gt;=0,COUNT($V235:BH235)+$BT232,"")</f>
        <v/>
      </c>
      <c r="BI236" s="6" t="str">
        <f>IF(BI235&gt;=0,COUNT($V235:BI235)+$BT232,"")</f>
        <v/>
      </c>
      <c r="BJ236" s="6" t="str">
        <f>IF(BJ235&gt;=0,COUNT($V235:BJ235)+$BT232,"")</f>
        <v/>
      </c>
      <c r="BK236" s="6" t="str">
        <f>IF(BK235&gt;=0,COUNT($V235:BK235)+$BT232,"")</f>
        <v/>
      </c>
      <c r="BL236" s="6" t="str">
        <f>IF(BL235&gt;=0,COUNT($V235:BL235)+$BT232,"")</f>
        <v/>
      </c>
      <c r="BM236" s="6" t="str">
        <f>IF(BM235&gt;=0,COUNT($V235:BM235)+$BT232,"")</f>
        <v/>
      </c>
      <c r="BN236" s="6" t="str">
        <f>IF(BN235&gt;=0,COUNT($V235:BN235)+$BT232,"")</f>
        <v/>
      </c>
      <c r="BO236" s="6" t="str">
        <f>IF(BO235&gt;=0,COUNT($V235:BO235)+$BT232,"")</f>
        <v/>
      </c>
      <c r="BP236" s="6" t="str">
        <f>IF(BP235&gt;=0,COUNT($V235:BP235)+$BT232,"")</f>
        <v/>
      </c>
      <c r="BQ236" s="6" t="str">
        <f>IF(BQ235&gt;=0,COUNT($V235:BQ235)+$BT232,"")</f>
        <v/>
      </c>
      <c r="BR236" s="6" t="str">
        <f>IF(BR235&gt;=0,COUNT($V235:BR235)+$BT232,"")</f>
        <v/>
      </c>
      <c r="BS236" s="6" t="str">
        <f>IF(BS235&gt;=0,COUNT($V235:BS235)+$BT232,"")</f>
        <v/>
      </c>
      <c r="BT236" s="6">
        <f>COUNT(V236:BS236)+BT232</f>
        <v>73</v>
      </c>
      <c r="BU236" s="276" t="str">
        <f>V236&amp;BU235&amp;W236&amp;BU235&amp;X236&amp;BU235&amp;Y236&amp;BU235&amp;Z236&amp;BU235&amp;AA236&amp;BU235&amp;AB236&amp;BU235&amp;AC236&amp;BU235&amp;AD236&amp;BU235&amp;AE236&amp;BU235&amp;AF236&amp;BU235&amp;AG236&amp;BU235&amp;AH236&amp;BU235&amp;AI236&amp;BU235&amp;AJ236&amp;BU235&amp;AK236&amp;BU235&amp;AL236&amp;BU235&amp;AM236&amp;BU235&amp;AN236&amp;BU235&amp;AO236&amp;BU235&amp;AP236&amp;BU235&amp;AQ236&amp;BU235&amp;AR236&amp;BU235&amp;AS236&amp;BU235&amp;AT236&amp;BU235&amp;AU236&amp;BU235&amp;AV236&amp;BU235&amp;AW236&amp;BU235&amp;AX236&amp;BU235&amp;AY236&amp;BU235&amp;AZ236&amp;BU235&amp;BA236&amp;BU235&amp;BB236&amp;BU235&amp;BC236&amp;BU235&amp;BD236&amp;BU235&amp;BE236&amp;BU235&amp;BF236&amp;BU235&amp;BG236&amp;BU235&amp;BH236&amp;BU235&amp;BI236&amp;BU235&amp;BJ236&amp;BU235&amp;BK236&amp;BU235&amp;BL236&amp;BU235&amp;BM236&amp;BU235&amp;BN236&amp;BU235&amp;BO236&amp;BU235&amp;BP236&amp;BU235&amp;BQ236&amp;BU235&amp;BR236&amp;BU235&amp;BS236</f>
        <v xml:space="preserve">                                                                                                  </v>
      </c>
      <c r="BV236" s="6"/>
      <c r="BW236" s="6"/>
    </row>
    <row r="237" spans="22:75" x14ac:dyDescent="0.35">
      <c r="W237" s="6">
        <f t="shared" ref="W237:BB237" si="236">V237</f>
        <v>0</v>
      </c>
      <c r="X237" s="6">
        <f t="shared" si="236"/>
        <v>0</v>
      </c>
      <c r="Y237" s="6">
        <f t="shared" si="236"/>
        <v>0</v>
      </c>
      <c r="Z237" s="6">
        <f t="shared" si="236"/>
        <v>0</v>
      </c>
      <c r="AA237" s="6">
        <f t="shared" si="236"/>
        <v>0</v>
      </c>
      <c r="AB237" s="6">
        <f t="shared" si="236"/>
        <v>0</v>
      </c>
      <c r="AC237" s="6">
        <f t="shared" si="236"/>
        <v>0</v>
      </c>
      <c r="AD237" s="6">
        <f t="shared" si="236"/>
        <v>0</v>
      </c>
      <c r="AE237" s="6">
        <f t="shared" si="236"/>
        <v>0</v>
      </c>
      <c r="AF237" s="6">
        <f t="shared" si="236"/>
        <v>0</v>
      </c>
      <c r="AG237" s="6">
        <f t="shared" si="236"/>
        <v>0</v>
      </c>
      <c r="AH237" s="6">
        <f t="shared" si="236"/>
        <v>0</v>
      </c>
      <c r="AI237" s="6">
        <f t="shared" si="236"/>
        <v>0</v>
      </c>
      <c r="AJ237" s="6">
        <f t="shared" si="236"/>
        <v>0</v>
      </c>
      <c r="AK237" s="6">
        <f t="shared" si="236"/>
        <v>0</v>
      </c>
      <c r="AL237" s="6">
        <f t="shared" si="236"/>
        <v>0</v>
      </c>
      <c r="AM237" s="6">
        <f t="shared" si="236"/>
        <v>0</v>
      </c>
      <c r="AN237" s="6">
        <f t="shared" si="236"/>
        <v>0</v>
      </c>
      <c r="AO237" s="6">
        <f t="shared" si="236"/>
        <v>0</v>
      </c>
      <c r="AP237" s="6">
        <f t="shared" si="236"/>
        <v>0</v>
      </c>
      <c r="AQ237" s="6">
        <f t="shared" si="236"/>
        <v>0</v>
      </c>
      <c r="AR237" s="6">
        <f t="shared" si="236"/>
        <v>0</v>
      </c>
      <c r="AS237" s="6">
        <f t="shared" si="236"/>
        <v>0</v>
      </c>
      <c r="AT237" s="6">
        <f t="shared" si="236"/>
        <v>0</v>
      </c>
      <c r="AU237" s="6">
        <f t="shared" si="236"/>
        <v>0</v>
      </c>
      <c r="AV237" s="6">
        <f t="shared" si="236"/>
        <v>0</v>
      </c>
      <c r="AW237" s="6">
        <f t="shared" si="236"/>
        <v>0</v>
      </c>
      <c r="AX237" s="6">
        <f t="shared" si="236"/>
        <v>0</v>
      </c>
      <c r="AY237" s="6">
        <f t="shared" si="236"/>
        <v>0</v>
      </c>
      <c r="AZ237" s="6">
        <f t="shared" si="236"/>
        <v>0</v>
      </c>
      <c r="BA237" s="6">
        <f t="shared" si="236"/>
        <v>0</v>
      </c>
      <c r="BB237" s="6">
        <f t="shared" si="236"/>
        <v>0</v>
      </c>
      <c r="BC237" s="6">
        <f t="shared" ref="BC237:BS237" si="237">BB237</f>
        <v>0</v>
      </c>
      <c r="BD237" s="6">
        <f t="shared" si="237"/>
        <v>0</v>
      </c>
      <c r="BE237" s="6">
        <f t="shared" si="237"/>
        <v>0</v>
      </c>
      <c r="BF237" s="6">
        <f t="shared" si="237"/>
        <v>0</v>
      </c>
      <c r="BG237" s="6">
        <f t="shared" si="237"/>
        <v>0</v>
      </c>
      <c r="BH237" s="6">
        <f t="shared" si="237"/>
        <v>0</v>
      </c>
      <c r="BI237" s="6">
        <f t="shared" si="237"/>
        <v>0</v>
      </c>
      <c r="BJ237" s="6">
        <f t="shared" si="237"/>
        <v>0</v>
      </c>
      <c r="BK237" s="6">
        <f t="shared" si="237"/>
        <v>0</v>
      </c>
      <c r="BL237" s="6">
        <f t="shared" si="237"/>
        <v>0</v>
      </c>
      <c r="BM237" s="6">
        <f t="shared" si="237"/>
        <v>0</v>
      </c>
      <c r="BN237" s="6">
        <f t="shared" si="237"/>
        <v>0</v>
      </c>
      <c r="BO237" s="6">
        <f t="shared" si="237"/>
        <v>0</v>
      </c>
      <c r="BP237" s="6">
        <f t="shared" si="237"/>
        <v>0</v>
      </c>
      <c r="BQ237" s="6">
        <f t="shared" si="237"/>
        <v>0</v>
      </c>
      <c r="BR237" s="6">
        <f t="shared" si="237"/>
        <v>0</v>
      </c>
      <c r="BS237" s="6">
        <f t="shared" si="237"/>
        <v>0</v>
      </c>
      <c r="BV237" s="6"/>
      <c r="BW237" s="6"/>
    </row>
    <row r="238" spans="22:75" x14ac:dyDescent="0.35">
      <c r="V238" s="6">
        <v>1</v>
      </c>
      <c r="W238" s="6">
        <v>2</v>
      </c>
      <c r="X238" s="6">
        <v>3</v>
      </c>
      <c r="Y238" s="6">
        <v>4</v>
      </c>
      <c r="Z238" s="6">
        <v>5</v>
      </c>
      <c r="AA238" s="6">
        <v>6</v>
      </c>
      <c r="AB238" s="6">
        <v>7</v>
      </c>
      <c r="AC238" s="6">
        <v>8</v>
      </c>
      <c r="AD238" s="6">
        <v>9</v>
      </c>
      <c r="AE238" s="6">
        <v>10</v>
      </c>
      <c r="AF238" s="6">
        <v>11</v>
      </c>
      <c r="AG238" s="6">
        <v>12</v>
      </c>
      <c r="AH238" s="6">
        <v>13</v>
      </c>
      <c r="AI238" s="6">
        <v>14</v>
      </c>
      <c r="AJ238" s="6">
        <v>15</v>
      </c>
      <c r="AK238" s="6">
        <v>16</v>
      </c>
      <c r="AL238" s="6">
        <v>17</v>
      </c>
      <c r="AM238" s="6">
        <v>18</v>
      </c>
      <c r="AN238" s="6">
        <v>19</v>
      </c>
      <c r="AO238" s="6">
        <v>20</v>
      </c>
      <c r="AP238" s="6">
        <v>21</v>
      </c>
      <c r="AQ238" s="6">
        <v>22</v>
      </c>
      <c r="AR238" s="6">
        <v>23</v>
      </c>
      <c r="AS238" s="6">
        <v>24</v>
      </c>
      <c r="AT238" s="6">
        <v>25</v>
      </c>
      <c r="AU238" s="6">
        <v>26</v>
      </c>
      <c r="AV238" s="6">
        <v>27</v>
      </c>
      <c r="AW238" s="6">
        <v>28</v>
      </c>
      <c r="AX238" s="6">
        <v>29</v>
      </c>
      <c r="AY238" s="6">
        <v>30</v>
      </c>
      <c r="AZ238" s="6">
        <v>31</v>
      </c>
      <c r="BA238" s="6">
        <v>32</v>
      </c>
      <c r="BB238" s="6">
        <v>33</v>
      </c>
      <c r="BC238" s="6">
        <v>34</v>
      </c>
      <c r="BD238" s="6">
        <v>35</v>
      </c>
      <c r="BE238" s="6">
        <v>36</v>
      </c>
      <c r="BF238" s="6">
        <v>37</v>
      </c>
      <c r="BG238" s="6">
        <v>38</v>
      </c>
      <c r="BH238" s="6">
        <v>39</v>
      </c>
      <c r="BI238" s="6">
        <v>40</v>
      </c>
      <c r="BJ238" s="6">
        <v>41</v>
      </c>
      <c r="BK238" s="6">
        <v>42</v>
      </c>
      <c r="BL238" s="6">
        <v>43</v>
      </c>
      <c r="BM238" s="6">
        <v>44</v>
      </c>
      <c r="BN238" s="6">
        <v>45</v>
      </c>
      <c r="BO238" s="6">
        <v>46</v>
      </c>
      <c r="BP238" s="6">
        <v>47</v>
      </c>
      <c r="BQ238" s="6">
        <v>48</v>
      </c>
      <c r="BR238" s="6">
        <v>49</v>
      </c>
      <c r="BS238" s="6">
        <v>50</v>
      </c>
      <c r="BV238" s="6"/>
      <c r="BW238" s="6"/>
    </row>
    <row r="239" spans="22:75" x14ac:dyDescent="0.35">
      <c r="V239" s="6">
        <f t="shared" ref="V239:BA239" si="238">V237-V238</f>
        <v>-1</v>
      </c>
      <c r="W239" s="6">
        <f t="shared" si="238"/>
        <v>-2</v>
      </c>
      <c r="X239" s="6">
        <f t="shared" si="238"/>
        <v>-3</v>
      </c>
      <c r="Y239" s="6">
        <f t="shared" si="238"/>
        <v>-4</v>
      </c>
      <c r="Z239" s="6">
        <f t="shared" si="238"/>
        <v>-5</v>
      </c>
      <c r="AA239" s="6">
        <f t="shared" si="238"/>
        <v>-6</v>
      </c>
      <c r="AB239" s="6">
        <f t="shared" si="238"/>
        <v>-7</v>
      </c>
      <c r="AC239" s="6">
        <f t="shared" si="238"/>
        <v>-8</v>
      </c>
      <c r="AD239" s="6">
        <f t="shared" si="238"/>
        <v>-9</v>
      </c>
      <c r="AE239" s="6">
        <f t="shared" si="238"/>
        <v>-10</v>
      </c>
      <c r="AF239" s="6">
        <f t="shared" si="238"/>
        <v>-11</v>
      </c>
      <c r="AG239" s="6">
        <f t="shared" si="238"/>
        <v>-12</v>
      </c>
      <c r="AH239" s="6">
        <f t="shared" si="238"/>
        <v>-13</v>
      </c>
      <c r="AI239" s="6">
        <f t="shared" si="238"/>
        <v>-14</v>
      </c>
      <c r="AJ239" s="6">
        <f t="shared" si="238"/>
        <v>-15</v>
      </c>
      <c r="AK239" s="6">
        <f t="shared" si="238"/>
        <v>-16</v>
      </c>
      <c r="AL239" s="6">
        <f t="shared" si="238"/>
        <v>-17</v>
      </c>
      <c r="AM239" s="6">
        <f t="shared" si="238"/>
        <v>-18</v>
      </c>
      <c r="AN239" s="6">
        <f t="shared" si="238"/>
        <v>-19</v>
      </c>
      <c r="AO239" s="6">
        <f t="shared" si="238"/>
        <v>-20</v>
      </c>
      <c r="AP239" s="6">
        <f t="shared" si="238"/>
        <v>-21</v>
      </c>
      <c r="AQ239" s="6">
        <f t="shared" si="238"/>
        <v>-22</v>
      </c>
      <c r="AR239" s="6">
        <f t="shared" si="238"/>
        <v>-23</v>
      </c>
      <c r="AS239" s="6">
        <f t="shared" si="238"/>
        <v>-24</v>
      </c>
      <c r="AT239" s="6">
        <f t="shared" si="238"/>
        <v>-25</v>
      </c>
      <c r="AU239" s="6">
        <f t="shared" si="238"/>
        <v>-26</v>
      </c>
      <c r="AV239" s="6">
        <f t="shared" si="238"/>
        <v>-27</v>
      </c>
      <c r="AW239" s="6">
        <f t="shared" si="238"/>
        <v>-28</v>
      </c>
      <c r="AX239" s="6">
        <f t="shared" si="238"/>
        <v>-29</v>
      </c>
      <c r="AY239" s="6">
        <f t="shared" si="238"/>
        <v>-30</v>
      </c>
      <c r="AZ239" s="6">
        <f t="shared" si="238"/>
        <v>-31</v>
      </c>
      <c r="BA239" s="6">
        <f t="shared" si="238"/>
        <v>-32</v>
      </c>
      <c r="BB239" s="6">
        <f t="shared" ref="BB239:BS239" si="239">BB237-BB238</f>
        <v>-33</v>
      </c>
      <c r="BC239" s="6">
        <f t="shared" si="239"/>
        <v>-34</v>
      </c>
      <c r="BD239" s="6">
        <f t="shared" si="239"/>
        <v>-35</v>
      </c>
      <c r="BE239" s="6">
        <f t="shared" si="239"/>
        <v>-36</v>
      </c>
      <c r="BF239" s="6">
        <f t="shared" si="239"/>
        <v>-37</v>
      </c>
      <c r="BG239" s="6">
        <f t="shared" si="239"/>
        <v>-38</v>
      </c>
      <c r="BH239" s="6">
        <f t="shared" si="239"/>
        <v>-39</v>
      </c>
      <c r="BI239" s="6">
        <f t="shared" si="239"/>
        <v>-40</v>
      </c>
      <c r="BJ239" s="6">
        <f t="shared" si="239"/>
        <v>-41</v>
      </c>
      <c r="BK239" s="6">
        <f t="shared" si="239"/>
        <v>-42</v>
      </c>
      <c r="BL239" s="6">
        <f t="shared" si="239"/>
        <v>-43</v>
      </c>
      <c r="BM239" s="6">
        <f t="shared" si="239"/>
        <v>-44</v>
      </c>
      <c r="BN239" s="6">
        <f t="shared" si="239"/>
        <v>-45</v>
      </c>
      <c r="BO239" s="6">
        <f t="shared" si="239"/>
        <v>-46</v>
      </c>
      <c r="BP239" s="6">
        <f t="shared" si="239"/>
        <v>-47</v>
      </c>
      <c r="BQ239" s="6">
        <f t="shared" si="239"/>
        <v>-48</v>
      </c>
      <c r="BR239" s="6">
        <f t="shared" si="239"/>
        <v>-49</v>
      </c>
      <c r="BS239" s="6">
        <f t="shared" si="239"/>
        <v>-50</v>
      </c>
      <c r="BU239" s="6" t="s">
        <v>21</v>
      </c>
      <c r="BV239" s="6"/>
      <c r="BW239" s="6"/>
    </row>
    <row r="240" spans="22:75" x14ac:dyDescent="0.35">
      <c r="V240" s="6" t="str">
        <f>IF(V239&gt;=0,COUNT($V239)+BT236,"")</f>
        <v/>
      </c>
      <c r="W240" s="6" t="str">
        <f>IF(W239&gt;=0,COUNT($V239:W239)+$BT236,"")</f>
        <v/>
      </c>
      <c r="X240" s="6" t="str">
        <f>IF(X239&gt;=0,COUNT($V239:X239)+$BT236,"")</f>
        <v/>
      </c>
      <c r="Y240" s="6" t="str">
        <f>IF(Y239&gt;=0,COUNT($V239:Y239)+$BT236,"")</f>
        <v/>
      </c>
      <c r="Z240" s="6" t="str">
        <f>IF(Z239&gt;=0,COUNT($V239:Z239)+$BT236,"")</f>
        <v/>
      </c>
      <c r="AA240" s="6" t="str">
        <f>IF(AA239&gt;=0,COUNT($V239:AA239)+$BT236,"")</f>
        <v/>
      </c>
      <c r="AB240" s="6" t="str">
        <f>IF(AB239&gt;=0,COUNT($V239:AB239)+$BT236,"")</f>
        <v/>
      </c>
      <c r="AC240" s="6" t="str">
        <f>IF(AC239&gt;=0,COUNT($V239:AC239)+$BT236,"")</f>
        <v/>
      </c>
      <c r="AD240" s="6" t="str">
        <f>IF(AD239&gt;=0,COUNT($V239:AD239)+$BT236,"")</f>
        <v/>
      </c>
      <c r="AE240" s="6" t="str">
        <f>IF(AE239&gt;=0,COUNT($V239:AE239)+$BT236,"")</f>
        <v/>
      </c>
      <c r="AF240" s="6" t="str">
        <f>IF(AF239&gt;=0,COUNT($V239:AF239)+$BT236,"")</f>
        <v/>
      </c>
      <c r="AG240" s="6" t="str">
        <f>IF(AG239&gt;=0,COUNT($V239:AG239)+$BT236,"")</f>
        <v/>
      </c>
      <c r="AH240" s="6" t="str">
        <f>IF(AH239&gt;=0,COUNT($V239:AH239)+$BT236,"")</f>
        <v/>
      </c>
      <c r="AI240" s="6" t="str">
        <f>IF(AI239&gt;=0,COUNT($V239:AI239)+$BT236,"")</f>
        <v/>
      </c>
      <c r="AJ240" s="6" t="str">
        <f>IF(AJ239&gt;=0,COUNT($V239:AJ239)+$BT236,"")</f>
        <v/>
      </c>
      <c r="AK240" s="6" t="str">
        <f>IF(AK239&gt;=0,COUNT($V239:AK239)+$BT236,"")</f>
        <v/>
      </c>
      <c r="AL240" s="6" t="str">
        <f>IF(AL239&gt;=0,COUNT($V239:AL239)+$BT236,"")</f>
        <v/>
      </c>
      <c r="AM240" s="6" t="str">
        <f>IF(AM239&gt;=0,COUNT($V239:AM239)+$BT236,"")</f>
        <v/>
      </c>
      <c r="AN240" s="6" t="str">
        <f>IF(AN239&gt;=0,COUNT($V239:AN239)+$BT236,"")</f>
        <v/>
      </c>
      <c r="AO240" s="6" t="str">
        <f>IF(AO239&gt;=0,COUNT($V239:AO239)+$BT236,"")</f>
        <v/>
      </c>
      <c r="AP240" s="6" t="str">
        <f>IF(AP239&gt;=0,COUNT($V239:AP239)+$BT236,"")</f>
        <v/>
      </c>
      <c r="AQ240" s="6" t="str">
        <f>IF(AQ239&gt;=0,COUNT($V239:AQ239)+$BT236,"")</f>
        <v/>
      </c>
      <c r="AR240" s="6" t="str">
        <f>IF(AR239&gt;=0,COUNT($V239:AR239)+$BT236,"")</f>
        <v/>
      </c>
      <c r="AS240" s="6" t="str">
        <f>IF(AS239&gt;=0,COUNT($V239:AS239)+$BT236,"")</f>
        <v/>
      </c>
      <c r="AT240" s="6" t="str">
        <f>IF(AT239&gt;=0,COUNT($V239:AT239)+$BT236,"")</f>
        <v/>
      </c>
      <c r="AU240" s="6" t="str">
        <f>IF(AU239&gt;=0,COUNT($V239:AU239)+$BT236,"")</f>
        <v/>
      </c>
      <c r="AV240" s="6" t="str">
        <f>IF(AV239&gt;=0,COUNT($V239:AV239)+$BT236,"")</f>
        <v/>
      </c>
      <c r="AW240" s="6" t="str">
        <f>IF(AW239&gt;=0,COUNT($V239:AW239)+$BT236,"")</f>
        <v/>
      </c>
      <c r="AX240" s="6" t="str">
        <f>IF(AX239&gt;=0,COUNT($V239:AX239)+$BT236,"")</f>
        <v/>
      </c>
      <c r="AY240" s="6" t="str">
        <f>IF(AY239&gt;=0,COUNT($V239:AY239)+$BT236,"")</f>
        <v/>
      </c>
      <c r="AZ240" s="6" t="str">
        <f>IF(AZ239&gt;=0,COUNT($V239:AZ239)+$BT236,"")</f>
        <v/>
      </c>
      <c r="BA240" s="6" t="str">
        <f>IF(BA239&gt;=0,COUNT($V239:BA239)+$BT236,"")</f>
        <v/>
      </c>
      <c r="BB240" s="6" t="str">
        <f>IF(BB239&gt;=0,COUNT($V239:BB239)+$BT236,"")</f>
        <v/>
      </c>
      <c r="BC240" s="6" t="str">
        <f>IF(BC239&gt;=0,COUNT($V239:BC239)+$BT236,"")</f>
        <v/>
      </c>
      <c r="BD240" s="6" t="str">
        <f>IF(BD239&gt;=0,COUNT($V239:BD239)+$BT236,"")</f>
        <v/>
      </c>
      <c r="BE240" s="6" t="str">
        <f>IF(BE239&gt;=0,COUNT($V239:BE239)+$BT236,"")</f>
        <v/>
      </c>
      <c r="BF240" s="6" t="str">
        <f>IF(BF239&gt;=0,COUNT($V239:BF239)+$BT236,"")</f>
        <v/>
      </c>
      <c r="BG240" s="6" t="str">
        <f>IF(BG239&gt;=0,COUNT($V239:BG239)+$BT236,"")</f>
        <v/>
      </c>
      <c r="BH240" s="6" t="str">
        <f>IF(BH239&gt;=0,COUNT($V239:BH239)+$BT236,"")</f>
        <v/>
      </c>
      <c r="BI240" s="6" t="str">
        <f>IF(BI239&gt;=0,COUNT($V239:BI239)+$BT236,"")</f>
        <v/>
      </c>
      <c r="BJ240" s="6" t="str">
        <f>IF(BJ239&gt;=0,COUNT($V239:BJ239)+$BT236,"")</f>
        <v/>
      </c>
      <c r="BK240" s="6" t="str">
        <f>IF(BK239&gt;=0,COUNT($V239:BK239)+$BT236,"")</f>
        <v/>
      </c>
      <c r="BL240" s="6" t="str">
        <f>IF(BL239&gt;=0,COUNT($V239:BL239)+$BT236,"")</f>
        <v/>
      </c>
      <c r="BM240" s="6" t="str">
        <f>IF(BM239&gt;=0,COUNT($V239:BM239)+$BT236,"")</f>
        <v/>
      </c>
      <c r="BN240" s="6" t="str">
        <f>IF(BN239&gt;=0,COUNT($V239:BN239)+$BT236,"")</f>
        <v/>
      </c>
      <c r="BO240" s="6" t="str">
        <f>IF(BO239&gt;=0,COUNT($V239:BO239)+$BT236,"")</f>
        <v/>
      </c>
      <c r="BP240" s="6" t="str">
        <f>IF(BP239&gt;=0,COUNT($V239:BP239)+$BT236,"")</f>
        <v/>
      </c>
      <c r="BQ240" s="6" t="str">
        <f>IF(BQ239&gt;=0,COUNT($V239:BQ239)+$BT236,"")</f>
        <v/>
      </c>
      <c r="BR240" s="6" t="str">
        <f>IF(BR239&gt;=0,COUNT($V239:BR239)+$BT236,"")</f>
        <v/>
      </c>
      <c r="BS240" s="6" t="str">
        <f>IF(BS239&gt;=0,COUNT($V239:BS239)+$BT236,"")</f>
        <v/>
      </c>
      <c r="BT240" s="6">
        <f>COUNT(V240:BS240)+BT236</f>
        <v>73</v>
      </c>
      <c r="BU240" s="276" t="str">
        <f>V240&amp;BU239&amp;W240&amp;BU239&amp;X240&amp;BU239&amp;Y240&amp;BU239&amp;Z240&amp;BU239&amp;AA240&amp;BU239&amp;AB240&amp;BU239&amp;AC240&amp;BU239&amp;AD240&amp;BU239&amp;AE240&amp;BU239&amp;AF240&amp;BU239&amp;AG240&amp;BU239&amp;AH240&amp;BU239&amp;AI240&amp;BU239&amp;AJ240&amp;BU239&amp;AK240&amp;BU239&amp;AL240&amp;BU239&amp;AM240&amp;BU239&amp;AN240&amp;BU239&amp;AO240&amp;BU239&amp;AP240&amp;BU239&amp;AQ240&amp;BU239&amp;AR240&amp;BU239&amp;AS240&amp;BU239&amp;AT240&amp;BU239&amp;AU240&amp;BU239&amp;AV240&amp;BU239&amp;AW240&amp;BU239&amp;AX240&amp;BU239&amp;AY240&amp;BU239&amp;AZ240&amp;BU239&amp;BA240&amp;BU239&amp;BB240&amp;BU239&amp;BC240&amp;BU239&amp;BD240&amp;BU239&amp;BE240&amp;BU239&amp;BF240&amp;BU239&amp;BG240&amp;BU239&amp;BH240&amp;BU239&amp;BI240&amp;BU239&amp;BJ240&amp;BU239&amp;BK240&amp;BU239&amp;BL240&amp;BU239&amp;BM240&amp;BU239&amp;BN240&amp;BU239&amp;BO240&amp;BU239&amp;BP240&amp;BU239&amp;BQ240&amp;BU239&amp;BR240&amp;BU239&amp;BS240</f>
        <v xml:space="preserve">                                                                                                  </v>
      </c>
      <c r="BV240" s="6"/>
      <c r="BW240" s="6"/>
    </row>
    <row r="241" spans="22:75" x14ac:dyDescent="0.35">
      <c r="V241" s="275">
        <f>'Encode Data'!I13</f>
        <v>3</v>
      </c>
      <c r="W241" s="6">
        <f t="shared" ref="W241:BB241" si="240">V241</f>
        <v>3</v>
      </c>
      <c r="X241" s="6">
        <f t="shared" si="240"/>
        <v>3</v>
      </c>
      <c r="Y241" s="6">
        <f t="shared" si="240"/>
        <v>3</v>
      </c>
      <c r="Z241" s="6">
        <f t="shared" si="240"/>
        <v>3</v>
      </c>
      <c r="AA241" s="6">
        <f t="shared" si="240"/>
        <v>3</v>
      </c>
      <c r="AB241" s="6">
        <f t="shared" si="240"/>
        <v>3</v>
      </c>
      <c r="AC241" s="6">
        <f t="shared" si="240"/>
        <v>3</v>
      </c>
      <c r="AD241" s="6">
        <f t="shared" si="240"/>
        <v>3</v>
      </c>
      <c r="AE241" s="6">
        <f t="shared" si="240"/>
        <v>3</v>
      </c>
      <c r="AF241" s="6">
        <f t="shared" si="240"/>
        <v>3</v>
      </c>
      <c r="AG241" s="6">
        <f t="shared" si="240"/>
        <v>3</v>
      </c>
      <c r="AH241" s="6">
        <f t="shared" si="240"/>
        <v>3</v>
      </c>
      <c r="AI241" s="6">
        <f t="shared" si="240"/>
        <v>3</v>
      </c>
      <c r="AJ241" s="6">
        <f t="shared" si="240"/>
        <v>3</v>
      </c>
      <c r="AK241" s="6">
        <f t="shared" si="240"/>
        <v>3</v>
      </c>
      <c r="AL241" s="6">
        <f t="shared" si="240"/>
        <v>3</v>
      </c>
      <c r="AM241" s="6">
        <f t="shared" si="240"/>
        <v>3</v>
      </c>
      <c r="AN241" s="6">
        <f t="shared" si="240"/>
        <v>3</v>
      </c>
      <c r="AO241" s="6">
        <f t="shared" si="240"/>
        <v>3</v>
      </c>
      <c r="AP241" s="6">
        <f t="shared" si="240"/>
        <v>3</v>
      </c>
      <c r="AQ241" s="6">
        <f t="shared" si="240"/>
        <v>3</v>
      </c>
      <c r="AR241" s="6">
        <f t="shared" si="240"/>
        <v>3</v>
      </c>
      <c r="AS241" s="6">
        <f t="shared" si="240"/>
        <v>3</v>
      </c>
      <c r="AT241" s="6">
        <f t="shared" si="240"/>
        <v>3</v>
      </c>
      <c r="AU241" s="6">
        <f t="shared" si="240"/>
        <v>3</v>
      </c>
      <c r="AV241" s="6">
        <f t="shared" si="240"/>
        <v>3</v>
      </c>
      <c r="AW241" s="6">
        <f t="shared" si="240"/>
        <v>3</v>
      </c>
      <c r="AX241" s="6">
        <f t="shared" si="240"/>
        <v>3</v>
      </c>
      <c r="AY241" s="6">
        <f t="shared" si="240"/>
        <v>3</v>
      </c>
      <c r="AZ241" s="6">
        <f t="shared" si="240"/>
        <v>3</v>
      </c>
      <c r="BA241" s="6">
        <f t="shared" si="240"/>
        <v>3</v>
      </c>
      <c r="BB241" s="6">
        <f t="shared" si="240"/>
        <v>3</v>
      </c>
      <c r="BC241" s="6">
        <f t="shared" ref="BC241:BS241" si="241">BB241</f>
        <v>3</v>
      </c>
      <c r="BD241" s="6">
        <f t="shared" si="241"/>
        <v>3</v>
      </c>
      <c r="BE241" s="6">
        <f t="shared" si="241"/>
        <v>3</v>
      </c>
      <c r="BF241" s="6">
        <f t="shared" si="241"/>
        <v>3</v>
      </c>
      <c r="BG241" s="6">
        <f t="shared" si="241"/>
        <v>3</v>
      </c>
      <c r="BH241" s="6">
        <f t="shared" si="241"/>
        <v>3</v>
      </c>
      <c r="BI241" s="6">
        <f t="shared" si="241"/>
        <v>3</v>
      </c>
      <c r="BJ241" s="6">
        <f t="shared" si="241"/>
        <v>3</v>
      </c>
      <c r="BK241" s="6">
        <f t="shared" si="241"/>
        <v>3</v>
      </c>
      <c r="BL241" s="6">
        <f t="shared" si="241"/>
        <v>3</v>
      </c>
      <c r="BM241" s="6">
        <f t="shared" si="241"/>
        <v>3</v>
      </c>
      <c r="BN241" s="6">
        <f t="shared" si="241"/>
        <v>3</v>
      </c>
      <c r="BO241" s="6">
        <f t="shared" si="241"/>
        <v>3</v>
      </c>
      <c r="BP241" s="6">
        <f t="shared" si="241"/>
        <v>3</v>
      </c>
      <c r="BQ241" s="6">
        <f t="shared" si="241"/>
        <v>3</v>
      </c>
      <c r="BR241" s="6">
        <f t="shared" si="241"/>
        <v>3</v>
      </c>
      <c r="BS241" s="6">
        <f t="shared" si="241"/>
        <v>3</v>
      </c>
      <c r="BV241" s="6"/>
      <c r="BW241" s="6"/>
    </row>
    <row r="242" spans="22:75" x14ac:dyDescent="0.35">
      <c r="V242" s="6">
        <v>1</v>
      </c>
      <c r="W242" s="6">
        <v>2</v>
      </c>
      <c r="X242" s="6">
        <v>3</v>
      </c>
      <c r="Y242" s="6">
        <v>4</v>
      </c>
      <c r="Z242" s="6">
        <v>5</v>
      </c>
      <c r="AA242" s="6">
        <v>6</v>
      </c>
      <c r="AB242" s="6">
        <v>7</v>
      </c>
      <c r="AC242" s="6">
        <v>8</v>
      </c>
      <c r="AD242" s="6">
        <v>9</v>
      </c>
      <c r="AE242" s="6">
        <v>10</v>
      </c>
      <c r="AF242" s="6">
        <v>11</v>
      </c>
      <c r="AG242" s="6">
        <v>12</v>
      </c>
      <c r="AH242" s="6">
        <v>13</v>
      </c>
      <c r="AI242" s="6">
        <v>14</v>
      </c>
      <c r="AJ242" s="6">
        <v>15</v>
      </c>
      <c r="AK242" s="6">
        <v>16</v>
      </c>
      <c r="AL242" s="6">
        <v>17</v>
      </c>
      <c r="AM242" s="6">
        <v>18</v>
      </c>
      <c r="AN242" s="6">
        <v>19</v>
      </c>
      <c r="AO242" s="6">
        <v>20</v>
      </c>
      <c r="AP242" s="6">
        <v>21</v>
      </c>
      <c r="AQ242" s="6">
        <v>22</v>
      </c>
      <c r="AR242" s="6">
        <v>23</v>
      </c>
      <c r="AS242" s="6">
        <v>24</v>
      </c>
      <c r="AT242" s="6">
        <v>25</v>
      </c>
      <c r="AU242" s="6">
        <v>26</v>
      </c>
      <c r="AV242" s="6">
        <v>27</v>
      </c>
      <c r="AW242" s="6">
        <v>28</v>
      </c>
      <c r="AX242" s="6">
        <v>29</v>
      </c>
      <c r="AY242" s="6">
        <v>30</v>
      </c>
      <c r="AZ242" s="6">
        <v>31</v>
      </c>
      <c r="BA242" s="6">
        <v>32</v>
      </c>
      <c r="BB242" s="6">
        <v>33</v>
      </c>
      <c r="BC242" s="6">
        <v>34</v>
      </c>
      <c r="BD242" s="6">
        <v>35</v>
      </c>
      <c r="BE242" s="6">
        <v>36</v>
      </c>
      <c r="BF242" s="6">
        <v>37</v>
      </c>
      <c r="BG242" s="6">
        <v>38</v>
      </c>
      <c r="BH242" s="6">
        <v>39</v>
      </c>
      <c r="BI242" s="6">
        <v>40</v>
      </c>
      <c r="BJ242" s="6">
        <v>41</v>
      </c>
      <c r="BK242" s="6">
        <v>42</v>
      </c>
      <c r="BL242" s="6">
        <v>43</v>
      </c>
      <c r="BM242" s="6">
        <v>44</v>
      </c>
      <c r="BN242" s="6">
        <v>45</v>
      </c>
      <c r="BO242" s="6">
        <v>46</v>
      </c>
      <c r="BP242" s="6">
        <v>47</v>
      </c>
      <c r="BQ242" s="6">
        <v>48</v>
      </c>
      <c r="BR242" s="6">
        <v>49</v>
      </c>
      <c r="BS242" s="6">
        <v>50</v>
      </c>
      <c r="BV242" s="6"/>
      <c r="BW242" s="6"/>
    </row>
    <row r="243" spans="22:75" x14ac:dyDescent="0.35">
      <c r="V243" s="6">
        <f t="shared" ref="V243:BA243" si="242">V241-V242</f>
        <v>2</v>
      </c>
      <c r="W243" s="6">
        <f t="shared" si="242"/>
        <v>1</v>
      </c>
      <c r="X243" s="6">
        <f t="shared" si="242"/>
        <v>0</v>
      </c>
      <c r="Y243" s="6">
        <f t="shared" si="242"/>
        <v>-1</v>
      </c>
      <c r="Z243" s="6">
        <f t="shared" si="242"/>
        <v>-2</v>
      </c>
      <c r="AA243" s="6">
        <f t="shared" si="242"/>
        <v>-3</v>
      </c>
      <c r="AB243" s="6">
        <f t="shared" si="242"/>
        <v>-4</v>
      </c>
      <c r="AC243" s="6">
        <f t="shared" si="242"/>
        <v>-5</v>
      </c>
      <c r="AD243" s="6">
        <f t="shared" si="242"/>
        <v>-6</v>
      </c>
      <c r="AE243" s="6">
        <f t="shared" si="242"/>
        <v>-7</v>
      </c>
      <c r="AF243" s="6">
        <f t="shared" si="242"/>
        <v>-8</v>
      </c>
      <c r="AG243" s="6">
        <f t="shared" si="242"/>
        <v>-9</v>
      </c>
      <c r="AH243" s="6">
        <f t="shared" si="242"/>
        <v>-10</v>
      </c>
      <c r="AI243" s="6">
        <f t="shared" si="242"/>
        <v>-11</v>
      </c>
      <c r="AJ243" s="6">
        <f t="shared" si="242"/>
        <v>-12</v>
      </c>
      <c r="AK243" s="6">
        <f t="shared" si="242"/>
        <v>-13</v>
      </c>
      <c r="AL243" s="6">
        <f t="shared" si="242"/>
        <v>-14</v>
      </c>
      <c r="AM243" s="6">
        <f t="shared" si="242"/>
        <v>-15</v>
      </c>
      <c r="AN243" s="6">
        <f t="shared" si="242"/>
        <v>-16</v>
      </c>
      <c r="AO243" s="6">
        <f t="shared" si="242"/>
        <v>-17</v>
      </c>
      <c r="AP243" s="6">
        <f t="shared" si="242"/>
        <v>-18</v>
      </c>
      <c r="AQ243" s="6">
        <f t="shared" si="242"/>
        <v>-19</v>
      </c>
      <c r="AR243" s="6">
        <f t="shared" si="242"/>
        <v>-20</v>
      </c>
      <c r="AS243" s="6">
        <f t="shared" si="242"/>
        <v>-21</v>
      </c>
      <c r="AT243" s="6">
        <f t="shared" si="242"/>
        <v>-22</v>
      </c>
      <c r="AU243" s="6">
        <f t="shared" si="242"/>
        <v>-23</v>
      </c>
      <c r="AV243" s="6">
        <f t="shared" si="242"/>
        <v>-24</v>
      </c>
      <c r="AW243" s="6">
        <f t="shared" si="242"/>
        <v>-25</v>
      </c>
      <c r="AX243" s="6">
        <f t="shared" si="242"/>
        <v>-26</v>
      </c>
      <c r="AY243" s="6">
        <f t="shared" si="242"/>
        <v>-27</v>
      </c>
      <c r="AZ243" s="6">
        <f t="shared" si="242"/>
        <v>-28</v>
      </c>
      <c r="BA243" s="6">
        <f t="shared" si="242"/>
        <v>-29</v>
      </c>
      <c r="BB243" s="6">
        <f t="shared" ref="BB243:BS243" si="243">BB241-BB242</f>
        <v>-30</v>
      </c>
      <c r="BC243" s="6">
        <f t="shared" si="243"/>
        <v>-31</v>
      </c>
      <c r="BD243" s="6">
        <f t="shared" si="243"/>
        <v>-32</v>
      </c>
      <c r="BE243" s="6">
        <f t="shared" si="243"/>
        <v>-33</v>
      </c>
      <c r="BF243" s="6">
        <f t="shared" si="243"/>
        <v>-34</v>
      </c>
      <c r="BG243" s="6">
        <f t="shared" si="243"/>
        <v>-35</v>
      </c>
      <c r="BH243" s="6">
        <f t="shared" si="243"/>
        <v>-36</v>
      </c>
      <c r="BI243" s="6">
        <f t="shared" si="243"/>
        <v>-37</v>
      </c>
      <c r="BJ243" s="6">
        <f t="shared" si="243"/>
        <v>-38</v>
      </c>
      <c r="BK243" s="6">
        <f t="shared" si="243"/>
        <v>-39</v>
      </c>
      <c r="BL243" s="6">
        <f t="shared" si="243"/>
        <v>-40</v>
      </c>
      <c r="BM243" s="6">
        <f t="shared" si="243"/>
        <v>-41</v>
      </c>
      <c r="BN243" s="6">
        <f t="shared" si="243"/>
        <v>-42</v>
      </c>
      <c r="BO243" s="6">
        <f t="shared" si="243"/>
        <v>-43</v>
      </c>
      <c r="BP243" s="6">
        <f t="shared" si="243"/>
        <v>-44</v>
      </c>
      <c r="BQ243" s="6">
        <f t="shared" si="243"/>
        <v>-45</v>
      </c>
      <c r="BR243" s="6">
        <f t="shared" si="243"/>
        <v>-46</v>
      </c>
      <c r="BS243" s="6">
        <f t="shared" si="243"/>
        <v>-47</v>
      </c>
      <c r="BU243" s="6" t="s">
        <v>21</v>
      </c>
      <c r="BV243" s="6"/>
      <c r="BW243" s="6"/>
    </row>
    <row r="244" spans="22:75" x14ac:dyDescent="0.35">
      <c r="V244" s="6">
        <f>IF(V243&gt;=0,COUNT($V243)+BT240,"")</f>
        <v>74</v>
      </c>
      <c r="W244" s="6">
        <f>IF(W243&gt;=0,COUNT($V243:W243)+$BT240,"")</f>
        <v>75</v>
      </c>
      <c r="X244" s="6">
        <f>IF(X243&gt;=0,COUNT($V243:X243)+$BT240,"")</f>
        <v>76</v>
      </c>
      <c r="Y244" s="6" t="str">
        <f>IF(Y243&gt;=0,COUNT($V243:Y243)+$BT240,"")</f>
        <v/>
      </c>
      <c r="Z244" s="6" t="str">
        <f>IF(Z243&gt;=0,COUNT($V243:Z243)+$BT240,"")</f>
        <v/>
      </c>
      <c r="AA244" s="6" t="str">
        <f>IF(AA243&gt;=0,COUNT($V243:AA243)+$BT240,"")</f>
        <v/>
      </c>
      <c r="AB244" s="6" t="str">
        <f>IF(AB243&gt;=0,COUNT($V243:AB243)+$BT240,"")</f>
        <v/>
      </c>
      <c r="AC244" s="6" t="str">
        <f>IF(AC243&gt;=0,COUNT($V243:AC243)+$BT240,"")</f>
        <v/>
      </c>
      <c r="AD244" s="6" t="str">
        <f>IF(AD243&gt;=0,COUNT($V243:AD243)+$BT240,"")</f>
        <v/>
      </c>
      <c r="AE244" s="6" t="str">
        <f>IF(AE243&gt;=0,COUNT($V243:AE243)+$BT240,"")</f>
        <v/>
      </c>
      <c r="AF244" s="6" t="str">
        <f>IF(AF243&gt;=0,COUNT($V243:AF243)+$BT240,"")</f>
        <v/>
      </c>
      <c r="AG244" s="6" t="str">
        <f>IF(AG243&gt;=0,COUNT($V243:AG243)+$BT240,"")</f>
        <v/>
      </c>
      <c r="AH244" s="6" t="str">
        <f>IF(AH243&gt;=0,COUNT($V243:AH243)+$BT240,"")</f>
        <v/>
      </c>
      <c r="AI244" s="6" t="str">
        <f>IF(AI243&gt;=0,COUNT($V243:AI243)+$BT240,"")</f>
        <v/>
      </c>
      <c r="AJ244" s="6" t="str">
        <f>IF(AJ243&gt;=0,COUNT($V243:AJ243)+$BT240,"")</f>
        <v/>
      </c>
      <c r="AK244" s="6" t="str">
        <f>IF(AK243&gt;=0,COUNT($V243:AK243)+$BT240,"")</f>
        <v/>
      </c>
      <c r="AL244" s="6" t="str">
        <f>IF(AL243&gt;=0,COUNT($V243:AL243)+$BT240,"")</f>
        <v/>
      </c>
      <c r="AM244" s="6" t="str">
        <f>IF(AM243&gt;=0,COUNT($V243:AM243)+$BT240,"")</f>
        <v/>
      </c>
      <c r="AN244" s="6" t="str">
        <f>IF(AN243&gt;=0,COUNT($V243:AN243)+$BT240,"")</f>
        <v/>
      </c>
      <c r="AO244" s="6" t="str">
        <f>IF(AO243&gt;=0,COUNT($V243:AO243)+$BT240,"")</f>
        <v/>
      </c>
      <c r="AP244" s="6" t="str">
        <f>IF(AP243&gt;=0,COUNT($V243:AP243)+$BT240,"")</f>
        <v/>
      </c>
      <c r="AQ244" s="6" t="str">
        <f>IF(AQ243&gt;=0,COUNT($V243:AQ243)+$BT240,"")</f>
        <v/>
      </c>
      <c r="AR244" s="6" t="str">
        <f>IF(AR243&gt;=0,COUNT($V243:AR243)+$BT240,"")</f>
        <v/>
      </c>
      <c r="AS244" s="6" t="str">
        <f>IF(AS243&gt;=0,COUNT($V243:AS243)+$BT240,"")</f>
        <v/>
      </c>
      <c r="AT244" s="6" t="str">
        <f>IF(AT243&gt;=0,COUNT($V243:AT243)+$BT240,"")</f>
        <v/>
      </c>
      <c r="AU244" s="6" t="str">
        <f>IF(AU243&gt;=0,COUNT($V243:AU243)+$BT240,"")</f>
        <v/>
      </c>
      <c r="AV244" s="6" t="str">
        <f>IF(AV243&gt;=0,COUNT($V243:AV243)+$BT240,"")</f>
        <v/>
      </c>
      <c r="AW244" s="6" t="str">
        <f>IF(AW243&gt;=0,COUNT($V243:AW243)+$BT240,"")</f>
        <v/>
      </c>
      <c r="AX244" s="6" t="str">
        <f>IF(AX243&gt;=0,COUNT($V243:AX243)+$BT240,"")</f>
        <v/>
      </c>
      <c r="AY244" s="6" t="str">
        <f>IF(AY243&gt;=0,COUNT($V243:AY243)+$BT240,"")</f>
        <v/>
      </c>
      <c r="AZ244" s="6" t="str">
        <f>IF(AZ243&gt;=0,COUNT($V243:AZ243)+$BT240,"")</f>
        <v/>
      </c>
      <c r="BA244" s="6" t="str">
        <f>IF(BA243&gt;=0,COUNT($V243:BA243)+$BT240,"")</f>
        <v/>
      </c>
      <c r="BB244" s="6" t="str">
        <f>IF(BB243&gt;=0,COUNT($V243:BB243)+$BT240,"")</f>
        <v/>
      </c>
      <c r="BC244" s="6" t="str">
        <f>IF(BC243&gt;=0,COUNT($V243:BC243)+$BT240,"")</f>
        <v/>
      </c>
      <c r="BD244" s="6" t="str">
        <f>IF(BD243&gt;=0,COUNT($V243:BD243)+$BT240,"")</f>
        <v/>
      </c>
      <c r="BE244" s="6" t="str">
        <f>IF(BE243&gt;=0,COUNT($V243:BE243)+$BT240,"")</f>
        <v/>
      </c>
      <c r="BF244" s="6" t="str">
        <f>IF(BF243&gt;=0,COUNT($V243:BF243)+$BT240,"")</f>
        <v/>
      </c>
      <c r="BG244" s="6" t="str">
        <f>IF(BG243&gt;=0,COUNT($V243:BG243)+$BT240,"")</f>
        <v/>
      </c>
      <c r="BH244" s="6" t="str">
        <f>IF(BH243&gt;=0,COUNT($V243:BH243)+$BT240,"")</f>
        <v/>
      </c>
      <c r="BI244" s="6" t="str">
        <f>IF(BI243&gt;=0,COUNT($V243:BI243)+$BT240,"")</f>
        <v/>
      </c>
      <c r="BJ244" s="6" t="str">
        <f>IF(BJ243&gt;=0,COUNT($V243:BJ243)+$BT240,"")</f>
        <v/>
      </c>
      <c r="BK244" s="6" t="str">
        <f>IF(BK243&gt;=0,COUNT($V243:BK243)+$BT240,"")</f>
        <v/>
      </c>
      <c r="BL244" s="6" t="str">
        <f>IF(BL243&gt;=0,COUNT($V243:BL243)+$BT240,"")</f>
        <v/>
      </c>
      <c r="BM244" s="6" t="str">
        <f>IF(BM243&gt;=0,COUNT($V243:BM243)+$BT240,"")</f>
        <v/>
      </c>
      <c r="BN244" s="6" t="str">
        <f>IF(BN243&gt;=0,COUNT($V243:BN243)+$BT240,"")</f>
        <v/>
      </c>
      <c r="BO244" s="6" t="str">
        <f>IF(BO243&gt;=0,COUNT($V243:BO243)+$BT240,"")</f>
        <v/>
      </c>
      <c r="BP244" s="6" t="str">
        <f>IF(BP243&gt;=0,COUNT($V243:BP243)+$BT240,"")</f>
        <v/>
      </c>
      <c r="BQ244" s="6" t="str">
        <f>IF(BQ243&gt;=0,COUNT($V243:BQ243)+$BT240,"")</f>
        <v/>
      </c>
      <c r="BR244" s="6" t="str">
        <f>IF(BR243&gt;=0,COUNT($V243:BR243)+$BT240,"")</f>
        <v/>
      </c>
      <c r="BS244" s="6" t="str">
        <f>IF(BS243&gt;=0,COUNT($V243:BS243)+$BT240,"")</f>
        <v/>
      </c>
      <c r="BT244" s="6">
        <f>COUNT(V244:BS244)+BT240</f>
        <v>76</v>
      </c>
      <c r="BU244" s="276" t="str">
        <f>V244&amp;BU243&amp;W244&amp;BU243&amp;X244&amp;BU243&amp;Y244&amp;BU243&amp;Z244&amp;BU243&amp;AA244&amp;BU243&amp;AB244&amp;BU243&amp;AC244&amp;BU243&amp;AD244&amp;BU243&amp;AE244&amp;BU243&amp;AF244&amp;BU243&amp;AG244&amp;BU243&amp;AH244&amp;BU243&amp;AI244&amp;BU243&amp;AJ244&amp;BU243&amp;AK244&amp;BU243&amp;AL244&amp;BU243&amp;AM244&amp;BU243&amp;AN244&amp;BU243&amp;AO244&amp;BU243&amp;AP244&amp;BU243&amp;AQ244&amp;BU243&amp;AR244&amp;BU243&amp;AS244&amp;BU243&amp;AT244&amp;BU243&amp;AU244&amp;BU243&amp;AV244&amp;BU243&amp;AW244&amp;BU243&amp;AX244&amp;BU243&amp;AY244&amp;BU243&amp;AZ244&amp;BU243&amp;BA244&amp;BU243&amp;BB244&amp;BU243&amp;BC244&amp;BU243&amp;BD244&amp;BU243&amp;BE244&amp;BU243&amp;BF244&amp;BU243&amp;BG244&amp;BU243&amp;BH244&amp;BU243&amp;BI244&amp;BU243&amp;BJ244&amp;BU243&amp;BK244&amp;BU243&amp;BL244&amp;BU243&amp;BM244&amp;BU243&amp;BN244&amp;BU243&amp;BO244&amp;BU243&amp;BP244&amp;BU243&amp;BQ244&amp;BU243&amp;BR244&amp;BU243&amp;BS244</f>
        <v xml:space="preserve">74  75  76                                                                                              </v>
      </c>
      <c r="BV244" s="6"/>
      <c r="BW244" s="6"/>
    </row>
    <row r="245" spans="22:75" x14ac:dyDescent="0.35">
      <c r="V245" s="275">
        <f>'Encode Data'!I16</f>
        <v>4</v>
      </c>
      <c r="W245" s="6">
        <f t="shared" ref="W245:BB245" si="244">V245</f>
        <v>4</v>
      </c>
      <c r="X245" s="6">
        <f t="shared" si="244"/>
        <v>4</v>
      </c>
      <c r="Y245" s="6">
        <f t="shared" si="244"/>
        <v>4</v>
      </c>
      <c r="Z245" s="6">
        <f t="shared" si="244"/>
        <v>4</v>
      </c>
      <c r="AA245" s="6">
        <f t="shared" si="244"/>
        <v>4</v>
      </c>
      <c r="AB245" s="6">
        <f t="shared" si="244"/>
        <v>4</v>
      </c>
      <c r="AC245" s="6">
        <f t="shared" si="244"/>
        <v>4</v>
      </c>
      <c r="AD245" s="6">
        <f t="shared" si="244"/>
        <v>4</v>
      </c>
      <c r="AE245" s="6">
        <f t="shared" si="244"/>
        <v>4</v>
      </c>
      <c r="AF245" s="6">
        <f t="shared" si="244"/>
        <v>4</v>
      </c>
      <c r="AG245" s="6">
        <f t="shared" si="244"/>
        <v>4</v>
      </c>
      <c r="AH245" s="6">
        <f t="shared" si="244"/>
        <v>4</v>
      </c>
      <c r="AI245" s="6">
        <f t="shared" si="244"/>
        <v>4</v>
      </c>
      <c r="AJ245" s="6">
        <f t="shared" si="244"/>
        <v>4</v>
      </c>
      <c r="AK245" s="6">
        <f t="shared" si="244"/>
        <v>4</v>
      </c>
      <c r="AL245" s="6">
        <f t="shared" si="244"/>
        <v>4</v>
      </c>
      <c r="AM245" s="6">
        <f t="shared" si="244"/>
        <v>4</v>
      </c>
      <c r="AN245" s="6">
        <f t="shared" si="244"/>
        <v>4</v>
      </c>
      <c r="AO245" s="6">
        <f t="shared" si="244"/>
        <v>4</v>
      </c>
      <c r="AP245" s="6">
        <f t="shared" si="244"/>
        <v>4</v>
      </c>
      <c r="AQ245" s="6">
        <f t="shared" si="244"/>
        <v>4</v>
      </c>
      <c r="AR245" s="6">
        <f t="shared" si="244"/>
        <v>4</v>
      </c>
      <c r="AS245" s="6">
        <f t="shared" si="244"/>
        <v>4</v>
      </c>
      <c r="AT245" s="6">
        <f t="shared" si="244"/>
        <v>4</v>
      </c>
      <c r="AU245" s="6">
        <f t="shared" si="244"/>
        <v>4</v>
      </c>
      <c r="AV245" s="6">
        <f t="shared" si="244"/>
        <v>4</v>
      </c>
      <c r="AW245" s="6">
        <f t="shared" si="244"/>
        <v>4</v>
      </c>
      <c r="AX245" s="6">
        <f t="shared" si="244"/>
        <v>4</v>
      </c>
      <c r="AY245" s="6">
        <f t="shared" si="244"/>
        <v>4</v>
      </c>
      <c r="AZ245" s="6">
        <f t="shared" si="244"/>
        <v>4</v>
      </c>
      <c r="BA245" s="6">
        <f t="shared" si="244"/>
        <v>4</v>
      </c>
      <c r="BB245" s="6">
        <f t="shared" si="244"/>
        <v>4</v>
      </c>
      <c r="BC245" s="6">
        <f t="shared" ref="BC245:BS245" si="245">BB245</f>
        <v>4</v>
      </c>
      <c r="BD245" s="6">
        <f t="shared" si="245"/>
        <v>4</v>
      </c>
      <c r="BE245" s="6">
        <f t="shared" si="245"/>
        <v>4</v>
      </c>
      <c r="BF245" s="6">
        <f t="shared" si="245"/>
        <v>4</v>
      </c>
      <c r="BG245" s="6">
        <f t="shared" si="245"/>
        <v>4</v>
      </c>
      <c r="BH245" s="6">
        <f t="shared" si="245"/>
        <v>4</v>
      </c>
      <c r="BI245" s="6">
        <f t="shared" si="245"/>
        <v>4</v>
      </c>
      <c r="BJ245" s="6">
        <f t="shared" si="245"/>
        <v>4</v>
      </c>
      <c r="BK245" s="6">
        <f t="shared" si="245"/>
        <v>4</v>
      </c>
      <c r="BL245" s="6">
        <f t="shared" si="245"/>
        <v>4</v>
      </c>
      <c r="BM245" s="6">
        <f t="shared" si="245"/>
        <v>4</v>
      </c>
      <c r="BN245" s="6">
        <f t="shared" si="245"/>
        <v>4</v>
      </c>
      <c r="BO245" s="6">
        <f t="shared" si="245"/>
        <v>4</v>
      </c>
      <c r="BP245" s="6">
        <f t="shared" si="245"/>
        <v>4</v>
      </c>
      <c r="BQ245" s="6">
        <f t="shared" si="245"/>
        <v>4</v>
      </c>
      <c r="BR245" s="6">
        <f t="shared" si="245"/>
        <v>4</v>
      </c>
      <c r="BS245" s="6">
        <f t="shared" si="245"/>
        <v>4</v>
      </c>
      <c r="BV245" s="6"/>
      <c r="BW245" s="6"/>
    </row>
    <row r="246" spans="22:75" x14ac:dyDescent="0.35">
      <c r="V246" s="6">
        <v>1</v>
      </c>
      <c r="W246" s="6">
        <v>2</v>
      </c>
      <c r="X246" s="6">
        <v>3</v>
      </c>
      <c r="Y246" s="6">
        <v>4</v>
      </c>
      <c r="Z246" s="6">
        <v>5</v>
      </c>
      <c r="AA246" s="6">
        <v>6</v>
      </c>
      <c r="AB246" s="6">
        <v>7</v>
      </c>
      <c r="AC246" s="6">
        <v>8</v>
      </c>
      <c r="AD246" s="6">
        <v>9</v>
      </c>
      <c r="AE246" s="6">
        <v>10</v>
      </c>
      <c r="AF246" s="6">
        <v>11</v>
      </c>
      <c r="AG246" s="6">
        <v>12</v>
      </c>
      <c r="AH246" s="6">
        <v>13</v>
      </c>
      <c r="AI246" s="6">
        <v>14</v>
      </c>
      <c r="AJ246" s="6">
        <v>15</v>
      </c>
      <c r="AK246" s="6">
        <v>16</v>
      </c>
      <c r="AL246" s="6">
        <v>17</v>
      </c>
      <c r="AM246" s="6">
        <v>18</v>
      </c>
      <c r="AN246" s="6">
        <v>19</v>
      </c>
      <c r="AO246" s="6">
        <v>20</v>
      </c>
      <c r="AP246" s="6">
        <v>21</v>
      </c>
      <c r="AQ246" s="6">
        <v>22</v>
      </c>
      <c r="AR246" s="6">
        <v>23</v>
      </c>
      <c r="AS246" s="6">
        <v>24</v>
      </c>
      <c r="AT246" s="6">
        <v>25</v>
      </c>
      <c r="AU246" s="6">
        <v>26</v>
      </c>
      <c r="AV246" s="6">
        <v>27</v>
      </c>
      <c r="AW246" s="6">
        <v>28</v>
      </c>
      <c r="AX246" s="6">
        <v>29</v>
      </c>
      <c r="AY246" s="6">
        <v>30</v>
      </c>
      <c r="AZ246" s="6">
        <v>31</v>
      </c>
      <c r="BA246" s="6">
        <v>32</v>
      </c>
      <c r="BB246" s="6">
        <v>33</v>
      </c>
      <c r="BC246" s="6">
        <v>34</v>
      </c>
      <c r="BD246" s="6">
        <v>35</v>
      </c>
      <c r="BE246" s="6">
        <v>36</v>
      </c>
      <c r="BF246" s="6">
        <v>37</v>
      </c>
      <c r="BG246" s="6">
        <v>38</v>
      </c>
      <c r="BH246" s="6">
        <v>39</v>
      </c>
      <c r="BI246" s="6">
        <v>40</v>
      </c>
      <c r="BJ246" s="6">
        <v>41</v>
      </c>
      <c r="BK246" s="6">
        <v>42</v>
      </c>
      <c r="BL246" s="6">
        <v>43</v>
      </c>
      <c r="BM246" s="6">
        <v>44</v>
      </c>
      <c r="BN246" s="6">
        <v>45</v>
      </c>
      <c r="BO246" s="6">
        <v>46</v>
      </c>
      <c r="BP246" s="6">
        <v>47</v>
      </c>
      <c r="BQ246" s="6">
        <v>48</v>
      </c>
      <c r="BR246" s="6">
        <v>49</v>
      </c>
      <c r="BS246" s="6">
        <v>50</v>
      </c>
      <c r="BV246" s="6"/>
      <c r="BW246" s="6"/>
    </row>
    <row r="247" spans="22:75" x14ac:dyDescent="0.35">
      <c r="V247" s="6">
        <f t="shared" ref="V247:BA247" si="246">V245-V246</f>
        <v>3</v>
      </c>
      <c r="W247" s="6">
        <f t="shared" si="246"/>
        <v>2</v>
      </c>
      <c r="X247" s="6">
        <f t="shared" si="246"/>
        <v>1</v>
      </c>
      <c r="Y247" s="6">
        <f t="shared" si="246"/>
        <v>0</v>
      </c>
      <c r="Z247" s="6">
        <f t="shared" si="246"/>
        <v>-1</v>
      </c>
      <c r="AA247" s="6">
        <f t="shared" si="246"/>
        <v>-2</v>
      </c>
      <c r="AB247" s="6">
        <f t="shared" si="246"/>
        <v>-3</v>
      </c>
      <c r="AC247" s="6">
        <f t="shared" si="246"/>
        <v>-4</v>
      </c>
      <c r="AD247" s="6">
        <f t="shared" si="246"/>
        <v>-5</v>
      </c>
      <c r="AE247" s="6">
        <f t="shared" si="246"/>
        <v>-6</v>
      </c>
      <c r="AF247" s="6">
        <f t="shared" si="246"/>
        <v>-7</v>
      </c>
      <c r="AG247" s="6">
        <f t="shared" si="246"/>
        <v>-8</v>
      </c>
      <c r="AH247" s="6">
        <f t="shared" si="246"/>
        <v>-9</v>
      </c>
      <c r="AI247" s="6">
        <f t="shared" si="246"/>
        <v>-10</v>
      </c>
      <c r="AJ247" s="6">
        <f t="shared" si="246"/>
        <v>-11</v>
      </c>
      <c r="AK247" s="6">
        <f t="shared" si="246"/>
        <v>-12</v>
      </c>
      <c r="AL247" s="6">
        <f t="shared" si="246"/>
        <v>-13</v>
      </c>
      <c r="AM247" s="6">
        <f t="shared" si="246"/>
        <v>-14</v>
      </c>
      <c r="AN247" s="6">
        <f t="shared" si="246"/>
        <v>-15</v>
      </c>
      <c r="AO247" s="6">
        <f t="shared" si="246"/>
        <v>-16</v>
      </c>
      <c r="AP247" s="6">
        <f t="shared" si="246"/>
        <v>-17</v>
      </c>
      <c r="AQ247" s="6">
        <f t="shared" si="246"/>
        <v>-18</v>
      </c>
      <c r="AR247" s="6">
        <f t="shared" si="246"/>
        <v>-19</v>
      </c>
      <c r="AS247" s="6">
        <f t="shared" si="246"/>
        <v>-20</v>
      </c>
      <c r="AT247" s="6">
        <f t="shared" si="246"/>
        <v>-21</v>
      </c>
      <c r="AU247" s="6">
        <f t="shared" si="246"/>
        <v>-22</v>
      </c>
      <c r="AV247" s="6">
        <f t="shared" si="246"/>
        <v>-23</v>
      </c>
      <c r="AW247" s="6">
        <f t="shared" si="246"/>
        <v>-24</v>
      </c>
      <c r="AX247" s="6">
        <f t="shared" si="246"/>
        <v>-25</v>
      </c>
      <c r="AY247" s="6">
        <f t="shared" si="246"/>
        <v>-26</v>
      </c>
      <c r="AZ247" s="6">
        <f t="shared" si="246"/>
        <v>-27</v>
      </c>
      <c r="BA247" s="6">
        <f t="shared" si="246"/>
        <v>-28</v>
      </c>
      <c r="BB247" s="6">
        <f t="shared" ref="BB247:BS247" si="247">BB245-BB246</f>
        <v>-29</v>
      </c>
      <c r="BC247" s="6">
        <f t="shared" si="247"/>
        <v>-30</v>
      </c>
      <c r="BD247" s="6">
        <f t="shared" si="247"/>
        <v>-31</v>
      </c>
      <c r="BE247" s="6">
        <f t="shared" si="247"/>
        <v>-32</v>
      </c>
      <c r="BF247" s="6">
        <f t="shared" si="247"/>
        <v>-33</v>
      </c>
      <c r="BG247" s="6">
        <f t="shared" si="247"/>
        <v>-34</v>
      </c>
      <c r="BH247" s="6">
        <f t="shared" si="247"/>
        <v>-35</v>
      </c>
      <c r="BI247" s="6">
        <f t="shared" si="247"/>
        <v>-36</v>
      </c>
      <c r="BJ247" s="6">
        <f t="shared" si="247"/>
        <v>-37</v>
      </c>
      <c r="BK247" s="6">
        <f t="shared" si="247"/>
        <v>-38</v>
      </c>
      <c r="BL247" s="6">
        <f t="shared" si="247"/>
        <v>-39</v>
      </c>
      <c r="BM247" s="6">
        <f t="shared" si="247"/>
        <v>-40</v>
      </c>
      <c r="BN247" s="6">
        <f t="shared" si="247"/>
        <v>-41</v>
      </c>
      <c r="BO247" s="6">
        <f t="shared" si="247"/>
        <v>-42</v>
      </c>
      <c r="BP247" s="6">
        <f t="shared" si="247"/>
        <v>-43</v>
      </c>
      <c r="BQ247" s="6">
        <f t="shared" si="247"/>
        <v>-44</v>
      </c>
      <c r="BR247" s="6">
        <f t="shared" si="247"/>
        <v>-45</v>
      </c>
      <c r="BS247" s="6">
        <f t="shared" si="247"/>
        <v>-46</v>
      </c>
      <c r="BU247" s="6" t="s">
        <v>21</v>
      </c>
      <c r="BV247" s="6"/>
      <c r="BW247" s="6"/>
    </row>
    <row r="248" spans="22:75" x14ac:dyDescent="0.35">
      <c r="V248" s="6">
        <f>IF(V247&gt;=0,COUNT($V247)+BT244,"")</f>
        <v>77</v>
      </c>
      <c r="W248" s="6">
        <f>IF(W247&gt;=0,COUNT($V247:W247)+$BT244,"")</f>
        <v>78</v>
      </c>
      <c r="X248" s="6">
        <f>IF(X247&gt;=0,COUNT($V247:X247)+$BT244,"")</f>
        <v>79</v>
      </c>
      <c r="Y248" s="6">
        <f>IF(Y247&gt;=0,COUNT($V247:Y247)+$BT244,"")</f>
        <v>80</v>
      </c>
      <c r="Z248" s="6" t="str">
        <f>IF(Z247&gt;=0,COUNT($V247:Z247)+$BT244,"")</f>
        <v/>
      </c>
      <c r="AA248" s="6" t="str">
        <f>IF(AA247&gt;=0,COUNT($V247:AA247)+$BT244,"")</f>
        <v/>
      </c>
      <c r="AB248" s="6" t="str">
        <f>IF(AB247&gt;=0,COUNT($V247:AB247)+$BT244,"")</f>
        <v/>
      </c>
      <c r="AC248" s="6" t="str">
        <f>IF(AC247&gt;=0,COUNT($V247:AC247)+$BT244,"")</f>
        <v/>
      </c>
      <c r="AD248" s="6" t="str">
        <f>IF(AD247&gt;=0,COUNT($V247:AD247)+$BT244,"")</f>
        <v/>
      </c>
      <c r="AE248" s="6" t="str">
        <f>IF(AE247&gt;=0,COUNT($V247:AE247)+$BT244,"")</f>
        <v/>
      </c>
      <c r="AF248" s="6" t="str">
        <f>IF(AF247&gt;=0,COUNT($V247:AF247)+$BT244,"")</f>
        <v/>
      </c>
      <c r="AG248" s="6" t="str">
        <f>IF(AG247&gt;=0,COUNT($V247:AG247)+$BT244,"")</f>
        <v/>
      </c>
      <c r="AH248" s="6" t="str">
        <f>IF(AH247&gt;=0,COUNT($V247:AH247)+$BT244,"")</f>
        <v/>
      </c>
      <c r="AI248" s="6" t="str">
        <f>IF(AI247&gt;=0,COUNT($V247:AI247)+$BT244,"")</f>
        <v/>
      </c>
      <c r="AJ248" s="6" t="str">
        <f>IF(AJ247&gt;=0,COUNT($V247:AJ247)+$BT244,"")</f>
        <v/>
      </c>
      <c r="AK248" s="6" t="str">
        <f>IF(AK247&gt;=0,COUNT($V247:AK247)+$BT244,"")</f>
        <v/>
      </c>
      <c r="AL248" s="6" t="str">
        <f>IF(AL247&gt;=0,COUNT($V247:AL247)+$BT244,"")</f>
        <v/>
      </c>
      <c r="AM248" s="6" t="str">
        <f>IF(AM247&gt;=0,COUNT($V247:AM247)+$BT244,"")</f>
        <v/>
      </c>
      <c r="AN248" s="6" t="str">
        <f>IF(AN247&gt;=0,COUNT($V247:AN247)+$BT244,"")</f>
        <v/>
      </c>
      <c r="AO248" s="6" t="str">
        <f>IF(AO247&gt;=0,COUNT($V247:AO247)+$BT244,"")</f>
        <v/>
      </c>
      <c r="AP248" s="6" t="str">
        <f>IF(AP247&gt;=0,COUNT($V247:AP247)+$BT244,"")</f>
        <v/>
      </c>
      <c r="AQ248" s="6" t="str">
        <f>IF(AQ247&gt;=0,COUNT($V247:AQ247)+$BT244,"")</f>
        <v/>
      </c>
      <c r="AR248" s="6" t="str">
        <f>IF(AR247&gt;=0,COUNT($V247:AR247)+$BT244,"")</f>
        <v/>
      </c>
      <c r="AS248" s="6" t="str">
        <f>IF(AS247&gt;=0,COUNT($V247:AS247)+$BT244,"")</f>
        <v/>
      </c>
      <c r="AT248" s="6" t="str">
        <f>IF(AT247&gt;=0,COUNT($V247:AT247)+$BT244,"")</f>
        <v/>
      </c>
      <c r="AU248" s="6" t="str">
        <f>IF(AU247&gt;=0,COUNT($V247:AU247)+$BT244,"")</f>
        <v/>
      </c>
      <c r="AV248" s="6" t="str">
        <f>IF(AV247&gt;=0,COUNT($V247:AV247)+$BT244,"")</f>
        <v/>
      </c>
      <c r="AW248" s="6" t="str">
        <f>IF(AW247&gt;=0,COUNT($V247:AW247)+$BT244,"")</f>
        <v/>
      </c>
      <c r="AX248" s="6" t="str">
        <f>IF(AX247&gt;=0,COUNT($V247:AX247)+$BT244,"")</f>
        <v/>
      </c>
      <c r="AY248" s="6" t="str">
        <f>IF(AY247&gt;=0,COUNT($V247:AY247)+$BT244,"")</f>
        <v/>
      </c>
      <c r="AZ248" s="6" t="str">
        <f>IF(AZ247&gt;=0,COUNT($V247:AZ247)+$BT244,"")</f>
        <v/>
      </c>
      <c r="BA248" s="6" t="str">
        <f>IF(BA247&gt;=0,COUNT($V247:BA247)+$BT244,"")</f>
        <v/>
      </c>
      <c r="BB248" s="6" t="str">
        <f>IF(BB247&gt;=0,COUNT($V247:BB247)+$BT244,"")</f>
        <v/>
      </c>
      <c r="BC248" s="6" t="str">
        <f>IF(BC247&gt;=0,COUNT($V247:BC247)+$BT244,"")</f>
        <v/>
      </c>
      <c r="BD248" s="6" t="str">
        <f>IF(BD247&gt;=0,COUNT($V247:BD247)+$BT244,"")</f>
        <v/>
      </c>
      <c r="BE248" s="6" t="str">
        <f>IF(BE247&gt;=0,COUNT($V247:BE247)+$BT244,"")</f>
        <v/>
      </c>
      <c r="BF248" s="6" t="str">
        <f>IF(BF247&gt;=0,COUNT($V247:BF247)+$BT244,"")</f>
        <v/>
      </c>
      <c r="BG248" s="6" t="str">
        <f>IF(BG247&gt;=0,COUNT($V247:BG247)+$BT244,"")</f>
        <v/>
      </c>
      <c r="BH248" s="6" t="str">
        <f>IF(BH247&gt;=0,COUNT($V247:BH247)+$BT244,"")</f>
        <v/>
      </c>
      <c r="BI248" s="6" t="str">
        <f>IF(BI247&gt;=0,COUNT($V247:BI247)+$BT244,"")</f>
        <v/>
      </c>
      <c r="BJ248" s="6" t="str">
        <f>IF(BJ247&gt;=0,COUNT($V247:BJ247)+$BT244,"")</f>
        <v/>
      </c>
      <c r="BK248" s="6" t="str">
        <f>IF(BK247&gt;=0,COUNT($V247:BK247)+$BT244,"")</f>
        <v/>
      </c>
      <c r="BL248" s="6" t="str">
        <f>IF(BL247&gt;=0,COUNT($V247:BL247)+$BT244,"")</f>
        <v/>
      </c>
      <c r="BM248" s="6" t="str">
        <f>IF(BM247&gt;=0,COUNT($V247:BM247)+$BT244,"")</f>
        <v/>
      </c>
      <c r="BN248" s="6" t="str">
        <f>IF(BN247&gt;=0,COUNT($V247:BN247)+$BT244,"")</f>
        <v/>
      </c>
      <c r="BO248" s="6" t="str">
        <f>IF(BO247&gt;=0,COUNT($V247:BO247)+$BT244,"")</f>
        <v/>
      </c>
      <c r="BP248" s="6" t="str">
        <f>IF(BP247&gt;=0,COUNT($V247:BP247)+$BT244,"")</f>
        <v/>
      </c>
      <c r="BQ248" s="6" t="str">
        <f>IF(BQ247&gt;=0,COUNT($V247:BQ247)+$BT244,"")</f>
        <v/>
      </c>
      <c r="BR248" s="6" t="str">
        <f>IF(BR247&gt;=0,COUNT($V247:BR247)+$BT244,"")</f>
        <v/>
      </c>
      <c r="BS248" s="6" t="str">
        <f>IF(BS247&gt;=0,COUNT($V247:BS247)+$BT244,"")</f>
        <v/>
      </c>
      <c r="BT248" s="6">
        <f>COUNT(V248:BS248)+BT244</f>
        <v>80</v>
      </c>
      <c r="BU248" s="276" t="str">
        <f>V248&amp;BU247&amp;W248&amp;BU247&amp;X248&amp;BU247&amp;Y248&amp;BU247&amp;Z248&amp;BU247&amp;AA248&amp;BU247&amp;AB248&amp;BU247&amp;AC248&amp;BU247&amp;AD248&amp;BU247&amp;AE248&amp;BU247&amp;AF248&amp;BU247&amp;AG248&amp;BU247&amp;AH248&amp;BU247&amp;AI248&amp;BU247&amp;AJ248&amp;BU247&amp;AK248&amp;BU247&amp;AL248&amp;BU247&amp;AM248&amp;BU247&amp;AN248&amp;BU247&amp;AO248&amp;BU247&amp;AP248&amp;BU247&amp;AQ248&amp;BU247&amp;AR248&amp;BU247&amp;AS248&amp;BU247&amp;AT248&amp;BU247&amp;AU248&amp;BU247&amp;AV248&amp;BU247&amp;AW248&amp;BU247&amp;AX248&amp;BU247&amp;AY248&amp;BU247&amp;AZ248&amp;BU247&amp;BA248&amp;BU247&amp;BB248&amp;BU247&amp;BC248&amp;BU247&amp;BD248&amp;BU247&amp;BE248&amp;BU247&amp;BF248&amp;BU247&amp;BG248&amp;BU247&amp;BH248&amp;BU247&amp;BI248&amp;BU247&amp;BJ248&amp;BU247&amp;BK248&amp;BU247&amp;BL248&amp;BU247&amp;BM248&amp;BU247&amp;BN248&amp;BU247&amp;BO248&amp;BU247&amp;BP248&amp;BU247&amp;BQ248&amp;BU247&amp;BR248&amp;BU247&amp;BS248</f>
        <v xml:space="preserve">77  78  79  80                                                                                            </v>
      </c>
      <c r="BV248" s="6"/>
      <c r="BW248" s="6"/>
    </row>
    <row r="249" spans="22:75" x14ac:dyDescent="0.35">
      <c r="V249" s="275">
        <f>'Encode Data'!I19</f>
        <v>4</v>
      </c>
      <c r="W249" s="6">
        <f t="shared" ref="W249:BB249" si="248">V249</f>
        <v>4</v>
      </c>
      <c r="X249" s="6">
        <f t="shared" si="248"/>
        <v>4</v>
      </c>
      <c r="Y249" s="6">
        <f t="shared" si="248"/>
        <v>4</v>
      </c>
      <c r="Z249" s="6">
        <f t="shared" si="248"/>
        <v>4</v>
      </c>
      <c r="AA249" s="6">
        <f t="shared" si="248"/>
        <v>4</v>
      </c>
      <c r="AB249" s="6">
        <f t="shared" si="248"/>
        <v>4</v>
      </c>
      <c r="AC249" s="6">
        <f t="shared" si="248"/>
        <v>4</v>
      </c>
      <c r="AD249" s="6">
        <f t="shared" si="248"/>
        <v>4</v>
      </c>
      <c r="AE249" s="6">
        <f t="shared" si="248"/>
        <v>4</v>
      </c>
      <c r="AF249" s="6">
        <f t="shared" si="248"/>
        <v>4</v>
      </c>
      <c r="AG249" s="6">
        <f t="shared" si="248"/>
        <v>4</v>
      </c>
      <c r="AH249" s="6">
        <f t="shared" si="248"/>
        <v>4</v>
      </c>
      <c r="AI249" s="6">
        <f t="shared" si="248"/>
        <v>4</v>
      </c>
      <c r="AJ249" s="6">
        <f t="shared" si="248"/>
        <v>4</v>
      </c>
      <c r="AK249" s="6">
        <f t="shared" si="248"/>
        <v>4</v>
      </c>
      <c r="AL249" s="6">
        <f t="shared" si="248"/>
        <v>4</v>
      </c>
      <c r="AM249" s="6">
        <f t="shared" si="248"/>
        <v>4</v>
      </c>
      <c r="AN249" s="6">
        <f t="shared" si="248"/>
        <v>4</v>
      </c>
      <c r="AO249" s="6">
        <f t="shared" si="248"/>
        <v>4</v>
      </c>
      <c r="AP249" s="6">
        <f t="shared" si="248"/>
        <v>4</v>
      </c>
      <c r="AQ249" s="6">
        <f t="shared" si="248"/>
        <v>4</v>
      </c>
      <c r="AR249" s="6">
        <f t="shared" si="248"/>
        <v>4</v>
      </c>
      <c r="AS249" s="6">
        <f t="shared" si="248"/>
        <v>4</v>
      </c>
      <c r="AT249" s="6">
        <f t="shared" si="248"/>
        <v>4</v>
      </c>
      <c r="AU249" s="6">
        <f t="shared" si="248"/>
        <v>4</v>
      </c>
      <c r="AV249" s="6">
        <f t="shared" si="248"/>
        <v>4</v>
      </c>
      <c r="AW249" s="6">
        <f t="shared" si="248"/>
        <v>4</v>
      </c>
      <c r="AX249" s="6">
        <f t="shared" si="248"/>
        <v>4</v>
      </c>
      <c r="AY249" s="6">
        <f t="shared" si="248"/>
        <v>4</v>
      </c>
      <c r="AZ249" s="6">
        <f t="shared" si="248"/>
        <v>4</v>
      </c>
      <c r="BA249" s="6">
        <f t="shared" si="248"/>
        <v>4</v>
      </c>
      <c r="BB249" s="6">
        <f t="shared" si="248"/>
        <v>4</v>
      </c>
      <c r="BC249" s="6">
        <f t="shared" ref="BC249:BS249" si="249">BB249</f>
        <v>4</v>
      </c>
      <c r="BD249" s="6">
        <f t="shared" si="249"/>
        <v>4</v>
      </c>
      <c r="BE249" s="6">
        <f t="shared" si="249"/>
        <v>4</v>
      </c>
      <c r="BF249" s="6">
        <f t="shared" si="249"/>
        <v>4</v>
      </c>
      <c r="BG249" s="6">
        <f t="shared" si="249"/>
        <v>4</v>
      </c>
      <c r="BH249" s="6">
        <f t="shared" si="249"/>
        <v>4</v>
      </c>
      <c r="BI249" s="6">
        <f t="shared" si="249"/>
        <v>4</v>
      </c>
      <c r="BJ249" s="6">
        <f t="shared" si="249"/>
        <v>4</v>
      </c>
      <c r="BK249" s="6">
        <f t="shared" si="249"/>
        <v>4</v>
      </c>
      <c r="BL249" s="6">
        <f t="shared" si="249"/>
        <v>4</v>
      </c>
      <c r="BM249" s="6">
        <f t="shared" si="249"/>
        <v>4</v>
      </c>
      <c r="BN249" s="6">
        <f t="shared" si="249"/>
        <v>4</v>
      </c>
      <c r="BO249" s="6">
        <f t="shared" si="249"/>
        <v>4</v>
      </c>
      <c r="BP249" s="6">
        <f t="shared" si="249"/>
        <v>4</v>
      </c>
      <c r="BQ249" s="6">
        <f t="shared" si="249"/>
        <v>4</v>
      </c>
      <c r="BR249" s="6">
        <f t="shared" si="249"/>
        <v>4</v>
      </c>
      <c r="BS249" s="6">
        <f t="shared" si="249"/>
        <v>4</v>
      </c>
      <c r="BV249" s="6"/>
      <c r="BW249" s="6"/>
    </row>
    <row r="250" spans="22:75" x14ac:dyDescent="0.35">
      <c r="V250" s="6">
        <v>1</v>
      </c>
      <c r="W250" s="6">
        <v>2</v>
      </c>
      <c r="X250" s="6">
        <v>3</v>
      </c>
      <c r="Y250" s="6">
        <v>4</v>
      </c>
      <c r="Z250" s="6">
        <v>5</v>
      </c>
      <c r="AA250" s="6">
        <v>6</v>
      </c>
      <c r="AB250" s="6">
        <v>7</v>
      </c>
      <c r="AC250" s="6">
        <v>8</v>
      </c>
      <c r="AD250" s="6">
        <v>9</v>
      </c>
      <c r="AE250" s="6">
        <v>10</v>
      </c>
      <c r="AF250" s="6">
        <v>11</v>
      </c>
      <c r="AG250" s="6">
        <v>12</v>
      </c>
      <c r="AH250" s="6">
        <v>13</v>
      </c>
      <c r="AI250" s="6">
        <v>14</v>
      </c>
      <c r="AJ250" s="6">
        <v>15</v>
      </c>
      <c r="AK250" s="6">
        <v>16</v>
      </c>
      <c r="AL250" s="6">
        <v>17</v>
      </c>
      <c r="AM250" s="6">
        <v>18</v>
      </c>
      <c r="AN250" s="6">
        <v>19</v>
      </c>
      <c r="AO250" s="6">
        <v>20</v>
      </c>
      <c r="AP250" s="6">
        <v>21</v>
      </c>
      <c r="AQ250" s="6">
        <v>22</v>
      </c>
      <c r="AR250" s="6">
        <v>23</v>
      </c>
      <c r="AS250" s="6">
        <v>24</v>
      </c>
      <c r="AT250" s="6">
        <v>25</v>
      </c>
      <c r="AU250" s="6">
        <v>26</v>
      </c>
      <c r="AV250" s="6">
        <v>27</v>
      </c>
      <c r="AW250" s="6">
        <v>28</v>
      </c>
      <c r="AX250" s="6">
        <v>29</v>
      </c>
      <c r="AY250" s="6">
        <v>30</v>
      </c>
      <c r="AZ250" s="6">
        <v>31</v>
      </c>
      <c r="BA250" s="6">
        <v>32</v>
      </c>
      <c r="BB250" s="6">
        <v>33</v>
      </c>
      <c r="BC250" s="6">
        <v>34</v>
      </c>
      <c r="BD250" s="6">
        <v>35</v>
      </c>
      <c r="BE250" s="6">
        <v>36</v>
      </c>
      <c r="BF250" s="6">
        <v>37</v>
      </c>
      <c r="BG250" s="6">
        <v>38</v>
      </c>
      <c r="BH250" s="6">
        <v>39</v>
      </c>
      <c r="BI250" s="6">
        <v>40</v>
      </c>
      <c r="BJ250" s="6">
        <v>41</v>
      </c>
      <c r="BK250" s="6">
        <v>42</v>
      </c>
      <c r="BL250" s="6">
        <v>43</v>
      </c>
      <c r="BM250" s="6">
        <v>44</v>
      </c>
      <c r="BN250" s="6">
        <v>45</v>
      </c>
      <c r="BO250" s="6">
        <v>46</v>
      </c>
      <c r="BP250" s="6">
        <v>47</v>
      </c>
      <c r="BQ250" s="6">
        <v>48</v>
      </c>
      <c r="BR250" s="6">
        <v>49</v>
      </c>
      <c r="BS250" s="6">
        <v>50</v>
      </c>
      <c r="BV250" s="6"/>
      <c r="BW250" s="6"/>
    </row>
    <row r="251" spans="22:75" x14ac:dyDescent="0.35">
      <c r="V251" s="6">
        <f t="shared" ref="V251:BA251" si="250">V249-V250</f>
        <v>3</v>
      </c>
      <c r="W251" s="6">
        <f t="shared" si="250"/>
        <v>2</v>
      </c>
      <c r="X251" s="6">
        <f t="shared" si="250"/>
        <v>1</v>
      </c>
      <c r="Y251" s="6">
        <f t="shared" si="250"/>
        <v>0</v>
      </c>
      <c r="Z251" s="6">
        <f t="shared" si="250"/>
        <v>-1</v>
      </c>
      <c r="AA251" s="6">
        <f t="shared" si="250"/>
        <v>-2</v>
      </c>
      <c r="AB251" s="6">
        <f t="shared" si="250"/>
        <v>-3</v>
      </c>
      <c r="AC251" s="6">
        <f t="shared" si="250"/>
        <v>-4</v>
      </c>
      <c r="AD251" s="6">
        <f t="shared" si="250"/>
        <v>-5</v>
      </c>
      <c r="AE251" s="6">
        <f t="shared" si="250"/>
        <v>-6</v>
      </c>
      <c r="AF251" s="6">
        <f t="shared" si="250"/>
        <v>-7</v>
      </c>
      <c r="AG251" s="6">
        <f t="shared" si="250"/>
        <v>-8</v>
      </c>
      <c r="AH251" s="6">
        <f t="shared" si="250"/>
        <v>-9</v>
      </c>
      <c r="AI251" s="6">
        <f t="shared" si="250"/>
        <v>-10</v>
      </c>
      <c r="AJ251" s="6">
        <f t="shared" si="250"/>
        <v>-11</v>
      </c>
      <c r="AK251" s="6">
        <f t="shared" si="250"/>
        <v>-12</v>
      </c>
      <c r="AL251" s="6">
        <f t="shared" si="250"/>
        <v>-13</v>
      </c>
      <c r="AM251" s="6">
        <f t="shared" si="250"/>
        <v>-14</v>
      </c>
      <c r="AN251" s="6">
        <f t="shared" si="250"/>
        <v>-15</v>
      </c>
      <c r="AO251" s="6">
        <f t="shared" si="250"/>
        <v>-16</v>
      </c>
      <c r="AP251" s="6">
        <f t="shared" si="250"/>
        <v>-17</v>
      </c>
      <c r="AQ251" s="6">
        <f t="shared" si="250"/>
        <v>-18</v>
      </c>
      <c r="AR251" s="6">
        <f t="shared" si="250"/>
        <v>-19</v>
      </c>
      <c r="AS251" s="6">
        <f t="shared" si="250"/>
        <v>-20</v>
      </c>
      <c r="AT251" s="6">
        <f t="shared" si="250"/>
        <v>-21</v>
      </c>
      <c r="AU251" s="6">
        <f t="shared" si="250"/>
        <v>-22</v>
      </c>
      <c r="AV251" s="6">
        <f t="shared" si="250"/>
        <v>-23</v>
      </c>
      <c r="AW251" s="6">
        <f t="shared" si="250"/>
        <v>-24</v>
      </c>
      <c r="AX251" s="6">
        <f t="shared" si="250"/>
        <v>-25</v>
      </c>
      <c r="AY251" s="6">
        <f t="shared" si="250"/>
        <v>-26</v>
      </c>
      <c r="AZ251" s="6">
        <f t="shared" si="250"/>
        <v>-27</v>
      </c>
      <c r="BA251" s="6">
        <f t="shared" si="250"/>
        <v>-28</v>
      </c>
      <c r="BB251" s="6">
        <f t="shared" ref="BB251:BS251" si="251">BB249-BB250</f>
        <v>-29</v>
      </c>
      <c r="BC251" s="6">
        <f t="shared" si="251"/>
        <v>-30</v>
      </c>
      <c r="BD251" s="6">
        <f t="shared" si="251"/>
        <v>-31</v>
      </c>
      <c r="BE251" s="6">
        <f t="shared" si="251"/>
        <v>-32</v>
      </c>
      <c r="BF251" s="6">
        <f t="shared" si="251"/>
        <v>-33</v>
      </c>
      <c r="BG251" s="6">
        <f t="shared" si="251"/>
        <v>-34</v>
      </c>
      <c r="BH251" s="6">
        <f t="shared" si="251"/>
        <v>-35</v>
      </c>
      <c r="BI251" s="6">
        <f t="shared" si="251"/>
        <v>-36</v>
      </c>
      <c r="BJ251" s="6">
        <f t="shared" si="251"/>
        <v>-37</v>
      </c>
      <c r="BK251" s="6">
        <f t="shared" si="251"/>
        <v>-38</v>
      </c>
      <c r="BL251" s="6">
        <f t="shared" si="251"/>
        <v>-39</v>
      </c>
      <c r="BM251" s="6">
        <f t="shared" si="251"/>
        <v>-40</v>
      </c>
      <c r="BN251" s="6">
        <f t="shared" si="251"/>
        <v>-41</v>
      </c>
      <c r="BO251" s="6">
        <f t="shared" si="251"/>
        <v>-42</v>
      </c>
      <c r="BP251" s="6">
        <f t="shared" si="251"/>
        <v>-43</v>
      </c>
      <c r="BQ251" s="6">
        <f t="shared" si="251"/>
        <v>-44</v>
      </c>
      <c r="BR251" s="6">
        <f t="shared" si="251"/>
        <v>-45</v>
      </c>
      <c r="BS251" s="6">
        <f t="shared" si="251"/>
        <v>-46</v>
      </c>
      <c r="BU251" s="6" t="s">
        <v>21</v>
      </c>
      <c r="BV251" s="6"/>
      <c r="BW251" s="6"/>
    </row>
    <row r="252" spans="22:75" x14ac:dyDescent="0.35">
      <c r="V252" s="6">
        <f>IF(V251&gt;=0,COUNT($V251)+BT248,"")</f>
        <v>81</v>
      </c>
      <c r="W252" s="6">
        <f>IF(W251&gt;=0,COUNT($V251:W251)+$BT248,"")</f>
        <v>82</v>
      </c>
      <c r="X252" s="6">
        <f>IF(X251&gt;=0,COUNT($V251:X251)+$BT248,"")</f>
        <v>83</v>
      </c>
      <c r="Y252" s="6">
        <f>IF(Y251&gt;=0,COUNT($V251:Y251)+$BT248,"")</f>
        <v>84</v>
      </c>
      <c r="Z252" s="6" t="str">
        <f>IF(Z251&gt;=0,COUNT($V251:Z251)+$BT248,"")</f>
        <v/>
      </c>
      <c r="AA252" s="6" t="str">
        <f>IF(AA251&gt;=0,COUNT($V251:AA251)+$BT248,"")</f>
        <v/>
      </c>
      <c r="AB252" s="6" t="str">
        <f>IF(AB251&gt;=0,COUNT($V251:AB251)+$BT248,"")</f>
        <v/>
      </c>
      <c r="AC252" s="6" t="str">
        <f>IF(AC251&gt;=0,COUNT($V251:AC251)+$BT248,"")</f>
        <v/>
      </c>
      <c r="AD252" s="6" t="str">
        <f>IF(AD251&gt;=0,COUNT($V251:AD251)+$BT248,"")</f>
        <v/>
      </c>
      <c r="AE252" s="6" t="str">
        <f>IF(AE251&gt;=0,COUNT($V251:AE251)+$BT248,"")</f>
        <v/>
      </c>
      <c r="AF252" s="6" t="str">
        <f>IF(AF251&gt;=0,COUNT($V251:AF251)+$BT248,"")</f>
        <v/>
      </c>
      <c r="AG252" s="6" t="str">
        <f>IF(AG251&gt;=0,COUNT($V251:AG251)+$BT248,"")</f>
        <v/>
      </c>
      <c r="AH252" s="6" t="str">
        <f>IF(AH251&gt;=0,COUNT($V251:AH251)+$BT248,"")</f>
        <v/>
      </c>
      <c r="AI252" s="6" t="str">
        <f>IF(AI251&gt;=0,COUNT($V251:AI251)+$BT248,"")</f>
        <v/>
      </c>
      <c r="AJ252" s="6" t="str">
        <f>IF(AJ251&gt;=0,COUNT($V251:AJ251)+$BT248,"")</f>
        <v/>
      </c>
      <c r="AK252" s="6" t="str">
        <f>IF(AK251&gt;=0,COUNT($V251:AK251)+$BT248,"")</f>
        <v/>
      </c>
      <c r="AL252" s="6" t="str">
        <f>IF(AL251&gt;=0,COUNT($V251:AL251)+$BT248,"")</f>
        <v/>
      </c>
      <c r="AM252" s="6" t="str">
        <f>IF(AM251&gt;=0,COUNT($V251:AM251)+$BT248,"")</f>
        <v/>
      </c>
      <c r="AN252" s="6" t="str">
        <f>IF(AN251&gt;=0,COUNT($V251:AN251)+$BT248,"")</f>
        <v/>
      </c>
      <c r="AO252" s="6" t="str">
        <f>IF(AO251&gt;=0,COUNT($V251:AO251)+$BT248,"")</f>
        <v/>
      </c>
      <c r="AP252" s="6" t="str">
        <f>IF(AP251&gt;=0,COUNT($V251:AP251)+$BT248,"")</f>
        <v/>
      </c>
      <c r="AQ252" s="6" t="str">
        <f>IF(AQ251&gt;=0,COUNT($V251:AQ251)+$BT248,"")</f>
        <v/>
      </c>
      <c r="AR252" s="6" t="str">
        <f>IF(AR251&gt;=0,COUNT($V251:AR251)+$BT248,"")</f>
        <v/>
      </c>
      <c r="AS252" s="6" t="str">
        <f>IF(AS251&gt;=0,COUNT($V251:AS251)+$BT248,"")</f>
        <v/>
      </c>
      <c r="AT252" s="6" t="str">
        <f>IF(AT251&gt;=0,COUNT($V251:AT251)+$BT248,"")</f>
        <v/>
      </c>
      <c r="AU252" s="6" t="str">
        <f>IF(AU251&gt;=0,COUNT($V251:AU251)+$BT248,"")</f>
        <v/>
      </c>
      <c r="AV252" s="6" t="str">
        <f>IF(AV251&gt;=0,COUNT($V251:AV251)+$BT248,"")</f>
        <v/>
      </c>
      <c r="AW252" s="6" t="str">
        <f>IF(AW251&gt;=0,COUNT($V251:AW251)+$BT248,"")</f>
        <v/>
      </c>
      <c r="AX252" s="6" t="str">
        <f>IF(AX251&gt;=0,COUNT($V251:AX251)+$BT248,"")</f>
        <v/>
      </c>
      <c r="AY252" s="6" t="str">
        <f>IF(AY251&gt;=0,COUNT($V251:AY251)+$BT248,"")</f>
        <v/>
      </c>
      <c r="AZ252" s="6" t="str">
        <f>IF(AZ251&gt;=0,COUNT($V251:AZ251)+$BT248,"")</f>
        <v/>
      </c>
      <c r="BA252" s="6" t="str">
        <f>IF(BA251&gt;=0,COUNT($V251:BA251)+$BT248,"")</f>
        <v/>
      </c>
      <c r="BB252" s="6" t="str">
        <f>IF(BB251&gt;=0,COUNT($V251:BB251)+$BT248,"")</f>
        <v/>
      </c>
      <c r="BC252" s="6" t="str">
        <f>IF(BC251&gt;=0,COUNT($V251:BC251)+$BT248,"")</f>
        <v/>
      </c>
      <c r="BD252" s="6" t="str">
        <f>IF(BD251&gt;=0,COUNT($V251:BD251)+$BT248,"")</f>
        <v/>
      </c>
      <c r="BE252" s="6" t="str">
        <f>IF(BE251&gt;=0,COUNT($V251:BE251)+$BT248,"")</f>
        <v/>
      </c>
      <c r="BF252" s="6" t="str">
        <f>IF(BF251&gt;=0,COUNT($V251:BF251)+$BT248,"")</f>
        <v/>
      </c>
      <c r="BG252" s="6" t="str">
        <f>IF(BG251&gt;=0,COUNT($V251:BG251)+$BT248,"")</f>
        <v/>
      </c>
      <c r="BH252" s="6" t="str">
        <f>IF(BH251&gt;=0,COUNT($V251:BH251)+$BT248,"")</f>
        <v/>
      </c>
      <c r="BI252" s="6" t="str">
        <f>IF(BI251&gt;=0,COUNT($V251:BI251)+$BT248,"")</f>
        <v/>
      </c>
      <c r="BJ252" s="6" t="str">
        <f>IF(BJ251&gt;=0,COUNT($V251:BJ251)+$BT248,"")</f>
        <v/>
      </c>
      <c r="BK252" s="6" t="str">
        <f>IF(BK251&gt;=0,COUNT($V251:BK251)+$BT248,"")</f>
        <v/>
      </c>
      <c r="BL252" s="6" t="str">
        <f>IF(BL251&gt;=0,COUNT($V251:BL251)+$BT248,"")</f>
        <v/>
      </c>
      <c r="BM252" s="6" t="str">
        <f>IF(BM251&gt;=0,COUNT($V251:BM251)+$BT248,"")</f>
        <v/>
      </c>
      <c r="BN252" s="6" t="str">
        <f>IF(BN251&gt;=0,COUNT($V251:BN251)+$BT248,"")</f>
        <v/>
      </c>
      <c r="BO252" s="6" t="str">
        <f>IF(BO251&gt;=0,COUNT($V251:BO251)+$BT248,"")</f>
        <v/>
      </c>
      <c r="BP252" s="6" t="str">
        <f>IF(BP251&gt;=0,COUNT($V251:BP251)+$BT248,"")</f>
        <v/>
      </c>
      <c r="BQ252" s="6" t="str">
        <f>IF(BQ251&gt;=0,COUNT($V251:BQ251)+$BT248,"")</f>
        <v/>
      </c>
      <c r="BR252" s="6" t="str">
        <f>IF(BR251&gt;=0,COUNT($V251:BR251)+$BT248,"")</f>
        <v/>
      </c>
      <c r="BS252" s="6" t="str">
        <f>IF(BS251&gt;=0,COUNT($V251:BS251)+$BT248,"")</f>
        <v/>
      </c>
      <c r="BT252" s="6">
        <f>COUNT(V252:BS252)+BT248</f>
        <v>84</v>
      </c>
      <c r="BU252" s="276" t="str">
        <f>V252&amp;BU251&amp;W252&amp;BU251&amp;X252&amp;BU251&amp;Y252&amp;BU251&amp;Z252&amp;BU251&amp;AA252&amp;BU251&amp;AB252&amp;BU251&amp;AC252&amp;BU251&amp;AD252&amp;BU251&amp;AE252&amp;BU251&amp;AF252&amp;BU251&amp;AG252&amp;BU251&amp;AH252&amp;BU251&amp;AI252&amp;BU251&amp;AJ252&amp;BU251&amp;AK252&amp;BU251&amp;AL252&amp;BU251&amp;AM252&amp;BU251&amp;AN252&amp;BU251&amp;AO252&amp;BU251&amp;AP252&amp;BU251&amp;AQ252&amp;BU251&amp;AR252&amp;BU251&amp;AS252&amp;BU251&amp;AT252&amp;BU251&amp;AU252&amp;BU251&amp;AV252&amp;BU251&amp;AW252&amp;BU251&amp;AX252&amp;BU251&amp;AY252&amp;BU251&amp;AZ252&amp;BU251&amp;BA252&amp;BU251&amp;BB252&amp;BU251&amp;BC252&amp;BU251&amp;BD252&amp;BU251&amp;BE252&amp;BU251&amp;BF252&amp;BU251&amp;BG252&amp;BU251&amp;BH252&amp;BU251&amp;BI252&amp;BU251&amp;BJ252&amp;BU251&amp;BK252&amp;BU251&amp;BL252&amp;BU251&amp;BM252&amp;BU251&amp;BN252&amp;BU251&amp;BO252&amp;BU251&amp;BP252&amp;BU251&amp;BQ252&amp;BU251&amp;BR252&amp;BU251&amp;BS252</f>
        <v xml:space="preserve">81  82  83  84                                                                                            </v>
      </c>
      <c r="BV252" s="6"/>
      <c r="BW252" s="6"/>
    </row>
    <row r="253" spans="22:75" x14ac:dyDescent="0.35">
      <c r="V253" s="275">
        <f>'Encode Data'!I22</f>
        <v>3</v>
      </c>
      <c r="W253" s="6">
        <f t="shared" ref="W253:BB253" si="252">V253</f>
        <v>3</v>
      </c>
      <c r="X253" s="6">
        <f t="shared" si="252"/>
        <v>3</v>
      </c>
      <c r="Y253" s="6">
        <f t="shared" si="252"/>
        <v>3</v>
      </c>
      <c r="Z253" s="6">
        <f t="shared" si="252"/>
        <v>3</v>
      </c>
      <c r="AA253" s="6">
        <f t="shared" si="252"/>
        <v>3</v>
      </c>
      <c r="AB253" s="6">
        <f t="shared" si="252"/>
        <v>3</v>
      </c>
      <c r="AC253" s="6">
        <f t="shared" si="252"/>
        <v>3</v>
      </c>
      <c r="AD253" s="6">
        <f t="shared" si="252"/>
        <v>3</v>
      </c>
      <c r="AE253" s="6">
        <f t="shared" si="252"/>
        <v>3</v>
      </c>
      <c r="AF253" s="6">
        <f t="shared" si="252"/>
        <v>3</v>
      </c>
      <c r="AG253" s="6">
        <f t="shared" si="252"/>
        <v>3</v>
      </c>
      <c r="AH253" s="6">
        <f t="shared" si="252"/>
        <v>3</v>
      </c>
      <c r="AI253" s="6">
        <f t="shared" si="252"/>
        <v>3</v>
      </c>
      <c r="AJ253" s="6">
        <f t="shared" si="252"/>
        <v>3</v>
      </c>
      <c r="AK253" s="6">
        <f t="shared" si="252"/>
        <v>3</v>
      </c>
      <c r="AL253" s="6">
        <f t="shared" si="252"/>
        <v>3</v>
      </c>
      <c r="AM253" s="6">
        <f t="shared" si="252"/>
        <v>3</v>
      </c>
      <c r="AN253" s="6">
        <f t="shared" si="252"/>
        <v>3</v>
      </c>
      <c r="AO253" s="6">
        <f t="shared" si="252"/>
        <v>3</v>
      </c>
      <c r="AP253" s="6">
        <f t="shared" si="252"/>
        <v>3</v>
      </c>
      <c r="AQ253" s="6">
        <f t="shared" si="252"/>
        <v>3</v>
      </c>
      <c r="AR253" s="6">
        <f t="shared" si="252"/>
        <v>3</v>
      </c>
      <c r="AS253" s="6">
        <f t="shared" si="252"/>
        <v>3</v>
      </c>
      <c r="AT253" s="6">
        <f t="shared" si="252"/>
        <v>3</v>
      </c>
      <c r="AU253" s="6">
        <f t="shared" si="252"/>
        <v>3</v>
      </c>
      <c r="AV253" s="6">
        <f t="shared" si="252"/>
        <v>3</v>
      </c>
      <c r="AW253" s="6">
        <f t="shared" si="252"/>
        <v>3</v>
      </c>
      <c r="AX253" s="6">
        <f t="shared" si="252"/>
        <v>3</v>
      </c>
      <c r="AY253" s="6">
        <f t="shared" si="252"/>
        <v>3</v>
      </c>
      <c r="AZ253" s="6">
        <f t="shared" si="252"/>
        <v>3</v>
      </c>
      <c r="BA253" s="6">
        <f t="shared" si="252"/>
        <v>3</v>
      </c>
      <c r="BB253" s="6">
        <f t="shared" si="252"/>
        <v>3</v>
      </c>
      <c r="BC253" s="6">
        <f t="shared" ref="BC253:BS253" si="253">BB253</f>
        <v>3</v>
      </c>
      <c r="BD253" s="6">
        <f t="shared" si="253"/>
        <v>3</v>
      </c>
      <c r="BE253" s="6">
        <f t="shared" si="253"/>
        <v>3</v>
      </c>
      <c r="BF253" s="6">
        <f t="shared" si="253"/>
        <v>3</v>
      </c>
      <c r="BG253" s="6">
        <f t="shared" si="253"/>
        <v>3</v>
      </c>
      <c r="BH253" s="6">
        <f t="shared" si="253"/>
        <v>3</v>
      </c>
      <c r="BI253" s="6">
        <f t="shared" si="253"/>
        <v>3</v>
      </c>
      <c r="BJ253" s="6">
        <f t="shared" si="253"/>
        <v>3</v>
      </c>
      <c r="BK253" s="6">
        <f t="shared" si="253"/>
        <v>3</v>
      </c>
      <c r="BL253" s="6">
        <f t="shared" si="253"/>
        <v>3</v>
      </c>
      <c r="BM253" s="6">
        <f t="shared" si="253"/>
        <v>3</v>
      </c>
      <c r="BN253" s="6">
        <f t="shared" si="253"/>
        <v>3</v>
      </c>
      <c r="BO253" s="6">
        <f t="shared" si="253"/>
        <v>3</v>
      </c>
      <c r="BP253" s="6">
        <f t="shared" si="253"/>
        <v>3</v>
      </c>
      <c r="BQ253" s="6">
        <f t="shared" si="253"/>
        <v>3</v>
      </c>
      <c r="BR253" s="6">
        <f t="shared" si="253"/>
        <v>3</v>
      </c>
      <c r="BS253" s="6">
        <f t="shared" si="253"/>
        <v>3</v>
      </c>
      <c r="BV253" s="6"/>
      <c r="BW253" s="6"/>
    </row>
    <row r="254" spans="22:75" x14ac:dyDescent="0.35">
      <c r="V254" s="6">
        <v>1</v>
      </c>
      <c r="W254" s="6">
        <v>2</v>
      </c>
      <c r="X254" s="6">
        <v>3</v>
      </c>
      <c r="Y254" s="6">
        <v>4</v>
      </c>
      <c r="Z254" s="6">
        <v>5</v>
      </c>
      <c r="AA254" s="6">
        <v>6</v>
      </c>
      <c r="AB254" s="6">
        <v>7</v>
      </c>
      <c r="AC254" s="6">
        <v>8</v>
      </c>
      <c r="AD254" s="6">
        <v>9</v>
      </c>
      <c r="AE254" s="6">
        <v>10</v>
      </c>
      <c r="AF254" s="6">
        <v>11</v>
      </c>
      <c r="AG254" s="6">
        <v>12</v>
      </c>
      <c r="AH254" s="6">
        <v>13</v>
      </c>
      <c r="AI254" s="6">
        <v>14</v>
      </c>
      <c r="AJ254" s="6">
        <v>15</v>
      </c>
      <c r="AK254" s="6">
        <v>16</v>
      </c>
      <c r="AL254" s="6">
        <v>17</v>
      </c>
      <c r="AM254" s="6">
        <v>18</v>
      </c>
      <c r="AN254" s="6">
        <v>19</v>
      </c>
      <c r="AO254" s="6">
        <v>20</v>
      </c>
      <c r="AP254" s="6">
        <v>21</v>
      </c>
      <c r="AQ254" s="6">
        <v>22</v>
      </c>
      <c r="AR254" s="6">
        <v>23</v>
      </c>
      <c r="AS254" s="6">
        <v>24</v>
      </c>
      <c r="AT254" s="6">
        <v>25</v>
      </c>
      <c r="AU254" s="6">
        <v>26</v>
      </c>
      <c r="AV254" s="6">
        <v>27</v>
      </c>
      <c r="AW254" s="6">
        <v>28</v>
      </c>
      <c r="AX254" s="6">
        <v>29</v>
      </c>
      <c r="AY254" s="6">
        <v>30</v>
      </c>
      <c r="AZ254" s="6">
        <v>31</v>
      </c>
      <c r="BA254" s="6">
        <v>32</v>
      </c>
      <c r="BB254" s="6">
        <v>33</v>
      </c>
      <c r="BC254" s="6">
        <v>34</v>
      </c>
      <c r="BD254" s="6">
        <v>35</v>
      </c>
      <c r="BE254" s="6">
        <v>36</v>
      </c>
      <c r="BF254" s="6">
        <v>37</v>
      </c>
      <c r="BG254" s="6">
        <v>38</v>
      </c>
      <c r="BH254" s="6">
        <v>39</v>
      </c>
      <c r="BI254" s="6">
        <v>40</v>
      </c>
      <c r="BJ254" s="6">
        <v>41</v>
      </c>
      <c r="BK254" s="6">
        <v>42</v>
      </c>
      <c r="BL254" s="6">
        <v>43</v>
      </c>
      <c r="BM254" s="6">
        <v>44</v>
      </c>
      <c r="BN254" s="6">
        <v>45</v>
      </c>
      <c r="BO254" s="6">
        <v>46</v>
      </c>
      <c r="BP254" s="6">
        <v>47</v>
      </c>
      <c r="BQ254" s="6">
        <v>48</v>
      </c>
      <c r="BR254" s="6">
        <v>49</v>
      </c>
      <c r="BS254" s="6">
        <v>50</v>
      </c>
      <c r="BV254" s="6"/>
      <c r="BW254" s="6"/>
    </row>
    <row r="255" spans="22:75" x14ac:dyDescent="0.35">
      <c r="V255" s="6">
        <f t="shared" ref="V255:BA255" si="254">V253-V254</f>
        <v>2</v>
      </c>
      <c r="W255" s="6">
        <f t="shared" si="254"/>
        <v>1</v>
      </c>
      <c r="X255" s="6">
        <f t="shared" si="254"/>
        <v>0</v>
      </c>
      <c r="Y255" s="6">
        <f t="shared" si="254"/>
        <v>-1</v>
      </c>
      <c r="Z255" s="6">
        <f t="shared" si="254"/>
        <v>-2</v>
      </c>
      <c r="AA255" s="6">
        <f t="shared" si="254"/>
        <v>-3</v>
      </c>
      <c r="AB255" s="6">
        <f t="shared" si="254"/>
        <v>-4</v>
      </c>
      <c r="AC255" s="6">
        <f t="shared" si="254"/>
        <v>-5</v>
      </c>
      <c r="AD255" s="6">
        <f t="shared" si="254"/>
        <v>-6</v>
      </c>
      <c r="AE255" s="6">
        <f t="shared" si="254"/>
        <v>-7</v>
      </c>
      <c r="AF255" s="6">
        <f t="shared" si="254"/>
        <v>-8</v>
      </c>
      <c r="AG255" s="6">
        <f t="shared" si="254"/>
        <v>-9</v>
      </c>
      <c r="AH255" s="6">
        <f t="shared" si="254"/>
        <v>-10</v>
      </c>
      <c r="AI255" s="6">
        <f t="shared" si="254"/>
        <v>-11</v>
      </c>
      <c r="AJ255" s="6">
        <f t="shared" si="254"/>
        <v>-12</v>
      </c>
      <c r="AK255" s="6">
        <f t="shared" si="254"/>
        <v>-13</v>
      </c>
      <c r="AL255" s="6">
        <f t="shared" si="254"/>
        <v>-14</v>
      </c>
      <c r="AM255" s="6">
        <f t="shared" si="254"/>
        <v>-15</v>
      </c>
      <c r="AN255" s="6">
        <f t="shared" si="254"/>
        <v>-16</v>
      </c>
      <c r="AO255" s="6">
        <f t="shared" si="254"/>
        <v>-17</v>
      </c>
      <c r="AP255" s="6">
        <f t="shared" si="254"/>
        <v>-18</v>
      </c>
      <c r="AQ255" s="6">
        <f t="shared" si="254"/>
        <v>-19</v>
      </c>
      <c r="AR255" s="6">
        <f t="shared" si="254"/>
        <v>-20</v>
      </c>
      <c r="AS255" s="6">
        <f t="shared" si="254"/>
        <v>-21</v>
      </c>
      <c r="AT255" s="6">
        <f t="shared" si="254"/>
        <v>-22</v>
      </c>
      <c r="AU255" s="6">
        <f t="shared" si="254"/>
        <v>-23</v>
      </c>
      <c r="AV255" s="6">
        <f t="shared" si="254"/>
        <v>-24</v>
      </c>
      <c r="AW255" s="6">
        <f t="shared" si="254"/>
        <v>-25</v>
      </c>
      <c r="AX255" s="6">
        <f t="shared" si="254"/>
        <v>-26</v>
      </c>
      <c r="AY255" s="6">
        <f t="shared" si="254"/>
        <v>-27</v>
      </c>
      <c r="AZ255" s="6">
        <f t="shared" si="254"/>
        <v>-28</v>
      </c>
      <c r="BA255" s="6">
        <f t="shared" si="254"/>
        <v>-29</v>
      </c>
      <c r="BB255" s="6">
        <f t="shared" ref="BB255:BS255" si="255">BB253-BB254</f>
        <v>-30</v>
      </c>
      <c r="BC255" s="6">
        <f t="shared" si="255"/>
        <v>-31</v>
      </c>
      <c r="BD255" s="6">
        <f t="shared" si="255"/>
        <v>-32</v>
      </c>
      <c r="BE255" s="6">
        <f t="shared" si="255"/>
        <v>-33</v>
      </c>
      <c r="BF255" s="6">
        <f t="shared" si="255"/>
        <v>-34</v>
      </c>
      <c r="BG255" s="6">
        <f t="shared" si="255"/>
        <v>-35</v>
      </c>
      <c r="BH255" s="6">
        <f t="shared" si="255"/>
        <v>-36</v>
      </c>
      <c r="BI255" s="6">
        <f t="shared" si="255"/>
        <v>-37</v>
      </c>
      <c r="BJ255" s="6">
        <f t="shared" si="255"/>
        <v>-38</v>
      </c>
      <c r="BK255" s="6">
        <f t="shared" si="255"/>
        <v>-39</v>
      </c>
      <c r="BL255" s="6">
        <f t="shared" si="255"/>
        <v>-40</v>
      </c>
      <c r="BM255" s="6">
        <f t="shared" si="255"/>
        <v>-41</v>
      </c>
      <c r="BN255" s="6">
        <f t="shared" si="255"/>
        <v>-42</v>
      </c>
      <c r="BO255" s="6">
        <f t="shared" si="255"/>
        <v>-43</v>
      </c>
      <c r="BP255" s="6">
        <f t="shared" si="255"/>
        <v>-44</v>
      </c>
      <c r="BQ255" s="6">
        <f t="shared" si="255"/>
        <v>-45</v>
      </c>
      <c r="BR255" s="6">
        <f t="shared" si="255"/>
        <v>-46</v>
      </c>
      <c r="BS255" s="6">
        <f t="shared" si="255"/>
        <v>-47</v>
      </c>
      <c r="BU255" s="6" t="s">
        <v>21</v>
      </c>
      <c r="BV255" s="6"/>
      <c r="BW255" s="6"/>
    </row>
    <row r="256" spans="22:75" x14ac:dyDescent="0.35">
      <c r="V256" s="6">
        <f>IF(V255&gt;=0,COUNT($V255)+BT252,"")</f>
        <v>85</v>
      </c>
      <c r="W256" s="6">
        <f>IF(W255&gt;=0,COUNT($V255:W255)+$BT252,"")</f>
        <v>86</v>
      </c>
      <c r="X256" s="6">
        <f>IF(X255&gt;=0,COUNT($V255:X255)+$BT252,"")</f>
        <v>87</v>
      </c>
      <c r="Y256" s="6" t="str">
        <f>IF(Y255&gt;=0,COUNT($V255:Y255)+$BT252,"")</f>
        <v/>
      </c>
      <c r="Z256" s="6" t="str">
        <f>IF(Z255&gt;=0,COUNT($V255:Z255)+$BT252,"")</f>
        <v/>
      </c>
      <c r="AA256" s="6" t="str">
        <f>IF(AA255&gt;=0,COUNT($V255:AA255)+$BT252,"")</f>
        <v/>
      </c>
      <c r="AB256" s="6" t="str">
        <f>IF(AB255&gt;=0,COUNT($V255:AB255)+$BT252,"")</f>
        <v/>
      </c>
      <c r="AC256" s="6" t="str">
        <f>IF(AC255&gt;=0,COUNT($V255:AC255)+$BT252,"")</f>
        <v/>
      </c>
      <c r="AD256" s="6" t="str">
        <f>IF(AD255&gt;=0,COUNT($V255:AD255)+$BT252,"")</f>
        <v/>
      </c>
      <c r="AE256" s="6" t="str">
        <f>IF(AE255&gt;=0,COUNT($V255:AE255)+$BT252,"")</f>
        <v/>
      </c>
      <c r="AF256" s="6" t="str">
        <f>IF(AF255&gt;=0,COUNT($V255:AF255)+$BT252,"")</f>
        <v/>
      </c>
      <c r="AG256" s="6" t="str">
        <f>IF(AG255&gt;=0,COUNT($V255:AG255)+$BT252,"")</f>
        <v/>
      </c>
      <c r="AH256" s="6" t="str">
        <f>IF(AH255&gt;=0,COUNT($V255:AH255)+$BT252,"")</f>
        <v/>
      </c>
      <c r="AI256" s="6" t="str">
        <f>IF(AI255&gt;=0,COUNT($V255:AI255)+$BT252,"")</f>
        <v/>
      </c>
      <c r="AJ256" s="6" t="str">
        <f>IF(AJ255&gt;=0,COUNT($V255:AJ255)+$BT252,"")</f>
        <v/>
      </c>
      <c r="AK256" s="6" t="str">
        <f>IF(AK255&gt;=0,COUNT($V255:AK255)+$BT252,"")</f>
        <v/>
      </c>
      <c r="AL256" s="6" t="str">
        <f>IF(AL255&gt;=0,COUNT($V255:AL255)+$BT252,"")</f>
        <v/>
      </c>
      <c r="AM256" s="6" t="str">
        <f>IF(AM255&gt;=0,COUNT($V255:AM255)+$BT252,"")</f>
        <v/>
      </c>
      <c r="AN256" s="6" t="str">
        <f>IF(AN255&gt;=0,COUNT($V255:AN255)+$BT252,"")</f>
        <v/>
      </c>
      <c r="AO256" s="6" t="str">
        <f>IF(AO255&gt;=0,COUNT($V255:AO255)+$BT252,"")</f>
        <v/>
      </c>
      <c r="AP256" s="6" t="str">
        <f>IF(AP255&gt;=0,COUNT($V255:AP255)+$BT252,"")</f>
        <v/>
      </c>
      <c r="AQ256" s="6" t="str">
        <f>IF(AQ255&gt;=0,COUNT($V255:AQ255)+$BT252,"")</f>
        <v/>
      </c>
      <c r="AR256" s="6" t="str">
        <f>IF(AR255&gt;=0,COUNT($V255:AR255)+$BT252,"")</f>
        <v/>
      </c>
      <c r="AS256" s="6" t="str">
        <f>IF(AS255&gt;=0,COUNT($V255:AS255)+$BT252,"")</f>
        <v/>
      </c>
      <c r="AT256" s="6" t="str">
        <f>IF(AT255&gt;=0,COUNT($V255:AT255)+$BT252,"")</f>
        <v/>
      </c>
      <c r="AU256" s="6" t="str">
        <f>IF(AU255&gt;=0,COUNT($V255:AU255)+$BT252,"")</f>
        <v/>
      </c>
      <c r="AV256" s="6" t="str">
        <f>IF(AV255&gt;=0,COUNT($V255:AV255)+$BT252,"")</f>
        <v/>
      </c>
      <c r="AW256" s="6" t="str">
        <f>IF(AW255&gt;=0,COUNT($V255:AW255)+$BT252,"")</f>
        <v/>
      </c>
      <c r="AX256" s="6" t="str">
        <f>IF(AX255&gt;=0,COUNT($V255:AX255)+$BT252,"")</f>
        <v/>
      </c>
      <c r="AY256" s="6" t="str">
        <f>IF(AY255&gt;=0,COUNT($V255:AY255)+$BT252,"")</f>
        <v/>
      </c>
      <c r="AZ256" s="6" t="str">
        <f>IF(AZ255&gt;=0,COUNT($V255:AZ255)+$BT252,"")</f>
        <v/>
      </c>
      <c r="BA256" s="6" t="str">
        <f>IF(BA255&gt;=0,COUNT($V255:BA255)+$BT252,"")</f>
        <v/>
      </c>
      <c r="BB256" s="6" t="str">
        <f>IF(BB255&gt;=0,COUNT($V255:BB255)+$BT252,"")</f>
        <v/>
      </c>
      <c r="BC256" s="6" t="str">
        <f>IF(BC255&gt;=0,COUNT($V255:BC255)+$BT252,"")</f>
        <v/>
      </c>
      <c r="BD256" s="6" t="str">
        <f>IF(BD255&gt;=0,COUNT($V255:BD255)+$BT252,"")</f>
        <v/>
      </c>
      <c r="BE256" s="6" t="str">
        <f>IF(BE255&gt;=0,COUNT($V255:BE255)+$BT252,"")</f>
        <v/>
      </c>
      <c r="BF256" s="6" t="str">
        <f>IF(BF255&gt;=0,COUNT($V255:BF255)+$BT252,"")</f>
        <v/>
      </c>
      <c r="BG256" s="6" t="str">
        <f>IF(BG255&gt;=0,COUNT($V255:BG255)+$BT252,"")</f>
        <v/>
      </c>
      <c r="BH256" s="6" t="str">
        <f>IF(BH255&gt;=0,COUNT($V255:BH255)+$BT252,"")</f>
        <v/>
      </c>
      <c r="BI256" s="6" t="str">
        <f>IF(BI255&gt;=0,COUNT($V255:BI255)+$BT252,"")</f>
        <v/>
      </c>
      <c r="BJ256" s="6" t="str">
        <f>IF(BJ255&gt;=0,COUNT($V255:BJ255)+$BT252,"")</f>
        <v/>
      </c>
      <c r="BK256" s="6" t="str">
        <f>IF(BK255&gt;=0,COUNT($V255:BK255)+$BT252,"")</f>
        <v/>
      </c>
      <c r="BL256" s="6" t="str">
        <f>IF(BL255&gt;=0,COUNT($V255:BL255)+$BT252,"")</f>
        <v/>
      </c>
      <c r="BM256" s="6" t="str">
        <f>IF(BM255&gt;=0,COUNT($V255:BM255)+$BT252,"")</f>
        <v/>
      </c>
      <c r="BN256" s="6" t="str">
        <f>IF(BN255&gt;=0,COUNT($V255:BN255)+$BT252,"")</f>
        <v/>
      </c>
      <c r="BO256" s="6" t="str">
        <f>IF(BO255&gt;=0,COUNT($V255:BO255)+$BT252,"")</f>
        <v/>
      </c>
      <c r="BP256" s="6" t="str">
        <f>IF(BP255&gt;=0,COUNT($V255:BP255)+$BT252,"")</f>
        <v/>
      </c>
      <c r="BQ256" s="6" t="str">
        <f>IF(BQ255&gt;=0,COUNT($V255:BQ255)+$BT252,"")</f>
        <v/>
      </c>
      <c r="BR256" s="6" t="str">
        <f>IF(BR255&gt;=0,COUNT($V255:BR255)+$BT252,"")</f>
        <v/>
      </c>
      <c r="BS256" s="6" t="str">
        <f>IF(BS255&gt;=0,COUNT($V255:BS255)+$BT252,"")</f>
        <v/>
      </c>
      <c r="BT256" s="6">
        <f>COUNT(V256:BS256)+BT252</f>
        <v>87</v>
      </c>
      <c r="BU256" s="276" t="str">
        <f>V256&amp;BU255&amp;W256&amp;BU255&amp;X256&amp;BU255&amp;Y256&amp;BU255&amp;Z256&amp;BU255&amp;AA256&amp;BU255&amp;AB256&amp;BU255&amp;AC256&amp;BU255&amp;AD256&amp;BU255&amp;AE256&amp;BU255&amp;AF256&amp;BU255&amp;AG256&amp;BU255&amp;AH256&amp;BU255&amp;AI256&amp;BU255&amp;AJ256&amp;BU255&amp;AK256&amp;BU255&amp;AL256&amp;BU255&amp;AM256&amp;BU255&amp;AN256&amp;BU255&amp;AO256&amp;BU255&amp;AP256&amp;BU255&amp;AQ256&amp;BU255&amp;AR256&amp;BU255&amp;AS256&amp;BU255&amp;AT256&amp;BU255&amp;AU256&amp;BU255&amp;AV256&amp;BU255&amp;AW256&amp;BU255&amp;AX256&amp;BU255&amp;AY256&amp;BU255&amp;AZ256&amp;BU255&amp;BA256&amp;BU255&amp;BB256&amp;BU255&amp;BC256&amp;BU255&amp;BD256&amp;BU255&amp;BE256&amp;BU255&amp;BF256&amp;BU255&amp;BG256&amp;BU255&amp;BH256&amp;BU255&amp;BI256&amp;BU255&amp;BJ256&amp;BU255&amp;BK256&amp;BU255&amp;BL256&amp;BU255&amp;BM256&amp;BU255&amp;BN256&amp;BU255&amp;BO256&amp;BU255&amp;BP256&amp;BU255&amp;BQ256&amp;BU255&amp;BR256&amp;BU255&amp;BS256</f>
        <v xml:space="preserve">85  86  87                                                                                              </v>
      </c>
      <c r="BV256" s="6"/>
      <c r="BW256" s="6"/>
    </row>
    <row r="257" spans="22:75" x14ac:dyDescent="0.35">
      <c r="V257" s="275">
        <f>'Encode Data'!I25</f>
        <v>4</v>
      </c>
      <c r="W257" s="6">
        <f t="shared" ref="W257:BB257" si="256">V257</f>
        <v>4</v>
      </c>
      <c r="X257" s="6">
        <f t="shared" si="256"/>
        <v>4</v>
      </c>
      <c r="Y257" s="6">
        <f t="shared" si="256"/>
        <v>4</v>
      </c>
      <c r="Z257" s="6">
        <f t="shared" si="256"/>
        <v>4</v>
      </c>
      <c r="AA257" s="6">
        <f t="shared" si="256"/>
        <v>4</v>
      </c>
      <c r="AB257" s="6">
        <f t="shared" si="256"/>
        <v>4</v>
      </c>
      <c r="AC257" s="6">
        <f t="shared" si="256"/>
        <v>4</v>
      </c>
      <c r="AD257" s="6">
        <f t="shared" si="256"/>
        <v>4</v>
      </c>
      <c r="AE257" s="6">
        <f t="shared" si="256"/>
        <v>4</v>
      </c>
      <c r="AF257" s="6">
        <f t="shared" si="256"/>
        <v>4</v>
      </c>
      <c r="AG257" s="6">
        <f t="shared" si="256"/>
        <v>4</v>
      </c>
      <c r="AH257" s="6">
        <f t="shared" si="256"/>
        <v>4</v>
      </c>
      <c r="AI257" s="6">
        <f t="shared" si="256"/>
        <v>4</v>
      </c>
      <c r="AJ257" s="6">
        <f t="shared" si="256"/>
        <v>4</v>
      </c>
      <c r="AK257" s="6">
        <f t="shared" si="256"/>
        <v>4</v>
      </c>
      <c r="AL257" s="6">
        <f t="shared" si="256"/>
        <v>4</v>
      </c>
      <c r="AM257" s="6">
        <f t="shared" si="256"/>
        <v>4</v>
      </c>
      <c r="AN257" s="6">
        <f t="shared" si="256"/>
        <v>4</v>
      </c>
      <c r="AO257" s="6">
        <f t="shared" si="256"/>
        <v>4</v>
      </c>
      <c r="AP257" s="6">
        <f t="shared" si="256"/>
        <v>4</v>
      </c>
      <c r="AQ257" s="6">
        <f t="shared" si="256"/>
        <v>4</v>
      </c>
      <c r="AR257" s="6">
        <f t="shared" si="256"/>
        <v>4</v>
      </c>
      <c r="AS257" s="6">
        <f t="shared" si="256"/>
        <v>4</v>
      </c>
      <c r="AT257" s="6">
        <f t="shared" si="256"/>
        <v>4</v>
      </c>
      <c r="AU257" s="6">
        <f t="shared" si="256"/>
        <v>4</v>
      </c>
      <c r="AV257" s="6">
        <f t="shared" si="256"/>
        <v>4</v>
      </c>
      <c r="AW257" s="6">
        <f t="shared" si="256"/>
        <v>4</v>
      </c>
      <c r="AX257" s="6">
        <f t="shared" si="256"/>
        <v>4</v>
      </c>
      <c r="AY257" s="6">
        <f t="shared" si="256"/>
        <v>4</v>
      </c>
      <c r="AZ257" s="6">
        <f t="shared" si="256"/>
        <v>4</v>
      </c>
      <c r="BA257" s="6">
        <f t="shared" si="256"/>
        <v>4</v>
      </c>
      <c r="BB257" s="6">
        <f t="shared" si="256"/>
        <v>4</v>
      </c>
      <c r="BC257" s="6">
        <f t="shared" ref="BC257:BS257" si="257">BB257</f>
        <v>4</v>
      </c>
      <c r="BD257" s="6">
        <f t="shared" si="257"/>
        <v>4</v>
      </c>
      <c r="BE257" s="6">
        <f t="shared" si="257"/>
        <v>4</v>
      </c>
      <c r="BF257" s="6">
        <f t="shared" si="257"/>
        <v>4</v>
      </c>
      <c r="BG257" s="6">
        <f t="shared" si="257"/>
        <v>4</v>
      </c>
      <c r="BH257" s="6">
        <f t="shared" si="257"/>
        <v>4</v>
      </c>
      <c r="BI257" s="6">
        <f t="shared" si="257"/>
        <v>4</v>
      </c>
      <c r="BJ257" s="6">
        <f t="shared" si="257"/>
        <v>4</v>
      </c>
      <c r="BK257" s="6">
        <f t="shared" si="257"/>
        <v>4</v>
      </c>
      <c r="BL257" s="6">
        <f t="shared" si="257"/>
        <v>4</v>
      </c>
      <c r="BM257" s="6">
        <f t="shared" si="257"/>
        <v>4</v>
      </c>
      <c r="BN257" s="6">
        <f t="shared" si="257"/>
        <v>4</v>
      </c>
      <c r="BO257" s="6">
        <f t="shared" si="257"/>
        <v>4</v>
      </c>
      <c r="BP257" s="6">
        <f t="shared" si="257"/>
        <v>4</v>
      </c>
      <c r="BQ257" s="6">
        <f t="shared" si="257"/>
        <v>4</v>
      </c>
      <c r="BR257" s="6">
        <f t="shared" si="257"/>
        <v>4</v>
      </c>
      <c r="BS257" s="6">
        <f t="shared" si="257"/>
        <v>4</v>
      </c>
      <c r="BV257" s="6"/>
      <c r="BW257" s="6"/>
    </row>
    <row r="258" spans="22:75" x14ac:dyDescent="0.35">
      <c r="V258" s="6">
        <v>1</v>
      </c>
      <c r="W258" s="6">
        <v>2</v>
      </c>
      <c r="X258" s="6">
        <v>3</v>
      </c>
      <c r="Y258" s="6">
        <v>4</v>
      </c>
      <c r="Z258" s="6">
        <v>5</v>
      </c>
      <c r="AA258" s="6">
        <v>6</v>
      </c>
      <c r="AB258" s="6">
        <v>7</v>
      </c>
      <c r="AC258" s="6">
        <v>8</v>
      </c>
      <c r="AD258" s="6">
        <v>9</v>
      </c>
      <c r="AE258" s="6">
        <v>10</v>
      </c>
      <c r="AF258" s="6">
        <v>11</v>
      </c>
      <c r="AG258" s="6">
        <v>12</v>
      </c>
      <c r="AH258" s="6">
        <v>13</v>
      </c>
      <c r="AI258" s="6">
        <v>14</v>
      </c>
      <c r="AJ258" s="6">
        <v>15</v>
      </c>
      <c r="AK258" s="6">
        <v>16</v>
      </c>
      <c r="AL258" s="6">
        <v>17</v>
      </c>
      <c r="AM258" s="6">
        <v>18</v>
      </c>
      <c r="AN258" s="6">
        <v>19</v>
      </c>
      <c r="AO258" s="6">
        <v>20</v>
      </c>
      <c r="AP258" s="6">
        <v>21</v>
      </c>
      <c r="AQ258" s="6">
        <v>22</v>
      </c>
      <c r="AR258" s="6">
        <v>23</v>
      </c>
      <c r="AS258" s="6">
        <v>24</v>
      </c>
      <c r="AT258" s="6">
        <v>25</v>
      </c>
      <c r="AU258" s="6">
        <v>26</v>
      </c>
      <c r="AV258" s="6">
        <v>27</v>
      </c>
      <c r="AW258" s="6">
        <v>28</v>
      </c>
      <c r="AX258" s="6">
        <v>29</v>
      </c>
      <c r="AY258" s="6">
        <v>30</v>
      </c>
      <c r="AZ258" s="6">
        <v>31</v>
      </c>
      <c r="BA258" s="6">
        <v>32</v>
      </c>
      <c r="BB258" s="6">
        <v>33</v>
      </c>
      <c r="BC258" s="6">
        <v>34</v>
      </c>
      <c r="BD258" s="6">
        <v>35</v>
      </c>
      <c r="BE258" s="6">
        <v>36</v>
      </c>
      <c r="BF258" s="6">
        <v>37</v>
      </c>
      <c r="BG258" s="6">
        <v>38</v>
      </c>
      <c r="BH258" s="6">
        <v>39</v>
      </c>
      <c r="BI258" s="6">
        <v>40</v>
      </c>
      <c r="BJ258" s="6">
        <v>41</v>
      </c>
      <c r="BK258" s="6">
        <v>42</v>
      </c>
      <c r="BL258" s="6">
        <v>43</v>
      </c>
      <c r="BM258" s="6">
        <v>44</v>
      </c>
      <c r="BN258" s="6">
        <v>45</v>
      </c>
      <c r="BO258" s="6">
        <v>46</v>
      </c>
      <c r="BP258" s="6">
        <v>47</v>
      </c>
      <c r="BQ258" s="6">
        <v>48</v>
      </c>
      <c r="BR258" s="6">
        <v>49</v>
      </c>
      <c r="BS258" s="6">
        <v>50</v>
      </c>
      <c r="BV258" s="6"/>
      <c r="BW258" s="6"/>
    </row>
    <row r="259" spans="22:75" x14ac:dyDescent="0.35">
      <c r="V259" s="6">
        <f t="shared" ref="V259:BA259" si="258">V257-V258</f>
        <v>3</v>
      </c>
      <c r="W259" s="6">
        <f t="shared" si="258"/>
        <v>2</v>
      </c>
      <c r="X259" s="6">
        <f t="shared" si="258"/>
        <v>1</v>
      </c>
      <c r="Y259" s="6">
        <f t="shared" si="258"/>
        <v>0</v>
      </c>
      <c r="Z259" s="6">
        <f t="shared" si="258"/>
        <v>-1</v>
      </c>
      <c r="AA259" s="6">
        <f t="shared" si="258"/>
        <v>-2</v>
      </c>
      <c r="AB259" s="6">
        <f t="shared" si="258"/>
        <v>-3</v>
      </c>
      <c r="AC259" s="6">
        <f t="shared" si="258"/>
        <v>-4</v>
      </c>
      <c r="AD259" s="6">
        <f t="shared" si="258"/>
        <v>-5</v>
      </c>
      <c r="AE259" s="6">
        <f t="shared" si="258"/>
        <v>-6</v>
      </c>
      <c r="AF259" s="6">
        <f t="shared" si="258"/>
        <v>-7</v>
      </c>
      <c r="AG259" s="6">
        <f t="shared" si="258"/>
        <v>-8</v>
      </c>
      <c r="AH259" s="6">
        <f t="shared" si="258"/>
        <v>-9</v>
      </c>
      <c r="AI259" s="6">
        <f t="shared" si="258"/>
        <v>-10</v>
      </c>
      <c r="AJ259" s="6">
        <f t="shared" si="258"/>
        <v>-11</v>
      </c>
      <c r="AK259" s="6">
        <f t="shared" si="258"/>
        <v>-12</v>
      </c>
      <c r="AL259" s="6">
        <f t="shared" si="258"/>
        <v>-13</v>
      </c>
      <c r="AM259" s="6">
        <f t="shared" si="258"/>
        <v>-14</v>
      </c>
      <c r="AN259" s="6">
        <f t="shared" si="258"/>
        <v>-15</v>
      </c>
      <c r="AO259" s="6">
        <f t="shared" si="258"/>
        <v>-16</v>
      </c>
      <c r="AP259" s="6">
        <f t="shared" si="258"/>
        <v>-17</v>
      </c>
      <c r="AQ259" s="6">
        <f t="shared" si="258"/>
        <v>-18</v>
      </c>
      <c r="AR259" s="6">
        <f t="shared" si="258"/>
        <v>-19</v>
      </c>
      <c r="AS259" s="6">
        <f t="shared" si="258"/>
        <v>-20</v>
      </c>
      <c r="AT259" s="6">
        <f t="shared" si="258"/>
        <v>-21</v>
      </c>
      <c r="AU259" s="6">
        <f t="shared" si="258"/>
        <v>-22</v>
      </c>
      <c r="AV259" s="6">
        <f t="shared" si="258"/>
        <v>-23</v>
      </c>
      <c r="AW259" s="6">
        <f t="shared" si="258"/>
        <v>-24</v>
      </c>
      <c r="AX259" s="6">
        <f t="shared" si="258"/>
        <v>-25</v>
      </c>
      <c r="AY259" s="6">
        <f t="shared" si="258"/>
        <v>-26</v>
      </c>
      <c r="AZ259" s="6">
        <f t="shared" si="258"/>
        <v>-27</v>
      </c>
      <c r="BA259" s="6">
        <f t="shared" si="258"/>
        <v>-28</v>
      </c>
      <c r="BB259" s="6">
        <f t="shared" ref="BB259:BS259" si="259">BB257-BB258</f>
        <v>-29</v>
      </c>
      <c r="BC259" s="6">
        <f t="shared" si="259"/>
        <v>-30</v>
      </c>
      <c r="BD259" s="6">
        <f t="shared" si="259"/>
        <v>-31</v>
      </c>
      <c r="BE259" s="6">
        <f t="shared" si="259"/>
        <v>-32</v>
      </c>
      <c r="BF259" s="6">
        <f t="shared" si="259"/>
        <v>-33</v>
      </c>
      <c r="BG259" s="6">
        <f t="shared" si="259"/>
        <v>-34</v>
      </c>
      <c r="BH259" s="6">
        <f t="shared" si="259"/>
        <v>-35</v>
      </c>
      <c r="BI259" s="6">
        <f t="shared" si="259"/>
        <v>-36</v>
      </c>
      <c r="BJ259" s="6">
        <f t="shared" si="259"/>
        <v>-37</v>
      </c>
      <c r="BK259" s="6">
        <f t="shared" si="259"/>
        <v>-38</v>
      </c>
      <c r="BL259" s="6">
        <f t="shared" si="259"/>
        <v>-39</v>
      </c>
      <c r="BM259" s="6">
        <f t="shared" si="259"/>
        <v>-40</v>
      </c>
      <c r="BN259" s="6">
        <f t="shared" si="259"/>
        <v>-41</v>
      </c>
      <c r="BO259" s="6">
        <f t="shared" si="259"/>
        <v>-42</v>
      </c>
      <c r="BP259" s="6">
        <f t="shared" si="259"/>
        <v>-43</v>
      </c>
      <c r="BQ259" s="6">
        <f t="shared" si="259"/>
        <v>-44</v>
      </c>
      <c r="BR259" s="6">
        <f t="shared" si="259"/>
        <v>-45</v>
      </c>
      <c r="BS259" s="6">
        <f t="shared" si="259"/>
        <v>-46</v>
      </c>
      <c r="BU259" s="6" t="s">
        <v>21</v>
      </c>
      <c r="BV259" s="6"/>
      <c r="BW259" s="6"/>
    </row>
    <row r="260" spans="22:75" x14ac:dyDescent="0.35">
      <c r="V260" s="6">
        <f>IF(V259&gt;=0,COUNT($V259)+BT256,"")</f>
        <v>88</v>
      </c>
      <c r="W260" s="6">
        <f>IF(W259&gt;=0,COUNT($V259:W259)+$BT256,"")</f>
        <v>89</v>
      </c>
      <c r="X260" s="6">
        <f>IF(X259&gt;=0,COUNT($V259:X259)+$BT256,"")</f>
        <v>90</v>
      </c>
      <c r="Y260" s="6">
        <f>IF(Y259&gt;=0,COUNT($V259:Y259)+$BT256,"")</f>
        <v>91</v>
      </c>
      <c r="Z260" s="6" t="str">
        <f>IF(Z259&gt;=0,COUNT($V259:Z259)+$BT256,"")</f>
        <v/>
      </c>
      <c r="AA260" s="6" t="str">
        <f>IF(AA259&gt;=0,COUNT($V259:AA259)+$BT256,"")</f>
        <v/>
      </c>
      <c r="AB260" s="6" t="str">
        <f>IF(AB259&gt;=0,COUNT($V259:AB259)+$BT256,"")</f>
        <v/>
      </c>
      <c r="AC260" s="6" t="str">
        <f>IF(AC259&gt;=0,COUNT($V259:AC259)+$BT256,"")</f>
        <v/>
      </c>
      <c r="AD260" s="6" t="str">
        <f>IF(AD259&gt;=0,COUNT($V259:AD259)+$BT256,"")</f>
        <v/>
      </c>
      <c r="AE260" s="6" t="str">
        <f>IF(AE259&gt;=0,COUNT($V259:AE259)+$BT256,"")</f>
        <v/>
      </c>
      <c r="AF260" s="6" t="str">
        <f>IF(AF259&gt;=0,COUNT($V259:AF259)+$BT256,"")</f>
        <v/>
      </c>
      <c r="AG260" s="6" t="str">
        <f>IF(AG259&gt;=0,COUNT($V259:AG259)+$BT256,"")</f>
        <v/>
      </c>
      <c r="AH260" s="6" t="str">
        <f>IF(AH259&gt;=0,COUNT($V259:AH259)+$BT256,"")</f>
        <v/>
      </c>
      <c r="AI260" s="6" t="str">
        <f>IF(AI259&gt;=0,COUNT($V259:AI259)+$BT256,"")</f>
        <v/>
      </c>
      <c r="AJ260" s="6" t="str">
        <f>IF(AJ259&gt;=0,COUNT($V259:AJ259)+$BT256,"")</f>
        <v/>
      </c>
      <c r="AK260" s="6" t="str">
        <f>IF(AK259&gt;=0,COUNT($V259:AK259)+$BT256,"")</f>
        <v/>
      </c>
      <c r="AL260" s="6" t="str">
        <f>IF(AL259&gt;=0,COUNT($V259:AL259)+$BT256,"")</f>
        <v/>
      </c>
      <c r="AM260" s="6" t="str">
        <f>IF(AM259&gt;=0,COUNT($V259:AM259)+$BT256,"")</f>
        <v/>
      </c>
      <c r="AN260" s="6" t="str">
        <f>IF(AN259&gt;=0,COUNT($V259:AN259)+$BT256,"")</f>
        <v/>
      </c>
      <c r="AO260" s="6" t="str">
        <f>IF(AO259&gt;=0,COUNT($V259:AO259)+$BT256,"")</f>
        <v/>
      </c>
      <c r="AP260" s="6" t="str">
        <f>IF(AP259&gt;=0,COUNT($V259:AP259)+$BT256,"")</f>
        <v/>
      </c>
      <c r="AQ260" s="6" t="str">
        <f>IF(AQ259&gt;=0,COUNT($V259:AQ259)+$BT256,"")</f>
        <v/>
      </c>
      <c r="AR260" s="6" t="str">
        <f>IF(AR259&gt;=0,COUNT($V259:AR259)+$BT256,"")</f>
        <v/>
      </c>
      <c r="AS260" s="6" t="str">
        <f>IF(AS259&gt;=0,COUNT($V259:AS259)+$BT256,"")</f>
        <v/>
      </c>
      <c r="AT260" s="6" t="str">
        <f>IF(AT259&gt;=0,COUNT($V259:AT259)+$BT256,"")</f>
        <v/>
      </c>
      <c r="AU260" s="6" t="str">
        <f>IF(AU259&gt;=0,COUNT($V259:AU259)+$BT256,"")</f>
        <v/>
      </c>
      <c r="AV260" s="6" t="str">
        <f>IF(AV259&gt;=0,COUNT($V259:AV259)+$BT256,"")</f>
        <v/>
      </c>
      <c r="AW260" s="6" t="str">
        <f>IF(AW259&gt;=0,COUNT($V259:AW259)+$BT256,"")</f>
        <v/>
      </c>
      <c r="AX260" s="6" t="str">
        <f>IF(AX259&gt;=0,COUNT($V259:AX259)+$BT256,"")</f>
        <v/>
      </c>
      <c r="AY260" s="6" t="str">
        <f>IF(AY259&gt;=0,COUNT($V259:AY259)+$BT256,"")</f>
        <v/>
      </c>
      <c r="AZ260" s="6" t="str">
        <f>IF(AZ259&gt;=0,COUNT($V259:AZ259)+$BT256,"")</f>
        <v/>
      </c>
      <c r="BA260" s="6" t="str">
        <f>IF(BA259&gt;=0,COUNT($V259:BA259)+$BT256,"")</f>
        <v/>
      </c>
      <c r="BB260" s="6" t="str">
        <f>IF(BB259&gt;=0,COUNT($V259:BB259)+$BT256,"")</f>
        <v/>
      </c>
      <c r="BC260" s="6" t="str">
        <f>IF(BC259&gt;=0,COUNT($V259:BC259)+$BT256,"")</f>
        <v/>
      </c>
      <c r="BD260" s="6" t="str">
        <f>IF(BD259&gt;=0,COUNT($V259:BD259)+$BT256,"")</f>
        <v/>
      </c>
      <c r="BE260" s="6" t="str">
        <f>IF(BE259&gt;=0,COUNT($V259:BE259)+$BT256,"")</f>
        <v/>
      </c>
      <c r="BF260" s="6" t="str">
        <f>IF(BF259&gt;=0,COUNT($V259:BF259)+$BT256,"")</f>
        <v/>
      </c>
      <c r="BG260" s="6" t="str">
        <f>IF(BG259&gt;=0,COUNT($V259:BG259)+$BT256,"")</f>
        <v/>
      </c>
      <c r="BH260" s="6" t="str">
        <f>IF(BH259&gt;=0,COUNT($V259:BH259)+$BT256,"")</f>
        <v/>
      </c>
      <c r="BI260" s="6" t="str">
        <f>IF(BI259&gt;=0,COUNT($V259:BI259)+$BT256,"")</f>
        <v/>
      </c>
      <c r="BJ260" s="6" t="str">
        <f>IF(BJ259&gt;=0,COUNT($V259:BJ259)+$BT256,"")</f>
        <v/>
      </c>
      <c r="BK260" s="6" t="str">
        <f>IF(BK259&gt;=0,COUNT($V259:BK259)+$BT256,"")</f>
        <v/>
      </c>
      <c r="BL260" s="6" t="str">
        <f>IF(BL259&gt;=0,COUNT($V259:BL259)+$BT256,"")</f>
        <v/>
      </c>
      <c r="BM260" s="6" t="str">
        <f>IF(BM259&gt;=0,COUNT($V259:BM259)+$BT256,"")</f>
        <v/>
      </c>
      <c r="BN260" s="6" t="str">
        <f>IF(BN259&gt;=0,COUNT($V259:BN259)+$BT256,"")</f>
        <v/>
      </c>
      <c r="BO260" s="6" t="str">
        <f>IF(BO259&gt;=0,COUNT($V259:BO259)+$BT256,"")</f>
        <v/>
      </c>
      <c r="BP260" s="6" t="str">
        <f>IF(BP259&gt;=0,COUNT($V259:BP259)+$BT256,"")</f>
        <v/>
      </c>
      <c r="BQ260" s="6" t="str">
        <f>IF(BQ259&gt;=0,COUNT($V259:BQ259)+$BT256,"")</f>
        <v/>
      </c>
      <c r="BR260" s="6" t="str">
        <f>IF(BR259&gt;=0,COUNT($V259:BR259)+$BT256,"")</f>
        <v/>
      </c>
      <c r="BS260" s="6" t="str">
        <f>IF(BS259&gt;=0,COUNT($V259:BS259)+$BT256,"")</f>
        <v/>
      </c>
      <c r="BT260" s="6">
        <f>COUNT(V260:BS260)+BT256</f>
        <v>91</v>
      </c>
      <c r="BU260" s="276" t="str">
        <f>V260&amp;BU259&amp;W260&amp;BU259&amp;X260&amp;BU259&amp;Y260&amp;BU259&amp;Z260&amp;BU259&amp;AA260&amp;BU259&amp;AB260&amp;BU259&amp;AC260&amp;BU259&amp;AD260&amp;BU259&amp;AE260&amp;BU259&amp;AF260&amp;BU259&amp;AG260&amp;BU259&amp;AH260&amp;BU259&amp;AI260&amp;BU259&amp;AJ260&amp;BU259&amp;AK260&amp;BU259&amp;AL260&amp;BU259&amp;AM260&amp;BU259&amp;AN260&amp;BU259&amp;AO260&amp;BU259&amp;AP260&amp;BU259&amp;AQ260&amp;BU259&amp;AR260&amp;BU259&amp;AS260&amp;BU259&amp;AT260&amp;BU259&amp;AU260&amp;BU259&amp;AV260&amp;BU259&amp;AW260&amp;BU259&amp;AX260&amp;BU259&amp;AY260&amp;BU259&amp;AZ260&amp;BU259&amp;BA260&amp;BU259&amp;BB260&amp;BU259&amp;BC260&amp;BU259&amp;BD260&amp;BU259&amp;BE260&amp;BU259&amp;BF260&amp;BU259&amp;BG260&amp;BU259&amp;BH260&amp;BU259&amp;BI260&amp;BU259&amp;BJ260&amp;BU259&amp;BK260&amp;BU259&amp;BL260&amp;BU259&amp;BM260&amp;BU259&amp;BN260&amp;BU259&amp;BO260&amp;BU259&amp;BP260&amp;BU259&amp;BQ260&amp;BU259&amp;BR260&amp;BU259&amp;BS260</f>
        <v xml:space="preserve">88  89  90  91                                                                                            </v>
      </c>
      <c r="BV260" s="6"/>
      <c r="BW260" s="6"/>
    </row>
    <row r="261" spans="22:75" x14ac:dyDescent="0.35">
      <c r="V261" s="275">
        <f>'Encode Data'!I28</f>
        <v>3</v>
      </c>
      <c r="W261" s="6">
        <f t="shared" ref="W261:BB261" si="260">V261</f>
        <v>3</v>
      </c>
      <c r="X261" s="6">
        <f t="shared" si="260"/>
        <v>3</v>
      </c>
      <c r="Y261" s="6">
        <f t="shared" si="260"/>
        <v>3</v>
      </c>
      <c r="Z261" s="6">
        <f t="shared" si="260"/>
        <v>3</v>
      </c>
      <c r="AA261" s="6">
        <f t="shared" si="260"/>
        <v>3</v>
      </c>
      <c r="AB261" s="6">
        <f t="shared" si="260"/>
        <v>3</v>
      </c>
      <c r="AC261" s="6">
        <f t="shared" si="260"/>
        <v>3</v>
      </c>
      <c r="AD261" s="6">
        <f t="shared" si="260"/>
        <v>3</v>
      </c>
      <c r="AE261" s="6">
        <f t="shared" si="260"/>
        <v>3</v>
      </c>
      <c r="AF261" s="6">
        <f t="shared" si="260"/>
        <v>3</v>
      </c>
      <c r="AG261" s="6">
        <f t="shared" si="260"/>
        <v>3</v>
      </c>
      <c r="AH261" s="6">
        <f t="shared" si="260"/>
        <v>3</v>
      </c>
      <c r="AI261" s="6">
        <f t="shared" si="260"/>
        <v>3</v>
      </c>
      <c r="AJ261" s="6">
        <f t="shared" si="260"/>
        <v>3</v>
      </c>
      <c r="AK261" s="6">
        <f t="shared" si="260"/>
        <v>3</v>
      </c>
      <c r="AL261" s="6">
        <f t="shared" si="260"/>
        <v>3</v>
      </c>
      <c r="AM261" s="6">
        <f t="shared" si="260"/>
        <v>3</v>
      </c>
      <c r="AN261" s="6">
        <f t="shared" si="260"/>
        <v>3</v>
      </c>
      <c r="AO261" s="6">
        <f t="shared" si="260"/>
        <v>3</v>
      </c>
      <c r="AP261" s="6">
        <f t="shared" si="260"/>
        <v>3</v>
      </c>
      <c r="AQ261" s="6">
        <f t="shared" si="260"/>
        <v>3</v>
      </c>
      <c r="AR261" s="6">
        <f t="shared" si="260"/>
        <v>3</v>
      </c>
      <c r="AS261" s="6">
        <f t="shared" si="260"/>
        <v>3</v>
      </c>
      <c r="AT261" s="6">
        <f t="shared" si="260"/>
        <v>3</v>
      </c>
      <c r="AU261" s="6">
        <f t="shared" si="260"/>
        <v>3</v>
      </c>
      <c r="AV261" s="6">
        <f t="shared" si="260"/>
        <v>3</v>
      </c>
      <c r="AW261" s="6">
        <f t="shared" si="260"/>
        <v>3</v>
      </c>
      <c r="AX261" s="6">
        <f t="shared" si="260"/>
        <v>3</v>
      </c>
      <c r="AY261" s="6">
        <f t="shared" si="260"/>
        <v>3</v>
      </c>
      <c r="AZ261" s="6">
        <f t="shared" si="260"/>
        <v>3</v>
      </c>
      <c r="BA261" s="6">
        <f t="shared" si="260"/>
        <v>3</v>
      </c>
      <c r="BB261" s="6">
        <f t="shared" si="260"/>
        <v>3</v>
      </c>
      <c r="BC261" s="6">
        <f t="shared" ref="BC261:BS261" si="261">BB261</f>
        <v>3</v>
      </c>
      <c r="BD261" s="6">
        <f t="shared" si="261"/>
        <v>3</v>
      </c>
      <c r="BE261" s="6">
        <f t="shared" si="261"/>
        <v>3</v>
      </c>
      <c r="BF261" s="6">
        <f t="shared" si="261"/>
        <v>3</v>
      </c>
      <c r="BG261" s="6">
        <f t="shared" si="261"/>
        <v>3</v>
      </c>
      <c r="BH261" s="6">
        <f t="shared" si="261"/>
        <v>3</v>
      </c>
      <c r="BI261" s="6">
        <f t="shared" si="261"/>
        <v>3</v>
      </c>
      <c r="BJ261" s="6">
        <f t="shared" si="261"/>
        <v>3</v>
      </c>
      <c r="BK261" s="6">
        <f t="shared" si="261"/>
        <v>3</v>
      </c>
      <c r="BL261" s="6">
        <f t="shared" si="261"/>
        <v>3</v>
      </c>
      <c r="BM261" s="6">
        <f t="shared" si="261"/>
        <v>3</v>
      </c>
      <c r="BN261" s="6">
        <f t="shared" si="261"/>
        <v>3</v>
      </c>
      <c r="BO261" s="6">
        <f t="shared" si="261"/>
        <v>3</v>
      </c>
      <c r="BP261" s="6">
        <f t="shared" si="261"/>
        <v>3</v>
      </c>
      <c r="BQ261" s="6">
        <f t="shared" si="261"/>
        <v>3</v>
      </c>
      <c r="BR261" s="6">
        <f t="shared" si="261"/>
        <v>3</v>
      </c>
      <c r="BS261" s="6">
        <f t="shared" si="261"/>
        <v>3</v>
      </c>
      <c r="BV261" s="6"/>
      <c r="BW261" s="6"/>
    </row>
    <row r="262" spans="22:75" x14ac:dyDescent="0.35">
      <c r="V262" s="6">
        <v>1</v>
      </c>
      <c r="W262" s="6">
        <v>2</v>
      </c>
      <c r="X262" s="6">
        <v>3</v>
      </c>
      <c r="Y262" s="6">
        <v>4</v>
      </c>
      <c r="Z262" s="6">
        <v>5</v>
      </c>
      <c r="AA262" s="6">
        <v>6</v>
      </c>
      <c r="AB262" s="6">
        <v>7</v>
      </c>
      <c r="AC262" s="6">
        <v>8</v>
      </c>
      <c r="AD262" s="6">
        <v>9</v>
      </c>
      <c r="AE262" s="6">
        <v>10</v>
      </c>
      <c r="AF262" s="6">
        <v>11</v>
      </c>
      <c r="AG262" s="6">
        <v>12</v>
      </c>
      <c r="AH262" s="6">
        <v>13</v>
      </c>
      <c r="AI262" s="6">
        <v>14</v>
      </c>
      <c r="AJ262" s="6">
        <v>15</v>
      </c>
      <c r="AK262" s="6">
        <v>16</v>
      </c>
      <c r="AL262" s="6">
        <v>17</v>
      </c>
      <c r="AM262" s="6">
        <v>18</v>
      </c>
      <c r="AN262" s="6">
        <v>19</v>
      </c>
      <c r="AO262" s="6">
        <v>20</v>
      </c>
      <c r="AP262" s="6">
        <v>21</v>
      </c>
      <c r="AQ262" s="6">
        <v>22</v>
      </c>
      <c r="AR262" s="6">
        <v>23</v>
      </c>
      <c r="AS262" s="6">
        <v>24</v>
      </c>
      <c r="AT262" s="6">
        <v>25</v>
      </c>
      <c r="AU262" s="6">
        <v>26</v>
      </c>
      <c r="AV262" s="6">
        <v>27</v>
      </c>
      <c r="AW262" s="6">
        <v>28</v>
      </c>
      <c r="AX262" s="6">
        <v>29</v>
      </c>
      <c r="AY262" s="6">
        <v>30</v>
      </c>
      <c r="AZ262" s="6">
        <v>31</v>
      </c>
      <c r="BA262" s="6">
        <v>32</v>
      </c>
      <c r="BB262" s="6">
        <v>33</v>
      </c>
      <c r="BC262" s="6">
        <v>34</v>
      </c>
      <c r="BD262" s="6">
        <v>35</v>
      </c>
      <c r="BE262" s="6">
        <v>36</v>
      </c>
      <c r="BF262" s="6">
        <v>37</v>
      </c>
      <c r="BG262" s="6">
        <v>38</v>
      </c>
      <c r="BH262" s="6">
        <v>39</v>
      </c>
      <c r="BI262" s="6">
        <v>40</v>
      </c>
      <c r="BJ262" s="6">
        <v>41</v>
      </c>
      <c r="BK262" s="6">
        <v>42</v>
      </c>
      <c r="BL262" s="6">
        <v>43</v>
      </c>
      <c r="BM262" s="6">
        <v>44</v>
      </c>
      <c r="BN262" s="6">
        <v>45</v>
      </c>
      <c r="BO262" s="6">
        <v>46</v>
      </c>
      <c r="BP262" s="6">
        <v>47</v>
      </c>
      <c r="BQ262" s="6">
        <v>48</v>
      </c>
      <c r="BR262" s="6">
        <v>49</v>
      </c>
      <c r="BS262" s="6">
        <v>50</v>
      </c>
      <c r="BV262" s="6"/>
      <c r="BW262" s="6"/>
    </row>
    <row r="263" spans="22:75" x14ac:dyDescent="0.35">
      <c r="V263" s="6">
        <f t="shared" ref="V263:BA263" si="262">V261-V262</f>
        <v>2</v>
      </c>
      <c r="W263" s="6">
        <f t="shared" si="262"/>
        <v>1</v>
      </c>
      <c r="X263" s="6">
        <f t="shared" si="262"/>
        <v>0</v>
      </c>
      <c r="Y263" s="6">
        <f t="shared" si="262"/>
        <v>-1</v>
      </c>
      <c r="Z263" s="6">
        <f t="shared" si="262"/>
        <v>-2</v>
      </c>
      <c r="AA263" s="6">
        <f t="shared" si="262"/>
        <v>-3</v>
      </c>
      <c r="AB263" s="6">
        <f t="shared" si="262"/>
        <v>-4</v>
      </c>
      <c r="AC263" s="6">
        <f t="shared" si="262"/>
        <v>-5</v>
      </c>
      <c r="AD263" s="6">
        <f t="shared" si="262"/>
        <v>-6</v>
      </c>
      <c r="AE263" s="6">
        <f t="shared" si="262"/>
        <v>-7</v>
      </c>
      <c r="AF263" s="6">
        <f t="shared" si="262"/>
        <v>-8</v>
      </c>
      <c r="AG263" s="6">
        <f t="shared" si="262"/>
        <v>-9</v>
      </c>
      <c r="AH263" s="6">
        <f t="shared" si="262"/>
        <v>-10</v>
      </c>
      <c r="AI263" s="6">
        <f t="shared" si="262"/>
        <v>-11</v>
      </c>
      <c r="AJ263" s="6">
        <f t="shared" si="262"/>
        <v>-12</v>
      </c>
      <c r="AK263" s="6">
        <f t="shared" si="262"/>
        <v>-13</v>
      </c>
      <c r="AL263" s="6">
        <f t="shared" si="262"/>
        <v>-14</v>
      </c>
      <c r="AM263" s="6">
        <f t="shared" si="262"/>
        <v>-15</v>
      </c>
      <c r="AN263" s="6">
        <f t="shared" si="262"/>
        <v>-16</v>
      </c>
      <c r="AO263" s="6">
        <f t="shared" si="262"/>
        <v>-17</v>
      </c>
      <c r="AP263" s="6">
        <f t="shared" si="262"/>
        <v>-18</v>
      </c>
      <c r="AQ263" s="6">
        <f t="shared" si="262"/>
        <v>-19</v>
      </c>
      <c r="AR263" s="6">
        <f t="shared" si="262"/>
        <v>-20</v>
      </c>
      <c r="AS263" s="6">
        <f t="shared" si="262"/>
        <v>-21</v>
      </c>
      <c r="AT263" s="6">
        <f t="shared" si="262"/>
        <v>-22</v>
      </c>
      <c r="AU263" s="6">
        <f t="shared" si="262"/>
        <v>-23</v>
      </c>
      <c r="AV263" s="6">
        <f t="shared" si="262"/>
        <v>-24</v>
      </c>
      <c r="AW263" s="6">
        <f t="shared" si="262"/>
        <v>-25</v>
      </c>
      <c r="AX263" s="6">
        <f t="shared" si="262"/>
        <v>-26</v>
      </c>
      <c r="AY263" s="6">
        <f t="shared" si="262"/>
        <v>-27</v>
      </c>
      <c r="AZ263" s="6">
        <f t="shared" si="262"/>
        <v>-28</v>
      </c>
      <c r="BA263" s="6">
        <f t="shared" si="262"/>
        <v>-29</v>
      </c>
      <c r="BB263" s="6">
        <f t="shared" ref="BB263:BS263" si="263">BB261-BB262</f>
        <v>-30</v>
      </c>
      <c r="BC263" s="6">
        <f t="shared" si="263"/>
        <v>-31</v>
      </c>
      <c r="BD263" s="6">
        <f t="shared" si="263"/>
        <v>-32</v>
      </c>
      <c r="BE263" s="6">
        <f t="shared" si="263"/>
        <v>-33</v>
      </c>
      <c r="BF263" s="6">
        <f t="shared" si="263"/>
        <v>-34</v>
      </c>
      <c r="BG263" s="6">
        <f t="shared" si="263"/>
        <v>-35</v>
      </c>
      <c r="BH263" s="6">
        <f t="shared" si="263"/>
        <v>-36</v>
      </c>
      <c r="BI263" s="6">
        <f t="shared" si="263"/>
        <v>-37</v>
      </c>
      <c r="BJ263" s="6">
        <f t="shared" si="263"/>
        <v>-38</v>
      </c>
      <c r="BK263" s="6">
        <f t="shared" si="263"/>
        <v>-39</v>
      </c>
      <c r="BL263" s="6">
        <f t="shared" si="263"/>
        <v>-40</v>
      </c>
      <c r="BM263" s="6">
        <f t="shared" si="263"/>
        <v>-41</v>
      </c>
      <c r="BN263" s="6">
        <f t="shared" si="263"/>
        <v>-42</v>
      </c>
      <c r="BO263" s="6">
        <f t="shared" si="263"/>
        <v>-43</v>
      </c>
      <c r="BP263" s="6">
        <f t="shared" si="263"/>
        <v>-44</v>
      </c>
      <c r="BQ263" s="6">
        <f t="shared" si="263"/>
        <v>-45</v>
      </c>
      <c r="BR263" s="6">
        <f t="shared" si="263"/>
        <v>-46</v>
      </c>
      <c r="BS263" s="6">
        <f t="shared" si="263"/>
        <v>-47</v>
      </c>
      <c r="BU263" s="6" t="s">
        <v>21</v>
      </c>
      <c r="BV263" s="6"/>
      <c r="BW263" s="6"/>
    </row>
    <row r="264" spans="22:75" x14ac:dyDescent="0.35">
      <c r="V264" s="6">
        <f>IF(V263&gt;=0,COUNT($V263)+BT260,"")</f>
        <v>92</v>
      </c>
      <c r="W264" s="6">
        <f>IF(W263&gt;=0,COUNT($V263:W263)+$BT260,"")</f>
        <v>93</v>
      </c>
      <c r="X264" s="6">
        <f>IF(X263&gt;=0,COUNT($V263:X263)+$BT260,"")</f>
        <v>94</v>
      </c>
      <c r="Y264" s="6" t="str">
        <f>IF(Y263&gt;=0,COUNT($V263:Y263)+$BT260,"")</f>
        <v/>
      </c>
      <c r="Z264" s="6" t="str">
        <f>IF(Z263&gt;=0,COUNT($V263:Z263)+$BT260,"")</f>
        <v/>
      </c>
      <c r="AA264" s="6" t="str">
        <f>IF(AA263&gt;=0,COUNT($V263:AA263)+$BT260,"")</f>
        <v/>
      </c>
      <c r="AB264" s="6" t="str">
        <f>IF(AB263&gt;=0,COUNT($V263:AB263)+$BT260,"")</f>
        <v/>
      </c>
      <c r="AC264" s="6" t="str">
        <f>IF(AC263&gt;=0,COUNT($V263:AC263)+$BT260,"")</f>
        <v/>
      </c>
      <c r="AD264" s="6" t="str">
        <f>IF(AD263&gt;=0,COUNT($V263:AD263)+$BT260,"")</f>
        <v/>
      </c>
      <c r="AE264" s="6" t="str">
        <f>IF(AE263&gt;=0,COUNT($V263:AE263)+$BT260,"")</f>
        <v/>
      </c>
      <c r="AF264" s="6" t="str">
        <f>IF(AF263&gt;=0,COUNT($V263:AF263)+$BT260,"")</f>
        <v/>
      </c>
      <c r="AG264" s="6" t="str">
        <f>IF(AG263&gt;=0,COUNT($V263:AG263)+$BT260,"")</f>
        <v/>
      </c>
      <c r="AH264" s="6" t="str">
        <f>IF(AH263&gt;=0,COUNT($V263:AH263)+$BT260,"")</f>
        <v/>
      </c>
      <c r="AI264" s="6" t="str">
        <f>IF(AI263&gt;=0,COUNT($V263:AI263)+$BT260,"")</f>
        <v/>
      </c>
      <c r="AJ264" s="6" t="str">
        <f>IF(AJ263&gt;=0,COUNT($V263:AJ263)+$BT260,"")</f>
        <v/>
      </c>
      <c r="AK264" s="6" t="str">
        <f>IF(AK263&gt;=0,COUNT($V263:AK263)+$BT260,"")</f>
        <v/>
      </c>
      <c r="AL264" s="6" t="str">
        <f>IF(AL263&gt;=0,COUNT($V263:AL263)+$BT260,"")</f>
        <v/>
      </c>
      <c r="AM264" s="6" t="str">
        <f>IF(AM263&gt;=0,COUNT($V263:AM263)+$BT260,"")</f>
        <v/>
      </c>
      <c r="AN264" s="6" t="str">
        <f>IF(AN263&gt;=0,COUNT($V263:AN263)+$BT260,"")</f>
        <v/>
      </c>
      <c r="AO264" s="6" t="str">
        <f>IF(AO263&gt;=0,COUNT($V263:AO263)+$BT260,"")</f>
        <v/>
      </c>
      <c r="AP264" s="6" t="str">
        <f>IF(AP263&gt;=0,COUNT($V263:AP263)+$BT260,"")</f>
        <v/>
      </c>
      <c r="AQ264" s="6" t="str">
        <f>IF(AQ263&gt;=0,COUNT($V263:AQ263)+$BT260,"")</f>
        <v/>
      </c>
      <c r="AR264" s="6" t="str">
        <f>IF(AR263&gt;=0,COUNT($V263:AR263)+$BT260,"")</f>
        <v/>
      </c>
      <c r="AS264" s="6" t="str">
        <f>IF(AS263&gt;=0,COUNT($V263:AS263)+$BT260,"")</f>
        <v/>
      </c>
      <c r="AT264" s="6" t="str">
        <f>IF(AT263&gt;=0,COUNT($V263:AT263)+$BT260,"")</f>
        <v/>
      </c>
      <c r="AU264" s="6" t="str">
        <f>IF(AU263&gt;=0,COUNT($V263:AU263)+$BT260,"")</f>
        <v/>
      </c>
      <c r="AV264" s="6" t="str">
        <f>IF(AV263&gt;=0,COUNT($V263:AV263)+$BT260,"")</f>
        <v/>
      </c>
      <c r="AW264" s="6" t="str">
        <f>IF(AW263&gt;=0,COUNT($V263:AW263)+$BT260,"")</f>
        <v/>
      </c>
      <c r="AX264" s="6" t="str">
        <f>IF(AX263&gt;=0,COUNT($V263:AX263)+$BT260,"")</f>
        <v/>
      </c>
      <c r="AY264" s="6" t="str">
        <f>IF(AY263&gt;=0,COUNT($V263:AY263)+$BT260,"")</f>
        <v/>
      </c>
      <c r="AZ264" s="6" t="str">
        <f>IF(AZ263&gt;=0,COUNT($V263:AZ263)+$BT260,"")</f>
        <v/>
      </c>
      <c r="BA264" s="6" t="str">
        <f>IF(BA263&gt;=0,COUNT($V263:BA263)+$BT260,"")</f>
        <v/>
      </c>
      <c r="BB264" s="6" t="str">
        <f>IF(BB263&gt;=0,COUNT($V263:BB263)+$BT260,"")</f>
        <v/>
      </c>
      <c r="BC264" s="6" t="str">
        <f>IF(BC263&gt;=0,COUNT($V263:BC263)+$BT260,"")</f>
        <v/>
      </c>
      <c r="BD264" s="6" t="str">
        <f>IF(BD263&gt;=0,COUNT($V263:BD263)+$BT260,"")</f>
        <v/>
      </c>
      <c r="BE264" s="6" t="str">
        <f>IF(BE263&gt;=0,COUNT($V263:BE263)+$BT260,"")</f>
        <v/>
      </c>
      <c r="BF264" s="6" t="str">
        <f>IF(BF263&gt;=0,COUNT($V263:BF263)+$BT260,"")</f>
        <v/>
      </c>
      <c r="BG264" s="6" t="str">
        <f>IF(BG263&gt;=0,COUNT($V263:BG263)+$BT260,"")</f>
        <v/>
      </c>
      <c r="BH264" s="6" t="str">
        <f>IF(BH263&gt;=0,COUNT($V263:BH263)+$BT260,"")</f>
        <v/>
      </c>
      <c r="BI264" s="6" t="str">
        <f>IF(BI263&gt;=0,COUNT($V263:BI263)+$BT260,"")</f>
        <v/>
      </c>
      <c r="BJ264" s="6" t="str">
        <f>IF(BJ263&gt;=0,COUNT($V263:BJ263)+$BT260,"")</f>
        <v/>
      </c>
      <c r="BK264" s="6" t="str">
        <f>IF(BK263&gt;=0,COUNT($V263:BK263)+$BT260,"")</f>
        <v/>
      </c>
      <c r="BL264" s="6" t="str">
        <f>IF(BL263&gt;=0,COUNT($V263:BL263)+$BT260,"")</f>
        <v/>
      </c>
      <c r="BM264" s="6" t="str">
        <f>IF(BM263&gt;=0,COUNT($V263:BM263)+$BT260,"")</f>
        <v/>
      </c>
      <c r="BN264" s="6" t="str">
        <f>IF(BN263&gt;=0,COUNT($V263:BN263)+$BT260,"")</f>
        <v/>
      </c>
      <c r="BO264" s="6" t="str">
        <f>IF(BO263&gt;=0,COUNT($V263:BO263)+$BT260,"")</f>
        <v/>
      </c>
      <c r="BP264" s="6" t="str">
        <f>IF(BP263&gt;=0,COUNT($V263:BP263)+$BT260,"")</f>
        <v/>
      </c>
      <c r="BQ264" s="6" t="str">
        <f>IF(BQ263&gt;=0,COUNT($V263:BQ263)+$BT260,"")</f>
        <v/>
      </c>
      <c r="BR264" s="6" t="str">
        <f>IF(BR263&gt;=0,COUNT($V263:BR263)+$BT260,"")</f>
        <v/>
      </c>
      <c r="BS264" s="6" t="str">
        <f>IF(BS263&gt;=0,COUNT($V263:BS263)+$BT260,"")</f>
        <v/>
      </c>
      <c r="BT264" s="6">
        <f>COUNT(V264:BS264)+BT260</f>
        <v>94</v>
      </c>
      <c r="BU264" s="276" t="str">
        <f>V264&amp;BU263&amp;W264&amp;BU263&amp;X264&amp;BU263&amp;Y264&amp;BU263&amp;Z264&amp;BU263&amp;AA264&amp;BU263&amp;AB264&amp;BU263&amp;AC264&amp;BU263&amp;AD264&amp;BU263&amp;AE264&amp;BU263&amp;AF264&amp;BU263&amp;AG264&amp;BU263&amp;AH264&amp;BU263&amp;AI264&amp;BU263&amp;AJ264&amp;BU263&amp;AK264&amp;BU263&amp;AL264&amp;BU263&amp;AM264&amp;BU263&amp;AN264&amp;BU263&amp;AO264&amp;BU263&amp;AP264&amp;BU263&amp;AQ264&amp;BU263&amp;AR264&amp;BU263&amp;AS264&amp;BU263&amp;AT264&amp;BU263&amp;AU264&amp;BU263&amp;AV264&amp;BU263&amp;AW264&amp;BU263&amp;AX264&amp;BU263&amp;AY264&amp;BU263&amp;AZ264&amp;BU263&amp;BA264&amp;BU263&amp;BB264&amp;BU263&amp;BC264&amp;BU263&amp;BD264&amp;BU263&amp;BE264&amp;BU263&amp;BF264&amp;BU263&amp;BG264&amp;BU263&amp;BH264&amp;BU263&amp;BI264&amp;BU263&amp;BJ264&amp;BU263&amp;BK264&amp;BU263&amp;BL264&amp;BU263&amp;BM264&amp;BU263&amp;BN264&amp;BU263&amp;BO264&amp;BU263&amp;BP264&amp;BU263&amp;BQ264&amp;BU263&amp;BR264&amp;BU263&amp;BS264</f>
        <v xml:space="preserve">92  93  94                                                                                              </v>
      </c>
      <c r="BV264" s="6"/>
      <c r="BW264" s="6"/>
    </row>
    <row r="265" spans="22:75" x14ac:dyDescent="0.35">
      <c r="V265" s="275">
        <f>'Encode Data'!H46</f>
        <v>0</v>
      </c>
      <c r="W265" s="6">
        <f t="shared" ref="W265:BB265" si="264">V265</f>
        <v>0</v>
      </c>
      <c r="X265" s="6">
        <f t="shared" si="264"/>
        <v>0</v>
      </c>
      <c r="Y265" s="6">
        <f t="shared" si="264"/>
        <v>0</v>
      </c>
      <c r="Z265" s="6">
        <f t="shared" si="264"/>
        <v>0</v>
      </c>
      <c r="AA265" s="6">
        <f t="shared" si="264"/>
        <v>0</v>
      </c>
      <c r="AB265" s="6">
        <f t="shared" si="264"/>
        <v>0</v>
      </c>
      <c r="AC265" s="6">
        <f t="shared" si="264"/>
        <v>0</v>
      </c>
      <c r="AD265" s="6">
        <f t="shared" si="264"/>
        <v>0</v>
      </c>
      <c r="AE265" s="6">
        <f t="shared" si="264"/>
        <v>0</v>
      </c>
      <c r="AF265" s="6">
        <f t="shared" si="264"/>
        <v>0</v>
      </c>
      <c r="AG265" s="6">
        <f t="shared" si="264"/>
        <v>0</v>
      </c>
      <c r="AH265" s="6">
        <f t="shared" si="264"/>
        <v>0</v>
      </c>
      <c r="AI265" s="6">
        <f t="shared" si="264"/>
        <v>0</v>
      </c>
      <c r="AJ265" s="6">
        <f t="shared" si="264"/>
        <v>0</v>
      </c>
      <c r="AK265" s="6">
        <f t="shared" si="264"/>
        <v>0</v>
      </c>
      <c r="AL265" s="6">
        <f t="shared" si="264"/>
        <v>0</v>
      </c>
      <c r="AM265" s="6">
        <f t="shared" si="264"/>
        <v>0</v>
      </c>
      <c r="AN265" s="6">
        <f t="shared" si="264"/>
        <v>0</v>
      </c>
      <c r="AO265" s="6">
        <f t="shared" si="264"/>
        <v>0</v>
      </c>
      <c r="AP265" s="6">
        <f t="shared" si="264"/>
        <v>0</v>
      </c>
      <c r="AQ265" s="6">
        <f t="shared" si="264"/>
        <v>0</v>
      </c>
      <c r="AR265" s="6">
        <f t="shared" si="264"/>
        <v>0</v>
      </c>
      <c r="AS265" s="6">
        <f t="shared" si="264"/>
        <v>0</v>
      </c>
      <c r="AT265" s="6">
        <f t="shared" si="264"/>
        <v>0</v>
      </c>
      <c r="AU265" s="6">
        <f t="shared" si="264"/>
        <v>0</v>
      </c>
      <c r="AV265" s="6">
        <f t="shared" si="264"/>
        <v>0</v>
      </c>
      <c r="AW265" s="6">
        <f t="shared" si="264"/>
        <v>0</v>
      </c>
      <c r="AX265" s="6">
        <f t="shared" si="264"/>
        <v>0</v>
      </c>
      <c r="AY265" s="6">
        <f t="shared" si="264"/>
        <v>0</v>
      </c>
      <c r="AZ265" s="6">
        <f t="shared" si="264"/>
        <v>0</v>
      </c>
      <c r="BA265" s="6">
        <f t="shared" si="264"/>
        <v>0</v>
      </c>
      <c r="BB265" s="6">
        <f t="shared" si="264"/>
        <v>0</v>
      </c>
      <c r="BC265" s="6">
        <f t="shared" ref="BC265:BS265" si="265">BB265</f>
        <v>0</v>
      </c>
      <c r="BD265" s="6">
        <f t="shared" si="265"/>
        <v>0</v>
      </c>
      <c r="BE265" s="6">
        <f t="shared" si="265"/>
        <v>0</v>
      </c>
      <c r="BF265" s="6">
        <f t="shared" si="265"/>
        <v>0</v>
      </c>
      <c r="BG265" s="6">
        <f t="shared" si="265"/>
        <v>0</v>
      </c>
      <c r="BH265" s="6">
        <f t="shared" si="265"/>
        <v>0</v>
      </c>
      <c r="BI265" s="6">
        <f t="shared" si="265"/>
        <v>0</v>
      </c>
      <c r="BJ265" s="6">
        <f t="shared" si="265"/>
        <v>0</v>
      </c>
      <c r="BK265" s="6">
        <f t="shared" si="265"/>
        <v>0</v>
      </c>
      <c r="BL265" s="6">
        <f t="shared" si="265"/>
        <v>0</v>
      </c>
      <c r="BM265" s="6">
        <f t="shared" si="265"/>
        <v>0</v>
      </c>
      <c r="BN265" s="6">
        <f t="shared" si="265"/>
        <v>0</v>
      </c>
      <c r="BO265" s="6">
        <f t="shared" si="265"/>
        <v>0</v>
      </c>
      <c r="BP265" s="6">
        <f t="shared" si="265"/>
        <v>0</v>
      </c>
      <c r="BQ265" s="6">
        <f t="shared" si="265"/>
        <v>0</v>
      </c>
      <c r="BR265" s="6">
        <f t="shared" si="265"/>
        <v>0</v>
      </c>
      <c r="BS265" s="6">
        <f t="shared" si="265"/>
        <v>0</v>
      </c>
      <c r="BV265" s="6"/>
      <c r="BW265" s="6"/>
    </row>
    <row r="266" spans="22:75" x14ac:dyDescent="0.35">
      <c r="V266" s="6">
        <v>1</v>
      </c>
      <c r="W266" s="6">
        <v>2</v>
      </c>
      <c r="X266" s="6">
        <v>3</v>
      </c>
      <c r="Y266" s="6">
        <v>4</v>
      </c>
      <c r="Z266" s="6">
        <v>5</v>
      </c>
      <c r="AA266" s="6">
        <v>6</v>
      </c>
      <c r="AB266" s="6">
        <v>7</v>
      </c>
      <c r="AC266" s="6">
        <v>8</v>
      </c>
      <c r="AD266" s="6">
        <v>9</v>
      </c>
      <c r="AE266" s="6">
        <v>10</v>
      </c>
      <c r="AF266" s="6">
        <v>11</v>
      </c>
      <c r="AG266" s="6">
        <v>12</v>
      </c>
      <c r="AH266" s="6">
        <v>13</v>
      </c>
      <c r="AI266" s="6">
        <v>14</v>
      </c>
      <c r="AJ266" s="6">
        <v>15</v>
      </c>
      <c r="AK266" s="6">
        <v>16</v>
      </c>
      <c r="AL266" s="6">
        <v>17</v>
      </c>
      <c r="AM266" s="6">
        <v>18</v>
      </c>
      <c r="AN266" s="6">
        <v>19</v>
      </c>
      <c r="AO266" s="6">
        <v>20</v>
      </c>
      <c r="AP266" s="6">
        <v>21</v>
      </c>
      <c r="AQ266" s="6">
        <v>22</v>
      </c>
      <c r="AR266" s="6">
        <v>23</v>
      </c>
      <c r="AS266" s="6">
        <v>24</v>
      </c>
      <c r="AT266" s="6">
        <v>25</v>
      </c>
      <c r="AU266" s="6">
        <v>26</v>
      </c>
      <c r="AV266" s="6">
        <v>27</v>
      </c>
      <c r="AW266" s="6">
        <v>28</v>
      </c>
      <c r="AX266" s="6">
        <v>29</v>
      </c>
      <c r="AY266" s="6">
        <v>30</v>
      </c>
      <c r="AZ266" s="6">
        <v>31</v>
      </c>
      <c r="BA266" s="6">
        <v>32</v>
      </c>
      <c r="BB266" s="6">
        <v>33</v>
      </c>
      <c r="BC266" s="6">
        <v>34</v>
      </c>
      <c r="BD266" s="6">
        <v>35</v>
      </c>
      <c r="BE266" s="6">
        <v>36</v>
      </c>
      <c r="BF266" s="6">
        <v>37</v>
      </c>
      <c r="BG266" s="6">
        <v>38</v>
      </c>
      <c r="BH266" s="6">
        <v>39</v>
      </c>
      <c r="BI266" s="6">
        <v>40</v>
      </c>
      <c r="BJ266" s="6">
        <v>41</v>
      </c>
      <c r="BK266" s="6">
        <v>42</v>
      </c>
      <c r="BL266" s="6">
        <v>43</v>
      </c>
      <c r="BM266" s="6">
        <v>44</v>
      </c>
      <c r="BN266" s="6">
        <v>45</v>
      </c>
      <c r="BO266" s="6">
        <v>46</v>
      </c>
      <c r="BP266" s="6">
        <v>47</v>
      </c>
      <c r="BQ266" s="6">
        <v>48</v>
      </c>
      <c r="BR266" s="6">
        <v>49</v>
      </c>
      <c r="BS266" s="6">
        <v>50</v>
      </c>
      <c r="BV266" s="6"/>
      <c r="BW266" s="6"/>
    </row>
    <row r="267" spans="22:75" x14ac:dyDescent="0.35">
      <c r="V267" s="6">
        <f t="shared" ref="V267:BA267" si="266">V265-V266</f>
        <v>-1</v>
      </c>
      <c r="W267" s="6">
        <f t="shared" si="266"/>
        <v>-2</v>
      </c>
      <c r="X267" s="6">
        <f t="shared" si="266"/>
        <v>-3</v>
      </c>
      <c r="Y267" s="6">
        <f t="shared" si="266"/>
        <v>-4</v>
      </c>
      <c r="Z267" s="6">
        <f t="shared" si="266"/>
        <v>-5</v>
      </c>
      <c r="AA267" s="6">
        <f t="shared" si="266"/>
        <v>-6</v>
      </c>
      <c r="AB267" s="6">
        <f t="shared" si="266"/>
        <v>-7</v>
      </c>
      <c r="AC267" s="6">
        <f t="shared" si="266"/>
        <v>-8</v>
      </c>
      <c r="AD267" s="6">
        <f t="shared" si="266"/>
        <v>-9</v>
      </c>
      <c r="AE267" s="6">
        <f t="shared" si="266"/>
        <v>-10</v>
      </c>
      <c r="AF267" s="6">
        <f t="shared" si="266"/>
        <v>-11</v>
      </c>
      <c r="AG267" s="6">
        <f t="shared" si="266"/>
        <v>-12</v>
      </c>
      <c r="AH267" s="6">
        <f t="shared" si="266"/>
        <v>-13</v>
      </c>
      <c r="AI267" s="6">
        <f t="shared" si="266"/>
        <v>-14</v>
      </c>
      <c r="AJ267" s="6">
        <f t="shared" si="266"/>
        <v>-15</v>
      </c>
      <c r="AK267" s="6">
        <f t="shared" si="266"/>
        <v>-16</v>
      </c>
      <c r="AL267" s="6">
        <f t="shared" si="266"/>
        <v>-17</v>
      </c>
      <c r="AM267" s="6">
        <f t="shared" si="266"/>
        <v>-18</v>
      </c>
      <c r="AN267" s="6">
        <f t="shared" si="266"/>
        <v>-19</v>
      </c>
      <c r="AO267" s="6">
        <f t="shared" si="266"/>
        <v>-20</v>
      </c>
      <c r="AP267" s="6">
        <f t="shared" si="266"/>
        <v>-21</v>
      </c>
      <c r="AQ267" s="6">
        <f t="shared" si="266"/>
        <v>-22</v>
      </c>
      <c r="AR267" s="6">
        <f t="shared" si="266"/>
        <v>-23</v>
      </c>
      <c r="AS267" s="6">
        <f t="shared" si="266"/>
        <v>-24</v>
      </c>
      <c r="AT267" s="6">
        <f t="shared" si="266"/>
        <v>-25</v>
      </c>
      <c r="AU267" s="6">
        <f t="shared" si="266"/>
        <v>-26</v>
      </c>
      <c r="AV267" s="6">
        <f t="shared" si="266"/>
        <v>-27</v>
      </c>
      <c r="AW267" s="6">
        <f t="shared" si="266"/>
        <v>-28</v>
      </c>
      <c r="AX267" s="6">
        <f t="shared" si="266"/>
        <v>-29</v>
      </c>
      <c r="AY267" s="6">
        <f t="shared" si="266"/>
        <v>-30</v>
      </c>
      <c r="AZ267" s="6">
        <f t="shared" si="266"/>
        <v>-31</v>
      </c>
      <c r="BA267" s="6">
        <f t="shared" si="266"/>
        <v>-32</v>
      </c>
      <c r="BB267" s="6">
        <f t="shared" ref="BB267:BS267" si="267">BB265-BB266</f>
        <v>-33</v>
      </c>
      <c r="BC267" s="6">
        <f t="shared" si="267"/>
        <v>-34</v>
      </c>
      <c r="BD267" s="6">
        <f t="shared" si="267"/>
        <v>-35</v>
      </c>
      <c r="BE267" s="6">
        <f t="shared" si="267"/>
        <v>-36</v>
      </c>
      <c r="BF267" s="6">
        <f t="shared" si="267"/>
        <v>-37</v>
      </c>
      <c r="BG267" s="6">
        <f t="shared" si="267"/>
        <v>-38</v>
      </c>
      <c r="BH267" s="6">
        <f t="shared" si="267"/>
        <v>-39</v>
      </c>
      <c r="BI267" s="6">
        <f t="shared" si="267"/>
        <v>-40</v>
      </c>
      <c r="BJ267" s="6">
        <f t="shared" si="267"/>
        <v>-41</v>
      </c>
      <c r="BK267" s="6">
        <f t="shared" si="267"/>
        <v>-42</v>
      </c>
      <c r="BL267" s="6">
        <f t="shared" si="267"/>
        <v>-43</v>
      </c>
      <c r="BM267" s="6">
        <f t="shared" si="267"/>
        <v>-44</v>
      </c>
      <c r="BN267" s="6">
        <f t="shared" si="267"/>
        <v>-45</v>
      </c>
      <c r="BO267" s="6">
        <f t="shared" si="267"/>
        <v>-46</v>
      </c>
      <c r="BP267" s="6">
        <f t="shared" si="267"/>
        <v>-47</v>
      </c>
      <c r="BQ267" s="6">
        <f t="shared" si="267"/>
        <v>-48</v>
      </c>
      <c r="BR267" s="6">
        <f t="shared" si="267"/>
        <v>-49</v>
      </c>
      <c r="BS267" s="6">
        <f t="shared" si="267"/>
        <v>-50</v>
      </c>
      <c r="BU267" s="6" t="s">
        <v>21</v>
      </c>
      <c r="BV267" s="6"/>
      <c r="BW267" s="6"/>
    </row>
    <row r="268" spans="22:75" x14ac:dyDescent="0.35">
      <c r="V268" s="6" t="str">
        <f>IF(V267&gt;=0,COUNT($V267)+BT264,"")</f>
        <v/>
      </c>
      <c r="W268" s="6" t="str">
        <f>IF(W267&gt;=0,COUNT($V267:W267)+$BT264,"")</f>
        <v/>
      </c>
      <c r="X268" s="6" t="str">
        <f>IF(X267&gt;=0,COUNT($V267:X267)+$BT264,"")</f>
        <v/>
      </c>
      <c r="Y268" s="6" t="str">
        <f>IF(Y267&gt;=0,COUNT($V267:Y267)+$BT264,"")</f>
        <v/>
      </c>
      <c r="Z268" s="6" t="str">
        <f>IF(Z267&gt;=0,COUNT($V267:Z267)+$BT264,"")</f>
        <v/>
      </c>
      <c r="AA268" s="6" t="str">
        <f>IF(AA267&gt;=0,COUNT($V267:AA267)+$BT264,"")</f>
        <v/>
      </c>
      <c r="AB268" s="6" t="str">
        <f>IF(AB267&gt;=0,COUNT($V267:AB267)+$BT264,"")</f>
        <v/>
      </c>
      <c r="AC268" s="6" t="str">
        <f>IF(AC267&gt;=0,COUNT($V267:AC267)+$BT264,"")</f>
        <v/>
      </c>
      <c r="AD268" s="6" t="str">
        <f>IF(AD267&gt;=0,COUNT($V267:AD267)+$BT264,"")</f>
        <v/>
      </c>
      <c r="AE268" s="6" t="str">
        <f>IF(AE267&gt;=0,COUNT($V267:AE267)+$BT264,"")</f>
        <v/>
      </c>
      <c r="AF268" s="6" t="str">
        <f>IF(AF267&gt;=0,COUNT($V267:AF267)+$BT264,"")</f>
        <v/>
      </c>
      <c r="AG268" s="6" t="str">
        <f>IF(AG267&gt;=0,COUNT($V267:AG267)+$BT264,"")</f>
        <v/>
      </c>
      <c r="AH268" s="6" t="str">
        <f>IF(AH267&gt;=0,COUNT($V267:AH267)+$BT264,"")</f>
        <v/>
      </c>
      <c r="AI268" s="6" t="str">
        <f>IF(AI267&gt;=0,COUNT($V267:AI267)+$BT264,"")</f>
        <v/>
      </c>
      <c r="AJ268" s="6" t="str">
        <f>IF(AJ267&gt;=0,COUNT($V267:AJ267)+$BT264,"")</f>
        <v/>
      </c>
      <c r="AK268" s="6" t="str">
        <f>IF(AK267&gt;=0,COUNT($V267:AK267)+$BT264,"")</f>
        <v/>
      </c>
      <c r="AL268" s="6" t="str">
        <f>IF(AL267&gt;=0,COUNT($V267:AL267)+$BT264,"")</f>
        <v/>
      </c>
      <c r="AM268" s="6" t="str">
        <f>IF(AM267&gt;=0,COUNT($V267:AM267)+$BT264,"")</f>
        <v/>
      </c>
      <c r="AN268" s="6" t="str">
        <f>IF(AN267&gt;=0,COUNT($V267:AN267)+$BT264,"")</f>
        <v/>
      </c>
      <c r="AO268" s="6" t="str">
        <f>IF(AO267&gt;=0,COUNT($V267:AO267)+$BT264,"")</f>
        <v/>
      </c>
      <c r="AP268" s="6" t="str">
        <f>IF(AP267&gt;=0,COUNT($V267:AP267)+$BT264,"")</f>
        <v/>
      </c>
      <c r="AQ268" s="6" t="str">
        <f>IF(AQ267&gt;=0,COUNT($V267:AQ267)+$BT264,"")</f>
        <v/>
      </c>
      <c r="AR268" s="6" t="str">
        <f>IF(AR267&gt;=0,COUNT($V267:AR267)+$BT264,"")</f>
        <v/>
      </c>
      <c r="AS268" s="6" t="str">
        <f>IF(AS267&gt;=0,COUNT($V267:AS267)+$BT264,"")</f>
        <v/>
      </c>
      <c r="AT268" s="6" t="str">
        <f>IF(AT267&gt;=0,COUNT($V267:AT267)+$BT264,"")</f>
        <v/>
      </c>
      <c r="AU268" s="6" t="str">
        <f>IF(AU267&gt;=0,COUNT($V267:AU267)+$BT264,"")</f>
        <v/>
      </c>
      <c r="AV268" s="6" t="str">
        <f>IF(AV267&gt;=0,COUNT($V267:AV267)+$BT264,"")</f>
        <v/>
      </c>
      <c r="AW268" s="6" t="str">
        <f>IF(AW267&gt;=0,COUNT($V267:AW267)+$BT264,"")</f>
        <v/>
      </c>
      <c r="AX268" s="6" t="str">
        <f>IF(AX267&gt;=0,COUNT($V267:AX267)+$BT264,"")</f>
        <v/>
      </c>
      <c r="AY268" s="6" t="str">
        <f>IF(AY267&gt;=0,COUNT($V267:AY267)+$BT264,"")</f>
        <v/>
      </c>
      <c r="AZ268" s="6" t="str">
        <f>IF(AZ267&gt;=0,COUNT($V267:AZ267)+$BT264,"")</f>
        <v/>
      </c>
      <c r="BA268" s="6" t="str">
        <f>IF(BA267&gt;=0,COUNT($V267:BA267)+$BT264,"")</f>
        <v/>
      </c>
      <c r="BB268" s="6" t="str">
        <f>IF(BB267&gt;=0,COUNT($V267:BB267)+$BT264,"")</f>
        <v/>
      </c>
      <c r="BC268" s="6" t="str">
        <f>IF(BC267&gt;=0,COUNT($V267:BC267)+$BT264,"")</f>
        <v/>
      </c>
      <c r="BD268" s="6" t="str">
        <f>IF(BD267&gt;=0,COUNT($V267:BD267)+$BT264,"")</f>
        <v/>
      </c>
      <c r="BE268" s="6" t="str">
        <f>IF(BE267&gt;=0,COUNT($V267:BE267)+$BT264,"")</f>
        <v/>
      </c>
      <c r="BF268" s="6" t="str">
        <f>IF(BF267&gt;=0,COUNT($V267:BF267)+$BT264,"")</f>
        <v/>
      </c>
      <c r="BG268" s="6" t="str">
        <f>IF(BG267&gt;=0,COUNT($V267:BG267)+$BT264,"")</f>
        <v/>
      </c>
      <c r="BH268" s="6" t="str">
        <f>IF(BH267&gt;=0,COUNT($V267:BH267)+$BT264,"")</f>
        <v/>
      </c>
      <c r="BI268" s="6" t="str">
        <f>IF(BI267&gt;=0,COUNT($V267:BI267)+$BT264,"")</f>
        <v/>
      </c>
      <c r="BJ268" s="6" t="str">
        <f>IF(BJ267&gt;=0,COUNT($V267:BJ267)+$BT264,"")</f>
        <v/>
      </c>
      <c r="BK268" s="6" t="str">
        <f>IF(BK267&gt;=0,COUNT($V267:BK267)+$BT264,"")</f>
        <v/>
      </c>
      <c r="BL268" s="6" t="str">
        <f>IF(BL267&gt;=0,COUNT($V267:BL267)+$BT264,"")</f>
        <v/>
      </c>
      <c r="BM268" s="6" t="str">
        <f>IF(BM267&gt;=0,COUNT($V267:BM267)+$BT264,"")</f>
        <v/>
      </c>
      <c r="BN268" s="6" t="str">
        <f>IF(BN267&gt;=0,COUNT($V267:BN267)+$BT264,"")</f>
        <v/>
      </c>
      <c r="BO268" s="6" t="str">
        <f>IF(BO267&gt;=0,COUNT($V267:BO267)+$BT264,"")</f>
        <v/>
      </c>
      <c r="BP268" s="6" t="str">
        <f>IF(BP267&gt;=0,COUNT($V267:BP267)+$BT264,"")</f>
        <v/>
      </c>
      <c r="BQ268" s="6" t="str">
        <f>IF(BQ267&gt;=0,COUNT($V267:BQ267)+$BT264,"")</f>
        <v/>
      </c>
      <c r="BR268" s="6" t="str">
        <f>IF(BR267&gt;=0,COUNT($V267:BR267)+$BT264,"")</f>
        <v/>
      </c>
      <c r="BS268" s="6" t="str">
        <f>IF(BS267&gt;=0,COUNT($V267:BS267)+$BT264,"")</f>
        <v/>
      </c>
      <c r="BT268" s="6">
        <f>COUNT(V268:BS268)+BT264</f>
        <v>94</v>
      </c>
      <c r="BU268" s="276" t="str">
        <f>V268&amp;BU267&amp;W268&amp;BU267&amp;X268&amp;BU267&amp;Y268&amp;BU267&amp;Z268&amp;BU267&amp;AA268&amp;BU267&amp;AB268&amp;BU267&amp;AC268&amp;BU267&amp;AD268&amp;BU267&amp;AE268&amp;BU267&amp;AF268&amp;BU267&amp;AG268&amp;BU267&amp;AH268&amp;BU267&amp;AI268&amp;BU267&amp;AJ268&amp;BU267&amp;AK268&amp;BU267&amp;AL268&amp;BU267&amp;AM268&amp;BU267&amp;AN268&amp;BU267&amp;AO268&amp;BU267&amp;AP268&amp;BU267&amp;AQ268&amp;BU267&amp;AR268&amp;BU267&amp;AS268&amp;BU267&amp;AT268&amp;BU267&amp;AU268&amp;BU267&amp;AV268&amp;BU267&amp;AW268&amp;BU267&amp;AX268&amp;BU267&amp;AY268&amp;BU267&amp;AZ268&amp;BU267&amp;BA268&amp;BU267&amp;BB268&amp;BU267&amp;BC268&amp;BU267&amp;BD268&amp;BU267&amp;BE268&amp;BU267&amp;BF268&amp;BU267&amp;BG268&amp;BU267&amp;BH268&amp;BU267&amp;BI268&amp;BU267&amp;BJ268&amp;BU267&amp;BK268&amp;BU267&amp;BL268&amp;BU267&amp;BM268&amp;BU267&amp;BN268&amp;BU267&amp;BO268&amp;BU267&amp;BP268&amp;BU267&amp;BQ268&amp;BU267&amp;BR268&amp;BU267&amp;BS268</f>
        <v xml:space="preserve">                                                                                                  </v>
      </c>
      <c r="BV268" s="6"/>
      <c r="BW268" s="6"/>
    </row>
    <row r="269" spans="22:75" x14ac:dyDescent="0.35">
      <c r="V269" s="275">
        <f>'Encode Data'!I34</f>
        <v>3</v>
      </c>
      <c r="W269" s="6">
        <f t="shared" ref="W269:BB269" si="268">V269</f>
        <v>3</v>
      </c>
      <c r="X269" s="6">
        <f t="shared" si="268"/>
        <v>3</v>
      </c>
      <c r="Y269" s="6">
        <f t="shared" si="268"/>
        <v>3</v>
      </c>
      <c r="Z269" s="6">
        <f t="shared" si="268"/>
        <v>3</v>
      </c>
      <c r="AA269" s="6">
        <f t="shared" si="268"/>
        <v>3</v>
      </c>
      <c r="AB269" s="6">
        <f t="shared" si="268"/>
        <v>3</v>
      </c>
      <c r="AC269" s="6">
        <f t="shared" si="268"/>
        <v>3</v>
      </c>
      <c r="AD269" s="6">
        <f t="shared" si="268"/>
        <v>3</v>
      </c>
      <c r="AE269" s="6">
        <f t="shared" si="268"/>
        <v>3</v>
      </c>
      <c r="AF269" s="6">
        <f t="shared" si="268"/>
        <v>3</v>
      </c>
      <c r="AG269" s="6">
        <f t="shared" si="268"/>
        <v>3</v>
      </c>
      <c r="AH269" s="6">
        <f t="shared" si="268"/>
        <v>3</v>
      </c>
      <c r="AI269" s="6">
        <f t="shared" si="268"/>
        <v>3</v>
      </c>
      <c r="AJ269" s="6">
        <f t="shared" si="268"/>
        <v>3</v>
      </c>
      <c r="AK269" s="6">
        <f t="shared" si="268"/>
        <v>3</v>
      </c>
      <c r="AL269" s="6">
        <f t="shared" si="268"/>
        <v>3</v>
      </c>
      <c r="AM269" s="6">
        <f t="shared" si="268"/>
        <v>3</v>
      </c>
      <c r="AN269" s="6">
        <f t="shared" si="268"/>
        <v>3</v>
      </c>
      <c r="AO269" s="6">
        <f t="shared" si="268"/>
        <v>3</v>
      </c>
      <c r="AP269" s="6">
        <f t="shared" si="268"/>
        <v>3</v>
      </c>
      <c r="AQ269" s="6">
        <f t="shared" si="268"/>
        <v>3</v>
      </c>
      <c r="AR269" s="6">
        <f t="shared" si="268"/>
        <v>3</v>
      </c>
      <c r="AS269" s="6">
        <f t="shared" si="268"/>
        <v>3</v>
      </c>
      <c r="AT269" s="6">
        <f t="shared" si="268"/>
        <v>3</v>
      </c>
      <c r="AU269" s="6">
        <f t="shared" si="268"/>
        <v>3</v>
      </c>
      <c r="AV269" s="6">
        <f t="shared" si="268"/>
        <v>3</v>
      </c>
      <c r="AW269" s="6">
        <f t="shared" si="268"/>
        <v>3</v>
      </c>
      <c r="AX269" s="6">
        <f t="shared" si="268"/>
        <v>3</v>
      </c>
      <c r="AY269" s="6">
        <f t="shared" si="268"/>
        <v>3</v>
      </c>
      <c r="AZ269" s="6">
        <f t="shared" si="268"/>
        <v>3</v>
      </c>
      <c r="BA269" s="6">
        <f t="shared" si="268"/>
        <v>3</v>
      </c>
      <c r="BB269" s="6">
        <f t="shared" si="268"/>
        <v>3</v>
      </c>
      <c r="BC269" s="6">
        <f t="shared" ref="BC269:BS269" si="269">BB269</f>
        <v>3</v>
      </c>
      <c r="BD269" s="6">
        <f t="shared" si="269"/>
        <v>3</v>
      </c>
      <c r="BE269" s="6">
        <f t="shared" si="269"/>
        <v>3</v>
      </c>
      <c r="BF269" s="6">
        <f t="shared" si="269"/>
        <v>3</v>
      </c>
      <c r="BG269" s="6">
        <f t="shared" si="269"/>
        <v>3</v>
      </c>
      <c r="BH269" s="6">
        <f t="shared" si="269"/>
        <v>3</v>
      </c>
      <c r="BI269" s="6">
        <f t="shared" si="269"/>
        <v>3</v>
      </c>
      <c r="BJ269" s="6">
        <f t="shared" si="269"/>
        <v>3</v>
      </c>
      <c r="BK269" s="6">
        <f t="shared" si="269"/>
        <v>3</v>
      </c>
      <c r="BL269" s="6">
        <f t="shared" si="269"/>
        <v>3</v>
      </c>
      <c r="BM269" s="6">
        <f t="shared" si="269"/>
        <v>3</v>
      </c>
      <c r="BN269" s="6">
        <f t="shared" si="269"/>
        <v>3</v>
      </c>
      <c r="BO269" s="6">
        <f t="shared" si="269"/>
        <v>3</v>
      </c>
      <c r="BP269" s="6">
        <f t="shared" si="269"/>
        <v>3</v>
      </c>
      <c r="BQ269" s="6">
        <f t="shared" si="269"/>
        <v>3</v>
      </c>
      <c r="BR269" s="6">
        <f t="shared" si="269"/>
        <v>3</v>
      </c>
      <c r="BS269" s="6">
        <f t="shared" si="269"/>
        <v>3</v>
      </c>
      <c r="BV269" s="6"/>
      <c r="BW269" s="6"/>
    </row>
    <row r="270" spans="22:75" x14ac:dyDescent="0.35">
      <c r="V270" s="6">
        <v>1</v>
      </c>
      <c r="W270" s="6">
        <v>2</v>
      </c>
      <c r="X270" s="6">
        <v>3</v>
      </c>
      <c r="Y270" s="6">
        <v>4</v>
      </c>
      <c r="Z270" s="6">
        <v>5</v>
      </c>
      <c r="AA270" s="6">
        <v>6</v>
      </c>
      <c r="AB270" s="6">
        <v>7</v>
      </c>
      <c r="AC270" s="6">
        <v>8</v>
      </c>
      <c r="AD270" s="6">
        <v>9</v>
      </c>
      <c r="AE270" s="6">
        <v>10</v>
      </c>
      <c r="AF270" s="6">
        <v>11</v>
      </c>
      <c r="AG270" s="6">
        <v>12</v>
      </c>
      <c r="AH270" s="6">
        <v>13</v>
      </c>
      <c r="AI270" s="6">
        <v>14</v>
      </c>
      <c r="AJ270" s="6">
        <v>15</v>
      </c>
      <c r="AK270" s="6">
        <v>16</v>
      </c>
      <c r="AL270" s="6">
        <v>17</v>
      </c>
      <c r="AM270" s="6">
        <v>18</v>
      </c>
      <c r="AN270" s="6">
        <v>19</v>
      </c>
      <c r="AO270" s="6">
        <v>20</v>
      </c>
      <c r="AP270" s="6">
        <v>21</v>
      </c>
      <c r="AQ270" s="6">
        <v>22</v>
      </c>
      <c r="AR270" s="6">
        <v>23</v>
      </c>
      <c r="AS270" s="6">
        <v>24</v>
      </c>
      <c r="AT270" s="6">
        <v>25</v>
      </c>
      <c r="AU270" s="6">
        <v>26</v>
      </c>
      <c r="AV270" s="6">
        <v>27</v>
      </c>
      <c r="AW270" s="6">
        <v>28</v>
      </c>
      <c r="AX270" s="6">
        <v>29</v>
      </c>
      <c r="AY270" s="6">
        <v>30</v>
      </c>
      <c r="AZ270" s="6">
        <v>31</v>
      </c>
      <c r="BA270" s="6">
        <v>32</v>
      </c>
      <c r="BB270" s="6">
        <v>33</v>
      </c>
      <c r="BC270" s="6">
        <v>34</v>
      </c>
      <c r="BD270" s="6">
        <v>35</v>
      </c>
      <c r="BE270" s="6">
        <v>36</v>
      </c>
      <c r="BF270" s="6">
        <v>37</v>
      </c>
      <c r="BG270" s="6">
        <v>38</v>
      </c>
      <c r="BH270" s="6">
        <v>39</v>
      </c>
      <c r="BI270" s="6">
        <v>40</v>
      </c>
      <c r="BJ270" s="6">
        <v>41</v>
      </c>
      <c r="BK270" s="6">
        <v>42</v>
      </c>
      <c r="BL270" s="6">
        <v>43</v>
      </c>
      <c r="BM270" s="6">
        <v>44</v>
      </c>
      <c r="BN270" s="6">
        <v>45</v>
      </c>
      <c r="BO270" s="6">
        <v>46</v>
      </c>
      <c r="BP270" s="6">
        <v>47</v>
      </c>
      <c r="BQ270" s="6">
        <v>48</v>
      </c>
      <c r="BR270" s="6">
        <v>49</v>
      </c>
      <c r="BS270" s="6">
        <v>50</v>
      </c>
      <c r="BV270" s="6"/>
      <c r="BW270" s="6"/>
    </row>
    <row r="271" spans="22:75" x14ac:dyDescent="0.35">
      <c r="V271" s="6">
        <f t="shared" ref="V271:BA271" si="270">V269-V270</f>
        <v>2</v>
      </c>
      <c r="W271" s="6">
        <f t="shared" si="270"/>
        <v>1</v>
      </c>
      <c r="X271" s="6">
        <f t="shared" si="270"/>
        <v>0</v>
      </c>
      <c r="Y271" s="6">
        <f t="shared" si="270"/>
        <v>-1</v>
      </c>
      <c r="Z271" s="6">
        <f t="shared" si="270"/>
        <v>-2</v>
      </c>
      <c r="AA271" s="6">
        <f t="shared" si="270"/>
        <v>-3</v>
      </c>
      <c r="AB271" s="6">
        <f t="shared" si="270"/>
        <v>-4</v>
      </c>
      <c r="AC271" s="6">
        <f t="shared" si="270"/>
        <v>-5</v>
      </c>
      <c r="AD271" s="6">
        <f t="shared" si="270"/>
        <v>-6</v>
      </c>
      <c r="AE271" s="6">
        <f t="shared" si="270"/>
        <v>-7</v>
      </c>
      <c r="AF271" s="6">
        <f t="shared" si="270"/>
        <v>-8</v>
      </c>
      <c r="AG271" s="6">
        <f t="shared" si="270"/>
        <v>-9</v>
      </c>
      <c r="AH271" s="6">
        <f t="shared" si="270"/>
        <v>-10</v>
      </c>
      <c r="AI271" s="6">
        <f t="shared" si="270"/>
        <v>-11</v>
      </c>
      <c r="AJ271" s="6">
        <f t="shared" si="270"/>
        <v>-12</v>
      </c>
      <c r="AK271" s="6">
        <f t="shared" si="270"/>
        <v>-13</v>
      </c>
      <c r="AL271" s="6">
        <f t="shared" si="270"/>
        <v>-14</v>
      </c>
      <c r="AM271" s="6">
        <f t="shared" si="270"/>
        <v>-15</v>
      </c>
      <c r="AN271" s="6">
        <f t="shared" si="270"/>
        <v>-16</v>
      </c>
      <c r="AO271" s="6">
        <f t="shared" si="270"/>
        <v>-17</v>
      </c>
      <c r="AP271" s="6">
        <f t="shared" si="270"/>
        <v>-18</v>
      </c>
      <c r="AQ271" s="6">
        <f t="shared" si="270"/>
        <v>-19</v>
      </c>
      <c r="AR271" s="6">
        <f t="shared" si="270"/>
        <v>-20</v>
      </c>
      <c r="AS271" s="6">
        <f t="shared" si="270"/>
        <v>-21</v>
      </c>
      <c r="AT271" s="6">
        <f t="shared" si="270"/>
        <v>-22</v>
      </c>
      <c r="AU271" s="6">
        <f t="shared" si="270"/>
        <v>-23</v>
      </c>
      <c r="AV271" s="6">
        <f t="shared" si="270"/>
        <v>-24</v>
      </c>
      <c r="AW271" s="6">
        <f t="shared" si="270"/>
        <v>-25</v>
      </c>
      <c r="AX271" s="6">
        <f t="shared" si="270"/>
        <v>-26</v>
      </c>
      <c r="AY271" s="6">
        <f t="shared" si="270"/>
        <v>-27</v>
      </c>
      <c r="AZ271" s="6">
        <f t="shared" si="270"/>
        <v>-28</v>
      </c>
      <c r="BA271" s="6">
        <f t="shared" si="270"/>
        <v>-29</v>
      </c>
      <c r="BB271" s="6">
        <f t="shared" ref="BB271:BS271" si="271">BB269-BB270</f>
        <v>-30</v>
      </c>
      <c r="BC271" s="6">
        <f t="shared" si="271"/>
        <v>-31</v>
      </c>
      <c r="BD271" s="6">
        <f t="shared" si="271"/>
        <v>-32</v>
      </c>
      <c r="BE271" s="6">
        <f t="shared" si="271"/>
        <v>-33</v>
      </c>
      <c r="BF271" s="6">
        <f t="shared" si="271"/>
        <v>-34</v>
      </c>
      <c r="BG271" s="6">
        <f t="shared" si="271"/>
        <v>-35</v>
      </c>
      <c r="BH271" s="6">
        <f t="shared" si="271"/>
        <v>-36</v>
      </c>
      <c r="BI271" s="6">
        <f t="shared" si="271"/>
        <v>-37</v>
      </c>
      <c r="BJ271" s="6">
        <f t="shared" si="271"/>
        <v>-38</v>
      </c>
      <c r="BK271" s="6">
        <f t="shared" si="271"/>
        <v>-39</v>
      </c>
      <c r="BL271" s="6">
        <f t="shared" si="271"/>
        <v>-40</v>
      </c>
      <c r="BM271" s="6">
        <f t="shared" si="271"/>
        <v>-41</v>
      </c>
      <c r="BN271" s="6">
        <f t="shared" si="271"/>
        <v>-42</v>
      </c>
      <c r="BO271" s="6">
        <f t="shared" si="271"/>
        <v>-43</v>
      </c>
      <c r="BP271" s="6">
        <f t="shared" si="271"/>
        <v>-44</v>
      </c>
      <c r="BQ271" s="6">
        <f t="shared" si="271"/>
        <v>-45</v>
      </c>
      <c r="BR271" s="6">
        <f t="shared" si="271"/>
        <v>-46</v>
      </c>
      <c r="BS271" s="6">
        <f t="shared" si="271"/>
        <v>-47</v>
      </c>
      <c r="BU271" s="6" t="s">
        <v>21</v>
      </c>
      <c r="BV271" s="6"/>
      <c r="BW271" s="6"/>
    </row>
    <row r="272" spans="22:75" x14ac:dyDescent="0.35">
      <c r="V272" s="6">
        <f>IF(V271&gt;=0,COUNT($V271)+BT268,"")</f>
        <v>95</v>
      </c>
      <c r="W272" s="6">
        <f>IF(W271&gt;=0,COUNT($V271:W271)+$BT268,"")</f>
        <v>96</v>
      </c>
      <c r="X272" s="6">
        <f>IF(X271&gt;=0,COUNT($V271:X271)+$BT268,"")</f>
        <v>97</v>
      </c>
      <c r="Y272" s="6" t="str">
        <f>IF(Y271&gt;=0,COUNT($V271:Y271)+$BT268,"")</f>
        <v/>
      </c>
      <c r="Z272" s="6" t="str">
        <f>IF(Z271&gt;=0,COUNT($V271:Z271)+$BT268,"")</f>
        <v/>
      </c>
      <c r="AA272" s="6" t="str">
        <f>IF(AA271&gt;=0,COUNT($V271:AA271)+$BT268,"")</f>
        <v/>
      </c>
      <c r="AB272" s="6" t="str">
        <f>IF(AB271&gt;=0,COUNT($V271:AB271)+$BT268,"")</f>
        <v/>
      </c>
      <c r="AC272" s="6" t="str">
        <f>IF(AC271&gt;=0,COUNT($V271:AC271)+$BT268,"")</f>
        <v/>
      </c>
      <c r="AD272" s="6" t="str">
        <f>IF(AD271&gt;=0,COUNT($V271:AD271)+$BT268,"")</f>
        <v/>
      </c>
      <c r="AE272" s="6" t="str">
        <f>IF(AE271&gt;=0,COUNT($V271:AE271)+$BT268,"")</f>
        <v/>
      </c>
      <c r="AF272" s="6" t="str">
        <f>IF(AF271&gt;=0,COUNT($V271:AF271)+$BT268,"")</f>
        <v/>
      </c>
      <c r="AG272" s="6" t="str">
        <f>IF(AG271&gt;=0,COUNT($V271:AG271)+$BT268,"")</f>
        <v/>
      </c>
      <c r="AH272" s="6" t="str">
        <f>IF(AH271&gt;=0,COUNT($V271:AH271)+$BT268,"")</f>
        <v/>
      </c>
      <c r="AI272" s="6" t="str">
        <f>IF(AI271&gt;=0,COUNT($V271:AI271)+$BT268,"")</f>
        <v/>
      </c>
      <c r="AJ272" s="6" t="str">
        <f>IF(AJ271&gt;=0,COUNT($V271:AJ271)+$BT268,"")</f>
        <v/>
      </c>
      <c r="AK272" s="6" t="str">
        <f>IF(AK271&gt;=0,COUNT($V271:AK271)+$BT268,"")</f>
        <v/>
      </c>
      <c r="AL272" s="6" t="str">
        <f>IF(AL271&gt;=0,COUNT($V271:AL271)+$BT268,"")</f>
        <v/>
      </c>
      <c r="AM272" s="6" t="str">
        <f>IF(AM271&gt;=0,COUNT($V271:AM271)+$BT268,"")</f>
        <v/>
      </c>
      <c r="AN272" s="6" t="str">
        <f>IF(AN271&gt;=0,COUNT($V271:AN271)+$BT268,"")</f>
        <v/>
      </c>
      <c r="AO272" s="6" t="str">
        <f>IF(AO271&gt;=0,COUNT($V271:AO271)+$BT268,"")</f>
        <v/>
      </c>
      <c r="AP272" s="6" t="str">
        <f>IF(AP271&gt;=0,COUNT($V271:AP271)+$BT268,"")</f>
        <v/>
      </c>
      <c r="AQ272" s="6" t="str">
        <f>IF(AQ271&gt;=0,COUNT($V271:AQ271)+$BT268,"")</f>
        <v/>
      </c>
      <c r="AR272" s="6" t="str">
        <f>IF(AR271&gt;=0,COUNT($V271:AR271)+$BT268,"")</f>
        <v/>
      </c>
      <c r="AS272" s="6" t="str">
        <f>IF(AS271&gt;=0,COUNT($V271:AS271)+$BT268,"")</f>
        <v/>
      </c>
      <c r="AT272" s="6" t="str">
        <f>IF(AT271&gt;=0,COUNT($V271:AT271)+$BT268,"")</f>
        <v/>
      </c>
      <c r="AU272" s="6" t="str">
        <f>IF(AU271&gt;=0,COUNT($V271:AU271)+$BT268,"")</f>
        <v/>
      </c>
      <c r="AV272" s="6" t="str">
        <f>IF(AV271&gt;=0,COUNT($V271:AV271)+$BT268,"")</f>
        <v/>
      </c>
      <c r="AW272" s="6" t="str">
        <f>IF(AW271&gt;=0,COUNT($V271:AW271)+$BT268,"")</f>
        <v/>
      </c>
      <c r="AX272" s="6" t="str">
        <f>IF(AX271&gt;=0,COUNT($V271:AX271)+$BT268,"")</f>
        <v/>
      </c>
      <c r="AY272" s="6" t="str">
        <f>IF(AY271&gt;=0,COUNT($V271:AY271)+$BT268,"")</f>
        <v/>
      </c>
      <c r="AZ272" s="6" t="str">
        <f>IF(AZ271&gt;=0,COUNT($V271:AZ271)+$BT268,"")</f>
        <v/>
      </c>
      <c r="BA272" s="6" t="str">
        <f>IF(BA271&gt;=0,COUNT($V271:BA271)+$BT268,"")</f>
        <v/>
      </c>
      <c r="BB272" s="6" t="str">
        <f>IF(BB271&gt;=0,COUNT($V271:BB271)+$BT268,"")</f>
        <v/>
      </c>
      <c r="BC272" s="6" t="str">
        <f>IF(BC271&gt;=0,COUNT($V271:BC271)+$BT268,"")</f>
        <v/>
      </c>
      <c r="BD272" s="6" t="str">
        <f>IF(BD271&gt;=0,COUNT($V271:BD271)+$BT268,"")</f>
        <v/>
      </c>
      <c r="BE272" s="6" t="str">
        <f>IF(BE271&gt;=0,COUNT($V271:BE271)+$BT268,"")</f>
        <v/>
      </c>
      <c r="BF272" s="6" t="str">
        <f>IF(BF271&gt;=0,COUNT($V271:BF271)+$BT268,"")</f>
        <v/>
      </c>
      <c r="BG272" s="6" t="str">
        <f>IF(BG271&gt;=0,COUNT($V271:BG271)+$BT268,"")</f>
        <v/>
      </c>
      <c r="BH272" s="6" t="str">
        <f>IF(BH271&gt;=0,COUNT($V271:BH271)+$BT268,"")</f>
        <v/>
      </c>
      <c r="BI272" s="6" t="str">
        <f>IF(BI271&gt;=0,COUNT($V271:BI271)+$BT268,"")</f>
        <v/>
      </c>
      <c r="BJ272" s="6" t="str">
        <f>IF(BJ271&gt;=0,COUNT($V271:BJ271)+$BT268,"")</f>
        <v/>
      </c>
      <c r="BK272" s="6" t="str">
        <f>IF(BK271&gt;=0,COUNT($V271:BK271)+$BT268,"")</f>
        <v/>
      </c>
      <c r="BL272" s="6" t="str">
        <f>IF(BL271&gt;=0,COUNT($V271:BL271)+$BT268,"")</f>
        <v/>
      </c>
      <c r="BM272" s="6" t="str">
        <f>IF(BM271&gt;=0,COUNT($V271:BM271)+$BT268,"")</f>
        <v/>
      </c>
      <c r="BN272" s="6" t="str">
        <f>IF(BN271&gt;=0,COUNT($V271:BN271)+$BT268,"")</f>
        <v/>
      </c>
      <c r="BO272" s="6" t="str">
        <f>IF(BO271&gt;=0,COUNT($V271:BO271)+$BT268,"")</f>
        <v/>
      </c>
      <c r="BP272" s="6" t="str">
        <f>IF(BP271&gt;=0,COUNT($V271:BP271)+$BT268,"")</f>
        <v/>
      </c>
      <c r="BQ272" s="6" t="str">
        <f>IF(BQ271&gt;=0,COUNT($V271:BQ271)+$BT268,"")</f>
        <v/>
      </c>
      <c r="BR272" s="6" t="str">
        <f>IF(BR271&gt;=0,COUNT($V271:BR271)+$BT268,"")</f>
        <v/>
      </c>
      <c r="BS272" s="6" t="str">
        <f>IF(BS271&gt;=0,COUNT($V271:BS271)+$BT268,"")</f>
        <v/>
      </c>
      <c r="BT272" s="6">
        <f>COUNT(V272:BS272)+BT268</f>
        <v>97</v>
      </c>
      <c r="BU272" s="276" t="str">
        <f>V272&amp;BU271&amp;W272&amp;BU271&amp;X272&amp;BU271&amp;Y272&amp;BU271&amp;Z272&amp;BU271&amp;AA272&amp;BU271&amp;AB272&amp;BU271&amp;AC272&amp;BU271&amp;AD272&amp;BU271&amp;AE272&amp;BU271&amp;AF272&amp;BU271&amp;AG272&amp;BU271&amp;AH272&amp;BU271&amp;AI272&amp;BU271&amp;AJ272&amp;BU271&amp;AK272&amp;BU271&amp;AL272&amp;BU271&amp;AM272&amp;BU271&amp;AN272&amp;BU271&amp;AO272&amp;BU271&amp;AP272&amp;BU271&amp;AQ272&amp;BU271&amp;AR272&amp;BU271&amp;AS272&amp;BU271&amp;AT272&amp;BU271&amp;AU272&amp;BU271&amp;AV272&amp;BU271&amp;AW272&amp;BU271&amp;AX272&amp;BU271&amp;AY272&amp;BU271&amp;AZ272&amp;BU271&amp;BA272&amp;BU271&amp;BB272&amp;BU271&amp;BC272&amp;BU271&amp;BD272&amp;BU271&amp;BE272&amp;BU271&amp;BF272&amp;BU271&amp;BG272&amp;BU271&amp;BH272&amp;BU271&amp;BI272&amp;BU271&amp;BJ272&amp;BU271&amp;BK272&amp;BU271&amp;BL272&amp;BU271&amp;BM272&amp;BU271&amp;BN272&amp;BU271&amp;BO272&amp;BU271&amp;BP272&amp;BU271&amp;BQ272&amp;BU271&amp;BR272&amp;BU271&amp;BS272</f>
        <v xml:space="preserve">95  96  97                                                                                              </v>
      </c>
      <c r="BV272" s="6"/>
      <c r="BW272" s="6"/>
    </row>
    <row r="273" spans="22:75" x14ac:dyDescent="0.35">
      <c r="V273" s="275">
        <f>'Encode Data'!I37</f>
        <v>3</v>
      </c>
      <c r="W273" s="6">
        <f t="shared" ref="W273:BB273" si="272">V273</f>
        <v>3</v>
      </c>
      <c r="X273" s="6">
        <f t="shared" si="272"/>
        <v>3</v>
      </c>
      <c r="Y273" s="6">
        <f t="shared" si="272"/>
        <v>3</v>
      </c>
      <c r="Z273" s="6">
        <f t="shared" si="272"/>
        <v>3</v>
      </c>
      <c r="AA273" s="6">
        <f t="shared" si="272"/>
        <v>3</v>
      </c>
      <c r="AB273" s="6">
        <f t="shared" si="272"/>
        <v>3</v>
      </c>
      <c r="AC273" s="6">
        <f t="shared" si="272"/>
        <v>3</v>
      </c>
      <c r="AD273" s="6">
        <f t="shared" si="272"/>
        <v>3</v>
      </c>
      <c r="AE273" s="6">
        <f t="shared" si="272"/>
        <v>3</v>
      </c>
      <c r="AF273" s="6">
        <f t="shared" si="272"/>
        <v>3</v>
      </c>
      <c r="AG273" s="6">
        <f t="shared" si="272"/>
        <v>3</v>
      </c>
      <c r="AH273" s="6">
        <f t="shared" si="272"/>
        <v>3</v>
      </c>
      <c r="AI273" s="6">
        <f t="shared" si="272"/>
        <v>3</v>
      </c>
      <c r="AJ273" s="6">
        <f t="shared" si="272"/>
        <v>3</v>
      </c>
      <c r="AK273" s="6">
        <f t="shared" si="272"/>
        <v>3</v>
      </c>
      <c r="AL273" s="6">
        <f t="shared" si="272"/>
        <v>3</v>
      </c>
      <c r="AM273" s="6">
        <f t="shared" si="272"/>
        <v>3</v>
      </c>
      <c r="AN273" s="6">
        <f t="shared" si="272"/>
        <v>3</v>
      </c>
      <c r="AO273" s="6">
        <f t="shared" si="272"/>
        <v>3</v>
      </c>
      <c r="AP273" s="6">
        <f t="shared" si="272"/>
        <v>3</v>
      </c>
      <c r="AQ273" s="6">
        <f t="shared" si="272"/>
        <v>3</v>
      </c>
      <c r="AR273" s="6">
        <f t="shared" si="272"/>
        <v>3</v>
      </c>
      <c r="AS273" s="6">
        <f t="shared" si="272"/>
        <v>3</v>
      </c>
      <c r="AT273" s="6">
        <f t="shared" si="272"/>
        <v>3</v>
      </c>
      <c r="AU273" s="6">
        <f t="shared" si="272"/>
        <v>3</v>
      </c>
      <c r="AV273" s="6">
        <f t="shared" si="272"/>
        <v>3</v>
      </c>
      <c r="AW273" s="6">
        <f t="shared" si="272"/>
        <v>3</v>
      </c>
      <c r="AX273" s="6">
        <f t="shared" si="272"/>
        <v>3</v>
      </c>
      <c r="AY273" s="6">
        <f t="shared" si="272"/>
        <v>3</v>
      </c>
      <c r="AZ273" s="6">
        <f t="shared" si="272"/>
        <v>3</v>
      </c>
      <c r="BA273" s="6">
        <f t="shared" si="272"/>
        <v>3</v>
      </c>
      <c r="BB273" s="6">
        <f t="shared" si="272"/>
        <v>3</v>
      </c>
      <c r="BC273" s="6">
        <f t="shared" ref="BC273:BS273" si="273">BB273</f>
        <v>3</v>
      </c>
      <c r="BD273" s="6">
        <f t="shared" si="273"/>
        <v>3</v>
      </c>
      <c r="BE273" s="6">
        <f t="shared" si="273"/>
        <v>3</v>
      </c>
      <c r="BF273" s="6">
        <f t="shared" si="273"/>
        <v>3</v>
      </c>
      <c r="BG273" s="6">
        <f t="shared" si="273"/>
        <v>3</v>
      </c>
      <c r="BH273" s="6">
        <f t="shared" si="273"/>
        <v>3</v>
      </c>
      <c r="BI273" s="6">
        <f t="shared" si="273"/>
        <v>3</v>
      </c>
      <c r="BJ273" s="6">
        <f t="shared" si="273"/>
        <v>3</v>
      </c>
      <c r="BK273" s="6">
        <f t="shared" si="273"/>
        <v>3</v>
      </c>
      <c r="BL273" s="6">
        <f t="shared" si="273"/>
        <v>3</v>
      </c>
      <c r="BM273" s="6">
        <f t="shared" si="273"/>
        <v>3</v>
      </c>
      <c r="BN273" s="6">
        <f t="shared" si="273"/>
        <v>3</v>
      </c>
      <c r="BO273" s="6">
        <f t="shared" si="273"/>
        <v>3</v>
      </c>
      <c r="BP273" s="6">
        <f t="shared" si="273"/>
        <v>3</v>
      </c>
      <c r="BQ273" s="6">
        <f t="shared" si="273"/>
        <v>3</v>
      </c>
      <c r="BR273" s="6">
        <f t="shared" si="273"/>
        <v>3</v>
      </c>
      <c r="BS273" s="6">
        <f t="shared" si="273"/>
        <v>3</v>
      </c>
      <c r="BV273" s="6"/>
      <c r="BW273" s="6"/>
    </row>
    <row r="274" spans="22:75" x14ac:dyDescent="0.35">
      <c r="V274" s="6">
        <v>1</v>
      </c>
      <c r="W274" s="6">
        <v>2</v>
      </c>
      <c r="X274" s="6">
        <v>3</v>
      </c>
      <c r="Y274" s="6">
        <v>4</v>
      </c>
      <c r="Z274" s="6">
        <v>5</v>
      </c>
      <c r="AA274" s="6">
        <v>6</v>
      </c>
      <c r="AB274" s="6">
        <v>7</v>
      </c>
      <c r="AC274" s="6">
        <v>8</v>
      </c>
      <c r="AD274" s="6">
        <v>9</v>
      </c>
      <c r="AE274" s="6">
        <v>10</v>
      </c>
      <c r="AF274" s="6">
        <v>11</v>
      </c>
      <c r="AG274" s="6">
        <v>12</v>
      </c>
      <c r="AH274" s="6">
        <v>13</v>
      </c>
      <c r="AI274" s="6">
        <v>14</v>
      </c>
      <c r="AJ274" s="6">
        <v>15</v>
      </c>
      <c r="AK274" s="6">
        <v>16</v>
      </c>
      <c r="AL274" s="6">
        <v>17</v>
      </c>
      <c r="AM274" s="6">
        <v>18</v>
      </c>
      <c r="AN274" s="6">
        <v>19</v>
      </c>
      <c r="AO274" s="6">
        <v>20</v>
      </c>
      <c r="AP274" s="6">
        <v>21</v>
      </c>
      <c r="AQ274" s="6">
        <v>22</v>
      </c>
      <c r="AR274" s="6">
        <v>23</v>
      </c>
      <c r="AS274" s="6">
        <v>24</v>
      </c>
      <c r="AT274" s="6">
        <v>25</v>
      </c>
      <c r="AU274" s="6">
        <v>26</v>
      </c>
      <c r="AV274" s="6">
        <v>27</v>
      </c>
      <c r="AW274" s="6">
        <v>28</v>
      </c>
      <c r="AX274" s="6">
        <v>29</v>
      </c>
      <c r="AY274" s="6">
        <v>30</v>
      </c>
      <c r="AZ274" s="6">
        <v>31</v>
      </c>
      <c r="BA274" s="6">
        <v>32</v>
      </c>
      <c r="BB274" s="6">
        <v>33</v>
      </c>
      <c r="BC274" s="6">
        <v>34</v>
      </c>
      <c r="BD274" s="6">
        <v>35</v>
      </c>
      <c r="BE274" s="6">
        <v>36</v>
      </c>
      <c r="BF274" s="6">
        <v>37</v>
      </c>
      <c r="BG274" s="6">
        <v>38</v>
      </c>
      <c r="BH274" s="6">
        <v>39</v>
      </c>
      <c r="BI274" s="6">
        <v>40</v>
      </c>
      <c r="BJ274" s="6">
        <v>41</v>
      </c>
      <c r="BK274" s="6">
        <v>42</v>
      </c>
      <c r="BL274" s="6">
        <v>43</v>
      </c>
      <c r="BM274" s="6">
        <v>44</v>
      </c>
      <c r="BN274" s="6">
        <v>45</v>
      </c>
      <c r="BO274" s="6">
        <v>46</v>
      </c>
      <c r="BP274" s="6">
        <v>47</v>
      </c>
      <c r="BQ274" s="6">
        <v>48</v>
      </c>
      <c r="BR274" s="6">
        <v>49</v>
      </c>
      <c r="BS274" s="6">
        <v>50</v>
      </c>
      <c r="BV274" s="6"/>
      <c r="BW274" s="6"/>
    </row>
    <row r="275" spans="22:75" x14ac:dyDescent="0.35">
      <c r="V275" s="6">
        <f t="shared" ref="V275:BA275" si="274">V273-V274</f>
        <v>2</v>
      </c>
      <c r="W275" s="6">
        <f t="shared" si="274"/>
        <v>1</v>
      </c>
      <c r="X275" s="6">
        <f t="shared" si="274"/>
        <v>0</v>
      </c>
      <c r="Y275" s="6">
        <f t="shared" si="274"/>
        <v>-1</v>
      </c>
      <c r="Z275" s="6">
        <f t="shared" si="274"/>
        <v>-2</v>
      </c>
      <c r="AA275" s="6">
        <f t="shared" si="274"/>
        <v>-3</v>
      </c>
      <c r="AB275" s="6">
        <f t="shared" si="274"/>
        <v>-4</v>
      </c>
      <c r="AC275" s="6">
        <f t="shared" si="274"/>
        <v>-5</v>
      </c>
      <c r="AD275" s="6">
        <f t="shared" si="274"/>
        <v>-6</v>
      </c>
      <c r="AE275" s="6">
        <f t="shared" si="274"/>
        <v>-7</v>
      </c>
      <c r="AF275" s="6">
        <f t="shared" si="274"/>
        <v>-8</v>
      </c>
      <c r="AG275" s="6">
        <f t="shared" si="274"/>
        <v>-9</v>
      </c>
      <c r="AH275" s="6">
        <f t="shared" si="274"/>
        <v>-10</v>
      </c>
      <c r="AI275" s="6">
        <f t="shared" si="274"/>
        <v>-11</v>
      </c>
      <c r="AJ275" s="6">
        <f t="shared" si="274"/>
        <v>-12</v>
      </c>
      <c r="AK275" s="6">
        <f t="shared" si="274"/>
        <v>-13</v>
      </c>
      <c r="AL275" s="6">
        <f t="shared" si="274"/>
        <v>-14</v>
      </c>
      <c r="AM275" s="6">
        <f t="shared" si="274"/>
        <v>-15</v>
      </c>
      <c r="AN275" s="6">
        <f t="shared" si="274"/>
        <v>-16</v>
      </c>
      <c r="AO275" s="6">
        <f t="shared" si="274"/>
        <v>-17</v>
      </c>
      <c r="AP275" s="6">
        <f t="shared" si="274"/>
        <v>-18</v>
      </c>
      <c r="AQ275" s="6">
        <f t="shared" si="274"/>
        <v>-19</v>
      </c>
      <c r="AR275" s="6">
        <f t="shared" si="274"/>
        <v>-20</v>
      </c>
      <c r="AS275" s="6">
        <f t="shared" si="274"/>
        <v>-21</v>
      </c>
      <c r="AT275" s="6">
        <f t="shared" si="274"/>
        <v>-22</v>
      </c>
      <c r="AU275" s="6">
        <f t="shared" si="274"/>
        <v>-23</v>
      </c>
      <c r="AV275" s="6">
        <f t="shared" si="274"/>
        <v>-24</v>
      </c>
      <c r="AW275" s="6">
        <f t="shared" si="274"/>
        <v>-25</v>
      </c>
      <c r="AX275" s="6">
        <f t="shared" si="274"/>
        <v>-26</v>
      </c>
      <c r="AY275" s="6">
        <f t="shared" si="274"/>
        <v>-27</v>
      </c>
      <c r="AZ275" s="6">
        <f t="shared" si="274"/>
        <v>-28</v>
      </c>
      <c r="BA275" s="6">
        <f t="shared" si="274"/>
        <v>-29</v>
      </c>
      <c r="BB275" s="6">
        <f t="shared" ref="BB275:BS275" si="275">BB273-BB274</f>
        <v>-30</v>
      </c>
      <c r="BC275" s="6">
        <f t="shared" si="275"/>
        <v>-31</v>
      </c>
      <c r="BD275" s="6">
        <f t="shared" si="275"/>
        <v>-32</v>
      </c>
      <c r="BE275" s="6">
        <f t="shared" si="275"/>
        <v>-33</v>
      </c>
      <c r="BF275" s="6">
        <f t="shared" si="275"/>
        <v>-34</v>
      </c>
      <c r="BG275" s="6">
        <f t="shared" si="275"/>
        <v>-35</v>
      </c>
      <c r="BH275" s="6">
        <f t="shared" si="275"/>
        <v>-36</v>
      </c>
      <c r="BI275" s="6">
        <f t="shared" si="275"/>
        <v>-37</v>
      </c>
      <c r="BJ275" s="6">
        <f t="shared" si="275"/>
        <v>-38</v>
      </c>
      <c r="BK275" s="6">
        <f t="shared" si="275"/>
        <v>-39</v>
      </c>
      <c r="BL275" s="6">
        <f t="shared" si="275"/>
        <v>-40</v>
      </c>
      <c r="BM275" s="6">
        <f t="shared" si="275"/>
        <v>-41</v>
      </c>
      <c r="BN275" s="6">
        <f t="shared" si="275"/>
        <v>-42</v>
      </c>
      <c r="BO275" s="6">
        <f t="shared" si="275"/>
        <v>-43</v>
      </c>
      <c r="BP275" s="6">
        <f t="shared" si="275"/>
        <v>-44</v>
      </c>
      <c r="BQ275" s="6">
        <f t="shared" si="275"/>
        <v>-45</v>
      </c>
      <c r="BR275" s="6">
        <f t="shared" si="275"/>
        <v>-46</v>
      </c>
      <c r="BS275" s="6">
        <f t="shared" si="275"/>
        <v>-47</v>
      </c>
      <c r="BU275" s="6" t="s">
        <v>21</v>
      </c>
      <c r="BV275" s="6"/>
      <c r="BW275" s="6"/>
    </row>
    <row r="276" spans="22:75" x14ac:dyDescent="0.35">
      <c r="V276" s="6">
        <f>IF(V275&gt;=0,COUNT($V275)+BT272,"")</f>
        <v>98</v>
      </c>
      <c r="W276" s="6">
        <f>IF(W275&gt;=0,COUNT($V275:W275)+$BT272,"")</f>
        <v>99</v>
      </c>
      <c r="X276" s="6">
        <f>IF(X275&gt;=0,COUNT($V275:X275)+$BT272,"")</f>
        <v>100</v>
      </c>
      <c r="Y276" s="6" t="str">
        <f>IF(Y275&gt;=0,COUNT($V275:Y275)+$BT272,"")</f>
        <v/>
      </c>
      <c r="Z276" s="6" t="str">
        <f>IF(Z275&gt;=0,COUNT($V275:Z275)+$BT272,"")</f>
        <v/>
      </c>
      <c r="AA276" s="6" t="str">
        <f>IF(AA275&gt;=0,COUNT($V275:AA275)+$BT272,"")</f>
        <v/>
      </c>
      <c r="AB276" s="6" t="str">
        <f>IF(AB275&gt;=0,COUNT($V275:AB275)+$BT272,"")</f>
        <v/>
      </c>
      <c r="AC276" s="6" t="str">
        <f>IF(AC275&gt;=0,COUNT($V275:AC275)+$BT272,"")</f>
        <v/>
      </c>
      <c r="AD276" s="6" t="str">
        <f>IF(AD275&gt;=0,COUNT($V275:AD275)+$BT272,"")</f>
        <v/>
      </c>
      <c r="AE276" s="6" t="str">
        <f>IF(AE275&gt;=0,COUNT($V275:AE275)+$BT272,"")</f>
        <v/>
      </c>
      <c r="AF276" s="6" t="str">
        <f>IF(AF275&gt;=0,COUNT($V275:AF275)+$BT272,"")</f>
        <v/>
      </c>
      <c r="AG276" s="6" t="str">
        <f>IF(AG275&gt;=0,COUNT($V275:AG275)+$BT272,"")</f>
        <v/>
      </c>
      <c r="AH276" s="6" t="str">
        <f>IF(AH275&gt;=0,COUNT($V275:AH275)+$BT272,"")</f>
        <v/>
      </c>
      <c r="AI276" s="6" t="str">
        <f>IF(AI275&gt;=0,COUNT($V275:AI275)+$BT272,"")</f>
        <v/>
      </c>
      <c r="AJ276" s="6" t="str">
        <f>IF(AJ275&gt;=0,COUNT($V275:AJ275)+$BT272,"")</f>
        <v/>
      </c>
      <c r="AK276" s="6" t="str">
        <f>IF(AK275&gt;=0,COUNT($V275:AK275)+$BT272,"")</f>
        <v/>
      </c>
      <c r="AL276" s="6" t="str">
        <f>IF(AL275&gt;=0,COUNT($V275:AL275)+$BT272,"")</f>
        <v/>
      </c>
      <c r="AM276" s="6" t="str">
        <f>IF(AM275&gt;=0,COUNT($V275:AM275)+$BT272,"")</f>
        <v/>
      </c>
      <c r="AN276" s="6" t="str">
        <f>IF(AN275&gt;=0,COUNT($V275:AN275)+$BT272,"")</f>
        <v/>
      </c>
      <c r="AO276" s="6" t="str">
        <f>IF(AO275&gt;=0,COUNT($V275:AO275)+$BT272,"")</f>
        <v/>
      </c>
      <c r="AP276" s="6" t="str">
        <f>IF(AP275&gt;=0,COUNT($V275:AP275)+$BT272,"")</f>
        <v/>
      </c>
      <c r="AQ276" s="6" t="str">
        <f>IF(AQ275&gt;=0,COUNT($V275:AQ275)+$BT272,"")</f>
        <v/>
      </c>
      <c r="AR276" s="6" t="str">
        <f>IF(AR275&gt;=0,COUNT($V275:AR275)+$BT272,"")</f>
        <v/>
      </c>
      <c r="AS276" s="6" t="str">
        <f>IF(AS275&gt;=0,COUNT($V275:AS275)+$BT272,"")</f>
        <v/>
      </c>
      <c r="AT276" s="6" t="str">
        <f>IF(AT275&gt;=0,COUNT($V275:AT275)+$BT272,"")</f>
        <v/>
      </c>
      <c r="AU276" s="6" t="str">
        <f>IF(AU275&gt;=0,COUNT($V275:AU275)+$BT272,"")</f>
        <v/>
      </c>
      <c r="AV276" s="6" t="str">
        <f>IF(AV275&gt;=0,COUNT($V275:AV275)+$BT272,"")</f>
        <v/>
      </c>
      <c r="AW276" s="6" t="str">
        <f>IF(AW275&gt;=0,COUNT($V275:AW275)+$BT272,"")</f>
        <v/>
      </c>
      <c r="AX276" s="6" t="str">
        <f>IF(AX275&gt;=0,COUNT($V275:AX275)+$BT272,"")</f>
        <v/>
      </c>
      <c r="AY276" s="6" t="str">
        <f>IF(AY275&gt;=0,COUNT($V275:AY275)+$BT272,"")</f>
        <v/>
      </c>
      <c r="AZ276" s="6" t="str">
        <f>IF(AZ275&gt;=0,COUNT($V275:AZ275)+$BT272,"")</f>
        <v/>
      </c>
      <c r="BA276" s="6" t="str">
        <f>IF(BA275&gt;=0,COUNT($V275:BA275)+$BT272,"")</f>
        <v/>
      </c>
      <c r="BB276" s="6" t="str">
        <f>IF(BB275&gt;=0,COUNT($V275:BB275)+$BT272,"")</f>
        <v/>
      </c>
      <c r="BC276" s="6" t="str">
        <f>IF(BC275&gt;=0,COUNT($V275:BC275)+$BT272,"")</f>
        <v/>
      </c>
      <c r="BD276" s="6" t="str">
        <f>IF(BD275&gt;=0,COUNT($V275:BD275)+$BT272,"")</f>
        <v/>
      </c>
      <c r="BE276" s="6" t="str">
        <f>IF(BE275&gt;=0,COUNT($V275:BE275)+$BT272,"")</f>
        <v/>
      </c>
      <c r="BF276" s="6" t="str">
        <f>IF(BF275&gt;=0,COUNT($V275:BF275)+$BT272,"")</f>
        <v/>
      </c>
      <c r="BG276" s="6" t="str">
        <f>IF(BG275&gt;=0,COUNT($V275:BG275)+$BT272,"")</f>
        <v/>
      </c>
      <c r="BH276" s="6" t="str">
        <f>IF(BH275&gt;=0,COUNT($V275:BH275)+$BT272,"")</f>
        <v/>
      </c>
      <c r="BI276" s="6" t="str">
        <f>IF(BI275&gt;=0,COUNT($V275:BI275)+$BT272,"")</f>
        <v/>
      </c>
      <c r="BJ276" s="6" t="str">
        <f>IF(BJ275&gt;=0,COUNT($V275:BJ275)+$BT272,"")</f>
        <v/>
      </c>
      <c r="BK276" s="6" t="str">
        <f>IF(BK275&gt;=0,COUNT($V275:BK275)+$BT272,"")</f>
        <v/>
      </c>
      <c r="BL276" s="6" t="str">
        <f>IF(BL275&gt;=0,COUNT($V275:BL275)+$BT272,"")</f>
        <v/>
      </c>
      <c r="BM276" s="6" t="str">
        <f>IF(BM275&gt;=0,COUNT($V275:BM275)+$BT272,"")</f>
        <v/>
      </c>
      <c r="BN276" s="6" t="str">
        <f>IF(BN275&gt;=0,COUNT($V275:BN275)+$BT272,"")</f>
        <v/>
      </c>
      <c r="BO276" s="6" t="str">
        <f>IF(BO275&gt;=0,COUNT($V275:BO275)+$BT272,"")</f>
        <v/>
      </c>
      <c r="BP276" s="6" t="str">
        <f>IF(BP275&gt;=0,COUNT($V275:BP275)+$BT272,"")</f>
        <v/>
      </c>
      <c r="BQ276" s="6" t="str">
        <f>IF(BQ275&gt;=0,COUNT($V275:BQ275)+$BT272,"")</f>
        <v/>
      </c>
      <c r="BR276" s="6" t="str">
        <f>IF(BR275&gt;=0,COUNT($V275:BR275)+$BT272,"")</f>
        <v/>
      </c>
      <c r="BS276" s="6" t="str">
        <f>IF(BS275&gt;=0,COUNT($V275:BS275)+$BT272,"")</f>
        <v/>
      </c>
      <c r="BT276" s="6">
        <f>COUNT(V276:BS276)+BT272</f>
        <v>100</v>
      </c>
      <c r="BU276" s="276" t="str">
        <f>V276&amp;BU275&amp;W276&amp;BU275&amp;X276&amp;BU275&amp;Y276&amp;BU275&amp;Z276&amp;BU275&amp;AA276&amp;BU275&amp;AB276&amp;BU275&amp;AC276&amp;BU275&amp;AD276&amp;BU275&amp;AE276&amp;BU275&amp;AF276&amp;BU275&amp;AG276&amp;BU275&amp;AH276&amp;BU275&amp;AI276&amp;BU275&amp;AJ276&amp;BU275&amp;AK276&amp;BU275&amp;AL276&amp;BU275&amp;AM276&amp;BU275&amp;AN276&amp;BU275&amp;AO276&amp;BU275&amp;AP276&amp;BU275&amp;AQ276&amp;BU275&amp;AR276&amp;BU275&amp;AS276&amp;BU275&amp;AT276&amp;BU275&amp;AU276&amp;BU275&amp;AV276&amp;BU275&amp;AW276&amp;BU275&amp;AX276&amp;BU275&amp;AY276&amp;BU275&amp;AZ276&amp;BU275&amp;BA276&amp;BU275&amp;BB276&amp;BU275&amp;BC276&amp;BU275&amp;BD276&amp;BU275&amp;BE276&amp;BU275&amp;BF276&amp;BU275&amp;BG276&amp;BU275&amp;BH276&amp;BU275&amp;BI276&amp;BU275&amp;BJ276&amp;BU275&amp;BK276&amp;BU275&amp;BL276&amp;BU275&amp;BM276&amp;BU275&amp;BN276&amp;BU275&amp;BO276&amp;BU275&amp;BP276&amp;BU275&amp;BQ276&amp;BU275&amp;BR276&amp;BU275&amp;BS276</f>
        <v xml:space="preserve">98  99  100                                                                                              </v>
      </c>
      <c r="BV276" s="6"/>
      <c r="BW276" s="6"/>
    </row>
    <row r="277" spans="22:75" x14ac:dyDescent="0.35">
      <c r="V277" s="275">
        <f>'Encode Data'!I40</f>
        <v>0</v>
      </c>
      <c r="W277" s="6">
        <f t="shared" ref="W277:BB277" si="276">V277</f>
        <v>0</v>
      </c>
      <c r="X277" s="6">
        <f t="shared" si="276"/>
        <v>0</v>
      </c>
      <c r="Y277" s="6">
        <f t="shared" si="276"/>
        <v>0</v>
      </c>
      <c r="Z277" s="6">
        <f t="shared" si="276"/>
        <v>0</v>
      </c>
      <c r="AA277" s="6">
        <f t="shared" si="276"/>
        <v>0</v>
      </c>
      <c r="AB277" s="6">
        <f t="shared" si="276"/>
        <v>0</v>
      </c>
      <c r="AC277" s="6">
        <f t="shared" si="276"/>
        <v>0</v>
      </c>
      <c r="AD277" s="6">
        <f t="shared" si="276"/>
        <v>0</v>
      </c>
      <c r="AE277" s="6">
        <f t="shared" si="276"/>
        <v>0</v>
      </c>
      <c r="AF277" s="6">
        <f t="shared" si="276"/>
        <v>0</v>
      </c>
      <c r="AG277" s="6">
        <f t="shared" si="276"/>
        <v>0</v>
      </c>
      <c r="AH277" s="6">
        <f t="shared" si="276"/>
        <v>0</v>
      </c>
      <c r="AI277" s="6">
        <f t="shared" si="276"/>
        <v>0</v>
      </c>
      <c r="AJ277" s="6">
        <f t="shared" si="276"/>
        <v>0</v>
      </c>
      <c r="AK277" s="6">
        <f t="shared" si="276"/>
        <v>0</v>
      </c>
      <c r="AL277" s="6">
        <f t="shared" si="276"/>
        <v>0</v>
      </c>
      <c r="AM277" s="6">
        <f t="shared" si="276"/>
        <v>0</v>
      </c>
      <c r="AN277" s="6">
        <f t="shared" si="276"/>
        <v>0</v>
      </c>
      <c r="AO277" s="6">
        <f t="shared" si="276"/>
        <v>0</v>
      </c>
      <c r="AP277" s="6">
        <f t="shared" si="276"/>
        <v>0</v>
      </c>
      <c r="AQ277" s="6">
        <f t="shared" si="276"/>
        <v>0</v>
      </c>
      <c r="AR277" s="6">
        <f t="shared" si="276"/>
        <v>0</v>
      </c>
      <c r="AS277" s="6">
        <f t="shared" si="276"/>
        <v>0</v>
      </c>
      <c r="AT277" s="6">
        <f t="shared" si="276"/>
        <v>0</v>
      </c>
      <c r="AU277" s="6">
        <f t="shared" si="276"/>
        <v>0</v>
      </c>
      <c r="AV277" s="6">
        <f t="shared" si="276"/>
        <v>0</v>
      </c>
      <c r="AW277" s="6">
        <f t="shared" si="276"/>
        <v>0</v>
      </c>
      <c r="AX277" s="6">
        <f t="shared" si="276"/>
        <v>0</v>
      </c>
      <c r="AY277" s="6">
        <f t="shared" si="276"/>
        <v>0</v>
      </c>
      <c r="AZ277" s="6">
        <f t="shared" si="276"/>
        <v>0</v>
      </c>
      <c r="BA277" s="6">
        <f t="shared" si="276"/>
        <v>0</v>
      </c>
      <c r="BB277" s="6">
        <f t="shared" si="276"/>
        <v>0</v>
      </c>
      <c r="BC277" s="6">
        <f t="shared" ref="BC277:BS277" si="277">BB277</f>
        <v>0</v>
      </c>
      <c r="BD277" s="6">
        <f t="shared" si="277"/>
        <v>0</v>
      </c>
      <c r="BE277" s="6">
        <f t="shared" si="277"/>
        <v>0</v>
      </c>
      <c r="BF277" s="6">
        <f t="shared" si="277"/>
        <v>0</v>
      </c>
      <c r="BG277" s="6">
        <f t="shared" si="277"/>
        <v>0</v>
      </c>
      <c r="BH277" s="6">
        <f t="shared" si="277"/>
        <v>0</v>
      </c>
      <c r="BI277" s="6">
        <f t="shared" si="277"/>
        <v>0</v>
      </c>
      <c r="BJ277" s="6">
        <f t="shared" si="277"/>
        <v>0</v>
      </c>
      <c r="BK277" s="6">
        <f t="shared" si="277"/>
        <v>0</v>
      </c>
      <c r="BL277" s="6">
        <f t="shared" si="277"/>
        <v>0</v>
      </c>
      <c r="BM277" s="6">
        <f t="shared" si="277"/>
        <v>0</v>
      </c>
      <c r="BN277" s="6">
        <f t="shared" si="277"/>
        <v>0</v>
      </c>
      <c r="BO277" s="6">
        <f t="shared" si="277"/>
        <v>0</v>
      </c>
      <c r="BP277" s="6">
        <f t="shared" si="277"/>
        <v>0</v>
      </c>
      <c r="BQ277" s="6">
        <f t="shared" si="277"/>
        <v>0</v>
      </c>
      <c r="BR277" s="6">
        <f t="shared" si="277"/>
        <v>0</v>
      </c>
      <c r="BS277" s="6">
        <f t="shared" si="277"/>
        <v>0</v>
      </c>
      <c r="BV277" s="6"/>
      <c r="BW277" s="6"/>
    </row>
    <row r="278" spans="22:75" x14ac:dyDescent="0.35">
      <c r="V278" s="6">
        <v>1</v>
      </c>
      <c r="W278" s="6">
        <v>2</v>
      </c>
      <c r="X278" s="6">
        <v>3</v>
      </c>
      <c r="Y278" s="6">
        <v>4</v>
      </c>
      <c r="Z278" s="6">
        <v>5</v>
      </c>
      <c r="AA278" s="6">
        <v>6</v>
      </c>
      <c r="AB278" s="6">
        <v>7</v>
      </c>
      <c r="AC278" s="6">
        <v>8</v>
      </c>
      <c r="AD278" s="6">
        <v>9</v>
      </c>
      <c r="AE278" s="6">
        <v>10</v>
      </c>
      <c r="AF278" s="6">
        <v>11</v>
      </c>
      <c r="AG278" s="6">
        <v>12</v>
      </c>
      <c r="AH278" s="6">
        <v>13</v>
      </c>
      <c r="AI278" s="6">
        <v>14</v>
      </c>
      <c r="AJ278" s="6">
        <v>15</v>
      </c>
      <c r="AK278" s="6">
        <v>16</v>
      </c>
      <c r="AL278" s="6">
        <v>17</v>
      </c>
      <c r="AM278" s="6">
        <v>18</v>
      </c>
      <c r="AN278" s="6">
        <v>19</v>
      </c>
      <c r="AO278" s="6">
        <v>20</v>
      </c>
      <c r="AP278" s="6">
        <v>21</v>
      </c>
      <c r="AQ278" s="6">
        <v>22</v>
      </c>
      <c r="AR278" s="6">
        <v>23</v>
      </c>
      <c r="AS278" s="6">
        <v>24</v>
      </c>
      <c r="AT278" s="6">
        <v>25</v>
      </c>
      <c r="AU278" s="6">
        <v>26</v>
      </c>
      <c r="AV278" s="6">
        <v>27</v>
      </c>
      <c r="AW278" s="6">
        <v>28</v>
      </c>
      <c r="AX278" s="6">
        <v>29</v>
      </c>
      <c r="AY278" s="6">
        <v>30</v>
      </c>
      <c r="AZ278" s="6">
        <v>31</v>
      </c>
      <c r="BA278" s="6">
        <v>32</v>
      </c>
      <c r="BB278" s="6">
        <v>33</v>
      </c>
      <c r="BC278" s="6">
        <v>34</v>
      </c>
      <c r="BD278" s="6">
        <v>35</v>
      </c>
      <c r="BE278" s="6">
        <v>36</v>
      </c>
      <c r="BF278" s="6">
        <v>37</v>
      </c>
      <c r="BG278" s="6">
        <v>38</v>
      </c>
      <c r="BH278" s="6">
        <v>39</v>
      </c>
      <c r="BI278" s="6">
        <v>40</v>
      </c>
      <c r="BJ278" s="6">
        <v>41</v>
      </c>
      <c r="BK278" s="6">
        <v>42</v>
      </c>
      <c r="BL278" s="6">
        <v>43</v>
      </c>
      <c r="BM278" s="6">
        <v>44</v>
      </c>
      <c r="BN278" s="6">
        <v>45</v>
      </c>
      <c r="BO278" s="6">
        <v>46</v>
      </c>
      <c r="BP278" s="6">
        <v>47</v>
      </c>
      <c r="BQ278" s="6">
        <v>48</v>
      </c>
      <c r="BR278" s="6">
        <v>49</v>
      </c>
      <c r="BS278" s="6">
        <v>50</v>
      </c>
      <c r="BV278" s="6"/>
      <c r="BW278" s="6"/>
    </row>
    <row r="279" spans="22:75" x14ac:dyDescent="0.35">
      <c r="V279" s="6">
        <f t="shared" ref="V279:BA279" si="278">V277-V278</f>
        <v>-1</v>
      </c>
      <c r="W279" s="6">
        <f t="shared" si="278"/>
        <v>-2</v>
      </c>
      <c r="X279" s="6">
        <f t="shared" si="278"/>
        <v>-3</v>
      </c>
      <c r="Y279" s="6">
        <f t="shared" si="278"/>
        <v>-4</v>
      </c>
      <c r="Z279" s="6">
        <f t="shared" si="278"/>
        <v>-5</v>
      </c>
      <c r="AA279" s="6">
        <f t="shared" si="278"/>
        <v>-6</v>
      </c>
      <c r="AB279" s="6">
        <f t="shared" si="278"/>
        <v>-7</v>
      </c>
      <c r="AC279" s="6">
        <f t="shared" si="278"/>
        <v>-8</v>
      </c>
      <c r="AD279" s="6">
        <f t="shared" si="278"/>
        <v>-9</v>
      </c>
      <c r="AE279" s="6">
        <f t="shared" si="278"/>
        <v>-10</v>
      </c>
      <c r="AF279" s="6">
        <f t="shared" si="278"/>
        <v>-11</v>
      </c>
      <c r="AG279" s="6">
        <f t="shared" si="278"/>
        <v>-12</v>
      </c>
      <c r="AH279" s="6">
        <f t="shared" si="278"/>
        <v>-13</v>
      </c>
      <c r="AI279" s="6">
        <f t="shared" si="278"/>
        <v>-14</v>
      </c>
      <c r="AJ279" s="6">
        <f t="shared" si="278"/>
        <v>-15</v>
      </c>
      <c r="AK279" s="6">
        <f t="shared" si="278"/>
        <v>-16</v>
      </c>
      <c r="AL279" s="6">
        <f t="shared" si="278"/>
        <v>-17</v>
      </c>
      <c r="AM279" s="6">
        <f t="shared" si="278"/>
        <v>-18</v>
      </c>
      <c r="AN279" s="6">
        <f t="shared" si="278"/>
        <v>-19</v>
      </c>
      <c r="AO279" s="6">
        <f t="shared" si="278"/>
        <v>-20</v>
      </c>
      <c r="AP279" s="6">
        <f t="shared" si="278"/>
        <v>-21</v>
      </c>
      <c r="AQ279" s="6">
        <f t="shared" si="278"/>
        <v>-22</v>
      </c>
      <c r="AR279" s="6">
        <f t="shared" si="278"/>
        <v>-23</v>
      </c>
      <c r="AS279" s="6">
        <f t="shared" si="278"/>
        <v>-24</v>
      </c>
      <c r="AT279" s="6">
        <f t="shared" si="278"/>
        <v>-25</v>
      </c>
      <c r="AU279" s="6">
        <f t="shared" si="278"/>
        <v>-26</v>
      </c>
      <c r="AV279" s="6">
        <f t="shared" si="278"/>
        <v>-27</v>
      </c>
      <c r="AW279" s="6">
        <f t="shared" si="278"/>
        <v>-28</v>
      </c>
      <c r="AX279" s="6">
        <f t="shared" si="278"/>
        <v>-29</v>
      </c>
      <c r="AY279" s="6">
        <f t="shared" si="278"/>
        <v>-30</v>
      </c>
      <c r="AZ279" s="6">
        <f t="shared" si="278"/>
        <v>-31</v>
      </c>
      <c r="BA279" s="6">
        <f t="shared" si="278"/>
        <v>-32</v>
      </c>
      <c r="BB279" s="6">
        <f t="shared" ref="BB279:BS279" si="279">BB277-BB278</f>
        <v>-33</v>
      </c>
      <c r="BC279" s="6">
        <f t="shared" si="279"/>
        <v>-34</v>
      </c>
      <c r="BD279" s="6">
        <f t="shared" si="279"/>
        <v>-35</v>
      </c>
      <c r="BE279" s="6">
        <f t="shared" si="279"/>
        <v>-36</v>
      </c>
      <c r="BF279" s="6">
        <f t="shared" si="279"/>
        <v>-37</v>
      </c>
      <c r="BG279" s="6">
        <f t="shared" si="279"/>
        <v>-38</v>
      </c>
      <c r="BH279" s="6">
        <f t="shared" si="279"/>
        <v>-39</v>
      </c>
      <c r="BI279" s="6">
        <f t="shared" si="279"/>
        <v>-40</v>
      </c>
      <c r="BJ279" s="6">
        <f t="shared" si="279"/>
        <v>-41</v>
      </c>
      <c r="BK279" s="6">
        <f t="shared" si="279"/>
        <v>-42</v>
      </c>
      <c r="BL279" s="6">
        <f t="shared" si="279"/>
        <v>-43</v>
      </c>
      <c r="BM279" s="6">
        <f t="shared" si="279"/>
        <v>-44</v>
      </c>
      <c r="BN279" s="6">
        <f t="shared" si="279"/>
        <v>-45</v>
      </c>
      <c r="BO279" s="6">
        <f t="shared" si="279"/>
        <v>-46</v>
      </c>
      <c r="BP279" s="6">
        <f t="shared" si="279"/>
        <v>-47</v>
      </c>
      <c r="BQ279" s="6">
        <f t="shared" si="279"/>
        <v>-48</v>
      </c>
      <c r="BR279" s="6">
        <f t="shared" si="279"/>
        <v>-49</v>
      </c>
      <c r="BS279" s="6">
        <f t="shared" si="279"/>
        <v>-50</v>
      </c>
      <c r="BU279" s="6" t="s">
        <v>21</v>
      </c>
      <c r="BV279" s="6"/>
      <c r="BW279" s="6"/>
    </row>
    <row r="280" spans="22:75" x14ac:dyDescent="0.35">
      <c r="V280" s="6" t="str">
        <f>IF(V279&gt;=0,COUNT($V279)+BT276,"")</f>
        <v/>
      </c>
      <c r="W280" s="6" t="str">
        <f>IF(W279&gt;=0,COUNT($V279:W279)+$BT276,"")</f>
        <v/>
      </c>
      <c r="X280" s="6" t="str">
        <f>IF(X279&gt;=0,COUNT($V279:X279)+$BT276,"")</f>
        <v/>
      </c>
      <c r="Y280" s="6" t="str">
        <f>IF(Y279&gt;=0,COUNT($V279:Y279)+$BT276,"")</f>
        <v/>
      </c>
      <c r="Z280" s="6" t="str">
        <f>IF(Z279&gt;=0,COUNT($V279:Z279)+$BT276,"")</f>
        <v/>
      </c>
      <c r="AA280" s="6" t="str">
        <f>IF(AA279&gt;=0,COUNT($V279:AA279)+$BT276,"")</f>
        <v/>
      </c>
      <c r="AB280" s="6" t="str">
        <f>IF(AB279&gt;=0,COUNT($V279:AB279)+$BT276,"")</f>
        <v/>
      </c>
      <c r="AC280" s="6" t="str">
        <f>IF(AC279&gt;=0,COUNT($V279:AC279)+$BT276,"")</f>
        <v/>
      </c>
      <c r="AD280" s="6" t="str">
        <f>IF(AD279&gt;=0,COUNT($V279:AD279)+$BT276,"")</f>
        <v/>
      </c>
      <c r="AE280" s="6" t="str">
        <f>IF(AE279&gt;=0,COUNT($V279:AE279)+$BT276,"")</f>
        <v/>
      </c>
      <c r="AF280" s="6" t="str">
        <f>IF(AF279&gt;=0,COUNT($V279:AF279)+$BT276,"")</f>
        <v/>
      </c>
      <c r="AG280" s="6" t="str">
        <f>IF(AG279&gt;=0,COUNT($V279:AG279)+$BT276,"")</f>
        <v/>
      </c>
      <c r="AH280" s="6" t="str">
        <f>IF(AH279&gt;=0,COUNT($V279:AH279)+$BT276,"")</f>
        <v/>
      </c>
      <c r="AI280" s="6" t="str">
        <f>IF(AI279&gt;=0,COUNT($V279:AI279)+$BT276,"")</f>
        <v/>
      </c>
      <c r="AJ280" s="6" t="str">
        <f>IF(AJ279&gt;=0,COUNT($V279:AJ279)+$BT276,"")</f>
        <v/>
      </c>
      <c r="AK280" s="6" t="str">
        <f>IF(AK279&gt;=0,COUNT($V279:AK279)+$BT276,"")</f>
        <v/>
      </c>
      <c r="AL280" s="6" t="str">
        <f>IF(AL279&gt;=0,COUNT($V279:AL279)+$BT276,"")</f>
        <v/>
      </c>
      <c r="AM280" s="6" t="str">
        <f>IF(AM279&gt;=0,COUNT($V279:AM279)+$BT276,"")</f>
        <v/>
      </c>
      <c r="AN280" s="6" t="str">
        <f>IF(AN279&gt;=0,COUNT($V279:AN279)+$BT276,"")</f>
        <v/>
      </c>
      <c r="AO280" s="6" t="str">
        <f>IF(AO279&gt;=0,COUNT($V279:AO279)+$BT276,"")</f>
        <v/>
      </c>
      <c r="AP280" s="6" t="str">
        <f>IF(AP279&gt;=0,COUNT($V279:AP279)+$BT276,"")</f>
        <v/>
      </c>
      <c r="AQ280" s="6" t="str">
        <f>IF(AQ279&gt;=0,COUNT($V279:AQ279)+$BT276,"")</f>
        <v/>
      </c>
      <c r="AR280" s="6" t="str">
        <f>IF(AR279&gt;=0,COUNT($V279:AR279)+$BT276,"")</f>
        <v/>
      </c>
      <c r="AS280" s="6" t="str">
        <f>IF(AS279&gt;=0,COUNT($V279:AS279)+$BT276,"")</f>
        <v/>
      </c>
      <c r="AT280" s="6" t="str">
        <f>IF(AT279&gt;=0,COUNT($V279:AT279)+$BT276,"")</f>
        <v/>
      </c>
      <c r="AU280" s="6" t="str">
        <f>IF(AU279&gt;=0,COUNT($V279:AU279)+$BT276,"")</f>
        <v/>
      </c>
      <c r="AV280" s="6" t="str">
        <f>IF(AV279&gt;=0,COUNT($V279:AV279)+$BT276,"")</f>
        <v/>
      </c>
      <c r="AW280" s="6" t="str">
        <f>IF(AW279&gt;=0,COUNT($V279:AW279)+$BT276,"")</f>
        <v/>
      </c>
      <c r="AX280" s="6" t="str">
        <f>IF(AX279&gt;=0,COUNT($V279:AX279)+$BT276,"")</f>
        <v/>
      </c>
      <c r="AY280" s="6" t="str">
        <f>IF(AY279&gt;=0,COUNT($V279:AY279)+$BT276,"")</f>
        <v/>
      </c>
      <c r="AZ280" s="6" t="str">
        <f>IF(AZ279&gt;=0,COUNT($V279:AZ279)+$BT276,"")</f>
        <v/>
      </c>
      <c r="BA280" s="6" t="str">
        <f>IF(BA279&gt;=0,COUNT($V279:BA279)+$BT276,"")</f>
        <v/>
      </c>
      <c r="BB280" s="6" t="str">
        <f>IF(BB279&gt;=0,COUNT($V279:BB279)+$BT276,"")</f>
        <v/>
      </c>
      <c r="BC280" s="6" t="str">
        <f>IF(BC279&gt;=0,COUNT($V279:BC279)+$BT276,"")</f>
        <v/>
      </c>
      <c r="BD280" s="6" t="str">
        <f>IF(BD279&gt;=0,COUNT($V279:BD279)+$BT276,"")</f>
        <v/>
      </c>
      <c r="BE280" s="6" t="str">
        <f>IF(BE279&gt;=0,COUNT($V279:BE279)+$BT276,"")</f>
        <v/>
      </c>
      <c r="BF280" s="6" t="str">
        <f>IF(BF279&gt;=0,COUNT($V279:BF279)+$BT276,"")</f>
        <v/>
      </c>
      <c r="BG280" s="6" t="str">
        <f>IF(BG279&gt;=0,COUNT($V279:BG279)+$BT276,"")</f>
        <v/>
      </c>
      <c r="BH280" s="6" t="str">
        <f>IF(BH279&gt;=0,COUNT($V279:BH279)+$BT276,"")</f>
        <v/>
      </c>
      <c r="BI280" s="6" t="str">
        <f>IF(BI279&gt;=0,COUNT($V279:BI279)+$BT276,"")</f>
        <v/>
      </c>
      <c r="BJ280" s="6" t="str">
        <f>IF(BJ279&gt;=0,COUNT($V279:BJ279)+$BT276,"")</f>
        <v/>
      </c>
      <c r="BK280" s="6" t="str">
        <f>IF(BK279&gt;=0,COUNT($V279:BK279)+$BT276,"")</f>
        <v/>
      </c>
      <c r="BL280" s="6" t="str">
        <f>IF(BL279&gt;=0,COUNT($V279:BL279)+$BT276,"")</f>
        <v/>
      </c>
      <c r="BM280" s="6" t="str">
        <f>IF(BM279&gt;=0,COUNT($V279:BM279)+$BT276,"")</f>
        <v/>
      </c>
      <c r="BN280" s="6" t="str">
        <f>IF(BN279&gt;=0,COUNT($V279:BN279)+$BT276,"")</f>
        <v/>
      </c>
      <c r="BO280" s="6" t="str">
        <f>IF(BO279&gt;=0,COUNT($V279:BO279)+$BT276,"")</f>
        <v/>
      </c>
      <c r="BP280" s="6" t="str">
        <f>IF(BP279&gt;=0,COUNT($V279:BP279)+$BT276,"")</f>
        <v/>
      </c>
      <c r="BQ280" s="6" t="str">
        <f>IF(BQ279&gt;=0,COUNT($V279:BQ279)+$BT276,"")</f>
        <v/>
      </c>
      <c r="BR280" s="6" t="str">
        <f>IF(BR279&gt;=0,COUNT($V279:BR279)+$BT276,"")</f>
        <v/>
      </c>
      <c r="BS280" s="6" t="str">
        <f>IF(BS279&gt;=0,COUNT($V279:BS279)+$BT276,"")</f>
        <v/>
      </c>
      <c r="BT280" s="6">
        <f>COUNT(V280:BS280)+BT276</f>
        <v>100</v>
      </c>
      <c r="BU280" s="276" t="str">
        <f>V280&amp;BU279&amp;W280&amp;BU279&amp;X280&amp;BU279&amp;Y280&amp;BU279&amp;Z280&amp;BU279&amp;AA280&amp;BU279&amp;AB280&amp;BU279&amp;AC280&amp;BU279&amp;AD280&amp;BU279&amp;AE280&amp;BU279&amp;AF280&amp;BU279&amp;AG280&amp;BU279&amp;AH280&amp;BU279&amp;AI280&amp;BU279&amp;AJ280&amp;BU279&amp;AK280&amp;BU279&amp;AL280&amp;BU279&amp;AM280&amp;BU279&amp;AN280&amp;BU279&amp;AO280&amp;BU279&amp;AP280&amp;BU279&amp;AQ280&amp;BU279&amp;AR280&amp;BU279&amp;AS280&amp;BU279&amp;AT280&amp;BU279&amp;AU280&amp;BU279&amp;AV280&amp;BU279&amp;AW280&amp;BU279&amp;AX280&amp;BU279&amp;AY280&amp;BU279&amp;AZ280&amp;BU279&amp;BA280&amp;BU279&amp;BB280&amp;BU279&amp;BC280&amp;BU279&amp;BD280&amp;BU279&amp;BE280&amp;BU279&amp;BF280&amp;BU279&amp;BG280&amp;BU279&amp;BH280&amp;BU279&amp;BI280&amp;BU279&amp;BJ280&amp;BU279&amp;BK280&amp;BU279&amp;BL280&amp;BU279&amp;BM280&amp;BU279&amp;BN280&amp;BU279&amp;BO280&amp;BU279&amp;BP280&amp;BU279&amp;BQ280&amp;BU279&amp;BR280&amp;BU279&amp;BS280</f>
        <v xml:space="preserve">                                                                                                  </v>
      </c>
      <c r="BV280" s="6"/>
      <c r="BW280" s="6"/>
    </row>
    <row r="281" spans="22:75" x14ac:dyDescent="0.35">
      <c r="V281" s="275">
        <f>'Encode Data'!I43</f>
        <v>0</v>
      </c>
      <c r="W281" s="6">
        <f t="shared" ref="W281:BB281" si="280">V281</f>
        <v>0</v>
      </c>
      <c r="X281" s="6">
        <f t="shared" si="280"/>
        <v>0</v>
      </c>
      <c r="Y281" s="6">
        <f t="shared" si="280"/>
        <v>0</v>
      </c>
      <c r="Z281" s="6">
        <f t="shared" si="280"/>
        <v>0</v>
      </c>
      <c r="AA281" s="6">
        <f t="shared" si="280"/>
        <v>0</v>
      </c>
      <c r="AB281" s="6">
        <f t="shared" si="280"/>
        <v>0</v>
      </c>
      <c r="AC281" s="6">
        <f t="shared" si="280"/>
        <v>0</v>
      </c>
      <c r="AD281" s="6">
        <f t="shared" si="280"/>
        <v>0</v>
      </c>
      <c r="AE281" s="6">
        <f t="shared" si="280"/>
        <v>0</v>
      </c>
      <c r="AF281" s="6">
        <f t="shared" si="280"/>
        <v>0</v>
      </c>
      <c r="AG281" s="6">
        <f t="shared" si="280"/>
        <v>0</v>
      </c>
      <c r="AH281" s="6">
        <f t="shared" si="280"/>
        <v>0</v>
      </c>
      <c r="AI281" s="6">
        <f t="shared" si="280"/>
        <v>0</v>
      </c>
      <c r="AJ281" s="6">
        <f t="shared" si="280"/>
        <v>0</v>
      </c>
      <c r="AK281" s="6">
        <f t="shared" si="280"/>
        <v>0</v>
      </c>
      <c r="AL281" s="6">
        <f t="shared" si="280"/>
        <v>0</v>
      </c>
      <c r="AM281" s="6">
        <f t="shared" si="280"/>
        <v>0</v>
      </c>
      <c r="AN281" s="6">
        <f t="shared" si="280"/>
        <v>0</v>
      </c>
      <c r="AO281" s="6">
        <f t="shared" si="280"/>
        <v>0</v>
      </c>
      <c r="AP281" s="6">
        <f t="shared" si="280"/>
        <v>0</v>
      </c>
      <c r="AQ281" s="6">
        <f t="shared" si="280"/>
        <v>0</v>
      </c>
      <c r="AR281" s="6">
        <f t="shared" si="280"/>
        <v>0</v>
      </c>
      <c r="AS281" s="6">
        <f t="shared" si="280"/>
        <v>0</v>
      </c>
      <c r="AT281" s="6">
        <f t="shared" si="280"/>
        <v>0</v>
      </c>
      <c r="AU281" s="6">
        <f t="shared" si="280"/>
        <v>0</v>
      </c>
      <c r="AV281" s="6">
        <f t="shared" si="280"/>
        <v>0</v>
      </c>
      <c r="AW281" s="6">
        <f t="shared" si="280"/>
        <v>0</v>
      </c>
      <c r="AX281" s="6">
        <f t="shared" si="280"/>
        <v>0</v>
      </c>
      <c r="AY281" s="6">
        <f t="shared" si="280"/>
        <v>0</v>
      </c>
      <c r="AZ281" s="6">
        <f t="shared" si="280"/>
        <v>0</v>
      </c>
      <c r="BA281" s="6">
        <f t="shared" si="280"/>
        <v>0</v>
      </c>
      <c r="BB281" s="6">
        <f t="shared" si="280"/>
        <v>0</v>
      </c>
      <c r="BC281" s="6">
        <f t="shared" ref="BC281:BS281" si="281">BB281</f>
        <v>0</v>
      </c>
      <c r="BD281" s="6">
        <f t="shared" si="281"/>
        <v>0</v>
      </c>
      <c r="BE281" s="6">
        <f t="shared" si="281"/>
        <v>0</v>
      </c>
      <c r="BF281" s="6">
        <f t="shared" si="281"/>
        <v>0</v>
      </c>
      <c r="BG281" s="6">
        <f t="shared" si="281"/>
        <v>0</v>
      </c>
      <c r="BH281" s="6">
        <f t="shared" si="281"/>
        <v>0</v>
      </c>
      <c r="BI281" s="6">
        <f t="shared" si="281"/>
        <v>0</v>
      </c>
      <c r="BJ281" s="6">
        <f t="shared" si="281"/>
        <v>0</v>
      </c>
      <c r="BK281" s="6">
        <f t="shared" si="281"/>
        <v>0</v>
      </c>
      <c r="BL281" s="6">
        <f t="shared" si="281"/>
        <v>0</v>
      </c>
      <c r="BM281" s="6">
        <f t="shared" si="281"/>
        <v>0</v>
      </c>
      <c r="BN281" s="6">
        <f t="shared" si="281"/>
        <v>0</v>
      </c>
      <c r="BO281" s="6">
        <f t="shared" si="281"/>
        <v>0</v>
      </c>
      <c r="BP281" s="6">
        <f t="shared" si="281"/>
        <v>0</v>
      </c>
      <c r="BQ281" s="6">
        <f t="shared" si="281"/>
        <v>0</v>
      </c>
      <c r="BR281" s="6">
        <f t="shared" si="281"/>
        <v>0</v>
      </c>
      <c r="BS281" s="6">
        <f t="shared" si="281"/>
        <v>0</v>
      </c>
      <c r="BV281" s="6"/>
      <c r="BW281" s="6"/>
    </row>
    <row r="282" spans="22:75" x14ac:dyDescent="0.35">
      <c r="V282" s="6">
        <v>1</v>
      </c>
      <c r="W282" s="6">
        <v>2</v>
      </c>
      <c r="X282" s="6">
        <v>3</v>
      </c>
      <c r="Y282" s="6">
        <v>4</v>
      </c>
      <c r="Z282" s="6">
        <v>5</v>
      </c>
      <c r="AA282" s="6">
        <v>6</v>
      </c>
      <c r="AB282" s="6">
        <v>7</v>
      </c>
      <c r="AC282" s="6">
        <v>8</v>
      </c>
      <c r="AD282" s="6">
        <v>9</v>
      </c>
      <c r="AE282" s="6">
        <v>10</v>
      </c>
      <c r="AF282" s="6">
        <v>11</v>
      </c>
      <c r="AG282" s="6">
        <v>12</v>
      </c>
      <c r="AH282" s="6">
        <v>13</v>
      </c>
      <c r="AI282" s="6">
        <v>14</v>
      </c>
      <c r="AJ282" s="6">
        <v>15</v>
      </c>
      <c r="AK282" s="6">
        <v>16</v>
      </c>
      <c r="AL282" s="6">
        <v>17</v>
      </c>
      <c r="AM282" s="6">
        <v>18</v>
      </c>
      <c r="AN282" s="6">
        <v>19</v>
      </c>
      <c r="AO282" s="6">
        <v>20</v>
      </c>
      <c r="AP282" s="6">
        <v>21</v>
      </c>
      <c r="AQ282" s="6">
        <v>22</v>
      </c>
      <c r="AR282" s="6">
        <v>23</v>
      </c>
      <c r="AS282" s="6">
        <v>24</v>
      </c>
      <c r="AT282" s="6">
        <v>25</v>
      </c>
      <c r="AU282" s="6">
        <v>26</v>
      </c>
      <c r="AV282" s="6">
        <v>27</v>
      </c>
      <c r="AW282" s="6">
        <v>28</v>
      </c>
      <c r="AX282" s="6">
        <v>29</v>
      </c>
      <c r="AY282" s="6">
        <v>30</v>
      </c>
      <c r="AZ282" s="6">
        <v>31</v>
      </c>
      <c r="BA282" s="6">
        <v>32</v>
      </c>
      <c r="BB282" s="6">
        <v>33</v>
      </c>
      <c r="BC282" s="6">
        <v>34</v>
      </c>
      <c r="BD282" s="6">
        <v>35</v>
      </c>
      <c r="BE282" s="6">
        <v>36</v>
      </c>
      <c r="BF282" s="6">
        <v>37</v>
      </c>
      <c r="BG282" s="6">
        <v>38</v>
      </c>
      <c r="BH282" s="6">
        <v>39</v>
      </c>
      <c r="BI282" s="6">
        <v>40</v>
      </c>
      <c r="BJ282" s="6">
        <v>41</v>
      </c>
      <c r="BK282" s="6">
        <v>42</v>
      </c>
      <c r="BL282" s="6">
        <v>43</v>
      </c>
      <c r="BM282" s="6">
        <v>44</v>
      </c>
      <c r="BN282" s="6">
        <v>45</v>
      </c>
      <c r="BO282" s="6">
        <v>46</v>
      </c>
      <c r="BP282" s="6">
        <v>47</v>
      </c>
      <c r="BQ282" s="6">
        <v>48</v>
      </c>
      <c r="BR282" s="6">
        <v>49</v>
      </c>
      <c r="BS282" s="6">
        <v>50</v>
      </c>
      <c r="BV282" s="6"/>
      <c r="BW282" s="6"/>
    </row>
    <row r="283" spans="22:75" x14ac:dyDescent="0.35">
      <c r="V283" s="6">
        <f t="shared" ref="V283:BA283" si="282">V281-V282</f>
        <v>-1</v>
      </c>
      <c r="W283" s="6">
        <f t="shared" si="282"/>
        <v>-2</v>
      </c>
      <c r="X283" s="6">
        <f t="shared" si="282"/>
        <v>-3</v>
      </c>
      <c r="Y283" s="6">
        <f t="shared" si="282"/>
        <v>-4</v>
      </c>
      <c r="Z283" s="6">
        <f t="shared" si="282"/>
        <v>-5</v>
      </c>
      <c r="AA283" s="6">
        <f t="shared" si="282"/>
        <v>-6</v>
      </c>
      <c r="AB283" s="6">
        <f t="shared" si="282"/>
        <v>-7</v>
      </c>
      <c r="AC283" s="6">
        <f t="shared" si="282"/>
        <v>-8</v>
      </c>
      <c r="AD283" s="6">
        <f t="shared" si="282"/>
        <v>-9</v>
      </c>
      <c r="AE283" s="6">
        <f t="shared" si="282"/>
        <v>-10</v>
      </c>
      <c r="AF283" s="6">
        <f t="shared" si="282"/>
        <v>-11</v>
      </c>
      <c r="AG283" s="6">
        <f t="shared" si="282"/>
        <v>-12</v>
      </c>
      <c r="AH283" s="6">
        <f t="shared" si="282"/>
        <v>-13</v>
      </c>
      <c r="AI283" s="6">
        <f t="shared" si="282"/>
        <v>-14</v>
      </c>
      <c r="AJ283" s="6">
        <f t="shared" si="282"/>
        <v>-15</v>
      </c>
      <c r="AK283" s="6">
        <f t="shared" si="282"/>
        <v>-16</v>
      </c>
      <c r="AL283" s="6">
        <f t="shared" si="282"/>
        <v>-17</v>
      </c>
      <c r="AM283" s="6">
        <f t="shared" si="282"/>
        <v>-18</v>
      </c>
      <c r="AN283" s="6">
        <f t="shared" si="282"/>
        <v>-19</v>
      </c>
      <c r="AO283" s="6">
        <f t="shared" si="282"/>
        <v>-20</v>
      </c>
      <c r="AP283" s="6">
        <f t="shared" si="282"/>
        <v>-21</v>
      </c>
      <c r="AQ283" s="6">
        <f t="shared" si="282"/>
        <v>-22</v>
      </c>
      <c r="AR283" s="6">
        <f t="shared" si="282"/>
        <v>-23</v>
      </c>
      <c r="AS283" s="6">
        <f t="shared" si="282"/>
        <v>-24</v>
      </c>
      <c r="AT283" s="6">
        <f t="shared" si="282"/>
        <v>-25</v>
      </c>
      <c r="AU283" s="6">
        <f t="shared" si="282"/>
        <v>-26</v>
      </c>
      <c r="AV283" s="6">
        <f t="shared" si="282"/>
        <v>-27</v>
      </c>
      <c r="AW283" s="6">
        <f t="shared" si="282"/>
        <v>-28</v>
      </c>
      <c r="AX283" s="6">
        <f t="shared" si="282"/>
        <v>-29</v>
      </c>
      <c r="AY283" s="6">
        <f t="shared" si="282"/>
        <v>-30</v>
      </c>
      <c r="AZ283" s="6">
        <f t="shared" si="282"/>
        <v>-31</v>
      </c>
      <c r="BA283" s="6">
        <f t="shared" si="282"/>
        <v>-32</v>
      </c>
      <c r="BB283" s="6">
        <f t="shared" ref="BB283:BS283" si="283">BB281-BB282</f>
        <v>-33</v>
      </c>
      <c r="BC283" s="6">
        <f t="shared" si="283"/>
        <v>-34</v>
      </c>
      <c r="BD283" s="6">
        <f t="shared" si="283"/>
        <v>-35</v>
      </c>
      <c r="BE283" s="6">
        <f t="shared" si="283"/>
        <v>-36</v>
      </c>
      <c r="BF283" s="6">
        <f t="shared" si="283"/>
        <v>-37</v>
      </c>
      <c r="BG283" s="6">
        <f t="shared" si="283"/>
        <v>-38</v>
      </c>
      <c r="BH283" s="6">
        <f t="shared" si="283"/>
        <v>-39</v>
      </c>
      <c r="BI283" s="6">
        <f t="shared" si="283"/>
        <v>-40</v>
      </c>
      <c r="BJ283" s="6">
        <f t="shared" si="283"/>
        <v>-41</v>
      </c>
      <c r="BK283" s="6">
        <f t="shared" si="283"/>
        <v>-42</v>
      </c>
      <c r="BL283" s="6">
        <f t="shared" si="283"/>
        <v>-43</v>
      </c>
      <c r="BM283" s="6">
        <f t="shared" si="283"/>
        <v>-44</v>
      </c>
      <c r="BN283" s="6">
        <f t="shared" si="283"/>
        <v>-45</v>
      </c>
      <c r="BO283" s="6">
        <f t="shared" si="283"/>
        <v>-46</v>
      </c>
      <c r="BP283" s="6">
        <f t="shared" si="283"/>
        <v>-47</v>
      </c>
      <c r="BQ283" s="6">
        <f t="shared" si="283"/>
        <v>-48</v>
      </c>
      <c r="BR283" s="6">
        <f t="shared" si="283"/>
        <v>-49</v>
      </c>
      <c r="BS283" s="6">
        <f t="shared" si="283"/>
        <v>-50</v>
      </c>
      <c r="BU283" s="6" t="s">
        <v>21</v>
      </c>
      <c r="BV283" s="6"/>
      <c r="BW283" s="6"/>
    </row>
    <row r="284" spans="22:75" x14ac:dyDescent="0.35">
      <c r="V284" s="6" t="str">
        <f>IF(V283&gt;=0,COUNT($V283)+BT280,"")</f>
        <v/>
      </c>
      <c r="W284" s="6" t="str">
        <f>IF(W283&gt;=0,COUNT($V283:W283)+$BT280,"")</f>
        <v/>
      </c>
      <c r="X284" s="6" t="str">
        <f>IF(X283&gt;=0,COUNT($V283:X283)+$BT280,"")</f>
        <v/>
      </c>
      <c r="Y284" s="6" t="str">
        <f>IF(Y283&gt;=0,COUNT($V283:Y283)+$BT280,"")</f>
        <v/>
      </c>
      <c r="Z284" s="6" t="str">
        <f>IF(Z283&gt;=0,COUNT($V283:Z283)+$BT280,"")</f>
        <v/>
      </c>
      <c r="AA284" s="6" t="str">
        <f>IF(AA283&gt;=0,COUNT($V283:AA283)+$BT280,"")</f>
        <v/>
      </c>
      <c r="AB284" s="6" t="str">
        <f>IF(AB283&gt;=0,COUNT($V283:AB283)+$BT280,"")</f>
        <v/>
      </c>
      <c r="AC284" s="6" t="str">
        <f>IF(AC283&gt;=0,COUNT($V283:AC283)+$BT280,"")</f>
        <v/>
      </c>
      <c r="AD284" s="6" t="str">
        <f>IF(AD283&gt;=0,COUNT($V283:AD283)+$BT280,"")</f>
        <v/>
      </c>
      <c r="AE284" s="6" t="str">
        <f>IF(AE283&gt;=0,COUNT($V283:AE283)+$BT280,"")</f>
        <v/>
      </c>
      <c r="AF284" s="6" t="str">
        <f>IF(AF283&gt;=0,COUNT($V283:AF283)+$BT280,"")</f>
        <v/>
      </c>
      <c r="AG284" s="6" t="str">
        <f>IF(AG283&gt;=0,COUNT($V283:AG283)+$BT280,"")</f>
        <v/>
      </c>
      <c r="AH284" s="6" t="str">
        <f>IF(AH283&gt;=0,COUNT($V283:AH283)+$BT280,"")</f>
        <v/>
      </c>
      <c r="AI284" s="6" t="str">
        <f>IF(AI283&gt;=0,COUNT($V283:AI283)+$BT280,"")</f>
        <v/>
      </c>
      <c r="AJ284" s="6" t="str">
        <f>IF(AJ283&gt;=0,COUNT($V283:AJ283)+$BT280,"")</f>
        <v/>
      </c>
      <c r="AK284" s="6" t="str">
        <f>IF(AK283&gt;=0,COUNT($V283:AK283)+$BT280,"")</f>
        <v/>
      </c>
      <c r="AL284" s="6" t="str">
        <f>IF(AL283&gt;=0,COUNT($V283:AL283)+$BT280,"")</f>
        <v/>
      </c>
      <c r="AM284" s="6" t="str">
        <f>IF(AM283&gt;=0,COUNT($V283:AM283)+$BT280,"")</f>
        <v/>
      </c>
      <c r="AN284" s="6" t="str">
        <f>IF(AN283&gt;=0,COUNT($V283:AN283)+$BT280,"")</f>
        <v/>
      </c>
      <c r="AO284" s="6" t="str">
        <f>IF(AO283&gt;=0,COUNT($V283:AO283)+$BT280,"")</f>
        <v/>
      </c>
      <c r="AP284" s="6" t="str">
        <f>IF(AP283&gt;=0,COUNT($V283:AP283)+$BT280,"")</f>
        <v/>
      </c>
      <c r="AQ284" s="6" t="str">
        <f>IF(AQ283&gt;=0,COUNT($V283:AQ283)+$BT280,"")</f>
        <v/>
      </c>
      <c r="AR284" s="6" t="str">
        <f>IF(AR283&gt;=0,COUNT($V283:AR283)+$BT280,"")</f>
        <v/>
      </c>
      <c r="AS284" s="6" t="str">
        <f>IF(AS283&gt;=0,COUNT($V283:AS283)+$BT280,"")</f>
        <v/>
      </c>
      <c r="AT284" s="6" t="str">
        <f>IF(AT283&gt;=0,COUNT($V283:AT283)+$BT280,"")</f>
        <v/>
      </c>
      <c r="AU284" s="6" t="str">
        <f>IF(AU283&gt;=0,COUNT($V283:AU283)+$BT280,"")</f>
        <v/>
      </c>
      <c r="AV284" s="6" t="str">
        <f>IF(AV283&gt;=0,COUNT($V283:AV283)+$BT280,"")</f>
        <v/>
      </c>
      <c r="AW284" s="6" t="str">
        <f>IF(AW283&gt;=0,COUNT($V283:AW283)+$BT280,"")</f>
        <v/>
      </c>
      <c r="AX284" s="6" t="str">
        <f>IF(AX283&gt;=0,COUNT($V283:AX283)+$BT280,"")</f>
        <v/>
      </c>
      <c r="AY284" s="6" t="str">
        <f>IF(AY283&gt;=0,COUNT($V283:AY283)+$BT280,"")</f>
        <v/>
      </c>
      <c r="AZ284" s="6" t="str">
        <f>IF(AZ283&gt;=0,COUNT($V283:AZ283)+$BT280,"")</f>
        <v/>
      </c>
      <c r="BA284" s="6" t="str">
        <f>IF(BA283&gt;=0,COUNT($V283:BA283)+$BT280,"")</f>
        <v/>
      </c>
      <c r="BB284" s="6" t="str">
        <f>IF(BB283&gt;=0,COUNT($V283:BB283)+$BT280,"")</f>
        <v/>
      </c>
      <c r="BC284" s="6" t="str">
        <f>IF(BC283&gt;=0,COUNT($V283:BC283)+$BT280,"")</f>
        <v/>
      </c>
      <c r="BD284" s="6" t="str">
        <f>IF(BD283&gt;=0,COUNT($V283:BD283)+$BT280,"")</f>
        <v/>
      </c>
      <c r="BE284" s="6" t="str">
        <f>IF(BE283&gt;=0,COUNT($V283:BE283)+$BT280,"")</f>
        <v/>
      </c>
      <c r="BF284" s="6" t="str">
        <f>IF(BF283&gt;=0,COUNT($V283:BF283)+$BT280,"")</f>
        <v/>
      </c>
      <c r="BG284" s="6" t="str">
        <f>IF(BG283&gt;=0,COUNT($V283:BG283)+$BT280,"")</f>
        <v/>
      </c>
      <c r="BH284" s="6" t="str">
        <f>IF(BH283&gt;=0,COUNT($V283:BH283)+$BT280,"")</f>
        <v/>
      </c>
      <c r="BI284" s="6" t="str">
        <f>IF(BI283&gt;=0,COUNT($V283:BI283)+$BT280,"")</f>
        <v/>
      </c>
      <c r="BJ284" s="6" t="str">
        <f>IF(BJ283&gt;=0,COUNT($V283:BJ283)+$BT280,"")</f>
        <v/>
      </c>
      <c r="BK284" s="6" t="str">
        <f>IF(BK283&gt;=0,COUNT($V283:BK283)+$BT280,"")</f>
        <v/>
      </c>
      <c r="BL284" s="6" t="str">
        <f>IF(BL283&gt;=0,COUNT($V283:BL283)+$BT280,"")</f>
        <v/>
      </c>
      <c r="BM284" s="6" t="str">
        <f>IF(BM283&gt;=0,COUNT($V283:BM283)+$BT280,"")</f>
        <v/>
      </c>
      <c r="BN284" s="6" t="str">
        <f>IF(BN283&gt;=0,COUNT($V283:BN283)+$BT280,"")</f>
        <v/>
      </c>
      <c r="BO284" s="6" t="str">
        <f>IF(BO283&gt;=0,COUNT($V283:BO283)+$BT280,"")</f>
        <v/>
      </c>
      <c r="BP284" s="6" t="str">
        <f>IF(BP283&gt;=0,COUNT($V283:BP283)+$BT280,"")</f>
        <v/>
      </c>
      <c r="BQ284" s="6" t="str">
        <f>IF(BQ283&gt;=0,COUNT($V283:BQ283)+$BT280,"")</f>
        <v/>
      </c>
      <c r="BR284" s="6" t="str">
        <f>IF(BR283&gt;=0,COUNT($V283:BR283)+$BT280,"")</f>
        <v/>
      </c>
      <c r="BS284" s="6" t="str">
        <f>IF(BS283&gt;=0,COUNT($V283:BS283)+$BT280,"")</f>
        <v/>
      </c>
      <c r="BT284" s="6">
        <f>COUNT(V284:BS284)+BT280</f>
        <v>100</v>
      </c>
      <c r="BU284" s="276" t="str">
        <f>V284&amp;BU283&amp;W284&amp;BU283&amp;X284&amp;BU283&amp;Y284&amp;BU283&amp;Z284&amp;BU283&amp;AA284&amp;BU283&amp;AB284&amp;BU283&amp;AC284&amp;BU283&amp;AD284&amp;BU283&amp;AE284&amp;BU283&amp;AF284&amp;BU283&amp;AG284&amp;BU283&amp;AH284&amp;BU283&amp;AI284&amp;BU283&amp;AJ284&amp;BU283&amp;AK284&amp;BU283&amp;AL284&amp;BU283&amp;AM284&amp;BU283&amp;AN284&amp;BU283&amp;AO284&amp;BU283&amp;AP284&amp;BU283&amp;AQ284&amp;BU283&amp;AR284&amp;BU283&amp;AS284&amp;BU283&amp;AT284&amp;BU283&amp;AU284&amp;BU283&amp;AV284&amp;BU283&amp;AW284&amp;BU283&amp;AX284&amp;BU283&amp;AY284&amp;BU283&amp;AZ284&amp;BU283&amp;BA284&amp;BU283&amp;BB284&amp;BU283&amp;BC284&amp;BU283&amp;BD284&amp;BU283&amp;BE284&amp;BU283&amp;BF284&amp;BU283&amp;BG284&amp;BU283&amp;BH284&amp;BU283&amp;BI284&amp;BU283&amp;BJ284&amp;BU283&amp;BK284&amp;BU283&amp;BL284&amp;BU283&amp;BM284&amp;BU283&amp;BN284&amp;BU283&amp;BO284&amp;BU283&amp;BP284&amp;BU283&amp;BQ284&amp;BU283&amp;BR284&amp;BU283&amp;BS284</f>
        <v xml:space="preserve">                                                                                                  </v>
      </c>
      <c r="BV284" s="6"/>
      <c r="BW284" s="6"/>
    </row>
    <row r="285" spans="22:75" x14ac:dyDescent="0.35">
      <c r="V285" s="275">
        <f>'Encode Data'!I46</f>
        <v>0</v>
      </c>
      <c r="W285" s="6">
        <f t="shared" ref="W285:BB285" si="284">V285</f>
        <v>0</v>
      </c>
      <c r="X285" s="6">
        <f t="shared" si="284"/>
        <v>0</v>
      </c>
      <c r="Y285" s="6">
        <f t="shared" si="284"/>
        <v>0</v>
      </c>
      <c r="Z285" s="6">
        <f t="shared" si="284"/>
        <v>0</v>
      </c>
      <c r="AA285" s="6">
        <f t="shared" si="284"/>
        <v>0</v>
      </c>
      <c r="AB285" s="6">
        <f t="shared" si="284"/>
        <v>0</v>
      </c>
      <c r="AC285" s="6">
        <f t="shared" si="284"/>
        <v>0</v>
      </c>
      <c r="AD285" s="6">
        <f t="shared" si="284"/>
        <v>0</v>
      </c>
      <c r="AE285" s="6">
        <f t="shared" si="284"/>
        <v>0</v>
      </c>
      <c r="AF285" s="6">
        <f t="shared" si="284"/>
        <v>0</v>
      </c>
      <c r="AG285" s="6">
        <f t="shared" si="284"/>
        <v>0</v>
      </c>
      <c r="AH285" s="6">
        <f t="shared" si="284"/>
        <v>0</v>
      </c>
      <c r="AI285" s="6">
        <f t="shared" si="284"/>
        <v>0</v>
      </c>
      <c r="AJ285" s="6">
        <f t="shared" si="284"/>
        <v>0</v>
      </c>
      <c r="AK285" s="6">
        <f t="shared" si="284"/>
        <v>0</v>
      </c>
      <c r="AL285" s="6">
        <f t="shared" si="284"/>
        <v>0</v>
      </c>
      <c r="AM285" s="6">
        <f t="shared" si="284"/>
        <v>0</v>
      </c>
      <c r="AN285" s="6">
        <f t="shared" si="284"/>
        <v>0</v>
      </c>
      <c r="AO285" s="6">
        <f t="shared" si="284"/>
        <v>0</v>
      </c>
      <c r="AP285" s="6">
        <f t="shared" si="284"/>
        <v>0</v>
      </c>
      <c r="AQ285" s="6">
        <f t="shared" si="284"/>
        <v>0</v>
      </c>
      <c r="AR285" s="6">
        <f t="shared" si="284"/>
        <v>0</v>
      </c>
      <c r="AS285" s="6">
        <f t="shared" si="284"/>
        <v>0</v>
      </c>
      <c r="AT285" s="6">
        <f t="shared" si="284"/>
        <v>0</v>
      </c>
      <c r="AU285" s="6">
        <f t="shared" si="284"/>
        <v>0</v>
      </c>
      <c r="AV285" s="6">
        <f t="shared" si="284"/>
        <v>0</v>
      </c>
      <c r="AW285" s="6">
        <f t="shared" si="284"/>
        <v>0</v>
      </c>
      <c r="AX285" s="6">
        <f t="shared" si="284"/>
        <v>0</v>
      </c>
      <c r="AY285" s="6">
        <f t="shared" si="284"/>
        <v>0</v>
      </c>
      <c r="AZ285" s="6">
        <f t="shared" si="284"/>
        <v>0</v>
      </c>
      <c r="BA285" s="6">
        <f t="shared" si="284"/>
        <v>0</v>
      </c>
      <c r="BB285" s="6">
        <f t="shared" si="284"/>
        <v>0</v>
      </c>
      <c r="BC285" s="6">
        <f t="shared" ref="BC285:BS285" si="285">BB285</f>
        <v>0</v>
      </c>
      <c r="BD285" s="6">
        <f t="shared" si="285"/>
        <v>0</v>
      </c>
      <c r="BE285" s="6">
        <f t="shared" si="285"/>
        <v>0</v>
      </c>
      <c r="BF285" s="6">
        <f t="shared" si="285"/>
        <v>0</v>
      </c>
      <c r="BG285" s="6">
        <f t="shared" si="285"/>
        <v>0</v>
      </c>
      <c r="BH285" s="6">
        <f t="shared" si="285"/>
        <v>0</v>
      </c>
      <c r="BI285" s="6">
        <f t="shared" si="285"/>
        <v>0</v>
      </c>
      <c r="BJ285" s="6">
        <f t="shared" si="285"/>
        <v>0</v>
      </c>
      <c r="BK285" s="6">
        <f t="shared" si="285"/>
        <v>0</v>
      </c>
      <c r="BL285" s="6">
        <f t="shared" si="285"/>
        <v>0</v>
      </c>
      <c r="BM285" s="6">
        <f t="shared" si="285"/>
        <v>0</v>
      </c>
      <c r="BN285" s="6">
        <f t="shared" si="285"/>
        <v>0</v>
      </c>
      <c r="BO285" s="6">
        <f t="shared" si="285"/>
        <v>0</v>
      </c>
      <c r="BP285" s="6">
        <f t="shared" si="285"/>
        <v>0</v>
      </c>
      <c r="BQ285" s="6">
        <f t="shared" si="285"/>
        <v>0</v>
      </c>
      <c r="BR285" s="6">
        <f t="shared" si="285"/>
        <v>0</v>
      </c>
      <c r="BS285" s="6">
        <f t="shared" si="285"/>
        <v>0</v>
      </c>
      <c r="BV285" s="6"/>
      <c r="BW285" s="6"/>
    </row>
    <row r="286" spans="22:75" x14ac:dyDescent="0.35">
      <c r="V286" s="6">
        <v>1</v>
      </c>
      <c r="W286" s="6">
        <v>2</v>
      </c>
      <c r="X286" s="6">
        <v>3</v>
      </c>
      <c r="Y286" s="6">
        <v>4</v>
      </c>
      <c r="Z286" s="6">
        <v>5</v>
      </c>
      <c r="AA286" s="6">
        <v>6</v>
      </c>
      <c r="AB286" s="6">
        <v>7</v>
      </c>
      <c r="AC286" s="6">
        <v>8</v>
      </c>
      <c r="AD286" s="6">
        <v>9</v>
      </c>
      <c r="AE286" s="6">
        <v>10</v>
      </c>
      <c r="AF286" s="6">
        <v>11</v>
      </c>
      <c r="AG286" s="6">
        <v>12</v>
      </c>
      <c r="AH286" s="6">
        <v>13</v>
      </c>
      <c r="AI286" s="6">
        <v>14</v>
      </c>
      <c r="AJ286" s="6">
        <v>15</v>
      </c>
      <c r="AK286" s="6">
        <v>16</v>
      </c>
      <c r="AL286" s="6">
        <v>17</v>
      </c>
      <c r="AM286" s="6">
        <v>18</v>
      </c>
      <c r="AN286" s="6">
        <v>19</v>
      </c>
      <c r="AO286" s="6">
        <v>20</v>
      </c>
      <c r="AP286" s="6">
        <v>21</v>
      </c>
      <c r="AQ286" s="6">
        <v>22</v>
      </c>
      <c r="AR286" s="6">
        <v>23</v>
      </c>
      <c r="AS286" s="6">
        <v>24</v>
      </c>
      <c r="AT286" s="6">
        <v>25</v>
      </c>
      <c r="AU286" s="6">
        <v>26</v>
      </c>
      <c r="AV286" s="6">
        <v>27</v>
      </c>
      <c r="AW286" s="6">
        <v>28</v>
      </c>
      <c r="AX286" s="6">
        <v>29</v>
      </c>
      <c r="AY286" s="6">
        <v>30</v>
      </c>
      <c r="AZ286" s="6">
        <v>31</v>
      </c>
      <c r="BA286" s="6">
        <v>32</v>
      </c>
      <c r="BB286" s="6">
        <v>33</v>
      </c>
      <c r="BC286" s="6">
        <v>34</v>
      </c>
      <c r="BD286" s="6">
        <v>35</v>
      </c>
      <c r="BE286" s="6">
        <v>36</v>
      </c>
      <c r="BF286" s="6">
        <v>37</v>
      </c>
      <c r="BG286" s="6">
        <v>38</v>
      </c>
      <c r="BH286" s="6">
        <v>39</v>
      </c>
      <c r="BI286" s="6">
        <v>40</v>
      </c>
      <c r="BJ286" s="6">
        <v>41</v>
      </c>
      <c r="BK286" s="6">
        <v>42</v>
      </c>
      <c r="BL286" s="6">
        <v>43</v>
      </c>
      <c r="BM286" s="6">
        <v>44</v>
      </c>
      <c r="BN286" s="6">
        <v>45</v>
      </c>
      <c r="BO286" s="6">
        <v>46</v>
      </c>
      <c r="BP286" s="6">
        <v>47</v>
      </c>
      <c r="BQ286" s="6">
        <v>48</v>
      </c>
      <c r="BR286" s="6">
        <v>49</v>
      </c>
      <c r="BS286" s="6">
        <v>50</v>
      </c>
      <c r="BV286" s="6"/>
      <c r="BW286" s="6"/>
    </row>
    <row r="287" spans="22:75" x14ac:dyDescent="0.35">
      <c r="V287" s="6">
        <f t="shared" ref="V287:BA287" si="286">V285-V286</f>
        <v>-1</v>
      </c>
      <c r="W287" s="6">
        <f t="shared" si="286"/>
        <v>-2</v>
      </c>
      <c r="X287" s="6">
        <f t="shared" si="286"/>
        <v>-3</v>
      </c>
      <c r="Y287" s="6">
        <f t="shared" si="286"/>
        <v>-4</v>
      </c>
      <c r="Z287" s="6">
        <f t="shared" si="286"/>
        <v>-5</v>
      </c>
      <c r="AA287" s="6">
        <f t="shared" si="286"/>
        <v>-6</v>
      </c>
      <c r="AB287" s="6">
        <f t="shared" si="286"/>
        <v>-7</v>
      </c>
      <c r="AC287" s="6">
        <f t="shared" si="286"/>
        <v>-8</v>
      </c>
      <c r="AD287" s="6">
        <f t="shared" si="286"/>
        <v>-9</v>
      </c>
      <c r="AE287" s="6">
        <f t="shared" si="286"/>
        <v>-10</v>
      </c>
      <c r="AF287" s="6">
        <f t="shared" si="286"/>
        <v>-11</v>
      </c>
      <c r="AG287" s="6">
        <f t="shared" si="286"/>
        <v>-12</v>
      </c>
      <c r="AH287" s="6">
        <f t="shared" si="286"/>
        <v>-13</v>
      </c>
      <c r="AI287" s="6">
        <f t="shared" si="286"/>
        <v>-14</v>
      </c>
      <c r="AJ287" s="6">
        <f t="shared" si="286"/>
        <v>-15</v>
      </c>
      <c r="AK287" s="6">
        <f t="shared" si="286"/>
        <v>-16</v>
      </c>
      <c r="AL287" s="6">
        <f t="shared" si="286"/>
        <v>-17</v>
      </c>
      <c r="AM287" s="6">
        <f t="shared" si="286"/>
        <v>-18</v>
      </c>
      <c r="AN287" s="6">
        <f t="shared" si="286"/>
        <v>-19</v>
      </c>
      <c r="AO287" s="6">
        <f t="shared" si="286"/>
        <v>-20</v>
      </c>
      <c r="AP287" s="6">
        <f t="shared" si="286"/>
        <v>-21</v>
      </c>
      <c r="AQ287" s="6">
        <f t="shared" si="286"/>
        <v>-22</v>
      </c>
      <c r="AR287" s="6">
        <f t="shared" si="286"/>
        <v>-23</v>
      </c>
      <c r="AS287" s="6">
        <f t="shared" si="286"/>
        <v>-24</v>
      </c>
      <c r="AT287" s="6">
        <f t="shared" si="286"/>
        <v>-25</v>
      </c>
      <c r="AU287" s="6">
        <f t="shared" si="286"/>
        <v>-26</v>
      </c>
      <c r="AV287" s="6">
        <f t="shared" si="286"/>
        <v>-27</v>
      </c>
      <c r="AW287" s="6">
        <f t="shared" si="286"/>
        <v>-28</v>
      </c>
      <c r="AX287" s="6">
        <f t="shared" si="286"/>
        <v>-29</v>
      </c>
      <c r="AY287" s="6">
        <f t="shared" si="286"/>
        <v>-30</v>
      </c>
      <c r="AZ287" s="6">
        <f t="shared" si="286"/>
        <v>-31</v>
      </c>
      <c r="BA287" s="6">
        <f t="shared" si="286"/>
        <v>-32</v>
      </c>
      <c r="BB287" s="6">
        <f t="shared" ref="BB287:BS287" si="287">BB285-BB286</f>
        <v>-33</v>
      </c>
      <c r="BC287" s="6">
        <f t="shared" si="287"/>
        <v>-34</v>
      </c>
      <c r="BD287" s="6">
        <f t="shared" si="287"/>
        <v>-35</v>
      </c>
      <c r="BE287" s="6">
        <f t="shared" si="287"/>
        <v>-36</v>
      </c>
      <c r="BF287" s="6">
        <f t="shared" si="287"/>
        <v>-37</v>
      </c>
      <c r="BG287" s="6">
        <f t="shared" si="287"/>
        <v>-38</v>
      </c>
      <c r="BH287" s="6">
        <f t="shared" si="287"/>
        <v>-39</v>
      </c>
      <c r="BI287" s="6">
        <f t="shared" si="287"/>
        <v>-40</v>
      </c>
      <c r="BJ287" s="6">
        <f t="shared" si="287"/>
        <v>-41</v>
      </c>
      <c r="BK287" s="6">
        <f t="shared" si="287"/>
        <v>-42</v>
      </c>
      <c r="BL287" s="6">
        <f t="shared" si="287"/>
        <v>-43</v>
      </c>
      <c r="BM287" s="6">
        <f t="shared" si="287"/>
        <v>-44</v>
      </c>
      <c r="BN287" s="6">
        <f t="shared" si="287"/>
        <v>-45</v>
      </c>
      <c r="BO287" s="6">
        <f t="shared" si="287"/>
        <v>-46</v>
      </c>
      <c r="BP287" s="6">
        <f t="shared" si="287"/>
        <v>-47</v>
      </c>
      <c r="BQ287" s="6">
        <f t="shared" si="287"/>
        <v>-48</v>
      </c>
      <c r="BR287" s="6">
        <f t="shared" si="287"/>
        <v>-49</v>
      </c>
      <c r="BS287" s="6">
        <f t="shared" si="287"/>
        <v>-50</v>
      </c>
      <c r="BU287" s="6" t="s">
        <v>21</v>
      </c>
      <c r="BV287" s="6"/>
      <c r="BW287" s="6"/>
    </row>
    <row r="288" spans="22:75" x14ac:dyDescent="0.35">
      <c r="V288" s="6" t="str">
        <f>IF(V287&gt;=0,COUNT($V287)+BT284,"")</f>
        <v/>
      </c>
      <c r="W288" s="6" t="str">
        <f>IF(W287&gt;=0,COUNT($V287:W287)+$BT284,"")</f>
        <v/>
      </c>
      <c r="X288" s="6" t="str">
        <f>IF(X287&gt;=0,COUNT($V287:X287)+$BT284,"")</f>
        <v/>
      </c>
      <c r="Y288" s="6" t="str">
        <f>IF(Y287&gt;=0,COUNT($V287:Y287)+$BT284,"")</f>
        <v/>
      </c>
      <c r="Z288" s="6" t="str">
        <f>IF(Z287&gt;=0,COUNT($V287:Z287)+$BT284,"")</f>
        <v/>
      </c>
      <c r="AA288" s="6" t="str">
        <f>IF(AA287&gt;=0,COUNT($V287:AA287)+$BT284,"")</f>
        <v/>
      </c>
      <c r="AB288" s="6" t="str">
        <f>IF(AB287&gt;=0,COUNT($V287:AB287)+$BT284,"")</f>
        <v/>
      </c>
      <c r="AC288" s="6" t="str">
        <f>IF(AC287&gt;=0,COUNT($V287:AC287)+$BT284,"")</f>
        <v/>
      </c>
      <c r="AD288" s="6" t="str">
        <f>IF(AD287&gt;=0,COUNT($V287:AD287)+$BT284,"")</f>
        <v/>
      </c>
      <c r="AE288" s="6" t="str">
        <f>IF(AE287&gt;=0,COUNT($V287:AE287)+$BT284,"")</f>
        <v/>
      </c>
      <c r="AF288" s="6" t="str">
        <f>IF(AF287&gt;=0,COUNT($V287:AF287)+$BT284,"")</f>
        <v/>
      </c>
      <c r="AG288" s="6" t="str">
        <f>IF(AG287&gt;=0,COUNT($V287:AG287)+$BT284,"")</f>
        <v/>
      </c>
      <c r="AH288" s="6" t="str">
        <f>IF(AH287&gt;=0,COUNT($V287:AH287)+$BT284,"")</f>
        <v/>
      </c>
      <c r="AI288" s="6" t="str">
        <f>IF(AI287&gt;=0,COUNT($V287:AI287)+$BT284,"")</f>
        <v/>
      </c>
      <c r="AJ288" s="6" t="str">
        <f>IF(AJ287&gt;=0,COUNT($V287:AJ287)+$BT284,"")</f>
        <v/>
      </c>
      <c r="AK288" s="6" t="str">
        <f>IF(AK287&gt;=0,COUNT($V287:AK287)+$BT284,"")</f>
        <v/>
      </c>
      <c r="AL288" s="6" t="str">
        <f>IF(AL287&gt;=0,COUNT($V287:AL287)+$BT284,"")</f>
        <v/>
      </c>
      <c r="AM288" s="6" t="str">
        <f>IF(AM287&gt;=0,COUNT($V287:AM287)+$BT284,"")</f>
        <v/>
      </c>
      <c r="AN288" s="6" t="str">
        <f>IF(AN287&gt;=0,COUNT($V287:AN287)+$BT284,"")</f>
        <v/>
      </c>
      <c r="AO288" s="6" t="str">
        <f>IF(AO287&gt;=0,COUNT($V287:AO287)+$BT284,"")</f>
        <v/>
      </c>
      <c r="AP288" s="6" t="str">
        <f>IF(AP287&gt;=0,COUNT($V287:AP287)+$BT284,"")</f>
        <v/>
      </c>
      <c r="AQ288" s="6" t="str">
        <f>IF(AQ287&gt;=0,COUNT($V287:AQ287)+$BT284,"")</f>
        <v/>
      </c>
      <c r="AR288" s="6" t="str">
        <f>IF(AR287&gt;=0,COUNT($V287:AR287)+$BT284,"")</f>
        <v/>
      </c>
      <c r="AS288" s="6" t="str">
        <f>IF(AS287&gt;=0,COUNT($V287:AS287)+$BT284,"")</f>
        <v/>
      </c>
      <c r="AT288" s="6" t="str">
        <f>IF(AT287&gt;=0,COUNT($V287:AT287)+$BT284,"")</f>
        <v/>
      </c>
      <c r="AU288" s="6" t="str">
        <f>IF(AU287&gt;=0,COUNT($V287:AU287)+$BT284,"")</f>
        <v/>
      </c>
      <c r="AV288" s="6" t="str">
        <f>IF(AV287&gt;=0,COUNT($V287:AV287)+$BT284,"")</f>
        <v/>
      </c>
      <c r="AW288" s="6" t="str">
        <f>IF(AW287&gt;=0,COUNT($V287:AW287)+$BT284,"")</f>
        <v/>
      </c>
      <c r="AX288" s="6" t="str">
        <f>IF(AX287&gt;=0,COUNT($V287:AX287)+$BT284,"")</f>
        <v/>
      </c>
      <c r="AY288" s="6" t="str">
        <f>IF(AY287&gt;=0,COUNT($V287:AY287)+$BT284,"")</f>
        <v/>
      </c>
      <c r="AZ288" s="6" t="str">
        <f>IF(AZ287&gt;=0,COUNT($V287:AZ287)+$BT284,"")</f>
        <v/>
      </c>
      <c r="BA288" s="6" t="str">
        <f>IF(BA287&gt;=0,COUNT($V287:BA287)+$BT284,"")</f>
        <v/>
      </c>
      <c r="BB288" s="6" t="str">
        <f>IF(BB287&gt;=0,COUNT($V287:BB287)+$BT284,"")</f>
        <v/>
      </c>
      <c r="BC288" s="6" t="str">
        <f>IF(BC287&gt;=0,COUNT($V287:BC287)+$BT284,"")</f>
        <v/>
      </c>
      <c r="BD288" s="6" t="str">
        <f>IF(BD287&gt;=0,COUNT($V287:BD287)+$BT284,"")</f>
        <v/>
      </c>
      <c r="BE288" s="6" t="str">
        <f>IF(BE287&gt;=0,COUNT($V287:BE287)+$BT284,"")</f>
        <v/>
      </c>
      <c r="BF288" s="6" t="str">
        <f>IF(BF287&gt;=0,COUNT($V287:BF287)+$BT284,"")</f>
        <v/>
      </c>
      <c r="BG288" s="6" t="str">
        <f>IF(BG287&gt;=0,COUNT($V287:BG287)+$BT284,"")</f>
        <v/>
      </c>
      <c r="BH288" s="6" t="str">
        <f>IF(BH287&gt;=0,COUNT($V287:BH287)+$BT284,"")</f>
        <v/>
      </c>
      <c r="BI288" s="6" t="str">
        <f>IF(BI287&gt;=0,COUNT($V287:BI287)+$BT284,"")</f>
        <v/>
      </c>
      <c r="BJ288" s="6" t="str">
        <f>IF(BJ287&gt;=0,COUNT($V287:BJ287)+$BT284,"")</f>
        <v/>
      </c>
      <c r="BK288" s="6" t="str">
        <f>IF(BK287&gt;=0,COUNT($V287:BK287)+$BT284,"")</f>
        <v/>
      </c>
      <c r="BL288" s="6" t="str">
        <f>IF(BL287&gt;=0,COUNT($V287:BL287)+$BT284,"")</f>
        <v/>
      </c>
      <c r="BM288" s="6" t="str">
        <f>IF(BM287&gt;=0,COUNT($V287:BM287)+$BT284,"")</f>
        <v/>
      </c>
      <c r="BN288" s="6" t="str">
        <f>IF(BN287&gt;=0,COUNT($V287:BN287)+$BT284,"")</f>
        <v/>
      </c>
      <c r="BO288" s="6" t="str">
        <f>IF(BO287&gt;=0,COUNT($V287:BO287)+$BT284,"")</f>
        <v/>
      </c>
      <c r="BP288" s="6" t="str">
        <f>IF(BP287&gt;=0,COUNT($V287:BP287)+$BT284,"")</f>
        <v/>
      </c>
      <c r="BQ288" s="6" t="str">
        <f>IF(BQ287&gt;=0,COUNT($V287:BQ287)+$BT284,"")</f>
        <v/>
      </c>
      <c r="BR288" s="6" t="str">
        <f>IF(BR287&gt;=0,COUNT($V287:BR287)+$BT284,"")</f>
        <v/>
      </c>
      <c r="BS288" s="6" t="str">
        <f>IF(BS287&gt;=0,COUNT($V287:BS287)+$BT284,"")</f>
        <v/>
      </c>
      <c r="BT288" s="6">
        <f>COUNT(V288:BS288)+BT284</f>
        <v>100</v>
      </c>
      <c r="BU288" s="276" t="str">
        <f>V288&amp;BU287&amp;W288&amp;BU287&amp;X288&amp;BU287&amp;Y288&amp;BU287&amp;Z288&amp;BU287&amp;AA288&amp;BU287&amp;AB288&amp;BU287&amp;AC288&amp;BU287&amp;AD288&amp;BU287&amp;AE288&amp;BU287&amp;AF288&amp;BU287&amp;AG288&amp;BU287&amp;AH288&amp;BU287&amp;AI288&amp;BU287&amp;AJ288&amp;BU287&amp;AK288&amp;BU287&amp;AL288&amp;BU287&amp;AM288&amp;BU287&amp;AN288&amp;BU287&amp;AO288&amp;BU287&amp;AP288&amp;BU287&amp;AQ288&amp;BU287&amp;AR288&amp;BU287&amp;AS288&amp;BU287&amp;AT288&amp;BU287&amp;AU288&amp;BU287&amp;AV288&amp;BU287&amp;AW288&amp;BU287&amp;AX288&amp;BU287&amp;AY288&amp;BU287&amp;AZ288&amp;BU287&amp;BA288&amp;BU287&amp;BB288&amp;BU287&amp;BC288&amp;BU287&amp;BD288&amp;BU287&amp;BE288&amp;BU287&amp;BF288&amp;BU287&amp;BG288&amp;BU287&amp;BH288&amp;BU287&amp;BI288&amp;BU287&amp;BJ288&amp;BU287&amp;BK288&amp;BU287&amp;BL288&amp;BU287&amp;BM288&amp;BU287&amp;BN288&amp;BU287&amp;BO288&amp;BU287&amp;BP288&amp;BU287&amp;BQ288&amp;BU287&amp;BR288&amp;BU287&amp;BS288</f>
        <v xml:space="preserve">                                                                                                  </v>
      </c>
      <c r="BV288" s="6"/>
      <c r="BW288" s="6"/>
    </row>
    <row r="289" spans="22:75" x14ac:dyDescent="0.35">
      <c r="V289" s="275">
        <f>'Encode Data'!I49</f>
        <v>0</v>
      </c>
      <c r="W289" s="6">
        <f t="shared" ref="W289:BB289" si="288">V289</f>
        <v>0</v>
      </c>
      <c r="X289" s="6">
        <f t="shared" si="288"/>
        <v>0</v>
      </c>
      <c r="Y289" s="6">
        <f t="shared" si="288"/>
        <v>0</v>
      </c>
      <c r="Z289" s="6">
        <f t="shared" si="288"/>
        <v>0</v>
      </c>
      <c r="AA289" s="6">
        <f t="shared" si="288"/>
        <v>0</v>
      </c>
      <c r="AB289" s="6">
        <f t="shared" si="288"/>
        <v>0</v>
      </c>
      <c r="AC289" s="6">
        <f t="shared" si="288"/>
        <v>0</v>
      </c>
      <c r="AD289" s="6">
        <f t="shared" si="288"/>
        <v>0</v>
      </c>
      <c r="AE289" s="6">
        <f t="shared" si="288"/>
        <v>0</v>
      </c>
      <c r="AF289" s="6">
        <f t="shared" si="288"/>
        <v>0</v>
      </c>
      <c r="AG289" s="6">
        <f t="shared" si="288"/>
        <v>0</v>
      </c>
      <c r="AH289" s="6">
        <f t="shared" si="288"/>
        <v>0</v>
      </c>
      <c r="AI289" s="6">
        <f t="shared" si="288"/>
        <v>0</v>
      </c>
      <c r="AJ289" s="6">
        <f t="shared" si="288"/>
        <v>0</v>
      </c>
      <c r="AK289" s="6">
        <f t="shared" si="288"/>
        <v>0</v>
      </c>
      <c r="AL289" s="6">
        <f t="shared" si="288"/>
        <v>0</v>
      </c>
      <c r="AM289" s="6">
        <f t="shared" si="288"/>
        <v>0</v>
      </c>
      <c r="AN289" s="6">
        <f t="shared" si="288"/>
        <v>0</v>
      </c>
      <c r="AO289" s="6">
        <f t="shared" si="288"/>
        <v>0</v>
      </c>
      <c r="AP289" s="6">
        <f t="shared" si="288"/>
        <v>0</v>
      </c>
      <c r="AQ289" s="6">
        <f t="shared" si="288"/>
        <v>0</v>
      </c>
      <c r="AR289" s="6">
        <f t="shared" si="288"/>
        <v>0</v>
      </c>
      <c r="AS289" s="6">
        <f t="shared" si="288"/>
        <v>0</v>
      </c>
      <c r="AT289" s="6">
        <f t="shared" si="288"/>
        <v>0</v>
      </c>
      <c r="AU289" s="6">
        <f t="shared" si="288"/>
        <v>0</v>
      </c>
      <c r="AV289" s="6">
        <f t="shared" si="288"/>
        <v>0</v>
      </c>
      <c r="AW289" s="6">
        <f t="shared" si="288"/>
        <v>0</v>
      </c>
      <c r="AX289" s="6">
        <f t="shared" si="288"/>
        <v>0</v>
      </c>
      <c r="AY289" s="6">
        <f t="shared" si="288"/>
        <v>0</v>
      </c>
      <c r="AZ289" s="6">
        <f t="shared" si="288"/>
        <v>0</v>
      </c>
      <c r="BA289" s="6">
        <f t="shared" si="288"/>
        <v>0</v>
      </c>
      <c r="BB289" s="6">
        <f t="shared" si="288"/>
        <v>0</v>
      </c>
      <c r="BC289" s="6">
        <f t="shared" ref="BC289:BS289" si="289">BB289</f>
        <v>0</v>
      </c>
      <c r="BD289" s="6">
        <f t="shared" si="289"/>
        <v>0</v>
      </c>
      <c r="BE289" s="6">
        <f t="shared" si="289"/>
        <v>0</v>
      </c>
      <c r="BF289" s="6">
        <f t="shared" si="289"/>
        <v>0</v>
      </c>
      <c r="BG289" s="6">
        <f t="shared" si="289"/>
        <v>0</v>
      </c>
      <c r="BH289" s="6">
        <f t="shared" si="289"/>
        <v>0</v>
      </c>
      <c r="BI289" s="6">
        <f t="shared" si="289"/>
        <v>0</v>
      </c>
      <c r="BJ289" s="6">
        <f t="shared" si="289"/>
        <v>0</v>
      </c>
      <c r="BK289" s="6">
        <f t="shared" si="289"/>
        <v>0</v>
      </c>
      <c r="BL289" s="6">
        <f t="shared" si="289"/>
        <v>0</v>
      </c>
      <c r="BM289" s="6">
        <f t="shared" si="289"/>
        <v>0</v>
      </c>
      <c r="BN289" s="6">
        <f t="shared" si="289"/>
        <v>0</v>
      </c>
      <c r="BO289" s="6">
        <f t="shared" si="289"/>
        <v>0</v>
      </c>
      <c r="BP289" s="6">
        <f t="shared" si="289"/>
        <v>0</v>
      </c>
      <c r="BQ289" s="6">
        <f t="shared" si="289"/>
        <v>0</v>
      </c>
      <c r="BR289" s="6">
        <f t="shared" si="289"/>
        <v>0</v>
      </c>
      <c r="BS289" s="6">
        <f t="shared" si="289"/>
        <v>0</v>
      </c>
      <c r="BV289" s="6"/>
      <c r="BW289" s="6"/>
    </row>
    <row r="290" spans="22:75" x14ac:dyDescent="0.35">
      <c r="V290" s="6">
        <v>1</v>
      </c>
      <c r="W290" s="6">
        <v>2</v>
      </c>
      <c r="X290" s="6">
        <v>3</v>
      </c>
      <c r="Y290" s="6">
        <v>4</v>
      </c>
      <c r="Z290" s="6">
        <v>5</v>
      </c>
      <c r="AA290" s="6">
        <v>6</v>
      </c>
      <c r="AB290" s="6">
        <v>7</v>
      </c>
      <c r="AC290" s="6">
        <v>8</v>
      </c>
      <c r="AD290" s="6">
        <v>9</v>
      </c>
      <c r="AE290" s="6">
        <v>10</v>
      </c>
      <c r="AF290" s="6">
        <v>11</v>
      </c>
      <c r="AG290" s="6">
        <v>12</v>
      </c>
      <c r="AH290" s="6">
        <v>13</v>
      </c>
      <c r="AI290" s="6">
        <v>14</v>
      </c>
      <c r="AJ290" s="6">
        <v>15</v>
      </c>
      <c r="AK290" s="6">
        <v>16</v>
      </c>
      <c r="AL290" s="6">
        <v>17</v>
      </c>
      <c r="AM290" s="6">
        <v>18</v>
      </c>
      <c r="AN290" s="6">
        <v>19</v>
      </c>
      <c r="AO290" s="6">
        <v>20</v>
      </c>
      <c r="AP290" s="6">
        <v>21</v>
      </c>
      <c r="AQ290" s="6">
        <v>22</v>
      </c>
      <c r="AR290" s="6">
        <v>23</v>
      </c>
      <c r="AS290" s="6">
        <v>24</v>
      </c>
      <c r="AT290" s="6">
        <v>25</v>
      </c>
      <c r="AU290" s="6">
        <v>26</v>
      </c>
      <c r="AV290" s="6">
        <v>27</v>
      </c>
      <c r="AW290" s="6">
        <v>28</v>
      </c>
      <c r="AX290" s="6">
        <v>29</v>
      </c>
      <c r="AY290" s="6">
        <v>30</v>
      </c>
      <c r="AZ290" s="6">
        <v>31</v>
      </c>
      <c r="BA290" s="6">
        <v>32</v>
      </c>
      <c r="BB290" s="6">
        <v>33</v>
      </c>
      <c r="BC290" s="6">
        <v>34</v>
      </c>
      <c r="BD290" s="6">
        <v>35</v>
      </c>
      <c r="BE290" s="6">
        <v>36</v>
      </c>
      <c r="BF290" s="6">
        <v>37</v>
      </c>
      <c r="BG290" s="6">
        <v>38</v>
      </c>
      <c r="BH290" s="6">
        <v>39</v>
      </c>
      <c r="BI290" s="6">
        <v>40</v>
      </c>
      <c r="BJ290" s="6">
        <v>41</v>
      </c>
      <c r="BK290" s="6">
        <v>42</v>
      </c>
      <c r="BL290" s="6">
        <v>43</v>
      </c>
      <c r="BM290" s="6">
        <v>44</v>
      </c>
      <c r="BN290" s="6">
        <v>45</v>
      </c>
      <c r="BO290" s="6">
        <v>46</v>
      </c>
      <c r="BP290" s="6">
        <v>47</v>
      </c>
      <c r="BQ290" s="6">
        <v>48</v>
      </c>
      <c r="BR290" s="6">
        <v>49</v>
      </c>
      <c r="BS290" s="6">
        <v>50</v>
      </c>
      <c r="BV290" s="6"/>
      <c r="BW290" s="6"/>
    </row>
    <row r="291" spans="22:75" x14ac:dyDescent="0.35">
      <c r="V291" s="6">
        <f t="shared" ref="V291:BA291" si="290">V289-V290</f>
        <v>-1</v>
      </c>
      <c r="W291" s="6">
        <f t="shared" si="290"/>
        <v>-2</v>
      </c>
      <c r="X291" s="6">
        <f t="shared" si="290"/>
        <v>-3</v>
      </c>
      <c r="Y291" s="6">
        <f t="shared" si="290"/>
        <v>-4</v>
      </c>
      <c r="Z291" s="6">
        <f t="shared" si="290"/>
        <v>-5</v>
      </c>
      <c r="AA291" s="6">
        <f t="shared" si="290"/>
        <v>-6</v>
      </c>
      <c r="AB291" s="6">
        <f t="shared" si="290"/>
        <v>-7</v>
      </c>
      <c r="AC291" s="6">
        <f t="shared" si="290"/>
        <v>-8</v>
      </c>
      <c r="AD291" s="6">
        <f t="shared" si="290"/>
        <v>-9</v>
      </c>
      <c r="AE291" s="6">
        <f t="shared" si="290"/>
        <v>-10</v>
      </c>
      <c r="AF291" s="6">
        <f t="shared" si="290"/>
        <v>-11</v>
      </c>
      <c r="AG291" s="6">
        <f t="shared" si="290"/>
        <v>-12</v>
      </c>
      <c r="AH291" s="6">
        <f t="shared" si="290"/>
        <v>-13</v>
      </c>
      <c r="AI291" s="6">
        <f t="shared" si="290"/>
        <v>-14</v>
      </c>
      <c r="AJ291" s="6">
        <f t="shared" si="290"/>
        <v>-15</v>
      </c>
      <c r="AK291" s="6">
        <f t="shared" si="290"/>
        <v>-16</v>
      </c>
      <c r="AL291" s="6">
        <f t="shared" si="290"/>
        <v>-17</v>
      </c>
      <c r="AM291" s="6">
        <f t="shared" si="290"/>
        <v>-18</v>
      </c>
      <c r="AN291" s="6">
        <f t="shared" si="290"/>
        <v>-19</v>
      </c>
      <c r="AO291" s="6">
        <f t="shared" si="290"/>
        <v>-20</v>
      </c>
      <c r="AP291" s="6">
        <f t="shared" si="290"/>
        <v>-21</v>
      </c>
      <c r="AQ291" s="6">
        <f t="shared" si="290"/>
        <v>-22</v>
      </c>
      <c r="AR291" s="6">
        <f t="shared" si="290"/>
        <v>-23</v>
      </c>
      <c r="AS291" s="6">
        <f t="shared" si="290"/>
        <v>-24</v>
      </c>
      <c r="AT291" s="6">
        <f t="shared" si="290"/>
        <v>-25</v>
      </c>
      <c r="AU291" s="6">
        <f t="shared" si="290"/>
        <v>-26</v>
      </c>
      <c r="AV291" s="6">
        <f t="shared" si="290"/>
        <v>-27</v>
      </c>
      <c r="AW291" s="6">
        <f t="shared" si="290"/>
        <v>-28</v>
      </c>
      <c r="AX291" s="6">
        <f t="shared" si="290"/>
        <v>-29</v>
      </c>
      <c r="AY291" s="6">
        <f t="shared" si="290"/>
        <v>-30</v>
      </c>
      <c r="AZ291" s="6">
        <f t="shared" si="290"/>
        <v>-31</v>
      </c>
      <c r="BA291" s="6">
        <f t="shared" si="290"/>
        <v>-32</v>
      </c>
      <c r="BB291" s="6">
        <f t="shared" ref="BB291:BS291" si="291">BB289-BB290</f>
        <v>-33</v>
      </c>
      <c r="BC291" s="6">
        <f t="shared" si="291"/>
        <v>-34</v>
      </c>
      <c r="BD291" s="6">
        <f t="shared" si="291"/>
        <v>-35</v>
      </c>
      <c r="BE291" s="6">
        <f t="shared" si="291"/>
        <v>-36</v>
      </c>
      <c r="BF291" s="6">
        <f t="shared" si="291"/>
        <v>-37</v>
      </c>
      <c r="BG291" s="6">
        <f t="shared" si="291"/>
        <v>-38</v>
      </c>
      <c r="BH291" s="6">
        <f t="shared" si="291"/>
        <v>-39</v>
      </c>
      <c r="BI291" s="6">
        <f t="shared" si="291"/>
        <v>-40</v>
      </c>
      <c r="BJ291" s="6">
        <f t="shared" si="291"/>
        <v>-41</v>
      </c>
      <c r="BK291" s="6">
        <f t="shared" si="291"/>
        <v>-42</v>
      </c>
      <c r="BL291" s="6">
        <f t="shared" si="291"/>
        <v>-43</v>
      </c>
      <c r="BM291" s="6">
        <f t="shared" si="291"/>
        <v>-44</v>
      </c>
      <c r="BN291" s="6">
        <f t="shared" si="291"/>
        <v>-45</v>
      </c>
      <c r="BO291" s="6">
        <f t="shared" si="291"/>
        <v>-46</v>
      </c>
      <c r="BP291" s="6">
        <f t="shared" si="291"/>
        <v>-47</v>
      </c>
      <c r="BQ291" s="6">
        <f t="shared" si="291"/>
        <v>-48</v>
      </c>
      <c r="BR291" s="6">
        <f t="shared" si="291"/>
        <v>-49</v>
      </c>
      <c r="BS291" s="6">
        <f t="shared" si="291"/>
        <v>-50</v>
      </c>
      <c r="BU291" s="6" t="s">
        <v>21</v>
      </c>
      <c r="BV291" s="6"/>
      <c r="BW291" s="6"/>
    </row>
    <row r="292" spans="22:75" x14ac:dyDescent="0.35">
      <c r="V292" s="6" t="str">
        <f>IF(V291&gt;=0,COUNT($V291)+BT288,"")</f>
        <v/>
      </c>
      <c r="W292" s="6" t="str">
        <f>IF(W291&gt;=0,COUNT($V291:W291)+$BT288,"")</f>
        <v/>
      </c>
      <c r="X292" s="6" t="str">
        <f>IF(X291&gt;=0,COUNT($V291:X291)+$BT288,"")</f>
        <v/>
      </c>
      <c r="Y292" s="6" t="str">
        <f>IF(Y291&gt;=0,COUNT($V291:Y291)+$BT288,"")</f>
        <v/>
      </c>
      <c r="Z292" s="6" t="str">
        <f>IF(Z291&gt;=0,COUNT($V291:Z291)+$BT288,"")</f>
        <v/>
      </c>
      <c r="AA292" s="6" t="str">
        <f>IF(AA291&gt;=0,COUNT($V291:AA291)+$BT288,"")</f>
        <v/>
      </c>
      <c r="AB292" s="6" t="str">
        <f>IF(AB291&gt;=0,COUNT($V291:AB291)+$BT288,"")</f>
        <v/>
      </c>
      <c r="AC292" s="6" t="str">
        <f>IF(AC291&gt;=0,COUNT($V291:AC291)+$BT288,"")</f>
        <v/>
      </c>
      <c r="AD292" s="6" t="str">
        <f>IF(AD291&gt;=0,COUNT($V291:AD291)+$BT288,"")</f>
        <v/>
      </c>
      <c r="AE292" s="6" t="str">
        <f>IF(AE291&gt;=0,COUNT($V291:AE291)+$BT288,"")</f>
        <v/>
      </c>
      <c r="AF292" s="6" t="str">
        <f>IF(AF291&gt;=0,COUNT($V291:AF291)+$BT288,"")</f>
        <v/>
      </c>
      <c r="AG292" s="6" t="str">
        <f>IF(AG291&gt;=0,COUNT($V291:AG291)+$BT288,"")</f>
        <v/>
      </c>
      <c r="AH292" s="6" t="str">
        <f>IF(AH291&gt;=0,COUNT($V291:AH291)+$BT288,"")</f>
        <v/>
      </c>
      <c r="AI292" s="6" t="str">
        <f>IF(AI291&gt;=0,COUNT($V291:AI291)+$BT288,"")</f>
        <v/>
      </c>
      <c r="AJ292" s="6" t="str">
        <f>IF(AJ291&gt;=0,COUNT($V291:AJ291)+$BT288,"")</f>
        <v/>
      </c>
      <c r="AK292" s="6" t="str">
        <f>IF(AK291&gt;=0,COUNT($V291:AK291)+$BT288,"")</f>
        <v/>
      </c>
      <c r="AL292" s="6" t="str">
        <f>IF(AL291&gt;=0,COUNT($V291:AL291)+$BT288,"")</f>
        <v/>
      </c>
      <c r="AM292" s="6" t="str">
        <f>IF(AM291&gt;=0,COUNT($V291:AM291)+$BT288,"")</f>
        <v/>
      </c>
      <c r="AN292" s="6" t="str">
        <f>IF(AN291&gt;=0,COUNT($V291:AN291)+$BT288,"")</f>
        <v/>
      </c>
      <c r="AO292" s="6" t="str">
        <f>IF(AO291&gt;=0,COUNT($V291:AO291)+$BT288,"")</f>
        <v/>
      </c>
      <c r="AP292" s="6" t="str">
        <f>IF(AP291&gt;=0,COUNT($V291:AP291)+$BT288,"")</f>
        <v/>
      </c>
      <c r="AQ292" s="6" t="str">
        <f>IF(AQ291&gt;=0,COUNT($V291:AQ291)+$BT288,"")</f>
        <v/>
      </c>
      <c r="AR292" s="6" t="str">
        <f>IF(AR291&gt;=0,COUNT($V291:AR291)+$BT288,"")</f>
        <v/>
      </c>
      <c r="AS292" s="6" t="str">
        <f>IF(AS291&gt;=0,COUNT($V291:AS291)+$BT288,"")</f>
        <v/>
      </c>
      <c r="AT292" s="6" t="str">
        <f>IF(AT291&gt;=0,COUNT($V291:AT291)+$BT288,"")</f>
        <v/>
      </c>
      <c r="AU292" s="6" t="str">
        <f>IF(AU291&gt;=0,COUNT($V291:AU291)+$BT288,"")</f>
        <v/>
      </c>
      <c r="AV292" s="6" t="str">
        <f>IF(AV291&gt;=0,COUNT($V291:AV291)+$BT288,"")</f>
        <v/>
      </c>
      <c r="AW292" s="6" t="str">
        <f>IF(AW291&gt;=0,COUNT($V291:AW291)+$BT288,"")</f>
        <v/>
      </c>
      <c r="AX292" s="6" t="str">
        <f>IF(AX291&gt;=0,COUNT($V291:AX291)+$BT288,"")</f>
        <v/>
      </c>
      <c r="AY292" s="6" t="str">
        <f>IF(AY291&gt;=0,COUNT($V291:AY291)+$BT288,"")</f>
        <v/>
      </c>
      <c r="AZ292" s="6" t="str">
        <f>IF(AZ291&gt;=0,COUNT($V291:AZ291)+$BT288,"")</f>
        <v/>
      </c>
      <c r="BA292" s="6" t="str">
        <f>IF(BA291&gt;=0,COUNT($V291:BA291)+$BT288,"")</f>
        <v/>
      </c>
      <c r="BB292" s="6" t="str">
        <f>IF(BB291&gt;=0,COUNT($V291:BB291)+$BT288,"")</f>
        <v/>
      </c>
      <c r="BC292" s="6" t="str">
        <f>IF(BC291&gt;=0,COUNT($V291:BC291)+$BT288,"")</f>
        <v/>
      </c>
      <c r="BD292" s="6" t="str">
        <f>IF(BD291&gt;=0,COUNT($V291:BD291)+$BT288,"")</f>
        <v/>
      </c>
      <c r="BE292" s="6" t="str">
        <f>IF(BE291&gt;=0,COUNT($V291:BE291)+$BT288,"")</f>
        <v/>
      </c>
      <c r="BF292" s="6" t="str">
        <f>IF(BF291&gt;=0,COUNT($V291:BF291)+$BT288,"")</f>
        <v/>
      </c>
      <c r="BG292" s="6" t="str">
        <f>IF(BG291&gt;=0,COUNT($V291:BG291)+$BT288,"")</f>
        <v/>
      </c>
      <c r="BH292" s="6" t="str">
        <f>IF(BH291&gt;=0,COUNT($V291:BH291)+$BT288,"")</f>
        <v/>
      </c>
      <c r="BI292" s="6" t="str">
        <f>IF(BI291&gt;=0,COUNT($V291:BI291)+$BT288,"")</f>
        <v/>
      </c>
      <c r="BJ292" s="6" t="str">
        <f>IF(BJ291&gt;=0,COUNT($V291:BJ291)+$BT288,"")</f>
        <v/>
      </c>
      <c r="BK292" s="6" t="str">
        <f>IF(BK291&gt;=0,COUNT($V291:BK291)+$BT288,"")</f>
        <v/>
      </c>
      <c r="BL292" s="6" t="str">
        <f>IF(BL291&gt;=0,COUNT($V291:BL291)+$BT288,"")</f>
        <v/>
      </c>
      <c r="BM292" s="6" t="str">
        <f>IF(BM291&gt;=0,COUNT($V291:BM291)+$BT288,"")</f>
        <v/>
      </c>
      <c r="BN292" s="6" t="str">
        <f>IF(BN291&gt;=0,COUNT($V291:BN291)+$BT288,"")</f>
        <v/>
      </c>
      <c r="BO292" s="6" t="str">
        <f>IF(BO291&gt;=0,COUNT($V291:BO291)+$BT288,"")</f>
        <v/>
      </c>
      <c r="BP292" s="6" t="str">
        <f>IF(BP291&gt;=0,COUNT($V291:BP291)+$BT288,"")</f>
        <v/>
      </c>
      <c r="BQ292" s="6" t="str">
        <f>IF(BQ291&gt;=0,COUNT($V291:BQ291)+$BT288,"")</f>
        <v/>
      </c>
      <c r="BR292" s="6" t="str">
        <f>IF(BR291&gt;=0,COUNT($V291:BR291)+$BT288,"")</f>
        <v/>
      </c>
      <c r="BS292" s="6" t="str">
        <f>IF(BS291&gt;=0,COUNT($V291:BS291)+$BT288,"")</f>
        <v/>
      </c>
      <c r="BT292" s="6">
        <f>COUNT(V292:BS292)+BT288</f>
        <v>100</v>
      </c>
      <c r="BU292" s="276" t="str">
        <f>V292&amp;BU291&amp;W292&amp;BU291&amp;X292&amp;BU291&amp;Y292&amp;BU291&amp;Z292&amp;BU291&amp;AA292&amp;BU291&amp;AB292&amp;BU291&amp;AC292&amp;BU291&amp;AD292&amp;BU291&amp;AE292&amp;BU291&amp;AF292&amp;BU291&amp;AG292&amp;BU291&amp;AH292&amp;BU291&amp;AI292&amp;BU291&amp;AJ292&amp;BU291&amp;AK292&amp;BU291&amp;AL292&amp;BU291&amp;AM292&amp;BU291&amp;AN292&amp;BU291&amp;AO292&amp;BU291&amp;AP292&amp;BU291&amp;AQ292&amp;BU291&amp;AR292&amp;BU291&amp;AS292&amp;BU291&amp;AT292&amp;BU291&amp;AU292&amp;BU291&amp;AV292&amp;BU291&amp;AW292&amp;BU291&amp;AX292&amp;BU291&amp;AY292&amp;BU291&amp;AZ292&amp;BU291&amp;BA292&amp;BU291&amp;BB292&amp;BU291&amp;BC292&amp;BU291&amp;BD292&amp;BU291&amp;BE292&amp;BU291&amp;BF292&amp;BU291&amp;BG292&amp;BU291&amp;BH292&amp;BU291&amp;BI292&amp;BU291&amp;BJ292&amp;BU291&amp;BK292&amp;BU291&amp;BL292&amp;BU291&amp;BM292&amp;BU291&amp;BN292&amp;BU291&amp;BO292&amp;BU291&amp;BP292&amp;BU291&amp;BQ292&amp;BU291&amp;BR292&amp;BU291&amp;BS292</f>
        <v xml:space="preserve">                                                                                                  </v>
      </c>
      <c r="BV292" s="6"/>
      <c r="BW292" s="6"/>
    </row>
    <row r="293" spans="22:75" x14ac:dyDescent="0.35">
      <c r="V293" s="275">
        <f>'Encode Data'!I52</f>
        <v>0</v>
      </c>
      <c r="W293" s="6">
        <f t="shared" ref="W293:BB293" si="292">V293</f>
        <v>0</v>
      </c>
      <c r="X293" s="6">
        <f t="shared" si="292"/>
        <v>0</v>
      </c>
      <c r="Y293" s="6">
        <f t="shared" si="292"/>
        <v>0</v>
      </c>
      <c r="Z293" s="6">
        <f t="shared" si="292"/>
        <v>0</v>
      </c>
      <c r="AA293" s="6">
        <f t="shared" si="292"/>
        <v>0</v>
      </c>
      <c r="AB293" s="6">
        <f t="shared" si="292"/>
        <v>0</v>
      </c>
      <c r="AC293" s="6">
        <f t="shared" si="292"/>
        <v>0</v>
      </c>
      <c r="AD293" s="6">
        <f t="shared" si="292"/>
        <v>0</v>
      </c>
      <c r="AE293" s="6">
        <f t="shared" si="292"/>
        <v>0</v>
      </c>
      <c r="AF293" s="6">
        <f t="shared" si="292"/>
        <v>0</v>
      </c>
      <c r="AG293" s="6">
        <f t="shared" si="292"/>
        <v>0</v>
      </c>
      <c r="AH293" s="6">
        <f t="shared" si="292"/>
        <v>0</v>
      </c>
      <c r="AI293" s="6">
        <f t="shared" si="292"/>
        <v>0</v>
      </c>
      <c r="AJ293" s="6">
        <f t="shared" si="292"/>
        <v>0</v>
      </c>
      <c r="AK293" s="6">
        <f t="shared" si="292"/>
        <v>0</v>
      </c>
      <c r="AL293" s="6">
        <f t="shared" si="292"/>
        <v>0</v>
      </c>
      <c r="AM293" s="6">
        <f t="shared" si="292"/>
        <v>0</v>
      </c>
      <c r="AN293" s="6">
        <f t="shared" si="292"/>
        <v>0</v>
      </c>
      <c r="AO293" s="6">
        <f t="shared" si="292"/>
        <v>0</v>
      </c>
      <c r="AP293" s="6">
        <f t="shared" si="292"/>
        <v>0</v>
      </c>
      <c r="AQ293" s="6">
        <f t="shared" si="292"/>
        <v>0</v>
      </c>
      <c r="AR293" s="6">
        <f t="shared" si="292"/>
        <v>0</v>
      </c>
      <c r="AS293" s="6">
        <f t="shared" si="292"/>
        <v>0</v>
      </c>
      <c r="AT293" s="6">
        <f t="shared" si="292"/>
        <v>0</v>
      </c>
      <c r="AU293" s="6">
        <f t="shared" si="292"/>
        <v>0</v>
      </c>
      <c r="AV293" s="6">
        <f t="shared" si="292"/>
        <v>0</v>
      </c>
      <c r="AW293" s="6">
        <f t="shared" si="292"/>
        <v>0</v>
      </c>
      <c r="AX293" s="6">
        <f t="shared" si="292"/>
        <v>0</v>
      </c>
      <c r="AY293" s="6">
        <f t="shared" si="292"/>
        <v>0</v>
      </c>
      <c r="AZ293" s="6">
        <f t="shared" si="292"/>
        <v>0</v>
      </c>
      <c r="BA293" s="6">
        <f t="shared" si="292"/>
        <v>0</v>
      </c>
      <c r="BB293" s="6">
        <f t="shared" si="292"/>
        <v>0</v>
      </c>
      <c r="BC293" s="6">
        <f t="shared" ref="BC293:BS293" si="293">BB293</f>
        <v>0</v>
      </c>
      <c r="BD293" s="6">
        <f t="shared" si="293"/>
        <v>0</v>
      </c>
      <c r="BE293" s="6">
        <f t="shared" si="293"/>
        <v>0</v>
      </c>
      <c r="BF293" s="6">
        <f t="shared" si="293"/>
        <v>0</v>
      </c>
      <c r="BG293" s="6">
        <f t="shared" si="293"/>
        <v>0</v>
      </c>
      <c r="BH293" s="6">
        <f t="shared" si="293"/>
        <v>0</v>
      </c>
      <c r="BI293" s="6">
        <f t="shared" si="293"/>
        <v>0</v>
      </c>
      <c r="BJ293" s="6">
        <f t="shared" si="293"/>
        <v>0</v>
      </c>
      <c r="BK293" s="6">
        <f t="shared" si="293"/>
        <v>0</v>
      </c>
      <c r="BL293" s="6">
        <f t="shared" si="293"/>
        <v>0</v>
      </c>
      <c r="BM293" s="6">
        <f t="shared" si="293"/>
        <v>0</v>
      </c>
      <c r="BN293" s="6">
        <f t="shared" si="293"/>
        <v>0</v>
      </c>
      <c r="BO293" s="6">
        <f t="shared" si="293"/>
        <v>0</v>
      </c>
      <c r="BP293" s="6">
        <f t="shared" si="293"/>
        <v>0</v>
      </c>
      <c r="BQ293" s="6">
        <f t="shared" si="293"/>
        <v>0</v>
      </c>
      <c r="BR293" s="6">
        <f t="shared" si="293"/>
        <v>0</v>
      </c>
      <c r="BS293" s="6">
        <f t="shared" si="293"/>
        <v>0</v>
      </c>
      <c r="BV293" s="6"/>
      <c r="BW293" s="6"/>
    </row>
    <row r="294" spans="22:75" x14ac:dyDescent="0.35">
      <c r="V294" s="6">
        <v>1</v>
      </c>
      <c r="W294" s="6">
        <v>2</v>
      </c>
      <c r="X294" s="6">
        <v>3</v>
      </c>
      <c r="Y294" s="6">
        <v>4</v>
      </c>
      <c r="Z294" s="6">
        <v>5</v>
      </c>
      <c r="AA294" s="6">
        <v>6</v>
      </c>
      <c r="AB294" s="6">
        <v>7</v>
      </c>
      <c r="AC294" s="6">
        <v>8</v>
      </c>
      <c r="AD294" s="6">
        <v>9</v>
      </c>
      <c r="AE294" s="6">
        <v>10</v>
      </c>
      <c r="AF294" s="6">
        <v>11</v>
      </c>
      <c r="AG294" s="6">
        <v>12</v>
      </c>
      <c r="AH294" s="6">
        <v>13</v>
      </c>
      <c r="AI294" s="6">
        <v>14</v>
      </c>
      <c r="AJ294" s="6">
        <v>15</v>
      </c>
      <c r="AK294" s="6">
        <v>16</v>
      </c>
      <c r="AL294" s="6">
        <v>17</v>
      </c>
      <c r="AM294" s="6">
        <v>18</v>
      </c>
      <c r="AN294" s="6">
        <v>19</v>
      </c>
      <c r="AO294" s="6">
        <v>20</v>
      </c>
      <c r="AP294" s="6">
        <v>21</v>
      </c>
      <c r="AQ294" s="6">
        <v>22</v>
      </c>
      <c r="AR294" s="6">
        <v>23</v>
      </c>
      <c r="AS294" s="6">
        <v>24</v>
      </c>
      <c r="AT294" s="6">
        <v>25</v>
      </c>
      <c r="AU294" s="6">
        <v>26</v>
      </c>
      <c r="AV294" s="6">
        <v>27</v>
      </c>
      <c r="AW294" s="6">
        <v>28</v>
      </c>
      <c r="AX294" s="6">
        <v>29</v>
      </c>
      <c r="AY294" s="6">
        <v>30</v>
      </c>
      <c r="AZ294" s="6">
        <v>31</v>
      </c>
      <c r="BA294" s="6">
        <v>32</v>
      </c>
      <c r="BB294" s="6">
        <v>33</v>
      </c>
      <c r="BC294" s="6">
        <v>34</v>
      </c>
      <c r="BD294" s="6">
        <v>35</v>
      </c>
      <c r="BE294" s="6">
        <v>36</v>
      </c>
      <c r="BF294" s="6">
        <v>37</v>
      </c>
      <c r="BG294" s="6">
        <v>38</v>
      </c>
      <c r="BH294" s="6">
        <v>39</v>
      </c>
      <c r="BI294" s="6">
        <v>40</v>
      </c>
      <c r="BJ294" s="6">
        <v>41</v>
      </c>
      <c r="BK294" s="6">
        <v>42</v>
      </c>
      <c r="BL294" s="6">
        <v>43</v>
      </c>
      <c r="BM294" s="6">
        <v>44</v>
      </c>
      <c r="BN294" s="6">
        <v>45</v>
      </c>
      <c r="BO294" s="6">
        <v>46</v>
      </c>
      <c r="BP294" s="6">
        <v>47</v>
      </c>
      <c r="BQ294" s="6">
        <v>48</v>
      </c>
      <c r="BR294" s="6">
        <v>49</v>
      </c>
      <c r="BS294" s="6">
        <v>50</v>
      </c>
      <c r="BV294" s="6"/>
      <c r="BW294" s="6"/>
    </row>
    <row r="295" spans="22:75" x14ac:dyDescent="0.35">
      <c r="V295" s="6">
        <f t="shared" ref="V295:BA295" si="294">V293-V294</f>
        <v>-1</v>
      </c>
      <c r="W295" s="6">
        <f t="shared" si="294"/>
        <v>-2</v>
      </c>
      <c r="X295" s="6">
        <f t="shared" si="294"/>
        <v>-3</v>
      </c>
      <c r="Y295" s="6">
        <f t="shared" si="294"/>
        <v>-4</v>
      </c>
      <c r="Z295" s="6">
        <f t="shared" si="294"/>
        <v>-5</v>
      </c>
      <c r="AA295" s="6">
        <f t="shared" si="294"/>
        <v>-6</v>
      </c>
      <c r="AB295" s="6">
        <f t="shared" si="294"/>
        <v>-7</v>
      </c>
      <c r="AC295" s="6">
        <f t="shared" si="294"/>
        <v>-8</v>
      </c>
      <c r="AD295" s="6">
        <f t="shared" si="294"/>
        <v>-9</v>
      </c>
      <c r="AE295" s="6">
        <f t="shared" si="294"/>
        <v>-10</v>
      </c>
      <c r="AF295" s="6">
        <f t="shared" si="294"/>
        <v>-11</v>
      </c>
      <c r="AG295" s="6">
        <f t="shared" si="294"/>
        <v>-12</v>
      </c>
      <c r="AH295" s="6">
        <f t="shared" si="294"/>
        <v>-13</v>
      </c>
      <c r="AI295" s="6">
        <f t="shared" si="294"/>
        <v>-14</v>
      </c>
      <c r="AJ295" s="6">
        <f t="shared" si="294"/>
        <v>-15</v>
      </c>
      <c r="AK295" s="6">
        <f t="shared" si="294"/>
        <v>-16</v>
      </c>
      <c r="AL295" s="6">
        <f t="shared" si="294"/>
        <v>-17</v>
      </c>
      <c r="AM295" s="6">
        <f t="shared" si="294"/>
        <v>-18</v>
      </c>
      <c r="AN295" s="6">
        <f t="shared" si="294"/>
        <v>-19</v>
      </c>
      <c r="AO295" s="6">
        <f t="shared" si="294"/>
        <v>-20</v>
      </c>
      <c r="AP295" s="6">
        <f t="shared" si="294"/>
        <v>-21</v>
      </c>
      <c r="AQ295" s="6">
        <f t="shared" si="294"/>
        <v>-22</v>
      </c>
      <c r="AR295" s="6">
        <f t="shared" si="294"/>
        <v>-23</v>
      </c>
      <c r="AS295" s="6">
        <f t="shared" si="294"/>
        <v>-24</v>
      </c>
      <c r="AT295" s="6">
        <f t="shared" si="294"/>
        <v>-25</v>
      </c>
      <c r="AU295" s="6">
        <f t="shared" si="294"/>
        <v>-26</v>
      </c>
      <c r="AV295" s="6">
        <f t="shared" si="294"/>
        <v>-27</v>
      </c>
      <c r="AW295" s="6">
        <f t="shared" si="294"/>
        <v>-28</v>
      </c>
      <c r="AX295" s="6">
        <f t="shared" si="294"/>
        <v>-29</v>
      </c>
      <c r="AY295" s="6">
        <f t="shared" si="294"/>
        <v>-30</v>
      </c>
      <c r="AZ295" s="6">
        <f t="shared" si="294"/>
        <v>-31</v>
      </c>
      <c r="BA295" s="6">
        <f t="shared" si="294"/>
        <v>-32</v>
      </c>
      <c r="BB295" s="6">
        <f t="shared" ref="BB295:BS295" si="295">BB293-BB294</f>
        <v>-33</v>
      </c>
      <c r="BC295" s="6">
        <f t="shared" si="295"/>
        <v>-34</v>
      </c>
      <c r="BD295" s="6">
        <f t="shared" si="295"/>
        <v>-35</v>
      </c>
      <c r="BE295" s="6">
        <f t="shared" si="295"/>
        <v>-36</v>
      </c>
      <c r="BF295" s="6">
        <f t="shared" si="295"/>
        <v>-37</v>
      </c>
      <c r="BG295" s="6">
        <f t="shared" si="295"/>
        <v>-38</v>
      </c>
      <c r="BH295" s="6">
        <f t="shared" si="295"/>
        <v>-39</v>
      </c>
      <c r="BI295" s="6">
        <f t="shared" si="295"/>
        <v>-40</v>
      </c>
      <c r="BJ295" s="6">
        <f t="shared" si="295"/>
        <v>-41</v>
      </c>
      <c r="BK295" s="6">
        <f t="shared" si="295"/>
        <v>-42</v>
      </c>
      <c r="BL295" s="6">
        <f t="shared" si="295"/>
        <v>-43</v>
      </c>
      <c r="BM295" s="6">
        <f t="shared" si="295"/>
        <v>-44</v>
      </c>
      <c r="BN295" s="6">
        <f t="shared" si="295"/>
        <v>-45</v>
      </c>
      <c r="BO295" s="6">
        <f t="shared" si="295"/>
        <v>-46</v>
      </c>
      <c r="BP295" s="6">
        <f t="shared" si="295"/>
        <v>-47</v>
      </c>
      <c r="BQ295" s="6">
        <f t="shared" si="295"/>
        <v>-48</v>
      </c>
      <c r="BR295" s="6">
        <f t="shared" si="295"/>
        <v>-49</v>
      </c>
      <c r="BS295" s="6">
        <f t="shared" si="295"/>
        <v>-50</v>
      </c>
      <c r="BU295" s="6" t="s">
        <v>21</v>
      </c>
      <c r="BV295" s="6"/>
      <c r="BW295" s="6"/>
    </row>
    <row r="296" spans="22:75" x14ac:dyDescent="0.35">
      <c r="V296" s="6" t="str">
        <f>IF(V295&gt;=0,COUNT($V295)+BT292,"")</f>
        <v/>
      </c>
      <c r="W296" s="6" t="str">
        <f>IF(W295&gt;=0,COUNT($V295:W295)+$BT292,"")</f>
        <v/>
      </c>
      <c r="X296" s="6" t="str">
        <f>IF(X295&gt;=0,COUNT($V295:X295)+$BT292,"")</f>
        <v/>
      </c>
      <c r="Y296" s="6" t="str">
        <f>IF(Y295&gt;=0,COUNT($V295:Y295)+$BT292,"")</f>
        <v/>
      </c>
      <c r="Z296" s="6" t="str">
        <f>IF(Z295&gt;=0,COUNT($V295:Z295)+$BT292,"")</f>
        <v/>
      </c>
      <c r="AA296" s="6" t="str">
        <f>IF(AA295&gt;=0,COUNT($V295:AA295)+$BT292,"")</f>
        <v/>
      </c>
      <c r="AB296" s="6" t="str">
        <f>IF(AB295&gt;=0,COUNT($V295:AB295)+$BT292,"")</f>
        <v/>
      </c>
      <c r="AC296" s="6" t="str">
        <f>IF(AC295&gt;=0,COUNT($V295:AC295)+$BT292,"")</f>
        <v/>
      </c>
      <c r="AD296" s="6" t="str">
        <f>IF(AD295&gt;=0,COUNT($V295:AD295)+$BT292,"")</f>
        <v/>
      </c>
      <c r="AE296" s="6" t="str">
        <f>IF(AE295&gt;=0,COUNT($V295:AE295)+$BT292,"")</f>
        <v/>
      </c>
      <c r="AF296" s="6" t="str">
        <f>IF(AF295&gt;=0,COUNT($V295:AF295)+$BT292,"")</f>
        <v/>
      </c>
      <c r="AG296" s="6" t="str">
        <f>IF(AG295&gt;=0,COUNT($V295:AG295)+$BT292,"")</f>
        <v/>
      </c>
      <c r="AH296" s="6" t="str">
        <f>IF(AH295&gt;=0,COUNT($V295:AH295)+$BT292,"")</f>
        <v/>
      </c>
      <c r="AI296" s="6" t="str">
        <f>IF(AI295&gt;=0,COUNT($V295:AI295)+$BT292,"")</f>
        <v/>
      </c>
      <c r="AJ296" s="6" t="str">
        <f>IF(AJ295&gt;=0,COUNT($V295:AJ295)+$BT292,"")</f>
        <v/>
      </c>
      <c r="AK296" s="6" t="str">
        <f>IF(AK295&gt;=0,COUNT($V295:AK295)+$BT292,"")</f>
        <v/>
      </c>
      <c r="AL296" s="6" t="str">
        <f>IF(AL295&gt;=0,COUNT($V295:AL295)+$BT292,"")</f>
        <v/>
      </c>
      <c r="AM296" s="6" t="str">
        <f>IF(AM295&gt;=0,COUNT($V295:AM295)+$BT292,"")</f>
        <v/>
      </c>
      <c r="AN296" s="6" t="str">
        <f>IF(AN295&gt;=0,COUNT($V295:AN295)+$BT292,"")</f>
        <v/>
      </c>
      <c r="AO296" s="6" t="str">
        <f>IF(AO295&gt;=0,COUNT($V295:AO295)+$BT292,"")</f>
        <v/>
      </c>
      <c r="AP296" s="6" t="str">
        <f>IF(AP295&gt;=0,COUNT($V295:AP295)+$BT292,"")</f>
        <v/>
      </c>
      <c r="AQ296" s="6" t="str">
        <f>IF(AQ295&gt;=0,COUNT($V295:AQ295)+$BT292,"")</f>
        <v/>
      </c>
      <c r="AR296" s="6" t="str">
        <f>IF(AR295&gt;=0,COUNT($V295:AR295)+$BT292,"")</f>
        <v/>
      </c>
      <c r="AS296" s="6" t="str">
        <f>IF(AS295&gt;=0,COUNT($V295:AS295)+$BT292,"")</f>
        <v/>
      </c>
      <c r="AT296" s="6" t="str">
        <f>IF(AT295&gt;=0,COUNT($V295:AT295)+$BT292,"")</f>
        <v/>
      </c>
      <c r="AU296" s="6" t="str">
        <f>IF(AU295&gt;=0,COUNT($V295:AU295)+$BT292,"")</f>
        <v/>
      </c>
      <c r="AV296" s="6" t="str">
        <f>IF(AV295&gt;=0,COUNT($V295:AV295)+$BT292,"")</f>
        <v/>
      </c>
      <c r="AW296" s="6" t="str">
        <f>IF(AW295&gt;=0,COUNT($V295:AW295)+$BT292,"")</f>
        <v/>
      </c>
      <c r="AX296" s="6" t="str">
        <f>IF(AX295&gt;=0,COUNT($V295:AX295)+$BT292,"")</f>
        <v/>
      </c>
      <c r="AY296" s="6" t="str">
        <f>IF(AY295&gt;=0,COUNT($V295:AY295)+$BT292,"")</f>
        <v/>
      </c>
      <c r="AZ296" s="6" t="str">
        <f>IF(AZ295&gt;=0,COUNT($V295:AZ295)+$BT292,"")</f>
        <v/>
      </c>
      <c r="BA296" s="6" t="str">
        <f>IF(BA295&gt;=0,COUNT($V295:BA295)+$BT292,"")</f>
        <v/>
      </c>
      <c r="BB296" s="6" t="str">
        <f>IF(BB295&gt;=0,COUNT($V295:BB295)+$BT292,"")</f>
        <v/>
      </c>
      <c r="BC296" s="6" t="str">
        <f>IF(BC295&gt;=0,COUNT($V295:BC295)+$BT292,"")</f>
        <v/>
      </c>
      <c r="BD296" s="6" t="str">
        <f>IF(BD295&gt;=0,COUNT($V295:BD295)+$BT292,"")</f>
        <v/>
      </c>
      <c r="BE296" s="6" t="str">
        <f>IF(BE295&gt;=0,COUNT($V295:BE295)+$BT292,"")</f>
        <v/>
      </c>
      <c r="BF296" s="6" t="str">
        <f>IF(BF295&gt;=0,COUNT($V295:BF295)+$BT292,"")</f>
        <v/>
      </c>
      <c r="BG296" s="6" t="str">
        <f>IF(BG295&gt;=0,COUNT($V295:BG295)+$BT292,"")</f>
        <v/>
      </c>
      <c r="BH296" s="6" t="str">
        <f>IF(BH295&gt;=0,COUNT($V295:BH295)+$BT292,"")</f>
        <v/>
      </c>
      <c r="BI296" s="6" t="str">
        <f>IF(BI295&gt;=0,COUNT($V295:BI295)+$BT292,"")</f>
        <v/>
      </c>
      <c r="BJ296" s="6" t="str">
        <f>IF(BJ295&gt;=0,COUNT($V295:BJ295)+$BT292,"")</f>
        <v/>
      </c>
      <c r="BK296" s="6" t="str">
        <f>IF(BK295&gt;=0,COUNT($V295:BK295)+$BT292,"")</f>
        <v/>
      </c>
      <c r="BL296" s="6" t="str">
        <f>IF(BL295&gt;=0,COUNT($V295:BL295)+$BT292,"")</f>
        <v/>
      </c>
      <c r="BM296" s="6" t="str">
        <f>IF(BM295&gt;=0,COUNT($V295:BM295)+$BT292,"")</f>
        <v/>
      </c>
      <c r="BN296" s="6" t="str">
        <f>IF(BN295&gt;=0,COUNT($V295:BN295)+$BT292,"")</f>
        <v/>
      </c>
      <c r="BO296" s="6" t="str">
        <f>IF(BO295&gt;=0,COUNT($V295:BO295)+$BT292,"")</f>
        <v/>
      </c>
      <c r="BP296" s="6" t="str">
        <f>IF(BP295&gt;=0,COUNT($V295:BP295)+$BT292,"")</f>
        <v/>
      </c>
      <c r="BQ296" s="6" t="str">
        <f>IF(BQ295&gt;=0,COUNT($V295:BQ295)+$BT292,"")</f>
        <v/>
      </c>
      <c r="BR296" s="6" t="str">
        <f>IF(BR295&gt;=0,COUNT($V295:BR295)+$BT292,"")</f>
        <v/>
      </c>
      <c r="BS296" s="6" t="str">
        <f>IF(BS295&gt;=0,COUNT($V295:BS295)+$BT292,"")</f>
        <v/>
      </c>
      <c r="BT296" s="6">
        <f>COUNT(V296:BS296)+BT292</f>
        <v>100</v>
      </c>
      <c r="BU296" s="276" t="str">
        <f>V296&amp;BU295&amp;W296&amp;BU295&amp;X296&amp;BU295&amp;Y296&amp;BU295&amp;Z296&amp;BU295&amp;AA296&amp;BU295&amp;AB296&amp;BU295&amp;AC296&amp;BU295&amp;AD296&amp;BU295&amp;AE296&amp;BU295&amp;AF296&amp;BU295&amp;AG296&amp;BU295&amp;AH296&amp;BU295&amp;AI296&amp;BU295&amp;AJ296&amp;BU295&amp;AK296&amp;BU295&amp;AL296&amp;BU295&amp;AM296&amp;BU295&amp;AN296&amp;BU295&amp;AO296&amp;BU295&amp;AP296&amp;BU295&amp;AQ296&amp;BU295&amp;AR296&amp;BU295&amp;AS296&amp;BU295&amp;AT296&amp;BU295&amp;AU296&amp;BU295&amp;AV296&amp;BU295&amp;AW296&amp;BU295&amp;AX296&amp;BU295&amp;AY296&amp;BU295&amp;AZ296&amp;BU295&amp;BA296&amp;BU295&amp;BB296&amp;BU295&amp;BC296&amp;BU295&amp;BD296&amp;BU295&amp;BE296&amp;BU295&amp;BF296&amp;BU295&amp;BG296&amp;BU295&amp;BH296&amp;BU295&amp;BI296&amp;BU295&amp;BJ296&amp;BU295&amp;BK296&amp;BU295&amp;BL296&amp;BU295&amp;BM296&amp;BU295&amp;BN296&amp;BU295&amp;BO296&amp;BU295&amp;BP296&amp;BU295&amp;BQ296&amp;BU295&amp;BR296&amp;BU295&amp;BS296</f>
        <v xml:space="preserve">                                                                                                  </v>
      </c>
      <c r="BV296" s="6"/>
      <c r="BW296" s="6"/>
    </row>
    <row r="297" spans="22:75" x14ac:dyDescent="0.35">
      <c r="W297" s="6">
        <f t="shared" ref="W297:BB297" si="296">V297</f>
        <v>0</v>
      </c>
      <c r="X297" s="6">
        <f t="shared" si="296"/>
        <v>0</v>
      </c>
      <c r="Y297" s="6">
        <f t="shared" si="296"/>
        <v>0</v>
      </c>
      <c r="Z297" s="6">
        <f t="shared" si="296"/>
        <v>0</v>
      </c>
      <c r="AA297" s="6">
        <f t="shared" si="296"/>
        <v>0</v>
      </c>
      <c r="AB297" s="6">
        <f t="shared" si="296"/>
        <v>0</v>
      </c>
      <c r="AC297" s="6">
        <f t="shared" si="296"/>
        <v>0</v>
      </c>
      <c r="AD297" s="6">
        <f t="shared" si="296"/>
        <v>0</v>
      </c>
      <c r="AE297" s="6">
        <f t="shared" si="296"/>
        <v>0</v>
      </c>
      <c r="AF297" s="6">
        <f t="shared" si="296"/>
        <v>0</v>
      </c>
      <c r="AG297" s="6">
        <f t="shared" si="296"/>
        <v>0</v>
      </c>
      <c r="AH297" s="6">
        <f t="shared" si="296"/>
        <v>0</v>
      </c>
      <c r="AI297" s="6">
        <f t="shared" si="296"/>
        <v>0</v>
      </c>
      <c r="AJ297" s="6">
        <f t="shared" si="296"/>
        <v>0</v>
      </c>
      <c r="AK297" s="6">
        <f t="shared" si="296"/>
        <v>0</v>
      </c>
      <c r="AL297" s="6">
        <f t="shared" si="296"/>
        <v>0</v>
      </c>
      <c r="AM297" s="6">
        <f t="shared" si="296"/>
        <v>0</v>
      </c>
      <c r="AN297" s="6">
        <f t="shared" si="296"/>
        <v>0</v>
      </c>
      <c r="AO297" s="6">
        <f t="shared" si="296"/>
        <v>0</v>
      </c>
      <c r="AP297" s="6">
        <f t="shared" si="296"/>
        <v>0</v>
      </c>
      <c r="AQ297" s="6">
        <f t="shared" si="296"/>
        <v>0</v>
      </c>
      <c r="AR297" s="6">
        <f t="shared" si="296"/>
        <v>0</v>
      </c>
      <c r="AS297" s="6">
        <f t="shared" si="296"/>
        <v>0</v>
      </c>
      <c r="AT297" s="6">
        <f t="shared" si="296"/>
        <v>0</v>
      </c>
      <c r="AU297" s="6">
        <f t="shared" si="296"/>
        <v>0</v>
      </c>
      <c r="AV297" s="6">
        <f t="shared" si="296"/>
        <v>0</v>
      </c>
      <c r="AW297" s="6">
        <f t="shared" si="296"/>
        <v>0</v>
      </c>
      <c r="AX297" s="6">
        <f t="shared" si="296"/>
        <v>0</v>
      </c>
      <c r="AY297" s="6">
        <f t="shared" si="296"/>
        <v>0</v>
      </c>
      <c r="AZ297" s="6">
        <f t="shared" si="296"/>
        <v>0</v>
      </c>
      <c r="BA297" s="6">
        <f t="shared" si="296"/>
        <v>0</v>
      </c>
      <c r="BB297" s="6">
        <f t="shared" si="296"/>
        <v>0</v>
      </c>
      <c r="BC297" s="6">
        <f t="shared" ref="BC297:BS297" si="297">BB297</f>
        <v>0</v>
      </c>
      <c r="BD297" s="6">
        <f t="shared" si="297"/>
        <v>0</v>
      </c>
      <c r="BE297" s="6">
        <f t="shared" si="297"/>
        <v>0</v>
      </c>
      <c r="BF297" s="6">
        <f t="shared" si="297"/>
        <v>0</v>
      </c>
      <c r="BG297" s="6">
        <f t="shared" si="297"/>
        <v>0</v>
      </c>
      <c r="BH297" s="6">
        <f t="shared" si="297"/>
        <v>0</v>
      </c>
      <c r="BI297" s="6">
        <f t="shared" si="297"/>
        <v>0</v>
      </c>
      <c r="BJ297" s="6">
        <f t="shared" si="297"/>
        <v>0</v>
      </c>
      <c r="BK297" s="6">
        <f t="shared" si="297"/>
        <v>0</v>
      </c>
      <c r="BL297" s="6">
        <f t="shared" si="297"/>
        <v>0</v>
      </c>
      <c r="BM297" s="6">
        <f t="shared" si="297"/>
        <v>0</v>
      </c>
      <c r="BN297" s="6">
        <f t="shared" si="297"/>
        <v>0</v>
      </c>
      <c r="BO297" s="6">
        <f t="shared" si="297"/>
        <v>0</v>
      </c>
      <c r="BP297" s="6">
        <f t="shared" si="297"/>
        <v>0</v>
      </c>
      <c r="BQ297" s="6">
        <f t="shared" si="297"/>
        <v>0</v>
      </c>
      <c r="BR297" s="6">
        <f t="shared" si="297"/>
        <v>0</v>
      </c>
      <c r="BS297" s="6">
        <f t="shared" si="297"/>
        <v>0</v>
      </c>
      <c r="BV297" s="6"/>
      <c r="BW297" s="6"/>
    </row>
    <row r="298" spans="22:75" x14ac:dyDescent="0.35">
      <c r="V298" s="6">
        <v>1</v>
      </c>
      <c r="W298" s="6">
        <v>2</v>
      </c>
      <c r="X298" s="6">
        <v>3</v>
      </c>
      <c r="Y298" s="6">
        <v>4</v>
      </c>
      <c r="Z298" s="6">
        <v>5</v>
      </c>
      <c r="AA298" s="6">
        <v>6</v>
      </c>
      <c r="AB298" s="6">
        <v>7</v>
      </c>
      <c r="AC298" s="6">
        <v>8</v>
      </c>
      <c r="AD298" s="6">
        <v>9</v>
      </c>
      <c r="AE298" s="6">
        <v>10</v>
      </c>
      <c r="AF298" s="6">
        <v>11</v>
      </c>
      <c r="AG298" s="6">
        <v>12</v>
      </c>
      <c r="AH298" s="6">
        <v>13</v>
      </c>
      <c r="AI298" s="6">
        <v>14</v>
      </c>
      <c r="AJ298" s="6">
        <v>15</v>
      </c>
      <c r="AK298" s="6">
        <v>16</v>
      </c>
      <c r="AL298" s="6">
        <v>17</v>
      </c>
      <c r="AM298" s="6">
        <v>18</v>
      </c>
      <c r="AN298" s="6">
        <v>19</v>
      </c>
      <c r="AO298" s="6">
        <v>20</v>
      </c>
      <c r="AP298" s="6">
        <v>21</v>
      </c>
      <c r="AQ298" s="6">
        <v>22</v>
      </c>
      <c r="AR298" s="6">
        <v>23</v>
      </c>
      <c r="AS298" s="6">
        <v>24</v>
      </c>
      <c r="AT298" s="6">
        <v>25</v>
      </c>
      <c r="AU298" s="6">
        <v>26</v>
      </c>
      <c r="AV298" s="6">
        <v>27</v>
      </c>
      <c r="AW298" s="6">
        <v>28</v>
      </c>
      <c r="AX298" s="6">
        <v>29</v>
      </c>
      <c r="AY298" s="6">
        <v>30</v>
      </c>
      <c r="AZ298" s="6">
        <v>31</v>
      </c>
      <c r="BA298" s="6">
        <v>32</v>
      </c>
      <c r="BB298" s="6">
        <v>33</v>
      </c>
      <c r="BC298" s="6">
        <v>34</v>
      </c>
      <c r="BD298" s="6">
        <v>35</v>
      </c>
      <c r="BE298" s="6">
        <v>36</v>
      </c>
      <c r="BF298" s="6">
        <v>37</v>
      </c>
      <c r="BG298" s="6">
        <v>38</v>
      </c>
      <c r="BH298" s="6">
        <v>39</v>
      </c>
      <c r="BI298" s="6">
        <v>40</v>
      </c>
      <c r="BJ298" s="6">
        <v>41</v>
      </c>
      <c r="BK298" s="6">
        <v>42</v>
      </c>
      <c r="BL298" s="6">
        <v>43</v>
      </c>
      <c r="BM298" s="6">
        <v>44</v>
      </c>
      <c r="BN298" s="6">
        <v>45</v>
      </c>
      <c r="BO298" s="6">
        <v>46</v>
      </c>
      <c r="BP298" s="6">
        <v>47</v>
      </c>
      <c r="BQ298" s="6">
        <v>48</v>
      </c>
      <c r="BR298" s="6">
        <v>49</v>
      </c>
      <c r="BS298" s="6">
        <v>50</v>
      </c>
      <c r="BV298" s="6"/>
      <c r="BW298" s="6"/>
    </row>
    <row r="299" spans="22:75" x14ac:dyDescent="0.35">
      <c r="V299" s="6">
        <f t="shared" ref="V299:BA299" si="298">V297-V298</f>
        <v>-1</v>
      </c>
      <c r="W299" s="6">
        <f t="shared" si="298"/>
        <v>-2</v>
      </c>
      <c r="X299" s="6">
        <f t="shared" si="298"/>
        <v>-3</v>
      </c>
      <c r="Y299" s="6">
        <f t="shared" si="298"/>
        <v>-4</v>
      </c>
      <c r="Z299" s="6">
        <f t="shared" si="298"/>
        <v>-5</v>
      </c>
      <c r="AA299" s="6">
        <f t="shared" si="298"/>
        <v>-6</v>
      </c>
      <c r="AB299" s="6">
        <f t="shared" si="298"/>
        <v>-7</v>
      </c>
      <c r="AC299" s="6">
        <f t="shared" si="298"/>
        <v>-8</v>
      </c>
      <c r="AD299" s="6">
        <f t="shared" si="298"/>
        <v>-9</v>
      </c>
      <c r="AE299" s="6">
        <f t="shared" si="298"/>
        <v>-10</v>
      </c>
      <c r="AF299" s="6">
        <f t="shared" si="298"/>
        <v>-11</v>
      </c>
      <c r="AG299" s="6">
        <f t="shared" si="298"/>
        <v>-12</v>
      </c>
      <c r="AH299" s="6">
        <f t="shared" si="298"/>
        <v>-13</v>
      </c>
      <c r="AI299" s="6">
        <f t="shared" si="298"/>
        <v>-14</v>
      </c>
      <c r="AJ299" s="6">
        <f t="shared" si="298"/>
        <v>-15</v>
      </c>
      <c r="AK299" s="6">
        <f t="shared" si="298"/>
        <v>-16</v>
      </c>
      <c r="AL299" s="6">
        <f t="shared" si="298"/>
        <v>-17</v>
      </c>
      <c r="AM299" s="6">
        <f t="shared" si="298"/>
        <v>-18</v>
      </c>
      <c r="AN299" s="6">
        <f t="shared" si="298"/>
        <v>-19</v>
      </c>
      <c r="AO299" s="6">
        <f t="shared" si="298"/>
        <v>-20</v>
      </c>
      <c r="AP299" s="6">
        <f t="shared" si="298"/>
        <v>-21</v>
      </c>
      <c r="AQ299" s="6">
        <f t="shared" si="298"/>
        <v>-22</v>
      </c>
      <c r="AR299" s="6">
        <f t="shared" si="298"/>
        <v>-23</v>
      </c>
      <c r="AS299" s="6">
        <f t="shared" si="298"/>
        <v>-24</v>
      </c>
      <c r="AT299" s="6">
        <f t="shared" si="298"/>
        <v>-25</v>
      </c>
      <c r="AU299" s="6">
        <f t="shared" si="298"/>
        <v>-26</v>
      </c>
      <c r="AV299" s="6">
        <f t="shared" si="298"/>
        <v>-27</v>
      </c>
      <c r="AW299" s="6">
        <f t="shared" si="298"/>
        <v>-28</v>
      </c>
      <c r="AX299" s="6">
        <f t="shared" si="298"/>
        <v>-29</v>
      </c>
      <c r="AY299" s="6">
        <f t="shared" si="298"/>
        <v>-30</v>
      </c>
      <c r="AZ299" s="6">
        <f t="shared" si="298"/>
        <v>-31</v>
      </c>
      <c r="BA299" s="6">
        <f t="shared" si="298"/>
        <v>-32</v>
      </c>
      <c r="BB299" s="6">
        <f t="shared" ref="BB299:BS299" si="299">BB297-BB298</f>
        <v>-33</v>
      </c>
      <c r="BC299" s="6">
        <f t="shared" si="299"/>
        <v>-34</v>
      </c>
      <c r="BD299" s="6">
        <f t="shared" si="299"/>
        <v>-35</v>
      </c>
      <c r="BE299" s="6">
        <f t="shared" si="299"/>
        <v>-36</v>
      </c>
      <c r="BF299" s="6">
        <f t="shared" si="299"/>
        <v>-37</v>
      </c>
      <c r="BG299" s="6">
        <f t="shared" si="299"/>
        <v>-38</v>
      </c>
      <c r="BH299" s="6">
        <f t="shared" si="299"/>
        <v>-39</v>
      </c>
      <c r="BI299" s="6">
        <f t="shared" si="299"/>
        <v>-40</v>
      </c>
      <c r="BJ299" s="6">
        <f t="shared" si="299"/>
        <v>-41</v>
      </c>
      <c r="BK299" s="6">
        <f t="shared" si="299"/>
        <v>-42</v>
      </c>
      <c r="BL299" s="6">
        <f t="shared" si="299"/>
        <v>-43</v>
      </c>
      <c r="BM299" s="6">
        <f t="shared" si="299"/>
        <v>-44</v>
      </c>
      <c r="BN299" s="6">
        <f t="shared" si="299"/>
        <v>-45</v>
      </c>
      <c r="BO299" s="6">
        <f t="shared" si="299"/>
        <v>-46</v>
      </c>
      <c r="BP299" s="6">
        <f t="shared" si="299"/>
        <v>-47</v>
      </c>
      <c r="BQ299" s="6">
        <f t="shared" si="299"/>
        <v>-48</v>
      </c>
      <c r="BR299" s="6">
        <f t="shared" si="299"/>
        <v>-49</v>
      </c>
      <c r="BS299" s="6">
        <f t="shared" si="299"/>
        <v>-50</v>
      </c>
      <c r="BU299" s="6" t="s">
        <v>21</v>
      </c>
      <c r="BV299" s="6"/>
      <c r="BW299" s="6"/>
    </row>
    <row r="300" spans="22:75" x14ac:dyDescent="0.35">
      <c r="V300" s="6" t="str">
        <f>IF(V299&gt;=0,COUNT($V299)+BT296,"")</f>
        <v/>
      </c>
      <c r="W300" s="6" t="str">
        <f>IF(W299&gt;=0,COUNT($V299:W299)+$BT296,"")</f>
        <v/>
      </c>
      <c r="X300" s="6" t="str">
        <f>IF(X299&gt;=0,COUNT($V299:X299)+$BT296,"")</f>
        <v/>
      </c>
      <c r="Y300" s="6" t="str">
        <f>IF(Y299&gt;=0,COUNT($V299:Y299)+$BT296,"")</f>
        <v/>
      </c>
      <c r="Z300" s="6" t="str">
        <f>IF(Z299&gt;=0,COUNT($V299:Z299)+$BT296,"")</f>
        <v/>
      </c>
      <c r="AA300" s="6" t="str">
        <f>IF(AA299&gt;=0,COUNT($V299:AA299)+$BT296,"")</f>
        <v/>
      </c>
      <c r="AB300" s="6" t="str">
        <f>IF(AB299&gt;=0,COUNT($V299:AB299)+$BT296,"")</f>
        <v/>
      </c>
      <c r="AC300" s="6" t="str">
        <f>IF(AC299&gt;=0,COUNT($V299:AC299)+$BT296,"")</f>
        <v/>
      </c>
      <c r="AD300" s="6" t="str">
        <f>IF(AD299&gt;=0,COUNT($V299:AD299)+$BT296,"")</f>
        <v/>
      </c>
      <c r="AE300" s="6" t="str">
        <f>IF(AE299&gt;=0,COUNT($V299:AE299)+$BT296,"")</f>
        <v/>
      </c>
      <c r="AF300" s="6" t="str">
        <f>IF(AF299&gt;=0,COUNT($V299:AF299)+$BT296,"")</f>
        <v/>
      </c>
      <c r="AG300" s="6" t="str">
        <f>IF(AG299&gt;=0,COUNT($V299:AG299)+$BT296,"")</f>
        <v/>
      </c>
      <c r="AH300" s="6" t="str">
        <f>IF(AH299&gt;=0,COUNT($V299:AH299)+$BT296,"")</f>
        <v/>
      </c>
      <c r="AI300" s="6" t="str">
        <f>IF(AI299&gt;=0,COUNT($V299:AI299)+$BT296,"")</f>
        <v/>
      </c>
      <c r="AJ300" s="6" t="str">
        <f>IF(AJ299&gt;=0,COUNT($V299:AJ299)+$BT296,"")</f>
        <v/>
      </c>
      <c r="AK300" s="6" t="str">
        <f>IF(AK299&gt;=0,COUNT($V299:AK299)+$BT296,"")</f>
        <v/>
      </c>
      <c r="AL300" s="6" t="str">
        <f>IF(AL299&gt;=0,COUNT($V299:AL299)+$BT296,"")</f>
        <v/>
      </c>
      <c r="AM300" s="6" t="str">
        <f>IF(AM299&gt;=0,COUNT($V299:AM299)+$BT296,"")</f>
        <v/>
      </c>
      <c r="AN300" s="6" t="str">
        <f>IF(AN299&gt;=0,COUNT($V299:AN299)+$BT296,"")</f>
        <v/>
      </c>
      <c r="AO300" s="6" t="str">
        <f>IF(AO299&gt;=0,COUNT($V299:AO299)+$BT296,"")</f>
        <v/>
      </c>
      <c r="AP300" s="6" t="str">
        <f>IF(AP299&gt;=0,COUNT($V299:AP299)+$BT296,"")</f>
        <v/>
      </c>
      <c r="AQ300" s="6" t="str">
        <f>IF(AQ299&gt;=0,COUNT($V299:AQ299)+$BT296,"")</f>
        <v/>
      </c>
      <c r="AR300" s="6" t="str">
        <f>IF(AR299&gt;=0,COUNT($V299:AR299)+$BT296,"")</f>
        <v/>
      </c>
      <c r="AS300" s="6" t="str">
        <f>IF(AS299&gt;=0,COUNT($V299:AS299)+$BT296,"")</f>
        <v/>
      </c>
      <c r="AT300" s="6" t="str">
        <f>IF(AT299&gt;=0,COUNT($V299:AT299)+$BT296,"")</f>
        <v/>
      </c>
      <c r="AU300" s="6" t="str">
        <f>IF(AU299&gt;=0,COUNT($V299:AU299)+$BT296,"")</f>
        <v/>
      </c>
      <c r="AV300" s="6" t="str">
        <f>IF(AV299&gt;=0,COUNT($V299:AV299)+$BT296,"")</f>
        <v/>
      </c>
      <c r="AW300" s="6" t="str">
        <f>IF(AW299&gt;=0,COUNT($V299:AW299)+$BT296,"")</f>
        <v/>
      </c>
      <c r="AX300" s="6" t="str">
        <f>IF(AX299&gt;=0,COUNT($V299:AX299)+$BT296,"")</f>
        <v/>
      </c>
      <c r="AY300" s="6" t="str">
        <f>IF(AY299&gt;=0,COUNT($V299:AY299)+$BT296,"")</f>
        <v/>
      </c>
      <c r="AZ300" s="6" t="str">
        <f>IF(AZ299&gt;=0,COUNT($V299:AZ299)+$BT296,"")</f>
        <v/>
      </c>
      <c r="BA300" s="6" t="str">
        <f>IF(BA299&gt;=0,COUNT($V299:BA299)+$BT296,"")</f>
        <v/>
      </c>
      <c r="BB300" s="6" t="str">
        <f>IF(BB299&gt;=0,COUNT($V299:BB299)+$BT296,"")</f>
        <v/>
      </c>
      <c r="BC300" s="6" t="str">
        <f>IF(BC299&gt;=0,COUNT($V299:BC299)+$BT296,"")</f>
        <v/>
      </c>
      <c r="BD300" s="6" t="str">
        <f>IF(BD299&gt;=0,COUNT($V299:BD299)+$BT296,"")</f>
        <v/>
      </c>
      <c r="BE300" s="6" t="str">
        <f>IF(BE299&gt;=0,COUNT($V299:BE299)+$BT296,"")</f>
        <v/>
      </c>
      <c r="BF300" s="6" t="str">
        <f>IF(BF299&gt;=0,COUNT($V299:BF299)+$BT296,"")</f>
        <v/>
      </c>
      <c r="BG300" s="6" t="str">
        <f>IF(BG299&gt;=0,COUNT($V299:BG299)+$BT296,"")</f>
        <v/>
      </c>
      <c r="BH300" s="6" t="str">
        <f>IF(BH299&gt;=0,COUNT($V299:BH299)+$BT296,"")</f>
        <v/>
      </c>
      <c r="BI300" s="6" t="str">
        <f>IF(BI299&gt;=0,COUNT($V299:BI299)+$BT296,"")</f>
        <v/>
      </c>
      <c r="BJ300" s="6" t="str">
        <f>IF(BJ299&gt;=0,COUNT($V299:BJ299)+$BT296,"")</f>
        <v/>
      </c>
      <c r="BK300" s="6" t="str">
        <f>IF(BK299&gt;=0,COUNT($V299:BK299)+$BT296,"")</f>
        <v/>
      </c>
      <c r="BL300" s="6" t="str">
        <f>IF(BL299&gt;=0,COUNT($V299:BL299)+$BT296,"")</f>
        <v/>
      </c>
      <c r="BM300" s="6" t="str">
        <f>IF(BM299&gt;=0,COUNT($V299:BM299)+$BT296,"")</f>
        <v/>
      </c>
      <c r="BN300" s="6" t="str">
        <f>IF(BN299&gt;=0,COUNT($V299:BN299)+$BT296,"")</f>
        <v/>
      </c>
      <c r="BO300" s="6" t="str">
        <f>IF(BO299&gt;=0,COUNT($V299:BO299)+$BT296,"")</f>
        <v/>
      </c>
      <c r="BP300" s="6" t="str">
        <f>IF(BP299&gt;=0,COUNT($V299:BP299)+$BT296,"")</f>
        <v/>
      </c>
      <c r="BQ300" s="6" t="str">
        <f>IF(BQ299&gt;=0,COUNT($V299:BQ299)+$BT296,"")</f>
        <v/>
      </c>
      <c r="BR300" s="6" t="str">
        <f>IF(BR299&gt;=0,COUNT($V299:BR299)+$BT296,"")</f>
        <v/>
      </c>
      <c r="BS300" s="6" t="str">
        <f>IF(BS299&gt;=0,COUNT($V299:BS299)+$BT296,"")</f>
        <v/>
      </c>
      <c r="BT300" s="6">
        <f>COUNT(V300:BS300)+BT296</f>
        <v>100</v>
      </c>
      <c r="BU300" s="276" t="str">
        <f>V300&amp;BU299&amp;W300&amp;BU299&amp;X300&amp;BU299&amp;Y300&amp;BU299&amp;Z300&amp;BU299&amp;AA300&amp;BU299&amp;AB300&amp;BU299&amp;AC300&amp;BU299&amp;AD300&amp;BU299&amp;AE300&amp;BU299&amp;AF300&amp;BU299&amp;AG300&amp;BU299&amp;AH300&amp;BU299&amp;AI300&amp;BU299&amp;AJ300&amp;BU299&amp;AK300&amp;BU299&amp;AL300&amp;BU299&amp;AM300&amp;BU299&amp;AN300&amp;BU299&amp;AO300&amp;BU299&amp;AP300&amp;BU299&amp;AQ300&amp;BU299&amp;AR300&amp;BU299&amp;AS300&amp;BU299&amp;AT300&amp;BU299&amp;AU300&amp;BU299&amp;AV300&amp;BU299&amp;AW300&amp;BU299&amp;AX300&amp;BU299&amp;AY300&amp;BU299&amp;AZ300&amp;BU299&amp;BA300&amp;BU299&amp;BB300&amp;BU299&amp;BC300&amp;BU299&amp;BD300&amp;BU299&amp;BE300&amp;BU299&amp;BF300&amp;BU299&amp;BG300&amp;BU299&amp;BH300&amp;BU299&amp;BI300&amp;BU299&amp;BJ300&amp;BU299&amp;BK300&amp;BU299&amp;BL300&amp;BU299&amp;BM300&amp;BU299&amp;BN300&amp;BU299&amp;BO300&amp;BU299&amp;BP300&amp;BU299&amp;BQ300&amp;BU299&amp;BR300&amp;BU299&amp;BS300</f>
        <v xml:space="preserve">                                                                                                  </v>
      </c>
      <c r="BV300" s="6"/>
      <c r="BW300" s="6"/>
    </row>
    <row r="301" spans="22:75" x14ac:dyDescent="0.35">
      <c r="V301" s="275">
        <f>'Encode Data'!J13</f>
        <v>0</v>
      </c>
      <c r="W301" s="6">
        <f t="shared" ref="W301:BB301" si="300">V301</f>
        <v>0</v>
      </c>
      <c r="X301" s="6">
        <f t="shared" si="300"/>
        <v>0</v>
      </c>
      <c r="Y301" s="6">
        <f t="shared" si="300"/>
        <v>0</v>
      </c>
      <c r="Z301" s="6">
        <f t="shared" si="300"/>
        <v>0</v>
      </c>
      <c r="AA301" s="6">
        <f t="shared" si="300"/>
        <v>0</v>
      </c>
      <c r="AB301" s="6">
        <f t="shared" si="300"/>
        <v>0</v>
      </c>
      <c r="AC301" s="6">
        <f t="shared" si="300"/>
        <v>0</v>
      </c>
      <c r="AD301" s="6">
        <f t="shared" si="300"/>
        <v>0</v>
      </c>
      <c r="AE301" s="6">
        <f t="shared" si="300"/>
        <v>0</v>
      </c>
      <c r="AF301" s="6">
        <f t="shared" si="300"/>
        <v>0</v>
      </c>
      <c r="AG301" s="6">
        <f t="shared" si="300"/>
        <v>0</v>
      </c>
      <c r="AH301" s="6">
        <f t="shared" si="300"/>
        <v>0</v>
      </c>
      <c r="AI301" s="6">
        <f t="shared" si="300"/>
        <v>0</v>
      </c>
      <c r="AJ301" s="6">
        <f t="shared" si="300"/>
        <v>0</v>
      </c>
      <c r="AK301" s="6">
        <f t="shared" si="300"/>
        <v>0</v>
      </c>
      <c r="AL301" s="6">
        <f t="shared" si="300"/>
        <v>0</v>
      </c>
      <c r="AM301" s="6">
        <f t="shared" si="300"/>
        <v>0</v>
      </c>
      <c r="AN301" s="6">
        <f t="shared" si="300"/>
        <v>0</v>
      </c>
      <c r="AO301" s="6">
        <f t="shared" si="300"/>
        <v>0</v>
      </c>
      <c r="AP301" s="6">
        <f t="shared" si="300"/>
        <v>0</v>
      </c>
      <c r="AQ301" s="6">
        <f t="shared" si="300"/>
        <v>0</v>
      </c>
      <c r="AR301" s="6">
        <f t="shared" si="300"/>
        <v>0</v>
      </c>
      <c r="AS301" s="6">
        <f t="shared" si="300"/>
        <v>0</v>
      </c>
      <c r="AT301" s="6">
        <f t="shared" si="300"/>
        <v>0</v>
      </c>
      <c r="AU301" s="6">
        <f t="shared" si="300"/>
        <v>0</v>
      </c>
      <c r="AV301" s="6">
        <f t="shared" si="300"/>
        <v>0</v>
      </c>
      <c r="AW301" s="6">
        <f t="shared" si="300"/>
        <v>0</v>
      </c>
      <c r="AX301" s="6">
        <f t="shared" si="300"/>
        <v>0</v>
      </c>
      <c r="AY301" s="6">
        <f t="shared" si="300"/>
        <v>0</v>
      </c>
      <c r="AZ301" s="6">
        <f t="shared" si="300"/>
        <v>0</v>
      </c>
      <c r="BA301" s="6">
        <f t="shared" si="300"/>
        <v>0</v>
      </c>
      <c r="BB301" s="6">
        <f t="shared" si="300"/>
        <v>0</v>
      </c>
      <c r="BC301" s="6">
        <f t="shared" ref="BC301:BS301" si="301">BB301</f>
        <v>0</v>
      </c>
      <c r="BD301" s="6">
        <f t="shared" si="301"/>
        <v>0</v>
      </c>
      <c r="BE301" s="6">
        <f t="shared" si="301"/>
        <v>0</v>
      </c>
      <c r="BF301" s="6">
        <f t="shared" si="301"/>
        <v>0</v>
      </c>
      <c r="BG301" s="6">
        <f t="shared" si="301"/>
        <v>0</v>
      </c>
      <c r="BH301" s="6">
        <f t="shared" si="301"/>
        <v>0</v>
      </c>
      <c r="BI301" s="6">
        <f t="shared" si="301"/>
        <v>0</v>
      </c>
      <c r="BJ301" s="6">
        <f t="shared" si="301"/>
        <v>0</v>
      </c>
      <c r="BK301" s="6">
        <f t="shared" si="301"/>
        <v>0</v>
      </c>
      <c r="BL301" s="6">
        <f t="shared" si="301"/>
        <v>0</v>
      </c>
      <c r="BM301" s="6">
        <f t="shared" si="301"/>
        <v>0</v>
      </c>
      <c r="BN301" s="6">
        <f t="shared" si="301"/>
        <v>0</v>
      </c>
      <c r="BO301" s="6">
        <f t="shared" si="301"/>
        <v>0</v>
      </c>
      <c r="BP301" s="6">
        <f t="shared" si="301"/>
        <v>0</v>
      </c>
      <c r="BQ301" s="6">
        <f t="shared" si="301"/>
        <v>0</v>
      </c>
      <c r="BR301" s="6">
        <f t="shared" si="301"/>
        <v>0</v>
      </c>
      <c r="BS301" s="6">
        <f t="shared" si="301"/>
        <v>0</v>
      </c>
      <c r="BV301" s="6"/>
      <c r="BW301" s="6"/>
    </row>
    <row r="302" spans="22:75" x14ac:dyDescent="0.35">
      <c r="V302" s="6">
        <v>1</v>
      </c>
      <c r="W302" s="6">
        <v>2</v>
      </c>
      <c r="X302" s="6">
        <v>3</v>
      </c>
      <c r="Y302" s="6">
        <v>4</v>
      </c>
      <c r="Z302" s="6">
        <v>5</v>
      </c>
      <c r="AA302" s="6">
        <v>6</v>
      </c>
      <c r="AB302" s="6">
        <v>7</v>
      </c>
      <c r="AC302" s="6">
        <v>8</v>
      </c>
      <c r="AD302" s="6">
        <v>9</v>
      </c>
      <c r="AE302" s="6">
        <v>10</v>
      </c>
      <c r="AF302" s="6">
        <v>11</v>
      </c>
      <c r="AG302" s="6">
        <v>12</v>
      </c>
      <c r="AH302" s="6">
        <v>13</v>
      </c>
      <c r="AI302" s="6">
        <v>14</v>
      </c>
      <c r="AJ302" s="6">
        <v>15</v>
      </c>
      <c r="AK302" s="6">
        <v>16</v>
      </c>
      <c r="AL302" s="6">
        <v>17</v>
      </c>
      <c r="AM302" s="6">
        <v>18</v>
      </c>
      <c r="AN302" s="6">
        <v>19</v>
      </c>
      <c r="AO302" s="6">
        <v>20</v>
      </c>
      <c r="AP302" s="6">
        <v>21</v>
      </c>
      <c r="AQ302" s="6">
        <v>22</v>
      </c>
      <c r="AR302" s="6">
        <v>23</v>
      </c>
      <c r="AS302" s="6">
        <v>24</v>
      </c>
      <c r="AT302" s="6">
        <v>25</v>
      </c>
      <c r="AU302" s="6">
        <v>26</v>
      </c>
      <c r="AV302" s="6">
        <v>27</v>
      </c>
      <c r="AW302" s="6">
        <v>28</v>
      </c>
      <c r="AX302" s="6">
        <v>29</v>
      </c>
      <c r="AY302" s="6">
        <v>30</v>
      </c>
      <c r="AZ302" s="6">
        <v>31</v>
      </c>
      <c r="BA302" s="6">
        <v>32</v>
      </c>
      <c r="BB302" s="6">
        <v>33</v>
      </c>
      <c r="BC302" s="6">
        <v>34</v>
      </c>
      <c r="BD302" s="6">
        <v>35</v>
      </c>
      <c r="BE302" s="6">
        <v>36</v>
      </c>
      <c r="BF302" s="6">
        <v>37</v>
      </c>
      <c r="BG302" s="6">
        <v>38</v>
      </c>
      <c r="BH302" s="6">
        <v>39</v>
      </c>
      <c r="BI302" s="6">
        <v>40</v>
      </c>
      <c r="BJ302" s="6">
        <v>41</v>
      </c>
      <c r="BK302" s="6">
        <v>42</v>
      </c>
      <c r="BL302" s="6">
        <v>43</v>
      </c>
      <c r="BM302" s="6">
        <v>44</v>
      </c>
      <c r="BN302" s="6">
        <v>45</v>
      </c>
      <c r="BO302" s="6">
        <v>46</v>
      </c>
      <c r="BP302" s="6">
        <v>47</v>
      </c>
      <c r="BQ302" s="6">
        <v>48</v>
      </c>
      <c r="BR302" s="6">
        <v>49</v>
      </c>
      <c r="BS302" s="6">
        <v>50</v>
      </c>
      <c r="BV302" s="6"/>
      <c r="BW302" s="6"/>
    </row>
    <row r="303" spans="22:75" x14ac:dyDescent="0.35">
      <c r="V303" s="6">
        <f t="shared" ref="V303:BA303" si="302">V301-V302</f>
        <v>-1</v>
      </c>
      <c r="W303" s="6">
        <f t="shared" si="302"/>
        <v>-2</v>
      </c>
      <c r="X303" s="6">
        <f t="shared" si="302"/>
        <v>-3</v>
      </c>
      <c r="Y303" s="6">
        <f t="shared" si="302"/>
        <v>-4</v>
      </c>
      <c r="Z303" s="6">
        <f t="shared" si="302"/>
        <v>-5</v>
      </c>
      <c r="AA303" s="6">
        <f t="shared" si="302"/>
        <v>-6</v>
      </c>
      <c r="AB303" s="6">
        <f t="shared" si="302"/>
        <v>-7</v>
      </c>
      <c r="AC303" s="6">
        <f t="shared" si="302"/>
        <v>-8</v>
      </c>
      <c r="AD303" s="6">
        <f t="shared" si="302"/>
        <v>-9</v>
      </c>
      <c r="AE303" s="6">
        <f t="shared" si="302"/>
        <v>-10</v>
      </c>
      <c r="AF303" s="6">
        <f t="shared" si="302"/>
        <v>-11</v>
      </c>
      <c r="AG303" s="6">
        <f t="shared" si="302"/>
        <v>-12</v>
      </c>
      <c r="AH303" s="6">
        <f t="shared" si="302"/>
        <v>-13</v>
      </c>
      <c r="AI303" s="6">
        <f t="shared" si="302"/>
        <v>-14</v>
      </c>
      <c r="AJ303" s="6">
        <f t="shared" si="302"/>
        <v>-15</v>
      </c>
      <c r="AK303" s="6">
        <f t="shared" si="302"/>
        <v>-16</v>
      </c>
      <c r="AL303" s="6">
        <f t="shared" si="302"/>
        <v>-17</v>
      </c>
      <c r="AM303" s="6">
        <f t="shared" si="302"/>
        <v>-18</v>
      </c>
      <c r="AN303" s="6">
        <f t="shared" si="302"/>
        <v>-19</v>
      </c>
      <c r="AO303" s="6">
        <f t="shared" si="302"/>
        <v>-20</v>
      </c>
      <c r="AP303" s="6">
        <f t="shared" si="302"/>
        <v>-21</v>
      </c>
      <c r="AQ303" s="6">
        <f t="shared" si="302"/>
        <v>-22</v>
      </c>
      <c r="AR303" s="6">
        <f t="shared" si="302"/>
        <v>-23</v>
      </c>
      <c r="AS303" s="6">
        <f t="shared" si="302"/>
        <v>-24</v>
      </c>
      <c r="AT303" s="6">
        <f t="shared" si="302"/>
        <v>-25</v>
      </c>
      <c r="AU303" s="6">
        <f t="shared" si="302"/>
        <v>-26</v>
      </c>
      <c r="AV303" s="6">
        <f t="shared" si="302"/>
        <v>-27</v>
      </c>
      <c r="AW303" s="6">
        <f t="shared" si="302"/>
        <v>-28</v>
      </c>
      <c r="AX303" s="6">
        <f t="shared" si="302"/>
        <v>-29</v>
      </c>
      <c r="AY303" s="6">
        <f t="shared" si="302"/>
        <v>-30</v>
      </c>
      <c r="AZ303" s="6">
        <f t="shared" si="302"/>
        <v>-31</v>
      </c>
      <c r="BA303" s="6">
        <f t="shared" si="302"/>
        <v>-32</v>
      </c>
      <c r="BB303" s="6">
        <f t="shared" ref="BB303:BS303" si="303">BB301-BB302</f>
        <v>-33</v>
      </c>
      <c r="BC303" s="6">
        <f t="shared" si="303"/>
        <v>-34</v>
      </c>
      <c r="BD303" s="6">
        <f t="shared" si="303"/>
        <v>-35</v>
      </c>
      <c r="BE303" s="6">
        <f t="shared" si="303"/>
        <v>-36</v>
      </c>
      <c r="BF303" s="6">
        <f t="shared" si="303"/>
        <v>-37</v>
      </c>
      <c r="BG303" s="6">
        <f t="shared" si="303"/>
        <v>-38</v>
      </c>
      <c r="BH303" s="6">
        <f t="shared" si="303"/>
        <v>-39</v>
      </c>
      <c r="BI303" s="6">
        <f t="shared" si="303"/>
        <v>-40</v>
      </c>
      <c r="BJ303" s="6">
        <f t="shared" si="303"/>
        <v>-41</v>
      </c>
      <c r="BK303" s="6">
        <f t="shared" si="303"/>
        <v>-42</v>
      </c>
      <c r="BL303" s="6">
        <f t="shared" si="303"/>
        <v>-43</v>
      </c>
      <c r="BM303" s="6">
        <f t="shared" si="303"/>
        <v>-44</v>
      </c>
      <c r="BN303" s="6">
        <f t="shared" si="303"/>
        <v>-45</v>
      </c>
      <c r="BO303" s="6">
        <f t="shared" si="303"/>
        <v>-46</v>
      </c>
      <c r="BP303" s="6">
        <f t="shared" si="303"/>
        <v>-47</v>
      </c>
      <c r="BQ303" s="6">
        <f t="shared" si="303"/>
        <v>-48</v>
      </c>
      <c r="BR303" s="6">
        <f t="shared" si="303"/>
        <v>-49</v>
      </c>
      <c r="BS303" s="6">
        <f t="shared" si="303"/>
        <v>-50</v>
      </c>
      <c r="BU303" s="6" t="s">
        <v>21</v>
      </c>
      <c r="BV303" s="6"/>
      <c r="BW303" s="6"/>
    </row>
    <row r="304" spans="22:75" x14ac:dyDescent="0.35">
      <c r="V304" s="6" t="str">
        <f>IF(V303&gt;=0,COUNT($V303)+BT300,"")</f>
        <v/>
      </c>
      <c r="W304" s="6" t="str">
        <f>IF(W303&gt;=0,COUNT($V303:W303)+$BT300,"")</f>
        <v/>
      </c>
      <c r="X304" s="6" t="str">
        <f>IF(X303&gt;=0,COUNT($V303:X303)+$BT300,"")</f>
        <v/>
      </c>
      <c r="Y304" s="6" t="str">
        <f>IF(Y303&gt;=0,COUNT($V303:Y303)+$BT300,"")</f>
        <v/>
      </c>
      <c r="Z304" s="6" t="str">
        <f>IF(Z303&gt;=0,COUNT($V303:Z303)+$BT300,"")</f>
        <v/>
      </c>
      <c r="AA304" s="6" t="str">
        <f>IF(AA303&gt;=0,COUNT($V303:AA303)+$BT300,"")</f>
        <v/>
      </c>
      <c r="AB304" s="6" t="str">
        <f>IF(AB303&gt;=0,COUNT($V303:AB303)+$BT300,"")</f>
        <v/>
      </c>
      <c r="AC304" s="6" t="str">
        <f>IF(AC303&gt;=0,COUNT($V303:AC303)+$BT300,"")</f>
        <v/>
      </c>
      <c r="AD304" s="6" t="str">
        <f>IF(AD303&gt;=0,COUNT($V303:AD303)+$BT300,"")</f>
        <v/>
      </c>
      <c r="AE304" s="6" t="str">
        <f>IF(AE303&gt;=0,COUNT($V303:AE303)+$BT300,"")</f>
        <v/>
      </c>
      <c r="AF304" s="6" t="str">
        <f>IF(AF303&gt;=0,COUNT($V303:AF303)+$BT300,"")</f>
        <v/>
      </c>
      <c r="AG304" s="6" t="str">
        <f>IF(AG303&gt;=0,COUNT($V303:AG303)+$BT300,"")</f>
        <v/>
      </c>
      <c r="AH304" s="6" t="str">
        <f>IF(AH303&gt;=0,COUNT($V303:AH303)+$BT300,"")</f>
        <v/>
      </c>
      <c r="AI304" s="6" t="str">
        <f>IF(AI303&gt;=0,COUNT($V303:AI303)+$BT300,"")</f>
        <v/>
      </c>
      <c r="AJ304" s="6" t="str">
        <f>IF(AJ303&gt;=0,COUNT($V303:AJ303)+$BT300,"")</f>
        <v/>
      </c>
      <c r="AK304" s="6" t="str">
        <f>IF(AK303&gt;=0,COUNT($V303:AK303)+$BT300,"")</f>
        <v/>
      </c>
      <c r="AL304" s="6" t="str">
        <f>IF(AL303&gt;=0,COUNT($V303:AL303)+$BT300,"")</f>
        <v/>
      </c>
      <c r="AM304" s="6" t="str">
        <f>IF(AM303&gt;=0,COUNT($V303:AM303)+$BT300,"")</f>
        <v/>
      </c>
      <c r="AN304" s="6" t="str">
        <f>IF(AN303&gt;=0,COUNT($V303:AN303)+$BT300,"")</f>
        <v/>
      </c>
      <c r="AO304" s="6" t="str">
        <f>IF(AO303&gt;=0,COUNT($V303:AO303)+$BT300,"")</f>
        <v/>
      </c>
      <c r="AP304" s="6" t="str">
        <f>IF(AP303&gt;=0,COUNT($V303:AP303)+$BT300,"")</f>
        <v/>
      </c>
      <c r="AQ304" s="6" t="str">
        <f>IF(AQ303&gt;=0,COUNT($V303:AQ303)+$BT300,"")</f>
        <v/>
      </c>
      <c r="AR304" s="6" t="str">
        <f>IF(AR303&gt;=0,COUNT($V303:AR303)+$BT300,"")</f>
        <v/>
      </c>
      <c r="AS304" s="6" t="str">
        <f>IF(AS303&gt;=0,COUNT($V303:AS303)+$BT300,"")</f>
        <v/>
      </c>
      <c r="AT304" s="6" t="str">
        <f>IF(AT303&gt;=0,COUNT($V303:AT303)+$BT300,"")</f>
        <v/>
      </c>
      <c r="AU304" s="6" t="str">
        <f>IF(AU303&gt;=0,COUNT($V303:AU303)+$BT300,"")</f>
        <v/>
      </c>
      <c r="AV304" s="6" t="str">
        <f>IF(AV303&gt;=0,COUNT($V303:AV303)+$BT300,"")</f>
        <v/>
      </c>
      <c r="AW304" s="6" t="str">
        <f>IF(AW303&gt;=0,COUNT($V303:AW303)+$BT300,"")</f>
        <v/>
      </c>
      <c r="AX304" s="6" t="str">
        <f>IF(AX303&gt;=0,COUNT($V303:AX303)+$BT300,"")</f>
        <v/>
      </c>
      <c r="AY304" s="6" t="str">
        <f>IF(AY303&gt;=0,COUNT($V303:AY303)+$BT300,"")</f>
        <v/>
      </c>
      <c r="AZ304" s="6" t="str">
        <f>IF(AZ303&gt;=0,COUNT($V303:AZ303)+$BT300,"")</f>
        <v/>
      </c>
      <c r="BA304" s="6" t="str">
        <f>IF(BA303&gt;=0,COUNT($V303:BA303)+$BT300,"")</f>
        <v/>
      </c>
      <c r="BB304" s="6" t="str">
        <f>IF(BB303&gt;=0,COUNT($V303:BB303)+$BT300,"")</f>
        <v/>
      </c>
      <c r="BC304" s="6" t="str">
        <f>IF(BC303&gt;=0,COUNT($V303:BC303)+$BT300,"")</f>
        <v/>
      </c>
      <c r="BD304" s="6" t="str">
        <f>IF(BD303&gt;=0,COUNT($V303:BD303)+$BT300,"")</f>
        <v/>
      </c>
      <c r="BE304" s="6" t="str">
        <f>IF(BE303&gt;=0,COUNT($V303:BE303)+$BT300,"")</f>
        <v/>
      </c>
      <c r="BF304" s="6" t="str">
        <f>IF(BF303&gt;=0,COUNT($V303:BF303)+$BT300,"")</f>
        <v/>
      </c>
      <c r="BG304" s="6" t="str">
        <f>IF(BG303&gt;=0,COUNT($V303:BG303)+$BT300,"")</f>
        <v/>
      </c>
      <c r="BH304" s="6" t="str">
        <f>IF(BH303&gt;=0,COUNT($V303:BH303)+$BT300,"")</f>
        <v/>
      </c>
      <c r="BI304" s="6" t="str">
        <f>IF(BI303&gt;=0,COUNT($V303:BI303)+$BT300,"")</f>
        <v/>
      </c>
      <c r="BJ304" s="6" t="str">
        <f>IF(BJ303&gt;=0,COUNT($V303:BJ303)+$BT300,"")</f>
        <v/>
      </c>
      <c r="BK304" s="6" t="str">
        <f>IF(BK303&gt;=0,COUNT($V303:BK303)+$BT300,"")</f>
        <v/>
      </c>
      <c r="BL304" s="6" t="str">
        <f>IF(BL303&gt;=0,COUNT($V303:BL303)+$BT300,"")</f>
        <v/>
      </c>
      <c r="BM304" s="6" t="str">
        <f>IF(BM303&gt;=0,COUNT($V303:BM303)+$BT300,"")</f>
        <v/>
      </c>
      <c r="BN304" s="6" t="str">
        <f>IF(BN303&gt;=0,COUNT($V303:BN303)+$BT300,"")</f>
        <v/>
      </c>
      <c r="BO304" s="6" t="str">
        <f>IF(BO303&gt;=0,COUNT($V303:BO303)+$BT300,"")</f>
        <v/>
      </c>
      <c r="BP304" s="6" t="str">
        <f>IF(BP303&gt;=0,COUNT($V303:BP303)+$BT300,"")</f>
        <v/>
      </c>
      <c r="BQ304" s="6" t="str">
        <f>IF(BQ303&gt;=0,COUNT($V303:BQ303)+$BT300,"")</f>
        <v/>
      </c>
      <c r="BR304" s="6" t="str">
        <f>IF(BR303&gt;=0,COUNT($V303:BR303)+$BT300,"")</f>
        <v/>
      </c>
      <c r="BS304" s="6" t="str">
        <f>IF(BS303&gt;=0,COUNT($V303:BS303)+$BT300,"")</f>
        <v/>
      </c>
      <c r="BT304" s="6">
        <f>COUNT(V304:BS304)+BT300</f>
        <v>100</v>
      </c>
      <c r="BU304" s="276" t="str">
        <f>V304&amp;BU303&amp;W304&amp;BU303&amp;X304&amp;BU303&amp;Y304&amp;BU303&amp;Z304&amp;BU303&amp;AA304&amp;BU303&amp;AB304&amp;BU303&amp;AC304&amp;BU303&amp;AD304&amp;BU303&amp;AE304&amp;BU303&amp;AF304&amp;BU303&amp;AG304&amp;BU303&amp;AH304&amp;BU303&amp;AI304&amp;BU303&amp;AJ304&amp;BU303&amp;AK304&amp;BU303&amp;AL304&amp;BU303&amp;AM304&amp;BU303&amp;AN304&amp;BU303&amp;AO304&amp;BU303&amp;AP304&amp;BU303&amp;AQ304&amp;BU303&amp;AR304&amp;BU303&amp;AS304&amp;BU303&amp;AT304&amp;BU303&amp;AU304&amp;BU303&amp;AV304&amp;BU303&amp;AW304&amp;BU303&amp;AX304&amp;BU303&amp;AY304&amp;BU303&amp;AZ304&amp;BU303&amp;BA304&amp;BU303&amp;BB304&amp;BU303&amp;BC304&amp;BU303&amp;BD304&amp;BU303&amp;BE304&amp;BU303&amp;BF304&amp;BU303&amp;BG304&amp;BU303&amp;BH304&amp;BU303&amp;BI304&amp;BU303&amp;BJ304&amp;BU303&amp;BK304&amp;BU303&amp;BL304&amp;BU303&amp;BM304&amp;BU303&amp;BN304&amp;BU303&amp;BO304&amp;BU303&amp;BP304&amp;BU303&amp;BQ304&amp;BU303&amp;BR304&amp;BU303&amp;BS304</f>
        <v xml:space="preserve">                                                                                                  </v>
      </c>
      <c r="BV304" s="275">
        <f>SUM(V1,V61,V121,V181,V241,V301)</f>
        <v>10</v>
      </c>
      <c r="BW304" s="6"/>
    </row>
    <row r="305" spans="22:75" x14ac:dyDescent="0.35">
      <c r="V305" s="275">
        <f>'Encode Data'!J16</f>
        <v>0</v>
      </c>
      <c r="W305" s="6">
        <f t="shared" ref="W305:BB305" si="304">V305</f>
        <v>0</v>
      </c>
      <c r="X305" s="6">
        <f t="shared" si="304"/>
        <v>0</v>
      </c>
      <c r="Y305" s="6">
        <f t="shared" si="304"/>
        <v>0</v>
      </c>
      <c r="Z305" s="6">
        <f t="shared" si="304"/>
        <v>0</v>
      </c>
      <c r="AA305" s="6">
        <f t="shared" si="304"/>
        <v>0</v>
      </c>
      <c r="AB305" s="6">
        <f t="shared" si="304"/>
        <v>0</v>
      </c>
      <c r="AC305" s="6">
        <f t="shared" si="304"/>
        <v>0</v>
      </c>
      <c r="AD305" s="6">
        <f t="shared" si="304"/>
        <v>0</v>
      </c>
      <c r="AE305" s="6">
        <f t="shared" si="304"/>
        <v>0</v>
      </c>
      <c r="AF305" s="6">
        <f t="shared" si="304"/>
        <v>0</v>
      </c>
      <c r="AG305" s="6">
        <f t="shared" si="304"/>
        <v>0</v>
      </c>
      <c r="AH305" s="6">
        <f t="shared" si="304"/>
        <v>0</v>
      </c>
      <c r="AI305" s="6">
        <f t="shared" si="304"/>
        <v>0</v>
      </c>
      <c r="AJ305" s="6">
        <f t="shared" si="304"/>
        <v>0</v>
      </c>
      <c r="AK305" s="6">
        <f t="shared" si="304"/>
        <v>0</v>
      </c>
      <c r="AL305" s="6">
        <f t="shared" si="304"/>
        <v>0</v>
      </c>
      <c r="AM305" s="6">
        <f t="shared" si="304"/>
        <v>0</v>
      </c>
      <c r="AN305" s="6">
        <f t="shared" si="304"/>
        <v>0</v>
      </c>
      <c r="AO305" s="6">
        <f t="shared" si="304"/>
        <v>0</v>
      </c>
      <c r="AP305" s="6">
        <f t="shared" si="304"/>
        <v>0</v>
      </c>
      <c r="AQ305" s="6">
        <f t="shared" si="304"/>
        <v>0</v>
      </c>
      <c r="AR305" s="6">
        <f t="shared" si="304"/>
        <v>0</v>
      </c>
      <c r="AS305" s="6">
        <f t="shared" si="304"/>
        <v>0</v>
      </c>
      <c r="AT305" s="6">
        <f t="shared" si="304"/>
        <v>0</v>
      </c>
      <c r="AU305" s="6">
        <f t="shared" si="304"/>
        <v>0</v>
      </c>
      <c r="AV305" s="6">
        <f t="shared" si="304"/>
        <v>0</v>
      </c>
      <c r="AW305" s="6">
        <f t="shared" si="304"/>
        <v>0</v>
      </c>
      <c r="AX305" s="6">
        <f t="shared" si="304"/>
        <v>0</v>
      </c>
      <c r="AY305" s="6">
        <f t="shared" si="304"/>
        <v>0</v>
      </c>
      <c r="AZ305" s="6">
        <f t="shared" si="304"/>
        <v>0</v>
      </c>
      <c r="BA305" s="6">
        <f t="shared" si="304"/>
        <v>0</v>
      </c>
      <c r="BB305" s="6">
        <f t="shared" si="304"/>
        <v>0</v>
      </c>
      <c r="BC305" s="6">
        <f t="shared" ref="BC305:BS305" si="305">BB305</f>
        <v>0</v>
      </c>
      <c r="BD305" s="6">
        <f t="shared" si="305"/>
        <v>0</v>
      </c>
      <c r="BE305" s="6">
        <f t="shared" si="305"/>
        <v>0</v>
      </c>
      <c r="BF305" s="6">
        <f t="shared" si="305"/>
        <v>0</v>
      </c>
      <c r="BG305" s="6">
        <f t="shared" si="305"/>
        <v>0</v>
      </c>
      <c r="BH305" s="6">
        <f t="shared" si="305"/>
        <v>0</v>
      </c>
      <c r="BI305" s="6">
        <f t="shared" si="305"/>
        <v>0</v>
      </c>
      <c r="BJ305" s="6">
        <f t="shared" si="305"/>
        <v>0</v>
      </c>
      <c r="BK305" s="6">
        <f t="shared" si="305"/>
        <v>0</v>
      </c>
      <c r="BL305" s="6">
        <f t="shared" si="305"/>
        <v>0</v>
      </c>
      <c r="BM305" s="6">
        <f t="shared" si="305"/>
        <v>0</v>
      </c>
      <c r="BN305" s="6">
        <f t="shared" si="305"/>
        <v>0</v>
      </c>
      <c r="BO305" s="6">
        <f t="shared" si="305"/>
        <v>0</v>
      </c>
      <c r="BP305" s="6">
        <f t="shared" si="305"/>
        <v>0</v>
      </c>
      <c r="BQ305" s="6">
        <f t="shared" si="305"/>
        <v>0</v>
      </c>
      <c r="BR305" s="6">
        <f t="shared" si="305"/>
        <v>0</v>
      </c>
      <c r="BS305" s="6">
        <f t="shared" si="305"/>
        <v>0</v>
      </c>
      <c r="BV305" s="6"/>
      <c r="BW305" s="6"/>
    </row>
    <row r="306" spans="22:75" x14ac:dyDescent="0.35">
      <c r="V306" s="6">
        <v>1</v>
      </c>
      <c r="W306" s="6">
        <v>2</v>
      </c>
      <c r="X306" s="6">
        <v>3</v>
      </c>
      <c r="Y306" s="6">
        <v>4</v>
      </c>
      <c r="Z306" s="6">
        <v>5</v>
      </c>
      <c r="AA306" s="6">
        <v>6</v>
      </c>
      <c r="AB306" s="6">
        <v>7</v>
      </c>
      <c r="AC306" s="6">
        <v>8</v>
      </c>
      <c r="AD306" s="6">
        <v>9</v>
      </c>
      <c r="AE306" s="6">
        <v>10</v>
      </c>
      <c r="AF306" s="6">
        <v>11</v>
      </c>
      <c r="AG306" s="6">
        <v>12</v>
      </c>
      <c r="AH306" s="6">
        <v>13</v>
      </c>
      <c r="AI306" s="6">
        <v>14</v>
      </c>
      <c r="AJ306" s="6">
        <v>15</v>
      </c>
      <c r="AK306" s="6">
        <v>16</v>
      </c>
      <c r="AL306" s="6">
        <v>17</v>
      </c>
      <c r="AM306" s="6">
        <v>18</v>
      </c>
      <c r="AN306" s="6">
        <v>19</v>
      </c>
      <c r="AO306" s="6">
        <v>20</v>
      </c>
      <c r="AP306" s="6">
        <v>21</v>
      </c>
      <c r="AQ306" s="6">
        <v>22</v>
      </c>
      <c r="AR306" s="6">
        <v>23</v>
      </c>
      <c r="AS306" s="6">
        <v>24</v>
      </c>
      <c r="AT306" s="6">
        <v>25</v>
      </c>
      <c r="AU306" s="6">
        <v>26</v>
      </c>
      <c r="AV306" s="6">
        <v>27</v>
      </c>
      <c r="AW306" s="6">
        <v>28</v>
      </c>
      <c r="AX306" s="6">
        <v>29</v>
      </c>
      <c r="AY306" s="6">
        <v>30</v>
      </c>
      <c r="AZ306" s="6">
        <v>31</v>
      </c>
      <c r="BA306" s="6">
        <v>32</v>
      </c>
      <c r="BB306" s="6">
        <v>33</v>
      </c>
      <c r="BC306" s="6">
        <v>34</v>
      </c>
      <c r="BD306" s="6">
        <v>35</v>
      </c>
      <c r="BE306" s="6">
        <v>36</v>
      </c>
      <c r="BF306" s="6">
        <v>37</v>
      </c>
      <c r="BG306" s="6">
        <v>38</v>
      </c>
      <c r="BH306" s="6">
        <v>39</v>
      </c>
      <c r="BI306" s="6">
        <v>40</v>
      </c>
      <c r="BJ306" s="6">
        <v>41</v>
      </c>
      <c r="BK306" s="6">
        <v>42</v>
      </c>
      <c r="BL306" s="6">
        <v>43</v>
      </c>
      <c r="BM306" s="6">
        <v>44</v>
      </c>
      <c r="BN306" s="6">
        <v>45</v>
      </c>
      <c r="BO306" s="6">
        <v>46</v>
      </c>
      <c r="BP306" s="6">
        <v>47</v>
      </c>
      <c r="BQ306" s="6">
        <v>48</v>
      </c>
      <c r="BR306" s="6">
        <v>49</v>
      </c>
      <c r="BS306" s="6">
        <v>50</v>
      </c>
      <c r="BV306" s="6"/>
      <c r="BW306" s="6"/>
    </row>
    <row r="307" spans="22:75" x14ac:dyDescent="0.35">
      <c r="V307" s="6">
        <f t="shared" ref="V307:BA307" si="306">V305-V306</f>
        <v>-1</v>
      </c>
      <c r="W307" s="6">
        <f t="shared" si="306"/>
        <v>-2</v>
      </c>
      <c r="X307" s="6">
        <f t="shared" si="306"/>
        <v>-3</v>
      </c>
      <c r="Y307" s="6">
        <f t="shared" si="306"/>
        <v>-4</v>
      </c>
      <c r="Z307" s="6">
        <f t="shared" si="306"/>
        <v>-5</v>
      </c>
      <c r="AA307" s="6">
        <f t="shared" si="306"/>
        <v>-6</v>
      </c>
      <c r="AB307" s="6">
        <f t="shared" si="306"/>
        <v>-7</v>
      </c>
      <c r="AC307" s="6">
        <f t="shared" si="306"/>
        <v>-8</v>
      </c>
      <c r="AD307" s="6">
        <f t="shared" si="306"/>
        <v>-9</v>
      </c>
      <c r="AE307" s="6">
        <f t="shared" si="306"/>
        <v>-10</v>
      </c>
      <c r="AF307" s="6">
        <f t="shared" si="306"/>
        <v>-11</v>
      </c>
      <c r="AG307" s="6">
        <f t="shared" si="306"/>
        <v>-12</v>
      </c>
      <c r="AH307" s="6">
        <f t="shared" si="306"/>
        <v>-13</v>
      </c>
      <c r="AI307" s="6">
        <f t="shared" si="306"/>
        <v>-14</v>
      </c>
      <c r="AJ307" s="6">
        <f t="shared" si="306"/>
        <v>-15</v>
      </c>
      <c r="AK307" s="6">
        <f t="shared" si="306"/>
        <v>-16</v>
      </c>
      <c r="AL307" s="6">
        <f t="shared" si="306"/>
        <v>-17</v>
      </c>
      <c r="AM307" s="6">
        <f t="shared" si="306"/>
        <v>-18</v>
      </c>
      <c r="AN307" s="6">
        <f t="shared" si="306"/>
        <v>-19</v>
      </c>
      <c r="AO307" s="6">
        <f t="shared" si="306"/>
        <v>-20</v>
      </c>
      <c r="AP307" s="6">
        <f t="shared" si="306"/>
        <v>-21</v>
      </c>
      <c r="AQ307" s="6">
        <f t="shared" si="306"/>
        <v>-22</v>
      </c>
      <c r="AR307" s="6">
        <f t="shared" si="306"/>
        <v>-23</v>
      </c>
      <c r="AS307" s="6">
        <f t="shared" si="306"/>
        <v>-24</v>
      </c>
      <c r="AT307" s="6">
        <f t="shared" si="306"/>
        <v>-25</v>
      </c>
      <c r="AU307" s="6">
        <f t="shared" si="306"/>
        <v>-26</v>
      </c>
      <c r="AV307" s="6">
        <f t="shared" si="306"/>
        <v>-27</v>
      </c>
      <c r="AW307" s="6">
        <f t="shared" si="306"/>
        <v>-28</v>
      </c>
      <c r="AX307" s="6">
        <f t="shared" si="306"/>
        <v>-29</v>
      </c>
      <c r="AY307" s="6">
        <f t="shared" si="306"/>
        <v>-30</v>
      </c>
      <c r="AZ307" s="6">
        <f t="shared" si="306"/>
        <v>-31</v>
      </c>
      <c r="BA307" s="6">
        <f t="shared" si="306"/>
        <v>-32</v>
      </c>
      <c r="BB307" s="6">
        <f t="shared" ref="BB307:BS307" si="307">BB305-BB306</f>
        <v>-33</v>
      </c>
      <c r="BC307" s="6">
        <f t="shared" si="307"/>
        <v>-34</v>
      </c>
      <c r="BD307" s="6">
        <f t="shared" si="307"/>
        <v>-35</v>
      </c>
      <c r="BE307" s="6">
        <f t="shared" si="307"/>
        <v>-36</v>
      </c>
      <c r="BF307" s="6">
        <f t="shared" si="307"/>
        <v>-37</v>
      </c>
      <c r="BG307" s="6">
        <f t="shared" si="307"/>
        <v>-38</v>
      </c>
      <c r="BH307" s="6">
        <f t="shared" si="307"/>
        <v>-39</v>
      </c>
      <c r="BI307" s="6">
        <f t="shared" si="307"/>
        <v>-40</v>
      </c>
      <c r="BJ307" s="6">
        <f t="shared" si="307"/>
        <v>-41</v>
      </c>
      <c r="BK307" s="6">
        <f t="shared" si="307"/>
        <v>-42</v>
      </c>
      <c r="BL307" s="6">
        <f t="shared" si="307"/>
        <v>-43</v>
      </c>
      <c r="BM307" s="6">
        <f t="shared" si="307"/>
        <v>-44</v>
      </c>
      <c r="BN307" s="6">
        <f t="shared" si="307"/>
        <v>-45</v>
      </c>
      <c r="BO307" s="6">
        <f t="shared" si="307"/>
        <v>-46</v>
      </c>
      <c r="BP307" s="6">
        <f t="shared" si="307"/>
        <v>-47</v>
      </c>
      <c r="BQ307" s="6">
        <f t="shared" si="307"/>
        <v>-48</v>
      </c>
      <c r="BR307" s="6">
        <f t="shared" si="307"/>
        <v>-49</v>
      </c>
      <c r="BS307" s="6">
        <f t="shared" si="307"/>
        <v>-50</v>
      </c>
      <c r="BU307" s="6" t="s">
        <v>21</v>
      </c>
      <c r="BV307" s="6"/>
      <c r="BW307" s="6"/>
    </row>
    <row r="308" spans="22:75" x14ac:dyDescent="0.35">
      <c r="V308" s="6" t="str">
        <f>IF(V307&gt;=0,COUNT($V307)+BT304,"")</f>
        <v/>
      </c>
      <c r="W308" s="6" t="str">
        <f>IF(W307&gt;=0,COUNT($V307:W307)+$BT304,"")</f>
        <v/>
      </c>
      <c r="X308" s="6" t="str">
        <f>IF(X307&gt;=0,COUNT($V307:X307)+$BT304,"")</f>
        <v/>
      </c>
      <c r="Y308" s="6" t="str">
        <f>IF(Y307&gt;=0,COUNT($V307:Y307)+$BT304,"")</f>
        <v/>
      </c>
      <c r="Z308" s="6" t="str">
        <f>IF(Z307&gt;=0,COUNT($V307:Z307)+$BT304,"")</f>
        <v/>
      </c>
      <c r="AA308" s="6" t="str">
        <f>IF(AA307&gt;=0,COUNT($V307:AA307)+$BT304,"")</f>
        <v/>
      </c>
      <c r="AB308" s="6" t="str">
        <f>IF(AB307&gt;=0,COUNT($V307:AB307)+$BT304,"")</f>
        <v/>
      </c>
      <c r="AC308" s="6" t="str">
        <f>IF(AC307&gt;=0,COUNT($V307:AC307)+$BT304,"")</f>
        <v/>
      </c>
      <c r="AD308" s="6" t="str">
        <f>IF(AD307&gt;=0,COUNT($V307:AD307)+$BT304,"")</f>
        <v/>
      </c>
      <c r="AE308" s="6" t="str">
        <f>IF(AE307&gt;=0,COUNT($V307:AE307)+$BT304,"")</f>
        <v/>
      </c>
      <c r="AF308" s="6" t="str">
        <f>IF(AF307&gt;=0,COUNT($V307:AF307)+$BT304,"")</f>
        <v/>
      </c>
      <c r="AG308" s="6" t="str">
        <f>IF(AG307&gt;=0,COUNT($V307:AG307)+$BT304,"")</f>
        <v/>
      </c>
      <c r="AH308" s="6" t="str">
        <f>IF(AH307&gt;=0,COUNT($V307:AH307)+$BT304,"")</f>
        <v/>
      </c>
      <c r="AI308" s="6" t="str">
        <f>IF(AI307&gt;=0,COUNT($V307:AI307)+$BT304,"")</f>
        <v/>
      </c>
      <c r="AJ308" s="6" t="str">
        <f>IF(AJ307&gt;=0,COUNT($V307:AJ307)+$BT304,"")</f>
        <v/>
      </c>
      <c r="AK308" s="6" t="str">
        <f>IF(AK307&gt;=0,COUNT($V307:AK307)+$BT304,"")</f>
        <v/>
      </c>
      <c r="AL308" s="6" t="str">
        <f>IF(AL307&gt;=0,COUNT($V307:AL307)+$BT304,"")</f>
        <v/>
      </c>
      <c r="AM308" s="6" t="str">
        <f>IF(AM307&gt;=0,COUNT($V307:AM307)+$BT304,"")</f>
        <v/>
      </c>
      <c r="AN308" s="6" t="str">
        <f>IF(AN307&gt;=0,COUNT($V307:AN307)+$BT304,"")</f>
        <v/>
      </c>
      <c r="AO308" s="6" t="str">
        <f>IF(AO307&gt;=0,COUNT($V307:AO307)+$BT304,"")</f>
        <v/>
      </c>
      <c r="AP308" s="6" t="str">
        <f>IF(AP307&gt;=0,COUNT($V307:AP307)+$BT304,"")</f>
        <v/>
      </c>
      <c r="AQ308" s="6" t="str">
        <f>IF(AQ307&gt;=0,COUNT($V307:AQ307)+$BT304,"")</f>
        <v/>
      </c>
      <c r="AR308" s="6" t="str">
        <f>IF(AR307&gt;=0,COUNT($V307:AR307)+$BT304,"")</f>
        <v/>
      </c>
      <c r="AS308" s="6" t="str">
        <f>IF(AS307&gt;=0,COUNT($V307:AS307)+$BT304,"")</f>
        <v/>
      </c>
      <c r="AT308" s="6" t="str">
        <f>IF(AT307&gt;=0,COUNT($V307:AT307)+$BT304,"")</f>
        <v/>
      </c>
      <c r="AU308" s="6" t="str">
        <f>IF(AU307&gt;=0,COUNT($V307:AU307)+$BT304,"")</f>
        <v/>
      </c>
      <c r="AV308" s="6" t="str">
        <f>IF(AV307&gt;=0,COUNT($V307:AV307)+$BT304,"")</f>
        <v/>
      </c>
      <c r="AW308" s="6" t="str">
        <f>IF(AW307&gt;=0,COUNT($V307:AW307)+$BT304,"")</f>
        <v/>
      </c>
      <c r="AX308" s="6" t="str">
        <f>IF(AX307&gt;=0,COUNT($V307:AX307)+$BT304,"")</f>
        <v/>
      </c>
      <c r="AY308" s="6" t="str">
        <f>IF(AY307&gt;=0,COUNT($V307:AY307)+$BT304,"")</f>
        <v/>
      </c>
      <c r="AZ308" s="6" t="str">
        <f>IF(AZ307&gt;=0,COUNT($V307:AZ307)+$BT304,"")</f>
        <v/>
      </c>
      <c r="BA308" s="6" t="str">
        <f>IF(BA307&gt;=0,COUNT($V307:BA307)+$BT304,"")</f>
        <v/>
      </c>
      <c r="BB308" s="6" t="str">
        <f>IF(BB307&gt;=0,COUNT($V307:BB307)+$BT304,"")</f>
        <v/>
      </c>
      <c r="BC308" s="6" t="str">
        <f>IF(BC307&gt;=0,COUNT($V307:BC307)+$BT304,"")</f>
        <v/>
      </c>
      <c r="BD308" s="6" t="str">
        <f>IF(BD307&gt;=0,COUNT($V307:BD307)+$BT304,"")</f>
        <v/>
      </c>
      <c r="BE308" s="6" t="str">
        <f>IF(BE307&gt;=0,COUNT($V307:BE307)+$BT304,"")</f>
        <v/>
      </c>
      <c r="BF308" s="6" t="str">
        <f>IF(BF307&gt;=0,COUNT($V307:BF307)+$BT304,"")</f>
        <v/>
      </c>
      <c r="BG308" s="6" t="str">
        <f>IF(BG307&gt;=0,COUNT($V307:BG307)+$BT304,"")</f>
        <v/>
      </c>
      <c r="BH308" s="6" t="str">
        <f>IF(BH307&gt;=0,COUNT($V307:BH307)+$BT304,"")</f>
        <v/>
      </c>
      <c r="BI308" s="6" t="str">
        <f>IF(BI307&gt;=0,COUNT($V307:BI307)+$BT304,"")</f>
        <v/>
      </c>
      <c r="BJ308" s="6" t="str">
        <f>IF(BJ307&gt;=0,COUNT($V307:BJ307)+$BT304,"")</f>
        <v/>
      </c>
      <c r="BK308" s="6" t="str">
        <f>IF(BK307&gt;=0,COUNT($V307:BK307)+$BT304,"")</f>
        <v/>
      </c>
      <c r="BL308" s="6" t="str">
        <f>IF(BL307&gt;=0,COUNT($V307:BL307)+$BT304,"")</f>
        <v/>
      </c>
      <c r="BM308" s="6" t="str">
        <f>IF(BM307&gt;=0,COUNT($V307:BM307)+$BT304,"")</f>
        <v/>
      </c>
      <c r="BN308" s="6" t="str">
        <f>IF(BN307&gt;=0,COUNT($V307:BN307)+$BT304,"")</f>
        <v/>
      </c>
      <c r="BO308" s="6" t="str">
        <f>IF(BO307&gt;=0,COUNT($V307:BO307)+$BT304,"")</f>
        <v/>
      </c>
      <c r="BP308" s="6" t="str">
        <f>IF(BP307&gt;=0,COUNT($V307:BP307)+$BT304,"")</f>
        <v/>
      </c>
      <c r="BQ308" s="6" t="str">
        <f>IF(BQ307&gt;=0,COUNT($V307:BQ307)+$BT304,"")</f>
        <v/>
      </c>
      <c r="BR308" s="6" t="str">
        <f>IF(BR307&gt;=0,COUNT($V307:BR307)+$BT304,"")</f>
        <v/>
      </c>
      <c r="BS308" s="6" t="str">
        <f>IF(BS307&gt;=0,COUNT($V307:BS307)+$BT304,"")</f>
        <v/>
      </c>
      <c r="BT308" s="6">
        <f>COUNT(V308:BS308)+BT304</f>
        <v>100</v>
      </c>
      <c r="BU308" s="276" t="str">
        <f>V308&amp;BU307&amp;W308&amp;BU307&amp;X308&amp;BU307&amp;Y308&amp;BU307&amp;Z308&amp;BU307&amp;AA308&amp;BU307&amp;AB308&amp;BU307&amp;AC308&amp;BU307&amp;AD308&amp;BU307&amp;AE308&amp;BU307&amp;AF308&amp;BU307&amp;AG308&amp;BU307&amp;AH308&amp;BU307&amp;AI308&amp;BU307&amp;AJ308&amp;BU307&amp;AK308&amp;BU307&amp;AL308&amp;BU307&amp;AM308&amp;BU307&amp;AN308&amp;BU307&amp;AO308&amp;BU307&amp;AP308&amp;BU307&amp;AQ308&amp;BU307&amp;AR308&amp;BU307&amp;AS308&amp;BU307&amp;AT308&amp;BU307&amp;AU308&amp;BU307&amp;AV308&amp;BU307&amp;AW308&amp;BU307&amp;AX308&amp;BU307&amp;AY308&amp;BU307&amp;AZ308&amp;BU307&amp;BA308&amp;BU307&amp;BB308&amp;BU307&amp;BC308&amp;BU307&amp;BD308&amp;BU307&amp;BE308&amp;BU307&amp;BF308&amp;BU307&amp;BG308&amp;BU307&amp;BH308&amp;BU307&amp;BI308&amp;BU307&amp;BJ308&amp;BU307&amp;BK308&amp;BU307&amp;BL308&amp;BU307&amp;BM308&amp;BU307&amp;BN308&amp;BU307&amp;BO308&amp;BU307&amp;BP308&amp;BU307&amp;BQ308&amp;BU307&amp;BR308&amp;BU307&amp;BS308</f>
        <v xml:space="preserve">                                                                                                  </v>
      </c>
      <c r="BV308" s="275">
        <f>SUM(V5,V65,V125,V185,V245,V305)</f>
        <v>12</v>
      </c>
      <c r="BW308" s="6"/>
    </row>
    <row r="309" spans="22:75" x14ac:dyDescent="0.35">
      <c r="V309" s="275">
        <f>'Encode Data'!J19</f>
        <v>0</v>
      </c>
      <c r="W309" s="6">
        <f t="shared" ref="W309:BB309" si="308">V309</f>
        <v>0</v>
      </c>
      <c r="X309" s="6">
        <f t="shared" si="308"/>
        <v>0</v>
      </c>
      <c r="Y309" s="6">
        <f t="shared" si="308"/>
        <v>0</v>
      </c>
      <c r="Z309" s="6">
        <f t="shared" si="308"/>
        <v>0</v>
      </c>
      <c r="AA309" s="6">
        <f t="shared" si="308"/>
        <v>0</v>
      </c>
      <c r="AB309" s="6">
        <f t="shared" si="308"/>
        <v>0</v>
      </c>
      <c r="AC309" s="6">
        <f t="shared" si="308"/>
        <v>0</v>
      </c>
      <c r="AD309" s="6">
        <f t="shared" si="308"/>
        <v>0</v>
      </c>
      <c r="AE309" s="6">
        <f t="shared" si="308"/>
        <v>0</v>
      </c>
      <c r="AF309" s="6">
        <f t="shared" si="308"/>
        <v>0</v>
      </c>
      <c r="AG309" s="6">
        <f t="shared" si="308"/>
        <v>0</v>
      </c>
      <c r="AH309" s="6">
        <f t="shared" si="308"/>
        <v>0</v>
      </c>
      <c r="AI309" s="6">
        <f t="shared" si="308"/>
        <v>0</v>
      </c>
      <c r="AJ309" s="6">
        <f t="shared" si="308"/>
        <v>0</v>
      </c>
      <c r="AK309" s="6">
        <f t="shared" si="308"/>
        <v>0</v>
      </c>
      <c r="AL309" s="6">
        <f t="shared" si="308"/>
        <v>0</v>
      </c>
      <c r="AM309" s="6">
        <f t="shared" si="308"/>
        <v>0</v>
      </c>
      <c r="AN309" s="6">
        <f t="shared" si="308"/>
        <v>0</v>
      </c>
      <c r="AO309" s="6">
        <f t="shared" si="308"/>
        <v>0</v>
      </c>
      <c r="AP309" s="6">
        <f t="shared" si="308"/>
        <v>0</v>
      </c>
      <c r="AQ309" s="6">
        <f t="shared" si="308"/>
        <v>0</v>
      </c>
      <c r="AR309" s="6">
        <f t="shared" si="308"/>
        <v>0</v>
      </c>
      <c r="AS309" s="6">
        <f t="shared" si="308"/>
        <v>0</v>
      </c>
      <c r="AT309" s="6">
        <f t="shared" si="308"/>
        <v>0</v>
      </c>
      <c r="AU309" s="6">
        <f t="shared" si="308"/>
        <v>0</v>
      </c>
      <c r="AV309" s="6">
        <f t="shared" si="308"/>
        <v>0</v>
      </c>
      <c r="AW309" s="6">
        <f t="shared" si="308"/>
        <v>0</v>
      </c>
      <c r="AX309" s="6">
        <f t="shared" si="308"/>
        <v>0</v>
      </c>
      <c r="AY309" s="6">
        <f t="shared" si="308"/>
        <v>0</v>
      </c>
      <c r="AZ309" s="6">
        <f t="shared" si="308"/>
        <v>0</v>
      </c>
      <c r="BA309" s="6">
        <f t="shared" si="308"/>
        <v>0</v>
      </c>
      <c r="BB309" s="6">
        <f t="shared" si="308"/>
        <v>0</v>
      </c>
      <c r="BC309" s="6">
        <f t="shared" ref="BC309:BS309" si="309">BB309</f>
        <v>0</v>
      </c>
      <c r="BD309" s="6">
        <f t="shared" si="309"/>
        <v>0</v>
      </c>
      <c r="BE309" s="6">
        <f t="shared" si="309"/>
        <v>0</v>
      </c>
      <c r="BF309" s="6">
        <f t="shared" si="309"/>
        <v>0</v>
      </c>
      <c r="BG309" s="6">
        <f t="shared" si="309"/>
        <v>0</v>
      </c>
      <c r="BH309" s="6">
        <f t="shared" si="309"/>
        <v>0</v>
      </c>
      <c r="BI309" s="6">
        <f t="shared" si="309"/>
        <v>0</v>
      </c>
      <c r="BJ309" s="6">
        <f t="shared" si="309"/>
        <v>0</v>
      </c>
      <c r="BK309" s="6">
        <f t="shared" si="309"/>
        <v>0</v>
      </c>
      <c r="BL309" s="6">
        <f t="shared" si="309"/>
        <v>0</v>
      </c>
      <c r="BM309" s="6">
        <f t="shared" si="309"/>
        <v>0</v>
      </c>
      <c r="BN309" s="6">
        <f t="shared" si="309"/>
        <v>0</v>
      </c>
      <c r="BO309" s="6">
        <f t="shared" si="309"/>
        <v>0</v>
      </c>
      <c r="BP309" s="6">
        <f t="shared" si="309"/>
        <v>0</v>
      </c>
      <c r="BQ309" s="6">
        <f t="shared" si="309"/>
        <v>0</v>
      </c>
      <c r="BR309" s="6">
        <f t="shared" si="309"/>
        <v>0</v>
      </c>
      <c r="BS309" s="6">
        <f t="shared" si="309"/>
        <v>0</v>
      </c>
      <c r="BV309" s="6"/>
      <c r="BW309" s="6"/>
    </row>
    <row r="310" spans="22:75" x14ac:dyDescent="0.35">
      <c r="V310" s="6">
        <v>1</v>
      </c>
      <c r="W310" s="6">
        <v>2</v>
      </c>
      <c r="X310" s="6">
        <v>3</v>
      </c>
      <c r="Y310" s="6">
        <v>4</v>
      </c>
      <c r="Z310" s="6">
        <v>5</v>
      </c>
      <c r="AA310" s="6">
        <v>6</v>
      </c>
      <c r="AB310" s="6">
        <v>7</v>
      </c>
      <c r="AC310" s="6">
        <v>8</v>
      </c>
      <c r="AD310" s="6">
        <v>9</v>
      </c>
      <c r="AE310" s="6">
        <v>10</v>
      </c>
      <c r="AF310" s="6">
        <v>11</v>
      </c>
      <c r="AG310" s="6">
        <v>12</v>
      </c>
      <c r="AH310" s="6">
        <v>13</v>
      </c>
      <c r="AI310" s="6">
        <v>14</v>
      </c>
      <c r="AJ310" s="6">
        <v>15</v>
      </c>
      <c r="AK310" s="6">
        <v>16</v>
      </c>
      <c r="AL310" s="6">
        <v>17</v>
      </c>
      <c r="AM310" s="6">
        <v>18</v>
      </c>
      <c r="AN310" s="6">
        <v>19</v>
      </c>
      <c r="AO310" s="6">
        <v>20</v>
      </c>
      <c r="AP310" s="6">
        <v>21</v>
      </c>
      <c r="AQ310" s="6">
        <v>22</v>
      </c>
      <c r="AR310" s="6">
        <v>23</v>
      </c>
      <c r="AS310" s="6">
        <v>24</v>
      </c>
      <c r="AT310" s="6">
        <v>25</v>
      </c>
      <c r="AU310" s="6">
        <v>26</v>
      </c>
      <c r="AV310" s="6">
        <v>27</v>
      </c>
      <c r="AW310" s="6">
        <v>28</v>
      </c>
      <c r="AX310" s="6">
        <v>29</v>
      </c>
      <c r="AY310" s="6">
        <v>30</v>
      </c>
      <c r="AZ310" s="6">
        <v>31</v>
      </c>
      <c r="BA310" s="6">
        <v>32</v>
      </c>
      <c r="BB310" s="6">
        <v>33</v>
      </c>
      <c r="BC310" s="6">
        <v>34</v>
      </c>
      <c r="BD310" s="6">
        <v>35</v>
      </c>
      <c r="BE310" s="6">
        <v>36</v>
      </c>
      <c r="BF310" s="6">
        <v>37</v>
      </c>
      <c r="BG310" s="6">
        <v>38</v>
      </c>
      <c r="BH310" s="6">
        <v>39</v>
      </c>
      <c r="BI310" s="6">
        <v>40</v>
      </c>
      <c r="BJ310" s="6">
        <v>41</v>
      </c>
      <c r="BK310" s="6">
        <v>42</v>
      </c>
      <c r="BL310" s="6">
        <v>43</v>
      </c>
      <c r="BM310" s="6">
        <v>44</v>
      </c>
      <c r="BN310" s="6">
        <v>45</v>
      </c>
      <c r="BO310" s="6">
        <v>46</v>
      </c>
      <c r="BP310" s="6">
        <v>47</v>
      </c>
      <c r="BQ310" s="6">
        <v>48</v>
      </c>
      <c r="BR310" s="6">
        <v>49</v>
      </c>
      <c r="BS310" s="6">
        <v>50</v>
      </c>
      <c r="BV310" s="6"/>
      <c r="BW310" s="6"/>
    </row>
    <row r="311" spans="22:75" x14ac:dyDescent="0.35">
      <c r="V311" s="6">
        <f t="shared" ref="V311:BA311" si="310">V309-V310</f>
        <v>-1</v>
      </c>
      <c r="W311" s="6">
        <f t="shared" si="310"/>
        <v>-2</v>
      </c>
      <c r="X311" s="6">
        <f t="shared" si="310"/>
        <v>-3</v>
      </c>
      <c r="Y311" s="6">
        <f t="shared" si="310"/>
        <v>-4</v>
      </c>
      <c r="Z311" s="6">
        <f t="shared" si="310"/>
        <v>-5</v>
      </c>
      <c r="AA311" s="6">
        <f t="shared" si="310"/>
        <v>-6</v>
      </c>
      <c r="AB311" s="6">
        <f t="shared" si="310"/>
        <v>-7</v>
      </c>
      <c r="AC311" s="6">
        <f t="shared" si="310"/>
        <v>-8</v>
      </c>
      <c r="AD311" s="6">
        <f t="shared" si="310"/>
        <v>-9</v>
      </c>
      <c r="AE311" s="6">
        <f t="shared" si="310"/>
        <v>-10</v>
      </c>
      <c r="AF311" s="6">
        <f t="shared" si="310"/>
        <v>-11</v>
      </c>
      <c r="AG311" s="6">
        <f t="shared" si="310"/>
        <v>-12</v>
      </c>
      <c r="AH311" s="6">
        <f t="shared" si="310"/>
        <v>-13</v>
      </c>
      <c r="AI311" s="6">
        <f t="shared" si="310"/>
        <v>-14</v>
      </c>
      <c r="AJ311" s="6">
        <f t="shared" si="310"/>
        <v>-15</v>
      </c>
      <c r="AK311" s="6">
        <f t="shared" si="310"/>
        <v>-16</v>
      </c>
      <c r="AL311" s="6">
        <f t="shared" si="310"/>
        <v>-17</v>
      </c>
      <c r="AM311" s="6">
        <f t="shared" si="310"/>
        <v>-18</v>
      </c>
      <c r="AN311" s="6">
        <f t="shared" si="310"/>
        <v>-19</v>
      </c>
      <c r="AO311" s="6">
        <f t="shared" si="310"/>
        <v>-20</v>
      </c>
      <c r="AP311" s="6">
        <f t="shared" si="310"/>
        <v>-21</v>
      </c>
      <c r="AQ311" s="6">
        <f t="shared" si="310"/>
        <v>-22</v>
      </c>
      <c r="AR311" s="6">
        <f t="shared" si="310"/>
        <v>-23</v>
      </c>
      <c r="AS311" s="6">
        <f t="shared" si="310"/>
        <v>-24</v>
      </c>
      <c r="AT311" s="6">
        <f t="shared" si="310"/>
        <v>-25</v>
      </c>
      <c r="AU311" s="6">
        <f t="shared" si="310"/>
        <v>-26</v>
      </c>
      <c r="AV311" s="6">
        <f t="shared" si="310"/>
        <v>-27</v>
      </c>
      <c r="AW311" s="6">
        <f t="shared" si="310"/>
        <v>-28</v>
      </c>
      <c r="AX311" s="6">
        <f t="shared" si="310"/>
        <v>-29</v>
      </c>
      <c r="AY311" s="6">
        <f t="shared" si="310"/>
        <v>-30</v>
      </c>
      <c r="AZ311" s="6">
        <f t="shared" si="310"/>
        <v>-31</v>
      </c>
      <c r="BA311" s="6">
        <f t="shared" si="310"/>
        <v>-32</v>
      </c>
      <c r="BB311" s="6">
        <f t="shared" ref="BB311:BS311" si="311">BB309-BB310</f>
        <v>-33</v>
      </c>
      <c r="BC311" s="6">
        <f t="shared" si="311"/>
        <v>-34</v>
      </c>
      <c r="BD311" s="6">
        <f t="shared" si="311"/>
        <v>-35</v>
      </c>
      <c r="BE311" s="6">
        <f t="shared" si="311"/>
        <v>-36</v>
      </c>
      <c r="BF311" s="6">
        <f t="shared" si="311"/>
        <v>-37</v>
      </c>
      <c r="BG311" s="6">
        <f t="shared" si="311"/>
        <v>-38</v>
      </c>
      <c r="BH311" s="6">
        <f t="shared" si="311"/>
        <v>-39</v>
      </c>
      <c r="BI311" s="6">
        <f t="shared" si="311"/>
        <v>-40</v>
      </c>
      <c r="BJ311" s="6">
        <f t="shared" si="311"/>
        <v>-41</v>
      </c>
      <c r="BK311" s="6">
        <f t="shared" si="311"/>
        <v>-42</v>
      </c>
      <c r="BL311" s="6">
        <f t="shared" si="311"/>
        <v>-43</v>
      </c>
      <c r="BM311" s="6">
        <f t="shared" si="311"/>
        <v>-44</v>
      </c>
      <c r="BN311" s="6">
        <f t="shared" si="311"/>
        <v>-45</v>
      </c>
      <c r="BO311" s="6">
        <f t="shared" si="311"/>
        <v>-46</v>
      </c>
      <c r="BP311" s="6">
        <f t="shared" si="311"/>
        <v>-47</v>
      </c>
      <c r="BQ311" s="6">
        <f t="shared" si="311"/>
        <v>-48</v>
      </c>
      <c r="BR311" s="6">
        <f t="shared" si="311"/>
        <v>-49</v>
      </c>
      <c r="BS311" s="6">
        <f t="shared" si="311"/>
        <v>-50</v>
      </c>
      <c r="BU311" s="6" t="s">
        <v>21</v>
      </c>
      <c r="BV311" s="6"/>
      <c r="BW311" s="6"/>
    </row>
    <row r="312" spans="22:75" x14ac:dyDescent="0.35">
      <c r="V312" s="6" t="str">
        <f>IF(V311&gt;=0,COUNT($V311)+BT308,"")</f>
        <v/>
      </c>
      <c r="W312" s="6" t="str">
        <f>IF(W311&gt;=0,COUNT($V311:W311)+$BT308,"")</f>
        <v/>
      </c>
      <c r="X312" s="6" t="str">
        <f>IF(X311&gt;=0,COUNT($V311:X311)+$BT308,"")</f>
        <v/>
      </c>
      <c r="Y312" s="6" t="str">
        <f>IF(Y311&gt;=0,COUNT($V311:Y311)+$BT308,"")</f>
        <v/>
      </c>
      <c r="Z312" s="6" t="str">
        <f>IF(Z311&gt;=0,COUNT($V311:Z311)+$BT308,"")</f>
        <v/>
      </c>
      <c r="AA312" s="6" t="str">
        <f>IF(AA311&gt;=0,COUNT($V311:AA311)+$BT308,"")</f>
        <v/>
      </c>
      <c r="AB312" s="6" t="str">
        <f>IF(AB311&gt;=0,COUNT($V311:AB311)+$BT308,"")</f>
        <v/>
      </c>
      <c r="AC312" s="6" t="str">
        <f>IF(AC311&gt;=0,COUNT($V311:AC311)+$BT308,"")</f>
        <v/>
      </c>
      <c r="AD312" s="6" t="str">
        <f>IF(AD311&gt;=0,COUNT($V311:AD311)+$BT308,"")</f>
        <v/>
      </c>
      <c r="AE312" s="6" t="str">
        <f>IF(AE311&gt;=0,COUNT($V311:AE311)+$BT308,"")</f>
        <v/>
      </c>
      <c r="AF312" s="6" t="str">
        <f>IF(AF311&gt;=0,COUNT($V311:AF311)+$BT308,"")</f>
        <v/>
      </c>
      <c r="AG312" s="6" t="str">
        <f>IF(AG311&gt;=0,COUNT($V311:AG311)+$BT308,"")</f>
        <v/>
      </c>
      <c r="AH312" s="6" t="str">
        <f>IF(AH311&gt;=0,COUNT($V311:AH311)+$BT308,"")</f>
        <v/>
      </c>
      <c r="AI312" s="6" t="str">
        <f>IF(AI311&gt;=0,COUNT($V311:AI311)+$BT308,"")</f>
        <v/>
      </c>
      <c r="AJ312" s="6" t="str">
        <f>IF(AJ311&gt;=0,COUNT($V311:AJ311)+$BT308,"")</f>
        <v/>
      </c>
      <c r="AK312" s="6" t="str">
        <f>IF(AK311&gt;=0,COUNT($V311:AK311)+$BT308,"")</f>
        <v/>
      </c>
      <c r="AL312" s="6" t="str">
        <f>IF(AL311&gt;=0,COUNT($V311:AL311)+$BT308,"")</f>
        <v/>
      </c>
      <c r="AM312" s="6" t="str">
        <f>IF(AM311&gt;=0,COUNT($V311:AM311)+$BT308,"")</f>
        <v/>
      </c>
      <c r="AN312" s="6" t="str">
        <f>IF(AN311&gt;=0,COUNT($V311:AN311)+$BT308,"")</f>
        <v/>
      </c>
      <c r="AO312" s="6" t="str">
        <f>IF(AO311&gt;=0,COUNT($V311:AO311)+$BT308,"")</f>
        <v/>
      </c>
      <c r="AP312" s="6" t="str">
        <f>IF(AP311&gt;=0,COUNT($V311:AP311)+$BT308,"")</f>
        <v/>
      </c>
      <c r="AQ312" s="6" t="str">
        <f>IF(AQ311&gt;=0,COUNT($V311:AQ311)+$BT308,"")</f>
        <v/>
      </c>
      <c r="AR312" s="6" t="str">
        <f>IF(AR311&gt;=0,COUNT($V311:AR311)+$BT308,"")</f>
        <v/>
      </c>
      <c r="AS312" s="6" t="str">
        <f>IF(AS311&gt;=0,COUNT($V311:AS311)+$BT308,"")</f>
        <v/>
      </c>
      <c r="AT312" s="6" t="str">
        <f>IF(AT311&gt;=0,COUNT($V311:AT311)+$BT308,"")</f>
        <v/>
      </c>
      <c r="AU312" s="6" t="str">
        <f>IF(AU311&gt;=0,COUNT($V311:AU311)+$BT308,"")</f>
        <v/>
      </c>
      <c r="AV312" s="6" t="str">
        <f>IF(AV311&gt;=0,COUNT($V311:AV311)+$BT308,"")</f>
        <v/>
      </c>
      <c r="AW312" s="6" t="str">
        <f>IF(AW311&gt;=0,COUNT($V311:AW311)+$BT308,"")</f>
        <v/>
      </c>
      <c r="AX312" s="6" t="str">
        <f>IF(AX311&gt;=0,COUNT($V311:AX311)+$BT308,"")</f>
        <v/>
      </c>
      <c r="AY312" s="6" t="str">
        <f>IF(AY311&gt;=0,COUNT($V311:AY311)+$BT308,"")</f>
        <v/>
      </c>
      <c r="AZ312" s="6" t="str">
        <f>IF(AZ311&gt;=0,COUNT($V311:AZ311)+$BT308,"")</f>
        <v/>
      </c>
      <c r="BA312" s="6" t="str">
        <f>IF(BA311&gt;=0,COUNT($V311:BA311)+$BT308,"")</f>
        <v/>
      </c>
      <c r="BB312" s="6" t="str">
        <f>IF(BB311&gt;=0,COUNT($V311:BB311)+$BT308,"")</f>
        <v/>
      </c>
      <c r="BC312" s="6" t="str">
        <f>IF(BC311&gt;=0,COUNT($V311:BC311)+$BT308,"")</f>
        <v/>
      </c>
      <c r="BD312" s="6" t="str">
        <f>IF(BD311&gt;=0,COUNT($V311:BD311)+$BT308,"")</f>
        <v/>
      </c>
      <c r="BE312" s="6" t="str">
        <f>IF(BE311&gt;=0,COUNT($V311:BE311)+$BT308,"")</f>
        <v/>
      </c>
      <c r="BF312" s="6" t="str">
        <f>IF(BF311&gt;=0,COUNT($V311:BF311)+$BT308,"")</f>
        <v/>
      </c>
      <c r="BG312" s="6" t="str">
        <f>IF(BG311&gt;=0,COUNT($V311:BG311)+$BT308,"")</f>
        <v/>
      </c>
      <c r="BH312" s="6" t="str">
        <f>IF(BH311&gt;=0,COUNT($V311:BH311)+$BT308,"")</f>
        <v/>
      </c>
      <c r="BI312" s="6" t="str">
        <f>IF(BI311&gt;=0,COUNT($V311:BI311)+$BT308,"")</f>
        <v/>
      </c>
      <c r="BJ312" s="6" t="str">
        <f>IF(BJ311&gt;=0,COUNT($V311:BJ311)+$BT308,"")</f>
        <v/>
      </c>
      <c r="BK312" s="6" t="str">
        <f>IF(BK311&gt;=0,COUNT($V311:BK311)+$BT308,"")</f>
        <v/>
      </c>
      <c r="BL312" s="6" t="str">
        <f>IF(BL311&gt;=0,COUNT($V311:BL311)+$BT308,"")</f>
        <v/>
      </c>
      <c r="BM312" s="6" t="str">
        <f>IF(BM311&gt;=0,COUNT($V311:BM311)+$BT308,"")</f>
        <v/>
      </c>
      <c r="BN312" s="6" t="str">
        <f>IF(BN311&gt;=0,COUNT($V311:BN311)+$BT308,"")</f>
        <v/>
      </c>
      <c r="BO312" s="6" t="str">
        <f>IF(BO311&gt;=0,COUNT($V311:BO311)+$BT308,"")</f>
        <v/>
      </c>
      <c r="BP312" s="6" t="str">
        <f>IF(BP311&gt;=0,COUNT($V311:BP311)+$BT308,"")</f>
        <v/>
      </c>
      <c r="BQ312" s="6" t="str">
        <f>IF(BQ311&gt;=0,COUNT($V311:BQ311)+$BT308,"")</f>
        <v/>
      </c>
      <c r="BR312" s="6" t="str">
        <f>IF(BR311&gt;=0,COUNT($V311:BR311)+$BT308,"")</f>
        <v/>
      </c>
      <c r="BS312" s="6" t="str">
        <f>IF(BS311&gt;=0,COUNT($V311:BS311)+$BT308,"")</f>
        <v/>
      </c>
      <c r="BT312" s="6">
        <f>COUNT(V312:BS312)+BT308</f>
        <v>100</v>
      </c>
      <c r="BU312" s="276" t="str">
        <f>V312&amp;BU311&amp;W312&amp;BU311&amp;X312&amp;BU311&amp;Y312&amp;BU311&amp;Z312&amp;BU311&amp;AA312&amp;BU311&amp;AB312&amp;BU311&amp;AC312&amp;BU311&amp;AD312&amp;BU311&amp;AE312&amp;BU311&amp;AF312&amp;BU311&amp;AG312&amp;BU311&amp;AH312&amp;BU311&amp;AI312&amp;BU311&amp;AJ312&amp;BU311&amp;AK312&amp;BU311&amp;AL312&amp;BU311&amp;AM312&amp;BU311&amp;AN312&amp;BU311&amp;AO312&amp;BU311&amp;AP312&amp;BU311&amp;AQ312&amp;BU311&amp;AR312&amp;BU311&amp;AS312&amp;BU311&amp;AT312&amp;BU311&amp;AU312&amp;BU311&amp;AV312&amp;BU311&amp;AW312&amp;BU311&amp;AX312&amp;BU311&amp;AY312&amp;BU311&amp;AZ312&amp;BU311&amp;BA312&amp;BU311&amp;BB312&amp;BU311&amp;BC312&amp;BU311&amp;BD312&amp;BU311&amp;BE312&amp;BU311&amp;BF312&amp;BU311&amp;BG312&amp;BU311&amp;BH312&amp;BU311&amp;BI312&amp;BU311&amp;BJ312&amp;BU311&amp;BK312&amp;BU311&amp;BL312&amp;BU311&amp;BM312&amp;BU311&amp;BN312&amp;BU311&amp;BO312&amp;BU311&amp;BP312&amp;BU311&amp;BQ312&amp;BU311&amp;BR312&amp;BU311&amp;BS312</f>
        <v xml:space="preserve">                                                                                                  </v>
      </c>
      <c r="BV312" s="275">
        <f>SUM(V9,V69,V129,V189,V249,V309)</f>
        <v>11</v>
      </c>
      <c r="BW312" s="6"/>
    </row>
    <row r="313" spans="22:75" x14ac:dyDescent="0.35">
      <c r="V313" s="275">
        <f>'Encode Data'!J22</f>
        <v>0</v>
      </c>
      <c r="W313" s="6">
        <f t="shared" ref="W313:BB313" si="312">V313</f>
        <v>0</v>
      </c>
      <c r="X313" s="6">
        <f t="shared" si="312"/>
        <v>0</v>
      </c>
      <c r="Y313" s="6">
        <f t="shared" si="312"/>
        <v>0</v>
      </c>
      <c r="Z313" s="6">
        <f t="shared" si="312"/>
        <v>0</v>
      </c>
      <c r="AA313" s="6">
        <f t="shared" si="312"/>
        <v>0</v>
      </c>
      <c r="AB313" s="6">
        <f t="shared" si="312"/>
        <v>0</v>
      </c>
      <c r="AC313" s="6">
        <f t="shared" si="312"/>
        <v>0</v>
      </c>
      <c r="AD313" s="6">
        <f t="shared" si="312"/>
        <v>0</v>
      </c>
      <c r="AE313" s="6">
        <f t="shared" si="312"/>
        <v>0</v>
      </c>
      <c r="AF313" s="6">
        <f t="shared" si="312"/>
        <v>0</v>
      </c>
      <c r="AG313" s="6">
        <f t="shared" si="312"/>
        <v>0</v>
      </c>
      <c r="AH313" s="6">
        <f t="shared" si="312"/>
        <v>0</v>
      </c>
      <c r="AI313" s="6">
        <f t="shared" si="312"/>
        <v>0</v>
      </c>
      <c r="AJ313" s="6">
        <f t="shared" si="312"/>
        <v>0</v>
      </c>
      <c r="AK313" s="6">
        <f t="shared" si="312"/>
        <v>0</v>
      </c>
      <c r="AL313" s="6">
        <f t="shared" si="312"/>
        <v>0</v>
      </c>
      <c r="AM313" s="6">
        <f t="shared" si="312"/>
        <v>0</v>
      </c>
      <c r="AN313" s="6">
        <f t="shared" si="312"/>
        <v>0</v>
      </c>
      <c r="AO313" s="6">
        <f t="shared" si="312"/>
        <v>0</v>
      </c>
      <c r="AP313" s="6">
        <f t="shared" si="312"/>
        <v>0</v>
      </c>
      <c r="AQ313" s="6">
        <f t="shared" si="312"/>
        <v>0</v>
      </c>
      <c r="AR313" s="6">
        <f t="shared" si="312"/>
        <v>0</v>
      </c>
      <c r="AS313" s="6">
        <f t="shared" si="312"/>
        <v>0</v>
      </c>
      <c r="AT313" s="6">
        <f t="shared" si="312"/>
        <v>0</v>
      </c>
      <c r="AU313" s="6">
        <f t="shared" si="312"/>
        <v>0</v>
      </c>
      <c r="AV313" s="6">
        <f t="shared" si="312"/>
        <v>0</v>
      </c>
      <c r="AW313" s="6">
        <f t="shared" si="312"/>
        <v>0</v>
      </c>
      <c r="AX313" s="6">
        <f t="shared" si="312"/>
        <v>0</v>
      </c>
      <c r="AY313" s="6">
        <f t="shared" si="312"/>
        <v>0</v>
      </c>
      <c r="AZ313" s="6">
        <f t="shared" si="312"/>
        <v>0</v>
      </c>
      <c r="BA313" s="6">
        <f t="shared" si="312"/>
        <v>0</v>
      </c>
      <c r="BB313" s="6">
        <f t="shared" si="312"/>
        <v>0</v>
      </c>
      <c r="BC313" s="6">
        <f t="shared" ref="BC313:BS313" si="313">BB313</f>
        <v>0</v>
      </c>
      <c r="BD313" s="6">
        <f t="shared" si="313"/>
        <v>0</v>
      </c>
      <c r="BE313" s="6">
        <f t="shared" si="313"/>
        <v>0</v>
      </c>
      <c r="BF313" s="6">
        <f t="shared" si="313"/>
        <v>0</v>
      </c>
      <c r="BG313" s="6">
        <f t="shared" si="313"/>
        <v>0</v>
      </c>
      <c r="BH313" s="6">
        <f t="shared" si="313"/>
        <v>0</v>
      </c>
      <c r="BI313" s="6">
        <f t="shared" si="313"/>
        <v>0</v>
      </c>
      <c r="BJ313" s="6">
        <f t="shared" si="313"/>
        <v>0</v>
      </c>
      <c r="BK313" s="6">
        <f t="shared" si="313"/>
        <v>0</v>
      </c>
      <c r="BL313" s="6">
        <f t="shared" si="313"/>
        <v>0</v>
      </c>
      <c r="BM313" s="6">
        <f t="shared" si="313"/>
        <v>0</v>
      </c>
      <c r="BN313" s="6">
        <f t="shared" si="313"/>
        <v>0</v>
      </c>
      <c r="BO313" s="6">
        <f t="shared" si="313"/>
        <v>0</v>
      </c>
      <c r="BP313" s="6">
        <f t="shared" si="313"/>
        <v>0</v>
      </c>
      <c r="BQ313" s="6">
        <f t="shared" si="313"/>
        <v>0</v>
      </c>
      <c r="BR313" s="6">
        <f t="shared" si="313"/>
        <v>0</v>
      </c>
      <c r="BS313" s="6">
        <f t="shared" si="313"/>
        <v>0</v>
      </c>
      <c r="BV313" s="6"/>
      <c r="BW313" s="6"/>
    </row>
    <row r="314" spans="22:75" x14ac:dyDescent="0.35">
      <c r="V314" s="6">
        <v>1</v>
      </c>
      <c r="W314" s="6">
        <v>2</v>
      </c>
      <c r="X314" s="6">
        <v>3</v>
      </c>
      <c r="Y314" s="6">
        <v>4</v>
      </c>
      <c r="Z314" s="6">
        <v>5</v>
      </c>
      <c r="AA314" s="6">
        <v>6</v>
      </c>
      <c r="AB314" s="6">
        <v>7</v>
      </c>
      <c r="AC314" s="6">
        <v>8</v>
      </c>
      <c r="AD314" s="6">
        <v>9</v>
      </c>
      <c r="AE314" s="6">
        <v>10</v>
      </c>
      <c r="AF314" s="6">
        <v>11</v>
      </c>
      <c r="AG314" s="6">
        <v>12</v>
      </c>
      <c r="AH314" s="6">
        <v>13</v>
      </c>
      <c r="AI314" s="6">
        <v>14</v>
      </c>
      <c r="AJ314" s="6">
        <v>15</v>
      </c>
      <c r="AK314" s="6">
        <v>16</v>
      </c>
      <c r="AL314" s="6">
        <v>17</v>
      </c>
      <c r="AM314" s="6">
        <v>18</v>
      </c>
      <c r="AN314" s="6">
        <v>19</v>
      </c>
      <c r="AO314" s="6">
        <v>20</v>
      </c>
      <c r="AP314" s="6">
        <v>21</v>
      </c>
      <c r="AQ314" s="6">
        <v>22</v>
      </c>
      <c r="AR314" s="6">
        <v>23</v>
      </c>
      <c r="AS314" s="6">
        <v>24</v>
      </c>
      <c r="AT314" s="6">
        <v>25</v>
      </c>
      <c r="AU314" s="6">
        <v>26</v>
      </c>
      <c r="AV314" s="6">
        <v>27</v>
      </c>
      <c r="AW314" s="6">
        <v>28</v>
      </c>
      <c r="AX314" s="6">
        <v>29</v>
      </c>
      <c r="AY314" s="6">
        <v>30</v>
      </c>
      <c r="AZ314" s="6">
        <v>31</v>
      </c>
      <c r="BA314" s="6">
        <v>32</v>
      </c>
      <c r="BB314" s="6">
        <v>33</v>
      </c>
      <c r="BC314" s="6">
        <v>34</v>
      </c>
      <c r="BD314" s="6">
        <v>35</v>
      </c>
      <c r="BE314" s="6">
        <v>36</v>
      </c>
      <c r="BF314" s="6">
        <v>37</v>
      </c>
      <c r="BG314" s="6">
        <v>38</v>
      </c>
      <c r="BH314" s="6">
        <v>39</v>
      </c>
      <c r="BI314" s="6">
        <v>40</v>
      </c>
      <c r="BJ314" s="6">
        <v>41</v>
      </c>
      <c r="BK314" s="6">
        <v>42</v>
      </c>
      <c r="BL314" s="6">
        <v>43</v>
      </c>
      <c r="BM314" s="6">
        <v>44</v>
      </c>
      <c r="BN314" s="6">
        <v>45</v>
      </c>
      <c r="BO314" s="6">
        <v>46</v>
      </c>
      <c r="BP314" s="6">
        <v>47</v>
      </c>
      <c r="BQ314" s="6">
        <v>48</v>
      </c>
      <c r="BR314" s="6">
        <v>49</v>
      </c>
      <c r="BS314" s="6">
        <v>50</v>
      </c>
      <c r="BV314" s="6"/>
      <c r="BW314" s="6"/>
    </row>
    <row r="315" spans="22:75" x14ac:dyDescent="0.35">
      <c r="V315" s="6">
        <f t="shared" ref="V315:BA315" si="314">V313-V314</f>
        <v>-1</v>
      </c>
      <c r="W315" s="6">
        <f t="shared" si="314"/>
        <v>-2</v>
      </c>
      <c r="X315" s="6">
        <f t="shared" si="314"/>
        <v>-3</v>
      </c>
      <c r="Y315" s="6">
        <f t="shared" si="314"/>
        <v>-4</v>
      </c>
      <c r="Z315" s="6">
        <f t="shared" si="314"/>
        <v>-5</v>
      </c>
      <c r="AA315" s="6">
        <f t="shared" si="314"/>
        <v>-6</v>
      </c>
      <c r="AB315" s="6">
        <f t="shared" si="314"/>
        <v>-7</v>
      </c>
      <c r="AC315" s="6">
        <f t="shared" si="314"/>
        <v>-8</v>
      </c>
      <c r="AD315" s="6">
        <f t="shared" si="314"/>
        <v>-9</v>
      </c>
      <c r="AE315" s="6">
        <f t="shared" si="314"/>
        <v>-10</v>
      </c>
      <c r="AF315" s="6">
        <f t="shared" si="314"/>
        <v>-11</v>
      </c>
      <c r="AG315" s="6">
        <f t="shared" si="314"/>
        <v>-12</v>
      </c>
      <c r="AH315" s="6">
        <f t="shared" si="314"/>
        <v>-13</v>
      </c>
      <c r="AI315" s="6">
        <f t="shared" si="314"/>
        <v>-14</v>
      </c>
      <c r="AJ315" s="6">
        <f t="shared" si="314"/>
        <v>-15</v>
      </c>
      <c r="AK315" s="6">
        <f t="shared" si="314"/>
        <v>-16</v>
      </c>
      <c r="AL315" s="6">
        <f t="shared" si="314"/>
        <v>-17</v>
      </c>
      <c r="AM315" s="6">
        <f t="shared" si="314"/>
        <v>-18</v>
      </c>
      <c r="AN315" s="6">
        <f t="shared" si="314"/>
        <v>-19</v>
      </c>
      <c r="AO315" s="6">
        <f t="shared" si="314"/>
        <v>-20</v>
      </c>
      <c r="AP315" s="6">
        <f t="shared" si="314"/>
        <v>-21</v>
      </c>
      <c r="AQ315" s="6">
        <f t="shared" si="314"/>
        <v>-22</v>
      </c>
      <c r="AR315" s="6">
        <f t="shared" si="314"/>
        <v>-23</v>
      </c>
      <c r="AS315" s="6">
        <f t="shared" si="314"/>
        <v>-24</v>
      </c>
      <c r="AT315" s="6">
        <f t="shared" si="314"/>
        <v>-25</v>
      </c>
      <c r="AU315" s="6">
        <f t="shared" si="314"/>
        <v>-26</v>
      </c>
      <c r="AV315" s="6">
        <f t="shared" si="314"/>
        <v>-27</v>
      </c>
      <c r="AW315" s="6">
        <f t="shared" si="314"/>
        <v>-28</v>
      </c>
      <c r="AX315" s="6">
        <f t="shared" si="314"/>
        <v>-29</v>
      </c>
      <c r="AY315" s="6">
        <f t="shared" si="314"/>
        <v>-30</v>
      </c>
      <c r="AZ315" s="6">
        <f t="shared" si="314"/>
        <v>-31</v>
      </c>
      <c r="BA315" s="6">
        <f t="shared" si="314"/>
        <v>-32</v>
      </c>
      <c r="BB315" s="6">
        <f t="shared" ref="BB315:BS315" si="315">BB313-BB314</f>
        <v>-33</v>
      </c>
      <c r="BC315" s="6">
        <f t="shared" si="315"/>
        <v>-34</v>
      </c>
      <c r="BD315" s="6">
        <f t="shared" si="315"/>
        <v>-35</v>
      </c>
      <c r="BE315" s="6">
        <f t="shared" si="315"/>
        <v>-36</v>
      </c>
      <c r="BF315" s="6">
        <f t="shared" si="315"/>
        <v>-37</v>
      </c>
      <c r="BG315" s="6">
        <f t="shared" si="315"/>
        <v>-38</v>
      </c>
      <c r="BH315" s="6">
        <f t="shared" si="315"/>
        <v>-39</v>
      </c>
      <c r="BI315" s="6">
        <f t="shared" si="315"/>
        <v>-40</v>
      </c>
      <c r="BJ315" s="6">
        <f t="shared" si="315"/>
        <v>-41</v>
      </c>
      <c r="BK315" s="6">
        <f t="shared" si="315"/>
        <v>-42</v>
      </c>
      <c r="BL315" s="6">
        <f t="shared" si="315"/>
        <v>-43</v>
      </c>
      <c r="BM315" s="6">
        <f t="shared" si="315"/>
        <v>-44</v>
      </c>
      <c r="BN315" s="6">
        <f t="shared" si="315"/>
        <v>-45</v>
      </c>
      <c r="BO315" s="6">
        <f t="shared" si="315"/>
        <v>-46</v>
      </c>
      <c r="BP315" s="6">
        <f t="shared" si="315"/>
        <v>-47</v>
      </c>
      <c r="BQ315" s="6">
        <f t="shared" si="315"/>
        <v>-48</v>
      </c>
      <c r="BR315" s="6">
        <f t="shared" si="315"/>
        <v>-49</v>
      </c>
      <c r="BS315" s="6">
        <f t="shared" si="315"/>
        <v>-50</v>
      </c>
      <c r="BU315" s="6" t="s">
        <v>21</v>
      </c>
      <c r="BV315" s="6"/>
      <c r="BW315" s="6"/>
    </row>
    <row r="316" spans="22:75" x14ac:dyDescent="0.35">
      <c r="V316" s="6" t="str">
        <f>IF(V315&gt;=0,COUNT($V315)+BT312,"")</f>
        <v/>
      </c>
      <c r="W316" s="6" t="str">
        <f>IF(W315&gt;=0,COUNT($V315:W315)+$BT312,"")</f>
        <v/>
      </c>
      <c r="X316" s="6" t="str">
        <f>IF(X315&gt;=0,COUNT($V315:X315)+$BT312,"")</f>
        <v/>
      </c>
      <c r="Y316" s="6" t="str">
        <f>IF(Y315&gt;=0,COUNT($V315:Y315)+$BT312,"")</f>
        <v/>
      </c>
      <c r="Z316" s="6" t="str">
        <f>IF(Z315&gt;=0,COUNT($V315:Z315)+$BT312,"")</f>
        <v/>
      </c>
      <c r="AA316" s="6" t="str">
        <f>IF(AA315&gt;=0,COUNT($V315:AA315)+$BT312,"")</f>
        <v/>
      </c>
      <c r="AB316" s="6" t="str">
        <f>IF(AB315&gt;=0,COUNT($V315:AB315)+$BT312,"")</f>
        <v/>
      </c>
      <c r="AC316" s="6" t="str">
        <f>IF(AC315&gt;=0,COUNT($V315:AC315)+$BT312,"")</f>
        <v/>
      </c>
      <c r="AD316" s="6" t="str">
        <f>IF(AD315&gt;=0,COUNT($V315:AD315)+$BT312,"")</f>
        <v/>
      </c>
      <c r="AE316" s="6" t="str">
        <f>IF(AE315&gt;=0,COUNT($V315:AE315)+$BT312,"")</f>
        <v/>
      </c>
      <c r="AF316" s="6" t="str">
        <f>IF(AF315&gt;=0,COUNT($V315:AF315)+$BT312,"")</f>
        <v/>
      </c>
      <c r="AG316" s="6" t="str">
        <f>IF(AG315&gt;=0,COUNT($V315:AG315)+$BT312,"")</f>
        <v/>
      </c>
      <c r="AH316" s="6" t="str">
        <f>IF(AH315&gt;=0,COUNT($V315:AH315)+$BT312,"")</f>
        <v/>
      </c>
      <c r="AI316" s="6" t="str">
        <f>IF(AI315&gt;=0,COUNT($V315:AI315)+$BT312,"")</f>
        <v/>
      </c>
      <c r="AJ316" s="6" t="str">
        <f>IF(AJ315&gt;=0,COUNT($V315:AJ315)+$BT312,"")</f>
        <v/>
      </c>
      <c r="AK316" s="6" t="str">
        <f>IF(AK315&gt;=0,COUNT($V315:AK315)+$BT312,"")</f>
        <v/>
      </c>
      <c r="AL316" s="6" t="str">
        <f>IF(AL315&gt;=0,COUNT($V315:AL315)+$BT312,"")</f>
        <v/>
      </c>
      <c r="AM316" s="6" t="str">
        <f>IF(AM315&gt;=0,COUNT($V315:AM315)+$BT312,"")</f>
        <v/>
      </c>
      <c r="AN316" s="6" t="str">
        <f>IF(AN315&gt;=0,COUNT($V315:AN315)+$BT312,"")</f>
        <v/>
      </c>
      <c r="AO316" s="6" t="str">
        <f>IF(AO315&gt;=0,COUNT($V315:AO315)+$BT312,"")</f>
        <v/>
      </c>
      <c r="AP316" s="6" t="str">
        <f>IF(AP315&gt;=0,COUNT($V315:AP315)+$BT312,"")</f>
        <v/>
      </c>
      <c r="AQ316" s="6" t="str">
        <f>IF(AQ315&gt;=0,COUNT($V315:AQ315)+$BT312,"")</f>
        <v/>
      </c>
      <c r="AR316" s="6" t="str">
        <f>IF(AR315&gt;=0,COUNT($V315:AR315)+$BT312,"")</f>
        <v/>
      </c>
      <c r="AS316" s="6" t="str">
        <f>IF(AS315&gt;=0,COUNT($V315:AS315)+$BT312,"")</f>
        <v/>
      </c>
      <c r="AT316" s="6" t="str">
        <f>IF(AT315&gt;=0,COUNT($V315:AT315)+$BT312,"")</f>
        <v/>
      </c>
      <c r="AU316" s="6" t="str">
        <f>IF(AU315&gt;=0,COUNT($V315:AU315)+$BT312,"")</f>
        <v/>
      </c>
      <c r="AV316" s="6" t="str">
        <f>IF(AV315&gt;=0,COUNT($V315:AV315)+$BT312,"")</f>
        <v/>
      </c>
      <c r="AW316" s="6" t="str">
        <f>IF(AW315&gt;=0,COUNT($V315:AW315)+$BT312,"")</f>
        <v/>
      </c>
      <c r="AX316" s="6" t="str">
        <f>IF(AX315&gt;=0,COUNT($V315:AX315)+$BT312,"")</f>
        <v/>
      </c>
      <c r="AY316" s="6" t="str">
        <f>IF(AY315&gt;=0,COUNT($V315:AY315)+$BT312,"")</f>
        <v/>
      </c>
      <c r="AZ316" s="6" t="str">
        <f>IF(AZ315&gt;=0,COUNT($V315:AZ315)+$BT312,"")</f>
        <v/>
      </c>
      <c r="BA316" s="6" t="str">
        <f>IF(BA315&gt;=0,COUNT($V315:BA315)+$BT312,"")</f>
        <v/>
      </c>
      <c r="BB316" s="6" t="str">
        <f>IF(BB315&gt;=0,COUNT($V315:BB315)+$BT312,"")</f>
        <v/>
      </c>
      <c r="BC316" s="6" t="str">
        <f>IF(BC315&gt;=0,COUNT($V315:BC315)+$BT312,"")</f>
        <v/>
      </c>
      <c r="BD316" s="6" t="str">
        <f>IF(BD315&gt;=0,COUNT($V315:BD315)+$BT312,"")</f>
        <v/>
      </c>
      <c r="BE316" s="6" t="str">
        <f>IF(BE315&gt;=0,COUNT($V315:BE315)+$BT312,"")</f>
        <v/>
      </c>
      <c r="BF316" s="6" t="str">
        <f>IF(BF315&gt;=0,COUNT($V315:BF315)+$BT312,"")</f>
        <v/>
      </c>
      <c r="BG316" s="6" t="str">
        <f>IF(BG315&gt;=0,COUNT($V315:BG315)+$BT312,"")</f>
        <v/>
      </c>
      <c r="BH316" s="6" t="str">
        <f>IF(BH315&gt;=0,COUNT($V315:BH315)+$BT312,"")</f>
        <v/>
      </c>
      <c r="BI316" s="6" t="str">
        <f>IF(BI315&gt;=0,COUNT($V315:BI315)+$BT312,"")</f>
        <v/>
      </c>
      <c r="BJ316" s="6" t="str">
        <f>IF(BJ315&gt;=0,COUNT($V315:BJ315)+$BT312,"")</f>
        <v/>
      </c>
      <c r="BK316" s="6" t="str">
        <f>IF(BK315&gt;=0,COUNT($V315:BK315)+$BT312,"")</f>
        <v/>
      </c>
      <c r="BL316" s="6" t="str">
        <f>IF(BL315&gt;=0,COUNT($V315:BL315)+$BT312,"")</f>
        <v/>
      </c>
      <c r="BM316" s="6" t="str">
        <f>IF(BM315&gt;=0,COUNT($V315:BM315)+$BT312,"")</f>
        <v/>
      </c>
      <c r="BN316" s="6" t="str">
        <f>IF(BN315&gt;=0,COUNT($V315:BN315)+$BT312,"")</f>
        <v/>
      </c>
      <c r="BO316" s="6" t="str">
        <f>IF(BO315&gt;=0,COUNT($V315:BO315)+$BT312,"")</f>
        <v/>
      </c>
      <c r="BP316" s="6" t="str">
        <f>IF(BP315&gt;=0,COUNT($V315:BP315)+$BT312,"")</f>
        <v/>
      </c>
      <c r="BQ316" s="6" t="str">
        <f>IF(BQ315&gt;=0,COUNT($V315:BQ315)+$BT312,"")</f>
        <v/>
      </c>
      <c r="BR316" s="6" t="str">
        <f>IF(BR315&gt;=0,COUNT($V315:BR315)+$BT312,"")</f>
        <v/>
      </c>
      <c r="BS316" s="6" t="str">
        <f>IF(BS315&gt;=0,COUNT($V315:BS315)+$BT312,"")</f>
        <v/>
      </c>
      <c r="BT316" s="6">
        <f>COUNT(V316:BS316)+BT312</f>
        <v>100</v>
      </c>
      <c r="BU316" s="276" t="str">
        <f>V316&amp;BU315&amp;W316&amp;BU315&amp;X316&amp;BU315&amp;Y316&amp;BU315&amp;Z316&amp;BU315&amp;AA316&amp;BU315&amp;AB316&amp;BU315&amp;AC316&amp;BU315&amp;AD316&amp;BU315&amp;AE316&amp;BU315&amp;AF316&amp;BU315&amp;AG316&amp;BU315&amp;AH316&amp;BU315&amp;AI316&amp;BU315&amp;AJ316&amp;BU315&amp;AK316&amp;BU315&amp;AL316&amp;BU315&amp;AM316&amp;BU315&amp;AN316&amp;BU315&amp;AO316&amp;BU315&amp;AP316&amp;BU315&amp;AQ316&amp;BU315&amp;AR316&amp;BU315&amp;AS316&amp;BU315&amp;AT316&amp;BU315&amp;AU316&amp;BU315&amp;AV316&amp;BU315&amp;AW316&amp;BU315&amp;AX316&amp;BU315&amp;AY316&amp;BU315&amp;AZ316&amp;BU315&amp;BA316&amp;BU315&amp;BB316&amp;BU315&amp;BC316&amp;BU315&amp;BD316&amp;BU315&amp;BE316&amp;BU315&amp;BF316&amp;BU315&amp;BG316&amp;BU315&amp;BH316&amp;BU315&amp;BI316&amp;BU315&amp;BJ316&amp;BU315&amp;BK316&amp;BU315&amp;BL316&amp;BU315&amp;BM316&amp;BU315&amp;BN316&amp;BU315&amp;BO316&amp;BU315&amp;BP316&amp;BU315&amp;BQ316&amp;BU315&amp;BR316&amp;BU315&amp;BS316</f>
        <v xml:space="preserve">                                                                                                  </v>
      </c>
      <c r="BV316" s="275">
        <f>SUM(V13,V73,V133,V193,V253,V313)</f>
        <v>11</v>
      </c>
      <c r="BW316" s="6"/>
    </row>
    <row r="317" spans="22:75" x14ac:dyDescent="0.35">
      <c r="V317" s="275">
        <f>'Encode Data'!J25</f>
        <v>0</v>
      </c>
      <c r="W317" s="6">
        <f t="shared" ref="W317:BB317" si="316">V317</f>
        <v>0</v>
      </c>
      <c r="X317" s="6">
        <f t="shared" si="316"/>
        <v>0</v>
      </c>
      <c r="Y317" s="6">
        <f t="shared" si="316"/>
        <v>0</v>
      </c>
      <c r="Z317" s="6">
        <f t="shared" si="316"/>
        <v>0</v>
      </c>
      <c r="AA317" s="6">
        <f t="shared" si="316"/>
        <v>0</v>
      </c>
      <c r="AB317" s="6">
        <f t="shared" si="316"/>
        <v>0</v>
      </c>
      <c r="AC317" s="6">
        <f t="shared" si="316"/>
        <v>0</v>
      </c>
      <c r="AD317" s="6">
        <f t="shared" si="316"/>
        <v>0</v>
      </c>
      <c r="AE317" s="6">
        <f t="shared" si="316"/>
        <v>0</v>
      </c>
      <c r="AF317" s="6">
        <f t="shared" si="316"/>
        <v>0</v>
      </c>
      <c r="AG317" s="6">
        <f t="shared" si="316"/>
        <v>0</v>
      </c>
      <c r="AH317" s="6">
        <f t="shared" si="316"/>
        <v>0</v>
      </c>
      <c r="AI317" s="6">
        <f t="shared" si="316"/>
        <v>0</v>
      </c>
      <c r="AJ317" s="6">
        <f t="shared" si="316"/>
        <v>0</v>
      </c>
      <c r="AK317" s="6">
        <f t="shared" si="316"/>
        <v>0</v>
      </c>
      <c r="AL317" s="6">
        <f t="shared" si="316"/>
        <v>0</v>
      </c>
      <c r="AM317" s="6">
        <f t="shared" si="316"/>
        <v>0</v>
      </c>
      <c r="AN317" s="6">
        <f t="shared" si="316"/>
        <v>0</v>
      </c>
      <c r="AO317" s="6">
        <f t="shared" si="316"/>
        <v>0</v>
      </c>
      <c r="AP317" s="6">
        <f t="shared" si="316"/>
        <v>0</v>
      </c>
      <c r="AQ317" s="6">
        <f t="shared" si="316"/>
        <v>0</v>
      </c>
      <c r="AR317" s="6">
        <f t="shared" si="316"/>
        <v>0</v>
      </c>
      <c r="AS317" s="6">
        <f t="shared" si="316"/>
        <v>0</v>
      </c>
      <c r="AT317" s="6">
        <f t="shared" si="316"/>
        <v>0</v>
      </c>
      <c r="AU317" s="6">
        <f t="shared" si="316"/>
        <v>0</v>
      </c>
      <c r="AV317" s="6">
        <f t="shared" si="316"/>
        <v>0</v>
      </c>
      <c r="AW317" s="6">
        <f t="shared" si="316"/>
        <v>0</v>
      </c>
      <c r="AX317" s="6">
        <f t="shared" si="316"/>
        <v>0</v>
      </c>
      <c r="AY317" s="6">
        <f t="shared" si="316"/>
        <v>0</v>
      </c>
      <c r="AZ317" s="6">
        <f t="shared" si="316"/>
        <v>0</v>
      </c>
      <c r="BA317" s="6">
        <f t="shared" si="316"/>
        <v>0</v>
      </c>
      <c r="BB317" s="6">
        <f t="shared" si="316"/>
        <v>0</v>
      </c>
      <c r="BC317" s="6">
        <f t="shared" ref="BC317:BS317" si="317">BB317</f>
        <v>0</v>
      </c>
      <c r="BD317" s="6">
        <f t="shared" si="317"/>
        <v>0</v>
      </c>
      <c r="BE317" s="6">
        <f t="shared" si="317"/>
        <v>0</v>
      </c>
      <c r="BF317" s="6">
        <f t="shared" si="317"/>
        <v>0</v>
      </c>
      <c r="BG317" s="6">
        <f t="shared" si="317"/>
        <v>0</v>
      </c>
      <c r="BH317" s="6">
        <f t="shared" si="317"/>
        <v>0</v>
      </c>
      <c r="BI317" s="6">
        <f t="shared" si="317"/>
        <v>0</v>
      </c>
      <c r="BJ317" s="6">
        <f t="shared" si="317"/>
        <v>0</v>
      </c>
      <c r="BK317" s="6">
        <f t="shared" si="317"/>
        <v>0</v>
      </c>
      <c r="BL317" s="6">
        <f t="shared" si="317"/>
        <v>0</v>
      </c>
      <c r="BM317" s="6">
        <f t="shared" si="317"/>
        <v>0</v>
      </c>
      <c r="BN317" s="6">
        <f t="shared" si="317"/>
        <v>0</v>
      </c>
      <c r="BO317" s="6">
        <f t="shared" si="317"/>
        <v>0</v>
      </c>
      <c r="BP317" s="6">
        <f t="shared" si="317"/>
        <v>0</v>
      </c>
      <c r="BQ317" s="6">
        <f t="shared" si="317"/>
        <v>0</v>
      </c>
      <c r="BR317" s="6">
        <f t="shared" si="317"/>
        <v>0</v>
      </c>
      <c r="BS317" s="6">
        <f t="shared" si="317"/>
        <v>0</v>
      </c>
      <c r="BV317" s="6"/>
      <c r="BW317" s="6"/>
    </row>
    <row r="318" spans="22:75" x14ac:dyDescent="0.35">
      <c r="V318" s="6">
        <v>1</v>
      </c>
      <c r="W318" s="6">
        <v>2</v>
      </c>
      <c r="X318" s="6">
        <v>3</v>
      </c>
      <c r="Y318" s="6">
        <v>4</v>
      </c>
      <c r="Z318" s="6">
        <v>5</v>
      </c>
      <c r="AA318" s="6">
        <v>6</v>
      </c>
      <c r="AB318" s="6">
        <v>7</v>
      </c>
      <c r="AC318" s="6">
        <v>8</v>
      </c>
      <c r="AD318" s="6">
        <v>9</v>
      </c>
      <c r="AE318" s="6">
        <v>10</v>
      </c>
      <c r="AF318" s="6">
        <v>11</v>
      </c>
      <c r="AG318" s="6">
        <v>12</v>
      </c>
      <c r="AH318" s="6">
        <v>13</v>
      </c>
      <c r="AI318" s="6">
        <v>14</v>
      </c>
      <c r="AJ318" s="6">
        <v>15</v>
      </c>
      <c r="AK318" s="6">
        <v>16</v>
      </c>
      <c r="AL318" s="6">
        <v>17</v>
      </c>
      <c r="AM318" s="6">
        <v>18</v>
      </c>
      <c r="AN318" s="6">
        <v>19</v>
      </c>
      <c r="AO318" s="6">
        <v>20</v>
      </c>
      <c r="AP318" s="6">
        <v>21</v>
      </c>
      <c r="AQ318" s="6">
        <v>22</v>
      </c>
      <c r="AR318" s="6">
        <v>23</v>
      </c>
      <c r="AS318" s="6">
        <v>24</v>
      </c>
      <c r="AT318" s="6">
        <v>25</v>
      </c>
      <c r="AU318" s="6">
        <v>26</v>
      </c>
      <c r="AV318" s="6">
        <v>27</v>
      </c>
      <c r="AW318" s="6">
        <v>28</v>
      </c>
      <c r="AX318" s="6">
        <v>29</v>
      </c>
      <c r="AY318" s="6">
        <v>30</v>
      </c>
      <c r="AZ318" s="6">
        <v>31</v>
      </c>
      <c r="BA318" s="6">
        <v>32</v>
      </c>
      <c r="BB318" s="6">
        <v>33</v>
      </c>
      <c r="BC318" s="6">
        <v>34</v>
      </c>
      <c r="BD318" s="6">
        <v>35</v>
      </c>
      <c r="BE318" s="6">
        <v>36</v>
      </c>
      <c r="BF318" s="6">
        <v>37</v>
      </c>
      <c r="BG318" s="6">
        <v>38</v>
      </c>
      <c r="BH318" s="6">
        <v>39</v>
      </c>
      <c r="BI318" s="6">
        <v>40</v>
      </c>
      <c r="BJ318" s="6">
        <v>41</v>
      </c>
      <c r="BK318" s="6">
        <v>42</v>
      </c>
      <c r="BL318" s="6">
        <v>43</v>
      </c>
      <c r="BM318" s="6">
        <v>44</v>
      </c>
      <c r="BN318" s="6">
        <v>45</v>
      </c>
      <c r="BO318" s="6">
        <v>46</v>
      </c>
      <c r="BP318" s="6">
        <v>47</v>
      </c>
      <c r="BQ318" s="6">
        <v>48</v>
      </c>
      <c r="BR318" s="6">
        <v>49</v>
      </c>
      <c r="BS318" s="6">
        <v>50</v>
      </c>
      <c r="BV318" s="6"/>
      <c r="BW318" s="6"/>
    </row>
    <row r="319" spans="22:75" x14ac:dyDescent="0.35">
      <c r="V319" s="6">
        <f t="shared" ref="V319:BA319" si="318">V317-V318</f>
        <v>-1</v>
      </c>
      <c r="W319" s="6">
        <f t="shared" si="318"/>
        <v>-2</v>
      </c>
      <c r="X319" s="6">
        <f t="shared" si="318"/>
        <v>-3</v>
      </c>
      <c r="Y319" s="6">
        <f t="shared" si="318"/>
        <v>-4</v>
      </c>
      <c r="Z319" s="6">
        <f t="shared" si="318"/>
        <v>-5</v>
      </c>
      <c r="AA319" s="6">
        <f t="shared" si="318"/>
        <v>-6</v>
      </c>
      <c r="AB319" s="6">
        <f t="shared" si="318"/>
        <v>-7</v>
      </c>
      <c r="AC319" s="6">
        <f t="shared" si="318"/>
        <v>-8</v>
      </c>
      <c r="AD319" s="6">
        <f t="shared" si="318"/>
        <v>-9</v>
      </c>
      <c r="AE319" s="6">
        <f t="shared" si="318"/>
        <v>-10</v>
      </c>
      <c r="AF319" s="6">
        <f t="shared" si="318"/>
        <v>-11</v>
      </c>
      <c r="AG319" s="6">
        <f t="shared" si="318"/>
        <v>-12</v>
      </c>
      <c r="AH319" s="6">
        <f t="shared" si="318"/>
        <v>-13</v>
      </c>
      <c r="AI319" s="6">
        <f t="shared" si="318"/>
        <v>-14</v>
      </c>
      <c r="AJ319" s="6">
        <f t="shared" si="318"/>
        <v>-15</v>
      </c>
      <c r="AK319" s="6">
        <f t="shared" si="318"/>
        <v>-16</v>
      </c>
      <c r="AL319" s="6">
        <f t="shared" si="318"/>
        <v>-17</v>
      </c>
      <c r="AM319" s="6">
        <f t="shared" si="318"/>
        <v>-18</v>
      </c>
      <c r="AN319" s="6">
        <f t="shared" si="318"/>
        <v>-19</v>
      </c>
      <c r="AO319" s="6">
        <f t="shared" si="318"/>
        <v>-20</v>
      </c>
      <c r="AP319" s="6">
        <f t="shared" si="318"/>
        <v>-21</v>
      </c>
      <c r="AQ319" s="6">
        <f t="shared" si="318"/>
        <v>-22</v>
      </c>
      <c r="AR319" s="6">
        <f t="shared" si="318"/>
        <v>-23</v>
      </c>
      <c r="AS319" s="6">
        <f t="shared" si="318"/>
        <v>-24</v>
      </c>
      <c r="AT319" s="6">
        <f t="shared" si="318"/>
        <v>-25</v>
      </c>
      <c r="AU319" s="6">
        <f t="shared" si="318"/>
        <v>-26</v>
      </c>
      <c r="AV319" s="6">
        <f t="shared" si="318"/>
        <v>-27</v>
      </c>
      <c r="AW319" s="6">
        <f t="shared" si="318"/>
        <v>-28</v>
      </c>
      <c r="AX319" s="6">
        <f t="shared" si="318"/>
        <v>-29</v>
      </c>
      <c r="AY319" s="6">
        <f t="shared" si="318"/>
        <v>-30</v>
      </c>
      <c r="AZ319" s="6">
        <f t="shared" si="318"/>
        <v>-31</v>
      </c>
      <c r="BA319" s="6">
        <f t="shared" si="318"/>
        <v>-32</v>
      </c>
      <c r="BB319" s="6">
        <f t="shared" ref="BB319:BS319" si="319">BB317-BB318</f>
        <v>-33</v>
      </c>
      <c r="BC319" s="6">
        <f t="shared" si="319"/>
        <v>-34</v>
      </c>
      <c r="BD319" s="6">
        <f t="shared" si="319"/>
        <v>-35</v>
      </c>
      <c r="BE319" s="6">
        <f t="shared" si="319"/>
        <v>-36</v>
      </c>
      <c r="BF319" s="6">
        <f t="shared" si="319"/>
        <v>-37</v>
      </c>
      <c r="BG319" s="6">
        <f t="shared" si="319"/>
        <v>-38</v>
      </c>
      <c r="BH319" s="6">
        <f t="shared" si="319"/>
        <v>-39</v>
      </c>
      <c r="BI319" s="6">
        <f t="shared" si="319"/>
        <v>-40</v>
      </c>
      <c r="BJ319" s="6">
        <f t="shared" si="319"/>
        <v>-41</v>
      </c>
      <c r="BK319" s="6">
        <f t="shared" si="319"/>
        <v>-42</v>
      </c>
      <c r="BL319" s="6">
        <f t="shared" si="319"/>
        <v>-43</v>
      </c>
      <c r="BM319" s="6">
        <f t="shared" si="319"/>
        <v>-44</v>
      </c>
      <c r="BN319" s="6">
        <f t="shared" si="319"/>
        <v>-45</v>
      </c>
      <c r="BO319" s="6">
        <f t="shared" si="319"/>
        <v>-46</v>
      </c>
      <c r="BP319" s="6">
        <f t="shared" si="319"/>
        <v>-47</v>
      </c>
      <c r="BQ319" s="6">
        <f t="shared" si="319"/>
        <v>-48</v>
      </c>
      <c r="BR319" s="6">
        <f t="shared" si="319"/>
        <v>-49</v>
      </c>
      <c r="BS319" s="6">
        <f t="shared" si="319"/>
        <v>-50</v>
      </c>
      <c r="BU319" s="6" t="s">
        <v>21</v>
      </c>
      <c r="BV319" s="6"/>
      <c r="BW319" s="6"/>
    </row>
    <row r="320" spans="22:75" x14ac:dyDescent="0.35">
      <c r="V320" s="6" t="str">
        <f>IF(V319&gt;=0,COUNT($V319)+BT316,"")</f>
        <v/>
      </c>
      <c r="W320" s="6" t="str">
        <f>IF(W319&gt;=0,COUNT($V319:W319)+$BT316,"")</f>
        <v/>
      </c>
      <c r="X320" s="6" t="str">
        <f>IF(X319&gt;=0,COUNT($V319:X319)+$BT316,"")</f>
        <v/>
      </c>
      <c r="Y320" s="6" t="str">
        <f>IF(Y319&gt;=0,COUNT($V319:Y319)+$BT316,"")</f>
        <v/>
      </c>
      <c r="Z320" s="6" t="str">
        <f>IF(Z319&gt;=0,COUNT($V319:Z319)+$BT316,"")</f>
        <v/>
      </c>
      <c r="AA320" s="6" t="str">
        <f>IF(AA319&gt;=0,COUNT($V319:AA319)+$BT316,"")</f>
        <v/>
      </c>
      <c r="AB320" s="6" t="str">
        <f>IF(AB319&gt;=0,COUNT($V319:AB319)+$BT316,"")</f>
        <v/>
      </c>
      <c r="AC320" s="6" t="str">
        <f>IF(AC319&gt;=0,COUNT($V319:AC319)+$BT316,"")</f>
        <v/>
      </c>
      <c r="AD320" s="6" t="str">
        <f>IF(AD319&gt;=0,COUNT($V319:AD319)+$BT316,"")</f>
        <v/>
      </c>
      <c r="AE320" s="6" t="str">
        <f>IF(AE319&gt;=0,COUNT($V319:AE319)+$BT316,"")</f>
        <v/>
      </c>
      <c r="AF320" s="6" t="str">
        <f>IF(AF319&gt;=0,COUNT($V319:AF319)+$BT316,"")</f>
        <v/>
      </c>
      <c r="AG320" s="6" t="str">
        <f>IF(AG319&gt;=0,COUNT($V319:AG319)+$BT316,"")</f>
        <v/>
      </c>
      <c r="AH320" s="6" t="str">
        <f>IF(AH319&gt;=0,COUNT($V319:AH319)+$BT316,"")</f>
        <v/>
      </c>
      <c r="AI320" s="6" t="str">
        <f>IF(AI319&gt;=0,COUNT($V319:AI319)+$BT316,"")</f>
        <v/>
      </c>
      <c r="AJ320" s="6" t="str">
        <f>IF(AJ319&gt;=0,COUNT($V319:AJ319)+$BT316,"")</f>
        <v/>
      </c>
      <c r="AK320" s="6" t="str">
        <f>IF(AK319&gt;=0,COUNT($V319:AK319)+$BT316,"")</f>
        <v/>
      </c>
      <c r="AL320" s="6" t="str">
        <f>IF(AL319&gt;=0,COUNT($V319:AL319)+$BT316,"")</f>
        <v/>
      </c>
      <c r="AM320" s="6" t="str">
        <f>IF(AM319&gt;=0,COUNT($V319:AM319)+$BT316,"")</f>
        <v/>
      </c>
      <c r="AN320" s="6" t="str">
        <f>IF(AN319&gt;=0,COUNT($V319:AN319)+$BT316,"")</f>
        <v/>
      </c>
      <c r="AO320" s="6" t="str">
        <f>IF(AO319&gt;=0,COUNT($V319:AO319)+$BT316,"")</f>
        <v/>
      </c>
      <c r="AP320" s="6" t="str">
        <f>IF(AP319&gt;=0,COUNT($V319:AP319)+$BT316,"")</f>
        <v/>
      </c>
      <c r="AQ320" s="6" t="str">
        <f>IF(AQ319&gt;=0,COUNT($V319:AQ319)+$BT316,"")</f>
        <v/>
      </c>
      <c r="AR320" s="6" t="str">
        <f>IF(AR319&gt;=0,COUNT($V319:AR319)+$BT316,"")</f>
        <v/>
      </c>
      <c r="AS320" s="6" t="str">
        <f>IF(AS319&gt;=0,COUNT($V319:AS319)+$BT316,"")</f>
        <v/>
      </c>
      <c r="AT320" s="6" t="str">
        <f>IF(AT319&gt;=0,COUNT($V319:AT319)+$BT316,"")</f>
        <v/>
      </c>
      <c r="AU320" s="6" t="str">
        <f>IF(AU319&gt;=0,COUNT($V319:AU319)+$BT316,"")</f>
        <v/>
      </c>
      <c r="AV320" s="6" t="str">
        <f>IF(AV319&gt;=0,COUNT($V319:AV319)+$BT316,"")</f>
        <v/>
      </c>
      <c r="AW320" s="6" t="str">
        <f>IF(AW319&gt;=0,COUNT($V319:AW319)+$BT316,"")</f>
        <v/>
      </c>
      <c r="AX320" s="6" t="str">
        <f>IF(AX319&gt;=0,COUNT($V319:AX319)+$BT316,"")</f>
        <v/>
      </c>
      <c r="AY320" s="6" t="str">
        <f>IF(AY319&gt;=0,COUNT($V319:AY319)+$BT316,"")</f>
        <v/>
      </c>
      <c r="AZ320" s="6" t="str">
        <f>IF(AZ319&gt;=0,COUNT($V319:AZ319)+$BT316,"")</f>
        <v/>
      </c>
      <c r="BA320" s="6" t="str">
        <f>IF(BA319&gt;=0,COUNT($V319:BA319)+$BT316,"")</f>
        <v/>
      </c>
      <c r="BB320" s="6" t="str">
        <f>IF(BB319&gt;=0,COUNT($V319:BB319)+$BT316,"")</f>
        <v/>
      </c>
      <c r="BC320" s="6" t="str">
        <f>IF(BC319&gt;=0,COUNT($V319:BC319)+$BT316,"")</f>
        <v/>
      </c>
      <c r="BD320" s="6" t="str">
        <f>IF(BD319&gt;=0,COUNT($V319:BD319)+$BT316,"")</f>
        <v/>
      </c>
      <c r="BE320" s="6" t="str">
        <f>IF(BE319&gt;=0,COUNT($V319:BE319)+$BT316,"")</f>
        <v/>
      </c>
      <c r="BF320" s="6" t="str">
        <f>IF(BF319&gt;=0,COUNT($V319:BF319)+$BT316,"")</f>
        <v/>
      </c>
      <c r="BG320" s="6" t="str">
        <f>IF(BG319&gt;=0,COUNT($V319:BG319)+$BT316,"")</f>
        <v/>
      </c>
      <c r="BH320" s="6" t="str">
        <f>IF(BH319&gt;=0,COUNT($V319:BH319)+$BT316,"")</f>
        <v/>
      </c>
      <c r="BI320" s="6" t="str">
        <f>IF(BI319&gt;=0,COUNT($V319:BI319)+$BT316,"")</f>
        <v/>
      </c>
      <c r="BJ320" s="6" t="str">
        <f>IF(BJ319&gt;=0,COUNT($V319:BJ319)+$BT316,"")</f>
        <v/>
      </c>
      <c r="BK320" s="6" t="str">
        <f>IF(BK319&gt;=0,COUNT($V319:BK319)+$BT316,"")</f>
        <v/>
      </c>
      <c r="BL320" s="6" t="str">
        <f>IF(BL319&gt;=0,COUNT($V319:BL319)+$BT316,"")</f>
        <v/>
      </c>
      <c r="BM320" s="6" t="str">
        <f>IF(BM319&gt;=0,COUNT($V319:BM319)+$BT316,"")</f>
        <v/>
      </c>
      <c r="BN320" s="6" t="str">
        <f>IF(BN319&gt;=0,COUNT($V319:BN319)+$BT316,"")</f>
        <v/>
      </c>
      <c r="BO320" s="6" t="str">
        <f>IF(BO319&gt;=0,COUNT($V319:BO319)+$BT316,"")</f>
        <v/>
      </c>
      <c r="BP320" s="6" t="str">
        <f>IF(BP319&gt;=0,COUNT($V319:BP319)+$BT316,"")</f>
        <v/>
      </c>
      <c r="BQ320" s="6" t="str">
        <f>IF(BQ319&gt;=0,COUNT($V319:BQ319)+$BT316,"")</f>
        <v/>
      </c>
      <c r="BR320" s="6" t="str">
        <f>IF(BR319&gt;=0,COUNT($V319:BR319)+$BT316,"")</f>
        <v/>
      </c>
      <c r="BS320" s="6" t="str">
        <f>IF(BS319&gt;=0,COUNT($V319:BS319)+$BT316,"")</f>
        <v/>
      </c>
      <c r="BT320" s="6">
        <f>COUNT(V320:BS320)+BT316</f>
        <v>100</v>
      </c>
      <c r="BU320" s="276" t="str">
        <f>V320&amp;BU319&amp;W320&amp;BU319&amp;X320&amp;BU319&amp;Y320&amp;BU319&amp;Z320&amp;BU319&amp;AA320&amp;BU319&amp;AB320&amp;BU319&amp;AC320&amp;BU319&amp;AD320&amp;BU319&amp;AE320&amp;BU319&amp;AF320&amp;BU319&amp;AG320&amp;BU319&amp;AH320&amp;BU319&amp;AI320&amp;BU319&amp;AJ320&amp;BU319&amp;AK320&amp;BU319&amp;AL320&amp;BU319&amp;AM320&amp;BU319&amp;AN320&amp;BU319&amp;AO320&amp;BU319&amp;AP320&amp;BU319&amp;AQ320&amp;BU319&amp;AR320&amp;BU319&amp;AS320&amp;BU319&amp;AT320&amp;BU319&amp;AU320&amp;BU319&amp;AV320&amp;BU319&amp;AW320&amp;BU319&amp;AX320&amp;BU319&amp;AY320&amp;BU319&amp;AZ320&amp;BU319&amp;BA320&amp;BU319&amp;BB320&amp;BU319&amp;BC320&amp;BU319&amp;BD320&amp;BU319&amp;BE320&amp;BU319&amp;BF320&amp;BU319&amp;BG320&amp;BU319&amp;BH320&amp;BU319&amp;BI320&amp;BU319&amp;BJ320&amp;BU319&amp;BK320&amp;BU319&amp;BL320&amp;BU319&amp;BM320&amp;BU319&amp;BN320&amp;BU319&amp;BO320&amp;BU319&amp;BP320&amp;BU319&amp;BQ320&amp;BU319&amp;BR320&amp;BU319&amp;BS320</f>
        <v xml:space="preserve">                                                                                                  </v>
      </c>
      <c r="BV320" s="275">
        <f>SUM(V17,V77,V137,V197,V257,V317)</f>
        <v>12</v>
      </c>
      <c r="BW320" s="6"/>
    </row>
    <row r="321" spans="22:75" x14ac:dyDescent="0.35">
      <c r="V321" s="275">
        <f>'Encode Data'!J28</f>
        <v>0</v>
      </c>
      <c r="W321" s="6">
        <f t="shared" ref="W321:BB321" si="320">V321</f>
        <v>0</v>
      </c>
      <c r="X321" s="6">
        <f t="shared" si="320"/>
        <v>0</v>
      </c>
      <c r="Y321" s="6">
        <f t="shared" si="320"/>
        <v>0</v>
      </c>
      <c r="Z321" s="6">
        <f t="shared" si="320"/>
        <v>0</v>
      </c>
      <c r="AA321" s="6">
        <f t="shared" si="320"/>
        <v>0</v>
      </c>
      <c r="AB321" s="6">
        <f t="shared" si="320"/>
        <v>0</v>
      </c>
      <c r="AC321" s="6">
        <f t="shared" si="320"/>
        <v>0</v>
      </c>
      <c r="AD321" s="6">
        <f t="shared" si="320"/>
        <v>0</v>
      </c>
      <c r="AE321" s="6">
        <f t="shared" si="320"/>
        <v>0</v>
      </c>
      <c r="AF321" s="6">
        <f t="shared" si="320"/>
        <v>0</v>
      </c>
      <c r="AG321" s="6">
        <f t="shared" si="320"/>
        <v>0</v>
      </c>
      <c r="AH321" s="6">
        <f t="shared" si="320"/>
        <v>0</v>
      </c>
      <c r="AI321" s="6">
        <f t="shared" si="320"/>
        <v>0</v>
      </c>
      <c r="AJ321" s="6">
        <f t="shared" si="320"/>
        <v>0</v>
      </c>
      <c r="AK321" s="6">
        <f t="shared" si="320"/>
        <v>0</v>
      </c>
      <c r="AL321" s="6">
        <f t="shared" si="320"/>
        <v>0</v>
      </c>
      <c r="AM321" s="6">
        <f t="shared" si="320"/>
        <v>0</v>
      </c>
      <c r="AN321" s="6">
        <f t="shared" si="320"/>
        <v>0</v>
      </c>
      <c r="AO321" s="6">
        <f t="shared" si="320"/>
        <v>0</v>
      </c>
      <c r="AP321" s="6">
        <f t="shared" si="320"/>
        <v>0</v>
      </c>
      <c r="AQ321" s="6">
        <f t="shared" si="320"/>
        <v>0</v>
      </c>
      <c r="AR321" s="6">
        <f t="shared" si="320"/>
        <v>0</v>
      </c>
      <c r="AS321" s="6">
        <f t="shared" si="320"/>
        <v>0</v>
      </c>
      <c r="AT321" s="6">
        <f t="shared" si="320"/>
        <v>0</v>
      </c>
      <c r="AU321" s="6">
        <f t="shared" si="320"/>
        <v>0</v>
      </c>
      <c r="AV321" s="6">
        <f t="shared" si="320"/>
        <v>0</v>
      </c>
      <c r="AW321" s="6">
        <f t="shared" si="320"/>
        <v>0</v>
      </c>
      <c r="AX321" s="6">
        <f t="shared" si="320"/>
        <v>0</v>
      </c>
      <c r="AY321" s="6">
        <f t="shared" si="320"/>
        <v>0</v>
      </c>
      <c r="AZ321" s="6">
        <f t="shared" si="320"/>
        <v>0</v>
      </c>
      <c r="BA321" s="6">
        <f t="shared" si="320"/>
        <v>0</v>
      </c>
      <c r="BB321" s="6">
        <f t="shared" si="320"/>
        <v>0</v>
      </c>
      <c r="BC321" s="6">
        <f t="shared" ref="BC321:BS321" si="321">BB321</f>
        <v>0</v>
      </c>
      <c r="BD321" s="6">
        <f t="shared" si="321"/>
        <v>0</v>
      </c>
      <c r="BE321" s="6">
        <f t="shared" si="321"/>
        <v>0</v>
      </c>
      <c r="BF321" s="6">
        <f t="shared" si="321"/>
        <v>0</v>
      </c>
      <c r="BG321" s="6">
        <f t="shared" si="321"/>
        <v>0</v>
      </c>
      <c r="BH321" s="6">
        <f t="shared" si="321"/>
        <v>0</v>
      </c>
      <c r="BI321" s="6">
        <f t="shared" si="321"/>
        <v>0</v>
      </c>
      <c r="BJ321" s="6">
        <f t="shared" si="321"/>
        <v>0</v>
      </c>
      <c r="BK321" s="6">
        <f t="shared" si="321"/>
        <v>0</v>
      </c>
      <c r="BL321" s="6">
        <f t="shared" si="321"/>
        <v>0</v>
      </c>
      <c r="BM321" s="6">
        <f t="shared" si="321"/>
        <v>0</v>
      </c>
      <c r="BN321" s="6">
        <f t="shared" si="321"/>
        <v>0</v>
      </c>
      <c r="BO321" s="6">
        <f t="shared" si="321"/>
        <v>0</v>
      </c>
      <c r="BP321" s="6">
        <f t="shared" si="321"/>
        <v>0</v>
      </c>
      <c r="BQ321" s="6">
        <f t="shared" si="321"/>
        <v>0</v>
      </c>
      <c r="BR321" s="6">
        <f t="shared" si="321"/>
        <v>0</v>
      </c>
      <c r="BS321" s="6">
        <f t="shared" si="321"/>
        <v>0</v>
      </c>
      <c r="BV321" s="6"/>
      <c r="BW321" s="6"/>
    </row>
    <row r="322" spans="22:75" x14ac:dyDescent="0.35">
      <c r="V322" s="6">
        <v>1</v>
      </c>
      <c r="W322" s="6">
        <v>2</v>
      </c>
      <c r="X322" s="6">
        <v>3</v>
      </c>
      <c r="Y322" s="6">
        <v>4</v>
      </c>
      <c r="Z322" s="6">
        <v>5</v>
      </c>
      <c r="AA322" s="6">
        <v>6</v>
      </c>
      <c r="AB322" s="6">
        <v>7</v>
      </c>
      <c r="AC322" s="6">
        <v>8</v>
      </c>
      <c r="AD322" s="6">
        <v>9</v>
      </c>
      <c r="AE322" s="6">
        <v>10</v>
      </c>
      <c r="AF322" s="6">
        <v>11</v>
      </c>
      <c r="AG322" s="6">
        <v>12</v>
      </c>
      <c r="AH322" s="6">
        <v>13</v>
      </c>
      <c r="AI322" s="6">
        <v>14</v>
      </c>
      <c r="AJ322" s="6">
        <v>15</v>
      </c>
      <c r="AK322" s="6">
        <v>16</v>
      </c>
      <c r="AL322" s="6">
        <v>17</v>
      </c>
      <c r="AM322" s="6">
        <v>18</v>
      </c>
      <c r="AN322" s="6">
        <v>19</v>
      </c>
      <c r="AO322" s="6">
        <v>20</v>
      </c>
      <c r="AP322" s="6">
        <v>21</v>
      </c>
      <c r="AQ322" s="6">
        <v>22</v>
      </c>
      <c r="AR322" s="6">
        <v>23</v>
      </c>
      <c r="AS322" s="6">
        <v>24</v>
      </c>
      <c r="AT322" s="6">
        <v>25</v>
      </c>
      <c r="AU322" s="6">
        <v>26</v>
      </c>
      <c r="AV322" s="6">
        <v>27</v>
      </c>
      <c r="AW322" s="6">
        <v>28</v>
      </c>
      <c r="AX322" s="6">
        <v>29</v>
      </c>
      <c r="AY322" s="6">
        <v>30</v>
      </c>
      <c r="AZ322" s="6">
        <v>31</v>
      </c>
      <c r="BA322" s="6">
        <v>32</v>
      </c>
      <c r="BB322" s="6">
        <v>33</v>
      </c>
      <c r="BC322" s="6">
        <v>34</v>
      </c>
      <c r="BD322" s="6">
        <v>35</v>
      </c>
      <c r="BE322" s="6">
        <v>36</v>
      </c>
      <c r="BF322" s="6">
        <v>37</v>
      </c>
      <c r="BG322" s="6">
        <v>38</v>
      </c>
      <c r="BH322" s="6">
        <v>39</v>
      </c>
      <c r="BI322" s="6">
        <v>40</v>
      </c>
      <c r="BJ322" s="6">
        <v>41</v>
      </c>
      <c r="BK322" s="6">
        <v>42</v>
      </c>
      <c r="BL322" s="6">
        <v>43</v>
      </c>
      <c r="BM322" s="6">
        <v>44</v>
      </c>
      <c r="BN322" s="6">
        <v>45</v>
      </c>
      <c r="BO322" s="6">
        <v>46</v>
      </c>
      <c r="BP322" s="6">
        <v>47</v>
      </c>
      <c r="BQ322" s="6">
        <v>48</v>
      </c>
      <c r="BR322" s="6">
        <v>49</v>
      </c>
      <c r="BS322" s="6">
        <v>50</v>
      </c>
      <c r="BV322" s="6"/>
      <c r="BW322" s="6"/>
    </row>
    <row r="323" spans="22:75" x14ac:dyDescent="0.35">
      <c r="V323" s="6">
        <f t="shared" ref="V323:BA323" si="322">V321-V322</f>
        <v>-1</v>
      </c>
      <c r="W323" s="6">
        <f t="shared" si="322"/>
        <v>-2</v>
      </c>
      <c r="X323" s="6">
        <f t="shared" si="322"/>
        <v>-3</v>
      </c>
      <c r="Y323" s="6">
        <f t="shared" si="322"/>
        <v>-4</v>
      </c>
      <c r="Z323" s="6">
        <f t="shared" si="322"/>
        <v>-5</v>
      </c>
      <c r="AA323" s="6">
        <f t="shared" si="322"/>
        <v>-6</v>
      </c>
      <c r="AB323" s="6">
        <f t="shared" si="322"/>
        <v>-7</v>
      </c>
      <c r="AC323" s="6">
        <f t="shared" si="322"/>
        <v>-8</v>
      </c>
      <c r="AD323" s="6">
        <f t="shared" si="322"/>
        <v>-9</v>
      </c>
      <c r="AE323" s="6">
        <f t="shared" si="322"/>
        <v>-10</v>
      </c>
      <c r="AF323" s="6">
        <f t="shared" si="322"/>
        <v>-11</v>
      </c>
      <c r="AG323" s="6">
        <f t="shared" si="322"/>
        <v>-12</v>
      </c>
      <c r="AH323" s="6">
        <f t="shared" si="322"/>
        <v>-13</v>
      </c>
      <c r="AI323" s="6">
        <f t="shared" si="322"/>
        <v>-14</v>
      </c>
      <c r="AJ323" s="6">
        <f t="shared" si="322"/>
        <v>-15</v>
      </c>
      <c r="AK323" s="6">
        <f t="shared" si="322"/>
        <v>-16</v>
      </c>
      <c r="AL323" s="6">
        <f t="shared" si="322"/>
        <v>-17</v>
      </c>
      <c r="AM323" s="6">
        <f t="shared" si="322"/>
        <v>-18</v>
      </c>
      <c r="AN323" s="6">
        <f t="shared" si="322"/>
        <v>-19</v>
      </c>
      <c r="AO323" s="6">
        <f t="shared" si="322"/>
        <v>-20</v>
      </c>
      <c r="AP323" s="6">
        <f t="shared" si="322"/>
        <v>-21</v>
      </c>
      <c r="AQ323" s="6">
        <f t="shared" si="322"/>
        <v>-22</v>
      </c>
      <c r="AR323" s="6">
        <f t="shared" si="322"/>
        <v>-23</v>
      </c>
      <c r="AS323" s="6">
        <f t="shared" si="322"/>
        <v>-24</v>
      </c>
      <c r="AT323" s="6">
        <f t="shared" si="322"/>
        <v>-25</v>
      </c>
      <c r="AU323" s="6">
        <f t="shared" si="322"/>
        <v>-26</v>
      </c>
      <c r="AV323" s="6">
        <f t="shared" si="322"/>
        <v>-27</v>
      </c>
      <c r="AW323" s="6">
        <f t="shared" si="322"/>
        <v>-28</v>
      </c>
      <c r="AX323" s="6">
        <f t="shared" si="322"/>
        <v>-29</v>
      </c>
      <c r="AY323" s="6">
        <f t="shared" si="322"/>
        <v>-30</v>
      </c>
      <c r="AZ323" s="6">
        <f t="shared" si="322"/>
        <v>-31</v>
      </c>
      <c r="BA323" s="6">
        <f t="shared" si="322"/>
        <v>-32</v>
      </c>
      <c r="BB323" s="6">
        <f t="shared" ref="BB323:BS323" si="323">BB321-BB322</f>
        <v>-33</v>
      </c>
      <c r="BC323" s="6">
        <f t="shared" si="323"/>
        <v>-34</v>
      </c>
      <c r="BD323" s="6">
        <f t="shared" si="323"/>
        <v>-35</v>
      </c>
      <c r="BE323" s="6">
        <f t="shared" si="323"/>
        <v>-36</v>
      </c>
      <c r="BF323" s="6">
        <f t="shared" si="323"/>
        <v>-37</v>
      </c>
      <c r="BG323" s="6">
        <f t="shared" si="323"/>
        <v>-38</v>
      </c>
      <c r="BH323" s="6">
        <f t="shared" si="323"/>
        <v>-39</v>
      </c>
      <c r="BI323" s="6">
        <f t="shared" si="323"/>
        <v>-40</v>
      </c>
      <c r="BJ323" s="6">
        <f t="shared" si="323"/>
        <v>-41</v>
      </c>
      <c r="BK323" s="6">
        <f t="shared" si="323"/>
        <v>-42</v>
      </c>
      <c r="BL323" s="6">
        <f t="shared" si="323"/>
        <v>-43</v>
      </c>
      <c r="BM323" s="6">
        <f t="shared" si="323"/>
        <v>-44</v>
      </c>
      <c r="BN323" s="6">
        <f t="shared" si="323"/>
        <v>-45</v>
      </c>
      <c r="BO323" s="6">
        <f t="shared" si="323"/>
        <v>-46</v>
      </c>
      <c r="BP323" s="6">
        <f t="shared" si="323"/>
        <v>-47</v>
      </c>
      <c r="BQ323" s="6">
        <f t="shared" si="323"/>
        <v>-48</v>
      </c>
      <c r="BR323" s="6">
        <f t="shared" si="323"/>
        <v>-49</v>
      </c>
      <c r="BS323" s="6">
        <f t="shared" si="323"/>
        <v>-50</v>
      </c>
      <c r="BU323" s="6" t="s">
        <v>21</v>
      </c>
      <c r="BV323" s="6"/>
      <c r="BW323" s="6"/>
    </row>
    <row r="324" spans="22:75" x14ac:dyDescent="0.35">
      <c r="V324" s="6" t="str">
        <f>IF(V323&gt;=0,COUNT($V323)+BT320,"")</f>
        <v/>
      </c>
      <c r="W324" s="6" t="str">
        <f>IF(W323&gt;=0,COUNT($V323:W323)+$BT320,"")</f>
        <v/>
      </c>
      <c r="X324" s="6" t="str">
        <f>IF(X323&gt;=0,COUNT($V323:X323)+$BT320,"")</f>
        <v/>
      </c>
      <c r="Y324" s="6" t="str">
        <f>IF(Y323&gt;=0,COUNT($V323:Y323)+$BT320,"")</f>
        <v/>
      </c>
      <c r="Z324" s="6" t="str">
        <f>IF(Z323&gt;=0,COUNT($V323:Z323)+$BT320,"")</f>
        <v/>
      </c>
      <c r="AA324" s="6" t="str">
        <f>IF(AA323&gt;=0,COUNT($V323:AA323)+$BT320,"")</f>
        <v/>
      </c>
      <c r="AB324" s="6" t="str">
        <f>IF(AB323&gt;=0,COUNT($V323:AB323)+$BT320,"")</f>
        <v/>
      </c>
      <c r="AC324" s="6" t="str">
        <f>IF(AC323&gt;=0,COUNT($V323:AC323)+$BT320,"")</f>
        <v/>
      </c>
      <c r="AD324" s="6" t="str">
        <f>IF(AD323&gt;=0,COUNT($V323:AD323)+$BT320,"")</f>
        <v/>
      </c>
      <c r="AE324" s="6" t="str">
        <f>IF(AE323&gt;=0,COUNT($V323:AE323)+$BT320,"")</f>
        <v/>
      </c>
      <c r="AF324" s="6" t="str">
        <f>IF(AF323&gt;=0,COUNT($V323:AF323)+$BT320,"")</f>
        <v/>
      </c>
      <c r="AG324" s="6" t="str">
        <f>IF(AG323&gt;=0,COUNT($V323:AG323)+$BT320,"")</f>
        <v/>
      </c>
      <c r="AH324" s="6" t="str">
        <f>IF(AH323&gt;=0,COUNT($V323:AH323)+$BT320,"")</f>
        <v/>
      </c>
      <c r="AI324" s="6" t="str">
        <f>IF(AI323&gt;=0,COUNT($V323:AI323)+$BT320,"")</f>
        <v/>
      </c>
      <c r="AJ324" s="6" t="str">
        <f>IF(AJ323&gt;=0,COUNT($V323:AJ323)+$BT320,"")</f>
        <v/>
      </c>
      <c r="AK324" s="6" t="str">
        <f>IF(AK323&gt;=0,COUNT($V323:AK323)+$BT320,"")</f>
        <v/>
      </c>
      <c r="AL324" s="6" t="str">
        <f>IF(AL323&gt;=0,COUNT($V323:AL323)+$BT320,"")</f>
        <v/>
      </c>
      <c r="AM324" s="6" t="str">
        <f>IF(AM323&gt;=0,COUNT($V323:AM323)+$BT320,"")</f>
        <v/>
      </c>
      <c r="AN324" s="6" t="str">
        <f>IF(AN323&gt;=0,COUNT($V323:AN323)+$BT320,"")</f>
        <v/>
      </c>
      <c r="AO324" s="6" t="str">
        <f>IF(AO323&gt;=0,COUNT($V323:AO323)+$BT320,"")</f>
        <v/>
      </c>
      <c r="AP324" s="6" t="str">
        <f>IF(AP323&gt;=0,COUNT($V323:AP323)+$BT320,"")</f>
        <v/>
      </c>
      <c r="AQ324" s="6" t="str">
        <f>IF(AQ323&gt;=0,COUNT($V323:AQ323)+$BT320,"")</f>
        <v/>
      </c>
      <c r="AR324" s="6" t="str">
        <f>IF(AR323&gt;=0,COUNT($V323:AR323)+$BT320,"")</f>
        <v/>
      </c>
      <c r="AS324" s="6" t="str">
        <f>IF(AS323&gt;=0,COUNT($V323:AS323)+$BT320,"")</f>
        <v/>
      </c>
      <c r="AT324" s="6" t="str">
        <f>IF(AT323&gt;=0,COUNT($V323:AT323)+$BT320,"")</f>
        <v/>
      </c>
      <c r="AU324" s="6" t="str">
        <f>IF(AU323&gt;=0,COUNT($V323:AU323)+$BT320,"")</f>
        <v/>
      </c>
      <c r="AV324" s="6" t="str">
        <f>IF(AV323&gt;=0,COUNT($V323:AV323)+$BT320,"")</f>
        <v/>
      </c>
      <c r="AW324" s="6" t="str">
        <f>IF(AW323&gt;=0,COUNT($V323:AW323)+$BT320,"")</f>
        <v/>
      </c>
      <c r="AX324" s="6" t="str">
        <f>IF(AX323&gt;=0,COUNT($V323:AX323)+$BT320,"")</f>
        <v/>
      </c>
      <c r="AY324" s="6" t="str">
        <f>IF(AY323&gt;=0,COUNT($V323:AY323)+$BT320,"")</f>
        <v/>
      </c>
      <c r="AZ324" s="6" t="str">
        <f>IF(AZ323&gt;=0,COUNT($V323:AZ323)+$BT320,"")</f>
        <v/>
      </c>
      <c r="BA324" s="6" t="str">
        <f>IF(BA323&gt;=0,COUNT($V323:BA323)+$BT320,"")</f>
        <v/>
      </c>
      <c r="BB324" s="6" t="str">
        <f>IF(BB323&gt;=0,COUNT($V323:BB323)+$BT320,"")</f>
        <v/>
      </c>
      <c r="BC324" s="6" t="str">
        <f>IF(BC323&gt;=0,COUNT($V323:BC323)+$BT320,"")</f>
        <v/>
      </c>
      <c r="BD324" s="6" t="str">
        <f>IF(BD323&gt;=0,COUNT($V323:BD323)+$BT320,"")</f>
        <v/>
      </c>
      <c r="BE324" s="6" t="str">
        <f>IF(BE323&gt;=0,COUNT($V323:BE323)+$BT320,"")</f>
        <v/>
      </c>
      <c r="BF324" s="6" t="str">
        <f>IF(BF323&gt;=0,COUNT($V323:BF323)+$BT320,"")</f>
        <v/>
      </c>
      <c r="BG324" s="6" t="str">
        <f>IF(BG323&gt;=0,COUNT($V323:BG323)+$BT320,"")</f>
        <v/>
      </c>
      <c r="BH324" s="6" t="str">
        <f>IF(BH323&gt;=0,COUNT($V323:BH323)+$BT320,"")</f>
        <v/>
      </c>
      <c r="BI324" s="6" t="str">
        <f>IF(BI323&gt;=0,COUNT($V323:BI323)+$BT320,"")</f>
        <v/>
      </c>
      <c r="BJ324" s="6" t="str">
        <f>IF(BJ323&gt;=0,COUNT($V323:BJ323)+$BT320,"")</f>
        <v/>
      </c>
      <c r="BK324" s="6" t="str">
        <f>IF(BK323&gt;=0,COUNT($V323:BK323)+$BT320,"")</f>
        <v/>
      </c>
      <c r="BL324" s="6" t="str">
        <f>IF(BL323&gt;=0,COUNT($V323:BL323)+$BT320,"")</f>
        <v/>
      </c>
      <c r="BM324" s="6" t="str">
        <f>IF(BM323&gt;=0,COUNT($V323:BM323)+$BT320,"")</f>
        <v/>
      </c>
      <c r="BN324" s="6" t="str">
        <f>IF(BN323&gt;=0,COUNT($V323:BN323)+$BT320,"")</f>
        <v/>
      </c>
      <c r="BO324" s="6" t="str">
        <f>IF(BO323&gt;=0,COUNT($V323:BO323)+$BT320,"")</f>
        <v/>
      </c>
      <c r="BP324" s="6" t="str">
        <f>IF(BP323&gt;=0,COUNT($V323:BP323)+$BT320,"")</f>
        <v/>
      </c>
      <c r="BQ324" s="6" t="str">
        <f>IF(BQ323&gt;=0,COUNT($V323:BQ323)+$BT320,"")</f>
        <v/>
      </c>
      <c r="BR324" s="6" t="str">
        <f>IF(BR323&gt;=0,COUNT($V323:BR323)+$BT320,"")</f>
        <v/>
      </c>
      <c r="BS324" s="6" t="str">
        <f>IF(BS323&gt;=0,COUNT($V323:BS323)+$BT320,"")</f>
        <v/>
      </c>
      <c r="BT324" s="6">
        <f>COUNT(V324:BS324)+BT320</f>
        <v>100</v>
      </c>
      <c r="BU324" s="276" t="str">
        <f>V324&amp;BU323&amp;W324&amp;BU323&amp;X324&amp;BU323&amp;Y324&amp;BU323&amp;Z324&amp;BU323&amp;AA324&amp;BU323&amp;AB324&amp;BU323&amp;AC324&amp;BU323&amp;AD324&amp;BU323&amp;AE324&amp;BU323&amp;AF324&amp;BU323&amp;AG324&amp;BU323&amp;AH324&amp;BU323&amp;AI324&amp;BU323&amp;AJ324&amp;BU323&amp;AK324&amp;BU323&amp;AL324&amp;BU323&amp;AM324&amp;BU323&amp;AN324&amp;BU323&amp;AO324&amp;BU323&amp;AP324&amp;BU323&amp;AQ324&amp;BU323&amp;AR324&amp;BU323&amp;AS324&amp;BU323&amp;AT324&amp;BU323&amp;AU324&amp;BU323&amp;AV324&amp;BU323&amp;AW324&amp;BU323&amp;AX324&amp;BU323&amp;AY324&amp;BU323&amp;AZ324&amp;BU323&amp;BA324&amp;BU323&amp;BB324&amp;BU323&amp;BC324&amp;BU323&amp;BD324&amp;BU323&amp;BE324&amp;BU323&amp;BF324&amp;BU323&amp;BG324&amp;BU323&amp;BH324&amp;BU323&amp;BI324&amp;BU323&amp;BJ324&amp;BU323&amp;BK324&amp;BU323&amp;BL324&amp;BU323&amp;BM324&amp;BU323&amp;BN324&amp;BU323&amp;BO324&amp;BU323&amp;BP324&amp;BU323&amp;BQ324&amp;BU323&amp;BR324&amp;BU323&amp;BS324</f>
        <v xml:space="preserve">                                                                                                  </v>
      </c>
      <c r="BV324" s="275">
        <f>SUM(V21,V81,V141,V201,V261,V321)</f>
        <v>12</v>
      </c>
      <c r="BW324" s="6"/>
    </row>
    <row r="325" spans="22:75" x14ac:dyDescent="0.35">
      <c r="V325" s="275">
        <f>'Encode Data'!J31</f>
        <v>0</v>
      </c>
      <c r="W325" s="6">
        <f t="shared" ref="W325:BB325" si="324">V325</f>
        <v>0</v>
      </c>
      <c r="X325" s="6">
        <f t="shared" si="324"/>
        <v>0</v>
      </c>
      <c r="Y325" s="6">
        <f t="shared" si="324"/>
        <v>0</v>
      </c>
      <c r="Z325" s="6">
        <f t="shared" si="324"/>
        <v>0</v>
      </c>
      <c r="AA325" s="6">
        <f t="shared" si="324"/>
        <v>0</v>
      </c>
      <c r="AB325" s="6">
        <f t="shared" si="324"/>
        <v>0</v>
      </c>
      <c r="AC325" s="6">
        <f t="shared" si="324"/>
        <v>0</v>
      </c>
      <c r="AD325" s="6">
        <f t="shared" si="324"/>
        <v>0</v>
      </c>
      <c r="AE325" s="6">
        <f t="shared" si="324"/>
        <v>0</v>
      </c>
      <c r="AF325" s="6">
        <f t="shared" si="324"/>
        <v>0</v>
      </c>
      <c r="AG325" s="6">
        <f t="shared" si="324"/>
        <v>0</v>
      </c>
      <c r="AH325" s="6">
        <f t="shared" si="324"/>
        <v>0</v>
      </c>
      <c r="AI325" s="6">
        <f t="shared" si="324"/>
        <v>0</v>
      </c>
      <c r="AJ325" s="6">
        <f t="shared" si="324"/>
        <v>0</v>
      </c>
      <c r="AK325" s="6">
        <f t="shared" si="324"/>
        <v>0</v>
      </c>
      <c r="AL325" s="6">
        <f t="shared" si="324"/>
        <v>0</v>
      </c>
      <c r="AM325" s="6">
        <f t="shared" si="324"/>
        <v>0</v>
      </c>
      <c r="AN325" s="6">
        <f t="shared" si="324"/>
        <v>0</v>
      </c>
      <c r="AO325" s="6">
        <f t="shared" si="324"/>
        <v>0</v>
      </c>
      <c r="AP325" s="6">
        <f t="shared" si="324"/>
        <v>0</v>
      </c>
      <c r="AQ325" s="6">
        <f t="shared" si="324"/>
        <v>0</v>
      </c>
      <c r="AR325" s="6">
        <f t="shared" si="324"/>
        <v>0</v>
      </c>
      <c r="AS325" s="6">
        <f t="shared" si="324"/>
        <v>0</v>
      </c>
      <c r="AT325" s="6">
        <f t="shared" si="324"/>
        <v>0</v>
      </c>
      <c r="AU325" s="6">
        <f t="shared" si="324"/>
        <v>0</v>
      </c>
      <c r="AV325" s="6">
        <f t="shared" si="324"/>
        <v>0</v>
      </c>
      <c r="AW325" s="6">
        <f t="shared" si="324"/>
        <v>0</v>
      </c>
      <c r="AX325" s="6">
        <f t="shared" si="324"/>
        <v>0</v>
      </c>
      <c r="AY325" s="6">
        <f t="shared" si="324"/>
        <v>0</v>
      </c>
      <c r="AZ325" s="6">
        <f t="shared" si="324"/>
        <v>0</v>
      </c>
      <c r="BA325" s="6">
        <f t="shared" si="324"/>
        <v>0</v>
      </c>
      <c r="BB325" s="6">
        <f t="shared" si="324"/>
        <v>0</v>
      </c>
      <c r="BC325" s="6">
        <f t="shared" ref="BC325:BS325" si="325">BB325</f>
        <v>0</v>
      </c>
      <c r="BD325" s="6">
        <f t="shared" si="325"/>
        <v>0</v>
      </c>
      <c r="BE325" s="6">
        <f t="shared" si="325"/>
        <v>0</v>
      </c>
      <c r="BF325" s="6">
        <f t="shared" si="325"/>
        <v>0</v>
      </c>
      <c r="BG325" s="6">
        <f t="shared" si="325"/>
        <v>0</v>
      </c>
      <c r="BH325" s="6">
        <f t="shared" si="325"/>
        <v>0</v>
      </c>
      <c r="BI325" s="6">
        <f t="shared" si="325"/>
        <v>0</v>
      </c>
      <c r="BJ325" s="6">
        <f t="shared" si="325"/>
        <v>0</v>
      </c>
      <c r="BK325" s="6">
        <f t="shared" si="325"/>
        <v>0</v>
      </c>
      <c r="BL325" s="6">
        <f t="shared" si="325"/>
        <v>0</v>
      </c>
      <c r="BM325" s="6">
        <f t="shared" si="325"/>
        <v>0</v>
      </c>
      <c r="BN325" s="6">
        <f t="shared" si="325"/>
        <v>0</v>
      </c>
      <c r="BO325" s="6">
        <f t="shared" si="325"/>
        <v>0</v>
      </c>
      <c r="BP325" s="6">
        <f t="shared" si="325"/>
        <v>0</v>
      </c>
      <c r="BQ325" s="6">
        <f t="shared" si="325"/>
        <v>0</v>
      </c>
      <c r="BR325" s="6">
        <f t="shared" si="325"/>
        <v>0</v>
      </c>
      <c r="BS325" s="6">
        <f t="shared" si="325"/>
        <v>0</v>
      </c>
      <c r="BV325" s="6"/>
      <c r="BW325" s="6"/>
    </row>
    <row r="326" spans="22:75" x14ac:dyDescent="0.35">
      <c r="V326" s="6">
        <v>1</v>
      </c>
      <c r="W326" s="6">
        <v>2</v>
      </c>
      <c r="X326" s="6">
        <v>3</v>
      </c>
      <c r="Y326" s="6">
        <v>4</v>
      </c>
      <c r="Z326" s="6">
        <v>5</v>
      </c>
      <c r="AA326" s="6">
        <v>6</v>
      </c>
      <c r="AB326" s="6">
        <v>7</v>
      </c>
      <c r="AC326" s="6">
        <v>8</v>
      </c>
      <c r="AD326" s="6">
        <v>9</v>
      </c>
      <c r="AE326" s="6">
        <v>10</v>
      </c>
      <c r="AF326" s="6">
        <v>11</v>
      </c>
      <c r="AG326" s="6">
        <v>12</v>
      </c>
      <c r="AH326" s="6">
        <v>13</v>
      </c>
      <c r="AI326" s="6">
        <v>14</v>
      </c>
      <c r="AJ326" s="6">
        <v>15</v>
      </c>
      <c r="AK326" s="6">
        <v>16</v>
      </c>
      <c r="AL326" s="6">
        <v>17</v>
      </c>
      <c r="AM326" s="6">
        <v>18</v>
      </c>
      <c r="AN326" s="6">
        <v>19</v>
      </c>
      <c r="AO326" s="6">
        <v>20</v>
      </c>
      <c r="AP326" s="6">
        <v>21</v>
      </c>
      <c r="AQ326" s="6">
        <v>22</v>
      </c>
      <c r="AR326" s="6">
        <v>23</v>
      </c>
      <c r="AS326" s="6">
        <v>24</v>
      </c>
      <c r="AT326" s="6">
        <v>25</v>
      </c>
      <c r="AU326" s="6">
        <v>26</v>
      </c>
      <c r="AV326" s="6">
        <v>27</v>
      </c>
      <c r="AW326" s="6">
        <v>28</v>
      </c>
      <c r="AX326" s="6">
        <v>29</v>
      </c>
      <c r="AY326" s="6">
        <v>30</v>
      </c>
      <c r="AZ326" s="6">
        <v>31</v>
      </c>
      <c r="BA326" s="6">
        <v>32</v>
      </c>
      <c r="BB326" s="6">
        <v>33</v>
      </c>
      <c r="BC326" s="6">
        <v>34</v>
      </c>
      <c r="BD326" s="6">
        <v>35</v>
      </c>
      <c r="BE326" s="6">
        <v>36</v>
      </c>
      <c r="BF326" s="6">
        <v>37</v>
      </c>
      <c r="BG326" s="6">
        <v>38</v>
      </c>
      <c r="BH326" s="6">
        <v>39</v>
      </c>
      <c r="BI326" s="6">
        <v>40</v>
      </c>
      <c r="BJ326" s="6">
        <v>41</v>
      </c>
      <c r="BK326" s="6">
        <v>42</v>
      </c>
      <c r="BL326" s="6">
        <v>43</v>
      </c>
      <c r="BM326" s="6">
        <v>44</v>
      </c>
      <c r="BN326" s="6">
        <v>45</v>
      </c>
      <c r="BO326" s="6">
        <v>46</v>
      </c>
      <c r="BP326" s="6">
        <v>47</v>
      </c>
      <c r="BQ326" s="6">
        <v>48</v>
      </c>
      <c r="BR326" s="6">
        <v>49</v>
      </c>
      <c r="BS326" s="6">
        <v>50</v>
      </c>
      <c r="BV326" s="6"/>
      <c r="BW326" s="6"/>
    </row>
    <row r="327" spans="22:75" x14ac:dyDescent="0.35">
      <c r="V327" s="6">
        <f t="shared" ref="V327:BA327" si="326">V325-V326</f>
        <v>-1</v>
      </c>
      <c r="W327" s="6">
        <f t="shared" si="326"/>
        <v>-2</v>
      </c>
      <c r="X327" s="6">
        <f t="shared" si="326"/>
        <v>-3</v>
      </c>
      <c r="Y327" s="6">
        <f t="shared" si="326"/>
        <v>-4</v>
      </c>
      <c r="Z327" s="6">
        <f t="shared" si="326"/>
        <v>-5</v>
      </c>
      <c r="AA327" s="6">
        <f t="shared" si="326"/>
        <v>-6</v>
      </c>
      <c r="AB327" s="6">
        <f t="shared" si="326"/>
        <v>-7</v>
      </c>
      <c r="AC327" s="6">
        <f t="shared" si="326"/>
        <v>-8</v>
      </c>
      <c r="AD327" s="6">
        <f t="shared" si="326"/>
        <v>-9</v>
      </c>
      <c r="AE327" s="6">
        <f t="shared" si="326"/>
        <v>-10</v>
      </c>
      <c r="AF327" s="6">
        <f t="shared" si="326"/>
        <v>-11</v>
      </c>
      <c r="AG327" s="6">
        <f t="shared" si="326"/>
        <v>-12</v>
      </c>
      <c r="AH327" s="6">
        <f t="shared" si="326"/>
        <v>-13</v>
      </c>
      <c r="AI327" s="6">
        <f t="shared" si="326"/>
        <v>-14</v>
      </c>
      <c r="AJ327" s="6">
        <f t="shared" si="326"/>
        <v>-15</v>
      </c>
      <c r="AK327" s="6">
        <f t="shared" si="326"/>
        <v>-16</v>
      </c>
      <c r="AL327" s="6">
        <f t="shared" si="326"/>
        <v>-17</v>
      </c>
      <c r="AM327" s="6">
        <f t="shared" si="326"/>
        <v>-18</v>
      </c>
      <c r="AN327" s="6">
        <f t="shared" si="326"/>
        <v>-19</v>
      </c>
      <c r="AO327" s="6">
        <f t="shared" si="326"/>
        <v>-20</v>
      </c>
      <c r="AP327" s="6">
        <f t="shared" si="326"/>
        <v>-21</v>
      </c>
      <c r="AQ327" s="6">
        <f t="shared" si="326"/>
        <v>-22</v>
      </c>
      <c r="AR327" s="6">
        <f t="shared" si="326"/>
        <v>-23</v>
      </c>
      <c r="AS327" s="6">
        <f t="shared" si="326"/>
        <v>-24</v>
      </c>
      <c r="AT327" s="6">
        <f t="shared" si="326"/>
        <v>-25</v>
      </c>
      <c r="AU327" s="6">
        <f t="shared" si="326"/>
        <v>-26</v>
      </c>
      <c r="AV327" s="6">
        <f t="shared" si="326"/>
        <v>-27</v>
      </c>
      <c r="AW327" s="6">
        <f t="shared" si="326"/>
        <v>-28</v>
      </c>
      <c r="AX327" s="6">
        <f t="shared" si="326"/>
        <v>-29</v>
      </c>
      <c r="AY327" s="6">
        <f t="shared" si="326"/>
        <v>-30</v>
      </c>
      <c r="AZ327" s="6">
        <f t="shared" si="326"/>
        <v>-31</v>
      </c>
      <c r="BA327" s="6">
        <f t="shared" si="326"/>
        <v>-32</v>
      </c>
      <c r="BB327" s="6">
        <f t="shared" ref="BB327:BS327" si="327">BB325-BB326</f>
        <v>-33</v>
      </c>
      <c r="BC327" s="6">
        <f t="shared" si="327"/>
        <v>-34</v>
      </c>
      <c r="BD327" s="6">
        <f t="shared" si="327"/>
        <v>-35</v>
      </c>
      <c r="BE327" s="6">
        <f t="shared" si="327"/>
        <v>-36</v>
      </c>
      <c r="BF327" s="6">
        <f t="shared" si="327"/>
        <v>-37</v>
      </c>
      <c r="BG327" s="6">
        <f t="shared" si="327"/>
        <v>-38</v>
      </c>
      <c r="BH327" s="6">
        <f t="shared" si="327"/>
        <v>-39</v>
      </c>
      <c r="BI327" s="6">
        <f t="shared" si="327"/>
        <v>-40</v>
      </c>
      <c r="BJ327" s="6">
        <f t="shared" si="327"/>
        <v>-41</v>
      </c>
      <c r="BK327" s="6">
        <f t="shared" si="327"/>
        <v>-42</v>
      </c>
      <c r="BL327" s="6">
        <f t="shared" si="327"/>
        <v>-43</v>
      </c>
      <c r="BM327" s="6">
        <f t="shared" si="327"/>
        <v>-44</v>
      </c>
      <c r="BN327" s="6">
        <f t="shared" si="327"/>
        <v>-45</v>
      </c>
      <c r="BO327" s="6">
        <f t="shared" si="327"/>
        <v>-46</v>
      </c>
      <c r="BP327" s="6">
        <f t="shared" si="327"/>
        <v>-47</v>
      </c>
      <c r="BQ327" s="6">
        <f t="shared" si="327"/>
        <v>-48</v>
      </c>
      <c r="BR327" s="6">
        <f t="shared" si="327"/>
        <v>-49</v>
      </c>
      <c r="BS327" s="6">
        <f t="shared" si="327"/>
        <v>-50</v>
      </c>
      <c r="BU327" s="6" t="s">
        <v>21</v>
      </c>
      <c r="BV327" s="6"/>
      <c r="BW327" s="6"/>
    </row>
    <row r="328" spans="22:75" x14ac:dyDescent="0.35">
      <c r="V328" s="6" t="str">
        <f>IF(V327&gt;=0,COUNT($V327)+BT324,"")</f>
        <v/>
      </c>
      <c r="W328" s="6" t="str">
        <f>IF(W327&gt;=0,COUNT($V327:W327)+$BT324,"")</f>
        <v/>
      </c>
      <c r="X328" s="6" t="str">
        <f>IF(X327&gt;=0,COUNT($V327:X327)+$BT324,"")</f>
        <v/>
      </c>
      <c r="Y328" s="6" t="str">
        <f>IF(Y327&gt;=0,COUNT($V327:Y327)+$BT324,"")</f>
        <v/>
      </c>
      <c r="Z328" s="6" t="str">
        <f>IF(Z327&gt;=0,COUNT($V327:Z327)+$BT324,"")</f>
        <v/>
      </c>
      <c r="AA328" s="6" t="str">
        <f>IF(AA327&gt;=0,COUNT($V327:AA327)+$BT324,"")</f>
        <v/>
      </c>
      <c r="AB328" s="6" t="str">
        <f>IF(AB327&gt;=0,COUNT($V327:AB327)+$BT324,"")</f>
        <v/>
      </c>
      <c r="AC328" s="6" t="str">
        <f>IF(AC327&gt;=0,COUNT($V327:AC327)+$BT324,"")</f>
        <v/>
      </c>
      <c r="AD328" s="6" t="str">
        <f>IF(AD327&gt;=0,COUNT($V327:AD327)+$BT324,"")</f>
        <v/>
      </c>
      <c r="AE328" s="6" t="str">
        <f>IF(AE327&gt;=0,COUNT($V327:AE327)+$BT324,"")</f>
        <v/>
      </c>
      <c r="AF328" s="6" t="str">
        <f>IF(AF327&gt;=0,COUNT($V327:AF327)+$BT324,"")</f>
        <v/>
      </c>
      <c r="AG328" s="6" t="str">
        <f>IF(AG327&gt;=0,COUNT($V327:AG327)+$BT324,"")</f>
        <v/>
      </c>
      <c r="AH328" s="6" t="str">
        <f>IF(AH327&gt;=0,COUNT($V327:AH327)+$BT324,"")</f>
        <v/>
      </c>
      <c r="AI328" s="6" t="str">
        <f>IF(AI327&gt;=0,COUNT($V327:AI327)+$BT324,"")</f>
        <v/>
      </c>
      <c r="AJ328" s="6" t="str">
        <f>IF(AJ327&gt;=0,COUNT($V327:AJ327)+$BT324,"")</f>
        <v/>
      </c>
      <c r="AK328" s="6" t="str">
        <f>IF(AK327&gt;=0,COUNT($V327:AK327)+$BT324,"")</f>
        <v/>
      </c>
      <c r="AL328" s="6" t="str">
        <f>IF(AL327&gt;=0,COUNT($V327:AL327)+$BT324,"")</f>
        <v/>
      </c>
      <c r="AM328" s="6" t="str">
        <f>IF(AM327&gt;=0,COUNT($V327:AM327)+$BT324,"")</f>
        <v/>
      </c>
      <c r="AN328" s="6" t="str">
        <f>IF(AN327&gt;=0,COUNT($V327:AN327)+$BT324,"")</f>
        <v/>
      </c>
      <c r="AO328" s="6" t="str">
        <f>IF(AO327&gt;=0,COUNT($V327:AO327)+$BT324,"")</f>
        <v/>
      </c>
      <c r="AP328" s="6" t="str">
        <f>IF(AP327&gt;=0,COUNT($V327:AP327)+$BT324,"")</f>
        <v/>
      </c>
      <c r="AQ328" s="6" t="str">
        <f>IF(AQ327&gt;=0,COUNT($V327:AQ327)+$BT324,"")</f>
        <v/>
      </c>
      <c r="AR328" s="6" t="str">
        <f>IF(AR327&gt;=0,COUNT($V327:AR327)+$BT324,"")</f>
        <v/>
      </c>
      <c r="AS328" s="6" t="str">
        <f>IF(AS327&gt;=0,COUNT($V327:AS327)+$BT324,"")</f>
        <v/>
      </c>
      <c r="AT328" s="6" t="str">
        <f>IF(AT327&gt;=0,COUNT($V327:AT327)+$BT324,"")</f>
        <v/>
      </c>
      <c r="AU328" s="6" t="str">
        <f>IF(AU327&gt;=0,COUNT($V327:AU327)+$BT324,"")</f>
        <v/>
      </c>
      <c r="AV328" s="6" t="str">
        <f>IF(AV327&gt;=0,COUNT($V327:AV327)+$BT324,"")</f>
        <v/>
      </c>
      <c r="AW328" s="6" t="str">
        <f>IF(AW327&gt;=0,COUNT($V327:AW327)+$BT324,"")</f>
        <v/>
      </c>
      <c r="AX328" s="6" t="str">
        <f>IF(AX327&gt;=0,COUNT($V327:AX327)+$BT324,"")</f>
        <v/>
      </c>
      <c r="AY328" s="6" t="str">
        <f>IF(AY327&gt;=0,COUNT($V327:AY327)+$BT324,"")</f>
        <v/>
      </c>
      <c r="AZ328" s="6" t="str">
        <f>IF(AZ327&gt;=0,COUNT($V327:AZ327)+$BT324,"")</f>
        <v/>
      </c>
      <c r="BA328" s="6" t="str">
        <f>IF(BA327&gt;=0,COUNT($V327:BA327)+$BT324,"")</f>
        <v/>
      </c>
      <c r="BB328" s="6" t="str">
        <f>IF(BB327&gt;=0,COUNT($V327:BB327)+$BT324,"")</f>
        <v/>
      </c>
      <c r="BC328" s="6" t="str">
        <f>IF(BC327&gt;=0,COUNT($V327:BC327)+$BT324,"")</f>
        <v/>
      </c>
      <c r="BD328" s="6" t="str">
        <f>IF(BD327&gt;=0,COUNT($V327:BD327)+$BT324,"")</f>
        <v/>
      </c>
      <c r="BE328" s="6" t="str">
        <f>IF(BE327&gt;=0,COUNT($V327:BE327)+$BT324,"")</f>
        <v/>
      </c>
      <c r="BF328" s="6" t="str">
        <f>IF(BF327&gt;=0,COUNT($V327:BF327)+$BT324,"")</f>
        <v/>
      </c>
      <c r="BG328" s="6" t="str">
        <f>IF(BG327&gt;=0,COUNT($V327:BG327)+$BT324,"")</f>
        <v/>
      </c>
      <c r="BH328" s="6" t="str">
        <f>IF(BH327&gt;=0,COUNT($V327:BH327)+$BT324,"")</f>
        <v/>
      </c>
      <c r="BI328" s="6" t="str">
        <f>IF(BI327&gt;=0,COUNT($V327:BI327)+$BT324,"")</f>
        <v/>
      </c>
      <c r="BJ328" s="6" t="str">
        <f>IF(BJ327&gt;=0,COUNT($V327:BJ327)+$BT324,"")</f>
        <v/>
      </c>
      <c r="BK328" s="6" t="str">
        <f>IF(BK327&gt;=0,COUNT($V327:BK327)+$BT324,"")</f>
        <v/>
      </c>
      <c r="BL328" s="6" t="str">
        <f>IF(BL327&gt;=0,COUNT($V327:BL327)+$BT324,"")</f>
        <v/>
      </c>
      <c r="BM328" s="6" t="str">
        <f>IF(BM327&gt;=0,COUNT($V327:BM327)+$BT324,"")</f>
        <v/>
      </c>
      <c r="BN328" s="6" t="str">
        <f>IF(BN327&gt;=0,COUNT($V327:BN327)+$BT324,"")</f>
        <v/>
      </c>
      <c r="BO328" s="6" t="str">
        <f>IF(BO327&gt;=0,COUNT($V327:BO327)+$BT324,"")</f>
        <v/>
      </c>
      <c r="BP328" s="6" t="str">
        <f>IF(BP327&gt;=0,COUNT($V327:BP327)+$BT324,"")</f>
        <v/>
      </c>
      <c r="BQ328" s="6" t="str">
        <f>IF(BQ327&gt;=0,COUNT($V327:BQ327)+$BT324,"")</f>
        <v/>
      </c>
      <c r="BR328" s="6" t="str">
        <f>IF(BR327&gt;=0,COUNT($V327:BR327)+$BT324,"")</f>
        <v/>
      </c>
      <c r="BS328" s="6" t="str">
        <f>IF(BS327&gt;=0,COUNT($V327:BS327)+$BT324,"")</f>
        <v/>
      </c>
      <c r="BT328" s="6">
        <f>COUNT(V328:BS328)+BT324</f>
        <v>100</v>
      </c>
      <c r="BU328" s="276" t="str">
        <f>V328&amp;BU327&amp;W328&amp;BU327&amp;X328&amp;BU327&amp;Y328&amp;BU327&amp;Z328&amp;BU327&amp;AA328&amp;BU327&amp;AB328&amp;BU327&amp;AC328&amp;BU327&amp;AD328&amp;BU327&amp;AE328&amp;BU327&amp;AF328&amp;BU327&amp;AG328&amp;BU327&amp;AH328&amp;BU327&amp;AI328&amp;BU327&amp;AJ328&amp;BU327&amp;AK328&amp;BU327&amp;AL328&amp;BU327&amp;AM328&amp;BU327&amp;AN328&amp;BU327&amp;AO328&amp;BU327&amp;AP328&amp;BU327&amp;AQ328&amp;BU327&amp;AR328&amp;BU327&amp;AS328&amp;BU327&amp;AT328&amp;BU327&amp;AU328&amp;BU327&amp;AV328&amp;BU327&amp;AW328&amp;BU327&amp;AX328&amp;BU327&amp;AY328&amp;BU327&amp;AZ328&amp;BU327&amp;BA328&amp;BU327&amp;BB328&amp;BU327&amp;BC328&amp;BU327&amp;BD328&amp;BU327&amp;BE328&amp;BU327&amp;BF328&amp;BU327&amp;BG328&amp;BU327&amp;BH328&amp;BU327&amp;BI328&amp;BU327&amp;BJ328&amp;BU327&amp;BK328&amp;BU327&amp;BL328&amp;BU327&amp;BM328&amp;BU327&amp;BN328&amp;BU327&amp;BO328&amp;BU327&amp;BP328&amp;BU327&amp;BQ328&amp;BU327&amp;BR328&amp;BU327&amp;BS328</f>
        <v xml:space="preserve">                                                                                                  </v>
      </c>
      <c r="BV328" s="275">
        <f>SUM(V25,V85,V145,V205,V225,V325)</f>
        <v>11</v>
      </c>
      <c r="BW328" s="6"/>
    </row>
    <row r="329" spans="22:75" x14ac:dyDescent="0.35">
      <c r="V329" s="275">
        <f>'Encode Data'!J34</f>
        <v>0</v>
      </c>
      <c r="W329" s="6">
        <f t="shared" ref="W329:BB329" si="328">V329</f>
        <v>0</v>
      </c>
      <c r="X329" s="6">
        <f t="shared" si="328"/>
        <v>0</v>
      </c>
      <c r="Y329" s="6">
        <f t="shared" si="328"/>
        <v>0</v>
      </c>
      <c r="Z329" s="6">
        <f t="shared" si="328"/>
        <v>0</v>
      </c>
      <c r="AA329" s="6">
        <f t="shared" si="328"/>
        <v>0</v>
      </c>
      <c r="AB329" s="6">
        <f t="shared" si="328"/>
        <v>0</v>
      </c>
      <c r="AC329" s="6">
        <f t="shared" si="328"/>
        <v>0</v>
      </c>
      <c r="AD329" s="6">
        <f t="shared" si="328"/>
        <v>0</v>
      </c>
      <c r="AE329" s="6">
        <f t="shared" si="328"/>
        <v>0</v>
      </c>
      <c r="AF329" s="6">
        <f t="shared" si="328"/>
        <v>0</v>
      </c>
      <c r="AG329" s="6">
        <f t="shared" si="328"/>
        <v>0</v>
      </c>
      <c r="AH329" s="6">
        <f t="shared" si="328"/>
        <v>0</v>
      </c>
      <c r="AI329" s="6">
        <f t="shared" si="328"/>
        <v>0</v>
      </c>
      <c r="AJ329" s="6">
        <f t="shared" si="328"/>
        <v>0</v>
      </c>
      <c r="AK329" s="6">
        <f t="shared" si="328"/>
        <v>0</v>
      </c>
      <c r="AL329" s="6">
        <f t="shared" si="328"/>
        <v>0</v>
      </c>
      <c r="AM329" s="6">
        <f t="shared" si="328"/>
        <v>0</v>
      </c>
      <c r="AN329" s="6">
        <f t="shared" si="328"/>
        <v>0</v>
      </c>
      <c r="AO329" s="6">
        <f t="shared" si="328"/>
        <v>0</v>
      </c>
      <c r="AP329" s="6">
        <f t="shared" si="328"/>
        <v>0</v>
      </c>
      <c r="AQ329" s="6">
        <f t="shared" si="328"/>
        <v>0</v>
      </c>
      <c r="AR329" s="6">
        <f t="shared" si="328"/>
        <v>0</v>
      </c>
      <c r="AS329" s="6">
        <f t="shared" si="328"/>
        <v>0</v>
      </c>
      <c r="AT329" s="6">
        <f t="shared" si="328"/>
        <v>0</v>
      </c>
      <c r="AU329" s="6">
        <f t="shared" si="328"/>
        <v>0</v>
      </c>
      <c r="AV329" s="6">
        <f t="shared" si="328"/>
        <v>0</v>
      </c>
      <c r="AW329" s="6">
        <f t="shared" si="328"/>
        <v>0</v>
      </c>
      <c r="AX329" s="6">
        <f t="shared" si="328"/>
        <v>0</v>
      </c>
      <c r="AY329" s="6">
        <f t="shared" si="328"/>
        <v>0</v>
      </c>
      <c r="AZ329" s="6">
        <f t="shared" si="328"/>
        <v>0</v>
      </c>
      <c r="BA329" s="6">
        <f t="shared" si="328"/>
        <v>0</v>
      </c>
      <c r="BB329" s="6">
        <f t="shared" si="328"/>
        <v>0</v>
      </c>
      <c r="BC329" s="6">
        <f t="shared" ref="BC329:BS329" si="329">BB329</f>
        <v>0</v>
      </c>
      <c r="BD329" s="6">
        <f t="shared" si="329"/>
        <v>0</v>
      </c>
      <c r="BE329" s="6">
        <f t="shared" si="329"/>
        <v>0</v>
      </c>
      <c r="BF329" s="6">
        <f t="shared" si="329"/>
        <v>0</v>
      </c>
      <c r="BG329" s="6">
        <f t="shared" si="329"/>
        <v>0</v>
      </c>
      <c r="BH329" s="6">
        <f t="shared" si="329"/>
        <v>0</v>
      </c>
      <c r="BI329" s="6">
        <f t="shared" si="329"/>
        <v>0</v>
      </c>
      <c r="BJ329" s="6">
        <f t="shared" si="329"/>
        <v>0</v>
      </c>
      <c r="BK329" s="6">
        <f t="shared" si="329"/>
        <v>0</v>
      </c>
      <c r="BL329" s="6">
        <f t="shared" si="329"/>
        <v>0</v>
      </c>
      <c r="BM329" s="6">
        <f t="shared" si="329"/>
        <v>0</v>
      </c>
      <c r="BN329" s="6">
        <f t="shared" si="329"/>
        <v>0</v>
      </c>
      <c r="BO329" s="6">
        <f t="shared" si="329"/>
        <v>0</v>
      </c>
      <c r="BP329" s="6">
        <f t="shared" si="329"/>
        <v>0</v>
      </c>
      <c r="BQ329" s="6">
        <f t="shared" si="329"/>
        <v>0</v>
      </c>
      <c r="BR329" s="6">
        <f t="shared" si="329"/>
        <v>0</v>
      </c>
      <c r="BS329" s="6">
        <f t="shared" si="329"/>
        <v>0</v>
      </c>
      <c r="BV329" s="6"/>
      <c r="BW329" s="6"/>
    </row>
    <row r="330" spans="22:75" x14ac:dyDescent="0.35">
      <c r="V330" s="6">
        <v>1</v>
      </c>
      <c r="W330" s="6">
        <v>2</v>
      </c>
      <c r="X330" s="6">
        <v>3</v>
      </c>
      <c r="Y330" s="6">
        <v>4</v>
      </c>
      <c r="Z330" s="6">
        <v>5</v>
      </c>
      <c r="AA330" s="6">
        <v>6</v>
      </c>
      <c r="AB330" s="6">
        <v>7</v>
      </c>
      <c r="AC330" s="6">
        <v>8</v>
      </c>
      <c r="AD330" s="6">
        <v>9</v>
      </c>
      <c r="AE330" s="6">
        <v>10</v>
      </c>
      <c r="AF330" s="6">
        <v>11</v>
      </c>
      <c r="AG330" s="6">
        <v>12</v>
      </c>
      <c r="AH330" s="6">
        <v>13</v>
      </c>
      <c r="AI330" s="6">
        <v>14</v>
      </c>
      <c r="AJ330" s="6">
        <v>15</v>
      </c>
      <c r="AK330" s="6">
        <v>16</v>
      </c>
      <c r="AL330" s="6">
        <v>17</v>
      </c>
      <c r="AM330" s="6">
        <v>18</v>
      </c>
      <c r="AN330" s="6">
        <v>19</v>
      </c>
      <c r="AO330" s="6">
        <v>20</v>
      </c>
      <c r="AP330" s="6">
        <v>21</v>
      </c>
      <c r="AQ330" s="6">
        <v>22</v>
      </c>
      <c r="AR330" s="6">
        <v>23</v>
      </c>
      <c r="AS330" s="6">
        <v>24</v>
      </c>
      <c r="AT330" s="6">
        <v>25</v>
      </c>
      <c r="AU330" s="6">
        <v>26</v>
      </c>
      <c r="AV330" s="6">
        <v>27</v>
      </c>
      <c r="AW330" s="6">
        <v>28</v>
      </c>
      <c r="AX330" s="6">
        <v>29</v>
      </c>
      <c r="AY330" s="6">
        <v>30</v>
      </c>
      <c r="AZ330" s="6">
        <v>31</v>
      </c>
      <c r="BA330" s="6">
        <v>32</v>
      </c>
      <c r="BB330" s="6">
        <v>33</v>
      </c>
      <c r="BC330" s="6">
        <v>34</v>
      </c>
      <c r="BD330" s="6">
        <v>35</v>
      </c>
      <c r="BE330" s="6">
        <v>36</v>
      </c>
      <c r="BF330" s="6">
        <v>37</v>
      </c>
      <c r="BG330" s="6">
        <v>38</v>
      </c>
      <c r="BH330" s="6">
        <v>39</v>
      </c>
      <c r="BI330" s="6">
        <v>40</v>
      </c>
      <c r="BJ330" s="6">
        <v>41</v>
      </c>
      <c r="BK330" s="6">
        <v>42</v>
      </c>
      <c r="BL330" s="6">
        <v>43</v>
      </c>
      <c r="BM330" s="6">
        <v>44</v>
      </c>
      <c r="BN330" s="6">
        <v>45</v>
      </c>
      <c r="BO330" s="6">
        <v>46</v>
      </c>
      <c r="BP330" s="6">
        <v>47</v>
      </c>
      <c r="BQ330" s="6">
        <v>48</v>
      </c>
      <c r="BR330" s="6">
        <v>49</v>
      </c>
      <c r="BS330" s="6">
        <v>50</v>
      </c>
      <c r="BV330" s="6"/>
      <c r="BW330" s="6"/>
    </row>
    <row r="331" spans="22:75" x14ac:dyDescent="0.35">
      <c r="V331" s="6">
        <f t="shared" ref="V331:BA331" si="330">V329-V330</f>
        <v>-1</v>
      </c>
      <c r="W331" s="6">
        <f t="shared" si="330"/>
        <v>-2</v>
      </c>
      <c r="X331" s="6">
        <f t="shared" si="330"/>
        <v>-3</v>
      </c>
      <c r="Y331" s="6">
        <f t="shared" si="330"/>
        <v>-4</v>
      </c>
      <c r="Z331" s="6">
        <f t="shared" si="330"/>
        <v>-5</v>
      </c>
      <c r="AA331" s="6">
        <f t="shared" si="330"/>
        <v>-6</v>
      </c>
      <c r="AB331" s="6">
        <f t="shared" si="330"/>
        <v>-7</v>
      </c>
      <c r="AC331" s="6">
        <f t="shared" si="330"/>
        <v>-8</v>
      </c>
      <c r="AD331" s="6">
        <f t="shared" si="330"/>
        <v>-9</v>
      </c>
      <c r="AE331" s="6">
        <f t="shared" si="330"/>
        <v>-10</v>
      </c>
      <c r="AF331" s="6">
        <f t="shared" si="330"/>
        <v>-11</v>
      </c>
      <c r="AG331" s="6">
        <f t="shared" si="330"/>
        <v>-12</v>
      </c>
      <c r="AH331" s="6">
        <f t="shared" si="330"/>
        <v>-13</v>
      </c>
      <c r="AI331" s="6">
        <f t="shared" si="330"/>
        <v>-14</v>
      </c>
      <c r="AJ331" s="6">
        <f t="shared" si="330"/>
        <v>-15</v>
      </c>
      <c r="AK331" s="6">
        <f t="shared" si="330"/>
        <v>-16</v>
      </c>
      <c r="AL331" s="6">
        <f t="shared" si="330"/>
        <v>-17</v>
      </c>
      <c r="AM331" s="6">
        <f t="shared" si="330"/>
        <v>-18</v>
      </c>
      <c r="AN331" s="6">
        <f t="shared" si="330"/>
        <v>-19</v>
      </c>
      <c r="AO331" s="6">
        <f t="shared" si="330"/>
        <v>-20</v>
      </c>
      <c r="AP331" s="6">
        <f t="shared" si="330"/>
        <v>-21</v>
      </c>
      <c r="AQ331" s="6">
        <f t="shared" si="330"/>
        <v>-22</v>
      </c>
      <c r="AR331" s="6">
        <f t="shared" si="330"/>
        <v>-23</v>
      </c>
      <c r="AS331" s="6">
        <f t="shared" si="330"/>
        <v>-24</v>
      </c>
      <c r="AT331" s="6">
        <f t="shared" si="330"/>
        <v>-25</v>
      </c>
      <c r="AU331" s="6">
        <f t="shared" si="330"/>
        <v>-26</v>
      </c>
      <c r="AV331" s="6">
        <f t="shared" si="330"/>
        <v>-27</v>
      </c>
      <c r="AW331" s="6">
        <f t="shared" si="330"/>
        <v>-28</v>
      </c>
      <c r="AX331" s="6">
        <f t="shared" si="330"/>
        <v>-29</v>
      </c>
      <c r="AY331" s="6">
        <f t="shared" si="330"/>
        <v>-30</v>
      </c>
      <c r="AZ331" s="6">
        <f t="shared" si="330"/>
        <v>-31</v>
      </c>
      <c r="BA331" s="6">
        <f t="shared" si="330"/>
        <v>-32</v>
      </c>
      <c r="BB331" s="6">
        <f t="shared" ref="BB331:BS331" si="331">BB329-BB330</f>
        <v>-33</v>
      </c>
      <c r="BC331" s="6">
        <f t="shared" si="331"/>
        <v>-34</v>
      </c>
      <c r="BD331" s="6">
        <f t="shared" si="331"/>
        <v>-35</v>
      </c>
      <c r="BE331" s="6">
        <f t="shared" si="331"/>
        <v>-36</v>
      </c>
      <c r="BF331" s="6">
        <f t="shared" si="331"/>
        <v>-37</v>
      </c>
      <c r="BG331" s="6">
        <f t="shared" si="331"/>
        <v>-38</v>
      </c>
      <c r="BH331" s="6">
        <f t="shared" si="331"/>
        <v>-39</v>
      </c>
      <c r="BI331" s="6">
        <f t="shared" si="331"/>
        <v>-40</v>
      </c>
      <c r="BJ331" s="6">
        <f t="shared" si="331"/>
        <v>-41</v>
      </c>
      <c r="BK331" s="6">
        <f t="shared" si="331"/>
        <v>-42</v>
      </c>
      <c r="BL331" s="6">
        <f t="shared" si="331"/>
        <v>-43</v>
      </c>
      <c r="BM331" s="6">
        <f t="shared" si="331"/>
        <v>-44</v>
      </c>
      <c r="BN331" s="6">
        <f t="shared" si="331"/>
        <v>-45</v>
      </c>
      <c r="BO331" s="6">
        <f t="shared" si="331"/>
        <v>-46</v>
      </c>
      <c r="BP331" s="6">
        <f t="shared" si="331"/>
        <v>-47</v>
      </c>
      <c r="BQ331" s="6">
        <f t="shared" si="331"/>
        <v>-48</v>
      </c>
      <c r="BR331" s="6">
        <f t="shared" si="331"/>
        <v>-49</v>
      </c>
      <c r="BS331" s="6">
        <f t="shared" si="331"/>
        <v>-50</v>
      </c>
      <c r="BU331" s="6" t="s">
        <v>21</v>
      </c>
      <c r="BV331" s="6"/>
      <c r="BW331" s="6"/>
    </row>
    <row r="332" spans="22:75" x14ac:dyDescent="0.35">
      <c r="V332" s="6" t="str">
        <f>IF(V331&gt;=0,COUNT($V331)+BT328,"")</f>
        <v/>
      </c>
      <c r="W332" s="6" t="str">
        <f>IF(W331&gt;=0,COUNT($V331:W331)+$BT328,"")</f>
        <v/>
      </c>
      <c r="X332" s="6" t="str">
        <f>IF(X331&gt;=0,COUNT($V331:X331)+$BT328,"")</f>
        <v/>
      </c>
      <c r="Y332" s="6" t="str">
        <f>IF(Y331&gt;=0,COUNT($V331:Y331)+$BT328,"")</f>
        <v/>
      </c>
      <c r="Z332" s="6" t="str">
        <f>IF(Z331&gt;=0,COUNT($V331:Z331)+$BT328,"")</f>
        <v/>
      </c>
      <c r="AA332" s="6" t="str">
        <f>IF(AA331&gt;=0,COUNT($V331:AA331)+$BT328,"")</f>
        <v/>
      </c>
      <c r="AB332" s="6" t="str">
        <f>IF(AB331&gt;=0,COUNT($V331:AB331)+$BT328,"")</f>
        <v/>
      </c>
      <c r="AC332" s="6" t="str">
        <f>IF(AC331&gt;=0,COUNT($V331:AC331)+$BT328,"")</f>
        <v/>
      </c>
      <c r="AD332" s="6" t="str">
        <f>IF(AD331&gt;=0,COUNT($V331:AD331)+$BT328,"")</f>
        <v/>
      </c>
      <c r="AE332" s="6" t="str">
        <f>IF(AE331&gt;=0,COUNT($V331:AE331)+$BT328,"")</f>
        <v/>
      </c>
      <c r="AF332" s="6" t="str">
        <f>IF(AF331&gt;=0,COUNT($V331:AF331)+$BT328,"")</f>
        <v/>
      </c>
      <c r="AG332" s="6" t="str">
        <f>IF(AG331&gt;=0,COUNT($V331:AG331)+$BT328,"")</f>
        <v/>
      </c>
      <c r="AH332" s="6" t="str">
        <f>IF(AH331&gt;=0,COUNT($V331:AH331)+$BT328,"")</f>
        <v/>
      </c>
      <c r="AI332" s="6" t="str">
        <f>IF(AI331&gt;=0,COUNT($V331:AI331)+$BT328,"")</f>
        <v/>
      </c>
      <c r="AJ332" s="6" t="str">
        <f>IF(AJ331&gt;=0,COUNT($V331:AJ331)+$BT328,"")</f>
        <v/>
      </c>
      <c r="AK332" s="6" t="str">
        <f>IF(AK331&gt;=0,COUNT($V331:AK331)+$BT328,"")</f>
        <v/>
      </c>
      <c r="AL332" s="6" t="str">
        <f>IF(AL331&gt;=0,COUNT($V331:AL331)+$BT328,"")</f>
        <v/>
      </c>
      <c r="AM332" s="6" t="str">
        <f>IF(AM331&gt;=0,COUNT($V331:AM331)+$BT328,"")</f>
        <v/>
      </c>
      <c r="AN332" s="6" t="str">
        <f>IF(AN331&gt;=0,COUNT($V331:AN331)+$BT328,"")</f>
        <v/>
      </c>
      <c r="AO332" s="6" t="str">
        <f>IF(AO331&gt;=0,COUNT($V331:AO331)+$BT328,"")</f>
        <v/>
      </c>
      <c r="AP332" s="6" t="str">
        <f>IF(AP331&gt;=0,COUNT($V331:AP331)+$BT328,"")</f>
        <v/>
      </c>
      <c r="AQ332" s="6" t="str">
        <f>IF(AQ331&gt;=0,COUNT($V331:AQ331)+$BT328,"")</f>
        <v/>
      </c>
      <c r="AR332" s="6" t="str">
        <f>IF(AR331&gt;=0,COUNT($V331:AR331)+$BT328,"")</f>
        <v/>
      </c>
      <c r="AS332" s="6" t="str">
        <f>IF(AS331&gt;=0,COUNT($V331:AS331)+$BT328,"")</f>
        <v/>
      </c>
      <c r="AT332" s="6" t="str">
        <f>IF(AT331&gt;=0,COUNT($V331:AT331)+$BT328,"")</f>
        <v/>
      </c>
      <c r="AU332" s="6" t="str">
        <f>IF(AU331&gt;=0,COUNT($V331:AU331)+$BT328,"")</f>
        <v/>
      </c>
      <c r="AV332" s="6" t="str">
        <f>IF(AV331&gt;=0,COUNT($V331:AV331)+$BT328,"")</f>
        <v/>
      </c>
      <c r="AW332" s="6" t="str">
        <f>IF(AW331&gt;=0,COUNT($V331:AW331)+$BT328,"")</f>
        <v/>
      </c>
      <c r="AX332" s="6" t="str">
        <f>IF(AX331&gt;=0,COUNT($V331:AX331)+$BT328,"")</f>
        <v/>
      </c>
      <c r="AY332" s="6" t="str">
        <f>IF(AY331&gt;=0,COUNT($V331:AY331)+$BT328,"")</f>
        <v/>
      </c>
      <c r="AZ332" s="6" t="str">
        <f>IF(AZ331&gt;=0,COUNT($V331:AZ331)+$BT328,"")</f>
        <v/>
      </c>
      <c r="BA332" s="6" t="str">
        <f>IF(BA331&gt;=0,COUNT($V331:BA331)+$BT328,"")</f>
        <v/>
      </c>
      <c r="BB332" s="6" t="str">
        <f>IF(BB331&gt;=0,COUNT($V331:BB331)+$BT328,"")</f>
        <v/>
      </c>
      <c r="BC332" s="6" t="str">
        <f>IF(BC331&gt;=0,COUNT($V331:BC331)+$BT328,"")</f>
        <v/>
      </c>
      <c r="BD332" s="6" t="str">
        <f>IF(BD331&gt;=0,COUNT($V331:BD331)+$BT328,"")</f>
        <v/>
      </c>
      <c r="BE332" s="6" t="str">
        <f>IF(BE331&gt;=0,COUNT($V331:BE331)+$BT328,"")</f>
        <v/>
      </c>
      <c r="BF332" s="6" t="str">
        <f>IF(BF331&gt;=0,COUNT($V331:BF331)+$BT328,"")</f>
        <v/>
      </c>
      <c r="BG332" s="6" t="str">
        <f>IF(BG331&gt;=0,COUNT($V331:BG331)+$BT328,"")</f>
        <v/>
      </c>
      <c r="BH332" s="6" t="str">
        <f>IF(BH331&gt;=0,COUNT($V331:BH331)+$BT328,"")</f>
        <v/>
      </c>
      <c r="BI332" s="6" t="str">
        <f>IF(BI331&gt;=0,COUNT($V331:BI331)+$BT328,"")</f>
        <v/>
      </c>
      <c r="BJ332" s="6" t="str">
        <f>IF(BJ331&gt;=0,COUNT($V331:BJ331)+$BT328,"")</f>
        <v/>
      </c>
      <c r="BK332" s="6" t="str">
        <f>IF(BK331&gt;=0,COUNT($V331:BK331)+$BT328,"")</f>
        <v/>
      </c>
      <c r="BL332" s="6" t="str">
        <f>IF(BL331&gt;=0,COUNT($V331:BL331)+$BT328,"")</f>
        <v/>
      </c>
      <c r="BM332" s="6" t="str">
        <f>IF(BM331&gt;=0,COUNT($V331:BM331)+$BT328,"")</f>
        <v/>
      </c>
      <c r="BN332" s="6" t="str">
        <f>IF(BN331&gt;=0,COUNT($V331:BN331)+$BT328,"")</f>
        <v/>
      </c>
      <c r="BO332" s="6" t="str">
        <f>IF(BO331&gt;=0,COUNT($V331:BO331)+$BT328,"")</f>
        <v/>
      </c>
      <c r="BP332" s="6" t="str">
        <f>IF(BP331&gt;=0,COUNT($V331:BP331)+$BT328,"")</f>
        <v/>
      </c>
      <c r="BQ332" s="6" t="str">
        <f>IF(BQ331&gt;=0,COUNT($V331:BQ331)+$BT328,"")</f>
        <v/>
      </c>
      <c r="BR332" s="6" t="str">
        <f>IF(BR331&gt;=0,COUNT($V331:BR331)+$BT328,"")</f>
        <v/>
      </c>
      <c r="BS332" s="6" t="str">
        <f>IF(BS331&gt;=0,COUNT($V331:BS331)+$BT328,"")</f>
        <v/>
      </c>
      <c r="BT332" s="6">
        <f>COUNT(V332:BS332)+BT328</f>
        <v>100</v>
      </c>
      <c r="BU332" s="276" t="str">
        <f>V332&amp;BU331&amp;W332&amp;BU331&amp;X332&amp;BU331&amp;Y332&amp;BU331&amp;Z332&amp;BU331&amp;AA332&amp;BU331&amp;AB332&amp;BU331&amp;AC332&amp;BU331&amp;AD332&amp;BU331&amp;AE332&amp;BU331&amp;AF332&amp;BU331&amp;AG332&amp;BU331&amp;AH332&amp;BU331&amp;AI332&amp;BU331&amp;AJ332&amp;BU331&amp;AK332&amp;BU331&amp;AL332&amp;BU331&amp;AM332&amp;BU331&amp;AN332&amp;BU331&amp;AO332&amp;BU331&amp;AP332&amp;BU331&amp;AQ332&amp;BU331&amp;AR332&amp;BU331&amp;AS332&amp;BU331&amp;AT332&amp;BU331&amp;AU332&amp;BU331&amp;AV332&amp;BU331&amp;AW332&amp;BU331&amp;AX332&amp;BU331&amp;AY332&amp;BU331&amp;AZ332&amp;BU331&amp;BA332&amp;BU331&amp;BB332&amp;BU331&amp;BC332&amp;BU331&amp;BD332&amp;BU331&amp;BE332&amp;BU331&amp;BF332&amp;BU331&amp;BG332&amp;BU331&amp;BH332&amp;BU331&amp;BI332&amp;BU331&amp;BJ332&amp;BU331&amp;BK332&amp;BU331&amp;BL332&amp;BU331&amp;BM332&amp;BU331&amp;BN332&amp;BU331&amp;BO332&amp;BU331&amp;BP332&amp;BU331&amp;BQ332&amp;BU331&amp;BR332&amp;BU331&amp;BS332</f>
        <v xml:space="preserve">                                                                                                  </v>
      </c>
      <c r="BV332" s="275">
        <f>SUM(V29,V89,V149,V209,V269,V329)</f>
        <v>11</v>
      </c>
      <c r="BW332" s="6"/>
    </row>
    <row r="333" spans="22:75" x14ac:dyDescent="0.35">
      <c r="V333" s="275">
        <f>'Encode Data'!J37</f>
        <v>0</v>
      </c>
      <c r="W333" s="6">
        <f t="shared" ref="W333:BB333" si="332">V333</f>
        <v>0</v>
      </c>
      <c r="X333" s="6">
        <f t="shared" si="332"/>
        <v>0</v>
      </c>
      <c r="Y333" s="6">
        <f t="shared" si="332"/>
        <v>0</v>
      </c>
      <c r="Z333" s="6">
        <f t="shared" si="332"/>
        <v>0</v>
      </c>
      <c r="AA333" s="6">
        <f t="shared" si="332"/>
        <v>0</v>
      </c>
      <c r="AB333" s="6">
        <f t="shared" si="332"/>
        <v>0</v>
      </c>
      <c r="AC333" s="6">
        <f t="shared" si="332"/>
        <v>0</v>
      </c>
      <c r="AD333" s="6">
        <f t="shared" si="332"/>
        <v>0</v>
      </c>
      <c r="AE333" s="6">
        <f t="shared" si="332"/>
        <v>0</v>
      </c>
      <c r="AF333" s="6">
        <f t="shared" si="332"/>
        <v>0</v>
      </c>
      <c r="AG333" s="6">
        <f t="shared" si="332"/>
        <v>0</v>
      </c>
      <c r="AH333" s="6">
        <f t="shared" si="332"/>
        <v>0</v>
      </c>
      <c r="AI333" s="6">
        <f t="shared" si="332"/>
        <v>0</v>
      </c>
      <c r="AJ333" s="6">
        <f t="shared" si="332"/>
        <v>0</v>
      </c>
      <c r="AK333" s="6">
        <f t="shared" si="332"/>
        <v>0</v>
      </c>
      <c r="AL333" s="6">
        <f t="shared" si="332"/>
        <v>0</v>
      </c>
      <c r="AM333" s="6">
        <f t="shared" si="332"/>
        <v>0</v>
      </c>
      <c r="AN333" s="6">
        <f t="shared" si="332"/>
        <v>0</v>
      </c>
      <c r="AO333" s="6">
        <f t="shared" si="332"/>
        <v>0</v>
      </c>
      <c r="AP333" s="6">
        <f t="shared" si="332"/>
        <v>0</v>
      </c>
      <c r="AQ333" s="6">
        <f t="shared" si="332"/>
        <v>0</v>
      </c>
      <c r="AR333" s="6">
        <f t="shared" si="332"/>
        <v>0</v>
      </c>
      <c r="AS333" s="6">
        <f t="shared" si="332"/>
        <v>0</v>
      </c>
      <c r="AT333" s="6">
        <f t="shared" si="332"/>
        <v>0</v>
      </c>
      <c r="AU333" s="6">
        <f t="shared" si="332"/>
        <v>0</v>
      </c>
      <c r="AV333" s="6">
        <f t="shared" si="332"/>
        <v>0</v>
      </c>
      <c r="AW333" s="6">
        <f t="shared" si="332"/>
        <v>0</v>
      </c>
      <c r="AX333" s="6">
        <f t="shared" si="332"/>
        <v>0</v>
      </c>
      <c r="AY333" s="6">
        <f t="shared" si="332"/>
        <v>0</v>
      </c>
      <c r="AZ333" s="6">
        <f t="shared" si="332"/>
        <v>0</v>
      </c>
      <c r="BA333" s="6">
        <f t="shared" si="332"/>
        <v>0</v>
      </c>
      <c r="BB333" s="6">
        <f t="shared" si="332"/>
        <v>0</v>
      </c>
      <c r="BC333" s="6">
        <f t="shared" ref="BC333:BS333" si="333">BB333</f>
        <v>0</v>
      </c>
      <c r="BD333" s="6">
        <f t="shared" si="333"/>
        <v>0</v>
      </c>
      <c r="BE333" s="6">
        <f t="shared" si="333"/>
        <v>0</v>
      </c>
      <c r="BF333" s="6">
        <f t="shared" si="333"/>
        <v>0</v>
      </c>
      <c r="BG333" s="6">
        <f t="shared" si="333"/>
        <v>0</v>
      </c>
      <c r="BH333" s="6">
        <f t="shared" si="333"/>
        <v>0</v>
      </c>
      <c r="BI333" s="6">
        <f t="shared" si="333"/>
        <v>0</v>
      </c>
      <c r="BJ333" s="6">
        <f t="shared" si="333"/>
        <v>0</v>
      </c>
      <c r="BK333" s="6">
        <f t="shared" si="333"/>
        <v>0</v>
      </c>
      <c r="BL333" s="6">
        <f t="shared" si="333"/>
        <v>0</v>
      </c>
      <c r="BM333" s="6">
        <f t="shared" si="333"/>
        <v>0</v>
      </c>
      <c r="BN333" s="6">
        <f t="shared" si="333"/>
        <v>0</v>
      </c>
      <c r="BO333" s="6">
        <f t="shared" si="333"/>
        <v>0</v>
      </c>
      <c r="BP333" s="6">
        <f t="shared" si="333"/>
        <v>0</v>
      </c>
      <c r="BQ333" s="6">
        <f t="shared" si="333"/>
        <v>0</v>
      </c>
      <c r="BR333" s="6">
        <f t="shared" si="333"/>
        <v>0</v>
      </c>
      <c r="BS333" s="6">
        <f t="shared" si="333"/>
        <v>0</v>
      </c>
      <c r="BV333" s="6"/>
      <c r="BW333" s="6"/>
    </row>
    <row r="334" spans="22:75" x14ac:dyDescent="0.35">
      <c r="V334" s="6">
        <v>1</v>
      </c>
      <c r="W334" s="6">
        <v>2</v>
      </c>
      <c r="X334" s="6">
        <v>3</v>
      </c>
      <c r="Y334" s="6">
        <v>4</v>
      </c>
      <c r="Z334" s="6">
        <v>5</v>
      </c>
      <c r="AA334" s="6">
        <v>6</v>
      </c>
      <c r="AB334" s="6">
        <v>7</v>
      </c>
      <c r="AC334" s="6">
        <v>8</v>
      </c>
      <c r="AD334" s="6">
        <v>9</v>
      </c>
      <c r="AE334" s="6">
        <v>10</v>
      </c>
      <c r="AF334" s="6">
        <v>11</v>
      </c>
      <c r="AG334" s="6">
        <v>12</v>
      </c>
      <c r="AH334" s="6">
        <v>13</v>
      </c>
      <c r="AI334" s="6">
        <v>14</v>
      </c>
      <c r="AJ334" s="6">
        <v>15</v>
      </c>
      <c r="AK334" s="6">
        <v>16</v>
      </c>
      <c r="AL334" s="6">
        <v>17</v>
      </c>
      <c r="AM334" s="6">
        <v>18</v>
      </c>
      <c r="AN334" s="6">
        <v>19</v>
      </c>
      <c r="AO334" s="6">
        <v>20</v>
      </c>
      <c r="AP334" s="6">
        <v>21</v>
      </c>
      <c r="AQ334" s="6">
        <v>22</v>
      </c>
      <c r="AR334" s="6">
        <v>23</v>
      </c>
      <c r="AS334" s="6">
        <v>24</v>
      </c>
      <c r="AT334" s="6">
        <v>25</v>
      </c>
      <c r="AU334" s="6">
        <v>26</v>
      </c>
      <c r="AV334" s="6">
        <v>27</v>
      </c>
      <c r="AW334" s="6">
        <v>28</v>
      </c>
      <c r="AX334" s="6">
        <v>29</v>
      </c>
      <c r="AY334" s="6">
        <v>30</v>
      </c>
      <c r="AZ334" s="6">
        <v>31</v>
      </c>
      <c r="BA334" s="6">
        <v>32</v>
      </c>
      <c r="BB334" s="6">
        <v>33</v>
      </c>
      <c r="BC334" s="6">
        <v>34</v>
      </c>
      <c r="BD334" s="6">
        <v>35</v>
      </c>
      <c r="BE334" s="6">
        <v>36</v>
      </c>
      <c r="BF334" s="6">
        <v>37</v>
      </c>
      <c r="BG334" s="6">
        <v>38</v>
      </c>
      <c r="BH334" s="6">
        <v>39</v>
      </c>
      <c r="BI334" s="6">
        <v>40</v>
      </c>
      <c r="BJ334" s="6">
        <v>41</v>
      </c>
      <c r="BK334" s="6">
        <v>42</v>
      </c>
      <c r="BL334" s="6">
        <v>43</v>
      </c>
      <c r="BM334" s="6">
        <v>44</v>
      </c>
      <c r="BN334" s="6">
        <v>45</v>
      </c>
      <c r="BO334" s="6">
        <v>46</v>
      </c>
      <c r="BP334" s="6">
        <v>47</v>
      </c>
      <c r="BQ334" s="6">
        <v>48</v>
      </c>
      <c r="BR334" s="6">
        <v>49</v>
      </c>
      <c r="BS334" s="6">
        <v>50</v>
      </c>
      <c r="BV334" s="6"/>
      <c r="BW334" s="6"/>
    </row>
    <row r="335" spans="22:75" x14ac:dyDescent="0.35">
      <c r="V335" s="6">
        <f t="shared" ref="V335:BA335" si="334">V333-V334</f>
        <v>-1</v>
      </c>
      <c r="W335" s="6">
        <f t="shared" si="334"/>
        <v>-2</v>
      </c>
      <c r="X335" s="6">
        <f t="shared" si="334"/>
        <v>-3</v>
      </c>
      <c r="Y335" s="6">
        <f t="shared" si="334"/>
        <v>-4</v>
      </c>
      <c r="Z335" s="6">
        <f t="shared" si="334"/>
        <v>-5</v>
      </c>
      <c r="AA335" s="6">
        <f t="shared" si="334"/>
        <v>-6</v>
      </c>
      <c r="AB335" s="6">
        <f t="shared" si="334"/>
        <v>-7</v>
      </c>
      <c r="AC335" s="6">
        <f t="shared" si="334"/>
        <v>-8</v>
      </c>
      <c r="AD335" s="6">
        <f t="shared" si="334"/>
        <v>-9</v>
      </c>
      <c r="AE335" s="6">
        <f t="shared" si="334"/>
        <v>-10</v>
      </c>
      <c r="AF335" s="6">
        <f t="shared" si="334"/>
        <v>-11</v>
      </c>
      <c r="AG335" s="6">
        <f t="shared" si="334"/>
        <v>-12</v>
      </c>
      <c r="AH335" s="6">
        <f t="shared" si="334"/>
        <v>-13</v>
      </c>
      <c r="AI335" s="6">
        <f t="shared" si="334"/>
        <v>-14</v>
      </c>
      <c r="AJ335" s="6">
        <f t="shared" si="334"/>
        <v>-15</v>
      </c>
      <c r="AK335" s="6">
        <f t="shared" si="334"/>
        <v>-16</v>
      </c>
      <c r="AL335" s="6">
        <f t="shared" si="334"/>
        <v>-17</v>
      </c>
      <c r="AM335" s="6">
        <f t="shared" si="334"/>
        <v>-18</v>
      </c>
      <c r="AN335" s="6">
        <f t="shared" si="334"/>
        <v>-19</v>
      </c>
      <c r="AO335" s="6">
        <f t="shared" si="334"/>
        <v>-20</v>
      </c>
      <c r="AP335" s="6">
        <f t="shared" si="334"/>
        <v>-21</v>
      </c>
      <c r="AQ335" s="6">
        <f t="shared" si="334"/>
        <v>-22</v>
      </c>
      <c r="AR335" s="6">
        <f t="shared" si="334"/>
        <v>-23</v>
      </c>
      <c r="AS335" s="6">
        <f t="shared" si="334"/>
        <v>-24</v>
      </c>
      <c r="AT335" s="6">
        <f t="shared" si="334"/>
        <v>-25</v>
      </c>
      <c r="AU335" s="6">
        <f t="shared" si="334"/>
        <v>-26</v>
      </c>
      <c r="AV335" s="6">
        <f t="shared" si="334"/>
        <v>-27</v>
      </c>
      <c r="AW335" s="6">
        <f t="shared" si="334"/>
        <v>-28</v>
      </c>
      <c r="AX335" s="6">
        <f t="shared" si="334"/>
        <v>-29</v>
      </c>
      <c r="AY335" s="6">
        <f t="shared" si="334"/>
        <v>-30</v>
      </c>
      <c r="AZ335" s="6">
        <f t="shared" si="334"/>
        <v>-31</v>
      </c>
      <c r="BA335" s="6">
        <f t="shared" si="334"/>
        <v>-32</v>
      </c>
      <c r="BB335" s="6">
        <f t="shared" ref="BB335:BS335" si="335">BB333-BB334</f>
        <v>-33</v>
      </c>
      <c r="BC335" s="6">
        <f t="shared" si="335"/>
        <v>-34</v>
      </c>
      <c r="BD335" s="6">
        <f t="shared" si="335"/>
        <v>-35</v>
      </c>
      <c r="BE335" s="6">
        <f t="shared" si="335"/>
        <v>-36</v>
      </c>
      <c r="BF335" s="6">
        <f t="shared" si="335"/>
        <v>-37</v>
      </c>
      <c r="BG335" s="6">
        <f t="shared" si="335"/>
        <v>-38</v>
      </c>
      <c r="BH335" s="6">
        <f t="shared" si="335"/>
        <v>-39</v>
      </c>
      <c r="BI335" s="6">
        <f t="shared" si="335"/>
        <v>-40</v>
      </c>
      <c r="BJ335" s="6">
        <f t="shared" si="335"/>
        <v>-41</v>
      </c>
      <c r="BK335" s="6">
        <f t="shared" si="335"/>
        <v>-42</v>
      </c>
      <c r="BL335" s="6">
        <f t="shared" si="335"/>
        <v>-43</v>
      </c>
      <c r="BM335" s="6">
        <f t="shared" si="335"/>
        <v>-44</v>
      </c>
      <c r="BN335" s="6">
        <f t="shared" si="335"/>
        <v>-45</v>
      </c>
      <c r="BO335" s="6">
        <f t="shared" si="335"/>
        <v>-46</v>
      </c>
      <c r="BP335" s="6">
        <f t="shared" si="335"/>
        <v>-47</v>
      </c>
      <c r="BQ335" s="6">
        <f t="shared" si="335"/>
        <v>-48</v>
      </c>
      <c r="BR335" s="6">
        <f t="shared" si="335"/>
        <v>-49</v>
      </c>
      <c r="BS335" s="6">
        <f t="shared" si="335"/>
        <v>-50</v>
      </c>
      <c r="BU335" s="6" t="s">
        <v>21</v>
      </c>
      <c r="BV335" s="6"/>
      <c r="BW335" s="6"/>
    </row>
    <row r="336" spans="22:75" x14ac:dyDescent="0.35">
      <c r="V336" s="6" t="str">
        <f>IF(V335&gt;=0,COUNT($V335)+BT332,"")</f>
        <v/>
      </c>
      <c r="W336" s="6" t="str">
        <f>IF(W335&gt;=0,COUNT($V335:W335)+$BT332,"")</f>
        <v/>
      </c>
      <c r="X336" s="6" t="str">
        <f>IF(X335&gt;=0,COUNT($V335:X335)+$BT332,"")</f>
        <v/>
      </c>
      <c r="Y336" s="6" t="str">
        <f>IF(Y335&gt;=0,COUNT($V335:Y335)+$BT332,"")</f>
        <v/>
      </c>
      <c r="Z336" s="6" t="str">
        <f>IF(Z335&gt;=0,COUNT($V335:Z335)+$BT332,"")</f>
        <v/>
      </c>
      <c r="AA336" s="6" t="str">
        <f>IF(AA335&gt;=0,COUNT($V335:AA335)+$BT332,"")</f>
        <v/>
      </c>
      <c r="AB336" s="6" t="str">
        <f>IF(AB335&gt;=0,COUNT($V335:AB335)+$BT332,"")</f>
        <v/>
      </c>
      <c r="AC336" s="6" t="str">
        <f>IF(AC335&gt;=0,COUNT($V335:AC335)+$BT332,"")</f>
        <v/>
      </c>
      <c r="AD336" s="6" t="str">
        <f>IF(AD335&gt;=0,COUNT($V335:AD335)+$BT332,"")</f>
        <v/>
      </c>
      <c r="AE336" s="6" t="str">
        <f>IF(AE335&gt;=0,COUNT($V335:AE335)+$BT332,"")</f>
        <v/>
      </c>
      <c r="AF336" s="6" t="str">
        <f>IF(AF335&gt;=0,COUNT($V335:AF335)+$BT332,"")</f>
        <v/>
      </c>
      <c r="AG336" s="6" t="str">
        <f>IF(AG335&gt;=0,COUNT($V335:AG335)+$BT332,"")</f>
        <v/>
      </c>
      <c r="AH336" s="6" t="str">
        <f>IF(AH335&gt;=0,COUNT($V335:AH335)+$BT332,"")</f>
        <v/>
      </c>
      <c r="AI336" s="6" t="str">
        <f>IF(AI335&gt;=0,COUNT($V335:AI335)+$BT332,"")</f>
        <v/>
      </c>
      <c r="AJ336" s="6" t="str">
        <f>IF(AJ335&gt;=0,COUNT($V335:AJ335)+$BT332,"")</f>
        <v/>
      </c>
      <c r="AK336" s="6" t="str">
        <f>IF(AK335&gt;=0,COUNT($V335:AK335)+$BT332,"")</f>
        <v/>
      </c>
      <c r="AL336" s="6" t="str">
        <f>IF(AL335&gt;=0,COUNT($V335:AL335)+$BT332,"")</f>
        <v/>
      </c>
      <c r="AM336" s="6" t="str">
        <f>IF(AM335&gt;=0,COUNT($V335:AM335)+$BT332,"")</f>
        <v/>
      </c>
      <c r="AN336" s="6" t="str">
        <f>IF(AN335&gt;=0,COUNT($V335:AN335)+$BT332,"")</f>
        <v/>
      </c>
      <c r="AO336" s="6" t="str">
        <f>IF(AO335&gt;=0,COUNT($V335:AO335)+$BT332,"")</f>
        <v/>
      </c>
      <c r="AP336" s="6" t="str">
        <f>IF(AP335&gt;=0,COUNT($V335:AP335)+$BT332,"")</f>
        <v/>
      </c>
      <c r="AQ336" s="6" t="str">
        <f>IF(AQ335&gt;=0,COUNT($V335:AQ335)+$BT332,"")</f>
        <v/>
      </c>
      <c r="AR336" s="6" t="str">
        <f>IF(AR335&gt;=0,COUNT($V335:AR335)+$BT332,"")</f>
        <v/>
      </c>
      <c r="AS336" s="6" t="str">
        <f>IF(AS335&gt;=0,COUNT($V335:AS335)+$BT332,"")</f>
        <v/>
      </c>
      <c r="AT336" s="6" t="str">
        <f>IF(AT335&gt;=0,COUNT($V335:AT335)+$BT332,"")</f>
        <v/>
      </c>
      <c r="AU336" s="6" t="str">
        <f>IF(AU335&gt;=0,COUNT($V335:AU335)+$BT332,"")</f>
        <v/>
      </c>
      <c r="AV336" s="6" t="str">
        <f>IF(AV335&gt;=0,COUNT($V335:AV335)+$BT332,"")</f>
        <v/>
      </c>
      <c r="AW336" s="6" t="str">
        <f>IF(AW335&gt;=0,COUNT($V335:AW335)+$BT332,"")</f>
        <v/>
      </c>
      <c r="AX336" s="6" t="str">
        <f>IF(AX335&gt;=0,COUNT($V335:AX335)+$BT332,"")</f>
        <v/>
      </c>
      <c r="AY336" s="6" t="str">
        <f>IF(AY335&gt;=0,COUNT($V335:AY335)+$BT332,"")</f>
        <v/>
      </c>
      <c r="AZ336" s="6" t="str">
        <f>IF(AZ335&gt;=0,COUNT($V335:AZ335)+$BT332,"")</f>
        <v/>
      </c>
      <c r="BA336" s="6" t="str">
        <f>IF(BA335&gt;=0,COUNT($V335:BA335)+$BT332,"")</f>
        <v/>
      </c>
      <c r="BB336" s="6" t="str">
        <f>IF(BB335&gt;=0,COUNT($V335:BB335)+$BT332,"")</f>
        <v/>
      </c>
      <c r="BC336" s="6" t="str">
        <f>IF(BC335&gt;=0,COUNT($V335:BC335)+$BT332,"")</f>
        <v/>
      </c>
      <c r="BD336" s="6" t="str">
        <f>IF(BD335&gt;=0,COUNT($V335:BD335)+$BT332,"")</f>
        <v/>
      </c>
      <c r="BE336" s="6" t="str">
        <f>IF(BE335&gt;=0,COUNT($V335:BE335)+$BT332,"")</f>
        <v/>
      </c>
      <c r="BF336" s="6" t="str">
        <f>IF(BF335&gt;=0,COUNT($V335:BF335)+$BT332,"")</f>
        <v/>
      </c>
      <c r="BG336" s="6" t="str">
        <f>IF(BG335&gt;=0,COUNT($V335:BG335)+$BT332,"")</f>
        <v/>
      </c>
      <c r="BH336" s="6" t="str">
        <f>IF(BH335&gt;=0,COUNT($V335:BH335)+$BT332,"")</f>
        <v/>
      </c>
      <c r="BI336" s="6" t="str">
        <f>IF(BI335&gt;=0,COUNT($V335:BI335)+$BT332,"")</f>
        <v/>
      </c>
      <c r="BJ336" s="6" t="str">
        <f>IF(BJ335&gt;=0,COUNT($V335:BJ335)+$BT332,"")</f>
        <v/>
      </c>
      <c r="BK336" s="6" t="str">
        <f>IF(BK335&gt;=0,COUNT($V335:BK335)+$BT332,"")</f>
        <v/>
      </c>
      <c r="BL336" s="6" t="str">
        <f>IF(BL335&gt;=0,COUNT($V335:BL335)+$BT332,"")</f>
        <v/>
      </c>
      <c r="BM336" s="6" t="str">
        <f>IF(BM335&gt;=0,COUNT($V335:BM335)+$BT332,"")</f>
        <v/>
      </c>
      <c r="BN336" s="6" t="str">
        <f>IF(BN335&gt;=0,COUNT($V335:BN335)+$BT332,"")</f>
        <v/>
      </c>
      <c r="BO336" s="6" t="str">
        <f>IF(BO335&gt;=0,COUNT($V335:BO335)+$BT332,"")</f>
        <v/>
      </c>
      <c r="BP336" s="6" t="str">
        <f>IF(BP335&gt;=0,COUNT($V335:BP335)+$BT332,"")</f>
        <v/>
      </c>
      <c r="BQ336" s="6" t="str">
        <f>IF(BQ335&gt;=0,COUNT($V335:BQ335)+$BT332,"")</f>
        <v/>
      </c>
      <c r="BR336" s="6" t="str">
        <f>IF(BR335&gt;=0,COUNT($V335:BR335)+$BT332,"")</f>
        <v/>
      </c>
      <c r="BS336" s="6" t="str">
        <f>IF(BS335&gt;=0,COUNT($V335:BS335)+$BT332,"")</f>
        <v/>
      </c>
      <c r="BT336" s="6">
        <f>COUNT(V336:BS336)+BT332</f>
        <v>100</v>
      </c>
      <c r="BU336" s="276" t="str">
        <f>V336&amp;BU335&amp;W336&amp;BU335&amp;X336&amp;BU335&amp;Y336&amp;BU335&amp;Z336&amp;BU335&amp;AA336&amp;BU335&amp;AB336&amp;BU335&amp;AC336&amp;BU335&amp;AD336&amp;BU335&amp;AE336&amp;BU335&amp;AF336&amp;BU335&amp;AG336&amp;BU335&amp;AH336&amp;BU335&amp;AI336&amp;BU335&amp;AJ336&amp;BU335&amp;AK336&amp;BU335&amp;AL336&amp;BU335&amp;AM336&amp;BU335&amp;AN336&amp;BU335&amp;AO336&amp;BU335&amp;AP336&amp;BU335&amp;AQ336&amp;BU335&amp;AR336&amp;BU335&amp;AS336&amp;BU335&amp;AT336&amp;BU335&amp;AU336&amp;BU335&amp;AV336&amp;BU335&amp;AW336&amp;BU335&amp;AX336&amp;BU335&amp;AY336&amp;BU335&amp;AZ336&amp;BU335&amp;BA336&amp;BU335&amp;BB336&amp;BU335&amp;BC336&amp;BU335&amp;BD336&amp;BU335&amp;BE336&amp;BU335&amp;BF336&amp;BU335&amp;BG336&amp;BU335&amp;BH336&amp;BU335&amp;BI336&amp;BU335&amp;BJ336&amp;BU335&amp;BK336&amp;BU335&amp;BL336&amp;BU335&amp;BM336&amp;BU335&amp;BN336&amp;BU335&amp;BO336&amp;BU335&amp;BP336&amp;BU335&amp;BQ336&amp;BU335&amp;BR336&amp;BU335&amp;BS336</f>
        <v xml:space="preserve">                                                                                                  </v>
      </c>
      <c r="BV336" s="275">
        <f>SUM(V33,V93,V153,V213,V273,V333)</f>
        <v>10</v>
      </c>
      <c r="BW336" s="6"/>
    </row>
    <row r="337" spans="22:75" x14ac:dyDescent="0.35">
      <c r="V337" s="275">
        <f>'Encode Data'!J40</f>
        <v>0</v>
      </c>
      <c r="W337" s="6">
        <f t="shared" ref="W337:BB337" si="336">V337</f>
        <v>0</v>
      </c>
      <c r="X337" s="6">
        <f t="shared" si="336"/>
        <v>0</v>
      </c>
      <c r="Y337" s="6">
        <f t="shared" si="336"/>
        <v>0</v>
      </c>
      <c r="Z337" s="6">
        <f t="shared" si="336"/>
        <v>0</v>
      </c>
      <c r="AA337" s="6">
        <f t="shared" si="336"/>
        <v>0</v>
      </c>
      <c r="AB337" s="6">
        <f t="shared" si="336"/>
        <v>0</v>
      </c>
      <c r="AC337" s="6">
        <f t="shared" si="336"/>
        <v>0</v>
      </c>
      <c r="AD337" s="6">
        <f t="shared" si="336"/>
        <v>0</v>
      </c>
      <c r="AE337" s="6">
        <f t="shared" si="336"/>
        <v>0</v>
      </c>
      <c r="AF337" s="6">
        <f t="shared" si="336"/>
        <v>0</v>
      </c>
      <c r="AG337" s="6">
        <f t="shared" si="336"/>
        <v>0</v>
      </c>
      <c r="AH337" s="6">
        <f t="shared" si="336"/>
        <v>0</v>
      </c>
      <c r="AI337" s="6">
        <f t="shared" si="336"/>
        <v>0</v>
      </c>
      <c r="AJ337" s="6">
        <f t="shared" si="336"/>
        <v>0</v>
      </c>
      <c r="AK337" s="6">
        <f t="shared" si="336"/>
        <v>0</v>
      </c>
      <c r="AL337" s="6">
        <f t="shared" si="336"/>
        <v>0</v>
      </c>
      <c r="AM337" s="6">
        <f t="shared" si="336"/>
        <v>0</v>
      </c>
      <c r="AN337" s="6">
        <f t="shared" si="336"/>
        <v>0</v>
      </c>
      <c r="AO337" s="6">
        <f t="shared" si="336"/>
        <v>0</v>
      </c>
      <c r="AP337" s="6">
        <f t="shared" si="336"/>
        <v>0</v>
      </c>
      <c r="AQ337" s="6">
        <f t="shared" si="336"/>
        <v>0</v>
      </c>
      <c r="AR337" s="6">
        <f t="shared" si="336"/>
        <v>0</v>
      </c>
      <c r="AS337" s="6">
        <f t="shared" si="336"/>
        <v>0</v>
      </c>
      <c r="AT337" s="6">
        <f t="shared" si="336"/>
        <v>0</v>
      </c>
      <c r="AU337" s="6">
        <f t="shared" si="336"/>
        <v>0</v>
      </c>
      <c r="AV337" s="6">
        <f t="shared" si="336"/>
        <v>0</v>
      </c>
      <c r="AW337" s="6">
        <f t="shared" si="336"/>
        <v>0</v>
      </c>
      <c r="AX337" s="6">
        <f t="shared" si="336"/>
        <v>0</v>
      </c>
      <c r="AY337" s="6">
        <f t="shared" si="336"/>
        <v>0</v>
      </c>
      <c r="AZ337" s="6">
        <f t="shared" si="336"/>
        <v>0</v>
      </c>
      <c r="BA337" s="6">
        <f t="shared" si="336"/>
        <v>0</v>
      </c>
      <c r="BB337" s="6">
        <f t="shared" si="336"/>
        <v>0</v>
      </c>
      <c r="BC337" s="6">
        <f t="shared" ref="BC337:BS337" si="337">BB337</f>
        <v>0</v>
      </c>
      <c r="BD337" s="6">
        <f t="shared" si="337"/>
        <v>0</v>
      </c>
      <c r="BE337" s="6">
        <f t="shared" si="337"/>
        <v>0</v>
      </c>
      <c r="BF337" s="6">
        <f t="shared" si="337"/>
        <v>0</v>
      </c>
      <c r="BG337" s="6">
        <f t="shared" si="337"/>
        <v>0</v>
      </c>
      <c r="BH337" s="6">
        <f t="shared" si="337"/>
        <v>0</v>
      </c>
      <c r="BI337" s="6">
        <f t="shared" si="337"/>
        <v>0</v>
      </c>
      <c r="BJ337" s="6">
        <f t="shared" si="337"/>
        <v>0</v>
      </c>
      <c r="BK337" s="6">
        <f t="shared" si="337"/>
        <v>0</v>
      </c>
      <c r="BL337" s="6">
        <f t="shared" si="337"/>
        <v>0</v>
      </c>
      <c r="BM337" s="6">
        <f t="shared" si="337"/>
        <v>0</v>
      </c>
      <c r="BN337" s="6">
        <f t="shared" si="337"/>
        <v>0</v>
      </c>
      <c r="BO337" s="6">
        <f t="shared" si="337"/>
        <v>0</v>
      </c>
      <c r="BP337" s="6">
        <f t="shared" si="337"/>
        <v>0</v>
      </c>
      <c r="BQ337" s="6">
        <f t="shared" si="337"/>
        <v>0</v>
      </c>
      <c r="BR337" s="6">
        <f t="shared" si="337"/>
        <v>0</v>
      </c>
      <c r="BS337" s="6">
        <f t="shared" si="337"/>
        <v>0</v>
      </c>
      <c r="BV337" s="6"/>
      <c r="BW337" s="6"/>
    </row>
    <row r="338" spans="22:75" x14ac:dyDescent="0.35">
      <c r="V338" s="6">
        <v>1</v>
      </c>
      <c r="W338" s="6">
        <v>2</v>
      </c>
      <c r="X338" s="6">
        <v>3</v>
      </c>
      <c r="Y338" s="6">
        <v>4</v>
      </c>
      <c r="Z338" s="6">
        <v>5</v>
      </c>
      <c r="AA338" s="6">
        <v>6</v>
      </c>
      <c r="AB338" s="6">
        <v>7</v>
      </c>
      <c r="AC338" s="6">
        <v>8</v>
      </c>
      <c r="AD338" s="6">
        <v>9</v>
      </c>
      <c r="AE338" s="6">
        <v>10</v>
      </c>
      <c r="AF338" s="6">
        <v>11</v>
      </c>
      <c r="AG338" s="6">
        <v>12</v>
      </c>
      <c r="AH338" s="6">
        <v>13</v>
      </c>
      <c r="AI338" s="6">
        <v>14</v>
      </c>
      <c r="AJ338" s="6">
        <v>15</v>
      </c>
      <c r="AK338" s="6">
        <v>16</v>
      </c>
      <c r="AL338" s="6">
        <v>17</v>
      </c>
      <c r="AM338" s="6">
        <v>18</v>
      </c>
      <c r="AN338" s="6">
        <v>19</v>
      </c>
      <c r="AO338" s="6">
        <v>20</v>
      </c>
      <c r="AP338" s="6">
        <v>21</v>
      </c>
      <c r="AQ338" s="6">
        <v>22</v>
      </c>
      <c r="AR338" s="6">
        <v>23</v>
      </c>
      <c r="AS338" s="6">
        <v>24</v>
      </c>
      <c r="AT338" s="6">
        <v>25</v>
      </c>
      <c r="AU338" s="6">
        <v>26</v>
      </c>
      <c r="AV338" s="6">
        <v>27</v>
      </c>
      <c r="AW338" s="6">
        <v>28</v>
      </c>
      <c r="AX338" s="6">
        <v>29</v>
      </c>
      <c r="AY338" s="6">
        <v>30</v>
      </c>
      <c r="AZ338" s="6">
        <v>31</v>
      </c>
      <c r="BA338" s="6">
        <v>32</v>
      </c>
      <c r="BB338" s="6">
        <v>33</v>
      </c>
      <c r="BC338" s="6">
        <v>34</v>
      </c>
      <c r="BD338" s="6">
        <v>35</v>
      </c>
      <c r="BE338" s="6">
        <v>36</v>
      </c>
      <c r="BF338" s="6">
        <v>37</v>
      </c>
      <c r="BG338" s="6">
        <v>38</v>
      </c>
      <c r="BH338" s="6">
        <v>39</v>
      </c>
      <c r="BI338" s="6">
        <v>40</v>
      </c>
      <c r="BJ338" s="6">
        <v>41</v>
      </c>
      <c r="BK338" s="6">
        <v>42</v>
      </c>
      <c r="BL338" s="6">
        <v>43</v>
      </c>
      <c r="BM338" s="6">
        <v>44</v>
      </c>
      <c r="BN338" s="6">
        <v>45</v>
      </c>
      <c r="BO338" s="6">
        <v>46</v>
      </c>
      <c r="BP338" s="6">
        <v>47</v>
      </c>
      <c r="BQ338" s="6">
        <v>48</v>
      </c>
      <c r="BR338" s="6">
        <v>49</v>
      </c>
      <c r="BS338" s="6">
        <v>50</v>
      </c>
      <c r="BV338" s="6"/>
    </row>
    <row r="339" spans="22:75" x14ac:dyDescent="0.35">
      <c r="V339" s="6">
        <f t="shared" ref="V339:BA339" si="338">V337-V338</f>
        <v>-1</v>
      </c>
      <c r="W339" s="6">
        <f t="shared" si="338"/>
        <v>-2</v>
      </c>
      <c r="X339" s="6">
        <f t="shared" si="338"/>
        <v>-3</v>
      </c>
      <c r="Y339" s="6">
        <f t="shared" si="338"/>
        <v>-4</v>
      </c>
      <c r="Z339" s="6">
        <f t="shared" si="338"/>
        <v>-5</v>
      </c>
      <c r="AA339" s="6">
        <f t="shared" si="338"/>
        <v>-6</v>
      </c>
      <c r="AB339" s="6">
        <f t="shared" si="338"/>
        <v>-7</v>
      </c>
      <c r="AC339" s="6">
        <f t="shared" si="338"/>
        <v>-8</v>
      </c>
      <c r="AD339" s="6">
        <f t="shared" si="338"/>
        <v>-9</v>
      </c>
      <c r="AE339" s="6">
        <f t="shared" si="338"/>
        <v>-10</v>
      </c>
      <c r="AF339" s="6">
        <f t="shared" si="338"/>
        <v>-11</v>
      </c>
      <c r="AG339" s="6">
        <f t="shared" si="338"/>
        <v>-12</v>
      </c>
      <c r="AH339" s="6">
        <f t="shared" si="338"/>
        <v>-13</v>
      </c>
      <c r="AI339" s="6">
        <f t="shared" si="338"/>
        <v>-14</v>
      </c>
      <c r="AJ339" s="6">
        <f t="shared" si="338"/>
        <v>-15</v>
      </c>
      <c r="AK339" s="6">
        <f t="shared" si="338"/>
        <v>-16</v>
      </c>
      <c r="AL339" s="6">
        <f t="shared" si="338"/>
        <v>-17</v>
      </c>
      <c r="AM339" s="6">
        <f t="shared" si="338"/>
        <v>-18</v>
      </c>
      <c r="AN339" s="6">
        <f t="shared" si="338"/>
        <v>-19</v>
      </c>
      <c r="AO339" s="6">
        <f t="shared" si="338"/>
        <v>-20</v>
      </c>
      <c r="AP339" s="6">
        <f t="shared" si="338"/>
        <v>-21</v>
      </c>
      <c r="AQ339" s="6">
        <f t="shared" si="338"/>
        <v>-22</v>
      </c>
      <c r="AR339" s="6">
        <f t="shared" si="338"/>
        <v>-23</v>
      </c>
      <c r="AS339" s="6">
        <f t="shared" si="338"/>
        <v>-24</v>
      </c>
      <c r="AT339" s="6">
        <f t="shared" si="338"/>
        <v>-25</v>
      </c>
      <c r="AU339" s="6">
        <f t="shared" si="338"/>
        <v>-26</v>
      </c>
      <c r="AV339" s="6">
        <f t="shared" si="338"/>
        <v>-27</v>
      </c>
      <c r="AW339" s="6">
        <f t="shared" si="338"/>
        <v>-28</v>
      </c>
      <c r="AX339" s="6">
        <f t="shared" si="338"/>
        <v>-29</v>
      </c>
      <c r="AY339" s="6">
        <f t="shared" si="338"/>
        <v>-30</v>
      </c>
      <c r="AZ339" s="6">
        <f t="shared" si="338"/>
        <v>-31</v>
      </c>
      <c r="BA339" s="6">
        <f t="shared" si="338"/>
        <v>-32</v>
      </c>
      <c r="BB339" s="6">
        <f t="shared" ref="BB339:BS339" si="339">BB337-BB338</f>
        <v>-33</v>
      </c>
      <c r="BC339" s="6">
        <f t="shared" si="339"/>
        <v>-34</v>
      </c>
      <c r="BD339" s="6">
        <f t="shared" si="339"/>
        <v>-35</v>
      </c>
      <c r="BE339" s="6">
        <f t="shared" si="339"/>
        <v>-36</v>
      </c>
      <c r="BF339" s="6">
        <f t="shared" si="339"/>
        <v>-37</v>
      </c>
      <c r="BG339" s="6">
        <f t="shared" si="339"/>
        <v>-38</v>
      </c>
      <c r="BH339" s="6">
        <f t="shared" si="339"/>
        <v>-39</v>
      </c>
      <c r="BI339" s="6">
        <f t="shared" si="339"/>
        <v>-40</v>
      </c>
      <c r="BJ339" s="6">
        <f t="shared" si="339"/>
        <v>-41</v>
      </c>
      <c r="BK339" s="6">
        <f t="shared" si="339"/>
        <v>-42</v>
      </c>
      <c r="BL339" s="6">
        <f t="shared" si="339"/>
        <v>-43</v>
      </c>
      <c r="BM339" s="6">
        <f t="shared" si="339"/>
        <v>-44</v>
      </c>
      <c r="BN339" s="6">
        <f t="shared" si="339"/>
        <v>-45</v>
      </c>
      <c r="BO339" s="6">
        <f t="shared" si="339"/>
        <v>-46</v>
      </c>
      <c r="BP339" s="6">
        <f t="shared" si="339"/>
        <v>-47</v>
      </c>
      <c r="BQ339" s="6">
        <f t="shared" si="339"/>
        <v>-48</v>
      </c>
      <c r="BR339" s="6">
        <f t="shared" si="339"/>
        <v>-49</v>
      </c>
      <c r="BS339" s="6">
        <f t="shared" si="339"/>
        <v>-50</v>
      </c>
      <c r="BU339" s="6" t="s">
        <v>21</v>
      </c>
      <c r="BV339" s="6"/>
    </row>
    <row r="340" spans="22:75" x14ac:dyDescent="0.35">
      <c r="V340" s="6" t="str">
        <f>IF(V339&gt;=0,COUNT($V339)+BT336,"")</f>
        <v/>
      </c>
      <c r="W340" s="6" t="str">
        <f>IF(W339&gt;=0,COUNT($V339:W339)+$BT336,"")</f>
        <v/>
      </c>
      <c r="X340" s="6" t="str">
        <f>IF(X339&gt;=0,COUNT($V339:X339)+$BT336,"")</f>
        <v/>
      </c>
      <c r="Y340" s="6" t="str">
        <f>IF(Y339&gt;=0,COUNT($V339:Y339)+$BT336,"")</f>
        <v/>
      </c>
      <c r="Z340" s="6" t="str">
        <f>IF(Z339&gt;=0,COUNT($V339:Z339)+$BT336,"")</f>
        <v/>
      </c>
      <c r="AA340" s="6" t="str">
        <f>IF(AA339&gt;=0,COUNT($V339:AA339)+$BT336,"")</f>
        <v/>
      </c>
      <c r="AB340" s="6" t="str">
        <f>IF(AB339&gt;=0,COUNT($V339:AB339)+$BT336,"")</f>
        <v/>
      </c>
      <c r="AC340" s="6" t="str">
        <f>IF(AC339&gt;=0,COUNT($V339:AC339)+$BT336,"")</f>
        <v/>
      </c>
      <c r="AD340" s="6" t="str">
        <f>IF(AD339&gt;=0,COUNT($V339:AD339)+$BT336,"")</f>
        <v/>
      </c>
      <c r="AE340" s="6" t="str">
        <f>IF(AE339&gt;=0,COUNT($V339:AE339)+$BT336,"")</f>
        <v/>
      </c>
      <c r="AF340" s="6" t="str">
        <f>IF(AF339&gt;=0,COUNT($V339:AF339)+$BT336,"")</f>
        <v/>
      </c>
      <c r="AG340" s="6" t="str">
        <f>IF(AG339&gt;=0,COUNT($V339:AG339)+$BT336,"")</f>
        <v/>
      </c>
      <c r="AH340" s="6" t="str">
        <f>IF(AH339&gt;=0,COUNT($V339:AH339)+$BT336,"")</f>
        <v/>
      </c>
      <c r="AI340" s="6" t="str">
        <f>IF(AI339&gt;=0,COUNT($V339:AI339)+$BT336,"")</f>
        <v/>
      </c>
      <c r="AJ340" s="6" t="str">
        <f>IF(AJ339&gt;=0,COUNT($V339:AJ339)+$BT336,"")</f>
        <v/>
      </c>
      <c r="AK340" s="6" t="str">
        <f>IF(AK339&gt;=0,COUNT($V339:AK339)+$BT336,"")</f>
        <v/>
      </c>
      <c r="AL340" s="6" t="str">
        <f>IF(AL339&gt;=0,COUNT($V339:AL339)+$BT336,"")</f>
        <v/>
      </c>
      <c r="AM340" s="6" t="str">
        <f>IF(AM339&gt;=0,COUNT($V339:AM339)+$BT336,"")</f>
        <v/>
      </c>
      <c r="AN340" s="6" t="str">
        <f>IF(AN339&gt;=0,COUNT($V339:AN339)+$BT336,"")</f>
        <v/>
      </c>
      <c r="AO340" s="6" t="str">
        <f>IF(AO339&gt;=0,COUNT($V339:AO339)+$BT336,"")</f>
        <v/>
      </c>
      <c r="AP340" s="6" t="str">
        <f>IF(AP339&gt;=0,COUNT($V339:AP339)+$BT336,"")</f>
        <v/>
      </c>
      <c r="AQ340" s="6" t="str">
        <f>IF(AQ339&gt;=0,COUNT($V339:AQ339)+$BT336,"")</f>
        <v/>
      </c>
      <c r="AR340" s="6" t="str">
        <f>IF(AR339&gt;=0,COUNT($V339:AR339)+$BT336,"")</f>
        <v/>
      </c>
      <c r="AS340" s="6" t="str">
        <f>IF(AS339&gt;=0,COUNT($V339:AS339)+$BT336,"")</f>
        <v/>
      </c>
      <c r="AT340" s="6" t="str">
        <f>IF(AT339&gt;=0,COUNT($V339:AT339)+$BT336,"")</f>
        <v/>
      </c>
      <c r="AU340" s="6" t="str">
        <f>IF(AU339&gt;=0,COUNT($V339:AU339)+$BT336,"")</f>
        <v/>
      </c>
      <c r="AV340" s="6" t="str">
        <f>IF(AV339&gt;=0,COUNT($V339:AV339)+$BT336,"")</f>
        <v/>
      </c>
      <c r="AW340" s="6" t="str">
        <f>IF(AW339&gt;=0,COUNT($V339:AW339)+$BT336,"")</f>
        <v/>
      </c>
      <c r="AX340" s="6" t="str">
        <f>IF(AX339&gt;=0,COUNT($V339:AX339)+$BT336,"")</f>
        <v/>
      </c>
      <c r="AY340" s="6" t="str">
        <f>IF(AY339&gt;=0,COUNT($V339:AY339)+$BT336,"")</f>
        <v/>
      </c>
      <c r="AZ340" s="6" t="str">
        <f>IF(AZ339&gt;=0,COUNT($V339:AZ339)+$BT336,"")</f>
        <v/>
      </c>
      <c r="BA340" s="6" t="str">
        <f>IF(BA339&gt;=0,COUNT($V339:BA339)+$BT336,"")</f>
        <v/>
      </c>
      <c r="BB340" s="6" t="str">
        <f>IF(BB339&gt;=0,COUNT($V339:BB339)+$BT336,"")</f>
        <v/>
      </c>
      <c r="BC340" s="6" t="str">
        <f>IF(BC339&gt;=0,COUNT($V339:BC339)+$BT336,"")</f>
        <v/>
      </c>
      <c r="BD340" s="6" t="str">
        <f>IF(BD339&gt;=0,COUNT($V339:BD339)+$BT336,"")</f>
        <v/>
      </c>
      <c r="BE340" s="6" t="str">
        <f>IF(BE339&gt;=0,COUNT($V339:BE339)+$BT336,"")</f>
        <v/>
      </c>
      <c r="BF340" s="6" t="str">
        <f>IF(BF339&gt;=0,COUNT($V339:BF339)+$BT336,"")</f>
        <v/>
      </c>
      <c r="BG340" s="6" t="str">
        <f>IF(BG339&gt;=0,COUNT($V339:BG339)+$BT336,"")</f>
        <v/>
      </c>
      <c r="BH340" s="6" t="str">
        <f>IF(BH339&gt;=0,COUNT($V339:BH339)+$BT336,"")</f>
        <v/>
      </c>
      <c r="BI340" s="6" t="str">
        <f>IF(BI339&gt;=0,COUNT($V339:BI339)+$BT336,"")</f>
        <v/>
      </c>
      <c r="BJ340" s="6" t="str">
        <f>IF(BJ339&gt;=0,COUNT($V339:BJ339)+$BT336,"")</f>
        <v/>
      </c>
      <c r="BK340" s="6" t="str">
        <f>IF(BK339&gt;=0,COUNT($V339:BK339)+$BT336,"")</f>
        <v/>
      </c>
      <c r="BL340" s="6" t="str">
        <f>IF(BL339&gt;=0,COUNT($V339:BL339)+$BT336,"")</f>
        <v/>
      </c>
      <c r="BM340" s="6" t="str">
        <f>IF(BM339&gt;=0,COUNT($V339:BM339)+$BT336,"")</f>
        <v/>
      </c>
      <c r="BN340" s="6" t="str">
        <f>IF(BN339&gt;=0,COUNT($V339:BN339)+$BT336,"")</f>
        <v/>
      </c>
      <c r="BO340" s="6" t="str">
        <f>IF(BO339&gt;=0,COUNT($V339:BO339)+$BT336,"")</f>
        <v/>
      </c>
      <c r="BP340" s="6" t="str">
        <f>IF(BP339&gt;=0,COUNT($V339:BP339)+$BT336,"")</f>
        <v/>
      </c>
      <c r="BQ340" s="6" t="str">
        <f>IF(BQ339&gt;=0,COUNT($V339:BQ339)+$BT336,"")</f>
        <v/>
      </c>
      <c r="BR340" s="6" t="str">
        <f>IF(BR339&gt;=0,COUNT($V339:BR339)+$BT336,"")</f>
        <v/>
      </c>
      <c r="BS340" s="6" t="str">
        <f>IF(BS339&gt;=0,COUNT($V339:BS339)+$BT336,"")</f>
        <v/>
      </c>
      <c r="BT340" s="6">
        <f>COUNT(V340:BS340)+BT336</f>
        <v>100</v>
      </c>
      <c r="BU340" s="276" t="str">
        <f>V340&amp;BU339&amp;W340&amp;BU339&amp;X340&amp;BU339&amp;Y340&amp;BU339&amp;Z340&amp;BU339&amp;AA340&amp;BU339&amp;AB340&amp;BU339&amp;AC340&amp;BU339&amp;AD340&amp;BU339&amp;AE340&amp;BU339&amp;AF340&amp;BU339&amp;AG340&amp;BU339&amp;AH340&amp;BU339&amp;AI340&amp;BU339&amp;AJ340&amp;BU339&amp;AK340&amp;BU339&amp;AL340&amp;BU339&amp;AM340&amp;BU339&amp;AN340&amp;BU339&amp;AO340&amp;BU339&amp;AP340&amp;BU339&amp;AQ340&amp;BU339&amp;AR340&amp;BU339&amp;AS340&amp;BU339&amp;AT340&amp;BU339&amp;AU340&amp;BU339&amp;AV340&amp;BU339&amp;AW340&amp;BU339&amp;AX340&amp;BU339&amp;AY340&amp;BU339&amp;AZ340&amp;BU339&amp;BA340&amp;BU339&amp;BB340&amp;BU339&amp;BC340&amp;BU339&amp;BD340&amp;BU339&amp;BE340&amp;BU339&amp;BF340&amp;BU339&amp;BG340&amp;BU339&amp;BH340&amp;BU339&amp;BI340&amp;BU339&amp;BJ340&amp;BU339&amp;BK340&amp;BU339&amp;BL340&amp;BU339&amp;BM340&amp;BU339&amp;BN340&amp;BU339&amp;BO340&amp;BU339&amp;BP340&amp;BU339&amp;BQ340&amp;BU339&amp;BR340&amp;BU339&amp;BS340</f>
        <v xml:space="preserve">                                                                                                  </v>
      </c>
      <c r="BV340" s="275">
        <f>SUM(V37,V97,V157,V217,V277,V337)</f>
        <v>0</v>
      </c>
    </row>
    <row r="341" spans="22:75" x14ac:dyDescent="0.35">
      <c r="V341" s="275">
        <f>'Encode Data'!J43</f>
        <v>0</v>
      </c>
      <c r="W341" s="6">
        <f t="shared" ref="W341:BB341" si="340">V341</f>
        <v>0</v>
      </c>
      <c r="X341" s="6">
        <f t="shared" si="340"/>
        <v>0</v>
      </c>
      <c r="Y341" s="6">
        <f t="shared" si="340"/>
        <v>0</v>
      </c>
      <c r="Z341" s="6">
        <f t="shared" si="340"/>
        <v>0</v>
      </c>
      <c r="AA341" s="6">
        <f t="shared" si="340"/>
        <v>0</v>
      </c>
      <c r="AB341" s="6">
        <f t="shared" si="340"/>
        <v>0</v>
      </c>
      <c r="AC341" s="6">
        <f t="shared" si="340"/>
        <v>0</v>
      </c>
      <c r="AD341" s="6">
        <f t="shared" si="340"/>
        <v>0</v>
      </c>
      <c r="AE341" s="6">
        <f t="shared" si="340"/>
        <v>0</v>
      </c>
      <c r="AF341" s="6">
        <f t="shared" si="340"/>
        <v>0</v>
      </c>
      <c r="AG341" s="6">
        <f t="shared" si="340"/>
        <v>0</v>
      </c>
      <c r="AH341" s="6">
        <f t="shared" si="340"/>
        <v>0</v>
      </c>
      <c r="AI341" s="6">
        <f t="shared" si="340"/>
        <v>0</v>
      </c>
      <c r="AJ341" s="6">
        <f t="shared" si="340"/>
        <v>0</v>
      </c>
      <c r="AK341" s="6">
        <f t="shared" si="340"/>
        <v>0</v>
      </c>
      <c r="AL341" s="6">
        <f t="shared" si="340"/>
        <v>0</v>
      </c>
      <c r="AM341" s="6">
        <f t="shared" si="340"/>
        <v>0</v>
      </c>
      <c r="AN341" s="6">
        <f t="shared" si="340"/>
        <v>0</v>
      </c>
      <c r="AO341" s="6">
        <f t="shared" si="340"/>
        <v>0</v>
      </c>
      <c r="AP341" s="6">
        <f t="shared" si="340"/>
        <v>0</v>
      </c>
      <c r="AQ341" s="6">
        <f t="shared" si="340"/>
        <v>0</v>
      </c>
      <c r="AR341" s="6">
        <f t="shared" si="340"/>
        <v>0</v>
      </c>
      <c r="AS341" s="6">
        <f t="shared" si="340"/>
        <v>0</v>
      </c>
      <c r="AT341" s="6">
        <f t="shared" si="340"/>
        <v>0</v>
      </c>
      <c r="AU341" s="6">
        <f t="shared" si="340"/>
        <v>0</v>
      </c>
      <c r="AV341" s="6">
        <f t="shared" si="340"/>
        <v>0</v>
      </c>
      <c r="AW341" s="6">
        <f t="shared" si="340"/>
        <v>0</v>
      </c>
      <c r="AX341" s="6">
        <f t="shared" si="340"/>
        <v>0</v>
      </c>
      <c r="AY341" s="6">
        <f t="shared" si="340"/>
        <v>0</v>
      </c>
      <c r="AZ341" s="6">
        <f t="shared" si="340"/>
        <v>0</v>
      </c>
      <c r="BA341" s="6">
        <f t="shared" si="340"/>
        <v>0</v>
      </c>
      <c r="BB341" s="6">
        <f t="shared" si="340"/>
        <v>0</v>
      </c>
      <c r="BC341" s="6">
        <f t="shared" ref="BC341:BS341" si="341">BB341</f>
        <v>0</v>
      </c>
      <c r="BD341" s="6">
        <f t="shared" si="341"/>
        <v>0</v>
      </c>
      <c r="BE341" s="6">
        <f t="shared" si="341"/>
        <v>0</v>
      </c>
      <c r="BF341" s="6">
        <f t="shared" si="341"/>
        <v>0</v>
      </c>
      <c r="BG341" s="6">
        <f t="shared" si="341"/>
        <v>0</v>
      </c>
      <c r="BH341" s="6">
        <f t="shared" si="341"/>
        <v>0</v>
      </c>
      <c r="BI341" s="6">
        <f t="shared" si="341"/>
        <v>0</v>
      </c>
      <c r="BJ341" s="6">
        <f t="shared" si="341"/>
        <v>0</v>
      </c>
      <c r="BK341" s="6">
        <f t="shared" si="341"/>
        <v>0</v>
      </c>
      <c r="BL341" s="6">
        <f t="shared" si="341"/>
        <v>0</v>
      </c>
      <c r="BM341" s="6">
        <f t="shared" si="341"/>
        <v>0</v>
      </c>
      <c r="BN341" s="6">
        <f t="shared" si="341"/>
        <v>0</v>
      </c>
      <c r="BO341" s="6">
        <f t="shared" si="341"/>
        <v>0</v>
      </c>
      <c r="BP341" s="6">
        <f t="shared" si="341"/>
        <v>0</v>
      </c>
      <c r="BQ341" s="6">
        <f t="shared" si="341"/>
        <v>0</v>
      </c>
      <c r="BR341" s="6">
        <f t="shared" si="341"/>
        <v>0</v>
      </c>
      <c r="BS341" s="6">
        <f t="shared" si="341"/>
        <v>0</v>
      </c>
      <c r="BV341" s="6"/>
    </row>
    <row r="342" spans="22:75" x14ac:dyDescent="0.35">
      <c r="V342" s="6">
        <v>1</v>
      </c>
      <c r="W342" s="6">
        <v>2</v>
      </c>
      <c r="X342" s="6">
        <v>3</v>
      </c>
      <c r="Y342" s="6">
        <v>4</v>
      </c>
      <c r="Z342" s="6">
        <v>5</v>
      </c>
      <c r="AA342" s="6">
        <v>6</v>
      </c>
      <c r="AB342" s="6">
        <v>7</v>
      </c>
      <c r="AC342" s="6">
        <v>8</v>
      </c>
      <c r="AD342" s="6">
        <v>9</v>
      </c>
      <c r="AE342" s="6">
        <v>10</v>
      </c>
      <c r="AF342" s="6">
        <v>11</v>
      </c>
      <c r="AG342" s="6">
        <v>12</v>
      </c>
      <c r="AH342" s="6">
        <v>13</v>
      </c>
      <c r="AI342" s="6">
        <v>14</v>
      </c>
      <c r="AJ342" s="6">
        <v>15</v>
      </c>
      <c r="AK342" s="6">
        <v>16</v>
      </c>
      <c r="AL342" s="6">
        <v>17</v>
      </c>
      <c r="AM342" s="6">
        <v>18</v>
      </c>
      <c r="AN342" s="6">
        <v>19</v>
      </c>
      <c r="AO342" s="6">
        <v>20</v>
      </c>
      <c r="AP342" s="6">
        <v>21</v>
      </c>
      <c r="AQ342" s="6">
        <v>22</v>
      </c>
      <c r="AR342" s="6">
        <v>23</v>
      </c>
      <c r="AS342" s="6">
        <v>24</v>
      </c>
      <c r="AT342" s="6">
        <v>25</v>
      </c>
      <c r="AU342" s="6">
        <v>26</v>
      </c>
      <c r="AV342" s="6">
        <v>27</v>
      </c>
      <c r="AW342" s="6">
        <v>28</v>
      </c>
      <c r="AX342" s="6">
        <v>29</v>
      </c>
      <c r="AY342" s="6">
        <v>30</v>
      </c>
      <c r="AZ342" s="6">
        <v>31</v>
      </c>
      <c r="BA342" s="6">
        <v>32</v>
      </c>
      <c r="BB342" s="6">
        <v>33</v>
      </c>
      <c r="BC342" s="6">
        <v>34</v>
      </c>
      <c r="BD342" s="6">
        <v>35</v>
      </c>
      <c r="BE342" s="6">
        <v>36</v>
      </c>
      <c r="BF342" s="6">
        <v>37</v>
      </c>
      <c r="BG342" s="6">
        <v>38</v>
      </c>
      <c r="BH342" s="6">
        <v>39</v>
      </c>
      <c r="BI342" s="6">
        <v>40</v>
      </c>
      <c r="BJ342" s="6">
        <v>41</v>
      </c>
      <c r="BK342" s="6">
        <v>42</v>
      </c>
      <c r="BL342" s="6">
        <v>43</v>
      </c>
      <c r="BM342" s="6">
        <v>44</v>
      </c>
      <c r="BN342" s="6">
        <v>45</v>
      </c>
      <c r="BO342" s="6">
        <v>46</v>
      </c>
      <c r="BP342" s="6">
        <v>47</v>
      </c>
      <c r="BQ342" s="6">
        <v>48</v>
      </c>
      <c r="BR342" s="6">
        <v>49</v>
      </c>
      <c r="BS342" s="6">
        <v>50</v>
      </c>
      <c r="BV342" s="6"/>
    </row>
    <row r="343" spans="22:75" x14ac:dyDescent="0.35">
      <c r="V343" s="6">
        <f t="shared" ref="V343:BA343" si="342">V341-V342</f>
        <v>-1</v>
      </c>
      <c r="W343" s="6">
        <f t="shared" si="342"/>
        <v>-2</v>
      </c>
      <c r="X343" s="6">
        <f t="shared" si="342"/>
        <v>-3</v>
      </c>
      <c r="Y343" s="6">
        <f t="shared" si="342"/>
        <v>-4</v>
      </c>
      <c r="Z343" s="6">
        <f t="shared" si="342"/>
        <v>-5</v>
      </c>
      <c r="AA343" s="6">
        <f t="shared" si="342"/>
        <v>-6</v>
      </c>
      <c r="AB343" s="6">
        <f t="shared" si="342"/>
        <v>-7</v>
      </c>
      <c r="AC343" s="6">
        <f t="shared" si="342"/>
        <v>-8</v>
      </c>
      <c r="AD343" s="6">
        <f t="shared" si="342"/>
        <v>-9</v>
      </c>
      <c r="AE343" s="6">
        <f t="shared" si="342"/>
        <v>-10</v>
      </c>
      <c r="AF343" s="6">
        <f t="shared" si="342"/>
        <v>-11</v>
      </c>
      <c r="AG343" s="6">
        <f t="shared" si="342"/>
        <v>-12</v>
      </c>
      <c r="AH343" s="6">
        <f t="shared" si="342"/>
        <v>-13</v>
      </c>
      <c r="AI343" s="6">
        <f t="shared" si="342"/>
        <v>-14</v>
      </c>
      <c r="AJ343" s="6">
        <f t="shared" si="342"/>
        <v>-15</v>
      </c>
      <c r="AK343" s="6">
        <f t="shared" si="342"/>
        <v>-16</v>
      </c>
      <c r="AL343" s="6">
        <f t="shared" si="342"/>
        <v>-17</v>
      </c>
      <c r="AM343" s="6">
        <f t="shared" si="342"/>
        <v>-18</v>
      </c>
      <c r="AN343" s="6">
        <f t="shared" si="342"/>
        <v>-19</v>
      </c>
      <c r="AO343" s="6">
        <f t="shared" si="342"/>
        <v>-20</v>
      </c>
      <c r="AP343" s="6">
        <f t="shared" si="342"/>
        <v>-21</v>
      </c>
      <c r="AQ343" s="6">
        <f t="shared" si="342"/>
        <v>-22</v>
      </c>
      <c r="AR343" s="6">
        <f t="shared" si="342"/>
        <v>-23</v>
      </c>
      <c r="AS343" s="6">
        <f t="shared" si="342"/>
        <v>-24</v>
      </c>
      <c r="AT343" s="6">
        <f t="shared" si="342"/>
        <v>-25</v>
      </c>
      <c r="AU343" s="6">
        <f t="shared" si="342"/>
        <v>-26</v>
      </c>
      <c r="AV343" s="6">
        <f t="shared" si="342"/>
        <v>-27</v>
      </c>
      <c r="AW343" s="6">
        <f t="shared" si="342"/>
        <v>-28</v>
      </c>
      <c r="AX343" s="6">
        <f t="shared" si="342"/>
        <v>-29</v>
      </c>
      <c r="AY343" s="6">
        <f t="shared" si="342"/>
        <v>-30</v>
      </c>
      <c r="AZ343" s="6">
        <f t="shared" si="342"/>
        <v>-31</v>
      </c>
      <c r="BA343" s="6">
        <f t="shared" si="342"/>
        <v>-32</v>
      </c>
      <c r="BB343" s="6">
        <f t="shared" ref="BB343:BS343" si="343">BB341-BB342</f>
        <v>-33</v>
      </c>
      <c r="BC343" s="6">
        <f t="shared" si="343"/>
        <v>-34</v>
      </c>
      <c r="BD343" s="6">
        <f t="shared" si="343"/>
        <v>-35</v>
      </c>
      <c r="BE343" s="6">
        <f t="shared" si="343"/>
        <v>-36</v>
      </c>
      <c r="BF343" s="6">
        <f t="shared" si="343"/>
        <v>-37</v>
      </c>
      <c r="BG343" s="6">
        <f t="shared" si="343"/>
        <v>-38</v>
      </c>
      <c r="BH343" s="6">
        <f t="shared" si="343"/>
        <v>-39</v>
      </c>
      <c r="BI343" s="6">
        <f t="shared" si="343"/>
        <v>-40</v>
      </c>
      <c r="BJ343" s="6">
        <f t="shared" si="343"/>
        <v>-41</v>
      </c>
      <c r="BK343" s="6">
        <f t="shared" si="343"/>
        <v>-42</v>
      </c>
      <c r="BL343" s="6">
        <f t="shared" si="343"/>
        <v>-43</v>
      </c>
      <c r="BM343" s="6">
        <f t="shared" si="343"/>
        <v>-44</v>
      </c>
      <c r="BN343" s="6">
        <f t="shared" si="343"/>
        <v>-45</v>
      </c>
      <c r="BO343" s="6">
        <f t="shared" si="343"/>
        <v>-46</v>
      </c>
      <c r="BP343" s="6">
        <f t="shared" si="343"/>
        <v>-47</v>
      </c>
      <c r="BQ343" s="6">
        <f t="shared" si="343"/>
        <v>-48</v>
      </c>
      <c r="BR343" s="6">
        <f t="shared" si="343"/>
        <v>-49</v>
      </c>
      <c r="BS343" s="6">
        <f t="shared" si="343"/>
        <v>-50</v>
      </c>
      <c r="BU343" s="6" t="s">
        <v>21</v>
      </c>
      <c r="BV343" s="6"/>
    </row>
    <row r="344" spans="22:75" x14ac:dyDescent="0.35">
      <c r="V344" s="6" t="str">
        <f>IF(V343&gt;=0,COUNT($V343)+BT340,"")</f>
        <v/>
      </c>
      <c r="W344" s="6" t="str">
        <f>IF(W343&gt;=0,COUNT($V343:W343)+$BT340,"")</f>
        <v/>
      </c>
      <c r="X344" s="6" t="str">
        <f>IF(X343&gt;=0,COUNT($V343:X343)+$BT340,"")</f>
        <v/>
      </c>
      <c r="Y344" s="6" t="str">
        <f>IF(Y343&gt;=0,COUNT($V343:Y343)+$BT340,"")</f>
        <v/>
      </c>
      <c r="Z344" s="6" t="str">
        <f>IF(Z343&gt;=0,COUNT($V343:Z343)+$BT340,"")</f>
        <v/>
      </c>
      <c r="AA344" s="6" t="str">
        <f>IF(AA343&gt;=0,COUNT($V343:AA343)+$BT340,"")</f>
        <v/>
      </c>
      <c r="AB344" s="6" t="str">
        <f>IF(AB343&gt;=0,COUNT($V343:AB343)+$BT340,"")</f>
        <v/>
      </c>
      <c r="AC344" s="6" t="str">
        <f>IF(AC343&gt;=0,COUNT($V343:AC343)+$BT340,"")</f>
        <v/>
      </c>
      <c r="AD344" s="6" t="str">
        <f>IF(AD343&gt;=0,COUNT($V343:AD343)+$BT340,"")</f>
        <v/>
      </c>
      <c r="AE344" s="6" t="str">
        <f>IF(AE343&gt;=0,COUNT($V343:AE343)+$BT340,"")</f>
        <v/>
      </c>
      <c r="AF344" s="6" t="str">
        <f>IF(AF343&gt;=0,COUNT($V343:AF343)+$BT340,"")</f>
        <v/>
      </c>
      <c r="AG344" s="6" t="str">
        <f>IF(AG343&gt;=0,COUNT($V343:AG343)+$BT340,"")</f>
        <v/>
      </c>
      <c r="AH344" s="6" t="str">
        <f>IF(AH343&gt;=0,COUNT($V343:AH343)+$BT340,"")</f>
        <v/>
      </c>
      <c r="AI344" s="6" t="str">
        <f>IF(AI343&gt;=0,COUNT($V343:AI343)+$BT340,"")</f>
        <v/>
      </c>
      <c r="AJ344" s="6" t="str">
        <f>IF(AJ343&gt;=0,COUNT($V343:AJ343)+$BT340,"")</f>
        <v/>
      </c>
      <c r="AK344" s="6" t="str">
        <f>IF(AK343&gt;=0,COUNT($V343:AK343)+$BT340,"")</f>
        <v/>
      </c>
      <c r="AL344" s="6" t="str">
        <f>IF(AL343&gt;=0,COUNT($V343:AL343)+$BT340,"")</f>
        <v/>
      </c>
      <c r="AM344" s="6" t="str">
        <f>IF(AM343&gt;=0,COUNT($V343:AM343)+$BT340,"")</f>
        <v/>
      </c>
      <c r="AN344" s="6" t="str">
        <f>IF(AN343&gt;=0,COUNT($V343:AN343)+$BT340,"")</f>
        <v/>
      </c>
      <c r="AO344" s="6" t="str">
        <f>IF(AO343&gt;=0,COUNT($V343:AO343)+$BT340,"")</f>
        <v/>
      </c>
      <c r="AP344" s="6" t="str">
        <f>IF(AP343&gt;=0,COUNT($V343:AP343)+$BT340,"")</f>
        <v/>
      </c>
      <c r="AQ344" s="6" t="str">
        <f>IF(AQ343&gt;=0,COUNT($V343:AQ343)+$BT340,"")</f>
        <v/>
      </c>
      <c r="AR344" s="6" t="str">
        <f>IF(AR343&gt;=0,COUNT($V343:AR343)+$BT340,"")</f>
        <v/>
      </c>
      <c r="AS344" s="6" t="str">
        <f>IF(AS343&gt;=0,COUNT($V343:AS343)+$BT340,"")</f>
        <v/>
      </c>
      <c r="AT344" s="6" t="str">
        <f>IF(AT343&gt;=0,COUNT($V343:AT343)+$BT340,"")</f>
        <v/>
      </c>
      <c r="AU344" s="6" t="str">
        <f>IF(AU343&gt;=0,COUNT($V343:AU343)+$BT340,"")</f>
        <v/>
      </c>
      <c r="AV344" s="6" t="str">
        <f>IF(AV343&gt;=0,COUNT($V343:AV343)+$BT340,"")</f>
        <v/>
      </c>
      <c r="AW344" s="6" t="str">
        <f>IF(AW343&gt;=0,COUNT($V343:AW343)+$BT340,"")</f>
        <v/>
      </c>
      <c r="AX344" s="6" t="str">
        <f>IF(AX343&gt;=0,COUNT($V343:AX343)+$BT340,"")</f>
        <v/>
      </c>
      <c r="AY344" s="6" t="str">
        <f>IF(AY343&gt;=0,COUNT($V343:AY343)+$BT340,"")</f>
        <v/>
      </c>
      <c r="AZ344" s="6" t="str">
        <f>IF(AZ343&gt;=0,COUNT($V343:AZ343)+$BT340,"")</f>
        <v/>
      </c>
      <c r="BA344" s="6" t="str">
        <f>IF(BA343&gt;=0,COUNT($V343:BA343)+$BT340,"")</f>
        <v/>
      </c>
      <c r="BB344" s="6" t="str">
        <f>IF(BB343&gt;=0,COUNT($V343:BB343)+$BT340,"")</f>
        <v/>
      </c>
      <c r="BC344" s="6" t="str">
        <f>IF(BC343&gt;=0,COUNT($V343:BC343)+$BT340,"")</f>
        <v/>
      </c>
      <c r="BD344" s="6" t="str">
        <f>IF(BD343&gt;=0,COUNT($V343:BD343)+$BT340,"")</f>
        <v/>
      </c>
      <c r="BE344" s="6" t="str">
        <f>IF(BE343&gt;=0,COUNT($V343:BE343)+$BT340,"")</f>
        <v/>
      </c>
      <c r="BF344" s="6" t="str">
        <f>IF(BF343&gt;=0,COUNT($V343:BF343)+$BT340,"")</f>
        <v/>
      </c>
      <c r="BG344" s="6" t="str">
        <f>IF(BG343&gt;=0,COUNT($V343:BG343)+$BT340,"")</f>
        <v/>
      </c>
      <c r="BH344" s="6" t="str">
        <f>IF(BH343&gt;=0,COUNT($V343:BH343)+$BT340,"")</f>
        <v/>
      </c>
      <c r="BI344" s="6" t="str">
        <f>IF(BI343&gt;=0,COUNT($V343:BI343)+$BT340,"")</f>
        <v/>
      </c>
      <c r="BJ344" s="6" t="str">
        <f>IF(BJ343&gt;=0,COUNT($V343:BJ343)+$BT340,"")</f>
        <v/>
      </c>
      <c r="BK344" s="6" t="str">
        <f>IF(BK343&gt;=0,COUNT($V343:BK343)+$BT340,"")</f>
        <v/>
      </c>
      <c r="BL344" s="6" t="str">
        <f>IF(BL343&gt;=0,COUNT($V343:BL343)+$BT340,"")</f>
        <v/>
      </c>
      <c r="BM344" s="6" t="str">
        <f>IF(BM343&gt;=0,COUNT($V343:BM343)+$BT340,"")</f>
        <v/>
      </c>
      <c r="BN344" s="6" t="str">
        <f>IF(BN343&gt;=0,COUNT($V343:BN343)+$BT340,"")</f>
        <v/>
      </c>
      <c r="BO344" s="6" t="str">
        <f>IF(BO343&gt;=0,COUNT($V343:BO343)+$BT340,"")</f>
        <v/>
      </c>
      <c r="BP344" s="6" t="str">
        <f>IF(BP343&gt;=0,COUNT($V343:BP343)+$BT340,"")</f>
        <v/>
      </c>
      <c r="BQ344" s="6" t="str">
        <f>IF(BQ343&gt;=0,COUNT($V343:BQ343)+$BT340,"")</f>
        <v/>
      </c>
      <c r="BR344" s="6" t="str">
        <f>IF(BR343&gt;=0,COUNT($V343:BR343)+$BT340,"")</f>
        <v/>
      </c>
      <c r="BS344" s="6" t="str">
        <f>IF(BS343&gt;=0,COUNT($V343:BS343)+$BT340,"")</f>
        <v/>
      </c>
      <c r="BT344" s="6">
        <f>COUNT(V344:BS344)+BT340</f>
        <v>100</v>
      </c>
      <c r="BU344" s="276" t="str">
        <f>V344&amp;BU343&amp;W344&amp;BU343&amp;X344&amp;BU343&amp;Y344&amp;BU343&amp;Z344&amp;BU343&amp;AA344&amp;BU343&amp;AB344&amp;BU343&amp;AC344&amp;BU343&amp;AD344&amp;BU343&amp;AE344&amp;BU343&amp;AF344&amp;BU343&amp;AG344&amp;BU343&amp;AH344&amp;BU343&amp;AI344&amp;BU343&amp;AJ344&amp;BU343&amp;AK344&amp;BU343&amp;AL344&amp;BU343&amp;AM344&amp;BU343&amp;AN344&amp;BU343&amp;AO344&amp;BU343&amp;AP344&amp;BU343&amp;AQ344&amp;BU343&amp;AR344&amp;BU343&amp;AS344&amp;BU343&amp;AT344&amp;BU343&amp;AU344&amp;BU343&amp;AV344&amp;BU343&amp;AW344&amp;BU343&amp;AX344&amp;BU343&amp;AY344&amp;BU343&amp;AZ344&amp;BU343&amp;BA344&amp;BU343&amp;BB344&amp;BU343&amp;BC344&amp;BU343&amp;BD344&amp;BU343&amp;BE344&amp;BU343&amp;BF344&amp;BU343&amp;BG344&amp;BU343&amp;BH344&amp;BU343&amp;BI344&amp;BU343&amp;BJ344&amp;BU343&amp;BK344&amp;BU343&amp;BL344&amp;BU343&amp;BM344&amp;BU343&amp;BN344&amp;BU343&amp;BO344&amp;BU343&amp;BP344&amp;BU343&amp;BQ344&amp;BU343&amp;BR344&amp;BU343&amp;BS344</f>
        <v xml:space="preserve">                                                                                                  </v>
      </c>
      <c r="BV344" s="275">
        <f>SUM(V41,V101,V161,V221,V281,V341)</f>
        <v>0</v>
      </c>
    </row>
    <row r="345" spans="22:75" x14ac:dyDescent="0.35">
      <c r="V345" s="275">
        <f>'Encode Data'!J46</f>
        <v>0</v>
      </c>
      <c r="W345" s="6">
        <f t="shared" ref="W345:BB345" si="344">V345</f>
        <v>0</v>
      </c>
      <c r="X345" s="6">
        <f t="shared" si="344"/>
        <v>0</v>
      </c>
      <c r="Y345" s="6">
        <f t="shared" si="344"/>
        <v>0</v>
      </c>
      <c r="Z345" s="6">
        <f t="shared" si="344"/>
        <v>0</v>
      </c>
      <c r="AA345" s="6">
        <f t="shared" si="344"/>
        <v>0</v>
      </c>
      <c r="AB345" s="6">
        <f t="shared" si="344"/>
        <v>0</v>
      </c>
      <c r="AC345" s="6">
        <f t="shared" si="344"/>
        <v>0</v>
      </c>
      <c r="AD345" s="6">
        <f t="shared" si="344"/>
        <v>0</v>
      </c>
      <c r="AE345" s="6">
        <f t="shared" si="344"/>
        <v>0</v>
      </c>
      <c r="AF345" s="6">
        <f t="shared" si="344"/>
        <v>0</v>
      </c>
      <c r="AG345" s="6">
        <f t="shared" si="344"/>
        <v>0</v>
      </c>
      <c r="AH345" s="6">
        <f t="shared" si="344"/>
        <v>0</v>
      </c>
      <c r="AI345" s="6">
        <f t="shared" si="344"/>
        <v>0</v>
      </c>
      <c r="AJ345" s="6">
        <f t="shared" si="344"/>
        <v>0</v>
      </c>
      <c r="AK345" s="6">
        <f t="shared" si="344"/>
        <v>0</v>
      </c>
      <c r="AL345" s="6">
        <f t="shared" si="344"/>
        <v>0</v>
      </c>
      <c r="AM345" s="6">
        <f t="shared" si="344"/>
        <v>0</v>
      </c>
      <c r="AN345" s="6">
        <f t="shared" si="344"/>
        <v>0</v>
      </c>
      <c r="AO345" s="6">
        <f t="shared" si="344"/>
        <v>0</v>
      </c>
      <c r="AP345" s="6">
        <f t="shared" si="344"/>
        <v>0</v>
      </c>
      <c r="AQ345" s="6">
        <f t="shared" si="344"/>
        <v>0</v>
      </c>
      <c r="AR345" s="6">
        <f t="shared" si="344"/>
        <v>0</v>
      </c>
      <c r="AS345" s="6">
        <f t="shared" si="344"/>
        <v>0</v>
      </c>
      <c r="AT345" s="6">
        <f t="shared" si="344"/>
        <v>0</v>
      </c>
      <c r="AU345" s="6">
        <f t="shared" si="344"/>
        <v>0</v>
      </c>
      <c r="AV345" s="6">
        <f t="shared" si="344"/>
        <v>0</v>
      </c>
      <c r="AW345" s="6">
        <f t="shared" si="344"/>
        <v>0</v>
      </c>
      <c r="AX345" s="6">
        <f t="shared" si="344"/>
        <v>0</v>
      </c>
      <c r="AY345" s="6">
        <f t="shared" si="344"/>
        <v>0</v>
      </c>
      <c r="AZ345" s="6">
        <f t="shared" si="344"/>
        <v>0</v>
      </c>
      <c r="BA345" s="6">
        <f t="shared" si="344"/>
        <v>0</v>
      </c>
      <c r="BB345" s="6">
        <f t="shared" si="344"/>
        <v>0</v>
      </c>
      <c r="BC345" s="6">
        <f t="shared" ref="BC345:BS345" si="345">BB345</f>
        <v>0</v>
      </c>
      <c r="BD345" s="6">
        <f t="shared" si="345"/>
        <v>0</v>
      </c>
      <c r="BE345" s="6">
        <f t="shared" si="345"/>
        <v>0</v>
      </c>
      <c r="BF345" s="6">
        <f t="shared" si="345"/>
        <v>0</v>
      </c>
      <c r="BG345" s="6">
        <f t="shared" si="345"/>
        <v>0</v>
      </c>
      <c r="BH345" s="6">
        <f t="shared" si="345"/>
        <v>0</v>
      </c>
      <c r="BI345" s="6">
        <f t="shared" si="345"/>
        <v>0</v>
      </c>
      <c r="BJ345" s="6">
        <f t="shared" si="345"/>
        <v>0</v>
      </c>
      <c r="BK345" s="6">
        <f t="shared" si="345"/>
        <v>0</v>
      </c>
      <c r="BL345" s="6">
        <f t="shared" si="345"/>
        <v>0</v>
      </c>
      <c r="BM345" s="6">
        <f t="shared" si="345"/>
        <v>0</v>
      </c>
      <c r="BN345" s="6">
        <f t="shared" si="345"/>
        <v>0</v>
      </c>
      <c r="BO345" s="6">
        <f t="shared" si="345"/>
        <v>0</v>
      </c>
      <c r="BP345" s="6">
        <f t="shared" si="345"/>
        <v>0</v>
      </c>
      <c r="BQ345" s="6">
        <f t="shared" si="345"/>
        <v>0</v>
      </c>
      <c r="BR345" s="6">
        <f t="shared" si="345"/>
        <v>0</v>
      </c>
      <c r="BS345" s="6">
        <f t="shared" si="345"/>
        <v>0</v>
      </c>
      <c r="BV345" s="6"/>
    </row>
    <row r="346" spans="22:75" x14ac:dyDescent="0.35">
      <c r="V346" s="6">
        <v>1</v>
      </c>
      <c r="W346" s="6">
        <v>2</v>
      </c>
      <c r="X346" s="6">
        <v>3</v>
      </c>
      <c r="Y346" s="6">
        <v>4</v>
      </c>
      <c r="Z346" s="6">
        <v>5</v>
      </c>
      <c r="AA346" s="6">
        <v>6</v>
      </c>
      <c r="AB346" s="6">
        <v>7</v>
      </c>
      <c r="AC346" s="6">
        <v>8</v>
      </c>
      <c r="AD346" s="6">
        <v>9</v>
      </c>
      <c r="AE346" s="6">
        <v>10</v>
      </c>
      <c r="AF346" s="6">
        <v>11</v>
      </c>
      <c r="AG346" s="6">
        <v>12</v>
      </c>
      <c r="AH346" s="6">
        <v>13</v>
      </c>
      <c r="AI346" s="6">
        <v>14</v>
      </c>
      <c r="AJ346" s="6">
        <v>15</v>
      </c>
      <c r="AK346" s="6">
        <v>16</v>
      </c>
      <c r="AL346" s="6">
        <v>17</v>
      </c>
      <c r="AM346" s="6">
        <v>18</v>
      </c>
      <c r="AN346" s="6">
        <v>19</v>
      </c>
      <c r="AO346" s="6">
        <v>20</v>
      </c>
      <c r="AP346" s="6">
        <v>21</v>
      </c>
      <c r="AQ346" s="6">
        <v>22</v>
      </c>
      <c r="AR346" s="6">
        <v>23</v>
      </c>
      <c r="AS346" s="6">
        <v>24</v>
      </c>
      <c r="AT346" s="6">
        <v>25</v>
      </c>
      <c r="AU346" s="6">
        <v>26</v>
      </c>
      <c r="AV346" s="6">
        <v>27</v>
      </c>
      <c r="AW346" s="6">
        <v>28</v>
      </c>
      <c r="AX346" s="6">
        <v>29</v>
      </c>
      <c r="AY346" s="6">
        <v>30</v>
      </c>
      <c r="AZ346" s="6">
        <v>31</v>
      </c>
      <c r="BA346" s="6">
        <v>32</v>
      </c>
      <c r="BB346" s="6">
        <v>33</v>
      </c>
      <c r="BC346" s="6">
        <v>34</v>
      </c>
      <c r="BD346" s="6">
        <v>35</v>
      </c>
      <c r="BE346" s="6">
        <v>36</v>
      </c>
      <c r="BF346" s="6">
        <v>37</v>
      </c>
      <c r="BG346" s="6">
        <v>38</v>
      </c>
      <c r="BH346" s="6">
        <v>39</v>
      </c>
      <c r="BI346" s="6">
        <v>40</v>
      </c>
      <c r="BJ346" s="6">
        <v>41</v>
      </c>
      <c r="BK346" s="6">
        <v>42</v>
      </c>
      <c r="BL346" s="6">
        <v>43</v>
      </c>
      <c r="BM346" s="6">
        <v>44</v>
      </c>
      <c r="BN346" s="6">
        <v>45</v>
      </c>
      <c r="BO346" s="6">
        <v>46</v>
      </c>
      <c r="BP346" s="6">
        <v>47</v>
      </c>
      <c r="BQ346" s="6">
        <v>48</v>
      </c>
      <c r="BR346" s="6">
        <v>49</v>
      </c>
      <c r="BS346" s="6">
        <v>50</v>
      </c>
      <c r="BV346" s="6"/>
    </row>
    <row r="347" spans="22:75" x14ac:dyDescent="0.35">
      <c r="V347" s="6">
        <f t="shared" ref="V347:BA347" si="346">V345-V346</f>
        <v>-1</v>
      </c>
      <c r="W347" s="6">
        <f t="shared" si="346"/>
        <v>-2</v>
      </c>
      <c r="X347" s="6">
        <f t="shared" si="346"/>
        <v>-3</v>
      </c>
      <c r="Y347" s="6">
        <f t="shared" si="346"/>
        <v>-4</v>
      </c>
      <c r="Z347" s="6">
        <f t="shared" si="346"/>
        <v>-5</v>
      </c>
      <c r="AA347" s="6">
        <f t="shared" si="346"/>
        <v>-6</v>
      </c>
      <c r="AB347" s="6">
        <f t="shared" si="346"/>
        <v>-7</v>
      </c>
      <c r="AC347" s="6">
        <f t="shared" si="346"/>
        <v>-8</v>
      </c>
      <c r="AD347" s="6">
        <f t="shared" si="346"/>
        <v>-9</v>
      </c>
      <c r="AE347" s="6">
        <f t="shared" si="346"/>
        <v>-10</v>
      </c>
      <c r="AF347" s="6">
        <f t="shared" si="346"/>
        <v>-11</v>
      </c>
      <c r="AG347" s="6">
        <f t="shared" si="346"/>
        <v>-12</v>
      </c>
      <c r="AH347" s="6">
        <f t="shared" si="346"/>
        <v>-13</v>
      </c>
      <c r="AI347" s="6">
        <f t="shared" si="346"/>
        <v>-14</v>
      </c>
      <c r="AJ347" s="6">
        <f t="shared" si="346"/>
        <v>-15</v>
      </c>
      <c r="AK347" s="6">
        <f t="shared" si="346"/>
        <v>-16</v>
      </c>
      <c r="AL347" s="6">
        <f t="shared" si="346"/>
        <v>-17</v>
      </c>
      <c r="AM347" s="6">
        <f t="shared" si="346"/>
        <v>-18</v>
      </c>
      <c r="AN347" s="6">
        <f t="shared" si="346"/>
        <v>-19</v>
      </c>
      <c r="AO347" s="6">
        <f t="shared" si="346"/>
        <v>-20</v>
      </c>
      <c r="AP347" s="6">
        <f t="shared" si="346"/>
        <v>-21</v>
      </c>
      <c r="AQ347" s="6">
        <f t="shared" si="346"/>
        <v>-22</v>
      </c>
      <c r="AR347" s="6">
        <f t="shared" si="346"/>
        <v>-23</v>
      </c>
      <c r="AS347" s="6">
        <f t="shared" si="346"/>
        <v>-24</v>
      </c>
      <c r="AT347" s="6">
        <f t="shared" si="346"/>
        <v>-25</v>
      </c>
      <c r="AU347" s="6">
        <f t="shared" si="346"/>
        <v>-26</v>
      </c>
      <c r="AV347" s="6">
        <f t="shared" si="346"/>
        <v>-27</v>
      </c>
      <c r="AW347" s="6">
        <f t="shared" si="346"/>
        <v>-28</v>
      </c>
      <c r="AX347" s="6">
        <f t="shared" si="346"/>
        <v>-29</v>
      </c>
      <c r="AY347" s="6">
        <f t="shared" si="346"/>
        <v>-30</v>
      </c>
      <c r="AZ347" s="6">
        <f t="shared" si="346"/>
        <v>-31</v>
      </c>
      <c r="BA347" s="6">
        <f t="shared" si="346"/>
        <v>-32</v>
      </c>
      <c r="BB347" s="6">
        <f t="shared" ref="BB347:BS347" si="347">BB345-BB346</f>
        <v>-33</v>
      </c>
      <c r="BC347" s="6">
        <f t="shared" si="347"/>
        <v>-34</v>
      </c>
      <c r="BD347" s="6">
        <f t="shared" si="347"/>
        <v>-35</v>
      </c>
      <c r="BE347" s="6">
        <f t="shared" si="347"/>
        <v>-36</v>
      </c>
      <c r="BF347" s="6">
        <f t="shared" si="347"/>
        <v>-37</v>
      </c>
      <c r="BG347" s="6">
        <f t="shared" si="347"/>
        <v>-38</v>
      </c>
      <c r="BH347" s="6">
        <f t="shared" si="347"/>
        <v>-39</v>
      </c>
      <c r="BI347" s="6">
        <f t="shared" si="347"/>
        <v>-40</v>
      </c>
      <c r="BJ347" s="6">
        <f t="shared" si="347"/>
        <v>-41</v>
      </c>
      <c r="BK347" s="6">
        <f t="shared" si="347"/>
        <v>-42</v>
      </c>
      <c r="BL347" s="6">
        <f t="shared" si="347"/>
        <v>-43</v>
      </c>
      <c r="BM347" s="6">
        <f t="shared" si="347"/>
        <v>-44</v>
      </c>
      <c r="BN347" s="6">
        <f t="shared" si="347"/>
        <v>-45</v>
      </c>
      <c r="BO347" s="6">
        <f t="shared" si="347"/>
        <v>-46</v>
      </c>
      <c r="BP347" s="6">
        <f t="shared" si="347"/>
        <v>-47</v>
      </c>
      <c r="BQ347" s="6">
        <f t="shared" si="347"/>
        <v>-48</v>
      </c>
      <c r="BR347" s="6">
        <f t="shared" si="347"/>
        <v>-49</v>
      </c>
      <c r="BS347" s="6">
        <f t="shared" si="347"/>
        <v>-50</v>
      </c>
      <c r="BU347" s="6" t="s">
        <v>21</v>
      </c>
      <c r="BV347" s="6"/>
    </row>
    <row r="348" spans="22:75" x14ac:dyDescent="0.35">
      <c r="V348" s="6" t="str">
        <f>IF(V347&gt;=0,COUNT($V347)+BT344,"")</f>
        <v/>
      </c>
      <c r="W348" s="6" t="str">
        <f>IF(W347&gt;=0,COUNT($V347:W347)+$BT344,"")</f>
        <v/>
      </c>
      <c r="X348" s="6" t="str">
        <f>IF(X347&gt;=0,COUNT($V347:X347)+$BT344,"")</f>
        <v/>
      </c>
      <c r="Y348" s="6" t="str">
        <f>IF(Y347&gt;=0,COUNT($V347:Y347)+$BT344,"")</f>
        <v/>
      </c>
      <c r="Z348" s="6" t="str">
        <f>IF(Z347&gt;=0,COUNT($V347:Z347)+$BT344,"")</f>
        <v/>
      </c>
      <c r="AA348" s="6" t="str">
        <f>IF(AA347&gt;=0,COUNT($V347:AA347)+$BT344,"")</f>
        <v/>
      </c>
      <c r="AB348" s="6" t="str">
        <f>IF(AB347&gt;=0,COUNT($V347:AB347)+$BT344,"")</f>
        <v/>
      </c>
      <c r="AC348" s="6" t="str">
        <f>IF(AC347&gt;=0,COUNT($V347:AC347)+$BT344,"")</f>
        <v/>
      </c>
      <c r="AD348" s="6" t="str">
        <f>IF(AD347&gt;=0,COUNT($V347:AD347)+$BT344,"")</f>
        <v/>
      </c>
      <c r="AE348" s="6" t="str">
        <f>IF(AE347&gt;=0,COUNT($V347:AE347)+$BT344,"")</f>
        <v/>
      </c>
      <c r="AF348" s="6" t="str">
        <f>IF(AF347&gt;=0,COUNT($V347:AF347)+$BT344,"")</f>
        <v/>
      </c>
      <c r="AG348" s="6" t="str">
        <f>IF(AG347&gt;=0,COUNT($V347:AG347)+$BT344,"")</f>
        <v/>
      </c>
      <c r="AH348" s="6" t="str">
        <f>IF(AH347&gt;=0,COUNT($V347:AH347)+$BT344,"")</f>
        <v/>
      </c>
      <c r="AI348" s="6" t="str">
        <f>IF(AI347&gt;=0,COUNT($V347:AI347)+$BT344,"")</f>
        <v/>
      </c>
      <c r="AJ348" s="6" t="str">
        <f>IF(AJ347&gt;=0,COUNT($V347:AJ347)+$BT344,"")</f>
        <v/>
      </c>
      <c r="AK348" s="6" t="str">
        <f>IF(AK347&gt;=0,COUNT($V347:AK347)+$BT344,"")</f>
        <v/>
      </c>
      <c r="AL348" s="6" t="str">
        <f>IF(AL347&gt;=0,COUNT($V347:AL347)+$BT344,"")</f>
        <v/>
      </c>
      <c r="AM348" s="6" t="str">
        <f>IF(AM347&gt;=0,COUNT($V347:AM347)+$BT344,"")</f>
        <v/>
      </c>
      <c r="AN348" s="6" t="str">
        <f>IF(AN347&gt;=0,COUNT($V347:AN347)+$BT344,"")</f>
        <v/>
      </c>
      <c r="AO348" s="6" t="str">
        <f>IF(AO347&gt;=0,COUNT($V347:AO347)+$BT344,"")</f>
        <v/>
      </c>
      <c r="AP348" s="6" t="str">
        <f>IF(AP347&gt;=0,COUNT($V347:AP347)+$BT344,"")</f>
        <v/>
      </c>
      <c r="AQ348" s="6" t="str">
        <f>IF(AQ347&gt;=0,COUNT($V347:AQ347)+$BT344,"")</f>
        <v/>
      </c>
      <c r="AR348" s="6" t="str">
        <f>IF(AR347&gt;=0,COUNT($V347:AR347)+$BT344,"")</f>
        <v/>
      </c>
      <c r="AS348" s="6" t="str">
        <f>IF(AS347&gt;=0,COUNT($V347:AS347)+$BT344,"")</f>
        <v/>
      </c>
      <c r="AT348" s="6" t="str">
        <f>IF(AT347&gt;=0,COUNT($V347:AT347)+$BT344,"")</f>
        <v/>
      </c>
      <c r="AU348" s="6" t="str">
        <f>IF(AU347&gt;=0,COUNT($V347:AU347)+$BT344,"")</f>
        <v/>
      </c>
      <c r="AV348" s="6" t="str">
        <f>IF(AV347&gt;=0,COUNT($V347:AV347)+$BT344,"")</f>
        <v/>
      </c>
      <c r="AW348" s="6" t="str">
        <f>IF(AW347&gt;=0,COUNT($V347:AW347)+$BT344,"")</f>
        <v/>
      </c>
      <c r="AX348" s="6" t="str">
        <f>IF(AX347&gt;=0,COUNT($V347:AX347)+$BT344,"")</f>
        <v/>
      </c>
      <c r="AY348" s="6" t="str">
        <f>IF(AY347&gt;=0,COUNT($V347:AY347)+$BT344,"")</f>
        <v/>
      </c>
      <c r="AZ348" s="6" t="str">
        <f>IF(AZ347&gt;=0,COUNT($V347:AZ347)+$BT344,"")</f>
        <v/>
      </c>
      <c r="BA348" s="6" t="str">
        <f>IF(BA347&gt;=0,COUNT($V347:BA347)+$BT344,"")</f>
        <v/>
      </c>
      <c r="BB348" s="6" t="str">
        <f>IF(BB347&gt;=0,COUNT($V347:BB347)+$BT344,"")</f>
        <v/>
      </c>
      <c r="BC348" s="6" t="str">
        <f>IF(BC347&gt;=0,COUNT($V347:BC347)+$BT344,"")</f>
        <v/>
      </c>
      <c r="BD348" s="6" t="str">
        <f>IF(BD347&gt;=0,COUNT($V347:BD347)+$BT344,"")</f>
        <v/>
      </c>
      <c r="BE348" s="6" t="str">
        <f>IF(BE347&gt;=0,COUNT($V347:BE347)+$BT344,"")</f>
        <v/>
      </c>
      <c r="BF348" s="6" t="str">
        <f>IF(BF347&gt;=0,COUNT($V347:BF347)+$BT344,"")</f>
        <v/>
      </c>
      <c r="BG348" s="6" t="str">
        <f>IF(BG347&gt;=0,COUNT($V347:BG347)+$BT344,"")</f>
        <v/>
      </c>
      <c r="BH348" s="6" t="str">
        <f>IF(BH347&gt;=0,COUNT($V347:BH347)+$BT344,"")</f>
        <v/>
      </c>
      <c r="BI348" s="6" t="str">
        <f>IF(BI347&gt;=0,COUNT($V347:BI347)+$BT344,"")</f>
        <v/>
      </c>
      <c r="BJ348" s="6" t="str">
        <f>IF(BJ347&gt;=0,COUNT($V347:BJ347)+$BT344,"")</f>
        <v/>
      </c>
      <c r="BK348" s="6" t="str">
        <f>IF(BK347&gt;=0,COUNT($V347:BK347)+$BT344,"")</f>
        <v/>
      </c>
      <c r="BL348" s="6" t="str">
        <f>IF(BL347&gt;=0,COUNT($V347:BL347)+$BT344,"")</f>
        <v/>
      </c>
      <c r="BM348" s="6" t="str">
        <f>IF(BM347&gt;=0,COUNT($V347:BM347)+$BT344,"")</f>
        <v/>
      </c>
      <c r="BN348" s="6" t="str">
        <f>IF(BN347&gt;=0,COUNT($V347:BN347)+$BT344,"")</f>
        <v/>
      </c>
      <c r="BO348" s="6" t="str">
        <f>IF(BO347&gt;=0,COUNT($V347:BO347)+$BT344,"")</f>
        <v/>
      </c>
      <c r="BP348" s="6" t="str">
        <f>IF(BP347&gt;=0,COUNT($V347:BP347)+$BT344,"")</f>
        <v/>
      </c>
      <c r="BQ348" s="6" t="str">
        <f>IF(BQ347&gt;=0,COUNT($V347:BQ347)+$BT344,"")</f>
        <v/>
      </c>
      <c r="BR348" s="6" t="str">
        <f>IF(BR347&gt;=0,COUNT($V347:BR347)+$BT344,"")</f>
        <v/>
      </c>
      <c r="BS348" s="6" t="str">
        <f>IF(BS347&gt;=0,COUNT($V347:BS347)+$BT344,"")</f>
        <v/>
      </c>
      <c r="BT348" s="6">
        <f>COUNT(V348:BS348)+BT344</f>
        <v>100</v>
      </c>
      <c r="BU348" s="276" t="str">
        <f>V348&amp;BU347&amp;W348&amp;BU347&amp;X348&amp;BU347&amp;Y348&amp;BU347&amp;Z348&amp;BU347&amp;AA348&amp;BU347&amp;AB348&amp;BU347&amp;AC348&amp;BU347&amp;AD348&amp;BU347&amp;AE348&amp;BU347&amp;AF348&amp;BU347&amp;AG348&amp;BU347&amp;AH348&amp;BU347&amp;AI348&amp;BU347&amp;AJ348&amp;BU347&amp;AK348&amp;BU347&amp;AL348&amp;BU347&amp;AM348&amp;BU347&amp;AN348&amp;BU347&amp;AO348&amp;BU347&amp;AP348&amp;BU347&amp;AQ348&amp;BU347&amp;AR348&amp;BU347&amp;AS348&amp;BU347&amp;AT348&amp;BU347&amp;AU348&amp;BU347&amp;AV348&amp;BU347&amp;AW348&amp;BU347&amp;AX348&amp;BU347&amp;AY348&amp;BU347&amp;AZ348&amp;BU347&amp;BA348&amp;BU347&amp;BB348&amp;BU347&amp;BC348&amp;BU347&amp;BD348&amp;BU347&amp;BE348&amp;BU347&amp;BF348&amp;BU347&amp;BG348&amp;BU347&amp;BH348&amp;BU347&amp;BI348&amp;BU347&amp;BJ348&amp;BU347&amp;BK348&amp;BU347&amp;BL348&amp;BU347&amp;BM348&amp;BU347&amp;BN348&amp;BU347&amp;BO348&amp;BU347&amp;BP348&amp;BU347&amp;BQ348&amp;BU347&amp;BR348&amp;BU347&amp;BS348</f>
        <v xml:space="preserve">                                                                                                  </v>
      </c>
      <c r="BV348" s="275">
        <f>SUM(V45,V105,V165,V265,V285,V345)</f>
        <v>0</v>
      </c>
    </row>
    <row r="349" spans="22:75" x14ac:dyDescent="0.35">
      <c r="V349" s="275">
        <f>'Encode Data'!J49</f>
        <v>0</v>
      </c>
      <c r="W349" s="6">
        <f t="shared" ref="W349:BB349" si="348">V349</f>
        <v>0</v>
      </c>
      <c r="X349" s="6">
        <f t="shared" si="348"/>
        <v>0</v>
      </c>
      <c r="Y349" s="6">
        <f t="shared" si="348"/>
        <v>0</v>
      </c>
      <c r="Z349" s="6">
        <f t="shared" si="348"/>
        <v>0</v>
      </c>
      <c r="AA349" s="6">
        <f t="shared" si="348"/>
        <v>0</v>
      </c>
      <c r="AB349" s="6">
        <f t="shared" si="348"/>
        <v>0</v>
      </c>
      <c r="AC349" s="6">
        <f t="shared" si="348"/>
        <v>0</v>
      </c>
      <c r="AD349" s="6">
        <f t="shared" si="348"/>
        <v>0</v>
      </c>
      <c r="AE349" s="6">
        <f t="shared" si="348"/>
        <v>0</v>
      </c>
      <c r="AF349" s="6">
        <f t="shared" si="348"/>
        <v>0</v>
      </c>
      <c r="AG349" s="6">
        <f t="shared" si="348"/>
        <v>0</v>
      </c>
      <c r="AH349" s="6">
        <f t="shared" si="348"/>
        <v>0</v>
      </c>
      <c r="AI349" s="6">
        <f t="shared" si="348"/>
        <v>0</v>
      </c>
      <c r="AJ349" s="6">
        <f t="shared" si="348"/>
        <v>0</v>
      </c>
      <c r="AK349" s="6">
        <f t="shared" si="348"/>
        <v>0</v>
      </c>
      <c r="AL349" s="6">
        <f t="shared" si="348"/>
        <v>0</v>
      </c>
      <c r="AM349" s="6">
        <f t="shared" si="348"/>
        <v>0</v>
      </c>
      <c r="AN349" s="6">
        <f t="shared" si="348"/>
        <v>0</v>
      </c>
      <c r="AO349" s="6">
        <f t="shared" si="348"/>
        <v>0</v>
      </c>
      <c r="AP349" s="6">
        <f t="shared" si="348"/>
        <v>0</v>
      </c>
      <c r="AQ349" s="6">
        <f t="shared" si="348"/>
        <v>0</v>
      </c>
      <c r="AR349" s="6">
        <f t="shared" si="348"/>
        <v>0</v>
      </c>
      <c r="AS349" s="6">
        <f t="shared" si="348"/>
        <v>0</v>
      </c>
      <c r="AT349" s="6">
        <f t="shared" si="348"/>
        <v>0</v>
      </c>
      <c r="AU349" s="6">
        <f t="shared" si="348"/>
        <v>0</v>
      </c>
      <c r="AV349" s="6">
        <f t="shared" si="348"/>
        <v>0</v>
      </c>
      <c r="AW349" s="6">
        <f t="shared" si="348"/>
        <v>0</v>
      </c>
      <c r="AX349" s="6">
        <f t="shared" si="348"/>
        <v>0</v>
      </c>
      <c r="AY349" s="6">
        <f t="shared" si="348"/>
        <v>0</v>
      </c>
      <c r="AZ349" s="6">
        <f t="shared" si="348"/>
        <v>0</v>
      </c>
      <c r="BA349" s="6">
        <f t="shared" si="348"/>
        <v>0</v>
      </c>
      <c r="BB349" s="6">
        <f t="shared" si="348"/>
        <v>0</v>
      </c>
      <c r="BC349" s="6">
        <f t="shared" ref="BC349:BS349" si="349">BB349</f>
        <v>0</v>
      </c>
      <c r="BD349" s="6">
        <f t="shared" si="349"/>
        <v>0</v>
      </c>
      <c r="BE349" s="6">
        <f t="shared" si="349"/>
        <v>0</v>
      </c>
      <c r="BF349" s="6">
        <f t="shared" si="349"/>
        <v>0</v>
      </c>
      <c r="BG349" s="6">
        <f t="shared" si="349"/>
        <v>0</v>
      </c>
      <c r="BH349" s="6">
        <f t="shared" si="349"/>
        <v>0</v>
      </c>
      <c r="BI349" s="6">
        <f t="shared" si="349"/>
        <v>0</v>
      </c>
      <c r="BJ349" s="6">
        <f t="shared" si="349"/>
        <v>0</v>
      </c>
      <c r="BK349" s="6">
        <f t="shared" si="349"/>
        <v>0</v>
      </c>
      <c r="BL349" s="6">
        <f t="shared" si="349"/>
        <v>0</v>
      </c>
      <c r="BM349" s="6">
        <f t="shared" si="349"/>
        <v>0</v>
      </c>
      <c r="BN349" s="6">
        <f t="shared" si="349"/>
        <v>0</v>
      </c>
      <c r="BO349" s="6">
        <f t="shared" si="349"/>
        <v>0</v>
      </c>
      <c r="BP349" s="6">
        <f t="shared" si="349"/>
        <v>0</v>
      </c>
      <c r="BQ349" s="6">
        <f t="shared" si="349"/>
        <v>0</v>
      </c>
      <c r="BR349" s="6">
        <f t="shared" si="349"/>
        <v>0</v>
      </c>
      <c r="BS349" s="6">
        <f t="shared" si="349"/>
        <v>0</v>
      </c>
      <c r="BV349" s="6"/>
    </row>
    <row r="350" spans="22:75" x14ac:dyDescent="0.35">
      <c r="V350" s="6">
        <v>1</v>
      </c>
      <c r="W350" s="6">
        <v>2</v>
      </c>
      <c r="X350" s="6">
        <v>3</v>
      </c>
      <c r="Y350" s="6">
        <v>4</v>
      </c>
      <c r="Z350" s="6">
        <v>5</v>
      </c>
      <c r="AA350" s="6">
        <v>6</v>
      </c>
      <c r="AB350" s="6">
        <v>7</v>
      </c>
      <c r="AC350" s="6">
        <v>8</v>
      </c>
      <c r="AD350" s="6">
        <v>9</v>
      </c>
      <c r="AE350" s="6">
        <v>10</v>
      </c>
      <c r="AF350" s="6">
        <v>11</v>
      </c>
      <c r="AG350" s="6">
        <v>12</v>
      </c>
      <c r="AH350" s="6">
        <v>13</v>
      </c>
      <c r="AI350" s="6">
        <v>14</v>
      </c>
      <c r="AJ350" s="6">
        <v>15</v>
      </c>
      <c r="AK350" s="6">
        <v>16</v>
      </c>
      <c r="AL350" s="6">
        <v>17</v>
      </c>
      <c r="AM350" s="6">
        <v>18</v>
      </c>
      <c r="AN350" s="6">
        <v>19</v>
      </c>
      <c r="AO350" s="6">
        <v>20</v>
      </c>
      <c r="AP350" s="6">
        <v>21</v>
      </c>
      <c r="AQ350" s="6">
        <v>22</v>
      </c>
      <c r="AR350" s="6">
        <v>23</v>
      </c>
      <c r="AS350" s="6">
        <v>24</v>
      </c>
      <c r="AT350" s="6">
        <v>25</v>
      </c>
      <c r="AU350" s="6">
        <v>26</v>
      </c>
      <c r="AV350" s="6">
        <v>27</v>
      </c>
      <c r="AW350" s="6">
        <v>28</v>
      </c>
      <c r="AX350" s="6">
        <v>29</v>
      </c>
      <c r="AY350" s="6">
        <v>30</v>
      </c>
      <c r="AZ350" s="6">
        <v>31</v>
      </c>
      <c r="BA350" s="6">
        <v>32</v>
      </c>
      <c r="BB350" s="6">
        <v>33</v>
      </c>
      <c r="BC350" s="6">
        <v>34</v>
      </c>
      <c r="BD350" s="6">
        <v>35</v>
      </c>
      <c r="BE350" s="6">
        <v>36</v>
      </c>
      <c r="BF350" s="6">
        <v>37</v>
      </c>
      <c r="BG350" s="6">
        <v>38</v>
      </c>
      <c r="BH350" s="6">
        <v>39</v>
      </c>
      <c r="BI350" s="6">
        <v>40</v>
      </c>
      <c r="BJ350" s="6">
        <v>41</v>
      </c>
      <c r="BK350" s="6">
        <v>42</v>
      </c>
      <c r="BL350" s="6">
        <v>43</v>
      </c>
      <c r="BM350" s="6">
        <v>44</v>
      </c>
      <c r="BN350" s="6">
        <v>45</v>
      </c>
      <c r="BO350" s="6">
        <v>46</v>
      </c>
      <c r="BP350" s="6">
        <v>47</v>
      </c>
      <c r="BQ350" s="6">
        <v>48</v>
      </c>
      <c r="BR350" s="6">
        <v>49</v>
      </c>
      <c r="BS350" s="6">
        <v>50</v>
      </c>
      <c r="BV350" s="6"/>
    </row>
    <row r="351" spans="22:75" x14ac:dyDescent="0.35">
      <c r="V351" s="6">
        <f t="shared" ref="V351:BA351" si="350">V349-V350</f>
        <v>-1</v>
      </c>
      <c r="W351" s="6">
        <f t="shared" si="350"/>
        <v>-2</v>
      </c>
      <c r="X351" s="6">
        <f t="shared" si="350"/>
        <v>-3</v>
      </c>
      <c r="Y351" s="6">
        <f t="shared" si="350"/>
        <v>-4</v>
      </c>
      <c r="Z351" s="6">
        <f t="shared" si="350"/>
        <v>-5</v>
      </c>
      <c r="AA351" s="6">
        <f t="shared" si="350"/>
        <v>-6</v>
      </c>
      <c r="AB351" s="6">
        <f t="shared" si="350"/>
        <v>-7</v>
      </c>
      <c r="AC351" s="6">
        <f t="shared" si="350"/>
        <v>-8</v>
      </c>
      <c r="AD351" s="6">
        <f t="shared" si="350"/>
        <v>-9</v>
      </c>
      <c r="AE351" s="6">
        <f t="shared" si="350"/>
        <v>-10</v>
      </c>
      <c r="AF351" s="6">
        <f t="shared" si="350"/>
        <v>-11</v>
      </c>
      <c r="AG351" s="6">
        <f t="shared" si="350"/>
        <v>-12</v>
      </c>
      <c r="AH351" s="6">
        <f t="shared" si="350"/>
        <v>-13</v>
      </c>
      <c r="AI351" s="6">
        <f t="shared" si="350"/>
        <v>-14</v>
      </c>
      <c r="AJ351" s="6">
        <f t="shared" si="350"/>
        <v>-15</v>
      </c>
      <c r="AK351" s="6">
        <f t="shared" si="350"/>
        <v>-16</v>
      </c>
      <c r="AL351" s="6">
        <f t="shared" si="350"/>
        <v>-17</v>
      </c>
      <c r="AM351" s="6">
        <f t="shared" si="350"/>
        <v>-18</v>
      </c>
      <c r="AN351" s="6">
        <f t="shared" si="350"/>
        <v>-19</v>
      </c>
      <c r="AO351" s="6">
        <f t="shared" si="350"/>
        <v>-20</v>
      </c>
      <c r="AP351" s="6">
        <f t="shared" si="350"/>
        <v>-21</v>
      </c>
      <c r="AQ351" s="6">
        <f t="shared" si="350"/>
        <v>-22</v>
      </c>
      <c r="AR351" s="6">
        <f t="shared" si="350"/>
        <v>-23</v>
      </c>
      <c r="AS351" s="6">
        <f t="shared" si="350"/>
        <v>-24</v>
      </c>
      <c r="AT351" s="6">
        <f t="shared" si="350"/>
        <v>-25</v>
      </c>
      <c r="AU351" s="6">
        <f t="shared" si="350"/>
        <v>-26</v>
      </c>
      <c r="AV351" s="6">
        <f t="shared" si="350"/>
        <v>-27</v>
      </c>
      <c r="AW351" s="6">
        <f t="shared" si="350"/>
        <v>-28</v>
      </c>
      <c r="AX351" s="6">
        <f t="shared" si="350"/>
        <v>-29</v>
      </c>
      <c r="AY351" s="6">
        <f t="shared" si="350"/>
        <v>-30</v>
      </c>
      <c r="AZ351" s="6">
        <f t="shared" si="350"/>
        <v>-31</v>
      </c>
      <c r="BA351" s="6">
        <f t="shared" si="350"/>
        <v>-32</v>
      </c>
      <c r="BB351" s="6">
        <f t="shared" ref="BB351:BS351" si="351">BB349-BB350</f>
        <v>-33</v>
      </c>
      <c r="BC351" s="6">
        <f t="shared" si="351"/>
        <v>-34</v>
      </c>
      <c r="BD351" s="6">
        <f t="shared" si="351"/>
        <v>-35</v>
      </c>
      <c r="BE351" s="6">
        <f t="shared" si="351"/>
        <v>-36</v>
      </c>
      <c r="BF351" s="6">
        <f t="shared" si="351"/>
        <v>-37</v>
      </c>
      <c r="BG351" s="6">
        <f t="shared" si="351"/>
        <v>-38</v>
      </c>
      <c r="BH351" s="6">
        <f t="shared" si="351"/>
        <v>-39</v>
      </c>
      <c r="BI351" s="6">
        <f t="shared" si="351"/>
        <v>-40</v>
      </c>
      <c r="BJ351" s="6">
        <f t="shared" si="351"/>
        <v>-41</v>
      </c>
      <c r="BK351" s="6">
        <f t="shared" si="351"/>
        <v>-42</v>
      </c>
      <c r="BL351" s="6">
        <f t="shared" si="351"/>
        <v>-43</v>
      </c>
      <c r="BM351" s="6">
        <f t="shared" si="351"/>
        <v>-44</v>
      </c>
      <c r="BN351" s="6">
        <f t="shared" si="351"/>
        <v>-45</v>
      </c>
      <c r="BO351" s="6">
        <f t="shared" si="351"/>
        <v>-46</v>
      </c>
      <c r="BP351" s="6">
        <f t="shared" si="351"/>
        <v>-47</v>
      </c>
      <c r="BQ351" s="6">
        <f t="shared" si="351"/>
        <v>-48</v>
      </c>
      <c r="BR351" s="6">
        <f t="shared" si="351"/>
        <v>-49</v>
      </c>
      <c r="BS351" s="6">
        <f t="shared" si="351"/>
        <v>-50</v>
      </c>
      <c r="BU351" s="6" t="s">
        <v>21</v>
      </c>
      <c r="BV351" s="6"/>
    </row>
    <row r="352" spans="22:75" x14ac:dyDescent="0.35">
      <c r="V352" s="6" t="str">
        <f>IF(V351&gt;=0,COUNT($V351)+BT348,"")</f>
        <v/>
      </c>
      <c r="W352" s="6" t="str">
        <f>IF(W351&gt;=0,COUNT($V351:W351)+$BT348,"")</f>
        <v/>
      </c>
      <c r="X352" s="6" t="str">
        <f>IF(X351&gt;=0,COUNT($V351:X351)+$BT348,"")</f>
        <v/>
      </c>
      <c r="Y352" s="6" t="str">
        <f>IF(Y351&gt;=0,COUNT($V351:Y351)+$BT348,"")</f>
        <v/>
      </c>
      <c r="Z352" s="6" t="str">
        <f>IF(Z351&gt;=0,COUNT($V351:Z351)+$BT348,"")</f>
        <v/>
      </c>
      <c r="AA352" s="6" t="str">
        <f>IF(AA351&gt;=0,COUNT($V351:AA351)+$BT348,"")</f>
        <v/>
      </c>
      <c r="AB352" s="6" t="str">
        <f>IF(AB351&gt;=0,COUNT($V351:AB351)+$BT348,"")</f>
        <v/>
      </c>
      <c r="AC352" s="6" t="str">
        <f>IF(AC351&gt;=0,COUNT($V351:AC351)+$BT348,"")</f>
        <v/>
      </c>
      <c r="AD352" s="6" t="str">
        <f>IF(AD351&gt;=0,COUNT($V351:AD351)+$BT348,"")</f>
        <v/>
      </c>
      <c r="AE352" s="6" t="str">
        <f>IF(AE351&gt;=0,COUNT($V351:AE351)+$BT348,"")</f>
        <v/>
      </c>
      <c r="AF352" s="6" t="str">
        <f>IF(AF351&gt;=0,COUNT($V351:AF351)+$BT348,"")</f>
        <v/>
      </c>
      <c r="AG352" s="6" t="str">
        <f>IF(AG351&gt;=0,COUNT($V351:AG351)+$BT348,"")</f>
        <v/>
      </c>
      <c r="AH352" s="6" t="str">
        <f>IF(AH351&gt;=0,COUNT($V351:AH351)+$BT348,"")</f>
        <v/>
      </c>
      <c r="AI352" s="6" t="str">
        <f>IF(AI351&gt;=0,COUNT($V351:AI351)+$BT348,"")</f>
        <v/>
      </c>
      <c r="AJ352" s="6" t="str">
        <f>IF(AJ351&gt;=0,COUNT($V351:AJ351)+$BT348,"")</f>
        <v/>
      </c>
      <c r="AK352" s="6" t="str">
        <f>IF(AK351&gt;=0,COUNT($V351:AK351)+$BT348,"")</f>
        <v/>
      </c>
      <c r="AL352" s="6" t="str">
        <f>IF(AL351&gt;=0,COUNT($V351:AL351)+$BT348,"")</f>
        <v/>
      </c>
      <c r="AM352" s="6" t="str">
        <f>IF(AM351&gt;=0,COUNT($V351:AM351)+$BT348,"")</f>
        <v/>
      </c>
      <c r="AN352" s="6" t="str">
        <f>IF(AN351&gt;=0,COUNT($V351:AN351)+$BT348,"")</f>
        <v/>
      </c>
      <c r="AO352" s="6" t="str">
        <f>IF(AO351&gt;=0,COUNT($V351:AO351)+$BT348,"")</f>
        <v/>
      </c>
      <c r="AP352" s="6" t="str">
        <f>IF(AP351&gt;=0,COUNT($V351:AP351)+$BT348,"")</f>
        <v/>
      </c>
      <c r="AQ352" s="6" t="str">
        <f>IF(AQ351&gt;=0,COUNT($V351:AQ351)+$BT348,"")</f>
        <v/>
      </c>
      <c r="AR352" s="6" t="str">
        <f>IF(AR351&gt;=0,COUNT($V351:AR351)+$BT348,"")</f>
        <v/>
      </c>
      <c r="AS352" s="6" t="str">
        <f>IF(AS351&gt;=0,COUNT($V351:AS351)+$BT348,"")</f>
        <v/>
      </c>
      <c r="AT352" s="6" t="str">
        <f>IF(AT351&gt;=0,COUNT($V351:AT351)+$BT348,"")</f>
        <v/>
      </c>
      <c r="AU352" s="6" t="str">
        <f>IF(AU351&gt;=0,COUNT($V351:AU351)+$BT348,"")</f>
        <v/>
      </c>
      <c r="AV352" s="6" t="str">
        <f>IF(AV351&gt;=0,COUNT($V351:AV351)+$BT348,"")</f>
        <v/>
      </c>
      <c r="AW352" s="6" t="str">
        <f>IF(AW351&gt;=0,COUNT($V351:AW351)+$BT348,"")</f>
        <v/>
      </c>
      <c r="AX352" s="6" t="str">
        <f>IF(AX351&gt;=0,COUNT($V351:AX351)+$BT348,"")</f>
        <v/>
      </c>
      <c r="AY352" s="6" t="str">
        <f>IF(AY351&gt;=0,COUNT($V351:AY351)+$BT348,"")</f>
        <v/>
      </c>
      <c r="AZ352" s="6" t="str">
        <f>IF(AZ351&gt;=0,COUNT($V351:AZ351)+$BT348,"")</f>
        <v/>
      </c>
      <c r="BA352" s="6" t="str">
        <f>IF(BA351&gt;=0,COUNT($V351:BA351)+$BT348,"")</f>
        <v/>
      </c>
      <c r="BB352" s="6" t="str">
        <f>IF(BB351&gt;=0,COUNT($V351:BB351)+$BT348,"")</f>
        <v/>
      </c>
      <c r="BC352" s="6" t="str">
        <f>IF(BC351&gt;=0,COUNT($V351:BC351)+$BT348,"")</f>
        <v/>
      </c>
      <c r="BD352" s="6" t="str">
        <f>IF(BD351&gt;=0,COUNT($V351:BD351)+$BT348,"")</f>
        <v/>
      </c>
      <c r="BE352" s="6" t="str">
        <f>IF(BE351&gt;=0,COUNT($V351:BE351)+$BT348,"")</f>
        <v/>
      </c>
      <c r="BF352" s="6" t="str">
        <f>IF(BF351&gt;=0,COUNT($V351:BF351)+$BT348,"")</f>
        <v/>
      </c>
      <c r="BG352" s="6" t="str">
        <f>IF(BG351&gt;=0,COUNT($V351:BG351)+$BT348,"")</f>
        <v/>
      </c>
      <c r="BH352" s="6" t="str">
        <f>IF(BH351&gt;=0,COUNT($V351:BH351)+$BT348,"")</f>
        <v/>
      </c>
      <c r="BI352" s="6" t="str">
        <f>IF(BI351&gt;=0,COUNT($V351:BI351)+$BT348,"")</f>
        <v/>
      </c>
      <c r="BJ352" s="6" t="str">
        <f>IF(BJ351&gt;=0,COUNT($V351:BJ351)+$BT348,"")</f>
        <v/>
      </c>
      <c r="BK352" s="6" t="str">
        <f>IF(BK351&gt;=0,COUNT($V351:BK351)+$BT348,"")</f>
        <v/>
      </c>
      <c r="BL352" s="6" t="str">
        <f>IF(BL351&gt;=0,COUNT($V351:BL351)+$BT348,"")</f>
        <v/>
      </c>
      <c r="BM352" s="6" t="str">
        <f>IF(BM351&gt;=0,COUNT($V351:BM351)+$BT348,"")</f>
        <v/>
      </c>
      <c r="BN352" s="6" t="str">
        <f>IF(BN351&gt;=0,COUNT($V351:BN351)+$BT348,"")</f>
        <v/>
      </c>
      <c r="BO352" s="6" t="str">
        <f>IF(BO351&gt;=0,COUNT($V351:BO351)+$BT348,"")</f>
        <v/>
      </c>
      <c r="BP352" s="6" t="str">
        <f>IF(BP351&gt;=0,COUNT($V351:BP351)+$BT348,"")</f>
        <v/>
      </c>
      <c r="BQ352" s="6" t="str">
        <f>IF(BQ351&gt;=0,COUNT($V351:BQ351)+$BT348,"")</f>
        <v/>
      </c>
      <c r="BR352" s="6" t="str">
        <f>IF(BR351&gt;=0,COUNT($V351:BR351)+$BT348,"")</f>
        <v/>
      </c>
      <c r="BS352" s="6" t="str">
        <f>IF(BS351&gt;=0,COUNT($V351:BS351)+$BT348,"")</f>
        <v/>
      </c>
      <c r="BT352" s="6">
        <f>COUNT(V352:BS352)+BT348</f>
        <v>100</v>
      </c>
      <c r="BU352" s="276" t="str">
        <f>V352&amp;BU351&amp;W352&amp;BU351&amp;X352&amp;BU351&amp;Y352&amp;BU351&amp;Z352&amp;BU351&amp;AA352&amp;BU351&amp;AB352&amp;BU351&amp;AC352&amp;BU351&amp;AD352&amp;BU351&amp;AE352&amp;BU351&amp;AF352&amp;BU351&amp;AG352&amp;BU351&amp;AH352&amp;BU351&amp;AI352&amp;BU351&amp;AJ352&amp;BU351&amp;AK352&amp;BU351&amp;AL352&amp;BU351&amp;AM352&amp;BU351&amp;AN352&amp;BU351&amp;AO352&amp;BU351&amp;AP352&amp;BU351&amp;AQ352&amp;BU351&amp;AR352&amp;BU351&amp;AS352&amp;BU351&amp;AT352&amp;BU351&amp;AU352&amp;BU351&amp;AV352&amp;BU351&amp;AW352&amp;BU351&amp;AX352&amp;BU351&amp;AY352&amp;BU351&amp;AZ352&amp;BU351&amp;BA352&amp;BU351&amp;BB352&amp;BU351&amp;BC352&amp;BU351&amp;BD352&amp;BU351&amp;BE352&amp;BU351&amp;BF352&amp;BU351&amp;BG352&amp;BU351&amp;BH352&amp;BU351&amp;BI352&amp;BU351&amp;BJ352&amp;BU351&amp;BK352&amp;BU351&amp;BL352&amp;BU351&amp;BM352&amp;BU351&amp;BN352&amp;BU351&amp;BO352&amp;BU351&amp;BP352&amp;BU351&amp;BQ352&amp;BU351&amp;BR352&amp;BU351&amp;BS352</f>
        <v xml:space="preserve">                                                                                                  </v>
      </c>
      <c r="BV352" s="275">
        <f>SUM(V49,V109,V169,V229,V289,V349)</f>
        <v>0</v>
      </c>
    </row>
    <row r="353" spans="22:74" x14ac:dyDescent="0.35">
      <c r="V353" s="275">
        <f>'Encode Data'!J52</f>
        <v>0</v>
      </c>
      <c r="W353" s="6">
        <f t="shared" ref="W353:BB353" si="352">V353</f>
        <v>0</v>
      </c>
      <c r="X353" s="6">
        <f t="shared" si="352"/>
        <v>0</v>
      </c>
      <c r="Y353" s="6">
        <f t="shared" si="352"/>
        <v>0</v>
      </c>
      <c r="Z353" s="6">
        <f t="shared" si="352"/>
        <v>0</v>
      </c>
      <c r="AA353" s="6">
        <f t="shared" si="352"/>
        <v>0</v>
      </c>
      <c r="AB353" s="6">
        <f t="shared" si="352"/>
        <v>0</v>
      </c>
      <c r="AC353" s="6">
        <f t="shared" si="352"/>
        <v>0</v>
      </c>
      <c r="AD353" s="6">
        <f t="shared" si="352"/>
        <v>0</v>
      </c>
      <c r="AE353" s="6">
        <f t="shared" si="352"/>
        <v>0</v>
      </c>
      <c r="AF353" s="6">
        <f t="shared" si="352"/>
        <v>0</v>
      </c>
      <c r="AG353" s="6">
        <f t="shared" si="352"/>
        <v>0</v>
      </c>
      <c r="AH353" s="6">
        <f t="shared" si="352"/>
        <v>0</v>
      </c>
      <c r="AI353" s="6">
        <f t="shared" si="352"/>
        <v>0</v>
      </c>
      <c r="AJ353" s="6">
        <f t="shared" si="352"/>
        <v>0</v>
      </c>
      <c r="AK353" s="6">
        <f t="shared" si="352"/>
        <v>0</v>
      </c>
      <c r="AL353" s="6">
        <f t="shared" si="352"/>
        <v>0</v>
      </c>
      <c r="AM353" s="6">
        <f t="shared" si="352"/>
        <v>0</v>
      </c>
      <c r="AN353" s="6">
        <f t="shared" si="352"/>
        <v>0</v>
      </c>
      <c r="AO353" s="6">
        <f t="shared" si="352"/>
        <v>0</v>
      </c>
      <c r="AP353" s="6">
        <f t="shared" si="352"/>
        <v>0</v>
      </c>
      <c r="AQ353" s="6">
        <f t="shared" si="352"/>
        <v>0</v>
      </c>
      <c r="AR353" s="6">
        <f t="shared" si="352"/>
        <v>0</v>
      </c>
      <c r="AS353" s="6">
        <f t="shared" si="352"/>
        <v>0</v>
      </c>
      <c r="AT353" s="6">
        <f t="shared" si="352"/>
        <v>0</v>
      </c>
      <c r="AU353" s="6">
        <f t="shared" si="352"/>
        <v>0</v>
      </c>
      <c r="AV353" s="6">
        <f t="shared" si="352"/>
        <v>0</v>
      </c>
      <c r="AW353" s="6">
        <f t="shared" si="352"/>
        <v>0</v>
      </c>
      <c r="AX353" s="6">
        <f t="shared" si="352"/>
        <v>0</v>
      </c>
      <c r="AY353" s="6">
        <f t="shared" si="352"/>
        <v>0</v>
      </c>
      <c r="AZ353" s="6">
        <f t="shared" si="352"/>
        <v>0</v>
      </c>
      <c r="BA353" s="6">
        <f t="shared" si="352"/>
        <v>0</v>
      </c>
      <c r="BB353" s="6">
        <f t="shared" si="352"/>
        <v>0</v>
      </c>
      <c r="BC353" s="6">
        <f t="shared" ref="BC353:BS353" si="353">BB353</f>
        <v>0</v>
      </c>
      <c r="BD353" s="6">
        <f t="shared" si="353"/>
        <v>0</v>
      </c>
      <c r="BE353" s="6">
        <f t="shared" si="353"/>
        <v>0</v>
      </c>
      <c r="BF353" s="6">
        <f t="shared" si="353"/>
        <v>0</v>
      </c>
      <c r="BG353" s="6">
        <f t="shared" si="353"/>
        <v>0</v>
      </c>
      <c r="BH353" s="6">
        <f t="shared" si="353"/>
        <v>0</v>
      </c>
      <c r="BI353" s="6">
        <f t="shared" si="353"/>
        <v>0</v>
      </c>
      <c r="BJ353" s="6">
        <f t="shared" si="353"/>
        <v>0</v>
      </c>
      <c r="BK353" s="6">
        <f t="shared" si="353"/>
        <v>0</v>
      </c>
      <c r="BL353" s="6">
        <f t="shared" si="353"/>
        <v>0</v>
      </c>
      <c r="BM353" s="6">
        <f t="shared" si="353"/>
        <v>0</v>
      </c>
      <c r="BN353" s="6">
        <f t="shared" si="353"/>
        <v>0</v>
      </c>
      <c r="BO353" s="6">
        <f t="shared" si="353"/>
        <v>0</v>
      </c>
      <c r="BP353" s="6">
        <f t="shared" si="353"/>
        <v>0</v>
      </c>
      <c r="BQ353" s="6">
        <f t="shared" si="353"/>
        <v>0</v>
      </c>
      <c r="BR353" s="6">
        <f t="shared" si="353"/>
        <v>0</v>
      </c>
      <c r="BS353" s="6">
        <f t="shared" si="353"/>
        <v>0</v>
      </c>
      <c r="BV353" s="6"/>
    </row>
    <row r="354" spans="22:74" x14ac:dyDescent="0.35">
      <c r="V354" s="6">
        <v>1</v>
      </c>
      <c r="W354" s="6">
        <v>2</v>
      </c>
      <c r="X354" s="6">
        <v>3</v>
      </c>
      <c r="Y354" s="6">
        <v>4</v>
      </c>
      <c r="Z354" s="6">
        <v>5</v>
      </c>
      <c r="AA354" s="6">
        <v>6</v>
      </c>
      <c r="AB354" s="6">
        <v>7</v>
      </c>
      <c r="AC354" s="6">
        <v>8</v>
      </c>
      <c r="AD354" s="6">
        <v>9</v>
      </c>
      <c r="AE354" s="6">
        <v>10</v>
      </c>
      <c r="AF354" s="6">
        <v>11</v>
      </c>
      <c r="AG354" s="6">
        <v>12</v>
      </c>
      <c r="AH354" s="6">
        <v>13</v>
      </c>
      <c r="AI354" s="6">
        <v>14</v>
      </c>
      <c r="AJ354" s="6">
        <v>15</v>
      </c>
      <c r="AK354" s="6">
        <v>16</v>
      </c>
      <c r="AL354" s="6">
        <v>17</v>
      </c>
      <c r="AM354" s="6">
        <v>18</v>
      </c>
      <c r="AN354" s="6">
        <v>19</v>
      </c>
      <c r="AO354" s="6">
        <v>20</v>
      </c>
      <c r="AP354" s="6">
        <v>21</v>
      </c>
      <c r="AQ354" s="6">
        <v>22</v>
      </c>
      <c r="AR354" s="6">
        <v>23</v>
      </c>
      <c r="AS354" s="6">
        <v>24</v>
      </c>
      <c r="AT354" s="6">
        <v>25</v>
      </c>
      <c r="AU354" s="6">
        <v>26</v>
      </c>
      <c r="AV354" s="6">
        <v>27</v>
      </c>
      <c r="AW354" s="6">
        <v>28</v>
      </c>
      <c r="AX354" s="6">
        <v>29</v>
      </c>
      <c r="AY354" s="6">
        <v>30</v>
      </c>
      <c r="AZ354" s="6">
        <v>31</v>
      </c>
      <c r="BA354" s="6">
        <v>32</v>
      </c>
      <c r="BB354" s="6">
        <v>33</v>
      </c>
      <c r="BC354" s="6">
        <v>34</v>
      </c>
      <c r="BD354" s="6">
        <v>35</v>
      </c>
      <c r="BE354" s="6">
        <v>36</v>
      </c>
      <c r="BF354" s="6">
        <v>37</v>
      </c>
      <c r="BG354" s="6">
        <v>38</v>
      </c>
      <c r="BH354" s="6">
        <v>39</v>
      </c>
      <c r="BI354" s="6">
        <v>40</v>
      </c>
      <c r="BJ354" s="6">
        <v>41</v>
      </c>
      <c r="BK354" s="6">
        <v>42</v>
      </c>
      <c r="BL354" s="6">
        <v>43</v>
      </c>
      <c r="BM354" s="6">
        <v>44</v>
      </c>
      <c r="BN354" s="6">
        <v>45</v>
      </c>
      <c r="BO354" s="6">
        <v>46</v>
      </c>
      <c r="BP354" s="6">
        <v>47</v>
      </c>
      <c r="BQ354" s="6">
        <v>48</v>
      </c>
      <c r="BR354" s="6">
        <v>49</v>
      </c>
      <c r="BS354" s="6">
        <v>50</v>
      </c>
      <c r="BV354" s="6"/>
    </row>
    <row r="355" spans="22:74" x14ac:dyDescent="0.35">
      <c r="V355" s="6">
        <f t="shared" ref="V355:BA355" si="354">V353-V354</f>
        <v>-1</v>
      </c>
      <c r="W355" s="6">
        <f t="shared" si="354"/>
        <v>-2</v>
      </c>
      <c r="X355" s="6">
        <f t="shared" si="354"/>
        <v>-3</v>
      </c>
      <c r="Y355" s="6">
        <f t="shared" si="354"/>
        <v>-4</v>
      </c>
      <c r="Z355" s="6">
        <f t="shared" si="354"/>
        <v>-5</v>
      </c>
      <c r="AA355" s="6">
        <f t="shared" si="354"/>
        <v>-6</v>
      </c>
      <c r="AB355" s="6">
        <f t="shared" si="354"/>
        <v>-7</v>
      </c>
      <c r="AC355" s="6">
        <f t="shared" si="354"/>
        <v>-8</v>
      </c>
      <c r="AD355" s="6">
        <f t="shared" si="354"/>
        <v>-9</v>
      </c>
      <c r="AE355" s="6">
        <f t="shared" si="354"/>
        <v>-10</v>
      </c>
      <c r="AF355" s="6">
        <f t="shared" si="354"/>
        <v>-11</v>
      </c>
      <c r="AG355" s="6">
        <f t="shared" si="354"/>
        <v>-12</v>
      </c>
      <c r="AH355" s="6">
        <f t="shared" si="354"/>
        <v>-13</v>
      </c>
      <c r="AI355" s="6">
        <f t="shared" si="354"/>
        <v>-14</v>
      </c>
      <c r="AJ355" s="6">
        <f t="shared" si="354"/>
        <v>-15</v>
      </c>
      <c r="AK355" s="6">
        <f t="shared" si="354"/>
        <v>-16</v>
      </c>
      <c r="AL355" s="6">
        <f t="shared" si="354"/>
        <v>-17</v>
      </c>
      <c r="AM355" s="6">
        <f t="shared" si="354"/>
        <v>-18</v>
      </c>
      <c r="AN355" s="6">
        <f t="shared" si="354"/>
        <v>-19</v>
      </c>
      <c r="AO355" s="6">
        <f t="shared" si="354"/>
        <v>-20</v>
      </c>
      <c r="AP355" s="6">
        <f t="shared" si="354"/>
        <v>-21</v>
      </c>
      <c r="AQ355" s="6">
        <f t="shared" si="354"/>
        <v>-22</v>
      </c>
      <c r="AR355" s="6">
        <f t="shared" si="354"/>
        <v>-23</v>
      </c>
      <c r="AS355" s="6">
        <f t="shared" si="354"/>
        <v>-24</v>
      </c>
      <c r="AT355" s="6">
        <f t="shared" si="354"/>
        <v>-25</v>
      </c>
      <c r="AU355" s="6">
        <f t="shared" si="354"/>
        <v>-26</v>
      </c>
      <c r="AV355" s="6">
        <f t="shared" si="354"/>
        <v>-27</v>
      </c>
      <c r="AW355" s="6">
        <f t="shared" si="354"/>
        <v>-28</v>
      </c>
      <c r="AX355" s="6">
        <f t="shared" si="354"/>
        <v>-29</v>
      </c>
      <c r="AY355" s="6">
        <f t="shared" si="354"/>
        <v>-30</v>
      </c>
      <c r="AZ355" s="6">
        <f t="shared" si="354"/>
        <v>-31</v>
      </c>
      <c r="BA355" s="6">
        <f t="shared" si="354"/>
        <v>-32</v>
      </c>
      <c r="BB355" s="6">
        <f t="shared" ref="BB355:BS355" si="355">BB353-BB354</f>
        <v>-33</v>
      </c>
      <c r="BC355" s="6">
        <f t="shared" si="355"/>
        <v>-34</v>
      </c>
      <c r="BD355" s="6">
        <f t="shared" si="355"/>
        <v>-35</v>
      </c>
      <c r="BE355" s="6">
        <f t="shared" si="355"/>
        <v>-36</v>
      </c>
      <c r="BF355" s="6">
        <f t="shared" si="355"/>
        <v>-37</v>
      </c>
      <c r="BG355" s="6">
        <f t="shared" si="355"/>
        <v>-38</v>
      </c>
      <c r="BH355" s="6">
        <f t="shared" si="355"/>
        <v>-39</v>
      </c>
      <c r="BI355" s="6">
        <f t="shared" si="355"/>
        <v>-40</v>
      </c>
      <c r="BJ355" s="6">
        <f t="shared" si="355"/>
        <v>-41</v>
      </c>
      <c r="BK355" s="6">
        <f t="shared" si="355"/>
        <v>-42</v>
      </c>
      <c r="BL355" s="6">
        <f t="shared" si="355"/>
        <v>-43</v>
      </c>
      <c r="BM355" s="6">
        <f t="shared" si="355"/>
        <v>-44</v>
      </c>
      <c r="BN355" s="6">
        <f t="shared" si="355"/>
        <v>-45</v>
      </c>
      <c r="BO355" s="6">
        <f t="shared" si="355"/>
        <v>-46</v>
      </c>
      <c r="BP355" s="6">
        <f t="shared" si="355"/>
        <v>-47</v>
      </c>
      <c r="BQ355" s="6">
        <f t="shared" si="355"/>
        <v>-48</v>
      </c>
      <c r="BR355" s="6">
        <f t="shared" si="355"/>
        <v>-49</v>
      </c>
      <c r="BS355" s="6">
        <f t="shared" si="355"/>
        <v>-50</v>
      </c>
      <c r="BU355" s="6" t="s">
        <v>21</v>
      </c>
      <c r="BV355" s="6"/>
    </row>
    <row r="356" spans="22:74" x14ac:dyDescent="0.35">
      <c r="V356" s="6" t="str">
        <f>IF(V355&gt;=0,COUNT($V355)+BT352,"")</f>
        <v/>
      </c>
      <c r="W356" s="6" t="str">
        <f>IF(W355&gt;=0,COUNT($V355:W355)+$BT352,"")</f>
        <v/>
      </c>
      <c r="X356" s="6" t="str">
        <f>IF(X355&gt;=0,COUNT($V355:X355)+$BT352,"")</f>
        <v/>
      </c>
      <c r="Y356" s="6" t="str">
        <f>IF(Y355&gt;=0,COUNT($V355:Y355)+$BT352,"")</f>
        <v/>
      </c>
      <c r="Z356" s="6" t="str">
        <f>IF(Z355&gt;=0,COUNT($V355:Z355)+$BT352,"")</f>
        <v/>
      </c>
      <c r="AA356" s="6" t="str">
        <f>IF(AA355&gt;=0,COUNT($V355:AA355)+$BT352,"")</f>
        <v/>
      </c>
      <c r="AB356" s="6" t="str">
        <f>IF(AB355&gt;=0,COUNT($V355:AB355)+$BT352,"")</f>
        <v/>
      </c>
      <c r="AC356" s="6" t="str">
        <f>IF(AC355&gt;=0,COUNT($V355:AC355)+$BT352,"")</f>
        <v/>
      </c>
      <c r="AD356" s="6" t="str">
        <f>IF(AD355&gt;=0,COUNT($V355:AD355)+$BT352,"")</f>
        <v/>
      </c>
      <c r="AE356" s="6" t="str">
        <f>IF(AE355&gt;=0,COUNT($V355:AE355)+$BT352,"")</f>
        <v/>
      </c>
      <c r="AF356" s="6" t="str">
        <f>IF(AF355&gt;=0,COUNT($V355:AF355)+$BT352,"")</f>
        <v/>
      </c>
      <c r="AG356" s="6" t="str">
        <f>IF(AG355&gt;=0,COUNT($V355:AG355)+$BT352,"")</f>
        <v/>
      </c>
      <c r="AH356" s="6" t="str">
        <f>IF(AH355&gt;=0,COUNT($V355:AH355)+$BT352,"")</f>
        <v/>
      </c>
      <c r="AI356" s="6" t="str">
        <f>IF(AI355&gt;=0,COUNT($V355:AI355)+$BT352,"")</f>
        <v/>
      </c>
      <c r="AJ356" s="6" t="str">
        <f>IF(AJ355&gt;=0,COUNT($V355:AJ355)+$BT352,"")</f>
        <v/>
      </c>
      <c r="AK356" s="6" t="str">
        <f>IF(AK355&gt;=0,COUNT($V355:AK355)+$BT352,"")</f>
        <v/>
      </c>
      <c r="AL356" s="6" t="str">
        <f>IF(AL355&gt;=0,COUNT($V355:AL355)+$BT352,"")</f>
        <v/>
      </c>
      <c r="AM356" s="6" t="str">
        <f>IF(AM355&gt;=0,COUNT($V355:AM355)+$BT352,"")</f>
        <v/>
      </c>
      <c r="AN356" s="6" t="str">
        <f>IF(AN355&gt;=0,COUNT($V355:AN355)+$BT352,"")</f>
        <v/>
      </c>
      <c r="AO356" s="6" t="str">
        <f>IF(AO355&gt;=0,COUNT($V355:AO355)+$BT352,"")</f>
        <v/>
      </c>
      <c r="AP356" s="6" t="str">
        <f>IF(AP355&gt;=0,COUNT($V355:AP355)+$BT352,"")</f>
        <v/>
      </c>
      <c r="AQ356" s="6" t="str">
        <f>IF(AQ355&gt;=0,COUNT($V355:AQ355)+$BT352,"")</f>
        <v/>
      </c>
      <c r="AR356" s="6" t="str">
        <f>IF(AR355&gt;=0,COUNT($V355:AR355)+$BT352,"")</f>
        <v/>
      </c>
      <c r="AS356" s="6" t="str">
        <f>IF(AS355&gt;=0,COUNT($V355:AS355)+$BT352,"")</f>
        <v/>
      </c>
      <c r="AT356" s="6" t="str">
        <f>IF(AT355&gt;=0,COUNT($V355:AT355)+$BT352,"")</f>
        <v/>
      </c>
      <c r="AU356" s="6" t="str">
        <f>IF(AU355&gt;=0,COUNT($V355:AU355)+$BT352,"")</f>
        <v/>
      </c>
      <c r="AV356" s="6" t="str">
        <f>IF(AV355&gt;=0,COUNT($V355:AV355)+$BT352,"")</f>
        <v/>
      </c>
      <c r="AW356" s="6" t="str">
        <f>IF(AW355&gt;=0,COUNT($V355:AW355)+$BT352,"")</f>
        <v/>
      </c>
      <c r="AX356" s="6" t="str">
        <f>IF(AX355&gt;=0,COUNT($V355:AX355)+$BT352,"")</f>
        <v/>
      </c>
      <c r="AY356" s="6" t="str">
        <f>IF(AY355&gt;=0,COUNT($V355:AY355)+$BT352,"")</f>
        <v/>
      </c>
      <c r="AZ356" s="6" t="str">
        <f>IF(AZ355&gt;=0,COUNT($V355:AZ355)+$BT352,"")</f>
        <v/>
      </c>
      <c r="BA356" s="6" t="str">
        <f>IF(BA355&gt;=0,COUNT($V355:BA355)+$BT352,"")</f>
        <v/>
      </c>
      <c r="BB356" s="6" t="str">
        <f>IF(BB355&gt;=0,COUNT($V355:BB355)+$BT352,"")</f>
        <v/>
      </c>
      <c r="BC356" s="6" t="str">
        <f>IF(BC355&gt;=0,COUNT($V355:BC355)+$BT352,"")</f>
        <v/>
      </c>
      <c r="BD356" s="6" t="str">
        <f>IF(BD355&gt;=0,COUNT($V355:BD355)+$BT352,"")</f>
        <v/>
      </c>
      <c r="BE356" s="6" t="str">
        <f>IF(BE355&gt;=0,COUNT($V355:BE355)+$BT352,"")</f>
        <v/>
      </c>
      <c r="BF356" s="6" t="str">
        <f>IF(BF355&gt;=0,COUNT($V355:BF355)+$BT352,"")</f>
        <v/>
      </c>
      <c r="BG356" s="6" t="str">
        <f>IF(BG355&gt;=0,COUNT($V355:BG355)+$BT352,"")</f>
        <v/>
      </c>
      <c r="BH356" s="6" t="str">
        <f>IF(BH355&gt;=0,COUNT($V355:BH355)+$BT352,"")</f>
        <v/>
      </c>
      <c r="BI356" s="6" t="str">
        <f>IF(BI355&gt;=0,COUNT($V355:BI355)+$BT352,"")</f>
        <v/>
      </c>
      <c r="BJ356" s="6" t="str">
        <f>IF(BJ355&gt;=0,COUNT($V355:BJ355)+$BT352,"")</f>
        <v/>
      </c>
      <c r="BK356" s="6" t="str">
        <f>IF(BK355&gt;=0,COUNT($V355:BK355)+$BT352,"")</f>
        <v/>
      </c>
      <c r="BL356" s="6" t="str">
        <f>IF(BL355&gt;=0,COUNT($V355:BL355)+$BT352,"")</f>
        <v/>
      </c>
      <c r="BM356" s="6" t="str">
        <f>IF(BM355&gt;=0,COUNT($V355:BM355)+$BT352,"")</f>
        <v/>
      </c>
      <c r="BN356" s="6" t="str">
        <f>IF(BN355&gt;=0,COUNT($V355:BN355)+$BT352,"")</f>
        <v/>
      </c>
      <c r="BO356" s="6" t="str">
        <f>IF(BO355&gt;=0,COUNT($V355:BO355)+$BT352,"")</f>
        <v/>
      </c>
      <c r="BP356" s="6" t="str">
        <f>IF(BP355&gt;=0,COUNT($V355:BP355)+$BT352,"")</f>
        <v/>
      </c>
      <c r="BQ356" s="6" t="str">
        <f>IF(BQ355&gt;=0,COUNT($V355:BQ355)+$BT352,"")</f>
        <v/>
      </c>
      <c r="BR356" s="6" t="str">
        <f>IF(BR355&gt;=0,COUNT($V355:BR355)+$BT352,"")</f>
        <v/>
      </c>
      <c r="BS356" s="6" t="str">
        <f>IF(BS355&gt;=0,COUNT($V355:BS355)+$BT352,"")</f>
        <v/>
      </c>
      <c r="BT356" s="6">
        <f>COUNT(V356:BS356)+BT352</f>
        <v>100</v>
      </c>
      <c r="BU356" s="276" t="str">
        <f>V356&amp;BU355&amp;W356&amp;BU355&amp;X356&amp;BU355&amp;Y356&amp;BU355&amp;Z356&amp;BU355&amp;AA356&amp;BU355&amp;AB356&amp;BU355&amp;AC356&amp;BU355&amp;AD356&amp;BU355&amp;AE356&amp;BU355&amp;AF356&amp;BU355&amp;AG356&amp;BU355&amp;AH356&amp;BU355&amp;AI356&amp;BU355&amp;AJ356&amp;BU355&amp;AK356&amp;BU355&amp;AL356&amp;BU355&amp;AM356&amp;BU355&amp;AN356&amp;BU355&amp;AO356&amp;BU355&amp;AP356&amp;BU355&amp;AQ356&amp;BU355&amp;AR356&amp;BU355&amp;AS356&amp;BU355&amp;AT356&amp;BU355&amp;AU356&amp;BU355&amp;AV356&amp;BU355&amp;AW356&amp;BU355&amp;AX356&amp;BU355&amp;AY356&amp;BU355&amp;AZ356&amp;BU355&amp;BA356&amp;BU355&amp;BB356&amp;BU355&amp;BC356&amp;BU355&amp;BD356&amp;BU355&amp;BE356&amp;BU355&amp;BF356&amp;BU355&amp;BG356&amp;BU355&amp;BH356&amp;BU355&amp;BI356&amp;BU355&amp;BJ356&amp;BU355&amp;BK356&amp;BU355&amp;BL356&amp;BU355&amp;BM356&amp;BU355&amp;BN356&amp;BU355&amp;BO356&amp;BU355&amp;BP356&amp;BU355&amp;BQ356&amp;BU355&amp;BR356&amp;BU355&amp;BS356</f>
        <v xml:space="preserve">                                                                                                  </v>
      </c>
      <c r="BV356" s="275">
        <f>SUM(V53,V113,V173,V233,V293,V353)</f>
        <v>0</v>
      </c>
    </row>
    <row r="357" spans="22:74" x14ac:dyDescent="0.35">
      <c r="W357" s="6">
        <f t="shared" ref="W357:BB357" si="356">V357</f>
        <v>0</v>
      </c>
      <c r="X357" s="6">
        <f t="shared" si="356"/>
        <v>0</v>
      </c>
      <c r="Y357" s="6">
        <f t="shared" si="356"/>
        <v>0</v>
      </c>
      <c r="Z357" s="6">
        <f t="shared" si="356"/>
        <v>0</v>
      </c>
      <c r="AA357" s="6">
        <f t="shared" si="356"/>
        <v>0</v>
      </c>
      <c r="AB357" s="6">
        <f t="shared" si="356"/>
        <v>0</v>
      </c>
      <c r="AC357" s="6">
        <f t="shared" si="356"/>
        <v>0</v>
      </c>
      <c r="AD357" s="6">
        <f t="shared" si="356"/>
        <v>0</v>
      </c>
      <c r="AE357" s="6">
        <f t="shared" si="356"/>
        <v>0</v>
      </c>
      <c r="AF357" s="6">
        <f t="shared" si="356"/>
        <v>0</v>
      </c>
      <c r="AG357" s="6">
        <f t="shared" si="356"/>
        <v>0</v>
      </c>
      <c r="AH357" s="6">
        <f t="shared" si="356"/>
        <v>0</v>
      </c>
      <c r="AI357" s="6">
        <f t="shared" si="356"/>
        <v>0</v>
      </c>
      <c r="AJ357" s="6">
        <f t="shared" si="356"/>
        <v>0</v>
      </c>
      <c r="AK357" s="6">
        <f t="shared" si="356"/>
        <v>0</v>
      </c>
      <c r="AL357" s="6">
        <f t="shared" si="356"/>
        <v>0</v>
      </c>
      <c r="AM357" s="6">
        <f t="shared" si="356"/>
        <v>0</v>
      </c>
      <c r="AN357" s="6">
        <f t="shared" si="356"/>
        <v>0</v>
      </c>
      <c r="AO357" s="6">
        <f t="shared" si="356"/>
        <v>0</v>
      </c>
      <c r="AP357" s="6">
        <f t="shared" si="356"/>
        <v>0</v>
      </c>
      <c r="AQ357" s="6">
        <f t="shared" si="356"/>
        <v>0</v>
      </c>
      <c r="AR357" s="6">
        <f t="shared" si="356"/>
        <v>0</v>
      </c>
      <c r="AS357" s="6">
        <f t="shared" si="356"/>
        <v>0</v>
      </c>
      <c r="AT357" s="6">
        <f t="shared" si="356"/>
        <v>0</v>
      </c>
      <c r="AU357" s="6">
        <f t="shared" si="356"/>
        <v>0</v>
      </c>
      <c r="AV357" s="6">
        <f t="shared" si="356"/>
        <v>0</v>
      </c>
      <c r="AW357" s="6">
        <f t="shared" si="356"/>
        <v>0</v>
      </c>
      <c r="AX357" s="6">
        <f t="shared" si="356"/>
        <v>0</v>
      </c>
      <c r="AY357" s="6">
        <f t="shared" si="356"/>
        <v>0</v>
      </c>
      <c r="AZ357" s="6">
        <f t="shared" si="356"/>
        <v>0</v>
      </c>
      <c r="BA357" s="6">
        <f t="shared" si="356"/>
        <v>0</v>
      </c>
      <c r="BB357" s="6">
        <f t="shared" si="356"/>
        <v>0</v>
      </c>
      <c r="BC357" s="6">
        <f t="shared" ref="BC357:BS357" si="357">BB357</f>
        <v>0</v>
      </c>
      <c r="BD357" s="6">
        <f t="shared" si="357"/>
        <v>0</v>
      </c>
      <c r="BE357" s="6">
        <f t="shared" si="357"/>
        <v>0</v>
      </c>
      <c r="BF357" s="6">
        <f t="shared" si="357"/>
        <v>0</v>
      </c>
      <c r="BG357" s="6">
        <f t="shared" si="357"/>
        <v>0</v>
      </c>
      <c r="BH357" s="6">
        <f t="shared" si="357"/>
        <v>0</v>
      </c>
      <c r="BI357" s="6">
        <f t="shared" si="357"/>
        <v>0</v>
      </c>
      <c r="BJ357" s="6">
        <f t="shared" si="357"/>
        <v>0</v>
      </c>
      <c r="BK357" s="6">
        <f t="shared" si="357"/>
        <v>0</v>
      </c>
      <c r="BL357" s="6">
        <f t="shared" si="357"/>
        <v>0</v>
      </c>
      <c r="BM357" s="6">
        <f t="shared" si="357"/>
        <v>0</v>
      </c>
      <c r="BN357" s="6">
        <f t="shared" si="357"/>
        <v>0</v>
      </c>
      <c r="BO357" s="6">
        <f t="shared" si="357"/>
        <v>0</v>
      </c>
      <c r="BP357" s="6">
        <f t="shared" si="357"/>
        <v>0</v>
      </c>
      <c r="BQ357" s="6">
        <f t="shared" si="357"/>
        <v>0</v>
      </c>
      <c r="BR357" s="6">
        <f t="shared" si="357"/>
        <v>0</v>
      </c>
      <c r="BS357" s="6">
        <f t="shared" si="357"/>
        <v>0</v>
      </c>
      <c r="BV357" s="6"/>
    </row>
    <row r="358" spans="22:74" x14ac:dyDescent="0.35">
      <c r="V358" s="6">
        <v>1</v>
      </c>
      <c r="W358" s="6">
        <v>2</v>
      </c>
      <c r="X358" s="6">
        <v>3</v>
      </c>
      <c r="Y358" s="6">
        <v>4</v>
      </c>
      <c r="Z358" s="6">
        <v>5</v>
      </c>
      <c r="AA358" s="6">
        <v>6</v>
      </c>
      <c r="AB358" s="6">
        <v>7</v>
      </c>
      <c r="AC358" s="6">
        <v>8</v>
      </c>
      <c r="AD358" s="6">
        <v>9</v>
      </c>
      <c r="AE358" s="6">
        <v>10</v>
      </c>
      <c r="AF358" s="6">
        <v>11</v>
      </c>
      <c r="AG358" s="6">
        <v>12</v>
      </c>
      <c r="AH358" s="6">
        <v>13</v>
      </c>
      <c r="AI358" s="6">
        <v>14</v>
      </c>
      <c r="AJ358" s="6">
        <v>15</v>
      </c>
      <c r="AK358" s="6">
        <v>16</v>
      </c>
      <c r="AL358" s="6">
        <v>17</v>
      </c>
      <c r="AM358" s="6">
        <v>18</v>
      </c>
      <c r="AN358" s="6">
        <v>19</v>
      </c>
      <c r="AO358" s="6">
        <v>20</v>
      </c>
      <c r="AP358" s="6">
        <v>21</v>
      </c>
      <c r="AQ358" s="6">
        <v>22</v>
      </c>
      <c r="AR358" s="6">
        <v>23</v>
      </c>
      <c r="AS358" s="6">
        <v>24</v>
      </c>
      <c r="AT358" s="6">
        <v>25</v>
      </c>
      <c r="AU358" s="6">
        <v>26</v>
      </c>
      <c r="AV358" s="6">
        <v>27</v>
      </c>
      <c r="AW358" s="6">
        <v>28</v>
      </c>
      <c r="AX358" s="6">
        <v>29</v>
      </c>
      <c r="AY358" s="6">
        <v>30</v>
      </c>
      <c r="AZ358" s="6">
        <v>31</v>
      </c>
      <c r="BA358" s="6">
        <v>32</v>
      </c>
      <c r="BB358" s="6">
        <v>33</v>
      </c>
      <c r="BC358" s="6">
        <v>34</v>
      </c>
      <c r="BD358" s="6">
        <v>35</v>
      </c>
      <c r="BE358" s="6">
        <v>36</v>
      </c>
      <c r="BF358" s="6">
        <v>37</v>
      </c>
      <c r="BG358" s="6">
        <v>38</v>
      </c>
      <c r="BH358" s="6">
        <v>39</v>
      </c>
      <c r="BI358" s="6">
        <v>40</v>
      </c>
      <c r="BJ358" s="6">
        <v>41</v>
      </c>
      <c r="BK358" s="6">
        <v>42</v>
      </c>
      <c r="BL358" s="6">
        <v>43</v>
      </c>
      <c r="BM358" s="6">
        <v>44</v>
      </c>
      <c r="BN358" s="6">
        <v>45</v>
      </c>
      <c r="BO358" s="6">
        <v>46</v>
      </c>
      <c r="BP358" s="6">
        <v>47</v>
      </c>
      <c r="BQ358" s="6">
        <v>48</v>
      </c>
      <c r="BR358" s="6">
        <v>49</v>
      </c>
      <c r="BS358" s="6">
        <v>50</v>
      </c>
      <c r="BV358" s="6"/>
    </row>
    <row r="359" spans="22:74" x14ac:dyDescent="0.35">
      <c r="V359" s="6">
        <f t="shared" ref="V359:BA359" si="358">V357-V358</f>
        <v>-1</v>
      </c>
      <c r="W359" s="6">
        <f t="shared" si="358"/>
        <v>-2</v>
      </c>
      <c r="X359" s="6">
        <f t="shared" si="358"/>
        <v>-3</v>
      </c>
      <c r="Y359" s="6">
        <f t="shared" si="358"/>
        <v>-4</v>
      </c>
      <c r="Z359" s="6">
        <f t="shared" si="358"/>
        <v>-5</v>
      </c>
      <c r="AA359" s="6">
        <f t="shared" si="358"/>
        <v>-6</v>
      </c>
      <c r="AB359" s="6">
        <f t="shared" si="358"/>
        <v>-7</v>
      </c>
      <c r="AC359" s="6">
        <f t="shared" si="358"/>
        <v>-8</v>
      </c>
      <c r="AD359" s="6">
        <f t="shared" si="358"/>
        <v>-9</v>
      </c>
      <c r="AE359" s="6">
        <f t="shared" si="358"/>
        <v>-10</v>
      </c>
      <c r="AF359" s="6">
        <f t="shared" si="358"/>
        <v>-11</v>
      </c>
      <c r="AG359" s="6">
        <f t="shared" si="358"/>
        <v>-12</v>
      </c>
      <c r="AH359" s="6">
        <f t="shared" si="358"/>
        <v>-13</v>
      </c>
      <c r="AI359" s="6">
        <f t="shared" si="358"/>
        <v>-14</v>
      </c>
      <c r="AJ359" s="6">
        <f t="shared" si="358"/>
        <v>-15</v>
      </c>
      <c r="AK359" s="6">
        <f t="shared" si="358"/>
        <v>-16</v>
      </c>
      <c r="AL359" s="6">
        <f t="shared" si="358"/>
        <v>-17</v>
      </c>
      <c r="AM359" s="6">
        <f t="shared" si="358"/>
        <v>-18</v>
      </c>
      <c r="AN359" s="6">
        <f t="shared" si="358"/>
        <v>-19</v>
      </c>
      <c r="AO359" s="6">
        <f t="shared" si="358"/>
        <v>-20</v>
      </c>
      <c r="AP359" s="6">
        <f t="shared" si="358"/>
        <v>-21</v>
      </c>
      <c r="AQ359" s="6">
        <f t="shared" si="358"/>
        <v>-22</v>
      </c>
      <c r="AR359" s="6">
        <f t="shared" si="358"/>
        <v>-23</v>
      </c>
      <c r="AS359" s="6">
        <f t="shared" si="358"/>
        <v>-24</v>
      </c>
      <c r="AT359" s="6">
        <f t="shared" si="358"/>
        <v>-25</v>
      </c>
      <c r="AU359" s="6">
        <f t="shared" si="358"/>
        <v>-26</v>
      </c>
      <c r="AV359" s="6">
        <f t="shared" si="358"/>
        <v>-27</v>
      </c>
      <c r="AW359" s="6">
        <f t="shared" si="358"/>
        <v>-28</v>
      </c>
      <c r="AX359" s="6">
        <f t="shared" si="358"/>
        <v>-29</v>
      </c>
      <c r="AY359" s="6">
        <f t="shared" si="358"/>
        <v>-30</v>
      </c>
      <c r="AZ359" s="6">
        <f t="shared" si="358"/>
        <v>-31</v>
      </c>
      <c r="BA359" s="6">
        <f t="shared" si="358"/>
        <v>-32</v>
      </c>
      <c r="BB359" s="6">
        <f t="shared" ref="BB359:BS359" si="359">BB357-BB358</f>
        <v>-33</v>
      </c>
      <c r="BC359" s="6">
        <f t="shared" si="359"/>
        <v>-34</v>
      </c>
      <c r="BD359" s="6">
        <f t="shared" si="359"/>
        <v>-35</v>
      </c>
      <c r="BE359" s="6">
        <f t="shared" si="359"/>
        <v>-36</v>
      </c>
      <c r="BF359" s="6">
        <f t="shared" si="359"/>
        <v>-37</v>
      </c>
      <c r="BG359" s="6">
        <f t="shared" si="359"/>
        <v>-38</v>
      </c>
      <c r="BH359" s="6">
        <f t="shared" si="359"/>
        <v>-39</v>
      </c>
      <c r="BI359" s="6">
        <f t="shared" si="359"/>
        <v>-40</v>
      </c>
      <c r="BJ359" s="6">
        <f t="shared" si="359"/>
        <v>-41</v>
      </c>
      <c r="BK359" s="6">
        <f t="shared" si="359"/>
        <v>-42</v>
      </c>
      <c r="BL359" s="6">
        <f t="shared" si="359"/>
        <v>-43</v>
      </c>
      <c r="BM359" s="6">
        <f t="shared" si="359"/>
        <v>-44</v>
      </c>
      <c r="BN359" s="6">
        <f t="shared" si="359"/>
        <v>-45</v>
      </c>
      <c r="BO359" s="6">
        <f t="shared" si="359"/>
        <v>-46</v>
      </c>
      <c r="BP359" s="6">
        <f t="shared" si="359"/>
        <v>-47</v>
      </c>
      <c r="BQ359" s="6">
        <f t="shared" si="359"/>
        <v>-48</v>
      </c>
      <c r="BR359" s="6">
        <f t="shared" si="359"/>
        <v>-49</v>
      </c>
      <c r="BS359" s="6">
        <f t="shared" si="359"/>
        <v>-50</v>
      </c>
      <c r="BU359" s="6" t="s">
        <v>21</v>
      </c>
      <c r="BV359" s="6"/>
    </row>
    <row r="360" spans="22:74" x14ac:dyDescent="0.35">
      <c r="V360" s="6" t="str">
        <f>IF(V359&gt;=0,COUNT($V359)+BT356,"")</f>
        <v/>
      </c>
      <c r="W360" s="6" t="str">
        <f>IF(W359&gt;=0,COUNT($V359:W359)+$BT356,"")</f>
        <v/>
      </c>
      <c r="X360" s="6" t="str">
        <f>IF(X359&gt;=0,COUNT($V359:X359)+$BT356,"")</f>
        <v/>
      </c>
      <c r="Y360" s="6" t="str">
        <f>IF(Y359&gt;=0,COUNT($V359:Y359)+$BT356,"")</f>
        <v/>
      </c>
      <c r="Z360" s="6" t="str">
        <f>IF(Z359&gt;=0,COUNT($V359:Z359)+$BT356,"")</f>
        <v/>
      </c>
      <c r="AA360" s="6" t="str">
        <f>IF(AA359&gt;=0,COUNT($V359:AA359)+$BT356,"")</f>
        <v/>
      </c>
      <c r="AB360" s="6" t="str">
        <f>IF(AB359&gt;=0,COUNT($V359:AB359)+$BT356,"")</f>
        <v/>
      </c>
      <c r="AC360" s="6" t="str">
        <f>IF(AC359&gt;=0,COUNT($V359:AC359)+$BT356,"")</f>
        <v/>
      </c>
      <c r="AD360" s="6" t="str">
        <f>IF(AD359&gt;=0,COUNT($V359:AD359)+$BT356,"")</f>
        <v/>
      </c>
      <c r="AE360" s="6" t="str">
        <f>IF(AE359&gt;=0,COUNT($V359:AE359)+$BT356,"")</f>
        <v/>
      </c>
      <c r="AF360" s="6" t="str">
        <f>IF(AF359&gt;=0,COUNT($V359:AF359)+$BT356,"")</f>
        <v/>
      </c>
      <c r="AG360" s="6" t="str">
        <f>IF(AG359&gt;=0,COUNT($V359:AG359)+$BT356,"")</f>
        <v/>
      </c>
      <c r="AH360" s="6" t="str">
        <f>IF(AH359&gt;=0,COUNT($V359:AH359)+$BT356,"")</f>
        <v/>
      </c>
      <c r="AI360" s="6" t="str">
        <f>IF(AI359&gt;=0,COUNT($V359:AI359)+$BT356,"")</f>
        <v/>
      </c>
      <c r="AJ360" s="6" t="str">
        <f>IF(AJ359&gt;=0,COUNT($V359:AJ359)+$BT356,"")</f>
        <v/>
      </c>
      <c r="AK360" s="6" t="str">
        <f>IF(AK359&gt;=0,COUNT($V359:AK359)+$BT356,"")</f>
        <v/>
      </c>
      <c r="AL360" s="6" t="str">
        <f>IF(AL359&gt;=0,COUNT($V359:AL359)+$BT356,"")</f>
        <v/>
      </c>
      <c r="AM360" s="6" t="str">
        <f>IF(AM359&gt;=0,COUNT($V359:AM359)+$BT356,"")</f>
        <v/>
      </c>
      <c r="AN360" s="6" t="str">
        <f>IF(AN359&gt;=0,COUNT($V359:AN359)+$BT356,"")</f>
        <v/>
      </c>
      <c r="AO360" s="6" t="str">
        <f>IF(AO359&gt;=0,COUNT($V359:AO359)+$BT356,"")</f>
        <v/>
      </c>
      <c r="AP360" s="6" t="str">
        <f>IF(AP359&gt;=0,COUNT($V359:AP359)+$BT356,"")</f>
        <v/>
      </c>
      <c r="AQ360" s="6" t="str">
        <f>IF(AQ359&gt;=0,COUNT($V359:AQ359)+$BT356,"")</f>
        <v/>
      </c>
      <c r="AR360" s="6" t="str">
        <f>IF(AR359&gt;=0,COUNT($V359:AR359)+$BT356,"")</f>
        <v/>
      </c>
      <c r="AS360" s="6" t="str">
        <f>IF(AS359&gt;=0,COUNT($V359:AS359)+$BT356,"")</f>
        <v/>
      </c>
      <c r="AT360" s="6" t="str">
        <f>IF(AT359&gt;=0,COUNT($V359:AT359)+$BT356,"")</f>
        <v/>
      </c>
      <c r="AU360" s="6" t="str">
        <f>IF(AU359&gt;=0,COUNT($V359:AU359)+$BT356,"")</f>
        <v/>
      </c>
      <c r="AV360" s="6" t="str">
        <f>IF(AV359&gt;=0,COUNT($V359:AV359)+$BT356,"")</f>
        <v/>
      </c>
      <c r="AW360" s="6" t="str">
        <f>IF(AW359&gt;=0,COUNT($V359:AW359)+$BT356,"")</f>
        <v/>
      </c>
      <c r="AX360" s="6" t="str">
        <f>IF(AX359&gt;=0,COUNT($V359:AX359)+$BT356,"")</f>
        <v/>
      </c>
      <c r="AY360" s="6" t="str">
        <f>IF(AY359&gt;=0,COUNT($V359:AY359)+$BT356,"")</f>
        <v/>
      </c>
      <c r="AZ360" s="6" t="str">
        <f>IF(AZ359&gt;=0,COUNT($V359:AZ359)+$BT356,"")</f>
        <v/>
      </c>
      <c r="BA360" s="6" t="str">
        <f>IF(BA359&gt;=0,COUNT($V359:BA359)+$BT356,"")</f>
        <v/>
      </c>
      <c r="BB360" s="6" t="str">
        <f>IF(BB359&gt;=0,COUNT($V359:BB359)+$BT356,"")</f>
        <v/>
      </c>
      <c r="BC360" s="6" t="str">
        <f>IF(BC359&gt;=0,COUNT($V359:BC359)+$BT356,"")</f>
        <v/>
      </c>
      <c r="BD360" s="6" t="str">
        <f>IF(BD359&gt;=0,COUNT($V359:BD359)+$BT356,"")</f>
        <v/>
      </c>
      <c r="BE360" s="6" t="str">
        <f>IF(BE359&gt;=0,COUNT($V359:BE359)+$BT356,"")</f>
        <v/>
      </c>
      <c r="BF360" s="6" t="str">
        <f>IF(BF359&gt;=0,COUNT($V359:BF359)+$BT356,"")</f>
        <v/>
      </c>
      <c r="BG360" s="6" t="str">
        <f>IF(BG359&gt;=0,COUNT($V359:BG359)+$BT356,"")</f>
        <v/>
      </c>
      <c r="BH360" s="6" t="str">
        <f>IF(BH359&gt;=0,COUNT($V359:BH359)+$BT356,"")</f>
        <v/>
      </c>
      <c r="BI360" s="6" t="str">
        <f>IF(BI359&gt;=0,COUNT($V359:BI359)+$BT356,"")</f>
        <v/>
      </c>
      <c r="BJ360" s="6" t="str">
        <f>IF(BJ359&gt;=0,COUNT($V359:BJ359)+$BT356,"")</f>
        <v/>
      </c>
      <c r="BK360" s="6" t="str">
        <f>IF(BK359&gt;=0,COUNT($V359:BK359)+$BT356,"")</f>
        <v/>
      </c>
      <c r="BL360" s="6" t="str">
        <f>IF(BL359&gt;=0,COUNT($V359:BL359)+$BT356,"")</f>
        <v/>
      </c>
      <c r="BM360" s="6" t="str">
        <f>IF(BM359&gt;=0,COUNT($V359:BM359)+$BT356,"")</f>
        <v/>
      </c>
      <c r="BN360" s="6" t="str">
        <f>IF(BN359&gt;=0,COUNT($V359:BN359)+$BT356,"")</f>
        <v/>
      </c>
      <c r="BO360" s="6" t="str">
        <f>IF(BO359&gt;=0,COUNT($V359:BO359)+$BT356,"")</f>
        <v/>
      </c>
      <c r="BP360" s="6" t="str">
        <f>IF(BP359&gt;=0,COUNT($V359:BP359)+$BT356,"")</f>
        <v/>
      </c>
      <c r="BQ360" s="6" t="str">
        <f>IF(BQ359&gt;=0,COUNT($V359:BQ359)+$BT356,"")</f>
        <v/>
      </c>
      <c r="BR360" s="6" t="str">
        <f>IF(BR359&gt;=0,COUNT($V359:BR359)+$BT356,"")</f>
        <v/>
      </c>
      <c r="BS360" s="6" t="str">
        <f>IF(BS359&gt;=0,COUNT($V359:BS359)+$BT356,"")</f>
        <v/>
      </c>
      <c r="BT360" s="6">
        <f>COUNT(V360:BS360)+BT356</f>
        <v>100</v>
      </c>
      <c r="BU360" s="276" t="str">
        <f>V360&amp;BU359&amp;W360&amp;BU359&amp;X360&amp;BU359&amp;Y360&amp;BU359&amp;Z360&amp;BU359&amp;AA360&amp;BU359&amp;AB360&amp;BU359&amp;AC360&amp;BU359&amp;AD360&amp;BU359&amp;AE360&amp;BU359&amp;AF360&amp;BU359&amp;AG360&amp;BU359&amp;AH360&amp;BU359&amp;AI360&amp;BU359&amp;AJ360&amp;BU359&amp;AK360&amp;BU359&amp;AL360&amp;BU359&amp;AM360&amp;BU359&amp;AN360&amp;BU359&amp;AO360&amp;BU359&amp;AP360&amp;BU359&amp;AQ360&amp;BU359&amp;AR360&amp;BU359&amp;AS360&amp;BU359&amp;AT360&amp;BU359&amp;AU360&amp;BU359&amp;AV360&amp;BU359&amp;AW360&amp;BU359&amp;AX360&amp;BU359&amp;AY360&amp;BU359&amp;AZ360&amp;BU359&amp;BA360&amp;BU359&amp;BB360&amp;BU359&amp;BC360&amp;BU359&amp;BD360&amp;BU359&amp;BE360&amp;BU359&amp;BF360&amp;BU359&amp;BG360&amp;BU359&amp;BH360&amp;BU359&amp;BI360&amp;BU359&amp;BJ360&amp;BU359&amp;BK360&amp;BU359&amp;BL360&amp;BU359&amp;BM360&amp;BU359&amp;BN360&amp;BU359&amp;BO360&amp;BU359&amp;BP360&amp;BU359&amp;BQ360&amp;BU359&amp;BR360&amp;BU359&amp;BS360</f>
        <v xml:space="preserve">                                                                                                  </v>
      </c>
      <c r="BV360" s="275">
        <f>SUM(V57,V117,V177,V237,V297,V357)</f>
        <v>0</v>
      </c>
    </row>
    <row r="361" spans="22:74" x14ac:dyDescent="0.35">
      <c r="W361" s="6">
        <f t="shared" ref="W361:BB361" si="360">V361</f>
        <v>0</v>
      </c>
      <c r="X361" s="6">
        <f t="shared" si="360"/>
        <v>0</v>
      </c>
      <c r="Y361" s="6">
        <f t="shared" si="360"/>
        <v>0</v>
      </c>
      <c r="Z361" s="6">
        <f t="shared" si="360"/>
        <v>0</v>
      </c>
      <c r="AA361" s="6">
        <f t="shared" si="360"/>
        <v>0</v>
      </c>
      <c r="AB361" s="6">
        <f t="shared" si="360"/>
        <v>0</v>
      </c>
      <c r="AC361" s="6">
        <f t="shared" si="360"/>
        <v>0</v>
      </c>
      <c r="AD361" s="6">
        <f t="shared" si="360"/>
        <v>0</v>
      </c>
      <c r="AE361" s="6">
        <f t="shared" si="360"/>
        <v>0</v>
      </c>
      <c r="AF361" s="6">
        <f t="shared" si="360"/>
        <v>0</v>
      </c>
      <c r="AG361" s="6">
        <f t="shared" si="360"/>
        <v>0</v>
      </c>
      <c r="AH361" s="6">
        <f t="shared" si="360"/>
        <v>0</v>
      </c>
      <c r="AI361" s="6">
        <f t="shared" si="360"/>
        <v>0</v>
      </c>
      <c r="AJ361" s="6">
        <f t="shared" si="360"/>
        <v>0</v>
      </c>
      <c r="AK361" s="6">
        <f t="shared" si="360"/>
        <v>0</v>
      </c>
      <c r="AL361" s="6">
        <f t="shared" si="360"/>
        <v>0</v>
      </c>
      <c r="AM361" s="6">
        <f t="shared" si="360"/>
        <v>0</v>
      </c>
      <c r="AN361" s="6">
        <f t="shared" si="360"/>
        <v>0</v>
      </c>
      <c r="AO361" s="6">
        <f t="shared" si="360"/>
        <v>0</v>
      </c>
      <c r="AP361" s="6">
        <f t="shared" si="360"/>
        <v>0</v>
      </c>
      <c r="AQ361" s="6">
        <f t="shared" si="360"/>
        <v>0</v>
      </c>
      <c r="AR361" s="6">
        <f t="shared" si="360"/>
        <v>0</v>
      </c>
      <c r="AS361" s="6">
        <f t="shared" si="360"/>
        <v>0</v>
      </c>
      <c r="AT361" s="6">
        <f t="shared" si="360"/>
        <v>0</v>
      </c>
      <c r="AU361" s="6">
        <f t="shared" si="360"/>
        <v>0</v>
      </c>
      <c r="AV361" s="6">
        <f t="shared" si="360"/>
        <v>0</v>
      </c>
      <c r="AW361" s="6">
        <f t="shared" si="360"/>
        <v>0</v>
      </c>
      <c r="AX361" s="6">
        <f t="shared" si="360"/>
        <v>0</v>
      </c>
      <c r="AY361" s="6">
        <f t="shared" si="360"/>
        <v>0</v>
      </c>
      <c r="AZ361" s="6">
        <f t="shared" si="360"/>
        <v>0</v>
      </c>
      <c r="BA361" s="6">
        <f t="shared" si="360"/>
        <v>0</v>
      </c>
      <c r="BB361" s="6">
        <f t="shared" si="360"/>
        <v>0</v>
      </c>
      <c r="BC361" s="6">
        <f t="shared" ref="BC361:BS361" si="361">BB361</f>
        <v>0</v>
      </c>
      <c r="BD361" s="6">
        <f t="shared" si="361"/>
        <v>0</v>
      </c>
      <c r="BE361" s="6">
        <f t="shared" si="361"/>
        <v>0</v>
      </c>
      <c r="BF361" s="6">
        <f t="shared" si="361"/>
        <v>0</v>
      </c>
      <c r="BG361" s="6">
        <f t="shared" si="361"/>
        <v>0</v>
      </c>
      <c r="BH361" s="6">
        <f t="shared" si="361"/>
        <v>0</v>
      </c>
      <c r="BI361" s="6">
        <f t="shared" si="361"/>
        <v>0</v>
      </c>
      <c r="BJ361" s="6">
        <f t="shared" si="361"/>
        <v>0</v>
      </c>
      <c r="BK361" s="6">
        <f t="shared" si="361"/>
        <v>0</v>
      </c>
      <c r="BL361" s="6">
        <f t="shared" si="361"/>
        <v>0</v>
      </c>
      <c r="BM361" s="6">
        <f t="shared" si="361"/>
        <v>0</v>
      </c>
      <c r="BN361" s="6">
        <f t="shared" si="361"/>
        <v>0</v>
      </c>
      <c r="BO361" s="6">
        <f t="shared" si="361"/>
        <v>0</v>
      </c>
      <c r="BP361" s="6">
        <f t="shared" si="361"/>
        <v>0</v>
      </c>
      <c r="BQ361" s="6">
        <f t="shared" si="361"/>
        <v>0</v>
      </c>
      <c r="BR361" s="6">
        <f t="shared" si="361"/>
        <v>0</v>
      </c>
      <c r="BS361" s="6">
        <f t="shared" si="361"/>
        <v>0</v>
      </c>
      <c r="BV361" s="6"/>
    </row>
    <row r="362" spans="22:74" x14ac:dyDescent="0.35">
      <c r="V362" s="6">
        <v>1</v>
      </c>
      <c r="W362" s="6">
        <v>2</v>
      </c>
      <c r="X362" s="6">
        <v>3</v>
      </c>
      <c r="Y362" s="6">
        <v>4</v>
      </c>
      <c r="Z362" s="6">
        <v>5</v>
      </c>
      <c r="AA362" s="6">
        <v>6</v>
      </c>
      <c r="AB362" s="6">
        <v>7</v>
      </c>
      <c r="AC362" s="6">
        <v>8</v>
      </c>
      <c r="AD362" s="6">
        <v>9</v>
      </c>
      <c r="AE362" s="6">
        <v>10</v>
      </c>
      <c r="AF362" s="6">
        <v>11</v>
      </c>
      <c r="AG362" s="6">
        <v>12</v>
      </c>
      <c r="AH362" s="6">
        <v>13</v>
      </c>
      <c r="AI362" s="6">
        <v>14</v>
      </c>
      <c r="AJ362" s="6">
        <v>15</v>
      </c>
      <c r="AK362" s="6">
        <v>16</v>
      </c>
      <c r="AL362" s="6">
        <v>17</v>
      </c>
      <c r="AM362" s="6">
        <v>18</v>
      </c>
      <c r="AN362" s="6">
        <v>19</v>
      </c>
      <c r="AO362" s="6">
        <v>20</v>
      </c>
      <c r="AP362" s="6">
        <v>21</v>
      </c>
      <c r="AQ362" s="6">
        <v>22</v>
      </c>
      <c r="AR362" s="6">
        <v>23</v>
      </c>
      <c r="AS362" s="6">
        <v>24</v>
      </c>
      <c r="AT362" s="6">
        <v>25</v>
      </c>
      <c r="AU362" s="6">
        <v>26</v>
      </c>
      <c r="AV362" s="6">
        <v>27</v>
      </c>
      <c r="AW362" s="6">
        <v>28</v>
      </c>
      <c r="AX362" s="6">
        <v>29</v>
      </c>
      <c r="AY362" s="6">
        <v>30</v>
      </c>
      <c r="AZ362" s="6">
        <v>31</v>
      </c>
      <c r="BA362" s="6">
        <v>32</v>
      </c>
      <c r="BB362" s="6">
        <v>33</v>
      </c>
      <c r="BC362" s="6">
        <v>34</v>
      </c>
      <c r="BD362" s="6">
        <v>35</v>
      </c>
      <c r="BE362" s="6">
        <v>36</v>
      </c>
      <c r="BF362" s="6">
        <v>37</v>
      </c>
      <c r="BG362" s="6">
        <v>38</v>
      </c>
      <c r="BH362" s="6">
        <v>39</v>
      </c>
      <c r="BI362" s="6">
        <v>40</v>
      </c>
      <c r="BJ362" s="6">
        <v>41</v>
      </c>
      <c r="BK362" s="6">
        <v>42</v>
      </c>
      <c r="BL362" s="6">
        <v>43</v>
      </c>
      <c r="BM362" s="6">
        <v>44</v>
      </c>
      <c r="BN362" s="6">
        <v>45</v>
      </c>
      <c r="BO362" s="6">
        <v>46</v>
      </c>
      <c r="BP362" s="6">
        <v>47</v>
      </c>
      <c r="BQ362" s="6">
        <v>48</v>
      </c>
      <c r="BR362" s="6">
        <v>49</v>
      </c>
      <c r="BS362" s="6">
        <v>50</v>
      </c>
      <c r="BV362" s="6"/>
    </row>
    <row r="363" spans="22:74" x14ac:dyDescent="0.35">
      <c r="V363" s="6">
        <f t="shared" ref="V363:BA363" si="362">V361-V362</f>
        <v>-1</v>
      </c>
      <c r="W363" s="6">
        <f t="shared" si="362"/>
        <v>-2</v>
      </c>
      <c r="X363" s="6">
        <f t="shared" si="362"/>
        <v>-3</v>
      </c>
      <c r="Y363" s="6">
        <f t="shared" si="362"/>
        <v>-4</v>
      </c>
      <c r="Z363" s="6">
        <f t="shared" si="362"/>
        <v>-5</v>
      </c>
      <c r="AA363" s="6">
        <f t="shared" si="362"/>
        <v>-6</v>
      </c>
      <c r="AB363" s="6">
        <f t="shared" si="362"/>
        <v>-7</v>
      </c>
      <c r="AC363" s="6">
        <f t="shared" si="362"/>
        <v>-8</v>
      </c>
      <c r="AD363" s="6">
        <f t="shared" si="362"/>
        <v>-9</v>
      </c>
      <c r="AE363" s="6">
        <f t="shared" si="362"/>
        <v>-10</v>
      </c>
      <c r="AF363" s="6">
        <f t="shared" si="362"/>
        <v>-11</v>
      </c>
      <c r="AG363" s="6">
        <f t="shared" si="362"/>
        <v>-12</v>
      </c>
      <c r="AH363" s="6">
        <f t="shared" si="362"/>
        <v>-13</v>
      </c>
      <c r="AI363" s="6">
        <f t="shared" si="362"/>
        <v>-14</v>
      </c>
      <c r="AJ363" s="6">
        <f t="shared" si="362"/>
        <v>-15</v>
      </c>
      <c r="AK363" s="6">
        <f t="shared" si="362"/>
        <v>-16</v>
      </c>
      <c r="AL363" s="6">
        <f t="shared" si="362"/>
        <v>-17</v>
      </c>
      <c r="AM363" s="6">
        <f t="shared" si="362"/>
        <v>-18</v>
      </c>
      <c r="AN363" s="6">
        <f t="shared" si="362"/>
        <v>-19</v>
      </c>
      <c r="AO363" s="6">
        <f t="shared" si="362"/>
        <v>-20</v>
      </c>
      <c r="AP363" s="6">
        <f t="shared" si="362"/>
        <v>-21</v>
      </c>
      <c r="AQ363" s="6">
        <f t="shared" si="362"/>
        <v>-22</v>
      </c>
      <c r="AR363" s="6">
        <f t="shared" si="362"/>
        <v>-23</v>
      </c>
      <c r="AS363" s="6">
        <f t="shared" si="362"/>
        <v>-24</v>
      </c>
      <c r="AT363" s="6">
        <f t="shared" si="362"/>
        <v>-25</v>
      </c>
      <c r="AU363" s="6">
        <f t="shared" si="362"/>
        <v>-26</v>
      </c>
      <c r="AV363" s="6">
        <f t="shared" si="362"/>
        <v>-27</v>
      </c>
      <c r="AW363" s="6">
        <f t="shared" si="362"/>
        <v>-28</v>
      </c>
      <c r="AX363" s="6">
        <f t="shared" si="362"/>
        <v>-29</v>
      </c>
      <c r="AY363" s="6">
        <f t="shared" si="362"/>
        <v>-30</v>
      </c>
      <c r="AZ363" s="6">
        <f t="shared" si="362"/>
        <v>-31</v>
      </c>
      <c r="BA363" s="6">
        <f t="shared" si="362"/>
        <v>-32</v>
      </c>
      <c r="BB363" s="6">
        <f t="shared" ref="BB363:BS363" si="363">BB361-BB362</f>
        <v>-33</v>
      </c>
      <c r="BC363" s="6">
        <f t="shared" si="363"/>
        <v>-34</v>
      </c>
      <c r="BD363" s="6">
        <f t="shared" si="363"/>
        <v>-35</v>
      </c>
      <c r="BE363" s="6">
        <f t="shared" si="363"/>
        <v>-36</v>
      </c>
      <c r="BF363" s="6">
        <f t="shared" si="363"/>
        <v>-37</v>
      </c>
      <c r="BG363" s="6">
        <f t="shared" si="363"/>
        <v>-38</v>
      </c>
      <c r="BH363" s="6">
        <f t="shared" si="363"/>
        <v>-39</v>
      </c>
      <c r="BI363" s="6">
        <f t="shared" si="363"/>
        <v>-40</v>
      </c>
      <c r="BJ363" s="6">
        <f t="shared" si="363"/>
        <v>-41</v>
      </c>
      <c r="BK363" s="6">
        <f t="shared" si="363"/>
        <v>-42</v>
      </c>
      <c r="BL363" s="6">
        <f t="shared" si="363"/>
        <v>-43</v>
      </c>
      <c r="BM363" s="6">
        <f t="shared" si="363"/>
        <v>-44</v>
      </c>
      <c r="BN363" s="6">
        <f t="shared" si="363"/>
        <v>-45</v>
      </c>
      <c r="BO363" s="6">
        <f t="shared" si="363"/>
        <v>-46</v>
      </c>
      <c r="BP363" s="6">
        <f t="shared" si="363"/>
        <v>-47</v>
      </c>
      <c r="BQ363" s="6">
        <f t="shared" si="363"/>
        <v>-48</v>
      </c>
      <c r="BR363" s="6">
        <f t="shared" si="363"/>
        <v>-49</v>
      </c>
      <c r="BS363" s="6">
        <f t="shared" si="363"/>
        <v>-50</v>
      </c>
      <c r="BU363" s="6" t="s">
        <v>21</v>
      </c>
      <c r="BV363" s="6"/>
    </row>
    <row r="364" spans="22:74" x14ac:dyDescent="0.35">
      <c r="V364" s="6" t="str">
        <f>IF(V363&gt;=0,COUNT($V363)+BT360,"")</f>
        <v/>
      </c>
      <c r="W364" s="6" t="str">
        <f>IF(W363&gt;=0,COUNT($V363:W363)+$BT360,"")</f>
        <v/>
      </c>
      <c r="X364" s="6" t="str">
        <f>IF(X363&gt;=0,COUNT($V363:X363)+$BT360,"")</f>
        <v/>
      </c>
      <c r="Y364" s="6" t="str">
        <f>IF(Y363&gt;=0,COUNT($V363:Y363)+$BT360,"")</f>
        <v/>
      </c>
      <c r="Z364" s="6" t="str">
        <f>IF(Z363&gt;=0,COUNT($V363:Z363)+$BT360,"")</f>
        <v/>
      </c>
      <c r="AA364" s="6" t="str">
        <f>IF(AA363&gt;=0,COUNT($V363:AA363)+$BT360,"")</f>
        <v/>
      </c>
      <c r="AB364" s="6" t="str">
        <f>IF(AB363&gt;=0,COUNT($V363:AB363)+$BT360,"")</f>
        <v/>
      </c>
      <c r="AC364" s="6" t="str">
        <f>IF(AC363&gt;=0,COUNT($V363:AC363)+$BT360,"")</f>
        <v/>
      </c>
      <c r="AD364" s="6" t="str">
        <f>IF(AD363&gt;=0,COUNT($V363:AD363)+$BT360,"")</f>
        <v/>
      </c>
      <c r="AE364" s="6" t="str">
        <f>IF(AE363&gt;=0,COUNT($V363:AE363)+$BT360,"")</f>
        <v/>
      </c>
      <c r="AF364" s="6" t="str">
        <f>IF(AF363&gt;=0,COUNT($V363:AF363)+$BT360,"")</f>
        <v/>
      </c>
      <c r="AG364" s="6" t="str">
        <f>IF(AG363&gt;=0,COUNT($V363:AG363)+$BT360,"")</f>
        <v/>
      </c>
      <c r="AH364" s="6" t="str">
        <f>IF(AH363&gt;=0,COUNT($V363:AH363)+$BT360,"")</f>
        <v/>
      </c>
      <c r="AI364" s="6" t="str">
        <f>IF(AI363&gt;=0,COUNT($V363:AI363)+$BT360,"")</f>
        <v/>
      </c>
      <c r="AJ364" s="6" t="str">
        <f>IF(AJ363&gt;=0,COUNT($V363:AJ363)+$BT360,"")</f>
        <v/>
      </c>
      <c r="AK364" s="6" t="str">
        <f>IF(AK363&gt;=0,COUNT($V363:AK363)+$BT360,"")</f>
        <v/>
      </c>
      <c r="AL364" s="6" t="str">
        <f>IF(AL363&gt;=0,COUNT($V363:AL363)+$BT360,"")</f>
        <v/>
      </c>
      <c r="AM364" s="6" t="str">
        <f>IF(AM363&gt;=0,COUNT($V363:AM363)+$BT360,"")</f>
        <v/>
      </c>
      <c r="AN364" s="6" t="str">
        <f>IF(AN363&gt;=0,COUNT($V363:AN363)+$BT360,"")</f>
        <v/>
      </c>
      <c r="AO364" s="6" t="str">
        <f>IF(AO363&gt;=0,COUNT($V363:AO363)+$BT360,"")</f>
        <v/>
      </c>
      <c r="AP364" s="6" t="str">
        <f>IF(AP363&gt;=0,COUNT($V363:AP363)+$BT360,"")</f>
        <v/>
      </c>
      <c r="AQ364" s="6" t="str">
        <f>IF(AQ363&gt;=0,COUNT($V363:AQ363)+$BT360,"")</f>
        <v/>
      </c>
      <c r="AR364" s="6" t="str">
        <f>IF(AR363&gt;=0,COUNT($V363:AR363)+$BT360,"")</f>
        <v/>
      </c>
      <c r="AS364" s="6" t="str">
        <f>IF(AS363&gt;=0,COUNT($V363:AS363)+$BT360,"")</f>
        <v/>
      </c>
      <c r="AT364" s="6" t="str">
        <f>IF(AT363&gt;=0,COUNT($V363:AT363)+$BT360,"")</f>
        <v/>
      </c>
      <c r="AU364" s="6" t="str">
        <f>IF(AU363&gt;=0,COUNT($V363:AU363)+$BT360,"")</f>
        <v/>
      </c>
      <c r="AV364" s="6" t="str">
        <f>IF(AV363&gt;=0,COUNT($V363:AV363)+$BT360,"")</f>
        <v/>
      </c>
      <c r="AW364" s="6" t="str">
        <f>IF(AW363&gt;=0,COUNT($V363:AW363)+$BT360,"")</f>
        <v/>
      </c>
      <c r="AX364" s="6" t="str">
        <f>IF(AX363&gt;=0,COUNT($V363:AX363)+$BT360,"")</f>
        <v/>
      </c>
      <c r="AY364" s="6" t="str">
        <f>IF(AY363&gt;=0,COUNT($V363:AY363)+$BT360,"")</f>
        <v/>
      </c>
      <c r="AZ364" s="6" t="str">
        <f>IF(AZ363&gt;=0,COUNT($V363:AZ363)+$BT360,"")</f>
        <v/>
      </c>
      <c r="BA364" s="6" t="str">
        <f>IF(BA363&gt;=0,COUNT($V363:BA363)+$BT360,"")</f>
        <v/>
      </c>
      <c r="BB364" s="6" t="str">
        <f>IF(BB363&gt;=0,COUNT($V363:BB363)+$BT360,"")</f>
        <v/>
      </c>
      <c r="BC364" s="6" t="str">
        <f>IF(BC363&gt;=0,COUNT($V363:BC363)+$BT360,"")</f>
        <v/>
      </c>
      <c r="BD364" s="6" t="str">
        <f>IF(BD363&gt;=0,COUNT($V363:BD363)+$BT360,"")</f>
        <v/>
      </c>
      <c r="BE364" s="6" t="str">
        <f>IF(BE363&gt;=0,COUNT($V363:BE363)+$BT360,"")</f>
        <v/>
      </c>
      <c r="BF364" s="6" t="str">
        <f>IF(BF363&gt;=0,COUNT($V363:BF363)+$BT360,"")</f>
        <v/>
      </c>
      <c r="BG364" s="6" t="str">
        <f>IF(BG363&gt;=0,COUNT($V363:BG363)+$BT360,"")</f>
        <v/>
      </c>
      <c r="BH364" s="6" t="str">
        <f>IF(BH363&gt;=0,COUNT($V363:BH363)+$BT360,"")</f>
        <v/>
      </c>
      <c r="BI364" s="6" t="str">
        <f>IF(BI363&gt;=0,COUNT($V363:BI363)+$BT360,"")</f>
        <v/>
      </c>
      <c r="BJ364" s="6" t="str">
        <f>IF(BJ363&gt;=0,COUNT($V363:BJ363)+$BT360,"")</f>
        <v/>
      </c>
      <c r="BK364" s="6" t="str">
        <f>IF(BK363&gt;=0,COUNT($V363:BK363)+$BT360,"")</f>
        <v/>
      </c>
      <c r="BL364" s="6" t="str">
        <f>IF(BL363&gt;=0,COUNT($V363:BL363)+$BT360,"")</f>
        <v/>
      </c>
      <c r="BM364" s="6" t="str">
        <f>IF(BM363&gt;=0,COUNT($V363:BM363)+$BT360,"")</f>
        <v/>
      </c>
      <c r="BN364" s="6" t="str">
        <f>IF(BN363&gt;=0,COUNT($V363:BN363)+$BT360,"")</f>
        <v/>
      </c>
      <c r="BO364" s="6" t="str">
        <f>IF(BO363&gt;=0,COUNT($V363:BO363)+$BT360,"")</f>
        <v/>
      </c>
      <c r="BP364" s="6" t="str">
        <f>IF(BP363&gt;=0,COUNT($V363:BP363)+$BT360,"")</f>
        <v/>
      </c>
      <c r="BQ364" s="6" t="str">
        <f>IF(BQ363&gt;=0,COUNT($V363:BQ363)+$BT360,"")</f>
        <v/>
      </c>
      <c r="BR364" s="6" t="str">
        <f>IF(BR363&gt;=0,COUNT($V363:BR363)+$BT360,"")</f>
        <v/>
      </c>
      <c r="BS364" s="6" t="str">
        <f>IF(BS363&gt;=0,COUNT($V363:BS363)+$BT360,"")</f>
        <v/>
      </c>
      <c r="BT364" s="6">
        <f>COUNT(V364:BS364)+BT360</f>
        <v>100</v>
      </c>
      <c r="BU364" s="276" t="str">
        <f>V364&amp;BU363&amp;W364&amp;BU363&amp;X364&amp;BU363&amp;Y364&amp;BU363&amp;Z364&amp;BU363&amp;AA364&amp;BU363&amp;AB364&amp;BU363&amp;AC364&amp;BU363&amp;AD364&amp;BU363&amp;AE364&amp;BU363&amp;AF364&amp;BU363&amp;AG364&amp;BU363&amp;AH364&amp;BU363&amp;AI364&amp;BU363&amp;AJ364&amp;BU363&amp;AK364&amp;BU363&amp;AL364&amp;BU363&amp;AM364&amp;BU363&amp;AN364&amp;BU363&amp;AO364&amp;BU363&amp;AP364&amp;BU363&amp;AQ364&amp;BU363&amp;AR364&amp;BU363&amp;AS364&amp;BU363&amp;AT364&amp;BU363&amp;AU364&amp;BU363&amp;AV364&amp;BU363&amp;AW364&amp;BU363&amp;AX364&amp;BU363&amp;AY364&amp;BU363&amp;AZ364&amp;BU363&amp;BA364&amp;BU363&amp;BB364&amp;BU363&amp;BC364&amp;BU363&amp;BD364&amp;BU363&amp;BE364&amp;BU363&amp;BF364&amp;BU363&amp;BG364&amp;BU363&amp;BH364&amp;BU363&amp;BI364&amp;BU363&amp;BJ364&amp;BU363&amp;BK364&amp;BU363&amp;BL364&amp;BU363&amp;BM364&amp;BU363&amp;BN364&amp;BU363&amp;BO364&amp;BU363&amp;BP364&amp;BU363&amp;BQ364&amp;BU363&amp;BR364&amp;BU363&amp;BS364</f>
        <v xml:space="preserve">                                                                                                  </v>
      </c>
      <c r="BV364" s="6"/>
    </row>
    <row r="366" spans="22:74" x14ac:dyDescent="0.35">
      <c r="W366" s="67"/>
      <c r="X366" s="216"/>
      <c r="Y366" s="67"/>
      <c r="Z366" s="67"/>
      <c r="AA366" s="67"/>
    </row>
    <row r="367" spans="22:74" x14ac:dyDescent="0.35">
      <c r="W367" s="67"/>
      <c r="X367" s="382"/>
      <c r="Y367" s="67"/>
      <c r="Z367" s="67"/>
      <c r="AA367" s="67"/>
    </row>
    <row r="368" spans="22:74" x14ac:dyDescent="0.35">
      <c r="W368" s="67"/>
      <c r="X368" s="382"/>
      <c r="Y368" s="67"/>
      <c r="Z368" s="67"/>
      <c r="AA368" s="67"/>
    </row>
    <row r="369" spans="23:27" x14ac:dyDescent="0.35">
      <c r="W369" s="67"/>
      <c r="X369" s="216"/>
      <c r="Y369" s="67"/>
      <c r="Z369" s="67"/>
      <c r="AA369" s="67"/>
    </row>
    <row r="370" spans="23:27" x14ac:dyDescent="0.35">
      <c r="W370" s="67"/>
      <c r="X370" s="382"/>
      <c r="Y370" s="67"/>
      <c r="Z370" s="67"/>
      <c r="AA370" s="67"/>
    </row>
    <row r="371" spans="23:27" x14ac:dyDescent="0.35">
      <c r="W371" s="67"/>
      <c r="X371" s="382"/>
      <c r="Y371" s="67"/>
      <c r="Z371" s="67"/>
      <c r="AA371" s="67"/>
    </row>
    <row r="372" spans="23:27" x14ac:dyDescent="0.35">
      <c r="W372" s="67"/>
      <c r="X372" s="216"/>
      <c r="Y372" s="67"/>
      <c r="Z372" s="67"/>
      <c r="AA372" s="67"/>
    </row>
    <row r="373" spans="23:27" x14ac:dyDescent="0.35">
      <c r="W373" s="67"/>
      <c r="X373" s="382"/>
      <c r="Y373" s="67"/>
      <c r="Z373" s="67"/>
      <c r="AA373" s="67"/>
    </row>
    <row r="374" spans="23:27" x14ac:dyDescent="0.35">
      <c r="W374" s="67"/>
      <c r="X374" s="382"/>
      <c r="Y374" s="67"/>
      <c r="Z374" s="67"/>
      <c r="AA374" s="67"/>
    </row>
    <row r="375" spans="23:27" x14ac:dyDescent="0.35">
      <c r="W375" s="67"/>
      <c r="X375" s="216"/>
      <c r="Y375" s="67"/>
      <c r="Z375" s="67"/>
      <c r="AA375" s="67"/>
    </row>
    <row r="376" spans="23:27" x14ac:dyDescent="0.35">
      <c r="W376" s="67"/>
      <c r="X376" s="381"/>
      <c r="Y376" s="67"/>
      <c r="Z376" s="67"/>
      <c r="AA376" s="67"/>
    </row>
    <row r="377" spans="23:27" x14ac:dyDescent="0.35">
      <c r="W377" s="67"/>
      <c r="X377" s="381"/>
      <c r="Y377" s="67"/>
      <c r="Z377" s="67"/>
      <c r="AA377" s="67"/>
    </row>
    <row r="378" spans="23:27" x14ac:dyDescent="0.35">
      <c r="W378" s="67"/>
      <c r="X378" s="216"/>
      <c r="Y378" s="67"/>
      <c r="Z378" s="67"/>
      <c r="AA378" s="67"/>
    </row>
    <row r="379" spans="23:27" x14ac:dyDescent="0.35">
      <c r="W379" s="67"/>
      <c r="X379" s="381"/>
      <c r="Y379" s="67"/>
      <c r="Z379" s="67"/>
      <c r="AA379" s="67"/>
    </row>
    <row r="380" spans="23:27" x14ac:dyDescent="0.35">
      <c r="W380" s="67"/>
      <c r="X380" s="381"/>
      <c r="Y380" s="67"/>
      <c r="Z380" s="67"/>
      <c r="AA380" s="67"/>
    </row>
    <row r="381" spans="23:27" x14ac:dyDescent="0.35">
      <c r="W381" s="67"/>
      <c r="X381" s="216"/>
      <c r="Y381" s="67"/>
      <c r="Z381" s="67"/>
      <c r="AA381" s="67"/>
    </row>
    <row r="382" spans="23:27" x14ac:dyDescent="0.35">
      <c r="W382" s="67"/>
      <c r="X382" s="381"/>
      <c r="Y382" s="67"/>
      <c r="Z382" s="67"/>
      <c r="AA382" s="67"/>
    </row>
    <row r="383" spans="23:27" x14ac:dyDescent="0.35">
      <c r="W383" s="67"/>
      <c r="X383" s="381"/>
      <c r="Y383" s="67"/>
      <c r="Z383" s="67"/>
      <c r="AA383" s="67"/>
    </row>
    <row r="384" spans="23:27" x14ac:dyDescent="0.35">
      <c r="W384" s="67"/>
      <c r="X384" s="216"/>
      <c r="Y384" s="67"/>
      <c r="Z384" s="67"/>
      <c r="AA384" s="67"/>
    </row>
    <row r="385" spans="23:27" x14ac:dyDescent="0.35">
      <c r="W385" s="67"/>
      <c r="X385" s="381"/>
      <c r="Y385" s="67"/>
      <c r="Z385" s="67"/>
      <c r="AA385" s="67"/>
    </row>
    <row r="386" spans="23:27" x14ac:dyDescent="0.35">
      <c r="W386" s="67"/>
      <c r="X386" s="381"/>
      <c r="Y386" s="67"/>
      <c r="Z386" s="67"/>
      <c r="AA386" s="67"/>
    </row>
    <row r="387" spans="23:27" x14ac:dyDescent="0.35">
      <c r="W387" s="67"/>
      <c r="X387" s="216"/>
      <c r="Y387" s="67"/>
      <c r="Z387" s="67"/>
      <c r="AA387" s="67"/>
    </row>
    <row r="388" spans="23:27" x14ac:dyDescent="0.35">
      <c r="W388" s="67"/>
      <c r="X388" s="381"/>
      <c r="Y388" s="67"/>
      <c r="Z388" s="67"/>
      <c r="AA388" s="67"/>
    </row>
    <row r="389" spans="23:27" x14ac:dyDescent="0.35">
      <c r="W389" s="67"/>
      <c r="X389" s="381"/>
      <c r="Y389" s="67"/>
      <c r="Z389" s="67"/>
      <c r="AA389" s="67"/>
    </row>
    <row r="390" spans="23:27" x14ac:dyDescent="0.35">
      <c r="W390" s="67"/>
      <c r="X390" s="216"/>
      <c r="Y390" s="67"/>
      <c r="Z390" s="67"/>
      <c r="AA390" s="67"/>
    </row>
    <row r="391" spans="23:27" x14ac:dyDescent="0.35">
      <c r="W391" s="67"/>
      <c r="X391" s="381"/>
      <c r="Y391" s="67"/>
      <c r="Z391" s="67"/>
      <c r="AA391" s="67"/>
    </row>
    <row r="392" spans="23:27" x14ac:dyDescent="0.35">
      <c r="W392" s="67"/>
      <c r="X392" s="381"/>
      <c r="Y392" s="67"/>
      <c r="Z392" s="67"/>
      <c r="AA392" s="67"/>
    </row>
    <row r="393" spans="23:27" x14ac:dyDescent="0.35">
      <c r="W393" s="67"/>
      <c r="X393" s="216"/>
      <c r="Y393" s="67"/>
      <c r="Z393" s="67"/>
      <c r="AA393" s="67"/>
    </row>
    <row r="394" spans="23:27" x14ac:dyDescent="0.35">
      <c r="W394" s="67"/>
      <c r="X394" s="381"/>
      <c r="Y394" s="67"/>
      <c r="Z394" s="67"/>
      <c r="AA394" s="67"/>
    </row>
    <row r="395" spans="23:27" x14ac:dyDescent="0.35">
      <c r="W395" s="67"/>
      <c r="X395" s="381"/>
      <c r="Y395" s="67"/>
      <c r="Z395" s="67"/>
      <c r="AA395" s="67"/>
    </row>
    <row r="396" spans="23:27" x14ac:dyDescent="0.35">
      <c r="W396" s="67"/>
      <c r="X396" s="216"/>
      <c r="Y396" s="67"/>
      <c r="Z396" s="67"/>
      <c r="AA396" s="67"/>
    </row>
    <row r="397" spans="23:27" x14ac:dyDescent="0.35">
      <c r="W397" s="67"/>
      <c r="X397" s="381"/>
      <c r="Y397" s="67"/>
      <c r="Z397" s="67"/>
      <c r="AA397" s="67"/>
    </row>
    <row r="398" spans="23:27" x14ac:dyDescent="0.35">
      <c r="W398" s="67"/>
      <c r="X398" s="381"/>
      <c r="Y398" s="67"/>
      <c r="Z398" s="67"/>
      <c r="AA398" s="67"/>
    </row>
    <row r="399" spans="23:27" x14ac:dyDescent="0.35">
      <c r="W399" s="67"/>
      <c r="X399" s="216"/>
      <c r="Y399" s="67"/>
      <c r="Z399" s="67"/>
      <c r="AA399" s="67"/>
    </row>
    <row r="400" spans="23:27" x14ac:dyDescent="0.35">
      <c r="W400" s="67"/>
      <c r="X400" s="381"/>
      <c r="Y400" s="67"/>
      <c r="Z400" s="67"/>
      <c r="AA400" s="67"/>
    </row>
    <row r="401" spans="23:27" x14ac:dyDescent="0.35">
      <c r="W401" s="67"/>
      <c r="X401" s="381"/>
      <c r="Y401" s="67"/>
      <c r="Z401" s="67"/>
      <c r="AA401" s="67"/>
    </row>
    <row r="402" spans="23:27" x14ac:dyDescent="0.35">
      <c r="W402" s="67"/>
      <c r="X402" s="216"/>
      <c r="Y402" s="67"/>
      <c r="Z402" s="67"/>
      <c r="AA402" s="67"/>
    </row>
    <row r="403" spans="23:27" x14ac:dyDescent="0.35">
      <c r="W403" s="67"/>
      <c r="X403" s="381"/>
      <c r="Y403" s="67"/>
      <c r="Z403" s="67"/>
      <c r="AA403" s="67"/>
    </row>
    <row r="404" spans="23:27" x14ac:dyDescent="0.35">
      <c r="W404" s="67"/>
      <c r="X404" s="381"/>
      <c r="Y404" s="67"/>
      <c r="Z404" s="67"/>
      <c r="AA404" s="67"/>
    </row>
    <row r="405" spans="23:27" x14ac:dyDescent="0.35">
      <c r="W405" s="67"/>
      <c r="X405" s="216"/>
      <c r="Y405" s="67"/>
      <c r="Z405" s="67"/>
      <c r="AA405" s="67"/>
    </row>
    <row r="406" spans="23:27" x14ac:dyDescent="0.35">
      <c r="W406" s="67"/>
      <c r="X406" s="381"/>
      <c r="Y406" s="67"/>
      <c r="Z406" s="67"/>
      <c r="AA406" s="67"/>
    </row>
    <row r="407" spans="23:27" x14ac:dyDescent="0.35">
      <c r="W407" s="67"/>
      <c r="X407" s="381"/>
      <c r="Y407" s="67"/>
      <c r="Z407" s="67"/>
      <c r="AA407" s="67"/>
    </row>
    <row r="408" spans="23:27" x14ac:dyDescent="0.35">
      <c r="W408" s="67"/>
      <c r="X408" s="67"/>
      <c r="Y408" s="67"/>
      <c r="Z408" s="67"/>
      <c r="AA408" s="67"/>
    </row>
    <row r="409" spans="23:27" x14ac:dyDescent="0.35">
      <c r="W409" s="67"/>
      <c r="X409" s="67"/>
      <c r="Y409" s="67"/>
      <c r="Z409" s="67"/>
      <c r="AA409" s="67"/>
    </row>
    <row r="410" spans="23:27" x14ac:dyDescent="0.35">
      <c r="W410" s="67"/>
      <c r="X410" s="67"/>
      <c r="Y410" s="67"/>
      <c r="Z410" s="67"/>
      <c r="AA410" s="67"/>
    </row>
    <row r="411" spans="23:27" x14ac:dyDescent="0.35">
      <c r="W411" s="67"/>
      <c r="X411" s="67"/>
      <c r="Y411" s="67"/>
      <c r="Z411" s="67"/>
      <c r="AA411" s="67"/>
    </row>
    <row r="412" spans="23:27" x14ac:dyDescent="0.35">
      <c r="W412" s="67"/>
      <c r="X412" s="67"/>
      <c r="Y412" s="67"/>
      <c r="Z412" s="67"/>
      <c r="AA412" s="67"/>
    </row>
    <row r="413" spans="23:27" x14ac:dyDescent="0.35">
      <c r="W413" s="67"/>
      <c r="X413" s="67"/>
      <c r="Y413" s="67"/>
      <c r="Z413" s="67"/>
      <c r="AA413" s="67"/>
    </row>
    <row r="414" spans="23:27" x14ac:dyDescent="0.35">
      <c r="W414" s="67"/>
      <c r="X414" s="67"/>
      <c r="Y414" s="67"/>
      <c r="Z414" s="67"/>
      <c r="AA414" s="67"/>
    </row>
    <row r="415" spans="23:27" x14ac:dyDescent="0.35">
      <c r="W415" s="67"/>
      <c r="X415" s="67"/>
      <c r="Y415" s="67"/>
      <c r="Z415" s="67"/>
      <c r="AA415" s="67"/>
    </row>
    <row r="416" spans="23:27" x14ac:dyDescent="0.35">
      <c r="W416" s="67"/>
      <c r="X416" s="67"/>
      <c r="Y416" s="67"/>
      <c r="Z416" s="67"/>
      <c r="AA416" s="67"/>
    </row>
    <row r="417" spans="23:27" x14ac:dyDescent="0.35">
      <c r="W417" s="67"/>
      <c r="X417" s="67"/>
      <c r="Y417" s="67"/>
      <c r="Z417" s="67"/>
      <c r="AA417" s="67"/>
    </row>
    <row r="418" spans="23:27" x14ac:dyDescent="0.35">
      <c r="W418" s="67"/>
      <c r="X418" s="67"/>
      <c r="Y418" s="67"/>
      <c r="Z418" s="67"/>
      <c r="AA418" s="67"/>
    </row>
    <row r="419" spans="23:27" x14ac:dyDescent="0.35">
      <c r="W419" s="67"/>
      <c r="X419" s="67"/>
      <c r="Y419" s="67"/>
      <c r="Z419" s="67"/>
      <c r="AA419" s="67"/>
    </row>
    <row r="420" spans="23:27" x14ac:dyDescent="0.35">
      <c r="W420" s="67"/>
      <c r="X420" s="67"/>
      <c r="Y420" s="67"/>
      <c r="Z420" s="67"/>
      <c r="AA420" s="67"/>
    </row>
    <row r="421" spans="23:27" x14ac:dyDescent="0.35">
      <c r="W421" s="67"/>
      <c r="X421" s="67"/>
      <c r="Y421" s="67"/>
      <c r="Z421" s="67"/>
      <c r="AA421" s="67"/>
    </row>
  </sheetData>
  <sheetProtection algorithmName="SHA-512" hashValue="lkJeHz8y9lozFYNiR4yoMFpnkA0MOeIx7qQWPZtCVVBgt/2MV5BeBAm1+/6l6uYbVst8um03h8ibogKkwFxS6A==" saltValue="4nlnAcSJ61jjhGXqC9sw5A==" spinCount="100000" sheet="1" objects="1" scenarios="1"/>
  <mergeCells count="37">
    <mergeCell ref="X382:X383"/>
    <mergeCell ref="X367:X368"/>
    <mergeCell ref="X370:X371"/>
    <mergeCell ref="X373:X374"/>
    <mergeCell ref="X376:X377"/>
    <mergeCell ref="X379:X380"/>
    <mergeCell ref="X403:X404"/>
    <mergeCell ref="X406:X407"/>
    <mergeCell ref="X385:X386"/>
    <mergeCell ref="X388:X389"/>
    <mergeCell ref="X391:X392"/>
    <mergeCell ref="X394:X395"/>
    <mergeCell ref="X397:X398"/>
    <mergeCell ref="X400:X401"/>
    <mergeCell ref="A39:R39"/>
    <mergeCell ref="H6:O6"/>
    <mergeCell ref="A38:O38"/>
    <mergeCell ref="A1:O1"/>
    <mergeCell ref="A4:O4"/>
    <mergeCell ref="A2:R2"/>
    <mergeCell ref="A3:R3"/>
    <mergeCell ref="B5:R5"/>
    <mergeCell ref="M33:S36"/>
    <mergeCell ref="A18:S18"/>
    <mergeCell ref="A20:S20"/>
    <mergeCell ref="A19:S19"/>
    <mergeCell ref="G21:M24"/>
    <mergeCell ref="A25:S25"/>
    <mergeCell ref="G26:M29"/>
    <mergeCell ref="B55:O55"/>
    <mergeCell ref="A46:O46"/>
    <mergeCell ref="A47:O47"/>
    <mergeCell ref="A49:O49"/>
    <mergeCell ref="A50:O50"/>
    <mergeCell ref="B52:R52"/>
    <mergeCell ref="B53:R53"/>
    <mergeCell ref="B54:R54"/>
  </mergeCells>
  <conditionalFormatting sqref="X405">
    <cfRule type="expression" dxfId="99" priority="27">
      <formula>$J405&gt;$J406</formula>
    </cfRule>
    <cfRule type="expression" dxfId="98" priority="28">
      <formula>$J405&lt;$J406</formula>
    </cfRule>
  </conditionalFormatting>
  <conditionalFormatting sqref="X402">
    <cfRule type="expression" dxfId="97" priority="25">
      <formula>$J402&gt;$J403</formula>
    </cfRule>
    <cfRule type="expression" dxfId="96" priority="26">
      <formula>$J402&lt;$J403</formula>
    </cfRule>
  </conditionalFormatting>
  <conditionalFormatting sqref="X399">
    <cfRule type="expression" dxfId="95" priority="23">
      <formula>$J399&gt;$J400</formula>
    </cfRule>
    <cfRule type="expression" dxfId="94" priority="24">
      <formula>$J399&lt;$J400</formula>
    </cfRule>
  </conditionalFormatting>
  <conditionalFormatting sqref="X396">
    <cfRule type="expression" dxfId="93" priority="21">
      <formula>$J396&gt;$J397</formula>
    </cfRule>
    <cfRule type="expression" dxfId="92" priority="22">
      <formula>$J396&lt;$J397</formula>
    </cfRule>
  </conditionalFormatting>
  <conditionalFormatting sqref="X393">
    <cfRule type="expression" dxfId="91" priority="19">
      <formula>$J393&gt;$J394</formula>
    </cfRule>
    <cfRule type="expression" dxfId="90" priority="20">
      <formula>$J393&lt;$J394</formula>
    </cfRule>
  </conditionalFormatting>
  <conditionalFormatting sqref="X390">
    <cfRule type="expression" dxfId="89" priority="17">
      <formula>$J390&gt;$J391</formula>
    </cfRule>
    <cfRule type="expression" dxfId="88" priority="18">
      <formula>$J390&lt;$J391</formula>
    </cfRule>
  </conditionalFormatting>
  <conditionalFormatting sqref="X387">
    <cfRule type="expression" dxfId="87" priority="15">
      <formula>$J387&gt;$J388</formula>
    </cfRule>
    <cfRule type="expression" dxfId="86" priority="16">
      <formula>$J387&lt;$J388</formula>
    </cfRule>
  </conditionalFormatting>
  <conditionalFormatting sqref="X384">
    <cfRule type="expression" dxfId="85" priority="13">
      <formula>$J384&gt;$J385</formula>
    </cfRule>
    <cfRule type="expression" dxfId="84" priority="14">
      <formula>$J384&lt;$J385</formula>
    </cfRule>
  </conditionalFormatting>
  <conditionalFormatting sqref="X381">
    <cfRule type="expression" dxfId="83" priority="11">
      <formula>$J381&gt;$J382</formula>
    </cfRule>
    <cfRule type="expression" dxfId="82" priority="12">
      <formula>$J381&lt;$J382</formula>
    </cfRule>
  </conditionalFormatting>
  <conditionalFormatting sqref="X378">
    <cfRule type="expression" dxfId="81" priority="9">
      <formula>$J378&gt;$J379</formula>
    </cfRule>
    <cfRule type="expression" dxfId="80" priority="10">
      <formula>$J378&lt;$J379</formula>
    </cfRule>
  </conditionalFormatting>
  <conditionalFormatting sqref="X375">
    <cfRule type="expression" dxfId="79" priority="7">
      <formula>$J375&gt;$J376</formula>
    </cfRule>
    <cfRule type="expression" dxfId="78" priority="8">
      <formula>$J375&lt;$J376</formula>
    </cfRule>
  </conditionalFormatting>
  <conditionalFormatting sqref="X372">
    <cfRule type="expression" dxfId="77" priority="5">
      <formula>$J372&gt;$J373</formula>
    </cfRule>
    <cfRule type="expression" dxfId="76" priority="6">
      <formula>$J372&lt;$J373</formula>
    </cfRule>
  </conditionalFormatting>
  <conditionalFormatting sqref="X369">
    <cfRule type="expression" dxfId="75" priority="3">
      <formula>$J369&gt;$J370</formula>
    </cfRule>
    <cfRule type="expression" dxfId="74" priority="4">
      <formula>$J369&lt;$J370</formula>
    </cfRule>
  </conditionalFormatting>
  <conditionalFormatting sqref="X366">
    <cfRule type="expression" dxfId="73" priority="1">
      <formula>$J366&gt;$J367</formula>
    </cfRule>
    <cfRule type="expression" dxfId="72" priority="2">
      <formula>$J366&lt;$J367</formula>
    </cfRule>
  </conditionalFormatting>
  <conditionalFormatting sqref="X405 X402 X399 X396 X393 X390 X387 X384 X381 X378 X375 X372 X369 X366">
    <cfRule type="expression" dxfId="71" priority="29">
      <formula>$A$71=0</formula>
    </cfRule>
  </conditionalFormatting>
  <hyperlinks>
    <hyperlink ref="C17" r:id="rId1" xr:uid="{00000000-0004-0000-0300-000000000000}"/>
  </hyperlinks>
  <pageMargins left="0.7" right="0.7" top="0.75" bottom="0.75" header="0.3" footer="0.3"/>
  <pageSetup paperSize="9" orientation="portrait" horizontalDpi="0" verticalDpi="0"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tabColor theme="9" tint="0.59999389629810485"/>
  </sheetPr>
  <dimension ref="A1:XFD56"/>
  <sheetViews>
    <sheetView zoomScale="108" workbookViewId="0"/>
  </sheetViews>
  <sheetFormatPr defaultRowHeight="14.5" x14ac:dyDescent="0.35"/>
  <sheetData>
    <row r="1" spans="1:16" s="193" customFormat="1" ht="23.5" x14ac:dyDescent="0.55000000000000004">
      <c r="A1" s="211" t="s">
        <v>3</v>
      </c>
    </row>
    <row r="2" spans="1:16" s="198" customFormat="1" ht="34" customHeight="1" x14ac:dyDescent="0.35">
      <c r="A2" s="386" t="s">
        <v>245</v>
      </c>
      <c r="B2" s="386"/>
      <c r="C2" s="386"/>
      <c r="D2" s="386"/>
      <c r="E2" s="386"/>
      <c r="F2" s="386"/>
      <c r="G2" s="386"/>
      <c r="H2" s="386"/>
      <c r="I2" s="386"/>
      <c r="J2" s="386"/>
      <c r="K2" s="386"/>
      <c r="L2" s="386"/>
      <c r="M2" s="386"/>
      <c r="N2" s="386"/>
      <c r="O2" s="386"/>
      <c r="P2" s="386"/>
    </row>
    <row r="3" spans="1:16" s="198" customFormat="1" ht="16.5" customHeight="1" x14ac:dyDescent="0.35">
      <c r="A3" s="199" t="s">
        <v>252</v>
      </c>
      <c r="B3" s="197"/>
      <c r="C3" s="197"/>
      <c r="D3" s="197"/>
      <c r="E3" s="197"/>
      <c r="F3" s="197"/>
      <c r="G3" s="197"/>
      <c r="H3" s="197"/>
      <c r="I3" s="197"/>
      <c r="J3" s="197"/>
      <c r="K3" s="197"/>
      <c r="L3" s="197"/>
      <c r="M3" s="197"/>
      <c r="N3" s="197"/>
      <c r="O3" s="197"/>
      <c r="P3" s="197"/>
    </row>
    <row r="4" spans="1:16" s="198" customFormat="1" ht="36.65" customHeight="1" x14ac:dyDescent="0.35">
      <c r="A4" s="387" t="s">
        <v>126</v>
      </c>
      <c r="B4" s="387"/>
      <c r="C4" s="387"/>
      <c r="D4" s="387"/>
      <c r="E4" s="387"/>
      <c r="F4" s="387"/>
      <c r="G4" s="387"/>
      <c r="H4" s="387"/>
      <c r="I4" s="387"/>
      <c r="J4" s="387"/>
      <c r="K4" s="387"/>
      <c r="L4" s="387"/>
      <c r="M4" s="387"/>
      <c r="N4" s="387"/>
      <c r="O4" s="387"/>
      <c r="P4" s="387"/>
    </row>
    <row r="5" spans="1:16" s="198" customFormat="1" ht="21" customHeight="1" x14ac:dyDescent="0.35">
      <c r="A5" s="210" t="s">
        <v>221</v>
      </c>
      <c r="B5" s="205"/>
      <c r="C5" s="205"/>
      <c r="D5" s="205"/>
      <c r="E5" s="205"/>
      <c r="F5" s="205"/>
      <c r="G5" s="205"/>
      <c r="H5" s="205"/>
      <c r="I5" s="205"/>
      <c r="J5" s="205"/>
      <c r="K5" s="205"/>
      <c r="L5" s="205"/>
      <c r="M5" s="205"/>
      <c r="N5" s="205"/>
      <c r="O5" s="205"/>
      <c r="P5" s="205"/>
    </row>
    <row r="6" spans="1:16" ht="15.65" customHeight="1" x14ac:dyDescent="0.35">
      <c r="A6" s="388" t="s">
        <v>280</v>
      </c>
      <c r="B6" s="388"/>
      <c r="C6" s="388"/>
      <c r="D6" s="388"/>
      <c r="E6" s="388"/>
      <c r="F6" s="388"/>
      <c r="G6" s="388"/>
      <c r="H6" s="388"/>
      <c r="I6" s="388"/>
      <c r="J6" s="388"/>
      <c r="K6" s="388"/>
      <c r="L6" s="388"/>
      <c r="M6" s="388"/>
      <c r="N6" s="388"/>
      <c r="O6" s="388"/>
      <c r="P6" s="388"/>
    </row>
    <row r="7" spans="1:16" s="172" customFormat="1" x14ac:dyDescent="0.35">
      <c r="A7" s="388"/>
      <c r="B7" s="388"/>
      <c r="C7" s="388"/>
      <c r="D7" s="388"/>
      <c r="E7" s="388"/>
      <c r="F7" s="388"/>
      <c r="G7" s="388"/>
      <c r="H7" s="388"/>
      <c r="I7" s="388"/>
      <c r="J7" s="388"/>
      <c r="K7" s="388"/>
      <c r="L7" s="388"/>
      <c r="M7" s="388"/>
      <c r="N7" s="388"/>
      <c r="O7" s="388"/>
      <c r="P7" s="388"/>
    </row>
    <row r="8" spans="1:16" s="181" customFormat="1" ht="15.5" x14ac:dyDescent="0.35">
      <c r="B8" s="180" t="s">
        <v>138</v>
      </c>
      <c r="C8" s="180"/>
      <c r="J8" s="180" t="s">
        <v>139</v>
      </c>
    </row>
    <row r="9" spans="1:16" s="197" customFormat="1" ht="15.5" x14ac:dyDescent="0.35">
      <c r="A9" s="197" t="s">
        <v>246</v>
      </c>
      <c r="H9" s="197" t="s">
        <v>182</v>
      </c>
    </row>
    <row r="10" spans="1:16" s="197" customFormat="1" ht="15.5" x14ac:dyDescent="0.35">
      <c r="A10" s="197" t="s">
        <v>247</v>
      </c>
      <c r="H10" s="197" t="s">
        <v>183</v>
      </c>
    </row>
    <row r="11" spans="1:16" s="197" customFormat="1" ht="15.5" x14ac:dyDescent="0.35">
      <c r="A11" s="197" t="s">
        <v>163</v>
      </c>
      <c r="H11" s="197" t="s">
        <v>171</v>
      </c>
    </row>
    <row r="12" spans="1:16" s="197" customFormat="1" ht="15.5" x14ac:dyDescent="0.35">
      <c r="A12" s="197" t="s">
        <v>164</v>
      </c>
      <c r="H12" s="197" t="s">
        <v>172</v>
      </c>
    </row>
    <row r="13" spans="1:16" s="197" customFormat="1" ht="15.5" x14ac:dyDescent="0.35">
      <c r="A13" s="197" t="s">
        <v>165</v>
      </c>
      <c r="H13" s="197" t="s">
        <v>173</v>
      </c>
    </row>
    <row r="14" spans="1:16" s="197" customFormat="1" ht="15.5" x14ac:dyDescent="0.35">
      <c r="A14" s="197" t="s">
        <v>166</v>
      </c>
      <c r="H14" s="197" t="s">
        <v>174</v>
      </c>
    </row>
    <row r="15" spans="1:16" s="197" customFormat="1" ht="15.5" x14ac:dyDescent="0.35">
      <c r="A15" s="197" t="s">
        <v>180</v>
      </c>
      <c r="H15" s="197" t="s">
        <v>213</v>
      </c>
    </row>
    <row r="16" spans="1:16" s="197" customFormat="1" ht="15.5" x14ac:dyDescent="0.35">
      <c r="A16" s="197" t="s">
        <v>167</v>
      </c>
    </row>
    <row r="17" spans="1:16384" s="197" customFormat="1" ht="15.5" x14ac:dyDescent="0.35">
      <c r="A17" s="197" t="s">
        <v>168</v>
      </c>
    </row>
    <row r="18" spans="1:16384" s="197" customFormat="1" ht="15.5" x14ac:dyDescent="0.35">
      <c r="A18" s="197" t="s">
        <v>144</v>
      </c>
    </row>
    <row r="19" spans="1:16384" s="197" customFormat="1" ht="15.5" x14ac:dyDescent="0.35">
      <c r="A19" s="197" t="s">
        <v>181</v>
      </c>
    </row>
    <row r="20" spans="1:16384" s="197" customFormat="1" ht="15.5" x14ac:dyDescent="0.35">
      <c r="A20" s="197" t="s">
        <v>169</v>
      </c>
    </row>
    <row r="21" spans="1:16384" s="181" customFormat="1" ht="15.5" x14ac:dyDescent="0.35">
      <c r="B21" s="194" t="s">
        <v>212</v>
      </c>
    </row>
    <row r="22" spans="1:16384" s="222" customFormat="1" ht="44.5" customHeight="1" x14ac:dyDescent="0.35">
      <c r="A22" s="390" t="s">
        <v>315</v>
      </c>
      <c r="B22" s="390"/>
      <c r="C22" s="390"/>
      <c r="D22" s="390"/>
      <c r="E22" s="390"/>
      <c r="F22" s="390"/>
      <c r="G22" s="390"/>
      <c r="H22" s="390"/>
      <c r="I22" s="390"/>
      <c r="J22" s="390"/>
      <c r="K22" s="390"/>
      <c r="L22" s="390"/>
      <c r="M22" s="390"/>
      <c r="N22" s="390"/>
      <c r="O22" s="390"/>
      <c r="P22" s="390"/>
    </row>
    <row r="23" spans="1:16384" s="222" customFormat="1" ht="32.5" customHeight="1" x14ac:dyDescent="0.35">
      <c r="A23" s="391" t="s">
        <v>320</v>
      </c>
      <c r="B23" s="391"/>
      <c r="C23" s="391"/>
      <c r="D23" s="391"/>
      <c r="E23" s="391"/>
      <c r="F23" s="391"/>
      <c r="G23" s="391"/>
      <c r="H23" s="391"/>
      <c r="I23" s="391"/>
      <c r="J23" s="391"/>
      <c r="K23" s="391"/>
      <c r="L23" s="391"/>
      <c r="M23" s="391"/>
      <c r="N23" s="391"/>
      <c r="O23" s="391"/>
      <c r="P23" s="391"/>
    </row>
    <row r="24" spans="1:16384" s="222" customFormat="1" ht="26.5" customHeight="1" x14ac:dyDescent="0.35">
      <c r="A24" s="226"/>
      <c r="B24" s="226"/>
      <c r="C24" s="226"/>
      <c r="D24" s="226"/>
      <c r="E24" s="226"/>
      <c r="F24" s="226"/>
      <c r="G24" s="226"/>
      <c r="H24" s="226"/>
      <c r="I24" s="226"/>
      <c r="J24" s="226"/>
      <c r="K24" s="226"/>
      <c r="L24" s="226"/>
      <c r="M24" s="226"/>
      <c r="N24" s="226"/>
      <c r="O24" s="226"/>
      <c r="P24" s="226"/>
    </row>
    <row r="25" spans="1:16384" s="222" customFormat="1" ht="26.5" customHeight="1" x14ac:dyDescent="0.35">
      <c r="A25"/>
      <c r="B25" s="226"/>
      <c r="C25" s="226"/>
      <c r="D25" s="226"/>
      <c r="E25" s="226"/>
      <c r="F25" s="226"/>
      <c r="G25" s="226"/>
      <c r="H25" s="226"/>
      <c r="I25" s="226"/>
      <c r="J25" s="226"/>
      <c r="K25" s="226"/>
      <c r="L25" s="226"/>
      <c r="M25" s="226"/>
      <c r="N25" s="226"/>
      <c r="O25" s="226"/>
      <c r="P25" s="226"/>
    </row>
    <row r="26" spans="1:16384" s="222" customFormat="1" ht="26.5" customHeight="1" x14ac:dyDescent="0.35">
      <c r="A26" s="226"/>
      <c r="B26" s="226"/>
      <c r="C26" s="226"/>
      <c r="D26" s="226"/>
      <c r="E26" s="226"/>
      <c r="F26" s="226"/>
      <c r="G26" s="226"/>
      <c r="H26" s="226"/>
      <c r="I26" s="226"/>
      <c r="J26" s="226"/>
      <c r="K26" s="226"/>
      <c r="L26" s="226"/>
      <c r="M26" s="226"/>
      <c r="N26" s="226"/>
      <c r="O26" s="226"/>
      <c r="P26" s="226"/>
    </row>
    <row r="27" spans="1:16384" s="222" customFormat="1" ht="17.5" customHeight="1" x14ac:dyDescent="0.35">
      <c r="A27" s="383" t="s">
        <v>321</v>
      </c>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383"/>
      <c r="AQ27" s="383"/>
      <c r="AR27" s="383"/>
      <c r="AS27" s="383"/>
      <c r="AT27" s="383"/>
      <c r="AU27" s="383"/>
      <c r="AV27" s="383"/>
      <c r="AW27" s="383"/>
      <c r="AX27" s="383"/>
      <c r="AY27" s="383"/>
      <c r="AZ27" s="383"/>
      <c r="BA27" s="383"/>
      <c r="BB27" s="383"/>
      <c r="BC27" s="383"/>
      <c r="BD27" s="383"/>
      <c r="BE27" s="383"/>
      <c r="BF27" s="383"/>
      <c r="BG27" s="383"/>
      <c r="BH27" s="383"/>
      <c r="BI27" s="383"/>
      <c r="BJ27" s="383"/>
      <c r="BK27" s="383"/>
      <c r="BL27" s="383"/>
      <c r="BM27" s="383"/>
      <c r="BN27" s="383"/>
      <c r="BO27" s="383"/>
      <c r="BP27" s="383"/>
      <c r="BQ27" s="383"/>
      <c r="BR27" s="383"/>
      <c r="BS27" s="383"/>
      <c r="BT27" s="383"/>
      <c r="BU27" s="383"/>
      <c r="BV27" s="383"/>
      <c r="BW27" s="383"/>
      <c r="BX27" s="383"/>
      <c r="BY27" s="383"/>
      <c r="BZ27" s="383"/>
      <c r="CA27" s="383"/>
      <c r="CB27" s="383"/>
      <c r="CC27" s="383"/>
      <c r="CD27" s="383"/>
      <c r="CE27" s="383"/>
      <c r="CF27" s="383"/>
      <c r="CG27" s="383"/>
      <c r="CH27" s="383"/>
      <c r="CI27" s="383"/>
      <c r="CJ27" s="383"/>
      <c r="CK27" s="383"/>
      <c r="CL27" s="383"/>
      <c r="CM27" s="383"/>
      <c r="CN27" s="383"/>
      <c r="CO27" s="383"/>
      <c r="CP27" s="383"/>
      <c r="CQ27" s="383"/>
      <c r="CR27" s="383"/>
      <c r="CS27" s="383"/>
      <c r="CT27" s="383"/>
      <c r="CU27" s="383"/>
      <c r="CV27" s="383"/>
      <c r="CW27" s="383"/>
      <c r="CX27" s="383"/>
      <c r="CY27" s="383"/>
      <c r="CZ27" s="383"/>
      <c r="DA27" s="383"/>
      <c r="DB27" s="383"/>
      <c r="DC27" s="383"/>
      <c r="DD27" s="383"/>
      <c r="DE27" s="383"/>
      <c r="DF27" s="383"/>
      <c r="DG27" s="383"/>
      <c r="DH27" s="383"/>
      <c r="DI27" s="383"/>
      <c r="DJ27" s="383"/>
      <c r="DK27" s="383"/>
      <c r="DL27" s="383"/>
      <c r="DM27" s="383"/>
      <c r="DN27" s="383"/>
      <c r="DO27" s="383"/>
      <c r="DP27" s="383"/>
      <c r="DQ27" s="383"/>
      <c r="DR27" s="383"/>
      <c r="DS27" s="383"/>
      <c r="DT27" s="383"/>
      <c r="DU27" s="383"/>
      <c r="DV27" s="383"/>
      <c r="DW27" s="383"/>
      <c r="DX27" s="383"/>
      <c r="DY27" s="383"/>
      <c r="DZ27" s="383"/>
      <c r="EA27" s="383"/>
      <c r="EB27" s="383"/>
      <c r="EC27" s="383"/>
      <c r="ED27" s="383"/>
      <c r="EE27" s="383"/>
      <c r="EF27" s="383"/>
      <c r="EG27" s="383"/>
      <c r="EH27" s="383"/>
      <c r="EI27" s="383"/>
      <c r="EJ27" s="383"/>
      <c r="EK27" s="383"/>
      <c r="EL27" s="383"/>
      <c r="EM27" s="383"/>
      <c r="EN27" s="383"/>
      <c r="EO27" s="383"/>
      <c r="EP27" s="383"/>
      <c r="EQ27" s="383"/>
      <c r="ER27" s="383"/>
      <c r="ES27" s="383"/>
      <c r="ET27" s="383"/>
      <c r="EU27" s="383"/>
      <c r="EV27" s="383"/>
      <c r="EW27" s="383"/>
      <c r="EX27" s="383"/>
      <c r="EY27" s="383"/>
      <c r="EZ27" s="383"/>
      <c r="FA27" s="383"/>
      <c r="FB27" s="383"/>
      <c r="FC27" s="383"/>
      <c r="FD27" s="383"/>
      <c r="FE27" s="383"/>
      <c r="FF27" s="383"/>
      <c r="FG27" s="383"/>
      <c r="FH27" s="383"/>
      <c r="FI27" s="383"/>
      <c r="FJ27" s="383"/>
      <c r="FK27" s="383"/>
      <c r="FL27" s="383"/>
      <c r="FM27" s="383"/>
      <c r="FN27" s="383"/>
      <c r="FO27" s="383"/>
      <c r="FP27" s="383"/>
      <c r="FQ27" s="383"/>
      <c r="FR27" s="383"/>
      <c r="FS27" s="383"/>
      <c r="FT27" s="383"/>
      <c r="FU27" s="383"/>
      <c r="FV27" s="383"/>
      <c r="FW27" s="383"/>
      <c r="FX27" s="383"/>
      <c r="FY27" s="383"/>
      <c r="FZ27" s="383"/>
      <c r="GA27" s="383"/>
      <c r="GB27" s="383"/>
      <c r="GC27" s="383"/>
      <c r="GD27" s="383"/>
      <c r="GE27" s="383"/>
      <c r="GF27" s="383"/>
      <c r="GG27" s="383"/>
      <c r="GH27" s="383"/>
      <c r="GI27" s="383"/>
      <c r="GJ27" s="383"/>
      <c r="GK27" s="383"/>
      <c r="GL27" s="383"/>
      <c r="GM27" s="383"/>
      <c r="GN27" s="383"/>
      <c r="GO27" s="383"/>
      <c r="GP27" s="383"/>
      <c r="GQ27" s="383"/>
      <c r="GR27" s="383"/>
      <c r="GS27" s="383"/>
      <c r="GT27" s="383"/>
      <c r="GU27" s="383"/>
      <c r="GV27" s="383"/>
      <c r="GW27" s="383"/>
      <c r="GX27" s="383"/>
      <c r="GY27" s="383"/>
      <c r="GZ27" s="383"/>
      <c r="HA27" s="383"/>
      <c r="HB27" s="383"/>
      <c r="HC27" s="383"/>
      <c r="HD27" s="383"/>
      <c r="HE27" s="383"/>
      <c r="HF27" s="383"/>
      <c r="HG27" s="383"/>
      <c r="HH27" s="383"/>
      <c r="HI27" s="383"/>
      <c r="HJ27" s="383"/>
      <c r="HK27" s="383"/>
      <c r="HL27" s="383"/>
      <c r="HM27" s="383"/>
      <c r="HN27" s="383"/>
      <c r="HO27" s="383"/>
      <c r="HP27" s="383"/>
      <c r="HQ27" s="383"/>
      <c r="HR27" s="383"/>
      <c r="HS27" s="383"/>
      <c r="HT27" s="383"/>
      <c r="HU27" s="383"/>
      <c r="HV27" s="383"/>
      <c r="HW27" s="383"/>
      <c r="HX27" s="383"/>
      <c r="HY27" s="383"/>
      <c r="HZ27" s="383"/>
      <c r="IA27" s="383"/>
      <c r="IB27" s="383"/>
      <c r="IC27" s="383"/>
      <c r="ID27" s="383"/>
      <c r="IE27" s="383"/>
      <c r="IF27" s="383"/>
      <c r="IG27" s="383"/>
      <c r="IH27" s="383"/>
      <c r="II27" s="383"/>
      <c r="IJ27" s="383"/>
      <c r="IK27" s="383"/>
      <c r="IL27" s="383"/>
      <c r="IM27" s="383"/>
      <c r="IN27" s="383"/>
      <c r="IO27" s="383"/>
      <c r="IP27" s="383"/>
      <c r="IQ27" s="383"/>
      <c r="IR27" s="383"/>
      <c r="IS27" s="383"/>
      <c r="IT27" s="383"/>
      <c r="IU27" s="383"/>
      <c r="IV27" s="383"/>
      <c r="IW27" s="383"/>
      <c r="IX27" s="383"/>
      <c r="IY27" s="383"/>
      <c r="IZ27" s="383"/>
      <c r="JA27" s="383"/>
      <c r="JB27" s="383"/>
      <c r="JC27" s="383"/>
      <c r="JD27" s="383"/>
      <c r="JE27" s="383"/>
      <c r="JF27" s="383"/>
      <c r="JG27" s="383"/>
      <c r="JH27" s="383"/>
      <c r="JI27" s="383"/>
      <c r="JJ27" s="383"/>
      <c r="JK27" s="383"/>
      <c r="JL27" s="383"/>
      <c r="JM27" s="383"/>
      <c r="JN27" s="383"/>
      <c r="JO27" s="383"/>
      <c r="JP27" s="383"/>
      <c r="JQ27" s="383"/>
      <c r="JR27" s="383"/>
      <c r="JS27" s="383"/>
      <c r="JT27" s="383"/>
      <c r="JU27" s="383"/>
      <c r="JV27" s="383"/>
      <c r="JW27" s="383"/>
      <c r="JX27" s="383"/>
      <c r="JY27" s="383"/>
      <c r="JZ27" s="383"/>
      <c r="KA27" s="383"/>
      <c r="KB27" s="383"/>
      <c r="KC27" s="383"/>
      <c r="KD27" s="383"/>
      <c r="KE27" s="383"/>
      <c r="KF27" s="383"/>
      <c r="KG27" s="383"/>
      <c r="KH27" s="383"/>
      <c r="KI27" s="383"/>
      <c r="KJ27" s="383"/>
      <c r="KK27" s="383"/>
      <c r="KL27" s="383"/>
      <c r="KM27" s="383"/>
      <c r="KN27" s="383"/>
      <c r="KO27" s="383"/>
      <c r="KP27" s="383"/>
      <c r="KQ27" s="383"/>
      <c r="KR27" s="383"/>
      <c r="KS27" s="383"/>
      <c r="KT27" s="383"/>
      <c r="KU27" s="383"/>
      <c r="KV27" s="383"/>
      <c r="KW27" s="383"/>
      <c r="KX27" s="383"/>
      <c r="KY27" s="383"/>
      <c r="KZ27" s="383"/>
      <c r="LA27" s="383"/>
      <c r="LB27" s="383"/>
      <c r="LC27" s="383"/>
      <c r="LD27" s="383"/>
      <c r="LE27" s="383"/>
      <c r="LF27" s="383"/>
      <c r="LG27" s="383"/>
      <c r="LH27" s="383"/>
      <c r="LI27" s="383"/>
      <c r="LJ27" s="383"/>
      <c r="LK27" s="383"/>
      <c r="LL27" s="383"/>
      <c r="LM27" s="383"/>
      <c r="LN27" s="383"/>
      <c r="LO27" s="383"/>
      <c r="LP27" s="383"/>
      <c r="LQ27" s="383"/>
      <c r="LR27" s="383"/>
      <c r="LS27" s="383"/>
      <c r="LT27" s="383"/>
      <c r="LU27" s="383"/>
      <c r="LV27" s="383"/>
      <c r="LW27" s="383"/>
      <c r="LX27" s="383"/>
      <c r="LY27" s="383"/>
      <c r="LZ27" s="383"/>
      <c r="MA27" s="383"/>
      <c r="MB27" s="383"/>
      <c r="MC27" s="383"/>
      <c r="MD27" s="383"/>
      <c r="ME27" s="383"/>
      <c r="MF27" s="383"/>
      <c r="MG27" s="383"/>
      <c r="MH27" s="383"/>
      <c r="MI27" s="383"/>
      <c r="MJ27" s="383"/>
      <c r="MK27" s="383"/>
      <c r="ML27" s="383"/>
      <c r="MM27" s="383"/>
      <c r="MN27" s="383"/>
      <c r="MO27" s="383"/>
      <c r="MP27" s="383"/>
      <c r="MQ27" s="383"/>
      <c r="MR27" s="383"/>
      <c r="MS27" s="383"/>
      <c r="MT27" s="383"/>
      <c r="MU27" s="383"/>
      <c r="MV27" s="383"/>
      <c r="MW27" s="383"/>
      <c r="MX27" s="383"/>
      <c r="MY27" s="383"/>
      <c r="MZ27" s="383"/>
      <c r="NA27" s="383"/>
      <c r="NB27" s="383"/>
      <c r="NC27" s="383"/>
      <c r="ND27" s="383"/>
      <c r="NE27" s="383"/>
      <c r="NF27" s="383"/>
      <c r="NG27" s="383"/>
      <c r="NH27" s="383"/>
      <c r="NI27" s="383"/>
      <c r="NJ27" s="383"/>
      <c r="NK27" s="383"/>
      <c r="NL27" s="383"/>
      <c r="NM27" s="383"/>
      <c r="NN27" s="383"/>
      <c r="NO27" s="383"/>
      <c r="NP27" s="383"/>
      <c r="NQ27" s="383"/>
      <c r="NR27" s="383"/>
      <c r="NS27" s="383"/>
      <c r="NT27" s="383"/>
      <c r="NU27" s="383"/>
      <c r="NV27" s="383"/>
      <c r="NW27" s="383"/>
      <c r="NX27" s="383"/>
      <c r="NY27" s="383"/>
      <c r="NZ27" s="383"/>
      <c r="OA27" s="383"/>
      <c r="OB27" s="383"/>
      <c r="OC27" s="383"/>
      <c r="OD27" s="383"/>
      <c r="OE27" s="383"/>
      <c r="OF27" s="383"/>
      <c r="OG27" s="383"/>
      <c r="OH27" s="383"/>
      <c r="OI27" s="383"/>
      <c r="OJ27" s="383"/>
      <c r="OK27" s="383"/>
      <c r="OL27" s="383"/>
      <c r="OM27" s="383"/>
      <c r="ON27" s="383"/>
      <c r="OO27" s="383"/>
      <c r="OP27" s="383"/>
      <c r="OQ27" s="383"/>
      <c r="OR27" s="383"/>
      <c r="OS27" s="383"/>
      <c r="OT27" s="383"/>
      <c r="OU27" s="383"/>
      <c r="OV27" s="383"/>
      <c r="OW27" s="383"/>
      <c r="OX27" s="383"/>
      <c r="OY27" s="383"/>
      <c r="OZ27" s="383"/>
      <c r="PA27" s="383"/>
      <c r="PB27" s="383"/>
      <c r="PC27" s="383"/>
      <c r="PD27" s="383"/>
      <c r="PE27" s="383"/>
      <c r="PF27" s="383"/>
      <c r="PG27" s="383"/>
      <c r="PH27" s="383"/>
      <c r="PI27" s="383"/>
      <c r="PJ27" s="383"/>
      <c r="PK27" s="383"/>
      <c r="PL27" s="383"/>
      <c r="PM27" s="383"/>
      <c r="PN27" s="383"/>
      <c r="PO27" s="383"/>
      <c r="PP27" s="383"/>
      <c r="PQ27" s="383"/>
      <c r="PR27" s="383"/>
      <c r="PS27" s="383"/>
      <c r="PT27" s="383"/>
      <c r="PU27" s="383"/>
      <c r="PV27" s="383"/>
      <c r="PW27" s="383"/>
      <c r="PX27" s="383"/>
      <c r="PY27" s="383"/>
      <c r="PZ27" s="383"/>
      <c r="QA27" s="383"/>
      <c r="QB27" s="383"/>
      <c r="QC27" s="383"/>
      <c r="QD27" s="383"/>
      <c r="QE27" s="383"/>
      <c r="QF27" s="383"/>
      <c r="QG27" s="383"/>
      <c r="QH27" s="383"/>
      <c r="QI27" s="383"/>
      <c r="QJ27" s="383"/>
      <c r="QK27" s="383"/>
      <c r="QL27" s="383"/>
      <c r="QM27" s="383"/>
      <c r="QN27" s="383"/>
      <c r="QO27" s="383"/>
      <c r="QP27" s="383"/>
      <c r="QQ27" s="383"/>
      <c r="QR27" s="383"/>
      <c r="QS27" s="383"/>
      <c r="QT27" s="383"/>
      <c r="QU27" s="383"/>
      <c r="QV27" s="383"/>
      <c r="QW27" s="383"/>
      <c r="QX27" s="383"/>
      <c r="QY27" s="383"/>
      <c r="QZ27" s="383"/>
      <c r="RA27" s="383"/>
      <c r="RB27" s="383"/>
      <c r="RC27" s="383"/>
      <c r="RD27" s="383"/>
      <c r="RE27" s="383"/>
      <c r="RF27" s="383"/>
      <c r="RG27" s="383"/>
      <c r="RH27" s="383"/>
      <c r="RI27" s="383"/>
      <c r="RJ27" s="383"/>
      <c r="RK27" s="383"/>
      <c r="RL27" s="383"/>
      <c r="RM27" s="383"/>
      <c r="RN27" s="383"/>
      <c r="RO27" s="383"/>
      <c r="RP27" s="383"/>
      <c r="RQ27" s="383"/>
      <c r="RR27" s="383"/>
      <c r="RS27" s="383"/>
      <c r="RT27" s="383"/>
      <c r="RU27" s="383"/>
      <c r="RV27" s="383"/>
      <c r="RW27" s="383"/>
      <c r="RX27" s="383"/>
      <c r="RY27" s="383"/>
      <c r="RZ27" s="383"/>
      <c r="SA27" s="383"/>
      <c r="SB27" s="383"/>
      <c r="SC27" s="383"/>
      <c r="SD27" s="383"/>
      <c r="SE27" s="383"/>
      <c r="SF27" s="383"/>
      <c r="SG27" s="383"/>
      <c r="SH27" s="383"/>
      <c r="SI27" s="383"/>
      <c r="SJ27" s="383"/>
      <c r="SK27" s="383"/>
      <c r="SL27" s="383"/>
      <c r="SM27" s="383"/>
      <c r="SN27" s="383"/>
      <c r="SO27" s="383"/>
      <c r="SP27" s="383"/>
      <c r="SQ27" s="383"/>
      <c r="SR27" s="383"/>
      <c r="SS27" s="383"/>
      <c r="ST27" s="383"/>
      <c r="SU27" s="383"/>
      <c r="SV27" s="383"/>
      <c r="SW27" s="383"/>
      <c r="SX27" s="383"/>
      <c r="SY27" s="383"/>
      <c r="SZ27" s="383"/>
      <c r="TA27" s="383"/>
      <c r="TB27" s="383"/>
      <c r="TC27" s="383"/>
      <c r="TD27" s="383"/>
      <c r="TE27" s="383"/>
      <c r="TF27" s="383"/>
      <c r="TG27" s="383"/>
      <c r="TH27" s="383"/>
      <c r="TI27" s="383"/>
      <c r="TJ27" s="383"/>
      <c r="TK27" s="383"/>
      <c r="TL27" s="383"/>
      <c r="TM27" s="383"/>
      <c r="TN27" s="383"/>
      <c r="TO27" s="383"/>
      <c r="TP27" s="383"/>
      <c r="TQ27" s="383"/>
      <c r="TR27" s="383"/>
      <c r="TS27" s="383"/>
      <c r="TT27" s="383"/>
      <c r="TU27" s="383"/>
      <c r="TV27" s="383"/>
      <c r="TW27" s="383"/>
      <c r="TX27" s="383"/>
      <c r="TY27" s="383"/>
      <c r="TZ27" s="383"/>
      <c r="UA27" s="383"/>
      <c r="UB27" s="383"/>
      <c r="UC27" s="383"/>
      <c r="UD27" s="383"/>
      <c r="UE27" s="383"/>
      <c r="UF27" s="383"/>
      <c r="UG27" s="383"/>
      <c r="UH27" s="383"/>
      <c r="UI27" s="383"/>
      <c r="UJ27" s="383"/>
      <c r="UK27" s="383"/>
      <c r="UL27" s="383"/>
      <c r="UM27" s="383"/>
      <c r="UN27" s="383"/>
      <c r="UO27" s="383"/>
      <c r="UP27" s="383"/>
      <c r="UQ27" s="383"/>
      <c r="UR27" s="383"/>
      <c r="US27" s="383"/>
      <c r="UT27" s="383"/>
      <c r="UU27" s="383"/>
      <c r="UV27" s="383"/>
      <c r="UW27" s="383"/>
      <c r="UX27" s="383"/>
      <c r="UY27" s="383"/>
      <c r="UZ27" s="383"/>
      <c r="VA27" s="383"/>
      <c r="VB27" s="383"/>
      <c r="VC27" s="383"/>
      <c r="VD27" s="383"/>
      <c r="VE27" s="383"/>
      <c r="VF27" s="383"/>
      <c r="VG27" s="383"/>
      <c r="VH27" s="383"/>
      <c r="VI27" s="383"/>
      <c r="VJ27" s="383"/>
      <c r="VK27" s="383"/>
      <c r="VL27" s="383"/>
      <c r="VM27" s="383"/>
      <c r="VN27" s="383"/>
      <c r="VO27" s="383"/>
      <c r="VP27" s="383"/>
      <c r="VQ27" s="383"/>
      <c r="VR27" s="383"/>
      <c r="VS27" s="383"/>
      <c r="VT27" s="383"/>
      <c r="VU27" s="383"/>
      <c r="VV27" s="383"/>
      <c r="VW27" s="383"/>
      <c r="VX27" s="383"/>
      <c r="VY27" s="383"/>
      <c r="VZ27" s="383"/>
      <c r="WA27" s="383"/>
      <c r="WB27" s="383"/>
      <c r="WC27" s="383"/>
      <c r="WD27" s="383"/>
      <c r="WE27" s="383"/>
      <c r="WF27" s="383"/>
      <c r="WG27" s="383"/>
      <c r="WH27" s="383"/>
      <c r="WI27" s="383"/>
      <c r="WJ27" s="383"/>
      <c r="WK27" s="383"/>
      <c r="WL27" s="383"/>
      <c r="WM27" s="383"/>
      <c r="WN27" s="383"/>
      <c r="WO27" s="383"/>
      <c r="WP27" s="383"/>
      <c r="WQ27" s="383"/>
      <c r="WR27" s="383"/>
      <c r="WS27" s="383"/>
      <c r="WT27" s="383"/>
      <c r="WU27" s="383"/>
      <c r="WV27" s="383"/>
      <c r="WW27" s="383"/>
      <c r="WX27" s="383"/>
      <c r="WY27" s="383"/>
      <c r="WZ27" s="383"/>
      <c r="XA27" s="383"/>
      <c r="XB27" s="383"/>
      <c r="XC27" s="383"/>
      <c r="XD27" s="383"/>
      <c r="XE27" s="383"/>
      <c r="XF27" s="383"/>
      <c r="XG27" s="383"/>
      <c r="XH27" s="383"/>
      <c r="XI27" s="383"/>
      <c r="XJ27" s="383"/>
      <c r="XK27" s="383"/>
      <c r="XL27" s="383"/>
      <c r="XM27" s="383"/>
      <c r="XN27" s="383"/>
      <c r="XO27" s="383"/>
      <c r="XP27" s="383"/>
      <c r="XQ27" s="383"/>
      <c r="XR27" s="383"/>
      <c r="XS27" s="383"/>
      <c r="XT27" s="383"/>
      <c r="XU27" s="383"/>
      <c r="XV27" s="383"/>
      <c r="XW27" s="383"/>
      <c r="XX27" s="383"/>
      <c r="XY27" s="383"/>
      <c r="XZ27" s="383"/>
      <c r="YA27" s="383"/>
      <c r="YB27" s="383"/>
      <c r="YC27" s="383"/>
      <c r="YD27" s="383"/>
      <c r="YE27" s="383"/>
      <c r="YF27" s="383"/>
      <c r="YG27" s="383"/>
      <c r="YH27" s="383"/>
      <c r="YI27" s="383"/>
      <c r="YJ27" s="383"/>
      <c r="YK27" s="383"/>
      <c r="YL27" s="383"/>
      <c r="YM27" s="383"/>
      <c r="YN27" s="383"/>
      <c r="YO27" s="383"/>
      <c r="YP27" s="383"/>
      <c r="YQ27" s="383"/>
      <c r="YR27" s="383"/>
      <c r="YS27" s="383"/>
      <c r="YT27" s="383"/>
      <c r="YU27" s="383"/>
      <c r="YV27" s="383"/>
      <c r="YW27" s="383"/>
      <c r="YX27" s="383"/>
      <c r="YY27" s="383"/>
      <c r="YZ27" s="383"/>
      <c r="ZA27" s="383"/>
      <c r="ZB27" s="383"/>
      <c r="ZC27" s="383"/>
      <c r="ZD27" s="383"/>
      <c r="ZE27" s="383"/>
      <c r="ZF27" s="383"/>
      <c r="ZG27" s="383"/>
      <c r="ZH27" s="383"/>
      <c r="ZI27" s="383"/>
      <c r="ZJ27" s="383"/>
      <c r="ZK27" s="383"/>
      <c r="ZL27" s="383"/>
      <c r="ZM27" s="383"/>
      <c r="ZN27" s="383"/>
      <c r="ZO27" s="383"/>
      <c r="ZP27" s="383"/>
      <c r="ZQ27" s="383"/>
      <c r="ZR27" s="383"/>
      <c r="ZS27" s="383"/>
      <c r="ZT27" s="383"/>
      <c r="ZU27" s="383"/>
      <c r="ZV27" s="383"/>
      <c r="ZW27" s="383"/>
      <c r="ZX27" s="383"/>
      <c r="ZY27" s="383"/>
      <c r="ZZ27" s="383"/>
      <c r="AAA27" s="383"/>
      <c r="AAB27" s="383"/>
      <c r="AAC27" s="383"/>
      <c r="AAD27" s="383"/>
      <c r="AAE27" s="383"/>
      <c r="AAF27" s="383"/>
      <c r="AAG27" s="383"/>
      <c r="AAH27" s="383"/>
      <c r="AAI27" s="383"/>
      <c r="AAJ27" s="383"/>
      <c r="AAK27" s="383"/>
      <c r="AAL27" s="383"/>
      <c r="AAM27" s="383"/>
      <c r="AAN27" s="383"/>
      <c r="AAO27" s="383"/>
      <c r="AAP27" s="383"/>
      <c r="AAQ27" s="383"/>
      <c r="AAR27" s="383"/>
      <c r="AAS27" s="383"/>
      <c r="AAT27" s="383"/>
      <c r="AAU27" s="383"/>
      <c r="AAV27" s="383"/>
      <c r="AAW27" s="383"/>
      <c r="AAX27" s="383"/>
      <c r="AAY27" s="383"/>
      <c r="AAZ27" s="383"/>
      <c r="ABA27" s="383"/>
      <c r="ABB27" s="383"/>
      <c r="ABC27" s="383"/>
      <c r="ABD27" s="383"/>
      <c r="ABE27" s="383"/>
      <c r="ABF27" s="383"/>
      <c r="ABG27" s="383"/>
      <c r="ABH27" s="383"/>
      <c r="ABI27" s="383"/>
      <c r="ABJ27" s="383"/>
      <c r="ABK27" s="383"/>
      <c r="ABL27" s="383"/>
      <c r="ABM27" s="383"/>
      <c r="ABN27" s="383"/>
      <c r="ABO27" s="383"/>
      <c r="ABP27" s="383"/>
      <c r="ABQ27" s="383"/>
      <c r="ABR27" s="383"/>
      <c r="ABS27" s="383"/>
      <c r="ABT27" s="383"/>
      <c r="ABU27" s="383"/>
      <c r="ABV27" s="383"/>
      <c r="ABW27" s="383"/>
      <c r="ABX27" s="383"/>
      <c r="ABY27" s="383"/>
      <c r="ABZ27" s="383"/>
      <c r="ACA27" s="383"/>
      <c r="ACB27" s="383"/>
      <c r="ACC27" s="383"/>
      <c r="ACD27" s="383"/>
      <c r="ACE27" s="383"/>
      <c r="ACF27" s="383"/>
      <c r="ACG27" s="383"/>
      <c r="ACH27" s="383"/>
      <c r="ACI27" s="383"/>
      <c r="ACJ27" s="383"/>
      <c r="ACK27" s="383"/>
      <c r="ACL27" s="383"/>
      <c r="ACM27" s="383"/>
      <c r="ACN27" s="383"/>
      <c r="ACO27" s="383"/>
      <c r="ACP27" s="383"/>
      <c r="ACQ27" s="383"/>
      <c r="ACR27" s="383"/>
      <c r="ACS27" s="383"/>
      <c r="ACT27" s="383"/>
      <c r="ACU27" s="383"/>
      <c r="ACV27" s="383"/>
      <c r="ACW27" s="383"/>
      <c r="ACX27" s="383"/>
      <c r="ACY27" s="383"/>
      <c r="ACZ27" s="383"/>
      <c r="ADA27" s="383"/>
      <c r="ADB27" s="383"/>
      <c r="ADC27" s="383"/>
      <c r="ADD27" s="383"/>
      <c r="ADE27" s="383"/>
      <c r="ADF27" s="383"/>
      <c r="ADG27" s="383"/>
      <c r="ADH27" s="383"/>
      <c r="ADI27" s="383"/>
      <c r="ADJ27" s="383"/>
      <c r="ADK27" s="383"/>
      <c r="ADL27" s="383"/>
      <c r="ADM27" s="383"/>
      <c r="ADN27" s="383"/>
      <c r="ADO27" s="383"/>
      <c r="ADP27" s="383"/>
      <c r="ADQ27" s="383"/>
      <c r="ADR27" s="383"/>
      <c r="ADS27" s="383"/>
      <c r="ADT27" s="383"/>
      <c r="ADU27" s="383"/>
      <c r="ADV27" s="383"/>
      <c r="ADW27" s="383"/>
      <c r="ADX27" s="383"/>
      <c r="ADY27" s="383"/>
      <c r="ADZ27" s="383"/>
      <c r="AEA27" s="383"/>
      <c r="AEB27" s="383"/>
      <c r="AEC27" s="383"/>
      <c r="AED27" s="383"/>
      <c r="AEE27" s="383"/>
      <c r="AEF27" s="383"/>
      <c r="AEG27" s="383"/>
      <c r="AEH27" s="383"/>
      <c r="AEI27" s="383"/>
      <c r="AEJ27" s="383"/>
      <c r="AEK27" s="383"/>
      <c r="AEL27" s="383"/>
      <c r="AEM27" s="383"/>
      <c r="AEN27" s="383"/>
      <c r="AEO27" s="383"/>
      <c r="AEP27" s="383"/>
      <c r="AEQ27" s="383"/>
      <c r="AER27" s="383"/>
      <c r="AES27" s="383"/>
      <c r="AET27" s="383"/>
      <c r="AEU27" s="383"/>
      <c r="AEV27" s="383"/>
      <c r="AEW27" s="383"/>
      <c r="AEX27" s="383"/>
      <c r="AEY27" s="383"/>
      <c r="AEZ27" s="383"/>
      <c r="AFA27" s="383"/>
      <c r="AFB27" s="383"/>
      <c r="AFC27" s="383"/>
      <c r="AFD27" s="383"/>
      <c r="AFE27" s="383"/>
      <c r="AFF27" s="383"/>
      <c r="AFG27" s="383"/>
      <c r="AFH27" s="383"/>
      <c r="AFI27" s="383"/>
      <c r="AFJ27" s="383"/>
      <c r="AFK27" s="383"/>
      <c r="AFL27" s="383"/>
      <c r="AFM27" s="383"/>
      <c r="AFN27" s="383"/>
      <c r="AFO27" s="383"/>
      <c r="AFP27" s="383"/>
      <c r="AFQ27" s="383"/>
      <c r="AFR27" s="383"/>
      <c r="AFS27" s="383"/>
      <c r="AFT27" s="383"/>
      <c r="AFU27" s="383"/>
      <c r="AFV27" s="383"/>
      <c r="AFW27" s="383"/>
      <c r="AFX27" s="383"/>
      <c r="AFY27" s="383"/>
      <c r="AFZ27" s="383"/>
      <c r="AGA27" s="383"/>
      <c r="AGB27" s="383"/>
      <c r="AGC27" s="383"/>
      <c r="AGD27" s="383"/>
      <c r="AGE27" s="383"/>
      <c r="AGF27" s="383"/>
      <c r="AGG27" s="383"/>
      <c r="AGH27" s="383"/>
      <c r="AGI27" s="383"/>
      <c r="AGJ27" s="383"/>
      <c r="AGK27" s="383"/>
      <c r="AGL27" s="383"/>
      <c r="AGM27" s="383"/>
      <c r="AGN27" s="383"/>
      <c r="AGO27" s="383"/>
      <c r="AGP27" s="383"/>
      <c r="AGQ27" s="383"/>
      <c r="AGR27" s="383"/>
      <c r="AGS27" s="383"/>
      <c r="AGT27" s="383"/>
      <c r="AGU27" s="383"/>
      <c r="AGV27" s="383"/>
      <c r="AGW27" s="383"/>
      <c r="AGX27" s="383"/>
      <c r="AGY27" s="383"/>
      <c r="AGZ27" s="383"/>
      <c r="AHA27" s="383"/>
      <c r="AHB27" s="383"/>
      <c r="AHC27" s="383"/>
      <c r="AHD27" s="383"/>
      <c r="AHE27" s="383"/>
      <c r="AHF27" s="383"/>
      <c r="AHG27" s="383"/>
      <c r="AHH27" s="383"/>
      <c r="AHI27" s="383"/>
      <c r="AHJ27" s="383"/>
      <c r="AHK27" s="383"/>
      <c r="AHL27" s="383"/>
      <c r="AHM27" s="383"/>
      <c r="AHN27" s="383"/>
      <c r="AHO27" s="383"/>
      <c r="AHP27" s="383"/>
      <c r="AHQ27" s="383"/>
      <c r="AHR27" s="383"/>
      <c r="AHS27" s="383"/>
      <c r="AHT27" s="383"/>
      <c r="AHU27" s="383"/>
      <c r="AHV27" s="383"/>
      <c r="AHW27" s="383"/>
      <c r="AHX27" s="383"/>
      <c r="AHY27" s="383"/>
      <c r="AHZ27" s="383"/>
      <c r="AIA27" s="383"/>
      <c r="AIB27" s="383"/>
      <c r="AIC27" s="383"/>
      <c r="AID27" s="383"/>
      <c r="AIE27" s="383"/>
      <c r="AIF27" s="383"/>
      <c r="AIG27" s="383"/>
      <c r="AIH27" s="383"/>
      <c r="AII27" s="383"/>
      <c r="AIJ27" s="383"/>
      <c r="AIK27" s="383"/>
      <c r="AIL27" s="383"/>
      <c r="AIM27" s="383"/>
      <c r="AIN27" s="383"/>
      <c r="AIO27" s="383"/>
      <c r="AIP27" s="383"/>
      <c r="AIQ27" s="383"/>
      <c r="AIR27" s="383"/>
      <c r="AIS27" s="383"/>
      <c r="AIT27" s="383"/>
      <c r="AIU27" s="383"/>
      <c r="AIV27" s="383"/>
      <c r="AIW27" s="383"/>
      <c r="AIX27" s="383"/>
      <c r="AIY27" s="383"/>
      <c r="AIZ27" s="383"/>
      <c r="AJA27" s="383"/>
      <c r="AJB27" s="383"/>
      <c r="AJC27" s="383"/>
      <c r="AJD27" s="383"/>
      <c r="AJE27" s="383"/>
      <c r="AJF27" s="383"/>
      <c r="AJG27" s="383"/>
      <c r="AJH27" s="383"/>
      <c r="AJI27" s="383"/>
      <c r="AJJ27" s="383"/>
      <c r="AJK27" s="383"/>
      <c r="AJL27" s="383"/>
      <c r="AJM27" s="383"/>
      <c r="AJN27" s="383"/>
      <c r="AJO27" s="383"/>
      <c r="AJP27" s="383"/>
      <c r="AJQ27" s="383"/>
      <c r="AJR27" s="383"/>
      <c r="AJS27" s="383"/>
      <c r="AJT27" s="383"/>
      <c r="AJU27" s="383"/>
      <c r="AJV27" s="383"/>
      <c r="AJW27" s="383"/>
      <c r="AJX27" s="383"/>
      <c r="AJY27" s="383"/>
      <c r="AJZ27" s="383"/>
      <c r="AKA27" s="383"/>
      <c r="AKB27" s="383"/>
      <c r="AKC27" s="383"/>
      <c r="AKD27" s="383"/>
      <c r="AKE27" s="383"/>
      <c r="AKF27" s="383"/>
      <c r="AKG27" s="383"/>
      <c r="AKH27" s="383"/>
      <c r="AKI27" s="383"/>
      <c r="AKJ27" s="383"/>
      <c r="AKK27" s="383"/>
      <c r="AKL27" s="383"/>
      <c r="AKM27" s="383"/>
      <c r="AKN27" s="383"/>
      <c r="AKO27" s="383"/>
      <c r="AKP27" s="383"/>
      <c r="AKQ27" s="383"/>
      <c r="AKR27" s="383"/>
      <c r="AKS27" s="383"/>
      <c r="AKT27" s="383"/>
      <c r="AKU27" s="383"/>
      <c r="AKV27" s="383"/>
      <c r="AKW27" s="383"/>
      <c r="AKX27" s="383"/>
      <c r="AKY27" s="383"/>
      <c r="AKZ27" s="383"/>
      <c r="ALA27" s="383"/>
      <c r="ALB27" s="383"/>
      <c r="ALC27" s="383"/>
      <c r="ALD27" s="383"/>
      <c r="ALE27" s="383"/>
      <c r="ALF27" s="383"/>
      <c r="ALG27" s="383"/>
      <c r="ALH27" s="383"/>
      <c r="ALI27" s="383"/>
      <c r="ALJ27" s="383"/>
      <c r="ALK27" s="383"/>
      <c r="ALL27" s="383"/>
      <c r="ALM27" s="383"/>
      <c r="ALN27" s="383"/>
      <c r="ALO27" s="383"/>
      <c r="ALP27" s="383"/>
      <c r="ALQ27" s="383"/>
      <c r="ALR27" s="383"/>
      <c r="ALS27" s="383"/>
      <c r="ALT27" s="383"/>
      <c r="ALU27" s="383"/>
      <c r="ALV27" s="383"/>
      <c r="ALW27" s="383"/>
      <c r="ALX27" s="383"/>
      <c r="ALY27" s="383"/>
      <c r="ALZ27" s="383"/>
      <c r="AMA27" s="383"/>
      <c r="AMB27" s="383"/>
      <c r="AMC27" s="383"/>
      <c r="AMD27" s="383"/>
      <c r="AME27" s="383"/>
      <c r="AMF27" s="383"/>
      <c r="AMG27" s="383"/>
      <c r="AMH27" s="383"/>
      <c r="AMI27" s="383"/>
      <c r="AMJ27" s="383"/>
      <c r="AMK27" s="383"/>
      <c r="AML27" s="383"/>
      <c r="AMM27" s="383"/>
      <c r="AMN27" s="383"/>
      <c r="AMO27" s="383"/>
      <c r="AMP27" s="383"/>
      <c r="AMQ27" s="383"/>
      <c r="AMR27" s="383"/>
      <c r="AMS27" s="383"/>
      <c r="AMT27" s="383"/>
      <c r="AMU27" s="383"/>
      <c r="AMV27" s="383"/>
      <c r="AMW27" s="383"/>
      <c r="AMX27" s="383"/>
      <c r="AMY27" s="383"/>
      <c r="AMZ27" s="383"/>
      <c r="ANA27" s="383"/>
      <c r="ANB27" s="383"/>
      <c r="ANC27" s="383"/>
      <c r="AND27" s="383"/>
      <c r="ANE27" s="383"/>
      <c r="ANF27" s="383"/>
      <c r="ANG27" s="383"/>
      <c r="ANH27" s="383"/>
      <c r="ANI27" s="383"/>
      <c r="ANJ27" s="383"/>
      <c r="ANK27" s="383"/>
      <c r="ANL27" s="383"/>
      <c r="ANM27" s="383"/>
      <c r="ANN27" s="383"/>
      <c r="ANO27" s="383"/>
      <c r="ANP27" s="383"/>
      <c r="ANQ27" s="383"/>
      <c r="ANR27" s="383"/>
      <c r="ANS27" s="383"/>
      <c r="ANT27" s="383"/>
      <c r="ANU27" s="383"/>
      <c r="ANV27" s="383"/>
      <c r="ANW27" s="383"/>
      <c r="ANX27" s="383"/>
      <c r="ANY27" s="383"/>
      <c r="ANZ27" s="383"/>
      <c r="AOA27" s="383"/>
      <c r="AOB27" s="383"/>
      <c r="AOC27" s="383"/>
      <c r="AOD27" s="383"/>
      <c r="AOE27" s="383"/>
      <c r="AOF27" s="383"/>
      <c r="AOG27" s="383"/>
      <c r="AOH27" s="383"/>
      <c r="AOI27" s="383"/>
      <c r="AOJ27" s="383"/>
      <c r="AOK27" s="383"/>
      <c r="AOL27" s="383"/>
      <c r="AOM27" s="383"/>
      <c r="AON27" s="383"/>
      <c r="AOO27" s="383"/>
      <c r="AOP27" s="383"/>
      <c r="AOQ27" s="383"/>
      <c r="AOR27" s="383"/>
      <c r="AOS27" s="383"/>
      <c r="AOT27" s="383"/>
      <c r="AOU27" s="383"/>
      <c r="AOV27" s="383"/>
      <c r="AOW27" s="383"/>
      <c r="AOX27" s="383"/>
      <c r="AOY27" s="383"/>
      <c r="AOZ27" s="383"/>
      <c r="APA27" s="383"/>
      <c r="APB27" s="383"/>
      <c r="APC27" s="383"/>
      <c r="APD27" s="383"/>
      <c r="APE27" s="383"/>
      <c r="APF27" s="383"/>
      <c r="APG27" s="383"/>
      <c r="APH27" s="383"/>
      <c r="API27" s="383"/>
      <c r="APJ27" s="383"/>
      <c r="APK27" s="383"/>
      <c r="APL27" s="383"/>
      <c r="APM27" s="383"/>
      <c r="APN27" s="383"/>
      <c r="APO27" s="383"/>
      <c r="APP27" s="383"/>
      <c r="APQ27" s="383"/>
      <c r="APR27" s="383"/>
      <c r="APS27" s="383"/>
      <c r="APT27" s="383"/>
      <c r="APU27" s="383"/>
      <c r="APV27" s="383"/>
      <c r="APW27" s="383"/>
      <c r="APX27" s="383"/>
      <c r="APY27" s="383"/>
      <c r="APZ27" s="383"/>
      <c r="AQA27" s="383"/>
      <c r="AQB27" s="383"/>
      <c r="AQC27" s="383"/>
      <c r="AQD27" s="383"/>
      <c r="AQE27" s="383"/>
      <c r="AQF27" s="383"/>
      <c r="AQG27" s="383"/>
      <c r="AQH27" s="383"/>
      <c r="AQI27" s="383"/>
      <c r="AQJ27" s="383"/>
      <c r="AQK27" s="383"/>
      <c r="AQL27" s="383"/>
      <c r="AQM27" s="383"/>
      <c r="AQN27" s="383"/>
      <c r="AQO27" s="383"/>
      <c r="AQP27" s="383"/>
      <c r="AQQ27" s="383"/>
      <c r="AQR27" s="383"/>
      <c r="AQS27" s="383"/>
      <c r="AQT27" s="383"/>
      <c r="AQU27" s="383"/>
      <c r="AQV27" s="383"/>
      <c r="AQW27" s="383"/>
      <c r="AQX27" s="383"/>
      <c r="AQY27" s="383"/>
      <c r="AQZ27" s="383"/>
      <c r="ARA27" s="383"/>
      <c r="ARB27" s="383"/>
      <c r="ARC27" s="383"/>
      <c r="ARD27" s="383"/>
      <c r="ARE27" s="383"/>
      <c r="ARF27" s="383"/>
      <c r="ARG27" s="383"/>
      <c r="ARH27" s="383"/>
      <c r="ARI27" s="383"/>
      <c r="ARJ27" s="383"/>
      <c r="ARK27" s="383"/>
      <c r="ARL27" s="383"/>
      <c r="ARM27" s="383"/>
      <c r="ARN27" s="383"/>
      <c r="ARO27" s="383"/>
      <c r="ARP27" s="383"/>
      <c r="ARQ27" s="383"/>
      <c r="ARR27" s="383"/>
      <c r="ARS27" s="383"/>
      <c r="ART27" s="383"/>
      <c r="ARU27" s="383"/>
      <c r="ARV27" s="383"/>
      <c r="ARW27" s="383"/>
      <c r="ARX27" s="383"/>
      <c r="ARY27" s="383"/>
      <c r="ARZ27" s="383"/>
      <c r="ASA27" s="383"/>
      <c r="ASB27" s="383"/>
      <c r="ASC27" s="383"/>
      <c r="ASD27" s="383"/>
      <c r="ASE27" s="383"/>
      <c r="ASF27" s="383"/>
      <c r="ASG27" s="383"/>
      <c r="ASH27" s="383"/>
      <c r="ASI27" s="383"/>
      <c r="ASJ27" s="383"/>
      <c r="ASK27" s="383"/>
      <c r="ASL27" s="383"/>
      <c r="ASM27" s="383"/>
      <c r="ASN27" s="383"/>
      <c r="ASO27" s="383"/>
      <c r="ASP27" s="383"/>
      <c r="ASQ27" s="383"/>
      <c r="ASR27" s="383"/>
      <c r="ASS27" s="383"/>
      <c r="AST27" s="383"/>
      <c r="ASU27" s="383"/>
      <c r="ASV27" s="383"/>
      <c r="ASW27" s="383"/>
      <c r="ASX27" s="383"/>
      <c r="ASY27" s="383"/>
      <c r="ASZ27" s="383"/>
      <c r="ATA27" s="383"/>
      <c r="ATB27" s="383"/>
      <c r="ATC27" s="383"/>
      <c r="ATD27" s="383"/>
      <c r="ATE27" s="383"/>
      <c r="ATF27" s="383"/>
      <c r="ATG27" s="383"/>
      <c r="ATH27" s="383"/>
      <c r="ATI27" s="383"/>
      <c r="ATJ27" s="383"/>
      <c r="ATK27" s="383"/>
      <c r="ATL27" s="383"/>
      <c r="ATM27" s="383"/>
      <c r="ATN27" s="383"/>
      <c r="ATO27" s="383"/>
      <c r="ATP27" s="383"/>
      <c r="ATQ27" s="383"/>
      <c r="ATR27" s="383"/>
      <c r="ATS27" s="383"/>
      <c r="ATT27" s="383"/>
      <c r="ATU27" s="383"/>
      <c r="ATV27" s="383"/>
      <c r="ATW27" s="383"/>
      <c r="ATX27" s="383"/>
      <c r="ATY27" s="383"/>
      <c r="ATZ27" s="383"/>
      <c r="AUA27" s="383"/>
      <c r="AUB27" s="383"/>
      <c r="AUC27" s="383"/>
      <c r="AUD27" s="383"/>
      <c r="AUE27" s="383"/>
      <c r="AUF27" s="383"/>
      <c r="AUG27" s="383"/>
      <c r="AUH27" s="383"/>
      <c r="AUI27" s="383"/>
      <c r="AUJ27" s="383"/>
      <c r="AUK27" s="383"/>
      <c r="AUL27" s="383"/>
      <c r="AUM27" s="383"/>
      <c r="AUN27" s="383"/>
      <c r="AUO27" s="383"/>
      <c r="AUP27" s="383"/>
      <c r="AUQ27" s="383"/>
      <c r="AUR27" s="383"/>
      <c r="AUS27" s="383"/>
      <c r="AUT27" s="383"/>
      <c r="AUU27" s="383"/>
      <c r="AUV27" s="383"/>
      <c r="AUW27" s="383"/>
      <c r="AUX27" s="383"/>
      <c r="AUY27" s="383"/>
      <c r="AUZ27" s="383"/>
      <c r="AVA27" s="383"/>
      <c r="AVB27" s="383"/>
      <c r="AVC27" s="383"/>
      <c r="AVD27" s="383"/>
      <c r="AVE27" s="383"/>
      <c r="AVF27" s="383"/>
      <c r="AVG27" s="383"/>
      <c r="AVH27" s="383"/>
      <c r="AVI27" s="383"/>
      <c r="AVJ27" s="383"/>
      <c r="AVK27" s="383"/>
      <c r="AVL27" s="383"/>
      <c r="AVM27" s="383"/>
      <c r="AVN27" s="383"/>
      <c r="AVO27" s="383"/>
      <c r="AVP27" s="383"/>
      <c r="AVQ27" s="383"/>
      <c r="AVR27" s="383"/>
      <c r="AVS27" s="383"/>
      <c r="AVT27" s="383"/>
      <c r="AVU27" s="383"/>
      <c r="AVV27" s="383"/>
      <c r="AVW27" s="383"/>
      <c r="AVX27" s="383"/>
      <c r="AVY27" s="383"/>
      <c r="AVZ27" s="383"/>
      <c r="AWA27" s="383"/>
      <c r="AWB27" s="383"/>
      <c r="AWC27" s="383"/>
      <c r="AWD27" s="383"/>
      <c r="AWE27" s="383"/>
      <c r="AWF27" s="383"/>
      <c r="AWG27" s="383"/>
      <c r="AWH27" s="383"/>
      <c r="AWI27" s="383"/>
      <c r="AWJ27" s="383"/>
      <c r="AWK27" s="383"/>
      <c r="AWL27" s="383"/>
      <c r="AWM27" s="383"/>
      <c r="AWN27" s="383"/>
      <c r="AWO27" s="383"/>
      <c r="AWP27" s="383"/>
      <c r="AWQ27" s="383"/>
      <c r="AWR27" s="383"/>
      <c r="AWS27" s="383"/>
      <c r="AWT27" s="383"/>
      <c r="AWU27" s="383"/>
      <c r="AWV27" s="383"/>
      <c r="AWW27" s="383"/>
      <c r="AWX27" s="383"/>
      <c r="AWY27" s="383"/>
      <c r="AWZ27" s="383"/>
      <c r="AXA27" s="383"/>
      <c r="AXB27" s="383"/>
      <c r="AXC27" s="383"/>
      <c r="AXD27" s="383"/>
      <c r="AXE27" s="383"/>
      <c r="AXF27" s="383"/>
      <c r="AXG27" s="383"/>
      <c r="AXH27" s="383"/>
      <c r="AXI27" s="383"/>
      <c r="AXJ27" s="383"/>
      <c r="AXK27" s="383"/>
      <c r="AXL27" s="383"/>
      <c r="AXM27" s="383"/>
      <c r="AXN27" s="383"/>
      <c r="AXO27" s="383"/>
      <c r="AXP27" s="383"/>
      <c r="AXQ27" s="383"/>
      <c r="AXR27" s="383"/>
      <c r="AXS27" s="383"/>
      <c r="AXT27" s="383"/>
      <c r="AXU27" s="383"/>
      <c r="AXV27" s="383"/>
      <c r="AXW27" s="383"/>
      <c r="AXX27" s="383"/>
      <c r="AXY27" s="383"/>
      <c r="AXZ27" s="383"/>
      <c r="AYA27" s="383"/>
      <c r="AYB27" s="383"/>
      <c r="AYC27" s="383"/>
      <c r="AYD27" s="383"/>
      <c r="AYE27" s="383"/>
      <c r="AYF27" s="383"/>
      <c r="AYG27" s="383"/>
      <c r="AYH27" s="383"/>
      <c r="AYI27" s="383"/>
      <c r="AYJ27" s="383"/>
      <c r="AYK27" s="383"/>
      <c r="AYL27" s="383"/>
      <c r="AYM27" s="383"/>
      <c r="AYN27" s="383"/>
      <c r="AYO27" s="383"/>
      <c r="AYP27" s="383"/>
      <c r="AYQ27" s="383"/>
      <c r="AYR27" s="383"/>
      <c r="AYS27" s="383"/>
      <c r="AYT27" s="383"/>
      <c r="AYU27" s="383"/>
      <c r="AYV27" s="383"/>
      <c r="AYW27" s="383"/>
      <c r="AYX27" s="383"/>
      <c r="AYY27" s="383"/>
      <c r="AYZ27" s="383"/>
      <c r="AZA27" s="383"/>
      <c r="AZB27" s="383"/>
      <c r="AZC27" s="383"/>
      <c r="AZD27" s="383"/>
      <c r="AZE27" s="383"/>
      <c r="AZF27" s="383"/>
      <c r="AZG27" s="383"/>
      <c r="AZH27" s="383"/>
      <c r="AZI27" s="383"/>
      <c r="AZJ27" s="383"/>
      <c r="AZK27" s="383"/>
      <c r="AZL27" s="383"/>
      <c r="AZM27" s="383"/>
      <c r="AZN27" s="383"/>
      <c r="AZO27" s="383"/>
      <c r="AZP27" s="383"/>
      <c r="AZQ27" s="383"/>
      <c r="AZR27" s="383"/>
      <c r="AZS27" s="383"/>
      <c r="AZT27" s="383"/>
      <c r="AZU27" s="383"/>
      <c r="AZV27" s="383"/>
      <c r="AZW27" s="383"/>
      <c r="AZX27" s="383"/>
      <c r="AZY27" s="383"/>
      <c r="AZZ27" s="383"/>
      <c r="BAA27" s="383"/>
      <c r="BAB27" s="383"/>
      <c r="BAC27" s="383"/>
      <c r="BAD27" s="383"/>
      <c r="BAE27" s="383"/>
      <c r="BAF27" s="383"/>
      <c r="BAG27" s="383"/>
      <c r="BAH27" s="383"/>
      <c r="BAI27" s="383"/>
      <c r="BAJ27" s="383"/>
      <c r="BAK27" s="383"/>
      <c r="BAL27" s="383"/>
      <c r="BAM27" s="383"/>
      <c r="BAN27" s="383"/>
      <c r="BAO27" s="383"/>
      <c r="BAP27" s="383"/>
      <c r="BAQ27" s="383"/>
      <c r="BAR27" s="383"/>
      <c r="BAS27" s="383"/>
      <c r="BAT27" s="383"/>
      <c r="BAU27" s="383"/>
      <c r="BAV27" s="383"/>
      <c r="BAW27" s="383"/>
      <c r="BAX27" s="383"/>
      <c r="BAY27" s="383"/>
      <c r="BAZ27" s="383"/>
      <c r="BBA27" s="383"/>
      <c r="BBB27" s="383"/>
      <c r="BBC27" s="383"/>
      <c r="BBD27" s="383"/>
      <c r="BBE27" s="383"/>
      <c r="BBF27" s="383"/>
      <c r="BBG27" s="383"/>
      <c r="BBH27" s="383"/>
      <c r="BBI27" s="383"/>
      <c r="BBJ27" s="383"/>
      <c r="BBK27" s="383"/>
      <c r="BBL27" s="383"/>
      <c r="BBM27" s="383"/>
      <c r="BBN27" s="383"/>
      <c r="BBO27" s="383"/>
      <c r="BBP27" s="383"/>
      <c r="BBQ27" s="383"/>
      <c r="BBR27" s="383"/>
      <c r="BBS27" s="383"/>
      <c r="BBT27" s="383"/>
      <c r="BBU27" s="383"/>
      <c r="BBV27" s="383"/>
      <c r="BBW27" s="383"/>
      <c r="BBX27" s="383"/>
      <c r="BBY27" s="383"/>
      <c r="BBZ27" s="383"/>
      <c r="BCA27" s="383"/>
      <c r="BCB27" s="383"/>
      <c r="BCC27" s="383"/>
      <c r="BCD27" s="383"/>
      <c r="BCE27" s="383"/>
      <c r="BCF27" s="383"/>
      <c r="BCG27" s="383"/>
      <c r="BCH27" s="383"/>
      <c r="BCI27" s="383"/>
      <c r="BCJ27" s="383"/>
      <c r="BCK27" s="383"/>
      <c r="BCL27" s="383"/>
      <c r="BCM27" s="383"/>
      <c r="BCN27" s="383"/>
      <c r="BCO27" s="383"/>
      <c r="BCP27" s="383"/>
      <c r="BCQ27" s="383"/>
      <c r="BCR27" s="383"/>
      <c r="BCS27" s="383"/>
      <c r="BCT27" s="383"/>
      <c r="BCU27" s="383"/>
      <c r="BCV27" s="383"/>
      <c r="BCW27" s="383"/>
      <c r="BCX27" s="383"/>
      <c r="BCY27" s="383"/>
      <c r="BCZ27" s="383"/>
      <c r="BDA27" s="383"/>
      <c r="BDB27" s="383"/>
      <c r="BDC27" s="383"/>
      <c r="BDD27" s="383"/>
      <c r="BDE27" s="383"/>
      <c r="BDF27" s="383"/>
      <c r="BDG27" s="383"/>
      <c r="BDH27" s="383"/>
      <c r="BDI27" s="383"/>
      <c r="BDJ27" s="383"/>
      <c r="BDK27" s="383"/>
      <c r="BDL27" s="383"/>
      <c r="BDM27" s="383"/>
      <c r="BDN27" s="383"/>
      <c r="BDO27" s="383"/>
      <c r="BDP27" s="383"/>
      <c r="BDQ27" s="383"/>
      <c r="BDR27" s="383"/>
      <c r="BDS27" s="383"/>
      <c r="BDT27" s="383"/>
      <c r="BDU27" s="383"/>
      <c r="BDV27" s="383"/>
      <c r="BDW27" s="383"/>
      <c r="BDX27" s="383"/>
      <c r="BDY27" s="383"/>
      <c r="BDZ27" s="383"/>
      <c r="BEA27" s="383"/>
      <c r="BEB27" s="383"/>
      <c r="BEC27" s="383"/>
      <c r="BED27" s="383"/>
      <c r="BEE27" s="383"/>
      <c r="BEF27" s="383"/>
      <c r="BEG27" s="383"/>
      <c r="BEH27" s="383"/>
      <c r="BEI27" s="383"/>
      <c r="BEJ27" s="383"/>
      <c r="BEK27" s="383"/>
      <c r="BEL27" s="383"/>
      <c r="BEM27" s="383"/>
      <c r="BEN27" s="383"/>
      <c r="BEO27" s="383"/>
      <c r="BEP27" s="383"/>
      <c r="BEQ27" s="383"/>
      <c r="BER27" s="383"/>
      <c r="BES27" s="383"/>
      <c r="BET27" s="383"/>
      <c r="BEU27" s="383"/>
      <c r="BEV27" s="383"/>
      <c r="BEW27" s="383"/>
      <c r="BEX27" s="383"/>
      <c r="BEY27" s="383"/>
      <c r="BEZ27" s="383"/>
      <c r="BFA27" s="383"/>
      <c r="BFB27" s="383"/>
      <c r="BFC27" s="383"/>
      <c r="BFD27" s="383"/>
      <c r="BFE27" s="383"/>
      <c r="BFF27" s="383"/>
      <c r="BFG27" s="383"/>
      <c r="BFH27" s="383"/>
      <c r="BFI27" s="383"/>
      <c r="BFJ27" s="383"/>
      <c r="BFK27" s="383"/>
      <c r="BFL27" s="383"/>
      <c r="BFM27" s="383"/>
      <c r="BFN27" s="383"/>
      <c r="BFO27" s="383"/>
      <c r="BFP27" s="383"/>
      <c r="BFQ27" s="383"/>
      <c r="BFR27" s="383"/>
      <c r="BFS27" s="383"/>
      <c r="BFT27" s="383"/>
      <c r="BFU27" s="383"/>
      <c r="BFV27" s="383"/>
      <c r="BFW27" s="383"/>
      <c r="BFX27" s="383"/>
      <c r="BFY27" s="383"/>
      <c r="BFZ27" s="383"/>
      <c r="BGA27" s="383"/>
      <c r="BGB27" s="383"/>
      <c r="BGC27" s="383"/>
      <c r="BGD27" s="383"/>
      <c r="BGE27" s="383"/>
      <c r="BGF27" s="383"/>
      <c r="BGG27" s="383"/>
      <c r="BGH27" s="383"/>
      <c r="BGI27" s="383"/>
      <c r="BGJ27" s="383"/>
      <c r="BGK27" s="383"/>
      <c r="BGL27" s="383"/>
      <c r="BGM27" s="383"/>
      <c r="BGN27" s="383"/>
      <c r="BGO27" s="383"/>
      <c r="BGP27" s="383"/>
      <c r="BGQ27" s="383"/>
      <c r="BGR27" s="383"/>
      <c r="BGS27" s="383"/>
      <c r="BGT27" s="383"/>
      <c r="BGU27" s="383"/>
      <c r="BGV27" s="383"/>
      <c r="BGW27" s="383"/>
      <c r="BGX27" s="383"/>
      <c r="BGY27" s="383"/>
      <c r="BGZ27" s="383"/>
      <c r="BHA27" s="383"/>
      <c r="BHB27" s="383"/>
      <c r="BHC27" s="383"/>
      <c r="BHD27" s="383"/>
      <c r="BHE27" s="383"/>
      <c r="BHF27" s="383"/>
      <c r="BHG27" s="383"/>
      <c r="BHH27" s="383"/>
      <c r="BHI27" s="383"/>
      <c r="BHJ27" s="383"/>
      <c r="BHK27" s="383"/>
      <c r="BHL27" s="383"/>
      <c r="BHM27" s="383"/>
      <c r="BHN27" s="383"/>
      <c r="BHO27" s="383"/>
      <c r="BHP27" s="383"/>
      <c r="BHQ27" s="383"/>
      <c r="BHR27" s="383"/>
      <c r="BHS27" s="383"/>
      <c r="BHT27" s="383"/>
      <c r="BHU27" s="383"/>
      <c r="BHV27" s="383"/>
      <c r="BHW27" s="383"/>
      <c r="BHX27" s="383"/>
      <c r="BHY27" s="383"/>
      <c r="BHZ27" s="383"/>
      <c r="BIA27" s="383"/>
      <c r="BIB27" s="383"/>
      <c r="BIC27" s="383"/>
      <c r="BID27" s="383"/>
      <c r="BIE27" s="383"/>
      <c r="BIF27" s="383"/>
      <c r="BIG27" s="383"/>
      <c r="BIH27" s="383"/>
      <c r="BII27" s="383"/>
      <c r="BIJ27" s="383"/>
      <c r="BIK27" s="383"/>
      <c r="BIL27" s="383"/>
      <c r="BIM27" s="383"/>
      <c r="BIN27" s="383"/>
      <c r="BIO27" s="383"/>
      <c r="BIP27" s="383"/>
      <c r="BIQ27" s="383"/>
      <c r="BIR27" s="383"/>
      <c r="BIS27" s="383"/>
      <c r="BIT27" s="383"/>
      <c r="BIU27" s="383"/>
      <c r="BIV27" s="383"/>
      <c r="BIW27" s="383"/>
      <c r="BIX27" s="383"/>
      <c r="BIY27" s="383"/>
      <c r="BIZ27" s="383"/>
      <c r="BJA27" s="383"/>
      <c r="BJB27" s="383"/>
      <c r="BJC27" s="383"/>
      <c r="BJD27" s="383"/>
      <c r="BJE27" s="383"/>
      <c r="BJF27" s="383"/>
      <c r="BJG27" s="383"/>
      <c r="BJH27" s="383"/>
      <c r="BJI27" s="383"/>
      <c r="BJJ27" s="383"/>
      <c r="BJK27" s="383"/>
      <c r="BJL27" s="383"/>
      <c r="BJM27" s="383"/>
      <c r="BJN27" s="383"/>
      <c r="BJO27" s="383"/>
      <c r="BJP27" s="383"/>
      <c r="BJQ27" s="383"/>
      <c r="BJR27" s="383"/>
      <c r="BJS27" s="383"/>
      <c r="BJT27" s="383"/>
      <c r="BJU27" s="383"/>
      <c r="BJV27" s="383"/>
      <c r="BJW27" s="383"/>
      <c r="BJX27" s="383"/>
      <c r="BJY27" s="383"/>
      <c r="BJZ27" s="383"/>
      <c r="BKA27" s="383"/>
      <c r="BKB27" s="383"/>
      <c r="BKC27" s="383"/>
      <c r="BKD27" s="383"/>
      <c r="BKE27" s="383"/>
      <c r="BKF27" s="383"/>
      <c r="BKG27" s="383"/>
      <c r="BKH27" s="383"/>
      <c r="BKI27" s="383"/>
      <c r="BKJ27" s="383"/>
      <c r="BKK27" s="383"/>
      <c r="BKL27" s="383"/>
      <c r="BKM27" s="383"/>
      <c r="BKN27" s="383"/>
      <c r="BKO27" s="383"/>
      <c r="BKP27" s="383"/>
      <c r="BKQ27" s="383"/>
      <c r="BKR27" s="383"/>
      <c r="BKS27" s="383"/>
      <c r="BKT27" s="383"/>
      <c r="BKU27" s="383"/>
      <c r="BKV27" s="383"/>
      <c r="BKW27" s="383"/>
      <c r="BKX27" s="383"/>
      <c r="BKY27" s="383"/>
      <c r="BKZ27" s="383"/>
      <c r="BLA27" s="383"/>
      <c r="BLB27" s="383"/>
      <c r="BLC27" s="383"/>
      <c r="BLD27" s="383"/>
      <c r="BLE27" s="383"/>
      <c r="BLF27" s="383"/>
      <c r="BLG27" s="383"/>
      <c r="BLH27" s="383"/>
      <c r="BLI27" s="383"/>
      <c r="BLJ27" s="383"/>
      <c r="BLK27" s="383"/>
      <c r="BLL27" s="383"/>
      <c r="BLM27" s="383"/>
      <c r="BLN27" s="383"/>
      <c r="BLO27" s="383"/>
      <c r="BLP27" s="383"/>
      <c r="BLQ27" s="383"/>
      <c r="BLR27" s="383"/>
      <c r="BLS27" s="383"/>
      <c r="BLT27" s="383"/>
      <c r="BLU27" s="383"/>
      <c r="BLV27" s="383"/>
      <c r="BLW27" s="383"/>
      <c r="BLX27" s="383"/>
      <c r="BLY27" s="383"/>
      <c r="BLZ27" s="383"/>
      <c r="BMA27" s="383"/>
      <c r="BMB27" s="383"/>
      <c r="BMC27" s="383"/>
      <c r="BMD27" s="383"/>
      <c r="BME27" s="383"/>
      <c r="BMF27" s="383"/>
      <c r="BMG27" s="383"/>
      <c r="BMH27" s="383"/>
      <c r="BMI27" s="383"/>
      <c r="BMJ27" s="383"/>
      <c r="BMK27" s="383"/>
      <c r="BML27" s="383"/>
      <c r="BMM27" s="383"/>
      <c r="BMN27" s="383"/>
      <c r="BMO27" s="383"/>
      <c r="BMP27" s="383"/>
      <c r="BMQ27" s="383"/>
      <c r="BMR27" s="383"/>
      <c r="BMS27" s="383"/>
      <c r="BMT27" s="383"/>
      <c r="BMU27" s="383"/>
      <c r="BMV27" s="383"/>
      <c r="BMW27" s="383"/>
      <c r="BMX27" s="383"/>
      <c r="BMY27" s="383"/>
      <c r="BMZ27" s="383"/>
      <c r="BNA27" s="383"/>
      <c r="BNB27" s="383"/>
      <c r="BNC27" s="383"/>
      <c r="BND27" s="383"/>
      <c r="BNE27" s="383"/>
      <c r="BNF27" s="383"/>
      <c r="BNG27" s="383"/>
      <c r="BNH27" s="383"/>
      <c r="BNI27" s="383"/>
      <c r="BNJ27" s="383"/>
      <c r="BNK27" s="383"/>
      <c r="BNL27" s="383"/>
      <c r="BNM27" s="383"/>
      <c r="BNN27" s="383"/>
      <c r="BNO27" s="383"/>
      <c r="BNP27" s="383"/>
      <c r="BNQ27" s="383"/>
      <c r="BNR27" s="383"/>
      <c r="BNS27" s="383"/>
      <c r="BNT27" s="383"/>
      <c r="BNU27" s="383"/>
      <c r="BNV27" s="383"/>
      <c r="BNW27" s="383"/>
      <c r="BNX27" s="383"/>
      <c r="BNY27" s="383"/>
      <c r="BNZ27" s="383"/>
      <c r="BOA27" s="383"/>
      <c r="BOB27" s="383"/>
      <c r="BOC27" s="383"/>
      <c r="BOD27" s="383"/>
      <c r="BOE27" s="383"/>
      <c r="BOF27" s="383"/>
      <c r="BOG27" s="383"/>
      <c r="BOH27" s="383"/>
      <c r="BOI27" s="383"/>
      <c r="BOJ27" s="383"/>
      <c r="BOK27" s="383"/>
      <c r="BOL27" s="383"/>
      <c r="BOM27" s="383"/>
      <c r="BON27" s="383"/>
      <c r="BOO27" s="383"/>
      <c r="BOP27" s="383"/>
      <c r="BOQ27" s="383"/>
      <c r="BOR27" s="383"/>
      <c r="BOS27" s="383"/>
      <c r="BOT27" s="383"/>
      <c r="BOU27" s="383"/>
      <c r="BOV27" s="383"/>
      <c r="BOW27" s="383"/>
      <c r="BOX27" s="383"/>
      <c r="BOY27" s="383"/>
      <c r="BOZ27" s="383"/>
      <c r="BPA27" s="383"/>
      <c r="BPB27" s="383"/>
      <c r="BPC27" s="383"/>
      <c r="BPD27" s="383"/>
      <c r="BPE27" s="383"/>
      <c r="BPF27" s="383"/>
      <c r="BPG27" s="383"/>
      <c r="BPH27" s="383"/>
      <c r="BPI27" s="383"/>
      <c r="BPJ27" s="383"/>
      <c r="BPK27" s="383"/>
      <c r="BPL27" s="383"/>
      <c r="BPM27" s="383"/>
      <c r="BPN27" s="383"/>
      <c r="BPO27" s="383"/>
      <c r="BPP27" s="383"/>
      <c r="BPQ27" s="383"/>
      <c r="BPR27" s="383"/>
      <c r="BPS27" s="383"/>
      <c r="BPT27" s="383"/>
      <c r="BPU27" s="383"/>
      <c r="BPV27" s="383"/>
      <c r="BPW27" s="383"/>
      <c r="BPX27" s="383"/>
      <c r="BPY27" s="383"/>
      <c r="BPZ27" s="383"/>
      <c r="BQA27" s="383"/>
      <c r="BQB27" s="383"/>
      <c r="BQC27" s="383"/>
      <c r="BQD27" s="383"/>
      <c r="BQE27" s="383"/>
      <c r="BQF27" s="383"/>
      <c r="BQG27" s="383"/>
      <c r="BQH27" s="383"/>
      <c r="BQI27" s="383"/>
      <c r="BQJ27" s="383"/>
      <c r="BQK27" s="383"/>
      <c r="BQL27" s="383"/>
      <c r="BQM27" s="383"/>
      <c r="BQN27" s="383"/>
      <c r="BQO27" s="383"/>
      <c r="BQP27" s="383"/>
      <c r="BQQ27" s="383"/>
      <c r="BQR27" s="383"/>
      <c r="BQS27" s="383"/>
      <c r="BQT27" s="383"/>
      <c r="BQU27" s="383"/>
      <c r="BQV27" s="383"/>
      <c r="BQW27" s="383"/>
      <c r="BQX27" s="383"/>
      <c r="BQY27" s="383"/>
      <c r="BQZ27" s="383"/>
      <c r="BRA27" s="383"/>
      <c r="BRB27" s="383"/>
      <c r="BRC27" s="383"/>
      <c r="BRD27" s="383"/>
      <c r="BRE27" s="383"/>
      <c r="BRF27" s="383"/>
      <c r="BRG27" s="383"/>
      <c r="BRH27" s="383"/>
      <c r="BRI27" s="383"/>
      <c r="BRJ27" s="383"/>
      <c r="BRK27" s="383"/>
      <c r="BRL27" s="383"/>
      <c r="BRM27" s="383"/>
      <c r="BRN27" s="383"/>
      <c r="BRO27" s="383"/>
      <c r="BRP27" s="383"/>
      <c r="BRQ27" s="383"/>
      <c r="BRR27" s="383"/>
      <c r="BRS27" s="383"/>
      <c r="BRT27" s="383"/>
      <c r="BRU27" s="383"/>
      <c r="BRV27" s="383"/>
      <c r="BRW27" s="383"/>
      <c r="BRX27" s="383"/>
      <c r="BRY27" s="383"/>
      <c r="BRZ27" s="383"/>
      <c r="BSA27" s="383"/>
      <c r="BSB27" s="383"/>
      <c r="BSC27" s="383"/>
      <c r="BSD27" s="383"/>
      <c r="BSE27" s="383"/>
      <c r="BSF27" s="383"/>
      <c r="BSG27" s="383"/>
      <c r="BSH27" s="383"/>
      <c r="BSI27" s="383"/>
      <c r="BSJ27" s="383"/>
      <c r="BSK27" s="383"/>
      <c r="BSL27" s="383"/>
      <c r="BSM27" s="383"/>
      <c r="BSN27" s="383"/>
      <c r="BSO27" s="383"/>
      <c r="BSP27" s="383"/>
      <c r="BSQ27" s="383"/>
      <c r="BSR27" s="383"/>
      <c r="BSS27" s="383"/>
      <c r="BST27" s="383"/>
      <c r="BSU27" s="383"/>
      <c r="BSV27" s="383"/>
      <c r="BSW27" s="383"/>
      <c r="BSX27" s="383"/>
      <c r="BSY27" s="383"/>
      <c r="BSZ27" s="383"/>
      <c r="BTA27" s="383"/>
      <c r="BTB27" s="383"/>
      <c r="BTC27" s="383"/>
      <c r="BTD27" s="383"/>
      <c r="BTE27" s="383"/>
      <c r="BTF27" s="383"/>
      <c r="BTG27" s="383"/>
      <c r="BTH27" s="383"/>
      <c r="BTI27" s="383"/>
      <c r="BTJ27" s="383"/>
      <c r="BTK27" s="383"/>
      <c r="BTL27" s="383"/>
      <c r="BTM27" s="383"/>
      <c r="BTN27" s="383"/>
      <c r="BTO27" s="383"/>
      <c r="BTP27" s="383"/>
      <c r="BTQ27" s="383"/>
      <c r="BTR27" s="383"/>
      <c r="BTS27" s="383"/>
      <c r="BTT27" s="383"/>
      <c r="BTU27" s="383"/>
      <c r="BTV27" s="383"/>
      <c r="BTW27" s="383"/>
      <c r="BTX27" s="383"/>
      <c r="BTY27" s="383"/>
      <c r="BTZ27" s="383"/>
      <c r="BUA27" s="383"/>
      <c r="BUB27" s="383"/>
      <c r="BUC27" s="383"/>
      <c r="BUD27" s="383"/>
      <c r="BUE27" s="383"/>
      <c r="BUF27" s="383"/>
      <c r="BUG27" s="383"/>
      <c r="BUH27" s="383"/>
      <c r="BUI27" s="383"/>
      <c r="BUJ27" s="383"/>
      <c r="BUK27" s="383"/>
      <c r="BUL27" s="383"/>
      <c r="BUM27" s="383"/>
      <c r="BUN27" s="383"/>
      <c r="BUO27" s="383"/>
      <c r="BUP27" s="383"/>
      <c r="BUQ27" s="383"/>
      <c r="BUR27" s="383"/>
      <c r="BUS27" s="383"/>
      <c r="BUT27" s="383"/>
      <c r="BUU27" s="383"/>
      <c r="BUV27" s="383"/>
      <c r="BUW27" s="383"/>
      <c r="BUX27" s="383"/>
      <c r="BUY27" s="383"/>
      <c r="BUZ27" s="383"/>
      <c r="BVA27" s="383"/>
      <c r="BVB27" s="383"/>
      <c r="BVC27" s="383"/>
      <c r="BVD27" s="383"/>
      <c r="BVE27" s="383"/>
      <c r="BVF27" s="383"/>
      <c r="BVG27" s="383"/>
      <c r="BVH27" s="383"/>
      <c r="BVI27" s="383"/>
      <c r="BVJ27" s="383"/>
      <c r="BVK27" s="383"/>
      <c r="BVL27" s="383"/>
      <c r="BVM27" s="383"/>
      <c r="BVN27" s="383"/>
      <c r="BVO27" s="383"/>
      <c r="BVP27" s="383"/>
      <c r="BVQ27" s="383"/>
      <c r="BVR27" s="383"/>
      <c r="BVS27" s="383"/>
      <c r="BVT27" s="383"/>
      <c r="BVU27" s="383"/>
      <c r="BVV27" s="383"/>
      <c r="BVW27" s="383"/>
      <c r="BVX27" s="383"/>
      <c r="BVY27" s="383"/>
      <c r="BVZ27" s="383"/>
      <c r="BWA27" s="383"/>
      <c r="BWB27" s="383"/>
      <c r="BWC27" s="383"/>
      <c r="BWD27" s="383"/>
      <c r="BWE27" s="383"/>
      <c r="BWF27" s="383"/>
      <c r="BWG27" s="383"/>
      <c r="BWH27" s="383"/>
      <c r="BWI27" s="383"/>
      <c r="BWJ27" s="383"/>
      <c r="BWK27" s="383"/>
      <c r="BWL27" s="383"/>
      <c r="BWM27" s="383"/>
      <c r="BWN27" s="383"/>
      <c r="BWO27" s="383"/>
      <c r="BWP27" s="383"/>
      <c r="BWQ27" s="383"/>
      <c r="BWR27" s="383"/>
      <c r="BWS27" s="383"/>
      <c r="BWT27" s="383"/>
      <c r="BWU27" s="383"/>
      <c r="BWV27" s="383"/>
      <c r="BWW27" s="383"/>
      <c r="BWX27" s="383"/>
      <c r="BWY27" s="383"/>
      <c r="BWZ27" s="383"/>
      <c r="BXA27" s="383"/>
      <c r="BXB27" s="383"/>
      <c r="BXC27" s="383"/>
      <c r="BXD27" s="383"/>
      <c r="BXE27" s="383"/>
      <c r="BXF27" s="383"/>
      <c r="BXG27" s="383"/>
      <c r="BXH27" s="383"/>
      <c r="BXI27" s="383"/>
      <c r="BXJ27" s="383"/>
      <c r="BXK27" s="383"/>
      <c r="BXL27" s="383"/>
      <c r="BXM27" s="383"/>
      <c r="BXN27" s="383"/>
      <c r="BXO27" s="383"/>
      <c r="BXP27" s="383"/>
      <c r="BXQ27" s="383"/>
      <c r="BXR27" s="383"/>
      <c r="BXS27" s="383"/>
      <c r="BXT27" s="383"/>
      <c r="BXU27" s="383"/>
      <c r="BXV27" s="383"/>
      <c r="BXW27" s="383"/>
      <c r="BXX27" s="383"/>
      <c r="BXY27" s="383"/>
      <c r="BXZ27" s="383"/>
      <c r="BYA27" s="383"/>
      <c r="BYB27" s="383"/>
      <c r="BYC27" s="383"/>
      <c r="BYD27" s="383"/>
      <c r="BYE27" s="383"/>
      <c r="BYF27" s="383"/>
      <c r="BYG27" s="383"/>
      <c r="BYH27" s="383"/>
      <c r="BYI27" s="383"/>
      <c r="BYJ27" s="383"/>
      <c r="BYK27" s="383"/>
      <c r="BYL27" s="383"/>
      <c r="BYM27" s="383"/>
      <c r="BYN27" s="383"/>
      <c r="BYO27" s="383"/>
      <c r="BYP27" s="383"/>
      <c r="BYQ27" s="383"/>
      <c r="BYR27" s="383"/>
      <c r="BYS27" s="383"/>
      <c r="BYT27" s="383"/>
      <c r="BYU27" s="383"/>
      <c r="BYV27" s="383"/>
      <c r="BYW27" s="383"/>
      <c r="BYX27" s="383"/>
      <c r="BYY27" s="383"/>
      <c r="BYZ27" s="383"/>
      <c r="BZA27" s="383"/>
      <c r="BZB27" s="383"/>
      <c r="BZC27" s="383"/>
      <c r="BZD27" s="383"/>
      <c r="BZE27" s="383"/>
      <c r="BZF27" s="383"/>
      <c r="BZG27" s="383"/>
      <c r="BZH27" s="383"/>
      <c r="BZI27" s="383"/>
      <c r="BZJ27" s="383"/>
      <c r="BZK27" s="383"/>
      <c r="BZL27" s="383"/>
      <c r="BZM27" s="383"/>
      <c r="BZN27" s="383"/>
      <c r="BZO27" s="383"/>
      <c r="BZP27" s="383"/>
      <c r="BZQ27" s="383"/>
      <c r="BZR27" s="383"/>
      <c r="BZS27" s="383"/>
      <c r="BZT27" s="383"/>
      <c r="BZU27" s="383"/>
      <c r="BZV27" s="383"/>
      <c r="BZW27" s="383"/>
      <c r="BZX27" s="383"/>
      <c r="BZY27" s="383"/>
      <c r="BZZ27" s="383"/>
      <c r="CAA27" s="383"/>
      <c r="CAB27" s="383"/>
      <c r="CAC27" s="383"/>
      <c r="CAD27" s="383"/>
      <c r="CAE27" s="383"/>
      <c r="CAF27" s="383"/>
      <c r="CAG27" s="383"/>
      <c r="CAH27" s="383"/>
      <c r="CAI27" s="383"/>
      <c r="CAJ27" s="383"/>
      <c r="CAK27" s="383"/>
      <c r="CAL27" s="383"/>
      <c r="CAM27" s="383"/>
      <c r="CAN27" s="383"/>
      <c r="CAO27" s="383"/>
      <c r="CAP27" s="383"/>
      <c r="CAQ27" s="383"/>
      <c r="CAR27" s="383"/>
      <c r="CAS27" s="383"/>
      <c r="CAT27" s="383"/>
      <c r="CAU27" s="383"/>
      <c r="CAV27" s="383"/>
      <c r="CAW27" s="383"/>
      <c r="CAX27" s="383"/>
      <c r="CAY27" s="383"/>
      <c r="CAZ27" s="383"/>
      <c r="CBA27" s="383"/>
      <c r="CBB27" s="383"/>
      <c r="CBC27" s="383"/>
      <c r="CBD27" s="383"/>
      <c r="CBE27" s="383"/>
      <c r="CBF27" s="383"/>
      <c r="CBG27" s="383"/>
      <c r="CBH27" s="383"/>
      <c r="CBI27" s="383"/>
      <c r="CBJ27" s="383"/>
      <c r="CBK27" s="383"/>
      <c r="CBL27" s="383"/>
      <c r="CBM27" s="383"/>
      <c r="CBN27" s="383"/>
      <c r="CBO27" s="383"/>
      <c r="CBP27" s="383"/>
      <c r="CBQ27" s="383"/>
      <c r="CBR27" s="383"/>
      <c r="CBS27" s="383"/>
      <c r="CBT27" s="383"/>
      <c r="CBU27" s="383"/>
      <c r="CBV27" s="383"/>
      <c r="CBW27" s="383"/>
      <c r="CBX27" s="383"/>
      <c r="CBY27" s="383"/>
      <c r="CBZ27" s="383"/>
      <c r="CCA27" s="383"/>
      <c r="CCB27" s="383"/>
      <c r="CCC27" s="383"/>
      <c r="CCD27" s="383"/>
      <c r="CCE27" s="383"/>
      <c r="CCF27" s="383"/>
      <c r="CCG27" s="383"/>
      <c r="CCH27" s="383"/>
      <c r="CCI27" s="383"/>
      <c r="CCJ27" s="383"/>
      <c r="CCK27" s="383"/>
      <c r="CCL27" s="383"/>
      <c r="CCM27" s="383"/>
      <c r="CCN27" s="383"/>
      <c r="CCO27" s="383"/>
      <c r="CCP27" s="383"/>
      <c r="CCQ27" s="383"/>
      <c r="CCR27" s="383"/>
      <c r="CCS27" s="383"/>
      <c r="CCT27" s="383"/>
      <c r="CCU27" s="383"/>
      <c r="CCV27" s="383"/>
      <c r="CCW27" s="383"/>
      <c r="CCX27" s="383"/>
      <c r="CCY27" s="383"/>
      <c r="CCZ27" s="383"/>
      <c r="CDA27" s="383"/>
      <c r="CDB27" s="383"/>
      <c r="CDC27" s="383"/>
      <c r="CDD27" s="383"/>
      <c r="CDE27" s="383"/>
      <c r="CDF27" s="383"/>
      <c r="CDG27" s="383"/>
      <c r="CDH27" s="383"/>
      <c r="CDI27" s="383"/>
      <c r="CDJ27" s="383"/>
      <c r="CDK27" s="383"/>
      <c r="CDL27" s="383"/>
      <c r="CDM27" s="383"/>
      <c r="CDN27" s="383"/>
      <c r="CDO27" s="383"/>
      <c r="CDP27" s="383"/>
      <c r="CDQ27" s="383"/>
      <c r="CDR27" s="383"/>
      <c r="CDS27" s="383"/>
      <c r="CDT27" s="383"/>
      <c r="CDU27" s="383"/>
      <c r="CDV27" s="383"/>
      <c r="CDW27" s="383"/>
      <c r="CDX27" s="383"/>
      <c r="CDY27" s="383"/>
      <c r="CDZ27" s="383"/>
      <c r="CEA27" s="383"/>
      <c r="CEB27" s="383"/>
      <c r="CEC27" s="383"/>
      <c r="CED27" s="383"/>
      <c r="CEE27" s="383"/>
      <c r="CEF27" s="383"/>
      <c r="CEG27" s="383"/>
      <c r="CEH27" s="383"/>
      <c r="CEI27" s="383"/>
      <c r="CEJ27" s="383"/>
      <c r="CEK27" s="383"/>
      <c r="CEL27" s="383"/>
      <c r="CEM27" s="383"/>
      <c r="CEN27" s="383"/>
      <c r="CEO27" s="383"/>
      <c r="CEP27" s="383"/>
      <c r="CEQ27" s="383"/>
      <c r="CER27" s="383"/>
      <c r="CES27" s="383"/>
      <c r="CET27" s="383"/>
      <c r="CEU27" s="383"/>
      <c r="CEV27" s="383"/>
      <c r="CEW27" s="383"/>
      <c r="CEX27" s="383"/>
      <c r="CEY27" s="383"/>
      <c r="CEZ27" s="383"/>
      <c r="CFA27" s="383"/>
      <c r="CFB27" s="383"/>
      <c r="CFC27" s="383"/>
      <c r="CFD27" s="383"/>
      <c r="CFE27" s="383"/>
      <c r="CFF27" s="383"/>
      <c r="CFG27" s="383"/>
      <c r="CFH27" s="383"/>
      <c r="CFI27" s="383"/>
      <c r="CFJ27" s="383"/>
      <c r="CFK27" s="383"/>
      <c r="CFL27" s="383"/>
      <c r="CFM27" s="383"/>
      <c r="CFN27" s="383"/>
      <c r="CFO27" s="383"/>
      <c r="CFP27" s="383"/>
      <c r="CFQ27" s="383"/>
      <c r="CFR27" s="383"/>
      <c r="CFS27" s="383"/>
      <c r="CFT27" s="383"/>
      <c r="CFU27" s="383"/>
      <c r="CFV27" s="383"/>
      <c r="CFW27" s="383"/>
      <c r="CFX27" s="383"/>
      <c r="CFY27" s="383"/>
      <c r="CFZ27" s="383"/>
      <c r="CGA27" s="383"/>
      <c r="CGB27" s="383"/>
      <c r="CGC27" s="383"/>
      <c r="CGD27" s="383"/>
      <c r="CGE27" s="383"/>
      <c r="CGF27" s="383"/>
      <c r="CGG27" s="383"/>
      <c r="CGH27" s="383"/>
      <c r="CGI27" s="383"/>
      <c r="CGJ27" s="383"/>
      <c r="CGK27" s="383"/>
      <c r="CGL27" s="383"/>
      <c r="CGM27" s="383"/>
      <c r="CGN27" s="383"/>
      <c r="CGO27" s="383"/>
      <c r="CGP27" s="383"/>
      <c r="CGQ27" s="383"/>
      <c r="CGR27" s="383"/>
      <c r="CGS27" s="383"/>
      <c r="CGT27" s="383"/>
      <c r="CGU27" s="383"/>
      <c r="CGV27" s="383"/>
      <c r="CGW27" s="383"/>
      <c r="CGX27" s="383"/>
      <c r="CGY27" s="383"/>
      <c r="CGZ27" s="383"/>
      <c r="CHA27" s="383"/>
      <c r="CHB27" s="383"/>
      <c r="CHC27" s="383"/>
      <c r="CHD27" s="383"/>
      <c r="CHE27" s="383"/>
      <c r="CHF27" s="383"/>
      <c r="CHG27" s="383"/>
      <c r="CHH27" s="383"/>
      <c r="CHI27" s="383"/>
      <c r="CHJ27" s="383"/>
      <c r="CHK27" s="383"/>
      <c r="CHL27" s="383"/>
      <c r="CHM27" s="383"/>
      <c r="CHN27" s="383"/>
      <c r="CHO27" s="383"/>
      <c r="CHP27" s="383"/>
      <c r="CHQ27" s="383"/>
      <c r="CHR27" s="383"/>
      <c r="CHS27" s="383"/>
      <c r="CHT27" s="383"/>
      <c r="CHU27" s="383"/>
      <c r="CHV27" s="383"/>
      <c r="CHW27" s="383"/>
      <c r="CHX27" s="383"/>
      <c r="CHY27" s="383"/>
      <c r="CHZ27" s="383"/>
      <c r="CIA27" s="383"/>
      <c r="CIB27" s="383"/>
      <c r="CIC27" s="383"/>
      <c r="CID27" s="383"/>
      <c r="CIE27" s="383"/>
      <c r="CIF27" s="383"/>
      <c r="CIG27" s="383"/>
      <c r="CIH27" s="383"/>
      <c r="CII27" s="383"/>
      <c r="CIJ27" s="383"/>
      <c r="CIK27" s="383"/>
      <c r="CIL27" s="383"/>
      <c r="CIM27" s="383"/>
      <c r="CIN27" s="383"/>
      <c r="CIO27" s="383"/>
      <c r="CIP27" s="383"/>
      <c r="CIQ27" s="383"/>
      <c r="CIR27" s="383"/>
      <c r="CIS27" s="383"/>
      <c r="CIT27" s="383"/>
      <c r="CIU27" s="383"/>
      <c r="CIV27" s="383"/>
      <c r="CIW27" s="383"/>
      <c r="CIX27" s="383"/>
      <c r="CIY27" s="383"/>
      <c r="CIZ27" s="383"/>
      <c r="CJA27" s="383"/>
      <c r="CJB27" s="383"/>
      <c r="CJC27" s="383"/>
      <c r="CJD27" s="383"/>
      <c r="CJE27" s="383"/>
      <c r="CJF27" s="383"/>
      <c r="CJG27" s="383"/>
      <c r="CJH27" s="383"/>
      <c r="CJI27" s="383"/>
      <c r="CJJ27" s="383"/>
      <c r="CJK27" s="383"/>
      <c r="CJL27" s="383"/>
      <c r="CJM27" s="383"/>
      <c r="CJN27" s="383"/>
      <c r="CJO27" s="383"/>
      <c r="CJP27" s="383"/>
      <c r="CJQ27" s="383"/>
      <c r="CJR27" s="383"/>
      <c r="CJS27" s="383"/>
      <c r="CJT27" s="383"/>
      <c r="CJU27" s="383"/>
      <c r="CJV27" s="383"/>
      <c r="CJW27" s="383"/>
      <c r="CJX27" s="383"/>
      <c r="CJY27" s="383"/>
      <c r="CJZ27" s="383"/>
      <c r="CKA27" s="383"/>
      <c r="CKB27" s="383"/>
      <c r="CKC27" s="383"/>
      <c r="CKD27" s="383"/>
      <c r="CKE27" s="383"/>
      <c r="CKF27" s="383"/>
      <c r="CKG27" s="383"/>
      <c r="CKH27" s="383"/>
      <c r="CKI27" s="383"/>
      <c r="CKJ27" s="383"/>
      <c r="CKK27" s="383"/>
      <c r="CKL27" s="383"/>
      <c r="CKM27" s="383"/>
      <c r="CKN27" s="383"/>
      <c r="CKO27" s="383"/>
      <c r="CKP27" s="383"/>
      <c r="CKQ27" s="383"/>
      <c r="CKR27" s="383"/>
      <c r="CKS27" s="383"/>
      <c r="CKT27" s="383"/>
      <c r="CKU27" s="383"/>
      <c r="CKV27" s="383"/>
      <c r="CKW27" s="383"/>
      <c r="CKX27" s="383"/>
      <c r="CKY27" s="383"/>
      <c r="CKZ27" s="383"/>
      <c r="CLA27" s="383"/>
      <c r="CLB27" s="383"/>
      <c r="CLC27" s="383"/>
      <c r="CLD27" s="383"/>
      <c r="CLE27" s="383"/>
      <c r="CLF27" s="383"/>
      <c r="CLG27" s="383"/>
      <c r="CLH27" s="383"/>
      <c r="CLI27" s="383"/>
      <c r="CLJ27" s="383"/>
      <c r="CLK27" s="383"/>
      <c r="CLL27" s="383"/>
      <c r="CLM27" s="383"/>
      <c r="CLN27" s="383"/>
      <c r="CLO27" s="383"/>
      <c r="CLP27" s="383"/>
      <c r="CLQ27" s="383"/>
      <c r="CLR27" s="383"/>
      <c r="CLS27" s="383"/>
      <c r="CLT27" s="383"/>
      <c r="CLU27" s="383"/>
      <c r="CLV27" s="383"/>
      <c r="CLW27" s="383"/>
      <c r="CLX27" s="383"/>
      <c r="CLY27" s="383"/>
      <c r="CLZ27" s="383"/>
      <c r="CMA27" s="383"/>
      <c r="CMB27" s="383"/>
      <c r="CMC27" s="383"/>
      <c r="CMD27" s="383"/>
      <c r="CME27" s="383"/>
      <c r="CMF27" s="383"/>
      <c r="CMG27" s="383"/>
      <c r="CMH27" s="383"/>
      <c r="CMI27" s="383"/>
      <c r="CMJ27" s="383"/>
      <c r="CMK27" s="383"/>
      <c r="CML27" s="383"/>
      <c r="CMM27" s="383"/>
      <c r="CMN27" s="383"/>
      <c r="CMO27" s="383"/>
      <c r="CMP27" s="383"/>
      <c r="CMQ27" s="383"/>
      <c r="CMR27" s="383"/>
      <c r="CMS27" s="383"/>
      <c r="CMT27" s="383"/>
      <c r="CMU27" s="383"/>
      <c r="CMV27" s="383"/>
      <c r="CMW27" s="383"/>
      <c r="CMX27" s="383"/>
      <c r="CMY27" s="383"/>
      <c r="CMZ27" s="383"/>
      <c r="CNA27" s="383"/>
      <c r="CNB27" s="383"/>
      <c r="CNC27" s="383"/>
      <c r="CND27" s="383"/>
      <c r="CNE27" s="383"/>
      <c r="CNF27" s="383"/>
      <c r="CNG27" s="383"/>
      <c r="CNH27" s="383"/>
      <c r="CNI27" s="383"/>
      <c r="CNJ27" s="383"/>
      <c r="CNK27" s="383"/>
      <c r="CNL27" s="383"/>
      <c r="CNM27" s="383"/>
      <c r="CNN27" s="383"/>
      <c r="CNO27" s="383"/>
      <c r="CNP27" s="383"/>
      <c r="CNQ27" s="383"/>
      <c r="CNR27" s="383"/>
      <c r="CNS27" s="383"/>
      <c r="CNT27" s="383"/>
      <c r="CNU27" s="383"/>
      <c r="CNV27" s="383"/>
      <c r="CNW27" s="383"/>
      <c r="CNX27" s="383"/>
      <c r="CNY27" s="383"/>
      <c r="CNZ27" s="383"/>
      <c r="COA27" s="383"/>
      <c r="COB27" s="383"/>
      <c r="COC27" s="383"/>
      <c r="COD27" s="383"/>
      <c r="COE27" s="383"/>
      <c r="COF27" s="383"/>
      <c r="COG27" s="383"/>
      <c r="COH27" s="383"/>
      <c r="COI27" s="383"/>
      <c r="COJ27" s="383"/>
      <c r="COK27" s="383"/>
      <c r="COL27" s="383"/>
      <c r="COM27" s="383"/>
      <c r="CON27" s="383"/>
      <c r="COO27" s="383"/>
      <c r="COP27" s="383"/>
      <c r="COQ27" s="383"/>
      <c r="COR27" s="383"/>
      <c r="COS27" s="383"/>
      <c r="COT27" s="383"/>
      <c r="COU27" s="383"/>
      <c r="COV27" s="383"/>
      <c r="COW27" s="383"/>
      <c r="COX27" s="383"/>
      <c r="COY27" s="383"/>
      <c r="COZ27" s="383"/>
      <c r="CPA27" s="383"/>
      <c r="CPB27" s="383"/>
      <c r="CPC27" s="383"/>
      <c r="CPD27" s="383"/>
      <c r="CPE27" s="383"/>
      <c r="CPF27" s="383"/>
      <c r="CPG27" s="383"/>
      <c r="CPH27" s="383"/>
      <c r="CPI27" s="383"/>
      <c r="CPJ27" s="383"/>
      <c r="CPK27" s="383"/>
      <c r="CPL27" s="383"/>
      <c r="CPM27" s="383"/>
      <c r="CPN27" s="383"/>
      <c r="CPO27" s="383"/>
      <c r="CPP27" s="383"/>
      <c r="CPQ27" s="383"/>
      <c r="CPR27" s="383"/>
      <c r="CPS27" s="383"/>
      <c r="CPT27" s="383"/>
      <c r="CPU27" s="383"/>
      <c r="CPV27" s="383"/>
      <c r="CPW27" s="383"/>
      <c r="CPX27" s="383"/>
      <c r="CPY27" s="383"/>
      <c r="CPZ27" s="383"/>
      <c r="CQA27" s="383"/>
      <c r="CQB27" s="383"/>
      <c r="CQC27" s="383"/>
      <c r="CQD27" s="383"/>
      <c r="CQE27" s="383"/>
      <c r="CQF27" s="383"/>
      <c r="CQG27" s="383"/>
      <c r="CQH27" s="383"/>
      <c r="CQI27" s="383"/>
      <c r="CQJ27" s="383"/>
      <c r="CQK27" s="383"/>
      <c r="CQL27" s="383"/>
      <c r="CQM27" s="383"/>
      <c r="CQN27" s="383"/>
      <c r="CQO27" s="383"/>
      <c r="CQP27" s="383"/>
      <c r="CQQ27" s="383"/>
      <c r="CQR27" s="383"/>
      <c r="CQS27" s="383"/>
      <c r="CQT27" s="383"/>
      <c r="CQU27" s="383"/>
      <c r="CQV27" s="383"/>
      <c r="CQW27" s="383"/>
      <c r="CQX27" s="383"/>
      <c r="CQY27" s="383"/>
      <c r="CQZ27" s="383"/>
      <c r="CRA27" s="383"/>
      <c r="CRB27" s="383"/>
      <c r="CRC27" s="383"/>
      <c r="CRD27" s="383"/>
      <c r="CRE27" s="383"/>
      <c r="CRF27" s="383"/>
      <c r="CRG27" s="383"/>
      <c r="CRH27" s="383"/>
      <c r="CRI27" s="383"/>
      <c r="CRJ27" s="383"/>
      <c r="CRK27" s="383"/>
      <c r="CRL27" s="383"/>
      <c r="CRM27" s="383"/>
      <c r="CRN27" s="383"/>
      <c r="CRO27" s="383"/>
      <c r="CRP27" s="383"/>
      <c r="CRQ27" s="383"/>
      <c r="CRR27" s="383"/>
      <c r="CRS27" s="383"/>
      <c r="CRT27" s="383"/>
      <c r="CRU27" s="383"/>
      <c r="CRV27" s="383"/>
      <c r="CRW27" s="383"/>
      <c r="CRX27" s="383"/>
      <c r="CRY27" s="383"/>
      <c r="CRZ27" s="383"/>
      <c r="CSA27" s="383"/>
      <c r="CSB27" s="383"/>
      <c r="CSC27" s="383"/>
      <c r="CSD27" s="383"/>
      <c r="CSE27" s="383"/>
      <c r="CSF27" s="383"/>
      <c r="CSG27" s="383"/>
      <c r="CSH27" s="383"/>
      <c r="CSI27" s="383"/>
      <c r="CSJ27" s="383"/>
      <c r="CSK27" s="383"/>
      <c r="CSL27" s="383"/>
      <c r="CSM27" s="383"/>
      <c r="CSN27" s="383"/>
      <c r="CSO27" s="383"/>
      <c r="CSP27" s="383"/>
      <c r="CSQ27" s="383"/>
      <c r="CSR27" s="383"/>
      <c r="CSS27" s="383"/>
      <c r="CST27" s="383"/>
      <c r="CSU27" s="383"/>
      <c r="CSV27" s="383"/>
      <c r="CSW27" s="383"/>
      <c r="CSX27" s="383"/>
      <c r="CSY27" s="383"/>
      <c r="CSZ27" s="383"/>
      <c r="CTA27" s="383"/>
      <c r="CTB27" s="383"/>
      <c r="CTC27" s="383"/>
      <c r="CTD27" s="383"/>
      <c r="CTE27" s="383"/>
      <c r="CTF27" s="383"/>
      <c r="CTG27" s="383"/>
      <c r="CTH27" s="383"/>
      <c r="CTI27" s="383"/>
      <c r="CTJ27" s="383"/>
      <c r="CTK27" s="383"/>
      <c r="CTL27" s="383"/>
      <c r="CTM27" s="383"/>
      <c r="CTN27" s="383"/>
      <c r="CTO27" s="383"/>
      <c r="CTP27" s="383"/>
      <c r="CTQ27" s="383"/>
      <c r="CTR27" s="383"/>
      <c r="CTS27" s="383"/>
      <c r="CTT27" s="383"/>
      <c r="CTU27" s="383"/>
      <c r="CTV27" s="383"/>
      <c r="CTW27" s="383"/>
      <c r="CTX27" s="383"/>
      <c r="CTY27" s="383"/>
      <c r="CTZ27" s="383"/>
      <c r="CUA27" s="383"/>
      <c r="CUB27" s="383"/>
      <c r="CUC27" s="383"/>
      <c r="CUD27" s="383"/>
      <c r="CUE27" s="383"/>
      <c r="CUF27" s="383"/>
      <c r="CUG27" s="383"/>
      <c r="CUH27" s="383"/>
      <c r="CUI27" s="383"/>
      <c r="CUJ27" s="383"/>
      <c r="CUK27" s="383"/>
      <c r="CUL27" s="383"/>
      <c r="CUM27" s="383"/>
      <c r="CUN27" s="383"/>
      <c r="CUO27" s="383"/>
      <c r="CUP27" s="383"/>
      <c r="CUQ27" s="383"/>
      <c r="CUR27" s="383"/>
      <c r="CUS27" s="383"/>
      <c r="CUT27" s="383"/>
      <c r="CUU27" s="383"/>
      <c r="CUV27" s="383"/>
      <c r="CUW27" s="383"/>
      <c r="CUX27" s="383"/>
      <c r="CUY27" s="383"/>
      <c r="CUZ27" s="383"/>
      <c r="CVA27" s="383"/>
      <c r="CVB27" s="383"/>
      <c r="CVC27" s="383"/>
      <c r="CVD27" s="383"/>
      <c r="CVE27" s="383"/>
      <c r="CVF27" s="383"/>
      <c r="CVG27" s="383"/>
      <c r="CVH27" s="383"/>
      <c r="CVI27" s="383"/>
      <c r="CVJ27" s="383"/>
      <c r="CVK27" s="383"/>
      <c r="CVL27" s="383"/>
      <c r="CVM27" s="383"/>
      <c r="CVN27" s="383"/>
      <c r="CVO27" s="383"/>
      <c r="CVP27" s="383"/>
      <c r="CVQ27" s="383"/>
      <c r="CVR27" s="383"/>
      <c r="CVS27" s="383"/>
      <c r="CVT27" s="383"/>
      <c r="CVU27" s="383"/>
      <c r="CVV27" s="383"/>
      <c r="CVW27" s="383"/>
      <c r="CVX27" s="383"/>
      <c r="CVY27" s="383"/>
      <c r="CVZ27" s="383"/>
      <c r="CWA27" s="383"/>
      <c r="CWB27" s="383"/>
      <c r="CWC27" s="383"/>
      <c r="CWD27" s="383"/>
      <c r="CWE27" s="383"/>
      <c r="CWF27" s="383"/>
      <c r="CWG27" s="383"/>
      <c r="CWH27" s="383"/>
      <c r="CWI27" s="383"/>
      <c r="CWJ27" s="383"/>
      <c r="CWK27" s="383"/>
      <c r="CWL27" s="383"/>
      <c r="CWM27" s="383"/>
      <c r="CWN27" s="383"/>
      <c r="CWO27" s="383"/>
      <c r="CWP27" s="383"/>
      <c r="CWQ27" s="383"/>
      <c r="CWR27" s="383"/>
      <c r="CWS27" s="383"/>
      <c r="CWT27" s="383"/>
      <c r="CWU27" s="383"/>
      <c r="CWV27" s="383"/>
      <c r="CWW27" s="383"/>
      <c r="CWX27" s="383"/>
      <c r="CWY27" s="383"/>
      <c r="CWZ27" s="383"/>
      <c r="CXA27" s="383"/>
      <c r="CXB27" s="383"/>
      <c r="CXC27" s="383"/>
      <c r="CXD27" s="383"/>
      <c r="CXE27" s="383"/>
      <c r="CXF27" s="383"/>
      <c r="CXG27" s="383"/>
      <c r="CXH27" s="383"/>
      <c r="CXI27" s="383"/>
      <c r="CXJ27" s="383"/>
      <c r="CXK27" s="383"/>
      <c r="CXL27" s="383"/>
      <c r="CXM27" s="383"/>
      <c r="CXN27" s="383"/>
      <c r="CXO27" s="383"/>
      <c r="CXP27" s="383"/>
      <c r="CXQ27" s="383"/>
      <c r="CXR27" s="383"/>
      <c r="CXS27" s="383"/>
      <c r="CXT27" s="383"/>
      <c r="CXU27" s="383"/>
      <c r="CXV27" s="383"/>
      <c r="CXW27" s="383"/>
      <c r="CXX27" s="383"/>
      <c r="CXY27" s="383"/>
      <c r="CXZ27" s="383"/>
      <c r="CYA27" s="383"/>
      <c r="CYB27" s="383"/>
      <c r="CYC27" s="383"/>
      <c r="CYD27" s="383"/>
      <c r="CYE27" s="383"/>
      <c r="CYF27" s="383"/>
      <c r="CYG27" s="383"/>
      <c r="CYH27" s="383"/>
      <c r="CYI27" s="383"/>
      <c r="CYJ27" s="383"/>
      <c r="CYK27" s="383"/>
      <c r="CYL27" s="383"/>
      <c r="CYM27" s="383"/>
      <c r="CYN27" s="383"/>
      <c r="CYO27" s="383"/>
      <c r="CYP27" s="383"/>
      <c r="CYQ27" s="383"/>
      <c r="CYR27" s="383"/>
      <c r="CYS27" s="383"/>
      <c r="CYT27" s="383"/>
      <c r="CYU27" s="383"/>
      <c r="CYV27" s="383"/>
      <c r="CYW27" s="383"/>
      <c r="CYX27" s="383"/>
      <c r="CYY27" s="383"/>
      <c r="CYZ27" s="383"/>
      <c r="CZA27" s="383"/>
      <c r="CZB27" s="383"/>
      <c r="CZC27" s="383"/>
      <c r="CZD27" s="383"/>
      <c r="CZE27" s="383"/>
      <c r="CZF27" s="383"/>
      <c r="CZG27" s="383"/>
      <c r="CZH27" s="383"/>
      <c r="CZI27" s="383"/>
      <c r="CZJ27" s="383"/>
      <c r="CZK27" s="383"/>
      <c r="CZL27" s="383"/>
      <c r="CZM27" s="383"/>
      <c r="CZN27" s="383"/>
      <c r="CZO27" s="383"/>
      <c r="CZP27" s="383"/>
      <c r="CZQ27" s="383"/>
      <c r="CZR27" s="383"/>
      <c r="CZS27" s="383"/>
      <c r="CZT27" s="383"/>
      <c r="CZU27" s="383"/>
      <c r="CZV27" s="383"/>
      <c r="CZW27" s="383"/>
      <c r="CZX27" s="383"/>
      <c r="CZY27" s="383"/>
      <c r="CZZ27" s="383"/>
      <c r="DAA27" s="383"/>
      <c r="DAB27" s="383"/>
      <c r="DAC27" s="383"/>
      <c r="DAD27" s="383"/>
      <c r="DAE27" s="383"/>
      <c r="DAF27" s="383"/>
      <c r="DAG27" s="383"/>
      <c r="DAH27" s="383"/>
      <c r="DAI27" s="383"/>
      <c r="DAJ27" s="383"/>
      <c r="DAK27" s="383"/>
      <c r="DAL27" s="383"/>
      <c r="DAM27" s="383"/>
      <c r="DAN27" s="383"/>
      <c r="DAO27" s="383"/>
      <c r="DAP27" s="383"/>
      <c r="DAQ27" s="383"/>
      <c r="DAR27" s="383"/>
      <c r="DAS27" s="383"/>
      <c r="DAT27" s="383"/>
      <c r="DAU27" s="383"/>
      <c r="DAV27" s="383"/>
      <c r="DAW27" s="383"/>
      <c r="DAX27" s="383"/>
      <c r="DAY27" s="383"/>
      <c r="DAZ27" s="383"/>
      <c r="DBA27" s="383"/>
      <c r="DBB27" s="383"/>
      <c r="DBC27" s="383"/>
      <c r="DBD27" s="383"/>
      <c r="DBE27" s="383"/>
      <c r="DBF27" s="383"/>
      <c r="DBG27" s="383"/>
      <c r="DBH27" s="383"/>
      <c r="DBI27" s="383"/>
      <c r="DBJ27" s="383"/>
      <c r="DBK27" s="383"/>
      <c r="DBL27" s="383"/>
      <c r="DBM27" s="383"/>
      <c r="DBN27" s="383"/>
      <c r="DBO27" s="383"/>
      <c r="DBP27" s="383"/>
      <c r="DBQ27" s="383"/>
      <c r="DBR27" s="383"/>
      <c r="DBS27" s="383"/>
      <c r="DBT27" s="383"/>
      <c r="DBU27" s="383"/>
      <c r="DBV27" s="383"/>
      <c r="DBW27" s="383"/>
      <c r="DBX27" s="383"/>
      <c r="DBY27" s="383"/>
      <c r="DBZ27" s="383"/>
      <c r="DCA27" s="383"/>
      <c r="DCB27" s="383"/>
      <c r="DCC27" s="383"/>
      <c r="DCD27" s="383"/>
      <c r="DCE27" s="383"/>
      <c r="DCF27" s="383"/>
      <c r="DCG27" s="383"/>
      <c r="DCH27" s="383"/>
      <c r="DCI27" s="383"/>
      <c r="DCJ27" s="383"/>
      <c r="DCK27" s="383"/>
      <c r="DCL27" s="383"/>
      <c r="DCM27" s="383"/>
      <c r="DCN27" s="383"/>
      <c r="DCO27" s="383"/>
      <c r="DCP27" s="383"/>
      <c r="DCQ27" s="383"/>
      <c r="DCR27" s="383"/>
      <c r="DCS27" s="383"/>
      <c r="DCT27" s="383"/>
      <c r="DCU27" s="383"/>
      <c r="DCV27" s="383"/>
      <c r="DCW27" s="383"/>
      <c r="DCX27" s="383"/>
      <c r="DCY27" s="383"/>
      <c r="DCZ27" s="383"/>
      <c r="DDA27" s="383"/>
      <c r="DDB27" s="383"/>
      <c r="DDC27" s="383"/>
      <c r="DDD27" s="383"/>
      <c r="DDE27" s="383"/>
      <c r="DDF27" s="383"/>
      <c r="DDG27" s="383"/>
      <c r="DDH27" s="383"/>
      <c r="DDI27" s="383"/>
      <c r="DDJ27" s="383"/>
      <c r="DDK27" s="383"/>
      <c r="DDL27" s="383"/>
      <c r="DDM27" s="383"/>
      <c r="DDN27" s="383"/>
      <c r="DDO27" s="383"/>
      <c r="DDP27" s="383"/>
      <c r="DDQ27" s="383"/>
      <c r="DDR27" s="383"/>
      <c r="DDS27" s="383"/>
      <c r="DDT27" s="383"/>
      <c r="DDU27" s="383"/>
      <c r="DDV27" s="383"/>
      <c r="DDW27" s="383"/>
      <c r="DDX27" s="383"/>
      <c r="DDY27" s="383"/>
      <c r="DDZ27" s="383"/>
      <c r="DEA27" s="383"/>
      <c r="DEB27" s="383"/>
      <c r="DEC27" s="383"/>
      <c r="DED27" s="383"/>
      <c r="DEE27" s="383"/>
      <c r="DEF27" s="383"/>
      <c r="DEG27" s="383"/>
      <c r="DEH27" s="383"/>
      <c r="DEI27" s="383"/>
      <c r="DEJ27" s="383"/>
      <c r="DEK27" s="383"/>
      <c r="DEL27" s="383"/>
      <c r="DEM27" s="383"/>
      <c r="DEN27" s="383"/>
      <c r="DEO27" s="383"/>
      <c r="DEP27" s="383"/>
      <c r="DEQ27" s="383"/>
      <c r="DER27" s="383"/>
      <c r="DES27" s="383"/>
      <c r="DET27" s="383"/>
      <c r="DEU27" s="383"/>
      <c r="DEV27" s="383"/>
      <c r="DEW27" s="383"/>
      <c r="DEX27" s="383"/>
      <c r="DEY27" s="383"/>
      <c r="DEZ27" s="383"/>
      <c r="DFA27" s="383"/>
      <c r="DFB27" s="383"/>
      <c r="DFC27" s="383"/>
      <c r="DFD27" s="383"/>
      <c r="DFE27" s="383"/>
      <c r="DFF27" s="383"/>
      <c r="DFG27" s="383"/>
      <c r="DFH27" s="383"/>
      <c r="DFI27" s="383"/>
      <c r="DFJ27" s="383"/>
      <c r="DFK27" s="383"/>
      <c r="DFL27" s="383"/>
      <c r="DFM27" s="383"/>
      <c r="DFN27" s="383"/>
      <c r="DFO27" s="383"/>
      <c r="DFP27" s="383"/>
      <c r="DFQ27" s="383"/>
      <c r="DFR27" s="383"/>
      <c r="DFS27" s="383"/>
      <c r="DFT27" s="383"/>
      <c r="DFU27" s="383"/>
      <c r="DFV27" s="383"/>
      <c r="DFW27" s="383"/>
      <c r="DFX27" s="383"/>
      <c r="DFY27" s="383"/>
      <c r="DFZ27" s="383"/>
      <c r="DGA27" s="383"/>
      <c r="DGB27" s="383"/>
      <c r="DGC27" s="383"/>
      <c r="DGD27" s="383"/>
      <c r="DGE27" s="383"/>
      <c r="DGF27" s="383"/>
      <c r="DGG27" s="383"/>
      <c r="DGH27" s="383"/>
      <c r="DGI27" s="383"/>
      <c r="DGJ27" s="383"/>
      <c r="DGK27" s="383"/>
      <c r="DGL27" s="383"/>
      <c r="DGM27" s="383"/>
      <c r="DGN27" s="383"/>
      <c r="DGO27" s="383"/>
      <c r="DGP27" s="383"/>
      <c r="DGQ27" s="383"/>
      <c r="DGR27" s="383"/>
      <c r="DGS27" s="383"/>
      <c r="DGT27" s="383"/>
      <c r="DGU27" s="383"/>
      <c r="DGV27" s="383"/>
      <c r="DGW27" s="383"/>
      <c r="DGX27" s="383"/>
      <c r="DGY27" s="383"/>
      <c r="DGZ27" s="383"/>
      <c r="DHA27" s="383"/>
      <c r="DHB27" s="383"/>
      <c r="DHC27" s="383"/>
      <c r="DHD27" s="383"/>
      <c r="DHE27" s="383"/>
      <c r="DHF27" s="383"/>
      <c r="DHG27" s="383"/>
      <c r="DHH27" s="383"/>
      <c r="DHI27" s="383"/>
      <c r="DHJ27" s="383"/>
      <c r="DHK27" s="383"/>
      <c r="DHL27" s="383"/>
      <c r="DHM27" s="383"/>
      <c r="DHN27" s="383"/>
      <c r="DHO27" s="383"/>
      <c r="DHP27" s="383"/>
      <c r="DHQ27" s="383"/>
      <c r="DHR27" s="383"/>
      <c r="DHS27" s="383"/>
      <c r="DHT27" s="383"/>
      <c r="DHU27" s="383"/>
      <c r="DHV27" s="383"/>
      <c r="DHW27" s="383"/>
      <c r="DHX27" s="383"/>
      <c r="DHY27" s="383"/>
      <c r="DHZ27" s="383"/>
      <c r="DIA27" s="383"/>
      <c r="DIB27" s="383"/>
      <c r="DIC27" s="383"/>
      <c r="DID27" s="383"/>
      <c r="DIE27" s="383"/>
      <c r="DIF27" s="383"/>
      <c r="DIG27" s="383"/>
      <c r="DIH27" s="383"/>
      <c r="DII27" s="383"/>
      <c r="DIJ27" s="383"/>
      <c r="DIK27" s="383"/>
      <c r="DIL27" s="383"/>
      <c r="DIM27" s="383"/>
      <c r="DIN27" s="383"/>
      <c r="DIO27" s="383"/>
      <c r="DIP27" s="383"/>
      <c r="DIQ27" s="383"/>
      <c r="DIR27" s="383"/>
      <c r="DIS27" s="383"/>
      <c r="DIT27" s="383"/>
      <c r="DIU27" s="383"/>
      <c r="DIV27" s="383"/>
      <c r="DIW27" s="383"/>
      <c r="DIX27" s="383"/>
      <c r="DIY27" s="383"/>
      <c r="DIZ27" s="383"/>
      <c r="DJA27" s="383"/>
      <c r="DJB27" s="383"/>
      <c r="DJC27" s="383"/>
      <c r="DJD27" s="383"/>
      <c r="DJE27" s="383"/>
      <c r="DJF27" s="383"/>
      <c r="DJG27" s="383"/>
      <c r="DJH27" s="383"/>
      <c r="DJI27" s="383"/>
      <c r="DJJ27" s="383"/>
      <c r="DJK27" s="383"/>
      <c r="DJL27" s="383"/>
      <c r="DJM27" s="383"/>
      <c r="DJN27" s="383"/>
      <c r="DJO27" s="383"/>
      <c r="DJP27" s="383"/>
      <c r="DJQ27" s="383"/>
      <c r="DJR27" s="383"/>
      <c r="DJS27" s="383"/>
      <c r="DJT27" s="383"/>
      <c r="DJU27" s="383"/>
      <c r="DJV27" s="383"/>
      <c r="DJW27" s="383"/>
      <c r="DJX27" s="383"/>
      <c r="DJY27" s="383"/>
      <c r="DJZ27" s="383"/>
      <c r="DKA27" s="383"/>
      <c r="DKB27" s="383"/>
      <c r="DKC27" s="383"/>
      <c r="DKD27" s="383"/>
      <c r="DKE27" s="383"/>
      <c r="DKF27" s="383"/>
      <c r="DKG27" s="383"/>
      <c r="DKH27" s="383"/>
      <c r="DKI27" s="383"/>
      <c r="DKJ27" s="383"/>
      <c r="DKK27" s="383"/>
      <c r="DKL27" s="383"/>
      <c r="DKM27" s="383"/>
      <c r="DKN27" s="383"/>
      <c r="DKO27" s="383"/>
      <c r="DKP27" s="383"/>
      <c r="DKQ27" s="383"/>
      <c r="DKR27" s="383"/>
      <c r="DKS27" s="383"/>
      <c r="DKT27" s="383"/>
      <c r="DKU27" s="383"/>
      <c r="DKV27" s="383"/>
      <c r="DKW27" s="383"/>
      <c r="DKX27" s="383"/>
      <c r="DKY27" s="383"/>
      <c r="DKZ27" s="383"/>
      <c r="DLA27" s="383"/>
      <c r="DLB27" s="383"/>
      <c r="DLC27" s="383"/>
      <c r="DLD27" s="383"/>
      <c r="DLE27" s="383"/>
      <c r="DLF27" s="383"/>
      <c r="DLG27" s="383"/>
      <c r="DLH27" s="383"/>
      <c r="DLI27" s="383"/>
      <c r="DLJ27" s="383"/>
      <c r="DLK27" s="383"/>
      <c r="DLL27" s="383"/>
      <c r="DLM27" s="383"/>
      <c r="DLN27" s="383"/>
      <c r="DLO27" s="383"/>
      <c r="DLP27" s="383"/>
      <c r="DLQ27" s="383"/>
      <c r="DLR27" s="383"/>
      <c r="DLS27" s="383"/>
      <c r="DLT27" s="383"/>
      <c r="DLU27" s="383"/>
      <c r="DLV27" s="383"/>
      <c r="DLW27" s="383"/>
      <c r="DLX27" s="383"/>
      <c r="DLY27" s="383"/>
      <c r="DLZ27" s="383"/>
      <c r="DMA27" s="383"/>
      <c r="DMB27" s="383"/>
      <c r="DMC27" s="383"/>
      <c r="DMD27" s="383"/>
      <c r="DME27" s="383"/>
      <c r="DMF27" s="383"/>
      <c r="DMG27" s="383"/>
      <c r="DMH27" s="383"/>
      <c r="DMI27" s="383"/>
      <c r="DMJ27" s="383"/>
      <c r="DMK27" s="383"/>
      <c r="DML27" s="383"/>
      <c r="DMM27" s="383"/>
      <c r="DMN27" s="383"/>
      <c r="DMO27" s="383"/>
      <c r="DMP27" s="383"/>
      <c r="DMQ27" s="383"/>
      <c r="DMR27" s="383"/>
      <c r="DMS27" s="383"/>
      <c r="DMT27" s="383"/>
      <c r="DMU27" s="383"/>
      <c r="DMV27" s="383"/>
      <c r="DMW27" s="383"/>
      <c r="DMX27" s="383"/>
      <c r="DMY27" s="383"/>
      <c r="DMZ27" s="383"/>
      <c r="DNA27" s="383"/>
      <c r="DNB27" s="383"/>
      <c r="DNC27" s="383"/>
      <c r="DND27" s="383"/>
      <c r="DNE27" s="383"/>
      <c r="DNF27" s="383"/>
      <c r="DNG27" s="383"/>
      <c r="DNH27" s="383"/>
      <c r="DNI27" s="383"/>
      <c r="DNJ27" s="383"/>
      <c r="DNK27" s="383"/>
      <c r="DNL27" s="383"/>
      <c r="DNM27" s="383"/>
      <c r="DNN27" s="383"/>
      <c r="DNO27" s="383"/>
      <c r="DNP27" s="383"/>
      <c r="DNQ27" s="383"/>
      <c r="DNR27" s="383"/>
      <c r="DNS27" s="383"/>
      <c r="DNT27" s="383"/>
      <c r="DNU27" s="383"/>
      <c r="DNV27" s="383"/>
      <c r="DNW27" s="383"/>
      <c r="DNX27" s="383"/>
      <c r="DNY27" s="383"/>
      <c r="DNZ27" s="383"/>
      <c r="DOA27" s="383"/>
      <c r="DOB27" s="383"/>
      <c r="DOC27" s="383"/>
      <c r="DOD27" s="383"/>
      <c r="DOE27" s="383"/>
      <c r="DOF27" s="383"/>
      <c r="DOG27" s="383"/>
      <c r="DOH27" s="383"/>
      <c r="DOI27" s="383"/>
      <c r="DOJ27" s="383"/>
      <c r="DOK27" s="383"/>
      <c r="DOL27" s="383"/>
      <c r="DOM27" s="383"/>
      <c r="DON27" s="383"/>
      <c r="DOO27" s="383"/>
      <c r="DOP27" s="383"/>
      <c r="DOQ27" s="383"/>
      <c r="DOR27" s="383"/>
      <c r="DOS27" s="383"/>
      <c r="DOT27" s="383"/>
      <c r="DOU27" s="383"/>
      <c r="DOV27" s="383"/>
      <c r="DOW27" s="383"/>
      <c r="DOX27" s="383"/>
      <c r="DOY27" s="383"/>
      <c r="DOZ27" s="383"/>
      <c r="DPA27" s="383"/>
      <c r="DPB27" s="383"/>
      <c r="DPC27" s="383"/>
      <c r="DPD27" s="383"/>
      <c r="DPE27" s="383"/>
      <c r="DPF27" s="383"/>
      <c r="DPG27" s="383"/>
      <c r="DPH27" s="383"/>
      <c r="DPI27" s="383"/>
      <c r="DPJ27" s="383"/>
      <c r="DPK27" s="383"/>
      <c r="DPL27" s="383"/>
      <c r="DPM27" s="383"/>
      <c r="DPN27" s="383"/>
      <c r="DPO27" s="383"/>
      <c r="DPP27" s="383"/>
      <c r="DPQ27" s="383"/>
      <c r="DPR27" s="383"/>
      <c r="DPS27" s="383"/>
      <c r="DPT27" s="383"/>
      <c r="DPU27" s="383"/>
      <c r="DPV27" s="383"/>
      <c r="DPW27" s="383"/>
      <c r="DPX27" s="383"/>
      <c r="DPY27" s="383"/>
      <c r="DPZ27" s="383"/>
      <c r="DQA27" s="383"/>
      <c r="DQB27" s="383"/>
      <c r="DQC27" s="383"/>
      <c r="DQD27" s="383"/>
      <c r="DQE27" s="383"/>
      <c r="DQF27" s="383"/>
      <c r="DQG27" s="383"/>
      <c r="DQH27" s="383"/>
      <c r="DQI27" s="383"/>
      <c r="DQJ27" s="383"/>
      <c r="DQK27" s="383"/>
      <c r="DQL27" s="383"/>
      <c r="DQM27" s="383"/>
      <c r="DQN27" s="383"/>
      <c r="DQO27" s="383"/>
      <c r="DQP27" s="383"/>
      <c r="DQQ27" s="383"/>
      <c r="DQR27" s="383"/>
      <c r="DQS27" s="383"/>
      <c r="DQT27" s="383"/>
      <c r="DQU27" s="383"/>
      <c r="DQV27" s="383"/>
      <c r="DQW27" s="383"/>
      <c r="DQX27" s="383"/>
      <c r="DQY27" s="383"/>
      <c r="DQZ27" s="383"/>
      <c r="DRA27" s="383"/>
      <c r="DRB27" s="383"/>
      <c r="DRC27" s="383"/>
      <c r="DRD27" s="383"/>
      <c r="DRE27" s="383"/>
      <c r="DRF27" s="383"/>
      <c r="DRG27" s="383"/>
      <c r="DRH27" s="383"/>
      <c r="DRI27" s="383"/>
      <c r="DRJ27" s="383"/>
      <c r="DRK27" s="383"/>
      <c r="DRL27" s="383"/>
      <c r="DRM27" s="383"/>
      <c r="DRN27" s="383"/>
      <c r="DRO27" s="383"/>
      <c r="DRP27" s="383"/>
      <c r="DRQ27" s="383"/>
      <c r="DRR27" s="383"/>
      <c r="DRS27" s="383"/>
      <c r="DRT27" s="383"/>
      <c r="DRU27" s="383"/>
      <c r="DRV27" s="383"/>
      <c r="DRW27" s="383"/>
      <c r="DRX27" s="383"/>
      <c r="DRY27" s="383"/>
      <c r="DRZ27" s="383"/>
      <c r="DSA27" s="383"/>
      <c r="DSB27" s="383"/>
      <c r="DSC27" s="383"/>
      <c r="DSD27" s="383"/>
      <c r="DSE27" s="383"/>
      <c r="DSF27" s="383"/>
      <c r="DSG27" s="383"/>
      <c r="DSH27" s="383"/>
      <c r="DSI27" s="383"/>
      <c r="DSJ27" s="383"/>
      <c r="DSK27" s="383"/>
      <c r="DSL27" s="383"/>
      <c r="DSM27" s="383"/>
      <c r="DSN27" s="383"/>
      <c r="DSO27" s="383"/>
      <c r="DSP27" s="383"/>
      <c r="DSQ27" s="383"/>
      <c r="DSR27" s="383"/>
      <c r="DSS27" s="383"/>
      <c r="DST27" s="383"/>
      <c r="DSU27" s="383"/>
      <c r="DSV27" s="383"/>
      <c r="DSW27" s="383"/>
      <c r="DSX27" s="383"/>
      <c r="DSY27" s="383"/>
      <c r="DSZ27" s="383"/>
      <c r="DTA27" s="383"/>
      <c r="DTB27" s="383"/>
      <c r="DTC27" s="383"/>
      <c r="DTD27" s="383"/>
      <c r="DTE27" s="383"/>
      <c r="DTF27" s="383"/>
      <c r="DTG27" s="383"/>
      <c r="DTH27" s="383"/>
      <c r="DTI27" s="383"/>
      <c r="DTJ27" s="383"/>
      <c r="DTK27" s="383"/>
      <c r="DTL27" s="383"/>
      <c r="DTM27" s="383"/>
      <c r="DTN27" s="383"/>
      <c r="DTO27" s="383"/>
      <c r="DTP27" s="383"/>
      <c r="DTQ27" s="383"/>
      <c r="DTR27" s="383"/>
      <c r="DTS27" s="383"/>
      <c r="DTT27" s="383"/>
      <c r="DTU27" s="383"/>
      <c r="DTV27" s="383"/>
      <c r="DTW27" s="383"/>
      <c r="DTX27" s="383"/>
      <c r="DTY27" s="383"/>
      <c r="DTZ27" s="383"/>
      <c r="DUA27" s="383"/>
      <c r="DUB27" s="383"/>
      <c r="DUC27" s="383"/>
      <c r="DUD27" s="383"/>
      <c r="DUE27" s="383"/>
      <c r="DUF27" s="383"/>
      <c r="DUG27" s="383"/>
      <c r="DUH27" s="383"/>
      <c r="DUI27" s="383"/>
      <c r="DUJ27" s="383"/>
      <c r="DUK27" s="383"/>
      <c r="DUL27" s="383"/>
      <c r="DUM27" s="383"/>
      <c r="DUN27" s="383"/>
      <c r="DUO27" s="383"/>
      <c r="DUP27" s="383"/>
      <c r="DUQ27" s="383"/>
      <c r="DUR27" s="383"/>
      <c r="DUS27" s="383"/>
      <c r="DUT27" s="383"/>
      <c r="DUU27" s="383"/>
      <c r="DUV27" s="383"/>
      <c r="DUW27" s="383"/>
      <c r="DUX27" s="383"/>
      <c r="DUY27" s="383"/>
      <c r="DUZ27" s="383"/>
      <c r="DVA27" s="383"/>
      <c r="DVB27" s="383"/>
      <c r="DVC27" s="383"/>
      <c r="DVD27" s="383"/>
      <c r="DVE27" s="383"/>
      <c r="DVF27" s="383"/>
      <c r="DVG27" s="383"/>
      <c r="DVH27" s="383"/>
      <c r="DVI27" s="383"/>
      <c r="DVJ27" s="383"/>
      <c r="DVK27" s="383"/>
      <c r="DVL27" s="383"/>
      <c r="DVM27" s="383"/>
      <c r="DVN27" s="383"/>
      <c r="DVO27" s="383"/>
      <c r="DVP27" s="383"/>
      <c r="DVQ27" s="383"/>
      <c r="DVR27" s="383"/>
      <c r="DVS27" s="383"/>
      <c r="DVT27" s="383"/>
      <c r="DVU27" s="383"/>
      <c r="DVV27" s="383"/>
      <c r="DVW27" s="383"/>
      <c r="DVX27" s="383"/>
      <c r="DVY27" s="383"/>
      <c r="DVZ27" s="383"/>
      <c r="DWA27" s="383"/>
      <c r="DWB27" s="383"/>
      <c r="DWC27" s="383"/>
      <c r="DWD27" s="383"/>
      <c r="DWE27" s="383"/>
      <c r="DWF27" s="383"/>
      <c r="DWG27" s="383"/>
      <c r="DWH27" s="383"/>
      <c r="DWI27" s="383"/>
      <c r="DWJ27" s="383"/>
      <c r="DWK27" s="383"/>
      <c r="DWL27" s="383"/>
      <c r="DWM27" s="383"/>
      <c r="DWN27" s="383"/>
      <c r="DWO27" s="383"/>
      <c r="DWP27" s="383"/>
      <c r="DWQ27" s="383"/>
      <c r="DWR27" s="383"/>
      <c r="DWS27" s="383"/>
      <c r="DWT27" s="383"/>
      <c r="DWU27" s="383"/>
      <c r="DWV27" s="383"/>
      <c r="DWW27" s="383"/>
      <c r="DWX27" s="383"/>
      <c r="DWY27" s="383"/>
      <c r="DWZ27" s="383"/>
      <c r="DXA27" s="383"/>
      <c r="DXB27" s="383"/>
      <c r="DXC27" s="383"/>
      <c r="DXD27" s="383"/>
      <c r="DXE27" s="383"/>
      <c r="DXF27" s="383"/>
      <c r="DXG27" s="383"/>
      <c r="DXH27" s="383"/>
      <c r="DXI27" s="383"/>
      <c r="DXJ27" s="383"/>
      <c r="DXK27" s="383"/>
      <c r="DXL27" s="383"/>
      <c r="DXM27" s="383"/>
      <c r="DXN27" s="383"/>
      <c r="DXO27" s="383"/>
      <c r="DXP27" s="383"/>
      <c r="DXQ27" s="383"/>
      <c r="DXR27" s="383"/>
      <c r="DXS27" s="383"/>
      <c r="DXT27" s="383"/>
      <c r="DXU27" s="383"/>
      <c r="DXV27" s="383"/>
      <c r="DXW27" s="383"/>
      <c r="DXX27" s="383"/>
      <c r="DXY27" s="383"/>
      <c r="DXZ27" s="383"/>
      <c r="DYA27" s="383"/>
      <c r="DYB27" s="383"/>
      <c r="DYC27" s="383"/>
      <c r="DYD27" s="383"/>
      <c r="DYE27" s="383"/>
      <c r="DYF27" s="383"/>
      <c r="DYG27" s="383"/>
      <c r="DYH27" s="383"/>
      <c r="DYI27" s="383"/>
      <c r="DYJ27" s="383"/>
      <c r="DYK27" s="383"/>
      <c r="DYL27" s="383"/>
      <c r="DYM27" s="383"/>
      <c r="DYN27" s="383"/>
      <c r="DYO27" s="383"/>
      <c r="DYP27" s="383"/>
      <c r="DYQ27" s="383"/>
      <c r="DYR27" s="383"/>
      <c r="DYS27" s="383"/>
      <c r="DYT27" s="383"/>
      <c r="DYU27" s="383"/>
      <c r="DYV27" s="383"/>
      <c r="DYW27" s="383"/>
      <c r="DYX27" s="383"/>
      <c r="DYY27" s="383"/>
      <c r="DYZ27" s="383"/>
      <c r="DZA27" s="383"/>
      <c r="DZB27" s="383"/>
      <c r="DZC27" s="383"/>
      <c r="DZD27" s="383"/>
      <c r="DZE27" s="383"/>
      <c r="DZF27" s="383"/>
      <c r="DZG27" s="383"/>
      <c r="DZH27" s="383"/>
      <c r="DZI27" s="383"/>
      <c r="DZJ27" s="383"/>
      <c r="DZK27" s="383"/>
      <c r="DZL27" s="383"/>
      <c r="DZM27" s="383"/>
      <c r="DZN27" s="383"/>
      <c r="DZO27" s="383"/>
      <c r="DZP27" s="383"/>
      <c r="DZQ27" s="383"/>
      <c r="DZR27" s="383"/>
      <c r="DZS27" s="383"/>
      <c r="DZT27" s="383"/>
      <c r="DZU27" s="383"/>
      <c r="DZV27" s="383"/>
      <c r="DZW27" s="383"/>
      <c r="DZX27" s="383"/>
      <c r="DZY27" s="383"/>
      <c r="DZZ27" s="383"/>
      <c r="EAA27" s="383"/>
      <c r="EAB27" s="383"/>
      <c r="EAC27" s="383"/>
      <c r="EAD27" s="383"/>
      <c r="EAE27" s="383"/>
      <c r="EAF27" s="383"/>
      <c r="EAG27" s="383"/>
      <c r="EAH27" s="383"/>
      <c r="EAI27" s="383"/>
      <c r="EAJ27" s="383"/>
      <c r="EAK27" s="383"/>
      <c r="EAL27" s="383"/>
      <c r="EAM27" s="383"/>
      <c r="EAN27" s="383"/>
      <c r="EAO27" s="383"/>
      <c r="EAP27" s="383"/>
      <c r="EAQ27" s="383"/>
      <c r="EAR27" s="383"/>
      <c r="EAS27" s="383"/>
      <c r="EAT27" s="383"/>
      <c r="EAU27" s="383"/>
      <c r="EAV27" s="383"/>
      <c r="EAW27" s="383"/>
      <c r="EAX27" s="383"/>
      <c r="EAY27" s="383"/>
      <c r="EAZ27" s="383"/>
      <c r="EBA27" s="383"/>
      <c r="EBB27" s="383"/>
      <c r="EBC27" s="383"/>
      <c r="EBD27" s="383"/>
      <c r="EBE27" s="383"/>
      <c r="EBF27" s="383"/>
      <c r="EBG27" s="383"/>
      <c r="EBH27" s="383"/>
      <c r="EBI27" s="383"/>
      <c r="EBJ27" s="383"/>
      <c r="EBK27" s="383"/>
      <c r="EBL27" s="383"/>
      <c r="EBM27" s="383"/>
      <c r="EBN27" s="383"/>
      <c r="EBO27" s="383"/>
      <c r="EBP27" s="383"/>
      <c r="EBQ27" s="383"/>
      <c r="EBR27" s="383"/>
      <c r="EBS27" s="383"/>
      <c r="EBT27" s="383"/>
      <c r="EBU27" s="383"/>
      <c r="EBV27" s="383"/>
      <c r="EBW27" s="383"/>
      <c r="EBX27" s="383"/>
      <c r="EBY27" s="383"/>
      <c r="EBZ27" s="383"/>
      <c r="ECA27" s="383"/>
      <c r="ECB27" s="383"/>
      <c r="ECC27" s="383"/>
      <c r="ECD27" s="383"/>
      <c r="ECE27" s="383"/>
      <c r="ECF27" s="383"/>
      <c r="ECG27" s="383"/>
      <c r="ECH27" s="383"/>
      <c r="ECI27" s="383"/>
      <c r="ECJ27" s="383"/>
      <c r="ECK27" s="383"/>
      <c r="ECL27" s="383"/>
      <c r="ECM27" s="383"/>
      <c r="ECN27" s="383"/>
      <c r="ECO27" s="383"/>
      <c r="ECP27" s="383"/>
      <c r="ECQ27" s="383"/>
      <c r="ECR27" s="383"/>
      <c r="ECS27" s="383"/>
      <c r="ECT27" s="383"/>
      <c r="ECU27" s="383"/>
      <c r="ECV27" s="383"/>
      <c r="ECW27" s="383"/>
      <c r="ECX27" s="383"/>
      <c r="ECY27" s="383"/>
      <c r="ECZ27" s="383"/>
      <c r="EDA27" s="383"/>
      <c r="EDB27" s="383"/>
      <c r="EDC27" s="383"/>
      <c r="EDD27" s="383"/>
      <c r="EDE27" s="383"/>
      <c r="EDF27" s="383"/>
      <c r="EDG27" s="383"/>
      <c r="EDH27" s="383"/>
      <c r="EDI27" s="383"/>
      <c r="EDJ27" s="383"/>
      <c r="EDK27" s="383"/>
      <c r="EDL27" s="383"/>
      <c r="EDM27" s="383"/>
      <c r="EDN27" s="383"/>
      <c r="EDO27" s="383"/>
      <c r="EDP27" s="383"/>
      <c r="EDQ27" s="383"/>
      <c r="EDR27" s="383"/>
      <c r="EDS27" s="383"/>
      <c r="EDT27" s="383"/>
      <c r="EDU27" s="383"/>
      <c r="EDV27" s="383"/>
      <c r="EDW27" s="383"/>
      <c r="EDX27" s="383"/>
      <c r="EDY27" s="383"/>
      <c r="EDZ27" s="383"/>
      <c r="EEA27" s="383"/>
      <c r="EEB27" s="383"/>
      <c r="EEC27" s="383"/>
      <c r="EED27" s="383"/>
      <c r="EEE27" s="383"/>
      <c r="EEF27" s="383"/>
      <c r="EEG27" s="383"/>
      <c r="EEH27" s="383"/>
      <c r="EEI27" s="383"/>
      <c r="EEJ27" s="383"/>
      <c r="EEK27" s="383"/>
      <c r="EEL27" s="383"/>
      <c r="EEM27" s="383"/>
      <c r="EEN27" s="383"/>
      <c r="EEO27" s="383"/>
      <c r="EEP27" s="383"/>
      <c r="EEQ27" s="383"/>
      <c r="EER27" s="383"/>
      <c r="EES27" s="383"/>
      <c r="EET27" s="383"/>
      <c r="EEU27" s="383"/>
      <c r="EEV27" s="383"/>
      <c r="EEW27" s="383"/>
      <c r="EEX27" s="383"/>
      <c r="EEY27" s="383"/>
      <c r="EEZ27" s="383"/>
      <c r="EFA27" s="383"/>
      <c r="EFB27" s="383"/>
      <c r="EFC27" s="383"/>
      <c r="EFD27" s="383"/>
      <c r="EFE27" s="383"/>
      <c r="EFF27" s="383"/>
      <c r="EFG27" s="383"/>
      <c r="EFH27" s="383"/>
      <c r="EFI27" s="383"/>
      <c r="EFJ27" s="383"/>
      <c r="EFK27" s="383"/>
      <c r="EFL27" s="383"/>
      <c r="EFM27" s="383"/>
      <c r="EFN27" s="383"/>
      <c r="EFO27" s="383"/>
      <c r="EFP27" s="383"/>
      <c r="EFQ27" s="383"/>
      <c r="EFR27" s="383"/>
      <c r="EFS27" s="383"/>
      <c r="EFT27" s="383"/>
      <c r="EFU27" s="383"/>
      <c r="EFV27" s="383"/>
      <c r="EFW27" s="383"/>
      <c r="EFX27" s="383"/>
      <c r="EFY27" s="383"/>
      <c r="EFZ27" s="383"/>
      <c r="EGA27" s="383"/>
      <c r="EGB27" s="383"/>
      <c r="EGC27" s="383"/>
      <c r="EGD27" s="383"/>
      <c r="EGE27" s="383"/>
      <c r="EGF27" s="383"/>
      <c r="EGG27" s="383"/>
      <c r="EGH27" s="383"/>
      <c r="EGI27" s="383"/>
      <c r="EGJ27" s="383"/>
      <c r="EGK27" s="383"/>
      <c r="EGL27" s="383"/>
      <c r="EGM27" s="383"/>
      <c r="EGN27" s="383"/>
      <c r="EGO27" s="383"/>
      <c r="EGP27" s="383"/>
      <c r="EGQ27" s="383"/>
      <c r="EGR27" s="383"/>
      <c r="EGS27" s="383"/>
      <c r="EGT27" s="383"/>
      <c r="EGU27" s="383"/>
      <c r="EGV27" s="383"/>
      <c r="EGW27" s="383"/>
      <c r="EGX27" s="383"/>
      <c r="EGY27" s="383"/>
      <c r="EGZ27" s="383"/>
      <c r="EHA27" s="383"/>
      <c r="EHB27" s="383"/>
      <c r="EHC27" s="383"/>
      <c r="EHD27" s="383"/>
      <c r="EHE27" s="383"/>
      <c r="EHF27" s="383"/>
      <c r="EHG27" s="383"/>
      <c r="EHH27" s="383"/>
      <c r="EHI27" s="383"/>
      <c r="EHJ27" s="383"/>
      <c r="EHK27" s="383"/>
      <c r="EHL27" s="383"/>
      <c r="EHM27" s="383"/>
      <c r="EHN27" s="383"/>
      <c r="EHO27" s="383"/>
      <c r="EHP27" s="383"/>
      <c r="EHQ27" s="383"/>
      <c r="EHR27" s="383"/>
      <c r="EHS27" s="383"/>
      <c r="EHT27" s="383"/>
      <c r="EHU27" s="383"/>
      <c r="EHV27" s="383"/>
      <c r="EHW27" s="383"/>
      <c r="EHX27" s="383"/>
      <c r="EHY27" s="383"/>
      <c r="EHZ27" s="383"/>
      <c r="EIA27" s="383"/>
      <c r="EIB27" s="383"/>
      <c r="EIC27" s="383"/>
      <c r="EID27" s="383"/>
      <c r="EIE27" s="383"/>
      <c r="EIF27" s="383"/>
      <c r="EIG27" s="383"/>
      <c r="EIH27" s="383"/>
      <c r="EII27" s="383"/>
      <c r="EIJ27" s="383"/>
      <c r="EIK27" s="383"/>
      <c r="EIL27" s="383"/>
      <c r="EIM27" s="383"/>
      <c r="EIN27" s="383"/>
      <c r="EIO27" s="383"/>
      <c r="EIP27" s="383"/>
      <c r="EIQ27" s="383"/>
      <c r="EIR27" s="383"/>
      <c r="EIS27" s="383"/>
      <c r="EIT27" s="383"/>
      <c r="EIU27" s="383"/>
      <c r="EIV27" s="383"/>
      <c r="EIW27" s="383"/>
      <c r="EIX27" s="383"/>
      <c r="EIY27" s="383"/>
      <c r="EIZ27" s="383"/>
      <c r="EJA27" s="383"/>
      <c r="EJB27" s="383"/>
      <c r="EJC27" s="383"/>
      <c r="EJD27" s="383"/>
      <c r="EJE27" s="383"/>
      <c r="EJF27" s="383"/>
      <c r="EJG27" s="383"/>
      <c r="EJH27" s="383"/>
      <c r="EJI27" s="383"/>
      <c r="EJJ27" s="383"/>
      <c r="EJK27" s="383"/>
      <c r="EJL27" s="383"/>
      <c r="EJM27" s="383"/>
      <c r="EJN27" s="383"/>
      <c r="EJO27" s="383"/>
      <c r="EJP27" s="383"/>
      <c r="EJQ27" s="383"/>
      <c r="EJR27" s="383"/>
      <c r="EJS27" s="383"/>
      <c r="EJT27" s="383"/>
      <c r="EJU27" s="383"/>
      <c r="EJV27" s="383"/>
      <c r="EJW27" s="383"/>
      <c r="EJX27" s="383"/>
      <c r="EJY27" s="383"/>
      <c r="EJZ27" s="383"/>
      <c r="EKA27" s="383"/>
      <c r="EKB27" s="383"/>
      <c r="EKC27" s="383"/>
      <c r="EKD27" s="383"/>
      <c r="EKE27" s="383"/>
      <c r="EKF27" s="383"/>
      <c r="EKG27" s="383"/>
      <c r="EKH27" s="383"/>
      <c r="EKI27" s="383"/>
      <c r="EKJ27" s="383"/>
      <c r="EKK27" s="383"/>
      <c r="EKL27" s="383"/>
      <c r="EKM27" s="383"/>
      <c r="EKN27" s="383"/>
      <c r="EKO27" s="383"/>
      <c r="EKP27" s="383"/>
      <c r="EKQ27" s="383"/>
      <c r="EKR27" s="383"/>
      <c r="EKS27" s="383"/>
      <c r="EKT27" s="383"/>
      <c r="EKU27" s="383"/>
      <c r="EKV27" s="383"/>
      <c r="EKW27" s="383"/>
      <c r="EKX27" s="383"/>
      <c r="EKY27" s="383"/>
      <c r="EKZ27" s="383"/>
      <c r="ELA27" s="383"/>
      <c r="ELB27" s="383"/>
      <c r="ELC27" s="383"/>
      <c r="ELD27" s="383"/>
      <c r="ELE27" s="383"/>
      <c r="ELF27" s="383"/>
      <c r="ELG27" s="383"/>
      <c r="ELH27" s="383"/>
      <c r="ELI27" s="383"/>
      <c r="ELJ27" s="383"/>
      <c r="ELK27" s="383"/>
      <c r="ELL27" s="383"/>
      <c r="ELM27" s="383"/>
      <c r="ELN27" s="383"/>
      <c r="ELO27" s="383"/>
      <c r="ELP27" s="383"/>
      <c r="ELQ27" s="383"/>
      <c r="ELR27" s="383"/>
      <c r="ELS27" s="383"/>
      <c r="ELT27" s="383"/>
      <c r="ELU27" s="383"/>
      <c r="ELV27" s="383"/>
      <c r="ELW27" s="383"/>
      <c r="ELX27" s="383"/>
      <c r="ELY27" s="383"/>
      <c r="ELZ27" s="383"/>
      <c r="EMA27" s="383"/>
      <c r="EMB27" s="383"/>
      <c r="EMC27" s="383"/>
      <c r="EMD27" s="383"/>
      <c r="EME27" s="383"/>
      <c r="EMF27" s="383"/>
      <c r="EMG27" s="383"/>
      <c r="EMH27" s="383"/>
      <c r="EMI27" s="383"/>
      <c r="EMJ27" s="383"/>
      <c r="EMK27" s="383"/>
      <c r="EML27" s="383"/>
      <c r="EMM27" s="383"/>
      <c r="EMN27" s="383"/>
      <c r="EMO27" s="383"/>
      <c r="EMP27" s="383"/>
      <c r="EMQ27" s="383"/>
      <c r="EMR27" s="383"/>
      <c r="EMS27" s="383"/>
      <c r="EMT27" s="383"/>
      <c r="EMU27" s="383"/>
      <c r="EMV27" s="383"/>
      <c r="EMW27" s="383"/>
      <c r="EMX27" s="383"/>
      <c r="EMY27" s="383"/>
      <c r="EMZ27" s="383"/>
      <c r="ENA27" s="383"/>
      <c r="ENB27" s="383"/>
      <c r="ENC27" s="383"/>
      <c r="END27" s="383"/>
      <c r="ENE27" s="383"/>
      <c r="ENF27" s="383"/>
      <c r="ENG27" s="383"/>
      <c r="ENH27" s="383"/>
      <c r="ENI27" s="383"/>
      <c r="ENJ27" s="383"/>
      <c r="ENK27" s="383"/>
      <c r="ENL27" s="383"/>
      <c r="ENM27" s="383"/>
      <c r="ENN27" s="383"/>
      <c r="ENO27" s="383"/>
      <c r="ENP27" s="383"/>
      <c r="ENQ27" s="383"/>
      <c r="ENR27" s="383"/>
      <c r="ENS27" s="383"/>
      <c r="ENT27" s="383"/>
      <c r="ENU27" s="383"/>
      <c r="ENV27" s="383"/>
      <c r="ENW27" s="383"/>
      <c r="ENX27" s="383"/>
      <c r="ENY27" s="383"/>
      <c r="ENZ27" s="383"/>
      <c r="EOA27" s="383"/>
      <c r="EOB27" s="383"/>
      <c r="EOC27" s="383"/>
      <c r="EOD27" s="383"/>
      <c r="EOE27" s="383"/>
      <c r="EOF27" s="383"/>
      <c r="EOG27" s="383"/>
      <c r="EOH27" s="383"/>
      <c r="EOI27" s="383"/>
      <c r="EOJ27" s="383"/>
      <c r="EOK27" s="383"/>
      <c r="EOL27" s="383"/>
      <c r="EOM27" s="383"/>
      <c r="EON27" s="383"/>
      <c r="EOO27" s="383"/>
      <c r="EOP27" s="383"/>
      <c r="EOQ27" s="383"/>
      <c r="EOR27" s="383"/>
      <c r="EOS27" s="383"/>
      <c r="EOT27" s="383"/>
      <c r="EOU27" s="383"/>
      <c r="EOV27" s="383"/>
      <c r="EOW27" s="383"/>
      <c r="EOX27" s="383"/>
      <c r="EOY27" s="383"/>
      <c r="EOZ27" s="383"/>
      <c r="EPA27" s="383"/>
      <c r="EPB27" s="383"/>
      <c r="EPC27" s="383"/>
      <c r="EPD27" s="383"/>
      <c r="EPE27" s="383"/>
      <c r="EPF27" s="383"/>
      <c r="EPG27" s="383"/>
      <c r="EPH27" s="383"/>
      <c r="EPI27" s="383"/>
      <c r="EPJ27" s="383"/>
      <c r="EPK27" s="383"/>
      <c r="EPL27" s="383"/>
      <c r="EPM27" s="383"/>
      <c r="EPN27" s="383"/>
      <c r="EPO27" s="383"/>
      <c r="EPP27" s="383"/>
      <c r="EPQ27" s="383"/>
      <c r="EPR27" s="383"/>
      <c r="EPS27" s="383"/>
      <c r="EPT27" s="383"/>
      <c r="EPU27" s="383"/>
      <c r="EPV27" s="383"/>
      <c r="EPW27" s="383"/>
      <c r="EPX27" s="383"/>
      <c r="EPY27" s="383"/>
      <c r="EPZ27" s="383"/>
      <c r="EQA27" s="383"/>
      <c r="EQB27" s="383"/>
      <c r="EQC27" s="383"/>
      <c r="EQD27" s="383"/>
      <c r="EQE27" s="383"/>
      <c r="EQF27" s="383"/>
      <c r="EQG27" s="383"/>
      <c r="EQH27" s="383"/>
      <c r="EQI27" s="383"/>
      <c r="EQJ27" s="383"/>
      <c r="EQK27" s="383"/>
      <c r="EQL27" s="383"/>
      <c r="EQM27" s="383"/>
      <c r="EQN27" s="383"/>
      <c r="EQO27" s="383"/>
      <c r="EQP27" s="383"/>
      <c r="EQQ27" s="383"/>
      <c r="EQR27" s="383"/>
      <c r="EQS27" s="383"/>
      <c r="EQT27" s="383"/>
      <c r="EQU27" s="383"/>
      <c r="EQV27" s="383"/>
      <c r="EQW27" s="383"/>
      <c r="EQX27" s="383"/>
      <c r="EQY27" s="383"/>
      <c r="EQZ27" s="383"/>
      <c r="ERA27" s="383"/>
      <c r="ERB27" s="383"/>
      <c r="ERC27" s="383"/>
      <c r="ERD27" s="383"/>
      <c r="ERE27" s="383"/>
      <c r="ERF27" s="383"/>
      <c r="ERG27" s="383"/>
      <c r="ERH27" s="383"/>
      <c r="ERI27" s="383"/>
      <c r="ERJ27" s="383"/>
      <c r="ERK27" s="383"/>
      <c r="ERL27" s="383"/>
      <c r="ERM27" s="383"/>
      <c r="ERN27" s="383"/>
      <c r="ERO27" s="383"/>
      <c r="ERP27" s="383"/>
      <c r="ERQ27" s="383"/>
      <c r="ERR27" s="383"/>
      <c r="ERS27" s="383"/>
      <c r="ERT27" s="383"/>
      <c r="ERU27" s="383"/>
      <c r="ERV27" s="383"/>
      <c r="ERW27" s="383"/>
      <c r="ERX27" s="383"/>
      <c r="ERY27" s="383"/>
      <c r="ERZ27" s="383"/>
      <c r="ESA27" s="383"/>
      <c r="ESB27" s="383"/>
      <c r="ESC27" s="383"/>
      <c r="ESD27" s="383"/>
      <c r="ESE27" s="383"/>
      <c r="ESF27" s="383"/>
      <c r="ESG27" s="383"/>
      <c r="ESH27" s="383"/>
      <c r="ESI27" s="383"/>
      <c r="ESJ27" s="383"/>
      <c r="ESK27" s="383"/>
      <c r="ESL27" s="383"/>
      <c r="ESM27" s="383"/>
      <c r="ESN27" s="383"/>
      <c r="ESO27" s="383"/>
      <c r="ESP27" s="383"/>
      <c r="ESQ27" s="383"/>
      <c r="ESR27" s="383"/>
      <c r="ESS27" s="383"/>
      <c r="EST27" s="383"/>
      <c r="ESU27" s="383"/>
      <c r="ESV27" s="383"/>
      <c r="ESW27" s="383"/>
      <c r="ESX27" s="383"/>
      <c r="ESY27" s="383"/>
      <c r="ESZ27" s="383"/>
      <c r="ETA27" s="383"/>
      <c r="ETB27" s="383"/>
      <c r="ETC27" s="383"/>
      <c r="ETD27" s="383"/>
      <c r="ETE27" s="383"/>
      <c r="ETF27" s="383"/>
      <c r="ETG27" s="383"/>
      <c r="ETH27" s="383"/>
      <c r="ETI27" s="383"/>
      <c r="ETJ27" s="383"/>
      <c r="ETK27" s="383"/>
      <c r="ETL27" s="383"/>
      <c r="ETM27" s="383"/>
      <c r="ETN27" s="383"/>
      <c r="ETO27" s="383"/>
      <c r="ETP27" s="383"/>
      <c r="ETQ27" s="383"/>
      <c r="ETR27" s="383"/>
      <c r="ETS27" s="383"/>
      <c r="ETT27" s="383"/>
      <c r="ETU27" s="383"/>
      <c r="ETV27" s="383"/>
      <c r="ETW27" s="383"/>
      <c r="ETX27" s="383"/>
      <c r="ETY27" s="383"/>
      <c r="ETZ27" s="383"/>
      <c r="EUA27" s="383"/>
      <c r="EUB27" s="383"/>
      <c r="EUC27" s="383"/>
      <c r="EUD27" s="383"/>
      <c r="EUE27" s="383"/>
      <c r="EUF27" s="383"/>
      <c r="EUG27" s="383"/>
      <c r="EUH27" s="383"/>
      <c r="EUI27" s="383"/>
      <c r="EUJ27" s="383"/>
      <c r="EUK27" s="383"/>
      <c r="EUL27" s="383"/>
      <c r="EUM27" s="383"/>
      <c r="EUN27" s="383"/>
      <c r="EUO27" s="383"/>
      <c r="EUP27" s="383"/>
      <c r="EUQ27" s="383"/>
      <c r="EUR27" s="383"/>
      <c r="EUS27" s="383"/>
      <c r="EUT27" s="383"/>
      <c r="EUU27" s="383"/>
      <c r="EUV27" s="383"/>
      <c r="EUW27" s="383"/>
      <c r="EUX27" s="383"/>
      <c r="EUY27" s="383"/>
      <c r="EUZ27" s="383"/>
      <c r="EVA27" s="383"/>
      <c r="EVB27" s="383"/>
      <c r="EVC27" s="383"/>
      <c r="EVD27" s="383"/>
      <c r="EVE27" s="383"/>
      <c r="EVF27" s="383"/>
      <c r="EVG27" s="383"/>
      <c r="EVH27" s="383"/>
      <c r="EVI27" s="383"/>
      <c r="EVJ27" s="383"/>
      <c r="EVK27" s="383"/>
      <c r="EVL27" s="383"/>
      <c r="EVM27" s="383"/>
      <c r="EVN27" s="383"/>
      <c r="EVO27" s="383"/>
      <c r="EVP27" s="383"/>
      <c r="EVQ27" s="383"/>
      <c r="EVR27" s="383"/>
      <c r="EVS27" s="383"/>
      <c r="EVT27" s="383"/>
      <c r="EVU27" s="383"/>
      <c r="EVV27" s="383"/>
      <c r="EVW27" s="383"/>
      <c r="EVX27" s="383"/>
      <c r="EVY27" s="383"/>
      <c r="EVZ27" s="383"/>
      <c r="EWA27" s="383"/>
      <c r="EWB27" s="383"/>
      <c r="EWC27" s="383"/>
      <c r="EWD27" s="383"/>
      <c r="EWE27" s="383"/>
      <c r="EWF27" s="383"/>
      <c r="EWG27" s="383"/>
      <c r="EWH27" s="383"/>
      <c r="EWI27" s="383"/>
      <c r="EWJ27" s="383"/>
      <c r="EWK27" s="383"/>
      <c r="EWL27" s="383"/>
      <c r="EWM27" s="383"/>
      <c r="EWN27" s="383"/>
      <c r="EWO27" s="383"/>
      <c r="EWP27" s="383"/>
      <c r="EWQ27" s="383"/>
      <c r="EWR27" s="383"/>
      <c r="EWS27" s="383"/>
      <c r="EWT27" s="383"/>
      <c r="EWU27" s="383"/>
      <c r="EWV27" s="383"/>
      <c r="EWW27" s="383"/>
      <c r="EWX27" s="383"/>
      <c r="EWY27" s="383"/>
      <c r="EWZ27" s="383"/>
      <c r="EXA27" s="383"/>
      <c r="EXB27" s="383"/>
      <c r="EXC27" s="383"/>
      <c r="EXD27" s="383"/>
      <c r="EXE27" s="383"/>
      <c r="EXF27" s="383"/>
      <c r="EXG27" s="383"/>
      <c r="EXH27" s="383"/>
      <c r="EXI27" s="383"/>
      <c r="EXJ27" s="383"/>
      <c r="EXK27" s="383"/>
      <c r="EXL27" s="383"/>
      <c r="EXM27" s="383"/>
      <c r="EXN27" s="383"/>
      <c r="EXO27" s="383"/>
      <c r="EXP27" s="383"/>
      <c r="EXQ27" s="383"/>
      <c r="EXR27" s="383"/>
      <c r="EXS27" s="383"/>
      <c r="EXT27" s="383"/>
      <c r="EXU27" s="383"/>
      <c r="EXV27" s="383"/>
      <c r="EXW27" s="383"/>
      <c r="EXX27" s="383"/>
      <c r="EXY27" s="383"/>
      <c r="EXZ27" s="383"/>
      <c r="EYA27" s="383"/>
      <c r="EYB27" s="383"/>
      <c r="EYC27" s="383"/>
      <c r="EYD27" s="383"/>
      <c r="EYE27" s="383"/>
      <c r="EYF27" s="383"/>
      <c r="EYG27" s="383"/>
      <c r="EYH27" s="383"/>
      <c r="EYI27" s="383"/>
      <c r="EYJ27" s="383"/>
      <c r="EYK27" s="383"/>
      <c r="EYL27" s="383"/>
      <c r="EYM27" s="383"/>
      <c r="EYN27" s="383"/>
      <c r="EYO27" s="383"/>
      <c r="EYP27" s="383"/>
      <c r="EYQ27" s="383"/>
      <c r="EYR27" s="383"/>
      <c r="EYS27" s="383"/>
      <c r="EYT27" s="383"/>
      <c r="EYU27" s="383"/>
      <c r="EYV27" s="383"/>
      <c r="EYW27" s="383"/>
      <c r="EYX27" s="383"/>
      <c r="EYY27" s="383"/>
      <c r="EYZ27" s="383"/>
      <c r="EZA27" s="383"/>
      <c r="EZB27" s="383"/>
      <c r="EZC27" s="383"/>
      <c r="EZD27" s="383"/>
      <c r="EZE27" s="383"/>
      <c r="EZF27" s="383"/>
      <c r="EZG27" s="383"/>
      <c r="EZH27" s="383"/>
      <c r="EZI27" s="383"/>
      <c r="EZJ27" s="383"/>
      <c r="EZK27" s="383"/>
      <c r="EZL27" s="383"/>
      <c r="EZM27" s="383"/>
      <c r="EZN27" s="383"/>
      <c r="EZO27" s="383"/>
      <c r="EZP27" s="383"/>
      <c r="EZQ27" s="383"/>
      <c r="EZR27" s="383"/>
      <c r="EZS27" s="383"/>
      <c r="EZT27" s="383"/>
      <c r="EZU27" s="383"/>
      <c r="EZV27" s="383"/>
      <c r="EZW27" s="383"/>
      <c r="EZX27" s="383"/>
      <c r="EZY27" s="383"/>
      <c r="EZZ27" s="383"/>
      <c r="FAA27" s="383"/>
      <c r="FAB27" s="383"/>
      <c r="FAC27" s="383"/>
      <c r="FAD27" s="383"/>
      <c r="FAE27" s="383"/>
      <c r="FAF27" s="383"/>
      <c r="FAG27" s="383"/>
      <c r="FAH27" s="383"/>
      <c r="FAI27" s="383"/>
      <c r="FAJ27" s="383"/>
      <c r="FAK27" s="383"/>
      <c r="FAL27" s="383"/>
      <c r="FAM27" s="383"/>
      <c r="FAN27" s="383"/>
      <c r="FAO27" s="383"/>
      <c r="FAP27" s="383"/>
      <c r="FAQ27" s="383"/>
      <c r="FAR27" s="383"/>
      <c r="FAS27" s="383"/>
      <c r="FAT27" s="383"/>
      <c r="FAU27" s="383"/>
      <c r="FAV27" s="383"/>
      <c r="FAW27" s="383"/>
      <c r="FAX27" s="383"/>
      <c r="FAY27" s="383"/>
      <c r="FAZ27" s="383"/>
      <c r="FBA27" s="383"/>
      <c r="FBB27" s="383"/>
      <c r="FBC27" s="383"/>
      <c r="FBD27" s="383"/>
      <c r="FBE27" s="383"/>
      <c r="FBF27" s="383"/>
      <c r="FBG27" s="383"/>
      <c r="FBH27" s="383"/>
      <c r="FBI27" s="383"/>
      <c r="FBJ27" s="383"/>
      <c r="FBK27" s="383"/>
      <c r="FBL27" s="383"/>
      <c r="FBM27" s="383"/>
      <c r="FBN27" s="383"/>
      <c r="FBO27" s="383"/>
      <c r="FBP27" s="383"/>
      <c r="FBQ27" s="383"/>
      <c r="FBR27" s="383"/>
      <c r="FBS27" s="383"/>
      <c r="FBT27" s="383"/>
      <c r="FBU27" s="383"/>
      <c r="FBV27" s="383"/>
      <c r="FBW27" s="383"/>
      <c r="FBX27" s="383"/>
      <c r="FBY27" s="383"/>
      <c r="FBZ27" s="383"/>
      <c r="FCA27" s="383"/>
      <c r="FCB27" s="383"/>
      <c r="FCC27" s="383"/>
      <c r="FCD27" s="383"/>
      <c r="FCE27" s="383"/>
      <c r="FCF27" s="383"/>
      <c r="FCG27" s="383"/>
      <c r="FCH27" s="383"/>
      <c r="FCI27" s="383"/>
      <c r="FCJ27" s="383"/>
      <c r="FCK27" s="383"/>
      <c r="FCL27" s="383"/>
      <c r="FCM27" s="383"/>
      <c r="FCN27" s="383"/>
      <c r="FCO27" s="383"/>
      <c r="FCP27" s="383"/>
      <c r="FCQ27" s="383"/>
      <c r="FCR27" s="383"/>
      <c r="FCS27" s="383"/>
      <c r="FCT27" s="383"/>
      <c r="FCU27" s="383"/>
      <c r="FCV27" s="383"/>
      <c r="FCW27" s="383"/>
      <c r="FCX27" s="383"/>
      <c r="FCY27" s="383"/>
      <c r="FCZ27" s="383"/>
      <c r="FDA27" s="383"/>
      <c r="FDB27" s="383"/>
      <c r="FDC27" s="383"/>
      <c r="FDD27" s="383"/>
      <c r="FDE27" s="383"/>
      <c r="FDF27" s="383"/>
      <c r="FDG27" s="383"/>
      <c r="FDH27" s="383"/>
      <c r="FDI27" s="383"/>
      <c r="FDJ27" s="383"/>
      <c r="FDK27" s="383"/>
      <c r="FDL27" s="383"/>
      <c r="FDM27" s="383"/>
      <c r="FDN27" s="383"/>
      <c r="FDO27" s="383"/>
      <c r="FDP27" s="383"/>
      <c r="FDQ27" s="383"/>
      <c r="FDR27" s="383"/>
      <c r="FDS27" s="383"/>
      <c r="FDT27" s="383"/>
      <c r="FDU27" s="383"/>
      <c r="FDV27" s="383"/>
      <c r="FDW27" s="383"/>
      <c r="FDX27" s="383"/>
      <c r="FDY27" s="383"/>
      <c r="FDZ27" s="383"/>
      <c r="FEA27" s="383"/>
      <c r="FEB27" s="383"/>
      <c r="FEC27" s="383"/>
      <c r="FED27" s="383"/>
      <c r="FEE27" s="383"/>
      <c r="FEF27" s="383"/>
      <c r="FEG27" s="383"/>
      <c r="FEH27" s="383"/>
      <c r="FEI27" s="383"/>
      <c r="FEJ27" s="383"/>
      <c r="FEK27" s="383"/>
      <c r="FEL27" s="383"/>
      <c r="FEM27" s="383"/>
      <c r="FEN27" s="383"/>
      <c r="FEO27" s="383"/>
      <c r="FEP27" s="383"/>
      <c r="FEQ27" s="383"/>
      <c r="FER27" s="383"/>
      <c r="FES27" s="383"/>
      <c r="FET27" s="383"/>
      <c r="FEU27" s="383"/>
      <c r="FEV27" s="383"/>
      <c r="FEW27" s="383"/>
      <c r="FEX27" s="383"/>
      <c r="FEY27" s="383"/>
      <c r="FEZ27" s="383"/>
      <c r="FFA27" s="383"/>
      <c r="FFB27" s="383"/>
      <c r="FFC27" s="383"/>
      <c r="FFD27" s="383"/>
      <c r="FFE27" s="383"/>
      <c r="FFF27" s="383"/>
      <c r="FFG27" s="383"/>
      <c r="FFH27" s="383"/>
      <c r="FFI27" s="383"/>
      <c r="FFJ27" s="383"/>
      <c r="FFK27" s="383"/>
      <c r="FFL27" s="383"/>
      <c r="FFM27" s="383"/>
      <c r="FFN27" s="383"/>
      <c r="FFO27" s="383"/>
      <c r="FFP27" s="383"/>
      <c r="FFQ27" s="383"/>
      <c r="FFR27" s="383"/>
      <c r="FFS27" s="383"/>
      <c r="FFT27" s="383"/>
      <c r="FFU27" s="383"/>
      <c r="FFV27" s="383"/>
      <c r="FFW27" s="383"/>
      <c r="FFX27" s="383"/>
      <c r="FFY27" s="383"/>
      <c r="FFZ27" s="383"/>
      <c r="FGA27" s="383"/>
      <c r="FGB27" s="383"/>
      <c r="FGC27" s="383"/>
      <c r="FGD27" s="383"/>
      <c r="FGE27" s="383"/>
      <c r="FGF27" s="383"/>
      <c r="FGG27" s="383"/>
      <c r="FGH27" s="383"/>
      <c r="FGI27" s="383"/>
      <c r="FGJ27" s="383"/>
      <c r="FGK27" s="383"/>
      <c r="FGL27" s="383"/>
      <c r="FGM27" s="383"/>
      <c r="FGN27" s="383"/>
      <c r="FGO27" s="383"/>
      <c r="FGP27" s="383"/>
      <c r="FGQ27" s="383"/>
      <c r="FGR27" s="383"/>
      <c r="FGS27" s="383"/>
      <c r="FGT27" s="383"/>
      <c r="FGU27" s="383"/>
      <c r="FGV27" s="383"/>
      <c r="FGW27" s="383"/>
      <c r="FGX27" s="383"/>
      <c r="FGY27" s="383"/>
      <c r="FGZ27" s="383"/>
      <c r="FHA27" s="383"/>
      <c r="FHB27" s="383"/>
      <c r="FHC27" s="383"/>
      <c r="FHD27" s="383"/>
      <c r="FHE27" s="383"/>
      <c r="FHF27" s="383"/>
      <c r="FHG27" s="383"/>
      <c r="FHH27" s="383"/>
      <c r="FHI27" s="383"/>
      <c r="FHJ27" s="383"/>
      <c r="FHK27" s="383"/>
      <c r="FHL27" s="383"/>
      <c r="FHM27" s="383"/>
      <c r="FHN27" s="383"/>
      <c r="FHO27" s="383"/>
      <c r="FHP27" s="383"/>
      <c r="FHQ27" s="383"/>
      <c r="FHR27" s="383"/>
      <c r="FHS27" s="383"/>
      <c r="FHT27" s="383"/>
      <c r="FHU27" s="383"/>
      <c r="FHV27" s="383"/>
      <c r="FHW27" s="383"/>
      <c r="FHX27" s="383"/>
      <c r="FHY27" s="383"/>
      <c r="FHZ27" s="383"/>
      <c r="FIA27" s="383"/>
      <c r="FIB27" s="383"/>
      <c r="FIC27" s="383"/>
      <c r="FID27" s="383"/>
      <c r="FIE27" s="383"/>
      <c r="FIF27" s="383"/>
      <c r="FIG27" s="383"/>
      <c r="FIH27" s="383"/>
      <c r="FII27" s="383"/>
      <c r="FIJ27" s="383"/>
      <c r="FIK27" s="383"/>
      <c r="FIL27" s="383"/>
      <c r="FIM27" s="383"/>
      <c r="FIN27" s="383"/>
      <c r="FIO27" s="383"/>
      <c r="FIP27" s="383"/>
      <c r="FIQ27" s="383"/>
      <c r="FIR27" s="383"/>
      <c r="FIS27" s="383"/>
      <c r="FIT27" s="383"/>
      <c r="FIU27" s="383"/>
      <c r="FIV27" s="383"/>
      <c r="FIW27" s="383"/>
      <c r="FIX27" s="383"/>
      <c r="FIY27" s="383"/>
      <c r="FIZ27" s="383"/>
      <c r="FJA27" s="383"/>
      <c r="FJB27" s="383"/>
      <c r="FJC27" s="383"/>
      <c r="FJD27" s="383"/>
      <c r="FJE27" s="383"/>
      <c r="FJF27" s="383"/>
      <c r="FJG27" s="383"/>
      <c r="FJH27" s="383"/>
      <c r="FJI27" s="383"/>
      <c r="FJJ27" s="383"/>
      <c r="FJK27" s="383"/>
      <c r="FJL27" s="383"/>
      <c r="FJM27" s="383"/>
      <c r="FJN27" s="383"/>
      <c r="FJO27" s="383"/>
      <c r="FJP27" s="383"/>
      <c r="FJQ27" s="383"/>
      <c r="FJR27" s="383"/>
      <c r="FJS27" s="383"/>
      <c r="FJT27" s="383"/>
      <c r="FJU27" s="383"/>
      <c r="FJV27" s="383"/>
      <c r="FJW27" s="383"/>
      <c r="FJX27" s="383"/>
      <c r="FJY27" s="383"/>
      <c r="FJZ27" s="383"/>
      <c r="FKA27" s="383"/>
      <c r="FKB27" s="383"/>
      <c r="FKC27" s="383"/>
      <c r="FKD27" s="383"/>
      <c r="FKE27" s="383"/>
      <c r="FKF27" s="383"/>
      <c r="FKG27" s="383"/>
      <c r="FKH27" s="383"/>
      <c r="FKI27" s="383"/>
      <c r="FKJ27" s="383"/>
      <c r="FKK27" s="383"/>
      <c r="FKL27" s="383"/>
      <c r="FKM27" s="383"/>
      <c r="FKN27" s="383"/>
      <c r="FKO27" s="383"/>
      <c r="FKP27" s="383"/>
      <c r="FKQ27" s="383"/>
      <c r="FKR27" s="383"/>
      <c r="FKS27" s="383"/>
      <c r="FKT27" s="383"/>
      <c r="FKU27" s="383"/>
      <c r="FKV27" s="383"/>
      <c r="FKW27" s="383"/>
      <c r="FKX27" s="383"/>
      <c r="FKY27" s="383"/>
      <c r="FKZ27" s="383"/>
      <c r="FLA27" s="383"/>
      <c r="FLB27" s="383"/>
      <c r="FLC27" s="383"/>
      <c r="FLD27" s="383"/>
      <c r="FLE27" s="383"/>
      <c r="FLF27" s="383"/>
      <c r="FLG27" s="383"/>
      <c r="FLH27" s="383"/>
      <c r="FLI27" s="383"/>
      <c r="FLJ27" s="383"/>
      <c r="FLK27" s="383"/>
      <c r="FLL27" s="383"/>
      <c r="FLM27" s="383"/>
      <c r="FLN27" s="383"/>
      <c r="FLO27" s="383"/>
      <c r="FLP27" s="383"/>
      <c r="FLQ27" s="383"/>
      <c r="FLR27" s="383"/>
      <c r="FLS27" s="383"/>
      <c r="FLT27" s="383"/>
      <c r="FLU27" s="383"/>
      <c r="FLV27" s="383"/>
      <c r="FLW27" s="383"/>
      <c r="FLX27" s="383"/>
      <c r="FLY27" s="383"/>
      <c r="FLZ27" s="383"/>
      <c r="FMA27" s="383"/>
      <c r="FMB27" s="383"/>
      <c r="FMC27" s="383"/>
      <c r="FMD27" s="383"/>
      <c r="FME27" s="383"/>
      <c r="FMF27" s="383"/>
      <c r="FMG27" s="383"/>
      <c r="FMH27" s="383"/>
      <c r="FMI27" s="383"/>
      <c r="FMJ27" s="383"/>
      <c r="FMK27" s="383"/>
      <c r="FML27" s="383"/>
      <c r="FMM27" s="383"/>
      <c r="FMN27" s="383"/>
      <c r="FMO27" s="383"/>
      <c r="FMP27" s="383"/>
      <c r="FMQ27" s="383"/>
      <c r="FMR27" s="383"/>
      <c r="FMS27" s="383"/>
      <c r="FMT27" s="383"/>
      <c r="FMU27" s="383"/>
      <c r="FMV27" s="383"/>
      <c r="FMW27" s="383"/>
      <c r="FMX27" s="383"/>
      <c r="FMY27" s="383"/>
      <c r="FMZ27" s="383"/>
      <c r="FNA27" s="383"/>
      <c r="FNB27" s="383"/>
      <c r="FNC27" s="383"/>
      <c r="FND27" s="383"/>
      <c r="FNE27" s="383"/>
      <c r="FNF27" s="383"/>
      <c r="FNG27" s="383"/>
      <c r="FNH27" s="383"/>
      <c r="FNI27" s="383"/>
      <c r="FNJ27" s="383"/>
      <c r="FNK27" s="383"/>
      <c r="FNL27" s="383"/>
      <c r="FNM27" s="383"/>
      <c r="FNN27" s="383"/>
      <c r="FNO27" s="383"/>
      <c r="FNP27" s="383"/>
      <c r="FNQ27" s="383"/>
      <c r="FNR27" s="383"/>
      <c r="FNS27" s="383"/>
      <c r="FNT27" s="383"/>
      <c r="FNU27" s="383"/>
      <c r="FNV27" s="383"/>
      <c r="FNW27" s="383"/>
      <c r="FNX27" s="383"/>
      <c r="FNY27" s="383"/>
      <c r="FNZ27" s="383"/>
      <c r="FOA27" s="383"/>
      <c r="FOB27" s="383"/>
      <c r="FOC27" s="383"/>
      <c r="FOD27" s="383"/>
      <c r="FOE27" s="383"/>
      <c r="FOF27" s="383"/>
      <c r="FOG27" s="383"/>
      <c r="FOH27" s="383"/>
      <c r="FOI27" s="383"/>
      <c r="FOJ27" s="383"/>
      <c r="FOK27" s="383"/>
      <c r="FOL27" s="383"/>
      <c r="FOM27" s="383"/>
      <c r="FON27" s="383"/>
      <c r="FOO27" s="383"/>
      <c r="FOP27" s="383"/>
      <c r="FOQ27" s="383"/>
      <c r="FOR27" s="383"/>
      <c r="FOS27" s="383"/>
      <c r="FOT27" s="383"/>
      <c r="FOU27" s="383"/>
      <c r="FOV27" s="383"/>
      <c r="FOW27" s="383"/>
      <c r="FOX27" s="383"/>
      <c r="FOY27" s="383"/>
      <c r="FOZ27" s="383"/>
      <c r="FPA27" s="383"/>
      <c r="FPB27" s="383"/>
      <c r="FPC27" s="383"/>
      <c r="FPD27" s="383"/>
      <c r="FPE27" s="383"/>
      <c r="FPF27" s="383"/>
      <c r="FPG27" s="383"/>
      <c r="FPH27" s="383"/>
      <c r="FPI27" s="383"/>
      <c r="FPJ27" s="383"/>
      <c r="FPK27" s="383"/>
      <c r="FPL27" s="383"/>
      <c r="FPM27" s="383"/>
      <c r="FPN27" s="383"/>
      <c r="FPO27" s="383"/>
      <c r="FPP27" s="383"/>
      <c r="FPQ27" s="383"/>
      <c r="FPR27" s="383"/>
      <c r="FPS27" s="383"/>
      <c r="FPT27" s="383"/>
      <c r="FPU27" s="383"/>
      <c r="FPV27" s="383"/>
      <c r="FPW27" s="383"/>
      <c r="FPX27" s="383"/>
      <c r="FPY27" s="383"/>
      <c r="FPZ27" s="383"/>
      <c r="FQA27" s="383"/>
      <c r="FQB27" s="383"/>
      <c r="FQC27" s="383"/>
      <c r="FQD27" s="383"/>
      <c r="FQE27" s="383"/>
      <c r="FQF27" s="383"/>
      <c r="FQG27" s="383"/>
      <c r="FQH27" s="383"/>
      <c r="FQI27" s="383"/>
      <c r="FQJ27" s="383"/>
      <c r="FQK27" s="383"/>
      <c r="FQL27" s="383"/>
      <c r="FQM27" s="383"/>
      <c r="FQN27" s="383"/>
      <c r="FQO27" s="383"/>
      <c r="FQP27" s="383"/>
      <c r="FQQ27" s="383"/>
      <c r="FQR27" s="383"/>
      <c r="FQS27" s="383"/>
      <c r="FQT27" s="383"/>
      <c r="FQU27" s="383"/>
      <c r="FQV27" s="383"/>
      <c r="FQW27" s="383"/>
      <c r="FQX27" s="383"/>
      <c r="FQY27" s="383"/>
      <c r="FQZ27" s="383"/>
      <c r="FRA27" s="383"/>
      <c r="FRB27" s="383"/>
      <c r="FRC27" s="383"/>
      <c r="FRD27" s="383"/>
      <c r="FRE27" s="383"/>
      <c r="FRF27" s="383"/>
      <c r="FRG27" s="383"/>
      <c r="FRH27" s="383"/>
      <c r="FRI27" s="383"/>
      <c r="FRJ27" s="383"/>
      <c r="FRK27" s="383"/>
      <c r="FRL27" s="383"/>
      <c r="FRM27" s="383"/>
      <c r="FRN27" s="383"/>
      <c r="FRO27" s="383"/>
      <c r="FRP27" s="383"/>
      <c r="FRQ27" s="383"/>
      <c r="FRR27" s="383"/>
      <c r="FRS27" s="383"/>
      <c r="FRT27" s="383"/>
      <c r="FRU27" s="383"/>
      <c r="FRV27" s="383"/>
      <c r="FRW27" s="383"/>
      <c r="FRX27" s="383"/>
      <c r="FRY27" s="383"/>
      <c r="FRZ27" s="383"/>
      <c r="FSA27" s="383"/>
      <c r="FSB27" s="383"/>
      <c r="FSC27" s="383"/>
      <c r="FSD27" s="383"/>
      <c r="FSE27" s="383"/>
      <c r="FSF27" s="383"/>
      <c r="FSG27" s="383"/>
      <c r="FSH27" s="383"/>
      <c r="FSI27" s="383"/>
      <c r="FSJ27" s="383"/>
      <c r="FSK27" s="383"/>
      <c r="FSL27" s="383"/>
      <c r="FSM27" s="383"/>
      <c r="FSN27" s="383"/>
      <c r="FSO27" s="383"/>
      <c r="FSP27" s="383"/>
      <c r="FSQ27" s="383"/>
      <c r="FSR27" s="383"/>
      <c r="FSS27" s="383"/>
      <c r="FST27" s="383"/>
      <c r="FSU27" s="383"/>
      <c r="FSV27" s="383"/>
      <c r="FSW27" s="383"/>
      <c r="FSX27" s="383"/>
      <c r="FSY27" s="383"/>
      <c r="FSZ27" s="383"/>
      <c r="FTA27" s="383"/>
      <c r="FTB27" s="383"/>
      <c r="FTC27" s="383"/>
      <c r="FTD27" s="383"/>
      <c r="FTE27" s="383"/>
      <c r="FTF27" s="383"/>
      <c r="FTG27" s="383"/>
      <c r="FTH27" s="383"/>
      <c r="FTI27" s="383"/>
      <c r="FTJ27" s="383"/>
      <c r="FTK27" s="383"/>
      <c r="FTL27" s="383"/>
      <c r="FTM27" s="383"/>
      <c r="FTN27" s="383"/>
      <c r="FTO27" s="383"/>
      <c r="FTP27" s="383"/>
      <c r="FTQ27" s="383"/>
      <c r="FTR27" s="383"/>
      <c r="FTS27" s="383"/>
      <c r="FTT27" s="383"/>
      <c r="FTU27" s="383"/>
      <c r="FTV27" s="383"/>
      <c r="FTW27" s="383"/>
      <c r="FTX27" s="383"/>
      <c r="FTY27" s="383"/>
      <c r="FTZ27" s="383"/>
      <c r="FUA27" s="383"/>
      <c r="FUB27" s="383"/>
      <c r="FUC27" s="383"/>
      <c r="FUD27" s="383"/>
      <c r="FUE27" s="383"/>
      <c r="FUF27" s="383"/>
      <c r="FUG27" s="383"/>
      <c r="FUH27" s="383"/>
      <c r="FUI27" s="383"/>
      <c r="FUJ27" s="383"/>
      <c r="FUK27" s="383"/>
      <c r="FUL27" s="383"/>
      <c r="FUM27" s="383"/>
      <c r="FUN27" s="383"/>
      <c r="FUO27" s="383"/>
      <c r="FUP27" s="383"/>
      <c r="FUQ27" s="383"/>
      <c r="FUR27" s="383"/>
      <c r="FUS27" s="383"/>
      <c r="FUT27" s="383"/>
      <c r="FUU27" s="383"/>
      <c r="FUV27" s="383"/>
      <c r="FUW27" s="383"/>
      <c r="FUX27" s="383"/>
      <c r="FUY27" s="383"/>
      <c r="FUZ27" s="383"/>
      <c r="FVA27" s="383"/>
      <c r="FVB27" s="383"/>
      <c r="FVC27" s="383"/>
      <c r="FVD27" s="383"/>
      <c r="FVE27" s="383"/>
      <c r="FVF27" s="383"/>
      <c r="FVG27" s="383"/>
      <c r="FVH27" s="383"/>
      <c r="FVI27" s="383"/>
      <c r="FVJ27" s="383"/>
      <c r="FVK27" s="383"/>
      <c r="FVL27" s="383"/>
      <c r="FVM27" s="383"/>
      <c r="FVN27" s="383"/>
      <c r="FVO27" s="383"/>
      <c r="FVP27" s="383"/>
      <c r="FVQ27" s="383"/>
      <c r="FVR27" s="383"/>
      <c r="FVS27" s="383"/>
      <c r="FVT27" s="383"/>
      <c r="FVU27" s="383"/>
      <c r="FVV27" s="383"/>
      <c r="FVW27" s="383"/>
      <c r="FVX27" s="383"/>
      <c r="FVY27" s="383"/>
      <c r="FVZ27" s="383"/>
      <c r="FWA27" s="383"/>
      <c r="FWB27" s="383"/>
      <c r="FWC27" s="383"/>
      <c r="FWD27" s="383"/>
      <c r="FWE27" s="383"/>
      <c r="FWF27" s="383"/>
      <c r="FWG27" s="383"/>
      <c r="FWH27" s="383"/>
      <c r="FWI27" s="383"/>
      <c r="FWJ27" s="383"/>
      <c r="FWK27" s="383"/>
      <c r="FWL27" s="383"/>
      <c r="FWM27" s="383"/>
      <c r="FWN27" s="383"/>
      <c r="FWO27" s="383"/>
      <c r="FWP27" s="383"/>
      <c r="FWQ27" s="383"/>
      <c r="FWR27" s="383"/>
      <c r="FWS27" s="383"/>
      <c r="FWT27" s="383"/>
      <c r="FWU27" s="383"/>
      <c r="FWV27" s="383"/>
      <c r="FWW27" s="383"/>
      <c r="FWX27" s="383"/>
      <c r="FWY27" s="383"/>
      <c r="FWZ27" s="383"/>
      <c r="FXA27" s="383"/>
      <c r="FXB27" s="383"/>
      <c r="FXC27" s="383"/>
      <c r="FXD27" s="383"/>
      <c r="FXE27" s="383"/>
      <c r="FXF27" s="383"/>
      <c r="FXG27" s="383"/>
      <c r="FXH27" s="383"/>
      <c r="FXI27" s="383"/>
      <c r="FXJ27" s="383"/>
      <c r="FXK27" s="383"/>
      <c r="FXL27" s="383"/>
      <c r="FXM27" s="383"/>
      <c r="FXN27" s="383"/>
      <c r="FXO27" s="383"/>
      <c r="FXP27" s="383"/>
      <c r="FXQ27" s="383"/>
      <c r="FXR27" s="383"/>
      <c r="FXS27" s="383"/>
      <c r="FXT27" s="383"/>
      <c r="FXU27" s="383"/>
      <c r="FXV27" s="383"/>
      <c r="FXW27" s="383"/>
      <c r="FXX27" s="383"/>
      <c r="FXY27" s="383"/>
      <c r="FXZ27" s="383"/>
      <c r="FYA27" s="383"/>
      <c r="FYB27" s="383"/>
      <c r="FYC27" s="383"/>
      <c r="FYD27" s="383"/>
      <c r="FYE27" s="383"/>
      <c r="FYF27" s="383"/>
      <c r="FYG27" s="383"/>
      <c r="FYH27" s="383"/>
      <c r="FYI27" s="383"/>
      <c r="FYJ27" s="383"/>
      <c r="FYK27" s="383"/>
      <c r="FYL27" s="383"/>
      <c r="FYM27" s="383"/>
      <c r="FYN27" s="383"/>
      <c r="FYO27" s="383"/>
      <c r="FYP27" s="383"/>
      <c r="FYQ27" s="383"/>
      <c r="FYR27" s="383"/>
      <c r="FYS27" s="383"/>
      <c r="FYT27" s="383"/>
      <c r="FYU27" s="383"/>
      <c r="FYV27" s="383"/>
      <c r="FYW27" s="383"/>
      <c r="FYX27" s="383"/>
      <c r="FYY27" s="383"/>
      <c r="FYZ27" s="383"/>
      <c r="FZA27" s="383"/>
      <c r="FZB27" s="383"/>
      <c r="FZC27" s="383"/>
      <c r="FZD27" s="383"/>
      <c r="FZE27" s="383"/>
      <c r="FZF27" s="383"/>
      <c r="FZG27" s="383"/>
      <c r="FZH27" s="383"/>
      <c r="FZI27" s="383"/>
      <c r="FZJ27" s="383"/>
      <c r="FZK27" s="383"/>
      <c r="FZL27" s="383"/>
      <c r="FZM27" s="383"/>
      <c r="FZN27" s="383"/>
      <c r="FZO27" s="383"/>
      <c r="FZP27" s="383"/>
      <c r="FZQ27" s="383"/>
      <c r="FZR27" s="383"/>
      <c r="FZS27" s="383"/>
      <c r="FZT27" s="383"/>
      <c r="FZU27" s="383"/>
      <c r="FZV27" s="383"/>
      <c r="FZW27" s="383"/>
      <c r="FZX27" s="383"/>
      <c r="FZY27" s="383"/>
      <c r="FZZ27" s="383"/>
      <c r="GAA27" s="383"/>
      <c r="GAB27" s="383"/>
      <c r="GAC27" s="383"/>
      <c r="GAD27" s="383"/>
      <c r="GAE27" s="383"/>
      <c r="GAF27" s="383"/>
      <c r="GAG27" s="383"/>
      <c r="GAH27" s="383"/>
      <c r="GAI27" s="383"/>
      <c r="GAJ27" s="383"/>
      <c r="GAK27" s="383"/>
      <c r="GAL27" s="383"/>
      <c r="GAM27" s="383"/>
      <c r="GAN27" s="383"/>
      <c r="GAO27" s="383"/>
      <c r="GAP27" s="383"/>
      <c r="GAQ27" s="383"/>
      <c r="GAR27" s="383"/>
      <c r="GAS27" s="383"/>
      <c r="GAT27" s="383"/>
      <c r="GAU27" s="383"/>
      <c r="GAV27" s="383"/>
      <c r="GAW27" s="383"/>
      <c r="GAX27" s="383"/>
      <c r="GAY27" s="383"/>
      <c r="GAZ27" s="383"/>
      <c r="GBA27" s="383"/>
      <c r="GBB27" s="383"/>
      <c r="GBC27" s="383"/>
      <c r="GBD27" s="383"/>
      <c r="GBE27" s="383"/>
      <c r="GBF27" s="383"/>
      <c r="GBG27" s="383"/>
      <c r="GBH27" s="383"/>
      <c r="GBI27" s="383"/>
      <c r="GBJ27" s="383"/>
      <c r="GBK27" s="383"/>
      <c r="GBL27" s="383"/>
      <c r="GBM27" s="383"/>
      <c r="GBN27" s="383"/>
      <c r="GBO27" s="383"/>
      <c r="GBP27" s="383"/>
      <c r="GBQ27" s="383"/>
      <c r="GBR27" s="383"/>
      <c r="GBS27" s="383"/>
      <c r="GBT27" s="383"/>
      <c r="GBU27" s="383"/>
      <c r="GBV27" s="383"/>
      <c r="GBW27" s="383"/>
      <c r="GBX27" s="383"/>
      <c r="GBY27" s="383"/>
      <c r="GBZ27" s="383"/>
      <c r="GCA27" s="383"/>
      <c r="GCB27" s="383"/>
      <c r="GCC27" s="383"/>
      <c r="GCD27" s="383"/>
      <c r="GCE27" s="383"/>
      <c r="GCF27" s="383"/>
      <c r="GCG27" s="383"/>
      <c r="GCH27" s="383"/>
      <c r="GCI27" s="383"/>
      <c r="GCJ27" s="383"/>
      <c r="GCK27" s="383"/>
      <c r="GCL27" s="383"/>
      <c r="GCM27" s="383"/>
      <c r="GCN27" s="383"/>
      <c r="GCO27" s="383"/>
      <c r="GCP27" s="383"/>
      <c r="GCQ27" s="383"/>
      <c r="GCR27" s="383"/>
      <c r="GCS27" s="383"/>
      <c r="GCT27" s="383"/>
      <c r="GCU27" s="383"/>
      <c r="GCV27" s="383"/>
      <c r="GCW27" s="383"/>
      <c r="GCX27" s="383"/>
      <c r="GCY27" s="383"/>
      <c r="GCZ27" s="383"/>
      <c r="GDA27" s="383"/>
      <c r="GDB27" s="383"/>
      <c r="GDC27" s="383"/>
      <c r="GDD27" s="383"/>
      <c r="GDE27" s="383"/>
      <c r="GDF27" s="383"/>
      <c r="GDG27" s="383"/>
      <c r="GDH27" s="383"/>
      <c r="GDI27" s="383"/>
      <c r="GDJ27" s="383"/>
      <c r="GDK27" s="383"/>
      <c r="GDL27" s="383"/>
      <c r="GDM27" s="383"/>
      <c r="GDN27" s="383"/>
      <c r="GDO27" s="383"/>
      <c r="GDP27" s="383"/>
      <c r="GDQ27" s="383"/>
      <c r="GDR27" s="383"/>
      <c r="GDS27" s="383"/>
      <c r="GDT27" s="383"/>
      <c r="GDU27" s="383"/>
      <c r="GDV27" s="383"/>
      <c r="GDW27" s="383"/>
      <c r="GDX27" s="383"/>
      <c r="GDY27" s="383"/>
      <c r="GDZ27" s="383"/>
      <c r="GEA27" s="383"/>
      <c r="GEB27" s="383"/>
      <c r="GEC27" s="383"/>
      <c r="GED27" s="383"/>
      <c r="GEE27" s="383"/>
      <c r="GEF27" s="383"/>
      <c r="GEG27" s="383"/>
      <c r="GEH27" s="383"/>
      <c r="GEI27" s="383"/>
      <c r="GEJ27" s="383"/>
      <c r="GEK27" s="383"/>
      <c r="GEL27" s="383"/>
      <c r="GEM27" s="383"/>
      <c r="GEN27" s="383"/>
      <c r="GEO27" s="383"/>
      <c r="GEP27" s="383"/>
      <c r="GEQ27" s="383"/>
      <c r="GER27" s="383"/>
      <c r="GES27" s="383"/>
      <c r="GET27" s="383"/>
      <c r="GEU27" s="383"/>
      <c r="GEV27" s="383"/>
      <c r="GEW27" s="383"/>
      <c r="GEX27" s="383"/>
      <c r="GEY27" s="383"/>
      <c r="GEZ27" s="383"/>
      <c r="GFA27" s="383"/>
      <c r="GFB27" s="383"/>
      <c r="GFC27" s="383"/>
      <c r="GFD27" s="383"/>
      <c r="GFE27" s="383"/>
      <c r="GFF27" s="383"/>
      <c r="GFG27" s="383"/>
      <c r="GFH27" s="383"/>
      <c r="GFI27" s="383"/>
      <c r="GFJ27" s="383"/>
      <c r="GFK27" s="383"/>
      <c r="GFL27" s="383"/>
      <c r="GFM27" s="383"/>
      <c r="GFN27" s="383"/>
      <c r="GFO27" s="383"/>
      <c r="GFP27" s="383"/>
      <c r="GFQ27" s="383"/>
      <c r="GFR27" s="383"/>
      <c r="GFS27" s="383"/>
      <c r="GFT27" s="383"/>
      <c r="GFU27" s="383"/>
      <c r="GFV27" s="383"/>
      <c r="GFW27" s="383"/>
      <c r="GFX27" s="383"/>
      <c r="GFY27" s="383"/>
      <c r="GFZ27" s="383"/>
      <c r="GGA27" s="383"/>
      <c r="GGB27" s="383"/>
      <c r="GGC27" s="383"/>
      <c r="GGD27" s="383"/>
      <c r="GGE27" s="383"/>
      <c r="GGF27" s="383"/>
      <c r="GGG27" s="383"/>
      <c r="GGH27" s="383"/>
      <c r="GGI27" s="383"/>
      <c r="GGJ27" s="383"/>
      <c r="GGK27" s="383"/>
      <c r="GGL27" s="383"/>
      <c r="GGM27" s="383"/>
      <c r="GGN27" s="383"/>
      <c r="GGO27" s="383"/>
      <c r="GGP27" s="383"/>
      <c r="GGQ27" s="383"/>
      <c r="GGR27" s="383"/>
      <c r="GGS27" s="383"/>
      <c r="GGT27" s="383"/>
      <c r="GGU27" s="383"/>
      <c r="GGV27" s="383"/>
      <c r="GGW27" s="383"/>
      <c r="GGX27" s="383"/>
      <c r="GGY27" s="383"/>
      <c r="GGZ27" s="383"/>
      <c r="GHA27" s="383"/>
      <c r="GHB27" s="383"/>
      <c r="GHC27" s="383"/>
      <c r="GHD27" s="383"/>
      <c r="GHE27" s="383"/>
      <c r="GHF27" s="383"/>
      <c r="GHG27" s="383"/>
      <c r="GHH27" s="383"/>
      <c r="GHI27" s="383"/>
      <c r="GHJ27" s="383"/>
      <c r="GHK27" s="383"/>
      <c r="GHL27" s="383"/>
      <c r="GHM27" s="383"/>
      <c r="GHN27" s="383"/>
      <c r="GHO27" s="383"/>
      <c r="GHP27" s="383"/>
      <c r="GHQ27" s="383"/>
      <c r="GHR27" s="383"/>
      <c r="GHS27" s="383"/>
      <c r="GHT27" s="383"/>
      <c r="GHU27" s="383"/>
      <c r="GHV27" s="383"/>
      <c r="GHW27" s="383"/>
      <c r="GHX27" s="383"/>
      <c r="GHY27" s="383"/>
      <c r="GHZ27" s="383"/>
      <c r="GIA27" s="383"/>
      <c r="GIB27" s="383"/>
      <c r="GIC27" s="383"/>
      <c r="GID27" s="383"/>
      <c r="GIE27" s="383"/>
      <c r="GIF27" s="383"/>
      <c r="GIG27" s="383"/>
      <c r="GIH27" s="383"/>
      <c r="GII27" s="383"/>
      <c r="GIJ27" s="383"/>
      <c r="GIK27" s="383"/>
      <c r="GIL27" s="383"/>
      <c r="GIM27" s="383"/>
      <c r="GIN27" s="383"/>
      <c r="GIO27" s="383"/>
      <c r="GIP27" s="383"/>
      <c r="GIQ27" s="383"/>
      <c r="GIR27" s="383"/>
      <c r="GIS27" s="383"/>
      <c r="GIT27" s="383"/>
      <c r="GIU27" s="383"/>
      <c r="GIV27" s="383"/>
      <c r="GIW27" s="383"/>
      <c r="GIX27" s="383"/>
      <c r="GIY27" s="383"/>
      <c r="GIZ27" s="383"/>
      <c r="GJA27" s="383"/>
      <c r="GJB27" s="383"/>
      <c r="GJC27" s="383"/>
      <c r="GJD27" s="383"/>
      <c r="GJE27" s="383"/>
      <c r="GJF27" s="383"/>
      <c r="GJG27" s="383"/>
      <c r="GJH27" s="383"/>
      <c r="GJI27" s="383"/>
      <c r="GJJ27" s="383"/>
      <c r="GJK27" s="383"/>
      <c r="GJL27" s="383"/>
      <c r="GJM27" s="383"/>
      <c r="GJN27" s="383"/>
      <c r="GJO27" s="383"/>
      <c r="GJP27" s="383"/>
      <c r="GJQ27" s="383"/>
      <c r="GJR27" s="383"/>
      <c r="GJS27" s="383"/>
      <c r="GJT27" s="383"/>
      <c r="GJU27" s="383"/>
      <c r="GJV27" s="383"/>
      <c r="GJW27" s="383"/>
      <c r="GJX27" s="383"/>
      <c r="GJY27" s="383"/>
      <c r="GJZ27" s="383"/>
      <c r="GKA27" s="383"/>
      <c r="GKB27" s="383"/>
      <c r="GKC27" s="383"/>
      <c r="GKD27" s="383"/>
      <c r="GKE27" s="383"/>
      <c r="GKF27" s="383"/>
      <c r="GKG27" s="383"/>
      <c r="GKH27" s="383"/>
      <c r="GKI27" s="383"/>
      <c r="GKJ27" s="383"/>
      <c r="GKK27" s="383"/>
      <c r="GKL27" s="383"/>
      <c r="GKM27" s="383"/>
      <c r="GKN27" s="383"/>
      <c r="GKO27" s="383"/>
      <c r="GKP27" s="383"/>
      <c r="GKQ27" s="383"/>
      <c r="GKR27" s="383"/>
      <c r="GKS27" s="383"/>
      <c r="GKT27" s="383"/>
      <c r="GKU27" s="383"/>
      <c r="GKV27" s="383"/>
      <c r="GKW27" s="383"/>
      <c r="GKX27" s="383"/>
      <c r="GKY27" s="383"/>
      <c r="GKZ27" s="383"/>
      <c r="GLA27" s="383"/>
      <c r="GLB27" s="383"/>
      <c r="GLC27" s="383"/>
      <c r="GLD27" s="383"/>
      <c r="GLE27" s="383"/>
      <c r="GLF27" s="383"/>
      <c r="GLG27" s="383"/>
      <c r="GLH27" s="383"/>
      <c r="GLI27" s="383"/>
      <c r="GLJ27" s="383"/>
      <c r="GLK27" s="383"/>
      <c r="GLL27" s="383"/>
      <c r="GLM27" s="383"/>
      <c r="GLN27" s="383"/>
      <c r="GLO27" s="383"/>
      <c r="GLP27" s="383"/>
      <c r="GLQ27" s="383"/>
      <c r="GLR27" s="383"/>
      <c r="GLS27" s="383"/>
      <c r="GLT27" s="383"/>
      <c r="GLU27" s="383"/>
      <c r="GLV27" s="383"/>
      <c r="GLW27" s="383"/>
      <c r="GLX27" s="383"/>
      <c r="GLY27" s="383"/>
      <c r="GLZ27" s="383"/>
      <c r="GMA27" s="383"/>
      <c r="GMB27" s="383"/>
      <c r="GMC27" s="383"/>
      <c r="GMD27" s="383"/>
      <c r="GME27" s="383"/>
      <c r="GMF27" s="383"/>
      <c r="GMG27" s="383"/>
      <c r="GMH27" s="383"/>
      <c r="GMI27" s="383"/>
      <c r="GMJ27" s="383"/>
      <c r="GMK27" s="383"/>
      <c r="GML27" s="383"/>
      <c r="GMM27" s="383"/>
      <c r="GMN27" s="383"/>
      <c r="GMO27" s="383"/>
      <c r="GMP27" s="383"/>
      <c r="GMQ27" s="383"/>
      <c r="GMR27" s="383"/>
      <c r="GMS27" s="383"/>
      <c r="GMT27" s="383"/>
      <c r="GMU27" s="383"/>
      <c r="GMV27" s="383"/>
      <c r="GMW27" s="383"/>
      <c r="GMX27" s="383"/>
      <c r="GMY27" s="383"/>
      <c r="GMZ27" s="383"/>
      <c r="GNA27" s="383"/>
      <c r="GNB27" s="383"/>
      <c r="GNC27" s="383"/>
      <c r="GND27" s="383"/>
      <c r="GNE27" s="383"/>
      <c r="GNF27" s="383"/>
      <c r="GNG27" s="383"/>
      <c r="GNH27" s="383"/>
      <c r="GNI27" s="383"/>
      <c r="GNJ27" s="383"/>
      <c r="GNK27" s="383"/>
      <c r="GNL27" s="383"/>
      <c r="GNM27" s="383"/>
      <c r="GNN27" s="383"/>
      <c r="GNO27" s="383"/>
      <c r="GNP27" s="383"/>
      <c r="GNQ27" s="383"/>
      <c r="GNR27" s="383"/>
      <c r="GNS27" s="383"/>
      <c r="GNT27" s="383"/>
      <c r="GNU27" s="383"/>
      <c r="GNV27" s="383"/>
      <c r="GNW27" s="383"/>
      <c r="GNX27" s="383"/>
      <c r="GNY27" s="383"/>
      <c r="GNZ27" s="383"/>
      <c r="GOA27" s="383"/>
      <c r="GOB27" s="383"/>
      <c r="GOC27" s="383"/>
      <c r="GOD27" s="383"/>
      <c r="GOE27" s="383"/>
      <c r="GOF27" s="383"/>
      <c r="GOG27" s="383"/>
      <c r="GOH27" s="383"/>
      <c r="GOI27" s="383"/>
      <c r="GOJ27" s="383"/>
      <c r="GOK27" s="383"/>
      <c r="GOL27" s="383"/>
      <c r="GOM27" s="383"/>
      <c r="GON27" s="383"/>
      <c r="GOO27" s="383"/>
      <c r="GOP27" s="383"/>
      <c r="GOQ27" s="383"/>
      <c r="GOR27" s="383"/>
      <c r="GOS27" s="383"/>
      <c r="GOT27" s="383"/>
      <c r="GOU27" s="383"/>
      <c r="GOV27" s="383"/>
      <c r="GOW27" s="383"/>
      <c r="GOX27" s="383"/>
      <c r="GOY27" s="383"/>
      <c r="GOZ27" s="383"/>
      <c r="GPA27" s="383"/>
      <c r="GPB27" s="383"/>
      <c r="GPC27" s="383"/>
      <c r="GPD27" s="383"/>
      <c r="GPE27" s="383"/>
      <c r="GPF27" s="383"/>
      <c r="GPG27" s="383"/>
      <c r="GPH27" s="383"/>
      <c r="GPI27" s="383"/>
      <c r="GPJ27" s="383"/>
      <c r="GPK27" s="383"/>
      <c r="GPL27" s="383"/>
      <c r="GPM27" s="383"/>
      <c r="GPN27" s="383"/>
      <c r="GPO27" s="383"/>
      <c r="GPP27" s="383"/>
      <c r="GPQ27" s="383"/>
      <c r="GPR27" s="383"/>
      <c r="GPS27" s="383"/>
      <c r="GPT27" s="383"/>
      <c r="GPU27" s="383"/>
      <c r="GPV27" s="383"/>
      <c r="GPW27" s="383"/>
      <c r="GPX27" s="383"/>
      <c r="GPY27" s="383"/>
      <c r="GPZ27" s="383"/>
      <c r="GQA27" s="383"/>
      <c r="GQB27" s="383"/>
      <c r="GQC27" s="383"/>
      <c r="GQD27" s="383"/>
      <c r="GQE27" s="383"/>
      <c r="GQF27" s="383"/>
      <c r="GQG27" s="383"/>
      <c r="GQH27" s="383"/>
      <c r="GQI27" s="383"/>
      <c r="GQJ27" s="383"/>
      <c r="GQK27" s="383"/>
      <c r="GQL27" s="383"/>
      <c r="GQM27" s="383"/>
      <c r="GQN27" s="383"/>
      <c r="GQO27" s="383"/>
      <c r="GQP27" s="383"/>
      <c r="GQQ27" s="383"/>
      <c r="GQR27" s="383"/>
      <c r="GQS27" s="383"/>
      <c r="GQT27" s="383"/>
      <c r="GQU27" s="383"/>
      <c r="GQV27" s="383"/>
      <c r="GQW27" s="383"/>
      <c r="GQX27" s="383"/>
      <c r="GQY27" s="383"/>
      <c r="GQZ27" s="383"/>
      <c r="GRA27" s="383"/>
      <c r="GRB27" s="383"/>
      <c r="GRC27" s="383"/>
      <c r="GRD27" s="383"/>
      <c r="GRE27" s="383"/>
      <c r="GRF27" s="383"/>
      <c r="GRG27" s="383"/>
      <c r="GRH27" s="383"/>
      <c r="GRI27" s="383"/>
      <c r="GRJ27" s="383"/>
      <c r="GRK27" s="383"/>
      <c r="GRL27" s="383"/>
      <c r="GRM27" s="383"/>
      <c r="GRN27" s="383"/>
      <c r="GRO27" s="383"/>
      <c r="GRP27" s="383"/>
      <c r="GRQ27" s="383"/>
      <c r="GRR27" s="383"/>
      <c r="GRS27" s="383"/>
      <c r="GRT27" s="383"/>
      <c r="GRU27" s="383"/>
      <c r="GRV27" s="383"/>
      <c r="GRW27" s="383"/>
      <c r="GRX27" s="383"/>
      <c r="GRY27" s="383"/>
      <c r="GRZ27" s="383"/>
      <c r="GSA27" s="383"/>
      <c r="GSB27" s="383"/>
      <c r="GSC27" s="383"/>
      <c r="GSD27" s="383"/>
      <c r="GSE27" s="383"/>
      <c r="GSF27" s="383"/>
      <c r="GSG27" s="383"/>
      <c r="GSH27" s="383"/>
      <c r="GSI27" s="383"/>
      <c r="GSJ27" s="383"/>
      <c r="GSK27" s="383"/>
      <c r="GSL27" s="383"/>
      <c r="GSM27" s="383"/>
      <c r="GSN27" s="383"/>
      <c r="GSO27" s="383"/>
      <c r="GSP27" s="383"/>
      <c r="GSQ27" s="383"/>
      <c r="GSR27" s="383"/>
      <c r="GSS27" s="383"/>
      <c r="GST27" s="383"/>
      <c r="GSU27" s="383"/>
      <c r="GSV27" s="383"/>
      <c r="GSW27" s="383"/>
      <c r="GSX27" s="383"/>
      <c r="GSY27" s="383"/>
      <c r="GSZ27" s="383"/>
      <c r="GTA27" s="383"/>
      <c r="GTB27" s="383"/>
      <c r="GTC27" s="383"/>
      <c r="GTD27" s="383"/>
      <c r="GTE27" s="383"/>
      <c r="GTF27" s="383"/>
      <c r="GTG27" s="383"/>
      <c r="GTH27" s="383"/>
      <c r="GTI27" s="383"/>
      <c r="GTJ27" s="383"/>
      <c r="GTK27" s="383"/>
      <c r="GTL27" s="383"/>
      <c r="GTM27" s="383"/>
      <c r="GTN27" s="383"/>
      <c r="GTO27" s="383"/>
      <c r="GTP27" s="383"/>
      <c r="GTQ27" s="383"/>
      <c r="GTR27" s="383"/>
      <c r="GTS27" s="383"/>
      <c r="GTT27" s="383"/>
      <c r="GTU27" s="383"/>
      <c r="GTV27" s="383"/>
      <c r="GTW27" s="383"/>
      <c r="GTX27" s="383"/>
      <c r="GTY27" s="383"/>
      <c r="GTZ27" s="383"/>
      <c r="GUA27" s="383"/>
      <c r="GUB27" s="383"/>
      <c r="GUC27" s="383"/>
      <c r="GUD27" s="383"/>
      <c r="GUE27" s="383"/>
      <c r="GUF27" s="383"/>
      <c r="GUG27" s="383"/>
      <c r="GUH27" s="383"/>
      <c r="GUI27" s="383"/>
      <c r="GUJ27" s="383"/>
      <c r="GUK27" s="383"/>
      <c r="GUL27" s="383"/>
      <c r="GUM27" s="383"/>
      <c r="GUN27" s="383"/>
      <c r="GUO27" s="383"/>
      <c r="GUP27" s="383"/>
      <c r="GUQ27" s="383"/>
      <c r="GUR27" s="383"/>
      <c r="GUS27" s="383"/>
      <c r="GUT27" s="383"/>
      <c r="GUU27" s="383"/>
      <c r="GUV27" s="383"/>
      <c r="GUW27" s="383"/>
      <c r="GUX27" s="383"/>
      <c r="GUY27" s="383"/>
      <c r="GUZ27" s="383"/>
      <c r="GVA27" s="383"/>
      <c r="GVB27" s="383"/>
      <c r="GVC27" s="383"/>
      <c r="GVD27" s="383"/>
      <c r="GVE27" s="383"/>
      <c r="GVF27" s="383"/>
      <c r="GVG27" s="383"/>
      <c r="GVH27" s="383"/>
      <c r="GVI27" s="383"/>
      <c r="GVJ27" s="383"/>
      <c r="GVK27" s="383"/>
      <c r="GVL27" s="383"/>
      <c r="GVM27" s="383"/>
      <c r="GVN27" s="383"/>
      <c r="GVO27" s="383"/>
      <c r="GVP27" s="383"/>
      <c r="GVQ27" s="383"/>
      <c r="GVR27" s="383"/>
      <c r="GVS27" s="383"/>
      <c r="GVT27" s="383"/>
      <c r="GVU27" s="383"/>
      <c r="GVV27" s="383"/>
      <c r="GVW27" s="383"/>
      <c r="GVX27" s="383"/>
      <c r="GVY27" s="383"/>
      <c r="GVZ27" s="383"/>
      <c r="GWA27" s="383"/>
      <c r="GWB27" s="383"/>
      <c r="GWC27" s="383"/>
      <c r="GWD27" s="383"/>
      <c r="GWE27" s="383"/>
      <c r="GWF27" s="383"/>
      <c r="GWG27" s="383"/>
      <c r="GWH27" s="383"/>
      <c r="GWI27" s="383"/>
      <c r="GWJ27" s="383"/>
      <c r="GWK27" s="383"/>
      <c r="GWL27" s="383"/>
      <c r="GWM27" s="383"/>
      <c r="GWN27" s="383"/>
      <c r="GWO27" s="383"/>
      <c r="GWP27" s="383"/>
      <c r="GWQ27" s="383"/>
      <c r="GWR27" s="383"/>
      <c r="GWS27" s="383"/>
      <c r="GWT27" s="383"/>
      <c r="GWU27" s="383"/>
      <c r="GWV27" s="383"/>
      <c r="GWW27" s="383"/>
      <c r="GWX27" s="383"/>
      <c r="GWY27" s="383"/>
      <c r="GWZ27" s="383"/>
      <c r="GXA27" s="383"/>
      <c r="GXB27" s="383"/>
      <c r="GXC27" s="383"/>
      <c r="GXD27" s="383"/>
      <c r="GXE27" s="383"/>
      <c r="GXF27" s="383"/>
      <c r="GXG27" s="383"/>
      <c r="GXH27" s="383"/>
      <c r="GXI27" s="383"/>
      <c r="GXJ27" s="383"/>
      <c r="GXK27" s="383"/>
      <c r="GXL27" s="383"/>
      <c r="GXM27" s="383"/>
      <c r="GXN27" s="383"/>
      <c r="GXO27" s="383"/>
      <c r="GXP27" s="383"/>
      <c r="GXQ27" s="383"/>
      <c r="GXR27" s="383"/>
      <c r="GXS27" s="383"/>
      <c r="GXT27" s="383"/>
      <c r="GXU27" s="383"/>
      <c r="GXV27" s="383"/>
      <c r="GXW27" s="383"/>
      <c r="GXX27" s="383"/>
      <c r="GXY27" s="383"/>
      <c r="GXZ27" s="383"/>
      <c r="GYA27" s="383"/>
      <c r="GYB27" s="383"/>
      <c r="GYC27" s="383"/>
      <c r="GYD27" s="383"/>
      <c r="GYE27" s="383"/>
      <c r="GYF27" s="383"/>
      <c r="GYG27" s="383"/>
      <c r="GYH27" s="383"/>
      <c r="GYI27" s="383"/>
      <c r="GYJ27" s="383"/>
      <c r="GYK27" s="383"/>
      <c r="GYL27" s="383"/>
      <c r="GYM27" s="383"/>
      <c r="GYN27" s="383"/>
      <c r="GYO27" s="383"/>
      <c r="GYP27" s="383"/>
      <c r="GYQ27" s="383"/>
      <c r="GYR27" s="383"/>
      <c r="GYS27" s="383"/>
      <c r="GYT27" s="383"/>
      <c r="GYU27" s="383"/>
      <c r="GYV27" s="383"/>
      <c r="GYW27" s="383"/>
      <c r="GYX27" s="383"/>
      <c r="GYY27" s="383"/>
      <c r="GYZ27" s="383"/>
      <c r="GZA27" s="383"/>
      <c r="GZB27" s="383"/>
      <c r="GZC27" s="383"/>
      <c r="GZD27" s="383"/>
      <c r="GZE27" s="383"/>
      <c r="GZF27" s="383"/>
      <c r="GZG27" s="383"/>
      <c r="GZH27" s="383"/>
      <c r="GZI27" s="383"/>
      <c r="GZJ27" s="383"/>
      <c r="GZK27" s="383"/>
      <c r="GZL27" s="383"/>
      <c r="GZM27" s="383"/>
      <c r="GZN27" s="383"/>
      <c r="GZO27" s="383"/>
      <c r="GZP27" s="383"/>
      <c r="GZQ27" s="383"/>
      <c r="GZR27" s="383"/>
      <c r="GZS27" s="383"/>
      <c r="GZT27" s="383"/>
      <c r="GZU27" s="383"/>
      <c r="GZV27" s="383"/>
      <c r="GZW27" s="383"/>
      <c r="GZX27" s="383"/>
      <c r="GZY27" s="383"/>
      <c r="GZZ27" s="383"/>
      <c r="HAA27" s="383"/>
      <c r="HAB27" s="383"/>
      <c r="HAC27" s="383"/>
      <c r="HAD27" s="383"/>
      <c r="HAE27" s="383"/>
      <c r="HAF27" s="383"/>
      <c r="HAG27" s="383"/>
      <c r="HAH27" s="383"/>
      <c r="HAI27" s="383"/>
      <c r="HAJ27" s="383"/>
      <c r="HAK27" s="383"/>
      <c r="HAL27" s="383"/>
      <c r="HAM27" s="383"/>
      <c r="HAN27" s="383"/>
      <c r="HAO27" s="383"/>
      <c r="HAP27" s="383"/>
      <c r="HAQ27" s="383"/>
      <c r="HAR27" s="383"/>
      <c r="HAS27" s="383"/>
      <c r="HAT27" s="383"/>
      <c r="HAU27" s="383"/>
      <c r="HAV27" s="383"/>
      <c r="HAW27" s="383"/>
      <c r="HAX27" s="383"/>
      <c r="HAY27" s="383"/>
      <c r="HAZ27" s="383"/>
      <c r="HBA27" s="383"/>
      <c r="HBB27" s="383"/>
      <c r="HBC27" s="383"/>
      <c r="HBD27" s="383"/>
      <c r="HBE27" s="383"/>
      <c r="HBF27" s="383"/>
      <c r="HBG27" s="383"/>
      <c r="HBH27" s="383"/>
      <c r="HBI27" s="383"/>
      <c r="HBJ27" s="383"/>
      <c r="HBK27" s="383"/>
      <c r="HBL27" s="383"/>
      <c r="HBM27" s="383"/>
      <c r="HBN27" s="383"/>
      <c r="HBO27" s="383"/>
      <c r="HBP27" s="383"/>
      <c r="HBQ27" s="383"/>
      <c r="HBR27" s="383"/>
      <c r="HBS27" s="383"/>
      <c r="HBT27" s="383"/>
      <c r="HBU27" s="383"/>
      <c r="HBV27" s="383"/>
      <c r="HBW27" s="383"/>
      <c r="HBX27" s="383"/>
      <c r="HBY27" s="383"/>
      <c r="HBZ27" s="383"/>
      <c r="HCA27" s="383"/>
      <c r="HCB27" s="383"/>
      <c r="HCC27" s="383"/>
      <c r="HCD27" s="383"/>
      <c r="HCE27" s="383"/>
      <c r="HCF27" s="383"/>
      <c r="HCG27" s="383"/>
      <c r="HCH27" s="383"/>
      <c r="HCI27" s="383"/>
      <c r="HCJ27" s="383"/>
      <c r="HCK27" s="383"/>
      <c r="HCL27" s="383"/>
      <c r="HCM27" s="383"/>
      <c r="HCN27" s="383"/>
      <c r="HCO27" s="383"/>
      <c r="HCP27" s="383"/>
      <c r="HCQ27" s="383"/>
      <c r="HCR27" s="383"/>
      <c r="HCS27" s="383"/>
      <c r="HCT27" s="383"/>
      <c r="HCU27" s="383"/>
      <c r="HCV27" s="383"/>
      <c r="HCW27" s="383"/>
      <c r="HCX27" s="383"/>
      <c r="HCY27" s="383"/>
      <c r="HCZ27" s="383"/>
      <c r="HDA27" s="383"/>
      <c r="HDB27" s="383"/>
      <c r="HDC27" s="383"/>
      <c r="HDD27" s="383"/>
      <c r="HDE27" s="383"/>
      <c r="HDF27" s="383"/>
      <c r="HDG27" s="383"/>
      <c r="HDH27" s="383"/>
      <c r="HDI27" s="383"/>
      <c r="HDJ27" s="383"/>
      <c r="HDK27" s="383"/>
      <c r="HDL27" s="383"/>
      <c r="HDM27" s="383"/>
      <c r="HDN27" s="383"/>
      <c r="HDO27" s="383"/>
      <c r="HDP27" s="383"/>
      <c r="HDQ27" s="383"/>
      <c r="HDR27" s="383"/>
      <c r="HDS27" s="383"/>
      <c r="HDT27" s="383"/>
      <c r="HDU27" s="383"/>
      <c r="HDV27" s="383"/>
      <c r="HDW27" s="383"/>
      <c r="HDX27" s="383"/>
      <c r="HDY27" s="383"/>
      <c r="HDZ27" s="383"/>
      <c r="HEA27" s="383"/>
      <c r="HEB27" s="383"/>
      <c r="HEC27" s="383"/>
      <c r="HED27" s="383"/>
      <c r="HEE27" s="383"/>
      <c r="HEF27" s="383"/>
      <c r="HEG27" s="383"/>
      <c r="HEH27" s="383"/>
      <c r="HEI27" s="383"/>
      <c r="HEJ27" s="383"/>
      <c r="HEK27" s="383"/>
      <c r="HEL27" s="383"/>
      <c r="HEM27" s="383"/>
      <c r="HEN27" s="383"/>
      <c r="HEO27" s="383"/>
      <c r="HEP27" s="383"/>
      <c r="HEQ27" s="383"/>
      <c r="HER27" s="383"/>
      <c r="HES27" s="383"/>
      <c r="HET27" s="383"/>
      <c r="HEU27" s="383"/>
      <c r="HEV27" s="383"/>
      <c r="HEW27" s="383"/>
      <c r="HEX27" s="383"/>
      <c r="HEY27" s="383"/>
      <c r="HEZ27" s="383"/>
      <c r="HFA27" s="383"/>
      <c r="HFB27" s="383"/>
      <c r="HFC27" s="383"/>
      <c r="HFD27" s="383"/>
      <c r="HFE27" s="383"/>
      <c r="HFF27" s="383"/>
      <c r="HFG27" s="383"/>
      <c r="HFH27" s="383"/>
      <c r="HFI27" s="383"/>
      <c r="HFJ27" s="383"/>
      <c r="HFK27" s="383"/>
      <c r="HFL27" s="383"/>
      <c r="HFM27" s="383"/>
      <c r="HFN27" s="383"/>
      <c r="HFO27" s="383"/>
      <c r="HFP27" s="383"/>
      <c r="HFQ27" s="383"/>
      <c r="HFR27" s="383"/>
      <c r="HFS27" s="383"/>
      <c r="HFT27" s="383"/>
      <c r="HFU27" s="383"/>
      <c r="HFV27" s="383"/>
      <c r="HFW27" s="383"/>
      <c r="HFX27" s="383"/>
      <c r="HFY27" s="383"/>
      <c r="HFZ27" s="383"/>
      <c r="HGA27" s="383"/>
      <c r="HGB27" s="383"/>
      <c r="HGC27" s="383"/>
      <c r="HGD27" s="383"/>
      <c r="HGE27" s="383"/>
      <c r="HGF27" s="383"/>
      <c r="HGG27" s="383"/>
      <c r="HGH27" s="383"/>
      <c r="HGI27" s="383"/>
      <c r="HGJ27" s="383"/>
      <c r="HGK27" s="383"/>
      <c r="HGL27" s="383"/>
      <c r="HGM27" s="383"/>
      <c r="HGN27" s="383"/>
      <c r="HGO27" s="383"/>
      <c r="HGP27" s="383"/>
      <c r="HGQ27" s="383"/>
      <c r="HGR27" s="383"/>
      <c r="HGS27" s="383"/>
      <c r="HGT27" s="383"/>
      <c r="HGU27" s="383"/>
      <c r="HGV27" s="383"/>
      <c r="HGW27" s="383"/>
      <c r="HGX27" s="383"/>
      <c r="HGY27" s="383"/>
      <c r="HGZ27" s="383"/>
      <c r="HHA27" s="383"/>
      <c r="HHB27" s="383"/>
      <c r="HHC27" s="383"/>
      <c r="HHD27" s="383"/>
      <c r="HHE27" s="383"/>
      <c r="HHF27" s="383"/>
      <c r="HHG27" s="383"/>
      <c r="HHH27" s="383"/>
      <c r="HHI27" s="383"/>
      <c r="HHJ27" s="383"/>
      <c r="HHK27" s="383"/>
      <c r="HHL27" s="383"/>
      <c r="HHM27" s="383"/>
      <c r="HHN27" s="383"/>
      <c r="HHO27" s="383"/>
      <c r="HHP27" s="383"/>
      <c r="HHQ27" s="383"/>
      <c r="HHR27" s="383"/>
      <c r="HHS27" s="383"/>
      <c r="HHT27" s="383"/>
      <c r="HHU27" s="383"/>
      <c r="HHV27" s="383"/>
      <c r="HHW27" s="383"/>
      <c r="HHX27" s="383"/>
      <c r="HHY27" s="383"/>
      <c r="HHZ27" s="383"/>
      <c r="HIA27" s="383"/>
      <c r="HIB27" s="383"/>
      <c r="HIC27" s="383"/>
      <c r="HID27" s="383"/>
      <c r="HIE27" s="383"/>
      <c r="HIF27" s="383"/>
      <c r="HIG27" s="383"/>
      <c r="HIH27" s="383"/>
      <c r="HII27" s="383"/>
      <c r="HIJ27" s="383"/>
      <c r="HIK27" s="383"/>
      <c r="HIL27" s="383"/>
      <c r="HIM27" s="383"/>
      <c r="HIN27" s="383"/>
      <c r="HIO27" s="383"/>
      <c r="HIP27" s="383"/>
      <c r="HIQ27" s="383"/>
      <c r="HIR27" s="383"/>
      <c r="HIS27" s="383"/>
      <c r="HIT27" s="383"/>
      <c r="HIU27" s="383"/>
      <c r="HIV27" s="383"/>
      <c r="HIW27" s="383"/>
      <c r="HIX27" s="383"/>
      <c r="HIY27" s="383"/>
      <c r="HIZ27" s="383"/>
      <c r="HJA27" s="383"/>
      <c r="HJB27" s="383"/>
      <c r="HJC27" s="383"/>
      <c r="HJD27" s="383"/>
      <c r="HJE27" s="383"/>
      <c r="HJF27" s="383"/>
      <c r="HJG27" s="383"/>
      <c r="HJH27" s="383"/>
      <c r="HJI27" s="383"/>
      <c r="HJJ27" s="383"/>
      <c r="HJK27" s="383"/>
      <c r="HJL27" s="383"/>
      <c r="HJM27" s="383"/>
      <c r="HJN27" s="383"/>
      <c r="HJO27" s="383"/>
      <c r="HJP27" s="383"/>
      <c r="HJQ27" s="383"/>
      <c r="HJR27" s="383"/>
      <c r="HJS27" s="383"/>
      <c r="HJT27" s="383"/>
      <c r="HJU27" s="383"/>
      <c r="HJV27" s="383"/>
      <c r="HJW27" s="383"/>
      <c r="HJX27" s="383"/>
      <c r="HJY27" s="383"/>
      <c r="HJZ27" s="383"/>
      <c r="HKA27" s="383"/>
      <c r="HKB27" s="383"/>
      <c r="HKC27" s="383"/>
      <c r="HKD27" s="383"/>
      <c r="HKE27" s="383"/>
      <c r="HKF27" s="383"/>
      <c r="HKG27" s="383"/>
      <c r="HKH27" s="383"/>
      <c r="HKI27" s="383"/>
      <c r="HKJ27" s="383"/>
      <c r="HKK27" s="383"/>
      <c r="HKL27" s="383"/>
      <c r="HKM27" s="383"/>
      <c r="HKN27" s="383"/>
      <c r="HKO27" s="383"/>
      <c r="HKP27" s="383"/>
      <c r="HKQ27" s="383"/>
      <c r="HKR27" s="383"/>
      <c r="HKS27" s="383"/>
      <c r="HKT27" s="383"/>
      <c r="HKU27" s="383"/>
      <c r="HKV27" s="383"/>
      <c r="HKW27" s="383"/>
      <c r="HKX27" s="383"/>
      <c r="HKY27" s="383"/>
      <c r="HKZ27" s="383"/>
      <c r="HLA27" s="383"/>
      <c r="HLB27" s="383"/>
      <c r="HLC27" s="383"/>
      <c r="HLD27" s="383"/>
      <c r="HLE27" s="383"/>
      <c r="HLF27" s="383"/>
      <c r="HLG27" s="383"/>
      <c r="HLH27" s="383"/>
      <c r="HLI27" s="383"/>
      <c r="HLJ27" s="383"/>
      <c r="HLK27" s="383"/>
      <c r="HLL27" s="383"/>
      <c r="HLM27" s="383"/>
      <c r="HLN27" s="383"/>
      <c r="HLO27" s="383"/>
      <c r="HLP27" s="383"/>
      <c r="HLQ27" s="383"/>
      <c r="HLR27" s="383"/>
      <c r="HLS27" s="383"/>
      <c r="HLT27" s="383"/>
      <c r="HLU27" s="383"/>
      <c r="HLV27" s="383"/>
      <c r="HLW27" s="383"/>
      <c r="HLX27" s="383"/>
      <c r="HLY27" s="383"/>
      <c r="HLZ27" s="383"/>
      <c r="HMA27" s="383"/>
      <c r="HMB27" s="383"/>
      <c r="HMC27" s="383"/>
      <c r="HMD27" s="383"/>
      <c r="HME27" s="383"/>
      <c r="HMF27" s="383"/>
      <c r="HMG27" s="383"/>
      <c r="HMH27" s="383"/>
      <c r="HMI27" s="383"/>
      <c r="HMJ27" s="383"/>
      <c r="HMK27" s="383"/>
      <c r="HML27" s="383"/>
      <c r="HMM27" s="383"/>
      <c r="HMN27" s="383"/>
      <c r="HMO27" s="383"/>
      <c r="HMP27" s="383"/>
      <c r="HMQ27" s="383"/>
      <c r="HMR27" s="383"/>
      <c r="HMS27" s="383"/>
      <c r="HMT27" s="383"/>
      <c r="HMU27" s="383"/>
      <c r="HMV27" s="383"/>
      <c r="HMW27" s="383"/>
      <c r="HMX27" s="383"/>
      <c r="HMY27" s="383"/>
      <c r="HMZ27" s="383"/>
      <c r="HNA27" s="383"/>
      <c r="HNB27" s="383"/>
      <c r="HNC27" s="383"/>
      <c r="HND27" s="383"/>
      <c r="HNE27" s="383"/>
      <c r="HNF27" s="383"/>
      <c r="HNG27" s="383"/>
      <c r="HNH27" s="383"/>
      <c r="HNI27" s="383"/>
      <c r="HNJ27" s="383"/>
      <c r="HNK27" s="383"/>
      <c r="HNL27" s="383"/>
      <c r="HNM27" s="383"/>
      <c r="HNN27" s="383"/>
      <c r="HNO27" s="383"/>
      <c r="HNP27" s="383"/>
      <c r="HNQ27" s="383"/>
      <c r="HNR27" s="383"/>
      <c r="HNS27" s="383"/>
      <c r="HNT27" s="383"/>
      <c r="HNU27" s="383"/>
      <c r="HNV27" s="383"/>
      <c r="HNW27" s="383"/>
      <c r="HNX27" s="383"/>
      <c r="HNY27" s="383"/>
      <c r="HNZ27" s="383"/>
      <c r="HOA27" s="383"/>
      <c r="HOB27" s="383"/>
      <c r="HOC27" s="383"/>
      <c r="HOD27" s="383"/>
      <c r="HOE27" s="383"/>
      <c r="HOF27" s="383"/>
      <c r="HOG27" s="383"/>
      <c r="HOH27" s="383"/>
      <c r="HOI27" s="383"/>
      <c r="HOJ27" s="383"/>
      <c r="HOK27" s="383"/>
      <c r="HOL27" s="383"/>
      <c r="HOM27" s="383"/>
      <c r="HON27" s="383"/>
      <c r="HOO27" s="383"/>
      <c r="HOP27" s="383"/>
      <c r="HOQ27" s="383"/>
      <c r="HOR27" s="383"/>
      <c r="HOS27" s="383"/>
      <c r="HOT27" s="383"/>
      <c r="HOU27" s="383"/>
      <c r="HOV27" s="383"/>
      <c r="HOW27" s="383"/>
      <c r="HOX27" s="383"/>
      <c r="HOY27" s="383"/>
      <c r="HOZ27" s="383"/>
      <c r="HPA27" s="383"/>
      <c r="HPB27" s="383"/>
      <c r="HPC27" s="383"/>
      <c r="HPD27" s="383"/>
      <c r="HPE27" s="383"/>
      <c r="HPF27" s="383"/>
      <c r="HPG27" s="383"/>
      <c r="HPH27" s="383"/>
      <c r="HPI27" s="383"/>
      <c r="HPJ27" s="383"/>
      <c r="HPK27" s="383"/>
      <c r="HPL27" s="383"/>
      <c r="HPM27" s="383"/>
      <c r="HPN27" s="383"/>
      <c r="HPO27" s="383"/>
      <c r="HPP27" s="383"/>
      <c r="HPQ27" s="383"/>
      <c r="HPR27" s="383"/>
      <c r="HPS27" s="383"/>
      <c r="HPT27" s="383"/>
      <c r="HPU27" s="383"/>
      <c r="HPV27" s="383"/>
      <c r="HPW27" s="383"/>
      <c r="HPX27" s="383"/>
      <c r="HPY27" s="383"/>
      <c r="HPZ27" s="383"/>
      <c r="HQA27" s="383"/>
      <c r="HQB27" s="383"/>
      <c r="HQC27" s="383"/>
      <c r="HQD27" s="383"/>
      <c r="HQE27" s="383"/>
      <c r="HQF27" s="383"/>
      <c r="HQG27" s="383"/>
      <c r="HQH27" s="383"/>
      <c r="HQI27" s="383"/>
      <c r="HQJ27" s="383"/>
      <c r="HQK27" s="383"/>
      <c r="HQL27" s="383"/>
      <c r="HQM27" s="383"/>
      <c r="HQN27" s="383"/>
      <c r="HQO27" s="383"/>
      <c r="HQP27" s="383"/>
      <c r="HQQ27" s="383"/>
      <c r="HQR27" s="383"/>
      <c r="HQS27" s="383"/>
      <c r="HQT27" s="383"/>
      <c r="HQU27" s="383"/>
      <c r="HQV27" s="383"/>
      <c r="HQW27" s="383"/>
      <c r="HQX27" s="383"/>
      <c r="HQY27" s="383"/>
      <c r="HQZ27" s="383"/>
      <c r="HRA27" s="383"/>
      <c r="HRB27" s="383"/>
      <c r="HRC27" s="383"/>
      <c r="HRD27" s="383"/>
      <c r="HRE27" s="383"/>
      <c r="HRF27" s="383"/>
      <c r="HRG27" s="383"/>
      <c r="HRH27" s="383"/>
      <c r="HRI27" s="383"/>
      <c r="HRJ27" s="383"/>
      <c r="HRK27" s="383"/>
      <c r="HRL27" s="383"/>
      <c r="HRM27" s="383"/>
      <c r="HRN27" s="383"/>
      <c r="HRO27" s="383"/>
      <c r="HRP27" s="383"/>
      <c r="HRQ27" s="383"/>
      <c r="HRR27" s="383"/>
      <c r="HRS27" s="383"/>
      <c r="HRT27" s="383"/>
      <c r="HRU27" s="383"/>
      <c r="HRV27" s="383"/>
      <c r="HRW27" s="383"/>
      <c r="HRX27" s="383"/>
      <c r="HRY27" s="383"/>
      <c r="HRZ27" s="383"/>
      <c r="HSA27" s="383"/>
      <c r="HSB27" s="383"/>
      <c r="HSC27" s="383"/>
      <c r="HSD27" s="383"/>
      <c r="HSE27" s="383"/>
      <c r="HSF27" s="383"/>
      <c r="HSG27" s="383"/>
      <c r="HSH27" s="383"/>
      <c r="HSI27" s="383"/>
      <c r="HSJ27" s="383"/>
      <c r="HSK27" s="383"/>
      <c r="HSL27" s="383"/>
      <c r="HSM27" s="383"/>
      <c r="HSN27" s="383"/>
      <c r="HSO27" s="383"/>
      <c r="HSP27" s="383"/>
      <c r="HSQ27" s="383"/>
      <c r="HSR27" s="383"/>
      <c r="HSS27" s="383"/>
      <c r="HST27" s="383"/>
      <c r="HSU27" s="383"/>
      <c r="HSV27" s="383"/>
      <c r="HSW27" s="383"/>
      <c r="HSX27" s="383"/>
      <c r="HSY27" s="383"/>
      <c r="HSZ27" s="383"/>
      <c r="HTA27" s="383"/>
      <c r="HTB27" s="383"/>
      <c r="HTC27" s="383"/>
      <c r="HTD27" s="383"/>
      <c r="HTE27" s="383"/>
      <c r="HTF27" s="383"/>
      <c r="HTG27" s="383"/>
      <c r="HTH27" s="383"/>
      <c r="HTI27" s="383"/>
      <c r="HTJ27" s="383"/>
      <c r="HTK27" s="383"/>
      <c r="HTL27" s="383"/>
      <c r="HTM27" s="383"/>
      <c r="HTN27" s="383"/>
      <c r="HTO27" s="383"/>
      <c r="HTP27" s="383"/>
      <c r="HTQ27" s="383"/>
      <c r="HTR27" s="383"/>
      <c r="HTS27" s="383"/>
      <c r="HTT27" s="383"/>
      <c r="HTU27" s="383"/>
      <c r="HTV27" s="383"/>
      <c r="HTW27" s="383"/>
      <c r="HTX27" s="383"/>
      <c r="HTY27" s="383"/>
      <c r="HTZ27" s="383"/>
      <c r="HUA27" s="383"/>
      <c r="HUB27" s="383"/>
      <c r="HUC27" s="383"/>
      <c r="HUD27" s="383"/>
      <c r="HUE27" s="383"/>
      <c r="HUF27" s="383"/>
      <c r="HUG27" s="383"/>
      <c r="HUH27" s="383"/>
      <c r="HUI27" s="383"/>
      <c r="HUJ27" s="383"/>
      <c r="HUK27" s="383"/>
      <c r="HUL27" s="383"/>
      <c r="HUM27" s="383"/>
      <c r="HUN27" s="383"/>
      <c r="HUO27" s="383"/>
      <c r="HUP27" s="383"/>
      <c r="HUQ27" s="383"/>
      <c r="HUR27" s="383"/>
      <c r="HUS27" s="383"/>
      <c r="HUT27" s="383"/>
      <c r="HUU27" s="383"/>
      <c r="HUV27" s="383"/>
      <c r="HUW27" s="383"/>
      <c r="HUX27" s="383"/>
      <c r="HUY27" s="383"/>
      <c r="HUZ27" s="383"/>
      <c r="HVA27" s="383"/>
      <c r="HVB27" s="383"/>
      <c r="HVC27" s="383"/>
      <c r="HVD27" s="383"/>
      <c r="HVE27" s="383"/>
      <c r="HVF27" s="383"/>
      <c r="HVG27" s="383"/>
      <c r="HVH27" s="383"/>
      <c r="HVI27" s="383"/>
      <c r="HVJ27" s="383"/>
      <c r="HVK27" s="383"/>
      <c r="HVL27" s="383"/>
      <c r="HVM27" s="383"/>
      <c r="HVN27" s="383"/>
      <c r="HVO27" s="383"/>
      <c r="HVP27" s="383"/>
      <c r="HVQ27" s="383"/>
      <c r="HVR27" s="383"/>
      <c r="HVS27" s="383"/>
      <c r="HVT27" s="383"/>
      <c r="HVU27" s="383"/>
      <c r="HVV27" s="383"/>
      <c r="HVW27" s="383"/>
      <c r="HVX27" s="383"/>
      <c r="HVY27" s="383"/>
      <c r="HVZ27" s="383"/>
      <c r="HWA27" s="383"/>
      <c r="HWB27" s="383"/>
      <c r="HWC27" s="383"/>
      <c r="HWD27" s="383"/>
      <c r="HWE27" s="383"/>
      <c r="HWF27" s="383"/>
      <c r="HWG27" s="383"/>
      <c r="HWH27" s="383"/>
      <c r="HWI27" s="383"/>
      <c r="HWJ27" s="383"/>
      <c r="HWK27" s="383"/>
      <c r="HWL27" s="383"/>
      <c r="HWM27" s="383"/>
      <c r="HWN27" s="383"/>
      <c r="HWO27" s="383"/>
      <c r="HWP27" s="383"/>
      <c r="HWQ27" s="383"/>
      <c r="HWR27" s="383"/>
      <c r="HWS27" s="383"/>
      <c r="HWT27" s="383"/>
      <c r="HWU27" s="383"/>
      <c r="HWV27" s="383"/>
      <c r="HWW27" s="383"/>
      <c r="HWX27" s="383"/>
      <c r="HWY27" s="383"/>
      <c r="HWZ27" s="383"/>
      <c r="HXA27" s="383"/>
      <c r="HXB27" s="383"/>
      <c r="HXC27" s="383"/>
      <c r="HXD27" s="383"/>
      <c r="HXE27" s="383"/>
      <c r="HXF27" s="383"/>
      <c r="HXG27" s="383"/>
      <c r="HXH27" s="383"/>
      <c r="HXI27" s="383"/>
      <c r="HXJ27" s="383"/>
      <c r="HXK27" s="383"/>
      <c r="HXL27" s="383"/>
      <c r="HXM27" s="383"/>
      <c r="HXN27" s="383"/>
      <c r="HXO27" s="383"/>
      <c r="HXP27" s="383"/>
      <c r="HXQ27" s="383"/>
      <c r="HXR27" s="383"/>
      <c r="HXS27" s="383"/>
      <c r="HXT27" s="383"/>
      <c r="HXU27" s="383"/>
      <c r="HXV27" s="383"/>
      <c r="HXW27" s="383"/>
      <c r="HXX27" s="383"/>
      <c r="HXY27" s="383"/>
      <c r="HXZ27" s="383"/>
      <c r="HYA27" s="383"/>
      <c r="HYB27" s="383"/>
      <c r="HYC27" s="383"/>
      <c r="HYD27" s="383"/>
      <c r="HYE27" s="383"/>
      <c r="HYF27" s="383"/>
      <c r="HYG27" s="383"/>
      <c r="HYH27" s="383"/>
      <c r="HYI27" s="383"/>
      <c r="HYJ27" s="383"/>
      <c r="HYK27" s="383"/>
      <c r="HYL27" s="383"/>
      <c r="HYM27" s="383"/>
      <c r="HYN27" s="383"/>
      <c r="HYO27" s="383"/>
      <c r="HYP27" s="383"/>
      <c r="HYQ27" s="383"/>
      <c r="HYR27" s="383"/>
      <c r="HYS27" s="383"/>
      <c r="HYT27" s="383"/>
      <c r="HYU27" s="383"/>
      <c r="HYV27" s="383"/>
      <c r="HYW27" s="383"/>
      <c r="HYX27" s="383"/>
      <c r="HYY27" s="383"/>
      <c r="HYZ27" s="383"/>
      <c r="HZA27" s="383"/>
      <c r="HZB27" s="383"/>
      <c r="HZC27" s="383"/>
      <c r="HZD27" s="383"/>
      <c r="HZE27" s="383"/>
      <c r="HZF27" s="383"/>
      <c r="HZG27" s="383"/>
      <c r="HZH27" s="383"/>
      <c r="HZI27" s="383"/>
      <c r="HZJ27" s="383"/>
      <c r="HZK27" s="383"/>
      <c r="HZL27" s="383"/>
      <c r="HZM27" s="383"/>
      <c r="HZN27" s="383"/>
      <c r="HZO27" s="383"/>
      <c r="HZP27" s="383"/>
      <c r="HZQ27" s="383"/>
      <c r="HZR27" s="383"/>
      <c r="HZS27" s="383"/>
      <c r="HZT27" s="383"/>
      <c r="HZU27" s="383"/>
      <c r="HZV27" s="383"/>
      <c r="HZW27" s="383"/>
      <c r="HZX27" s="383"/>
      <c r="HZY27" s="383"/>
      <c r="HZZ27" s="383"/>
      <c r="IAA27" s="383"/>
      <c r="IAB27" s="383"/>
      <c r="IAC27" s="383"/>
      <c r="IAD27" s="383"/>
      <c r="IAE27" s="383"/>
      <c r="IAF27" s="383"/>
      <c r="IAG27" s="383"/>
      <c r="IAH27" s="383"/>
      <c r="IAI27" s="383"/>
      <c r="IAJ27" s="383"/>
      <c r="IAK27" s="383"/>
      <c r="IAL27" s="383"/>
      <c r="IAM27" s="383"/>
      <c r="IAN27" s="383"/>
      <c r="IAO27" s="383"/>
      <c r="IAP27" s="383"/>
      <c r="IAQ27" s="383"/>
      <c r="IAR27" s="383"/>
      <c r="IAS27" s="383"/>
      <c r="IAT27" s="383"/>
      <c r="IAU27" s="383"/>
      <c r="IAV27" s="383"/>
      <c r="IAW27" s="383"/>
      <c r="IAX27" s="383"/>
      <c r="IAY27" s="383"/>
      <c r="IAZ27" s="383"/>
      <c r="IBA27" s="383"/>
      <c r="IBB27" s="383"/>
      <c r="IBC27" s="383"/>
      <c r="IBD27" s="383"/>
      <c r="IBE27" s="383"/>
      <c r="IBF27" s="383"/>
      <c r="IBG27" s="383"/>
      <c r="IBH27" s="383"/>
      <c r="IBI27" s="383"/>
      <c r="IBJ27" s="383"/>
      <c r="IBK27" s="383"/>
      <c r="IBL27" s="383"/>
      <c r="IBM27" s="383"/>
      <c r="IBN27" s="383"/>
      <c r="IBO27" s="383"/>
      <c r="IBP27" s="383"/>
      <c r="IBQ27" s="383"/>
      <c r="IBR27" s="383"/>
      <c r="IBS27" s="383"/>
      <c r="IBT27" s="383"/>
      <c r="IBU27" s="383"/>
      <c r="IBV27" s="383"/>
      <c r="IBW27" s="383"/>
      <c r="IBX27" s="383"/>
      <c r="IBY27" s="383"/>
      <c r="IBZ27" s="383"/>
      <c r="ICA27" s="383"/>
      <c r="ICB27" s="383"/>
      <c r="ICC27" s="383"/>
      <c r="ICD27" s="383"/>
      <c r="ICE27" s="383"/>
      <c r="ICF27" s="383"/>
      <c r="ICG27" s="383"/>
      <c r="ICH27" s="383"/>
      <c r="ICI27" s="383"/>
      <c r="ICJ27" s="383"/>
      <c r="ICK27" s="383"/>
      <c r="ICL27" s="383"/>
      <c r="ICM27" s="383"/>
      <c r="ICN27" s="383"/>
      <c r="ICO27" s="383"/>
      <c r="ICP27" s="383"/>
      <c r="ICQ27" s="383"/>
      <c r="ICR27" s="383"/>
      <c r="ICS27" s="383"/>
      <c r="ICT27" s="383"/>
      <c r="ICU27" s="383"/>
      <c r="ICV27" s="383"/>
      <c r="ICW27" s="383"/>
      <c r="ICX27" s="383"/>
      <c r="ICY27" s="383"/>
      <c r="ICZ27" s="383"/>
      <c r="IDA27" s="383"/>
      <c r="IDB27" s="383"/>
      <c r="IDC27" s="383"/>
      <c r="IDD27" s="383"/>
      <c r="IDE27" s="383"/>
      <c r="IDF27" s="383"/>
      <c r="IDG27" s="383"/>
      <c r="IDH27" s="383"/>
      <c r="IDI27" s="383"/>
      <c r="IDJ27" s="383"/>
      <c r="IDK27" s="383"/>
      <c r="IDL27" s="383"/>
      <c r="IDM27" s="383"/>
      <c r="IDN27" s="383"/>
      <c r="IDO27" s="383"/>
      <c r="IDP27" s="383"/>
      <c r="IDQ27" s="383"/>
      <c r="IDR27" s="383"/>
      <c r="IDS27" s="383"/>
      <c r="IDT27" s="383"/>
      <c r="IDU27" s="383"/>
      <c r="IDV27" s="383"/>
      <c r="IDW27" s="383"/>
      <c r="IDX27" s="383"/>
      <c r="IDY27" s="383"/>
      <c r="IDZ27" s="383"/>
      <c r="IEA27" s="383"/>
      <c r="IEB27" s="383"/>
      <c r="IEC27" s="383"/>
      <c r="IED27" s="383"/>
      <c r="IEE27" s="383"/>
      <c r="IEF27" s="383"/>
      <c r="IEG27" s="383"/>
      <c r="IEH27" s="383"/>
      <c r="IEI27" s="383"/>
      <c r="IEJ27" s="383"/>
      <c r="IEK27" s="383"/>
      <c r="IEL27" s="383"/>
      <c r="IEM27" s="383"/>
      <c r="IEN27" s="383"/>
      <c r="IEO27" s="383"/>
      <c r="IEP27" s="383"/>
      <c r="IEQ27" s="383"/>
      <c r="IER27" s="383"/>
      <c r="IES27" s="383"/>
      <c r="IET27" s="383"/>
      <c r="IEU27" s="383"/>
      <c r="IEV27" s="383"/>
      <c r="IEW27" s="383"/>
      <c r="IEX27" s="383"/>
      <c r="IEY27" s="383"/>
      <c r="IEZ27" s="383"/>
      <c r="IFA27" s="383"/>
      <c r="IFB27" s="383"/>
      <c r="IFC27" s="383"/>
      <c r="IFD27" s="383"/>
      <c r="IFE27" s="383"/>
      <c r="IFF27" s="383"/>
      <c r="IFG27" s="383"/>
      <c r="IFH27" s="383"/>
      <c r="IFI27" s="383"/>
      <c r="IFJ27" s="383"/>
      <c r="IFK27" s="383"/>
      <c r="IFL27" s="383"/>
      <c r="IFM27" s="383"/>
      <c r="IFN27" s="383"/>
      <c r="IFO27" s="383"/>
      <c r="IFP27" s="383"/>
      <c r="IFQ27" s="383"/>
      <c r="IFR27" s="383"/>
      <c r="IFS27" s="383"/>
      <c r="IFT27" s="383"/>
      <c r="IFU27" s="383"/>
      <c r="IFV27" s="383"/>
      <c r="IFW27" s="383"/>
      <c r="IFX27" s="383"/>
      <c r="IFY27" s="383"/>
      <c r="IFZ27" s="383"/>
      <c r="IGA27" s="383"/>
      <c r="IGB27" s="383"/>
      <c r="IGC27" s="383"/>
      <c r="IGD27" s="383"/>
      <c r="IGE27" s="383"/>
      <c r="IGF27" s="383"/>
      <c r="IGG27" s="383"/>
      <c r="IGH27" s="383"/>
      <c r="IGI27" s="383"/>
      <c r="IGJ27" s="383"/>
      <c r="IGK27" s="383"/>
      <c r="IGL27" s="383"/>
      <c r="IGM27" s="383"/>
      <c r="IGN27" s="383"/>
      <c r="IGO27" s="383"/>
      <c r="IGP27" s="383"/>
      <c r="IGQ27" s="383"/>
      <c r="IGR27" s="383"/>
      <c r="IGS27" s="383"/>
      <c r="IGT27" s="383"/>
      <c r="IGU27" s="383"/>
      <c r="IGV27" s="383"/>
      <c r="IGW27" s="383"/>
      <c r="IGX27" s="383"/>
      <c r="IGY27" s="383"/>
      <c r="IGZ27" s="383"/>
      <c r="IHA27" s="383"/>
      <c r="IHB27" s="383"/>
      <c r="IHC27" s="383"/>
      <c r="IHD27" s="383"/>
      <c r="IHE27" s="383"/>
      <c r="IHF27" s="383"/>
      <c r="IHG27" s="383"/>
      <c r="IHH27" s="383"/>
      <c r="IHI27" s="383"/>
      <c r="IHJ27" s="383"/>
      <c r="IHK27" s="383"/>
      <c r="IHL27" s="383"/>
      <c r="IHM27" s="383"/>
      <c r="IHN27" s="383"/>
      <c r="IHO27" s="383"/>
      <c r="IHP27" s="383"/>
      <c r="IHQ27" s="383"/>
      <c r="IHR27" s="383"/>
      <c r="IHS27" s="383"/>
      <c r="IHT27" s="383"/>
      <c r="IHU27" s="383"/>
      <c r="IHV27" s="383"/>
      <c r="IHW27" s="383"/>
      <c r="IHX27" s="383"/>
      <c r="IHY27" s="383"/>
      <c r="IHZ27" s="383"/>
      <c r="IIA27" s="383"/>
      <c r="IIB27" s="383"/>
      <c r="IIC27" s="383"/>
      <c r="IID27" s="383"/>
      <c r="IIE27" s="383"/>
      <c r="IIF27" s="383"/>
      <c r="IIG27" s="383"/>
      <c r="IIH27" s="383"/>
      <c r="III27" s="383"/>
      <c r="IIJ27" s="383"/>
      <c r="IIK27" s="383"/>
      <c r="IIL27" s="383"/>
      <c r="IIM27" s="383"/>
      <c r="IIN27" s="383"/>
      <c r="IIO27" s="383"/>
      <c r="IIP27" s="383"/>
      <c r="IIQ27" s="383"/>
      <c r="IIR27" s="383"/>
      <c r="IIS27" s="383"/>
      <c r="IIT27" s="383"/>
      <c r="IIU27" s="383"/>
      <c r="IIV27" s="383"/>
      <c r="IIW27" s="383"/>
      <c r="IIX27" s="383"/>
      <c r="IIY27" s="383"/>
      <c r="IIZ27" s="383"/>
      <c r="IJA27" s="383"/>
      <c r="IJB27" s="383"/>
      <c r="IJC27" s="383"/>
      <c r="IJD27" s="383"/>
      <c r="IJE27" s="383"/>
      <c r="IJF27" s="383"/>
      <c r="IJG27" s="383"/>
      <c r="IJH27" s="383"/>
      <c r="IJI27" s="383"/>
      <c r="IJJ27" s="383"/>
      <c r="IJK27" s="383"/>
      <c r="IJL27" s="383"/>
      <c r="IJM27" s="383"/>
      <c r="IJN27" s="383"/>
      <c r="IJO27" s="383"/>
      <c r="IJP27" s="383"/>
      <c r="IJQ27" s="383"/>
      <c r="IJR27" s="383"/>
      <c r="IJS27" s="383"/>
      <c r="IJT27" s="383"/>
      <c r="IJU27" s="383"/>
      <c r="IJV27" s="383"/>
      <c r="IJW27" s="383"/>
      <c r="IJX27" s="383"/>
      <c r="IJY27" s="383"/>
      <c r="IJZ27" s="383"/>
      <c r="IKA27" s="383"/>
      <c r="IKB27" s="383"/>
      <c r="IKC27" s="383"/>
      <c r="IKD27" s="383"/>
      <c r="IKE27" s="383"/>
      <c r="IKF27" s="383"/>
      <c r="IKG27" s="383"/>
      <c r="IKH27" s="383"/>
      <c r="IKI27" s="383"/>
      <c r="IKJ27" s="383"/>
      <c r="IKK27" s="383"/>
      <c r="IKL27" s="383"/>
      <c r="IKM27" s="383"/>
      <c r="IKN27" s="383"/>
      <c r="IKO27" s="383"/>
      <c r="IKP27" s="383"/>
      <c r="IKQ27" s="383"/>
      <c r="IKR27" s="383"/>
      <c r="IKS27" s="383"/>
      <c r="IKT27" s="383"/>
      <c r="IKU27" s="383"/>
      <c r="IKV27" s="383"/>
      <c r="IKW27" s="383"/>
      <c r="IKX27" s="383"/>
      <c r="IKY27" s="383"/>
      <c r="IKZ27" s="383"/>
      <c r="ILA27" s="383"/>
      <c r="ILB27" s="383"/>
      <c r="ILC27" s="383"/>
      <c r="ILD27" s="383"/>
      <c r="ILE27" s="383"/>
      <c r="ILF27" s="383"/>
      <c r="ILG27" s="383"/>
      <c r="ILH27" s="383"/>
      <c r="ILI27" s="383"/>
      <c r="ILJ27" s="383"/>
      <c r="ILK27" s="383"/>
      <c r="ILL27" s="383"/>
      <c r="ILM27" s="383"/>
      <c r="ILN27" s="383"/>
      <c r="ILO27" s="383"/>
      <c r="ILP27" s="383"/>
      <c r="ILQ27" s="383"/>
      <c r="ILR27" s="383"/>
      <c r="ILS27" s="383"/>
      <c r="ILT27" s="383"/>
      <c r="ILU27" s="383"/>
      <c r="ILV27" s="383"/>
      <c r="ILW27" s="383"/>
      <c r="ILX27" s="383"/>
      <c r="ILY27" s="383"/>
      <c r="ILZ27" s="383"/>
      <c r="IMA27" s="383"/>
      <c r="IMB27" s="383"/>
      <c r="IMC27" s="383"/>
      <c r="IMD27" s="383"/>
      <c r="IME27" s="383"/>
      <c r="IMF27" s="383"/>
      <c r="IMG27" s="383"/>
      <c r="IMH27" s="383"/>
      <c r="IMI27" s="383"/>
      <c r="IMJ27" s="383"/>
      <c r="IMK27" s="383"/>
      <c r="IML27" s="383"/>
      <c r="IMM27" s="383"/>
      <c r="IMN27" s="383"/>
      <c r="IMO27" s="383"/>
      <c r="IMP27" s="383"/>
      <c r="IMQ27" s="383"/>
      <c r="IMR27" s="383"/>
      <c r="IMS27" s="383"/>
      <c r="IMT27" s="383"/>
      <c r="IMU27" s="383"/>
      <c r="IMV27" s="383"/>
      <c r="IMW27" s="383"/>
      <c r="IMX27" s="383"/>
      <c r="IMY27" s="383"/>
      <c r="IMZ27" s="383"/>
      <c r="INA27" s="383"/>
      <c r="INB27" s="383"/>
      <c r="INC27" s="383"/>
      <c r="IND27" s="383"/>
      <c r="INE27" s="383"/>
      <c r="INF27" s="383"/>
      <c r="ING27" s="383"/>
      <c r="INH27" s="383"/>
      <c r="INI27" s="383"/>
      <c r="INJ27" s="383"/>
      <c r="INK27" s="383"/>
      <c r="INL27" s="383"/>
      <c r="INM27" s="383"/>
      <c r="INN27" s="383"/>
      <c r="INO27" s="383"/>
      <c r="INP27" s="383"/>
      <c r="INQ27" s="383"/>
      <c r="INR27" s="383"/>
      <c r="INS27" s="383"/>
      <c r="INT27" s="383"/>
      <c r="INU27" s="383"/>
      <c r="INV27" s="383"/>
      <c r="INW27" s="383"/>
      <c r="INX27" s="383"/>
      <c r="INY27" s="383"/>
      <c r="INZ27" s="383"/>
      <c r="IOA27" s="383"/>
      <c r="IOB27" s="383"/>
      <c r="IOC27" s="383"/>
      <c r="IOD27" s="383"/>
      <c r="IOE27" s="383"/>
      <c r="IOF27" s="383"/>
      <c r="IOG27" s="383"/>
      <c r="IOH27" s="383"/>
      <c r="IOI27" s="383"/>
      <c r="IOJ27" s="383"/>
      <c r="IOK27" s="383"/>
      <c r="IOL27" s="383"/>
      <c r="IOM27" s="383"/>
      <c r="ION27" s="383"/>
      <c r="IOO27" s="383"/>
      <c r="IOP27" s="383"/>
      <c r="IOQ27" s="383"/>
      <c r="IOR27" s="383"/>
      <c r="IOS27" s="383"/>
      <c r="IOT27" s="383"/>
      <c r="IOU27" s="383"/>
      <c r="IOV27" s="383"/>
      <c r="IOW27" s="383"/>
      <c r="IOX27" s="383"/>
      <c r="IOY27" s="383"/>
      <c r="IOZ27" s="383"/>
      <c r="IPA27" s="383"/>
      <c r="IPB27" s="383"/>
      <c r="IPC27" s="383"/>
      <c r="IPD27" s="383"/>
      <c r="IPE27" s="383"/>
      <c r="IPF27" s="383"/>
      <c r="IPG27" s="383"/>
      <c r="IPH27" s="383"/>
      <c r="IPI27" s="383"/>
      <c r="IPJ27" s="383"/>
      <c r="IPK27" s="383"/>
      <c r="IPL27" s="383"/>
      <c r="IPM27" s="383"/>
      <c r="IPN27" s="383"/>
      <c r="IPO27" s="383"/>
      <c r="IPP27" s="383"/>
      <c r="IPQ27" s="383"/>
      <c r="IPR27" s="383"/>
      <c r="IPS27" s="383"/>
      <c r="IPT27" s="383"/>
      <c r="IPU27" s="383"/>
      <c r="IPV27" s="383"/>
      <c r="IPW27" s="383"/>
      <c r="IPX27" s="383"/>
      <c r="IPY27" s="383"/>
      <c r="IPZ27" s="383"/>
      <c r="IQA27" s="383"/>
      <c r="IQB27" s="383"/>
      <c r="IQC27" s="383"/>
      <c r="IQD27" s="383"/>
      <c r="IQE27" s="383"/>
      <c r="IQF27" s="383"/>
      <c r="IQG27" s="383"/>
      <c r="IQH27" s="383"/>
      <c r="IQI27" s="383"/>
      <c r="IQJ27" s="383"/>
      <c r="IQK27" s="383"/>
      <c r="IQL27" s="383"/>
      <c r="IQM27" s="383"/>
      <c r="IQN27" s="383"/>
      <c r="IQO27" s="383"/>
      <c r="IQP27" s="383"/>
      <c r="IQQ27" s="383"/>
      <c r="IQR27" s="383"/>
      <c r="IQS27" s="383"/>
      <c r="IQT27" s="383"/>
      <c r="IQU27" s="383"/>
      <c r="IQV27" s="383"/>
      <c r="IQW27" s="383"/>
      <c r="IQX27" s="383"/>
      <c r="IQY27" s="383"/>
      <c r="IQZ27" s="383"/>
      <c r="IRA27" s="383"/>
      <c r="IRB27" s="383"/>
      <c r="IRC27" s="383"/>
      <c r="IRD27" s="383"/>
      <c r="IRE27" s="383"/>
      <c r="IRF27" s="383"/>
      <c r="IRG27" s="383"/>
      <c r="IRH27" s="383"/>
      <c r="IRI27" s="383"/>
      <c r="IRJ27" s="383"/>
      <c r="IRK27" s="383"/>
      <c r="IRL27" s="383"/>
      <c r="IRM27" s="383"/>
      <c r="IRN27" s="383"/>
      <c r="IRO27" s="383"/>
      <c r="IRP27" s="383"/>
      <c r="IRQ27" s="383"/>
      <c r="IRR27" s="383"/>
      <c r="IRS27" s="383"/>
      <c r="IRT27" s="383"/>
      <c r="IRU27" s="383"/>
      <c r="IRV27" s="383"/>
      <c r="IRW27" s="383"/>
      <c r="IRX27" s="383"/>
      <c r="IRY27" s="383"/>
      <c r="IRZ27" s="383"/>
      <c r="ISA27" s="383"/>
      <c r="ISB27" s="383"/>
      <c r="ISC27" s="383"/>
      <c r="ISD27" s="383"/>
      <c r="ISE27" s="383"/>
      <c r="ISF27" s="383"/>
      <c r="ISG27" s="383"/>
      <c r="ISH27" s="383"/>
      <c r="ISI27" s="383"/>
      <c r="ISJ27" s="383"/>
      <c r="ISK27" s="383"/>
      <c r="ISL27" s="383"/>
      <c r="ISM27" s="383"/>
      <c r="ISN27" s="383"/>
      <c r="ISO27" s="383"/>
      <c r="ISP27" s="383"/>
      <c r="ISQ27" s="383"/>
      <c r="ISR27" s="383"/>
      <c r="ISS27" s="383"/>
      <c r="IST27" s="383"/>
      <c r="ISU27" s="383"/>
      <c r="ISV27" s="383"/>
      <c r="ISW27" s="383"/>
      <c r="ISX27" s="383"/>
      <c r="ISY27" s="383"/>
      <c r="ISZ27" s="383"/>
      <c r="ITA27" s="383"/>
      <c r="ITB27" s="383"/>
      <c r="ITC27" s="383"/>
      <c r="ITD27" s="383"/>
      <c r="ITE27" s="383"/>
      <c r="ITF27" s="383"/>
      <c r="ITG27" s="383"/>
      <c r="ITH27" s="383"/>
      <c r="ITI27" s="383"/>
      <c r="ITJ27" s="383"/>
      <c r="ITK27" s="383"/>
      <c r="ITL27" s="383"/>
      <c r="ITM27" s="383"/>
      <c r="ITN27" s="383"/>
      <c r="ITO27" s="383"/>
      <c r="ITP27" s="383"/>
      <c r="ITQ27" s="383"/>
      <c r="ITR27" s="383"/>
      <c r="ITS27" s="383"/>
      <c r="ITT27" s="383"/>
      <c r="ITU27" s="383"/>
      <c r="ITV27" s="383"/>
      <c r="ITW27" s="383"/>
      <c r="ITX27" s="383"/>
      <c r="ITY27" s="383"/>
      <c r="ITZ27" s="383"/>
      <c r="IUA27" s="383"/>
      <c r="IUB27" s="383"/>
      <c r="IUC27" s="383"/>
      <c r="IUD27" s="383"/>
      <c r="IUE27" s="383"/>
      <c r="IUF27" s="383"/>
      <c r="IUG27" s="383"/>
      <c r="IUH27" s="383"/>
      <c r="IUI27" s="383"/>
      <c r="IUJ27" s="383"/>
      <c r="IUK27" s="383"/>
      <c r="IUL27" s="383"/>
      <c r="IUM27" s="383"/>
      <c r="IUN27" s="383"/>
      <c r="IUO27" s="383"/>
      <c r="IUP27" s="383"/>
      <c r="IUQ27" s="383"/>
      <c r="IUR27" s="383"/>
      <c r="IUS27" s="383"/>
      <c r="IUT27" s="383"/>
      <c r="IUU27" s="383"/>
      <c r="IUV27" s="383"/>
      <c r="IUW27" s="383"/>
      <c r="IUX27" s="383"/>
      <c r="IUY27" s="383"/>
      <c r="IUZ27" s="383"/>
      <c r="IVA27" s="383"/>
      <c r="IVB27" s="383"/>
      <c r="IVC27" s="383"/>
      <c r="IVD27" s="383"/>
      <c r="IVE27" s="383"/>
      <c r="IVF27" s="383"/>
      <c r="IVG27" s="383"/>
      <c r="IVH27" s="383"/>
      <c r="IVI27" s="383"/>
      <c r="IVJ27" s="383"/>
      <c r="IVK27" s="383"/>
      <c r="IVL27" s="383"/>
      <c r="IVM27" s="383"/>
      <c r="IVN27" s="383"/>
      <c r="IVO27" s="383"/>
      <c r="IVP27" s="383"/>
      <c r="IVQ27" s="383"/>
      <c r="IVR27" s="383"/>
      <c r="IVS27" s="383"/>
      <c r="IVT27" s="383"/>
      <c r="IVU27" s="383"/>
      <c r="IVV27" s="383"/>
      <c r="IVW27" s="383"/>
      <c r="IVX27" s="383"/>
      <c r="IVY27" s="383"/>
      <c r="IVZ27" s="383"/>
      <c r="IWA27" s="383"/>
      <c r="IWB27" s="383"/>
      <c r="IWC27" s="383"/>
      <c r="IWD27" s="383"/>
      <c r="IWE27" s="383"/>
      <c r="IWF27" s="383"/>
      <c r="IWG27" s="383"/>
      <c r="IWH27" s="383"/>
      <c r="IWI27" s="383"/>
      <c r="IWJ27" s="383"/>
      <c r="IWK27" s="383"/>
      <c r="IWL27" s="383"/>
      <c r="IWM27" s="383"/>
      <c r="IWN27" s="383"/>
      <c r="IWO27" s="383"/>
      <c r="IWP27" s="383"/>
      <c r="IWQ27" s="383"/>
      <c r="IWR27" s="383"/>
      <c r="IWS27" s="383"/>
      <c r="IWT27" s="383"/>
      <c r="IWU27" s="383"/>
      <c r="IWV27" s="383"/>
      <c r="IWW27" s="383"/>
      <c r="IWX27" s="383"/>
      <c r="IWY27" s="383"/>
      <c r="IWZ27" s="383"/>
      <c r="IXA27" s="383"/>
      <c r="IXB27" s="383"/>
      <c r="IXC27" s="383"/>
      <c r="IXD27" s="383"/>
      <c r="IXE27" s="383"/>
      <c r="IXF27" s="383"/>
      <c r="IXG27" s="383"/>
      <c r="IXH27" s="383"/>
      <c r="IXI27" s="383"/>
      <c r="IXJ27" s="383"/>
      <c r="IXK27" s="383"/>
      <c r="IXL27" s="383"/>
      <c r="IXM27" s="383"/>
      <c r="IXN27" s="383"/>
      <c r="IXO27" s="383"/>
      <c r="IXP27" s="383"/>
      <c r="IXQ27" s="383"/>
      <c r="IXR27" s="383"/>
      <c r="IXS27" s="383"/>
      <c r="IXT27" s="383"/>
      <c r="IXU27" s="383"/>
      <c r="IXV27" s="383"/>
      <c r="IXW27" s="383"/>
      <c r="IXX27" s="383"/>
      <c r="IXY27" s="383"/>
      <c r="IXZ27" s="383"/>
      <c r="IYA27" s="383"/>
      <c r="IYB27" s="383"/>
      <c r="IYC27" s="383"/>
      <c r="IYD27" s="383"/>
      <c r="IYE27" s="383"/>
      <c r="IYF27" s="383"/>
      <c r="IYG27" s="383"/>
      <c r="IYH27" s="383"/>
      <c r="IYI27" s="383"/>
      <c r="IYJ27" s="383"/>
      <c r="IYK27" s="383"/>
      <c r="IYL27" s="383"/>
      <c r="IYM27" s="383"/>
      <c r="IYN27" s="383"/>
      <c r="IYO27" s="383"/>
      <c r="IYP27" s="383"/>
      <c r="IYQ27" s="383"/>
      <c r="IYR27" s="383"/>
      <c r="IYS27" s="383"/>
      <c r="IYT27" s="383"/>
      <c r="IYU27" s="383"/>
      <c r="IYV27" s="383"/>
      <c r="IYW27" s="383"/>
      <c r="IYX27" s="383"/>
      <c r="IYY27" s="383"/>
      <c r="IYZ27" s="383"/>
      <c r="IZA27" s="383"/>
      <c r="IZB27" s="383"/>
      <c r="IZC27" s="383"/>
      <c r="IZD27" s="383"/>
      <c r="IZE27" s="383"/>
      <c r="IZF27" s="383"/>
      <c r="IZG27" s="383"/>
      <c r="IZH27" s="383"/>
      <c r="IZI27" s="383"/>
      <c r="IZJ27" s="383"/>
      <c r="IZK27" s="383"/>
      <c r="IZL27" s="383"/>
      <c r="IZM27" s="383"/>
      <c r="IZN27" s="383"/>
      <c r="IZO27" s="383"/>
      <c r="IZP27" s="383"/>
      <c r="IZQ27" s="383"/>
      <c r="IZR27" s="383"/>
      <c r="IZS27" s="383"/>
      <c r="IZT27" s="383"/>
      <c r="IZU27" s="383"/>
      <c r="IZV27" s="383"/>
      <c r="IZW27" s="383"/>
      <c r="IZX27" s="383"/>
      <c r="IZY27" s="383"/>
      <c r="IZZ27" s="383"/>
      <c r="JAA27" s="383"/>
      <c r="JAB27" s="383"/>
      <c r="JAC27" s="383"/>
      <c r="JAD27" s="383"/>
      <c r="JAE27" s="383"/>
      <c r="JAF27" s="383"/>
      <c r="JAG27" s="383"/>
      <c r="JAH27" s="383"/>
      <c r="JAI27" s="383"/>
      <c r="JAJ27" s="383"/>
      <c r="JAK27" s="383"/>
      <c r="JAL27" s="383"/>
      <c r="JAM27" s="383"/>
      <c r="JAN27" s="383"/>
      <c r="JAO27" s="383"/>
      <c r="JAP27" s="383"/>
      <c r="JAQ27" s="383"/>
      <c r="JAR27" s="383"/>
      <c r="JAS27" s="383"/>
      <c r="JAT27" s="383"/>
      <c r="JAU27" s="383"/>
      <c r="JAV27" s="383"/>
      <c r="JAW27" s="383"/>
      <c r="JAX27" s="383"/>
      <c r="JAY27" s="383"/>
      <c r="JAZ27" s="383"/>
      <c r="JBA27" s="383"/>
      <c r="JBB27" s="383"/>
      <c r="JBC27" s="383"/>
      <c r="JBD27" s="383"/>
      <c r="JBE27" s="383"/>
      <c r="JBF27" s="383"/>
      <c r="JBG27" s="383"/>
      <c r="JBH27" s="383"/>
      <c r="JBI27" s="383"/>
      <c r="JBJ27" s="383"/>
      <c r="JBK27" s="383"/>
      <c r="JBL27" s="383"/>
      <c r="JBM27" s="383"/>
      <c r="JBN27" s="383"/>
      <c r="JBO27" s="383"/>
      <c r="JBP27" s="383"/>
      <c r="JBQ27" s="383"/>
      <c r="JBR27" s="383"/>
      <c r="JBS27" s="383"/>
      <c r="JBT27" s="383"/>
      <c r="JBU27" s="383"/>
      <c r="JBV27" s="383"/>
      <c r="JBW27" s="383"/>
      <c r="JBX27" s="383"/>
      <c r="JBY27" s="383"/>
      <c r="JBZ27" s="383"/>
      <c r="JCA27" s="383"/>
      <c r="JCB27" s="383"/>
      <c r="JCC27" s="383"/>
      <c r="JCD27" s="383"/>
      <c r="JCE27" s="383"/>
      <c r="JCF27" s="383"/>
      <c r="JCG27" s="383"/>
      <c r="JCH27" s="383"/>
      <c r="JCI27" s="383"/>
      <c r="JCJ27" s="383"/>
      <c r="JCK27" s="383"/>
      <c r="JCL27" s="383"/>
      <c r="JCM27" s="383"/>
      <c r="JCN27" s="383"/>
      <c r="JCO27" s="383"/>
      <c r="JCP27" s="383"/>
      <c r="JCQ27" s="383"/>
      <c r="JCR27" s="383"/>
      <c r="JCS27" s="383"/>
      <c r="JCT27" s="383"/>
      <c r="JCU27" s="383"/>
      <c r="JCV27" s="383"/>
      <c r="JCW27" s="383"/>
      <c r="JCX27" s="383"/>
      <c r="JCY27" s="383"/>
      <c r="JCZ27" s="383"/>
      <c r="JDA27" s="383"/>
      <c r="JDB27" s="383"/>
      <c r="JDC27" s="383"/>
      <c r="JDD27" s="383"/>
      <c r="JDE27" s="383"/>
      <c r="JDF27" s="383"/>
      <c r="JDG27" s="383"/>
      <c r="JDH27" s="383"/>
      <c r="JDI27" s="383"/>
      <c r="JDJ27" s="383"/>
      <c r="JDK27" s="383"/>
      <c r="JDL27" s="383"/>
      <c r="JDM27" s="383"/>
      <c r="JDN27" s="383"/>
      <c r="JDO27" s="383"/>
      <c r="JDP27" s="383"/>
      <c r="JDQ27" s="383"/>
      <c r="JDR27" s="383"/>
      <c r="JDS27" s="383"/>
      <c r="JDT27" s="383"/>
      <c r="JDU27" s="383"/>
      <c r="JDV27" s="383"/>
      <c r="JDW27" s="383"/>
      <c r="JDX27" s="383"/>
      <c r="JDY27" s="383"/>
      <c r="JDZ27" s="383"/>
      <c r="JEA27" s="383"/>
      <c r="JEB27" s="383"/>
      <c r="JEC27" s="383"/>
      <c r="JED27" s="383"/>
      <c r="JEE27" s="383"/>
      <c r="JEF27" s="383"/>
      <c r="JEG27" s="383"/>
      <c r="JEH27" s="383"/>
      <c r="JEI27" s="383"/>
      <c r="JEJ27" s="383"/>
      <c r="JEK27" s="383"/>
      <c r="JEL27" s="383"/>
      <c r="JEM27" s="383"/>
      <c r="JEN27" s="383"/>
      <c r="JEO27" s="383"/>
      <c r="JEP27" s="383"/>
      <c r="JEQ27" s="383"/>
      <c r="JER27" s="383"/>
      <c r="JES27" s="383"/>
      <c r="JET27" s="383"/>
      <c r="JEU27" s="383"/>
      <c r="JEV27" s="383"/>
      <c r="JEW27" s="383"/>
      <c r="JEX27" s="383"/>
      <c r="JEY27" s="383"/>
      <c r="JEZ27" s="383"/>
      <c r="JFA27" s="383"/>
      <c r="JFB27" s="383"/>
      <c r="JFC27" s="383"/>
      <c r="JFD27" s="383"/>
      <c r="JFE27" s="383"/>
      <c r="JFF27" s="383"/>
      <c r="JFG27" s="383"/>
      <c r="JFH27" s="383"/>
      <c r="JFI27" s="383"/>
      <c r="JFJ27" s="383"/>
      <c r="JFK27" s="383"/>
      <c r="JFL27" s="383"/>
      <c r="JFM27" s="383"/>
      <c r="JFN27" s="383"/>
      <c r="JFO27" s="383"/>
      <c r="JFP27" s="383"/>
      <c r="JFQ27" s="383"/>
      <c r="JFR27" s="383"/>
      <c r="JFS27" s="383"/>
      <c r="JFT27" s="383"/>
      <c r="JFU27" s="383"/>
      <c r="JFV27" s="383"/>
      <c r="JFW27" s="383"/>
      <c r="JFX27" s="383"/>
      <c r="JFY27" s="383"/>
      <c r="JFZ27" s="383"/>
      <c r="JGA27" s="383"/>
      <c r="JGB27" s="383"/>
      <c r="JGC27" s="383"/>
      <c r="JGD27" s="383"/>
      <c r="JGE27" s="383"/>
      <c r="JGF27" s="383"/>
      <c r="JGG27" s="383"/>
      <c r="JGH27" s="383"/>
      <c r="JGI27" s="383"/>
      <c r="JGJ27" s="383"/>
      <c r="JGK27" s="383"/>
      <c r="JGL27" s="383"/>
      <c r="JGM27" s="383"/>
      <c r="JGN27" s="383"/>
      <c r="JGO27" s="383"/>
      <c r="JGP27" s="383"/>
      <c r="JGQ27" s="383"/>
      <c r="JGR27" s="383"/>
      <c r="JGS27" s="383"/>
      <c r="JGT27" s="383"/>
      <c r="JGU27" s="383"/>
      <c r="JGV27" s="383"/>
      <c r="JGW27" s="383"/>
      <c r="JGX27" s="383"/>
      <c r="JGY27" s="383"/>
      <c r="JGZ27" s="383"/>
      <c r="JHA27" s="383"/>
      <c r="JHB27" s="383"/>
      <c r="JHC27" s="383"/>
      <c r="JHD27" s="383"/>
      <c r="JHE27" s="383"/>
      <c r="JHF27" s="383"/>
      <c r="JHG27" s="383"/>
      <c r="JHH27" s="383"/>
      <c r="JHI27" s="383"/>
      <c r="JHJ27" s="383"/>
      <c r="JHK27" s="383"/>
      <c r="JHL27" s="383"/>
      <c r="JHM27" s="383"/>
      <c r="JHN27" s="383"/>
      <c r="JHO27" s="383"/>
      <c r="JHP27" s="383"/>
      <c r="JHQ27" s="383"/>
      <c r="JHR27" s="383"/>
      <c r="JHS27" s="383"/>
      <c r="JHT27" s="383"/>
      <c r="JHU27" s="383"/>
      <c r="JHV27" s="383"/>
      <c r="JHW27" s="383"/>
      <c r="JHX27" s="383"/>
      <c r="JHY27" s="383"/>
      <c r="JHZ27" s="383"/>
      <c r="JIA27" s="383"/>
      <c r="JIB27" s="383"/>
      <c r="JIC27" s="383"/>
      <c r="JID27" s="383"/>
      <c r="JIE27" s="383"/>
      <c r="JIF27" s="383"/>
      <c r="JIG27" s="383"/>
      <c r="JIH27" s="383"/>
      <c r="JII27" s="383"/>
      <c r="JIJ27" s="383"/>
      <c r="JIK27" s="383"/>
      <c r="JIL27" s="383"/>
      <c r="JIM27" s="383"/>
      <c r="JIN27" s="383"/>
      <c r="JIO27" s="383"/>
      <c r="JIP27" s="383"/>
      <c r="JIQ27" s="383"/>
      <c r="JIR27" s="383"/>
      <c r="JIS27" s="383"/>
      <c r="JIT27" s="383"/>
      <c r="JIU27" s="383"/>
      <c r="JIV27" s="383"/>
      <c r="JIW27" s="383"/>
      <c r="JIX27" s="383"/>
      <c r="JIY27" s="383"/>
      <c r="JIZ27" s="383"/>
      <c r="JJA27" s="383"/>
      <c r="JJB27" s="383"/>
      <c r="JJC27" s="383"/>
      <c r="JJD27" s="383"/>
      <c r="JJE27" s="383"/>
      <c r="JJF27" s="383"/>
      <c r="JJG27" s="383"/>
      <c r="JJH27" s="383"/>
      <c r="JJI27" s="383"/>
      <c r="JJJ27" s="383"/>
      <c r="JJK27" s="383"/>
      <c r="JJL27" s="383"/>
      <c r="JJM27" s="383"/>
      <c r="JJN27" s="383"/>
      <c r="JJO27" s="383"/>
      <c r="JJP27" s="383"/>
      <c r="JJQ27" s="383"/>
      <c r="JJR27" s="383"/>
      <c r="JJS27" s="383"/>
      <c r="JJT27" s="383"/>
      <c r="JJU27" s="383"/>
      <c r="JJV27" s="383"/>
      <c r="JJW27" s="383"/>
      <c r="JJX27" s="383"/>
      <c r="JJY27" s="383"/>
      <c r="JJZ27" s="383"/>
      <c r="JKA27" s="383"/>
      <c r="JKB27" s="383"/>
      <c r="JKC27" s="383"/>
      <c r="JKD27" s="383"/>
      <c r="JKE27" s="383"/>
      <c r="JKF27" s="383"/>
      <c r="JKG27" s="383"/>
      <c r="JKH27" s="383"/>
      <c r="JKI27" s="383"/>
      <c r="JKJ27" s="383"/>
      <c r="JKK27" s="383"/>
      <c r="JKL27" s="383"/>
      <c r="JKM27" s="383"/>
      <c r="JKN27" s="383"/>
      <c r="JKO27" s="383"/>
      <c r="JKP27" s="383"/>
      <c r="JKQ27" s="383"/>
      <c r="JKR27" s="383"/>
      <c r="JKS27" s="383"/>
      <c r="JKT27" s="383"/>
      <c r="JKU27" s="383"/>
      <c r="JKV27" s="383"/>
      <c r="JKW27" s="383"/>
      <c r="JKX27" s="383"/>
      <c r="JKY27" s="383"/>
      <c r="JKZ27" s="383"/>
      <c r="JLA27" s="383"/>
      <c r="JLB27" s="383"/>
      <c r="JLC27" s="383"/>
      <c r="JLD27" s="383"/>
      <c r="JLE27" s="383"/>
      <c r="JLF27" s="383"/>
      <c r="JLG27" s="383"/>
      <c r="JLH27" s="383"/>
      <c r="JLI27" s="383"/>
      <c r="JLJ27" s="383"/>
      <c r="JLK27" s="383"/>
      <c r="JLL27" s="383"/>
      <c r="JLM27" s="383"/>
      <c r="JLN27" s="383"/>
      <c r="JLO27" s="383"/>
      <c r="JLP27" s="383"/>
      <c r="JLQ27" s="383"/>
      <c r="JLR27" s="383"/>
      <c r="JLS27" s="383"/>
      <c r="JLT27" s="383"/>
      <c r="JLU27" s="383"/>
      <c r="JLV27" s="383"/>
      <c r="JLW27" s="383"/>
      <c r="JLX27" s="383"/>
      <c r="JLY27" s="383"/>
      <c r="JLZ27" s="383"/>
      <c r="JMA27" s="383"/>
      <c r="JMB27" s="383"/>
      <c r="JMC27" s="383"/>
      <c r="JMD27" s="383"/>
      <c r="JME27" s="383"/>
      <c r="JMF27" s="383"/>
      <c r="JMG27" s="383"/>
      <c r="JMH27" s="383"/>
      <c r="JMI27" s="383"/>
      <c r="JMJ27" s="383"/>
      <c r="JMK27" s="383"/>
      <c r="JML27" s="383"/>
      <c r="JMM27" s="383"/>
      <c r="JMN27" s="383"/>
      <c r="JMO27" s="383"/>
      <c r="JMP27" s="383"/>
      <c r="JMQ27" s="383"/>
      <c r="JMR27" s="383"/>
      <c r="JMS27" s="383"/>
      <c r="JMT27" s="383"/>
      <c r="JMU27" s="383"/>
      <c r="JMV27" s="383"/>
      <c r="JMW27" s="383"/>
      <c r="JMX27" s="383"/>
      <c r="JMY27" s="383"/>
      <c r="JMZ27" s="383"/>
      <c r="JNA27" s="383"/>
      <c r="JNB27" s="383"/>
      <c r="JNC27" s="383"/>
      <c r="JND27" s="383"/>
      <c r="JNE27" s="383"/>
      <c r="JNF27" s="383"/>
      <c r="JNG27" s="383"/>
      <c r="JNH27" s="383"/>
      <c r="JNI27" s="383"/>
      <c r="JNJ27" s="383"/>
      <c r="JNK27" s="383"/>
      <c r="JNL27" s="383"/>
      <c r="JNM27" s="383"/>
      <c r="JNN27" s="383"/>
      <c r="JNO27" s="383"/>
      <c r="JNP27" s="383"/>
      <c r="JNQ27" s="383"/>
      <c r="JNR27" s="383"/>
      <c r="JNS27" s="383"/>
      <c r="JNT27" s="383"/>
      <c r="JNU27" s="383"/>
      <c r="JNV27" s="383"/>
      <c r="JNW27" s="383"/>
      <c r="JNX27" s="383"/>
      <c r="JNY27" s="383"/>
      <c r="JNZ27" s="383"/>
      <c r="JOA27" s="383"/>
      <c r="JOB27" s="383"/>
      <c r="JOC27" s="383"/>
      <c r="JOD27" s="383"/>
      <c r="JOE27" s="383"/>
      <c r="JOF27" s="383"/>
      <c r="JOG27" s="383"/>
      <c r="JOH27" s="383"/>
      <c r="JOI27" s="383"/>
      <c r="JOJ27" s="383"/>
      <c r="JOK27" s="383"/>
      <c r="JOL27" s="383"/>
      <c r="JOM27" s="383"/>
      <c r="JON27" s="383"/>
      <c r="JOO27" s="383"/>
      <c r="JOP27" s="383"/>
      <c r="JOQ27" s="383"/>
      <c r="JOR27" s="383"/>
      <c r="JOS27" s="383"/>
      <c r="JOT27" s="383"/>
      <c r="JOU27" s="383"/>
      <c r="JOV27" s="383"/>
      <c r="JOW27" s="383"/>
      <c r="JOX27" s="383"/>
      <c r="JOY27" s="383"/>
      <c r="JOZ27" s="383"/>
      <c r="JPA27" s="383"/>
      <c r="JPB27" s="383"/>
      <c r="JPC27" s="383"/>
      <c r="JPD27" s="383"/>
      <c r="JPE27" s="383"/>
      <c r="JPF27" s="383"/>
      <c r="JPG27" s="383"/>
      <c r="JPH27" s="383"/>
      <c r="JPI27" s="383"/>
      <c r="JPJ27" s="383"/>
      <c r="JPK27" s="383"/>
      <c r="JPL27" s="383"/>
      <c r="JPM27" s="383"/>
      <c r="JPN27" s="383"/>
      <c r="JPO27" s="383"/>
      <c r="JPP27" s="383"/>
      <c r="JPQ27" s="383"/>
      <c r="JPR27" s="383"/>
      <c r="JPS27" s="383"/>
      <c r="JPT27" s="383"/>
      <c r="JPU27" s="383"/>
      <c r="JPV27" s="383"/>
      <c r="JPW27" s="383"/>
      <c r="JPX27" s="383"/>
      <c r="JPY27" s="383"/>
      <c r="JPZ27" s="383"/>
      <c r="JQA27" s="383"/>
      <c r="JQB27" s="383"/>
      <c r="JQC27" s="383"/>
      <c r="JQD27" s="383"/>
      <c r="JQE27" s="383"/>
      <c r="JQF27" s="383"/>
      <c r="JQG27" s="383"/>
      <c r="JQH27" s="383"/>
      <c r="JQI27" s="383"/>
      <c r="JQJ27" s="383"/>
      <c r="JQK27" s="383"/>
      <c r="JQL27" s="383"/>
      <c r="JQM27" s="383"/>
      <c r="JQN27" s="383"/>
      <c r="JQO27" s="383"/>
      <c r="JQP27" s="383"/>
      <c r="JQQ27" s="383"/>
      <c r="JQR27" s="383"/>
      <c r="JQS27" s="383"/>
      <c r="JQT27" s="383"/>
      <c r="JQU27" s="383"/>
      <c r="JQV27" s="383"/>
      <c r="JQW27" s="383"/>
      <c r="JQX27" s="383"/>
      <c r="JQY27" s="383"/>
      <c r="JQZ27" s="383"/>
      <c r="JRA27" s="383"/>
      <c r="JRB27" s="383"/>
      <c r="JRC27" s="383"/>
      <c r="JRD27" s="383"/>
      <c r="JRE27" s="383"/>
      <c r="JRF27" s="383"/>
      <c r="JRG27" s="383"/>
      <c r="JRH27" s="383"/>
      <c r="JRI27" s="383"/>
      <c r="JRJ27" s="383"/>
      <c r="JRK27" s="383"/>
      <c r="JRL27" s="383"/>
      <c r="JRM27" s="383"/>
      <c r="JRN27" s="383"/>
      <c r="JRO27" s="383"/>
      <c r="JRP27" s="383"/>
      <c r="JRQ27" s="383"/>
      <c r="JRR27" s="383"/>
      <c r="JRS27" s="383"/>
      <c r="JRT27" s="383"/>
      <c r="JRU27" s="383"/>
      <c r="JRV27" s="383"/>
      <c r="JRW27" s="383"/>
      <c r="JRX27" s="383"/>
      <c r="JRY27" s="383"/>
      <c r="JRZ27" s="383"/>
      <c r="JSA27" s="383"/>
      <c r="JSB27" s="383"/>
      <c r="JSC27" s="383"/>
      <c r="JSD27" s="383"/>
      <c r="JSE27" s="383"/>
      <c r="JSF27" s="383"/>
      <c r="JSG27" s="383"/>
      <c r="JSH27" s="383"/>
      <c r="JSI27" s="383"/>
      <c r="JSJ27" s="383"/>
      <c r="JSK27" s="383"/>
      <c r="JSL27" s="383"/>
      <c r="JSM27" s="383"/>
      <c r="JSN27" s="383"/>
      <c r="JSO27" s="383"/>
      <c r="JSP27" s="383"/>
      <c r="JSQ27" s="383"/>
      <c r="JSR27" s="383"/>
      <c r="JSS27" s="383"/>
      <c r="JST27" s="383"/>
      <c r="JSU27" s="383"/>
      <c r="JSV27" s="383"/>
      <c r="JSW27" s="383"/>
      <c r="JSX27" s="383"/>
      <c r="JSY27" s="383"/>
      <c r="JSZ27" s="383"/>
      <c r="JTA27" s="383"/>
      <c r="JTB27" s="383"/>
      <c r="JTC27" s="383"/>
      <c r="JTD27" s="383"/>
      <c r="JTE27" s="383"/>
      <c r="JTF27" s="383"/>
      <c r="JTG27" s="383"/>
      <c r="JTH27" s="383"/>
      <c r="JTI27" s="383"/>
      <c r="JTJ27" s="383"/>
      <c r="JTK27" s="383"/>
      <c r="JTL27" s="383"/>
      <c r="JTM27" s="383"/>
      <c r="JTN27" s="383"/>
      <c r="JTO27" s="383"/>
      <c r="JTP27" s="383"/>
      <c r="JTQ27" s="383"/>
      <c r="JTR27" s="383"/>
      <c r="JTS27" s="383"/>
      <c r="JTT27" s="383"/>
      <c r="JTU27" s="383"/>
      <c r="JTV27" s="383"/>
      <c r="JTW27" s="383"/>
      <c r="JTX27" s="383"/>
      <c r="JTY27" s="383"/>
      <c r="JTZ27" s="383"/>
      <c r="JUA27" s="383"/>
      <c r="JUB27" s="383"/>
      <c r="JUC27" s="383"/>
      <c r="JUD27" s="383"/>
      <c r="JUE27" s="383"/>
      <c r="JUF27" s="383"/>
      <c r="JUG27" s="383"/>
      <c r="JUH27" s="383"/>
      <c r="JUI27" s="383"/>
      <c r="JUJ27" s="383"/>
      <c r="JUK27" s="383"/>
      <c r="JUL27" s="383"/>
      <c r="JUM27" s="383"/>
      <c r="JUN27" s="383"/>
      <c r="JUO27" s="383"/>
      <c r="JUP27" s="383"/>
      <c r="JUQ27" s="383"/>
      <c r="JUR27" s="383"/>
      <c r="JUS27" s="383"/>
      <c r="JUT27" s="383"/>
      <c r="JUU27" s="383"/>
      <c r="JUV27" s="383"/>
      <c r="JUW27" s="383"/>
      <c r="JUX27" s="383"/>
      <c r="JUY27" s="383"/>
      <c r="JUZ27" s="383"/>
      <c r="JVA27" s="383"/>
      <c r="JVB27" s="383"/>
      <c r="JVC27" s="383"/>
      <c r="JVD27" s="383"/>
      <c r="JVE27" s="383"/>
      <c r="JVF27" s="383"/>
      <c r="JVG27" s="383"/>
      <c r="JVH27" s="383"/>
      <c r="JVI27" s="383"/>
      <c r="JVJ27" s="383"/>
      <c r="JVK27" s="383"/>
      <c r="JVL27" s="383"/>
      <c r="JVM27" s="383"/>
      <c r="JVN27" s="383"/>
      <c r="JVO27" s="383"/>
      <c r="JVP27" s="383"/>
      <c r="JVQ27" s="383"/>
      <c r="JVR27" s="383"/>
      <c r="JVS27" s="383"/>
      <c r="JVT27" s="383"/>
      <c r="JVU27" s="383"/>
      <c r="JVV27" s="383"/>
      <c r="JVW27" s="383"/>
      <c r="JVX27" s="383"/>
      <c r="JVY27" s="383"/>
      <c r="JVZ27" s="383"/>
      <c r="JWA27" s="383"/>
      <c r="JWB27" s="383"/>
      <c r="JWC27" s="383"/>
      <c r="JWD27" s="383"/>
      <c r="JWE27" s="383"/>
      <c r="JWF27" s="383"/>
      <c r="JWG27" s="383"/>
      <c r="JWH27" s="383"/>
      <c r="JWI27" s="383"/>
      <c r="JWJ27" s="383"/>
      <c r="JWK27" s="383"/>
      <c r="JWL27" s="383"/>
      <c r="JWM27" s="383"/>
      <c r="JWN27" s="383"/>
      <c r="JWO27" s="383"/>
      <c r="JWP27" s="383"/>
      <c r="JWQ27" s="383"/>
      <c r="JWR27" s="383"/>
      <c r="JWS27" s="383"/>
      <c r="JWT27" s="383"/>
      <c r="JWU27" s="383"/>
      <c r="JWV27" s="383"/>
      <c r="JWW27" s="383"/>
      <c r="JWX27" s="383"/>
      <c r="JWY27" s="383"/>
      <c r="JWZ27" s="383"/>
      <c r="JXA27" s="383"/>
      <c r="JXB27" s="383"/>
      <c r="JXC27" s="383"/>
      <c r="JXD27" s="383"/>
      <c r="JXE27" s="383"/>
      <c r="JXF27" s="383"/>
      <c r="JXG27" s="383"/>
      <c r="JXH27" s="383"/>
      <c r="JXI27" s="383"/>
      <c r="JXJ27" s="383"/>
      <c r="JXK27" s="383"/>
      <c r="JXL27" s="383"/>
      <c r="JXM27" s="383"/>
      <c r="JXN27" s="383"/>
      <c r="JXO27" s="383"/>
      <c r="JXP27" s="383"/>
      <c r="JXQ27" s="383"/>
      <c r="JXR27" s="383"/>
      <c r="JXS27" s="383"/>
      <c r="JXT27" s="383"/>
      <c r="JXU27" s="383"/>
      <c r="JXV27" s="383"/>
      <c r="JXW27" s="383"/>
      <c r="JXX27" s="383"/>
      <c r="JXY27" s="383"/>
      <c r="JXZ27" s="383"/>
      <c r="JYA27" s="383"/>
      <c r="JYB27" s="383"/>
      <c r="JYC27" s="383"/>
      <c r="JYD27" s="383"/>
      <c r="JYE27" s="383"/>
      <c r="JYF27" s="383"/>
      <c r="JYG27" s="383"/>
      <c r="JYH27" s="383"/>
      <c r="JYI27" s="383"/>
      <c r="JYJ27" s="383"/>
      <c r="JYK27" s="383"/>
      <c r="JYL27" s="383"/>
      <c r="JYM27" s="383"/>
      <c r="JYN27" s="383"/>
      <c r="JYO27" s="383"/>
      <c r="JYP27" s="383"/>
      <c r="JYQ27" s="383"/>
      <c r="JYR27" s="383"/>
      <c r="JYS27" s="383"/>
      <c r="JYT27" s="383"/>
      <c r="JYU27" s="383"/>
      <c r="JYV27" s="383"/>
      <c r="JYW27" s="383"/>
      <c r="JYX27" s="383"/>
      <c r="JYY27" s="383"/>
      <c r="JYZ27" s="383"/>
      <c r="JZA27" s="383"/>
      <c r="JZB27" s="383"/>
      <c r="JZC27" s="383"/>
      <c r="JZD27" s="383"/>
      <c r="JZE27" s="383"/>
      <c r="JZF27" s="383"/>
      <c r="JZG27" s="383"/>
      <c r="JZH27" s="383"/>
      <c r="JZI27" s="383"/>
      <c r="JZJ27" s="383"/>
      <c r="JZK27" s="383"/>
      <c r="JZL27" s="383"/>
      <c r="JZM27" s="383"/>
      <c r="JZN27" s="383"/>
      <c r="JZO27" s="383"/>
      <c r="JZP27" s="383"/>
      <c r="JZQ27" s="383"/>
      <c r="JZR27" s="383"/>
      <c r="JZS27" s="383"/>
      <c r="JZT27" s="383"/>
      <c r="JZU27" s="383"/>
      <c r="JZV27" s="383"/>
      <c r="JZW27" s="383"/>
      <c r="JZX27" s="383"/>
      <c r="JZY27" s="383"/>
      <c r="JZZ27" s="383"/>
      <c r="KAA27" s="383"/>
      <c r="KAB27" s="383"/>
      <c r="KAC27" s="383"/>
      <c r="KAD27" s="383"/>
      <c r="KAE27" s="383"/>
      <c r="KAF27" s="383"/>
      <c r="KAG27" s="383"/>
      <c r="KAH27" s="383"/>
      <c r="KAI27" s="383"/>
      <c r="KAJ27" s="383"/>
      <c r="KAK27" s="383"/>
      <c r="KAL27" s="383"/>
      <c r="KAM27" s="383"/>
      <c r="KAN27" s="383"/>
      <c r="KAO27" s="383"/>
      <c r="KAP27" s="383"/>
      <c r="KAQ27" s="383"/>
      <c r="KAR27" s="383"/>
      <c r="KAS27" s="383"/>
      <c r="KAT27" s="383"/>
      <c r="KAU27" s="383"/>
      <c r="KAV27" s="383"/>
      <c r="KAW27" s="383"/>
      <c r="KAX27" s="383"/>
      <c r="KAY27" s="383"/>
      <c r="KAZ27" s="383"/>
      <c r="KBA27" s="383"/>
      <c r="KBB27" s="383"/>
      <c r="KBC27" s="383"/>
      <c r="KBD27" s="383"/>
      <c r="KBE27" s="383"/>
      <c r="KBF27" s="383"/>
      <c r="KBG27" s="383"/>
      <c r="KBH27" s="383"/>
      <c r="KBI27" s="383"/>
      <c r="KBJ27" s="383"/>
      <c r="KBK27" s="383"/>
      <c r="KBL27" s="383"/>
      <c r="KBM27" s="383"/>
      <c r="KBN27" s="383"/>
      <c r="KBO27" s="383"/>
      <c r="KBP27" s="383"/>
      <c r="KBQ27" s="383"/>
      <c r="KBR27" s="383"/>
      <c r="KBS27" s="383"/>
      <c r="KBT27" s="383"/>
      <c r="KBU27" s="383"/>
      <c r="KBV27" s="383"/>
      <c r="KBW27" s="383"/>
      <c r="KBX27" s="383"/>
      <c r="KBY27" s="383"/>
      <c r="KBZ27" s="383"/>
      <c r="KCA27" s="383"/>
      <c r="KCB27" s="383"/>
      <c r="KCC27" s="383"/>
      <c r="KCD27" s="383"/>
      <c r="KCE27" s="383"/>
      <c r="KCF27" s="383"/>
      <c r="KCG27" s="383"/>
      <c r="KCH27" s="383"/>
      <c r="KCI27" s="383"/>
      <c r="KCJ27" s="383"/>
      <c r="KCK27" s="383"/>
      <c r="KCL27" s="383"/>
      <c r="KCM27" s="383"/>
      <c r="KCN27" s="383"/>
      <c r="KCO27" s="383"/>
      <c r="KCP27" s="383"/>
      <c r="KCQ27" s="383"/>
      <c r="KCR27" s="383"/>
      <c r="KCS27" s="383"/>
      <c r="KCT27" s="383"/>
      <c r="KCU27" s="383"/>
      <c r="KCV27" s="383"/>
      <c r="KCW27" s="383"/>
      <c r="KCX27" s="383"/>
      <c r="KCY27" s="383"/>
      <c r="KCZ27" s="383"/>
      <c r="KDA27" s="383"/>
      <c r="KDB27" s="383"/>
      <c r="KDC27" s="383"/>
      <c r="KDD27" s="383"/>
      <c r="KDE27" s="383"/>
      <c r="KDF27" s="383"/>
      <c r="KDG27" s="383"/>
      <c r="KDH27" s="383"/>
      <c r="KDI27" s="383"/>
      <c r="KDJ27" s="383"/>
      <c r="KDK27" s="383"/>
      <c r="KDL27" s="383"/>
      <c r="KDM27" s="383"/>
      <c r="KDN27" s="383"/>
      <c r="KDO27" s="383"/>
      <c r="KDP27" s="383"/>
      <c r="KDQ27" s="383"/>
      <c r="KDR27" s="383"/>
      <c r="KDS27" s="383"/>
      <c r="KDT27" s="383"/>
      <c r="KDU27" s="383"/>
      <c r="KDV27" s="383"/>
      <c r="KDW27" s="383"/>
      <c r="KDX27" s="383"/>
      <c r="KDY27" s="383"/>
      <c r="KDZ27" s="383"/>
      <c r="KEA27" s="383"/>
      <c r="KEB27" s="383"/>
      <c r="KEC27" s="383"/>
      <c r="KED27" s="383"/>
      <c r="KEE27" s="383"/>
      <c r="KEF27" s="383"/>
      <c r="KEG27" s="383"/>
      <c r="KEH27" s="383"/>
      <c r="KEI27" s="383"/>
      <c r="KEJ27" s="383"/>
      <c r="KEK27" s="383"/>
      <c r="KEL27" s="383"/>
      <c r="KEM27" s="383"/>
      <c r="KEN27" s="383"/>
      <c r="KEO27" s="383"/>
      <c r="KEP27" s="383"/>
      <c r="KEQ27" s="383"/>
      <c r="KER27" s="383"/>
      <c r="KES27" s="383"/>
      <c r="KET27" s="383"/>
      <c r="KEU27" s="383"/>
      <c r="KEV27" s="383"/>
      <c r="KEW27" s="383"/>
      <c r="KEX27" s="383"/>
      <c r="KEY27" s="383"/>
      <c r="KEZ27" s="383"/>
      <c r="KFA27" s="383"/>
      <c r="KFB27" s="383"/>
      <c r="KFC27" s="383"/>
      <c r="KFD27" s="383"/>
      <c r="KFE27" s="383"/>
      <c r="KFF27" s="383"/>
      <c r="KFG27" s="383"/>
      <c r="KFH27" s="383"/>
      <c r="KFI27" s="383"/>
      <c r="KFJ27" s="383"/>
      <c r="KFK27" s="383"/>
      <c r="KFL27" s="383"/>
      <c r="KFM27" s="383"/>
      <c r="KFN27" s="383"/>
      <c r="KFO27" s="383"/>
      <c r="KFP27" s="383"/>
      <c r="KFQ27" s="383"/>
      <c r="KFR27" s="383"/>
      <c r="KFS27" s="383"/>
      <c r="KFT27" s="383"/>
      <c r="KFU27" s="383"/>
      <c r="KFV27" s="383"/>
      <c r="KFW27" s="383"/>
      <c r="KFX27" s="383"/>
      <c r="KFY27" s="383"/>
      <c r="KFZ27" s="383"/>
      <c r="KGA27" s="383"/>
      <c r="KGB27" s="383"/>
      <c r="KGC27" s="383"/>
      <c r="KGD27" s="383"/>
      <c r="KGE27" s="383"/>
      <c r="KGF27" s="383"/>
      <c r="KGG27" s="383"/>
      <c r="KGH27" s="383"/>
      <c r="KGI27" s="383"/>
      <c r="KGJ27" s="383"/>
      <c r="KGK27" s="383"/>
      <c r="KGL27" s="383"/>
      <c r="KGM27" s="383"/>
      <c r="KGN27" s="383"/>
      <c r="KGO27" s="383"/>
      <c r="KGP27" s="383"/>
      <c r="KGQ27" s="383"/>
      <c r="KGR27" s="383"/>
      <c r="KGS27" s="383"/>
      <c r="KGT27" s="383"/>
      <c r="KGU27" s="383"/>
      <c r="KGV27" s="383"/>
      <c r="KGW27" s="383"/>
      <c r="KGX27" s="383"/>
      <c r="KGY27" s="383"/>
      <c r="KGZ27" s="383"/>
      <c r="KHA27" s="383"/>
      <c r="KHB27" s="383"/>
      <c r="KHC27" s="383"/>
      <c r="KHD27" s="383"/>
      <c r="KHE27" s="383"/>
      <c r="KHF27" s="383"/>
      <c r="KHG27" s="383"/>
      <c r="KHH27" s="383"/>
      <c r="KHI27" s="383"/>
      <c r="KHJ27" s="383"/>
      <c r="KHK27" s="383"/>
      <c r="KHL27" s="383"/>
      <c r="KHM27" s="383"/>
      <c r="KHN27" s="383"/>
      <c r="KHO27" s="383"/>
      <c r="KHP27" s="383"/>
      <c r="KHQ27" s="383"/>
      <c r="KHR27" s="383"/>
      <c r="KHS27" s="383"/>
      <c r="KHT27" s="383"/>
      <c r="KHU27" s="383"/>
      <c r="KHV27" s="383"/>
      <c r="KHW27" s="383"/>
      <c r="KHX27" s="383"/>
      <c r="KHY27" s="383"/>
      <c r="KHZ27" s="383"/>
      <c r="KIA27" s="383"/>
      <c r="KIB27" s="383"/>
      <c r="KIC27" s="383"/>
      <c r="KID27" s="383"/>
      <c r="KIE27" s="383"/>
      <c r="KIF27" s="383"/>
      <c r="KIG27" s="383"/>
      <c r="KIH27" s="383"/>
      <c r="KII27" s="383"/>
      <c r="KIJ27" s="383"/>
      <c r="KIK27" s="383"/>
      <c r="KIL27" s="383"/>
      <c r="KIM27" s="383"/>
      <c r="KIN27" s="383"/>
      <c r="KIO27" s="383"/>
      <c r="KIP27" s="383"/>
      <c r="KIQ27" s="383"/>
      <c r="KIR27" s="383"/>
      <c r="KIS27" s="383"/>
      <c r="KIT27" s="383"/>
      <c r="KIU27" s="383"/>
      <c r="KIV27" s="383"/>
      <c r="KIW27" s="383"/>
      <c r="KIX27" s="383"/>
      <c r="KIY27" s="383"/>
      <c r="KIZ27" s="383"/>
      <c r="KJA27" s="383"/>
      <c r="KJB27" s="383"/>
      <c r="KJC27" s="383"/>
      <c r="KJD27" s="383"/>
      <c r="KJE27" s="383"/>
      <c r="KJF27" s="383"/>
      <c r="KJG27" s="383"/>
      <c r="KJH27" s="383"/>
      <c r="KJI27" s="383"/>
      <c r="KJJ27" s="383"/>
      <c r="KJK27" s="383"/>
      <c r="KJL27" s="383"/>
      <c r="KJM27" s="383"/>
      <c r="KJN27" s="383"/>
      <c r="KJO27" s="383"/>
      <c r="KJP27" s="383"/>
      <c r="KJQ27" s="383"/>
      <c r="KJR27" s="383"/>
      <c r="KJS27" s="383"/>
      <c r="KJT27" s="383"/>
      <c r="KJU27" s="383"/>
      <c r="KJV27" s="383"/>
      <c r="KJW27" s="383"/>
      <c r="KJX27" s="383"/>
      <c r="KJY27" s="383"/>
      <c r="KJZ27" s="383"/>
      <c r="KKA27" s="383"/>
      <c r="KKB27" s="383"/>
      <c r="KKC27" s="383"/>
      <c r="KKD27" s="383"/>
      <c r="KKE27" s="383"/>
      <c r="KKF27" s="383"/>
      <c r="KKG27" s="383"/>
      <c r="KKH27" s="383"/>
      <c r="KKI27" s="383"/>
      <c r="KKJ27" s="383"/>
      <c r="KKK27" s="383"/>
      <c r="KKL27" s="383"/>
      <c r="KKM27" s="383"/>
      <c r="KKN27" s="383"/>
      <c r="KKO27" s="383"/>
      <c r="KKP27" s="383"/>
      <c r="KKQ27" s="383"/>
      <c r="KKR27" s="383"/>
      <c r="KKS27" s="383"/>
      <c r="KKT27" s="383"/>
      <c r="KKU27" s="383"/>
      <c r="KKV27" s="383"/>
      <c r="KKW27" s="383"/>
      <c r="KKX27" s="383"/>
      <c r="KKY27" s="383"/>
      <c r="KKZ27" s="383"/>
      <c r="KLA27" s="383"/>
      <c r="KLB27" s="383"/>
      <c r="KLC27" s="383"/>
      <c r="KLD27" s="383"/>
      <c r="KLE27" s="383"/>
      <c r="KLF27" s="383"/>
      <c r="KLG27" s="383"/>
      <c r="KLH27" s="383"/>
      <c r="KLI27" s="383"/>
      <c r="KLJ27" s="383"/>
      <c r="KLK27" s="383"/>
      <c r="KLL27" s="383"/>
      <c r="KLM27" s="383"/>
      <c r="KLN27" s="383"/>
      <c r="KLO27" s="383"/>
      <c r="KLP27" s="383"/>
      <c r="KLQ27" s="383"/>
      <c r="KLR27" s="383"/>
      <c r="KLS27" s="383"/>
      <c r="KLT27" s="383"/>
      <c r="KLU27" s="383"/>
      <c r="KLV27" s="383"/>
      <c r="KLW27" s="383"/>
      <c r="KLX27" s="383"/>
      <c r="KLY27" s="383"/>
      <c r="KLZ27" s="383"/>
      <c r="KMA27" s="383"/>
      <c r="KMB27" s="383"/>
      <c r="KMC27" s="383"/>
      <c r="KMD27" s="383"/>
      <c r="KME27" s="383"/>
      <c r="KMF27" s="383"/>
      <c r="KMG27" s="383"/>
      <c r="KMH27" s="383"/>
      <c r="KMI27" s="383"/>
      <c r="KMJ27" s="383"/>
      <c r="KMK27" s="383"/>
      <c r="KML27" s="383"/>
      <c r="KMM27" s="383"/>
      <c r="KMN27" s="383"/>
      <c r="KMO27" s="383"/>
      <c r="KMP27" s="383"/>
      <c r="KMQ27" s="383"/>
      <c r="KMR27" s="383"/>
      <c r="KMS27" s="383"/>
      <c r="KMT27" s="383"/>
      <c r="KMU27" s="383"/>
      <c r="KMV27" s="383"/>
      <c r="KMW27" s="383"/>
      <c r="KMX27" s="383"/>
      <c r="KMY27" s="383"/>
      <c r="KMZ27" s="383"/>
      <c r="KNA27" s="383"/>
      <c r="KNB27" s="383"/>
      <c r="KNC27" s="383"/>
      <c r="KND27" s="383"/>
      <c r="KNE27" s="383"/>
      <c r="KNF27" s="383"/>
      <c r="KNG27" s="383"/>
      <c r="KNH27" s="383"/>
      <c r="KNI27" s="383"/>
      <c r="KNJ27" s="383"/>
      <c r="KNK27" s="383"/>
      <c r="KNL27" s="383"/>
      <c r="KNM27" s="383"/>
      <c r="KNN27" s="383"/>
      <c r="KNO27" s="383"/>
      <c r="KNP27" s="383"/>
      <c r="KNQ27" s="383"/>
      <c r="KNR27" s="383"/>
      <c r="KNS27" s="383"/>
      <c r="KNT27" s="383"/>
      <c r="KNU27" s="383"/>
      <c r="KNV27" s="383"/>
      <c r="KNW27" s="383"/>
      <c r="KNX27" s="383"/>
      <c r="KNY27" s="383"/>
      <c r="KNZ27" s="383"/>
      <c r="KOA27" s="383"/>
      <c r="KOB27" s="383"/>
      <c r="KOC27" s="383"/>
      <c r="KOD27" s="383"/>
      <c r="KOE27" s="383"/>
      <c r="KOF27" s="383"/>
      <c r="KOG27" s="383"/>
      <c r="KOH27" s="383"/>
      <c r="KOI27" s="383"/>
      <c r="KOJ27" s="383"/>
      <c r="KOK27" s="383"/>
      <c r="KOL27" s="383"/>
      <c r="KOM27" s="383"/>
      <c r="KON27" s="383"/>
      <c r="KOO27" s="383"/>
      <c r="KOP27" s="383"/>
      <c r="KOQ27" s="383"/>
      <c r="KOR27" s="383"/>
      <c r="KOS27" s="383"/>
      <c r="KOT27" s="383"/>
      <c r="KOU27" s="383"/>
      <c r="KOV27" s="383"/>
      <c r="KOW27" s="383"/>
      <c r="KOX27" s="383"/>
      <c r="KOY27" s="383"/>
      <c r="KOZ27" s="383"/>
      <c r="KPA27" s="383"/>
      <c r="KPB27" s="383"/>
      <c r="KPC27" s="383"/>
      <c r="KPD27" s="383"/>
      <c r="KPE27" s="383"/>
      <c r="KPF27" s="383"/>
      <c r="KPG27" s="383"/>
      <c r="KPH27" s="383"/>
      <c r="KPI27" s="383"/>
      <c r="KPJ27" s="383"/>
      <c r="KPK27" s="383"/>
      <c r="KPL27" s="383"/>
      <c r="KPM27" s="383"/>
      <c r="KPN27" s="383"/>
      <c r="KPO27" s="383"/>
      <c r="KPP27" s="383"/>
      <c r="KPQ27" s="383"/>
      <c r="KPR27" s="383"/>
      <c r="KPS27" s="383"/>
      <c r="KPT27" s="383"/>
      <c r="KPU27" s="383"/>
      <c r="KPV27" s="383"/>
      <c r="KPW27" s="383"/>
      <c r="KPX27" s="383"/>
      <c r="KPY27" s="383"/>
      <c r="KPZ27" s="383"/>
      <c r="KQA27" s="383"/>
      <c r="KQB27" s="383"/>
      <c r="KQC27" s="383"/>
      <c r="KQD27" s="383"/>
      <c r="KQE27" s="383"/>
      <c r="KQF27" s="383"/>
      <c r="KQG27" s="383"/>
      <c r="KQH27" s="383"/>
      <c r="KQI27" s="383"/>
      <c r="KQJ27" s="383"/>
      <c r="KQK27" s="383"/>
      <c r="KQL27" s="383"/>
      <c r="KQM27" s="383"/>
      <c r="KQN27" s="383"/>
      <c r="KQO27" s="383"/>
      <c r="KQP27" s="383"/>
      <c r="KQQ27" s="383"/>
      <c r="KQR27" s="383"/>
      <c r="KQS27" s="383"/>
      <c r="KQT27" s="383"/>
      <c r="KQU27" s="383"/>
      <c r="KQV27" s="383"/>
      <c r="KQW27" s="383"/>
      <c r="KQX27" s="383"/>
      <c r="KQY27" s="383"/>
      <c r="KQZ27" s="383"/>
      <c r="KRA27" s="383"/>
      <c r="KRB27" s="383"/>
      <c r="KRC27" s="383"/>
      <c r="KRD27" s="383"/>
      <c r="KRE27" s="383"/>
      <c r="KRF27" s="383"/>
      <c r="KRG27" s="383"/>
      <c r="KRH27" s="383"/>
      <c r="KRI27" s="383"/>
      <c r="KRJ27" s="383"/>
      <c r="KRK27" s="383"/>
      <c r="KRL27" s="383"/>
      <c r="KRM27" s="383"/>
      <c r="KRN27" s="383"/>
      <c r="KRO27" s="383"/>
      <c r="KRP27" s="383"/>
      <c r="KRQ27" s="383"/>
      <c r="KRR27" s="383"/>
      <c r="KRS27" s="383"/>
      <c r="KRT27" s="383"/>
      <c r="KRU27" s="383"/>
      <c r="KRV27" s="383"/>
      <c r="KRW27" s="383"/>
      <c r="KRX27" s="383"/>
      <c r="KRY27" s="383"/>
      <c r="KRZ27" s="383"/>
      <c r="KSA27" s="383"/>
      <c r="KSB27" s="383"/>
      <c r="KSC27" s="383"/>
      <c r="KSD27" s="383"/>
      <c r="KSE27" s="383"/>
      <c r="KSF27" s="383"/>
      <c r="KSG27" s="383"/>
      <c r="KSH27" s="383"/>
      <c r="KSI27" s="383"/>
      <c r="KSJ27" s="383"/>
      <c r="KSK27" s="383"/>
      <c r="KSL27" s="383"/>
      <c r="KSM27" s="383"/>
      <c r="KSN27" s="383"/>
      <c r="KSO27" s="383"/>
      <c r="KSP27" s="383"/>
      <c r="KSQ27" s="383"/>
      <c r="KSR27" s="383"/>
      <c r="KSS27" s="383"/>
      <c r="KST27" s="383"/>
      <c r="KSU27" s="383"/>
      <c r="KSV27" s="383"/>
      <c r="KSW27" s="383"/>
      <c r="KSX27" s="383"/>
      <c r="KSY27" s="383"/>
      <c r="KSZ27" s="383"/>
      <c r="KTA27" s="383"/>
      <c r="KTB27" s="383"/>
      <c r="KTC27" s="383"/>
      <c r="KTD27" s="383"/>
      <c r="KTE27" s="383"/>
      <c r="KTF27" s="383"/>
      <c r="KTG27" s="383"/>
      <c r="KTH27" s="383"/>
      <c r="KTI27" s="383"/>
      <c r="KTJ27" s="383"/>
      <c r="KTK27" s="383"/>
      <c r="KTL27" s="383"/>
      <c r="KTM27" s="383"/>
      <c r="KTN27" s="383"/>
      <c r="KTO27" s="383"/>
      <c r="KTP27" s="383"/>
      <c r="KTQ27" s="383"/>
      <c r="KTR27" s="383"/>
      <c r="KTS27" s="383"/>
      <c r="KTT27" s="383"/>
      <c r="KTU27" s="383"/>
      <c r="KTV27" s="383"/>
      <c r="KTW27" s="383"/>
      <c r="KTX27" s="383"/>
      <c r="KTY27" s="383"/>
      <c r="KTZ27" s="383"/>
      <c r="KUA27" s="383"/>
      <c r="KUB27" s="383"/>
      <c r="KUC27" s="383"/>
      <c r="KUD27" s="383"/>
      <c r="KUE27" s="383"/>
      <c r="KUF27" s="383"/>
      <c r="KUG27" s="383"/>
      <c r="KUH27" s="383"/>
      <c r="KUI27" s="383"/>
      <c r="KUJ27" s="383"/>
      <c r="KUK27" s="383"/>
      <c r="KUL27" s="383"/>
      <c r="KUM27" s="383"/>
      <c r="KUN27" s="383"/>
      <c r="KUO27" s="383"/>
      <c r="KUP27" s="383"/>
      <c r="KUQ27" s="383"/>
      <c r="KUR27" s="383"/>
      <c r="KUS27" s="383"/>
      <c r="KUT27" s="383"/>
      <c r="KUU27" s="383"/>
      <c r="KUV27" s="383"/>
      <c r="KUW27" s="383"/>
      <c r="KUX27" s="383"/>
      <c r="KUY27" s="383"/>
      <c r="KUZ27" s="383"/>
      <c r="KVA27" s="383"/>
      <c r="KVB27" s="383"/>
      <c r="KVC27" s="383"/>
      <c r="KVD27" s="383"/>
      <c r="KVE27" s="383"/>
      <c r="KVF27" s="383"/>
      <c r="KVG27" s="383"/>
      <c r="KVH27" s="383"/>
      <c r="KVI27" s="383"/>
      <c r="KVJ27" s="383"/>
      <c r="KVK27" s="383"/>
      <c r="KVL27" s="383"/>
      <c r="KVM27" s="383"/>
      <c r="KVN27" s="383"/>
      <c r="KVO27" s="383"/>
      <c r="KVP27" s="383"/>
      <c r="KVQ27" s="383"/>
      <c r="KVR27" s="383"/>
      <c r="KVS27" s="383"/>
      <c r="KVT27" s="383"/>
      <c r="KVU27" s="383"/>
      <c r="KVV27" s="383"/>
      <c r="KVW27" s="383"/>
      <c r="KVX27" s="383"/>
      <c r="KVY27" s="383"/>
      <c r="KVZ27" s="383"/>
      <c r="KWA27" s="383"/>
      <c r="KWB27" s="383"/>
      <c r="KWC27" s="383"/>
      <c r="KWD27" s="383"/>
      <c r="KWE27" s="383"/>
      <c r="KWF27" s="383"/>
      <c r="KWG27" s="383"/>
      <c r="KWH27" s="383"/>
      <c r="KWI27" s="383"/>
      <c r="KWJ27" s="383"/>
      <c r="KWK27" s="383"/>
      <c r="KWL27" s="383"/>
      <c r="KWM27" s="383"/>
      <c r="KWN27" s="383"/>
      <c r="KWO27" s="383"/>
      <c r="KWP27" s="383"/>
      <c r="KWQ27" s="383"/>
      <c r="KWR27" s="383"/>
      <c r="KWS27" s="383"/>
      <c r="KWT27" s="383"/>
      <c r="KWU27" s="383"/>
      <c r="KWV27" s="383"/>
      <c r="KWW27" s="383"/>
      <c r="KWX27" s="383"/>
      <c r="KWY27" s="383"/>
      <c r="KWZ27" s="383"/>
      <c r="KXA27" s="383"/>
      <c r="KXB27" s="383"/>
      <c r="KXC27" s="383"/>
      <c r="KXD27" s="383"/>
      <c r="KXE27" s="383"/>
      <c r="KXF27" s="383"/>
      <c r="KXG27" s="383"/>
      <c r="KXH27" s="383"/>
      <c r="KXI27" s="383"/>
      <c r="KXJ27" s="383"/>
      <c r="KXK27" s="383"/>
      <c r="KXL27" s="383"/>
      <c r="KXM27" s="383"/>
      <c r="KXN27" s="383"/>
      <c r="KXO27" s="383"/>
      <c r="KXP27" s="383"/>
      <c r="KXQ27" s="383"/>
      <c r="KXR27" s="383"/>
      <c r="KXS27" s="383"/>
      <c r="KXT27" s="383"/>
      <c r="KXU27" s="383"/>
      <c r="KXV27" s="383"/>
      <c r="KXW27" s="383"/>
      <c r="KXX27" s="383"/>
      <c r="KXY27" s="383"/>
      <c r="KXZ27" s="383"/>
      <c r="KYA27" s="383"/>
      <c r="KYB27" s="383"/>
      <c r="KYC27" s="383"/>
      <c r="KYD27" s="383"/>
      <c r="KYE27" s="383"/>
      <c r="KYF27" s="383"/>
      <c r="KYG27" s="383"/>
      <c r="KYH27" s="383"/>
      <c r="KYI27" s="383"/>
      <c r="KYJ27" s="383"/>
      <c r="KYK27" s="383"/>
      <c r="KYL27" s="383"/>
      <c r="KYM27" s="383"/>
      <c r="KYN27" s="383"/>
      <c r="KYO27" s="383"/>
      <c r="KYP27" s="383"/>
      <c r="KYQ27" s="383"/>
      <c r="KYR27" s="383"/>
      <c r="KYS27" s="383"/>
      <c r="KYT27" s="383"/>
      <c r="KYU27" s="383"/>
      <c r="KYV27" s="383"/>
      <c r="KYW27" s="383"/>
      <c r="KYX27" s="383"/>
      <c r="KYY27" s="383"/>
      <c r="KYZ27" s="383"/>
      <c r="KZA27" s="383"/>
      <c r="KZB27" s="383"/>
      <c r="KZC27" s="383"/>
      <c r="KZD27" s="383"/>
      <c r="KZE27" s="383"/>
      <c r="KZF27" s="383"/>
      <c r="KZG27" s="383"/>
      <c r="KZH27" s="383"/>
      <c r="KZI27" s="383"/>
      <c r="KZJ27" s="383"/>
      <c r="KZK27" s="383"/>
      <c r="KZL27" s="383"/>
      <c r="KZM27" s="383"/>
      <c r="KZN27" s="383"/>
      <c r="KZO27" s="383"/>
      <c r="KZP27" s="383"/>
      <c r="KZQ27" s="383"/>
      <c r="KZR27" s="383"/>
      <c r="KZS27" s="383"/>
      <c r="KZT27" s="383"/>
      <c r="KZU27" s="383"/>
      <c r="KZV27" s="383"/>
      <c r="KZW27" s="383"/>
      <c r="KZX27" s="383"/>
      <c r="KZY27" s="383"/>
      <c r="KZZ27" s="383"/>
      <c r="LAA27" s="383"/>
      <c r="LAB27" s="383"/>
      <c r="LAC27" s="383"/>
      <c r="LAD27" s="383"/>
      <c r="LAE27" s="383"/>
      <c r="LAF27" s="383"/>
      <c r="LAG27" s="383"/>
      <c r="LAH27" s="383"/>
      <c r="LAI27" s="383"/>
      <c r="LAJ27" s="383"/>
      <c r="LAK27" s="383"/>
      <c r="LAL27" s="383"/>
      <c r="LAM27" s="383"/>
      <c r="LAN27" s="383"/>
      <c r="LAO27" s="383"/>
      <c r="LAP27" s="383"/>
      <c r="LAQ27" s="383"/>
      <c r="LAR27" s="383"/>
      <c r="LAS27" s="383"/>
      <c r="LAT27" s="383"/>
      <c r="LAU27" s="383"/>
      <c r="LAV27" s="383"/>
      <c r="LAW27" s="383"/>
      <c r="LAX27" s="383"/>
      <c r="LAY27" s="383"/>
      <c r="LAZ27" s="383"/>
      <c r="LBA27" s="383"/>
      <c r="LBB27" s="383"/>
      <c r="LBC27" s="383"/>
      <c r="LBD27" s="383"/>
      <c r="LBE27" s="383"/>
      <c r="LBF27" s="383"/>
      <c r="LBG27" s="383"/>
      <c r="LBH27" s="383"/>
      <c r="LBI27" s="383"/>
      <c r="LBJ27" s="383"/>
      <c r="LBK27" s="383"/>
      <c r="LBL27" s="383"/>
      <c r="LBM27" s="383"/>
      <c r="LBN27" s="383"/>
      <c r="LBO27" s="383"/>
      <c r="LBP27" s="383"/>
      <c r="LBQ27" s="383"/>
      <c r="LBR27" s="383"/>
      <c r="LBS27" s="383"/>
      <c r="LBT27" s="383"/>
      <c r="LBU27" s="383"/>
      <c r="LBV27" s="383"/>
      <c r="LBW27" s="383"/>
      <c r="LBX27" s="383"/>
      <c r="LBY27" s="383"/>
      <c r="LBZ27" s="383"/>
      <c r="LCA27" s="383"/>
      <c r="LCB27" s="383"/>
      <c r="LCC27" s="383"/>
      <c r="LCD27" s="383"/>
      <c r="LCE27" s="383"/>
      <c r="LCF27" s="383"/>
      <c r="LCG27" s="383"/>
      <c r="LCH27" s="383"/>
      <c r="LCI27" s="383"/>
      <c r="LCJ27" s="383"/>
      <c r="LCK27" s="383"/>
      <c r="LCL27" s="383"/>
      <c r="LCM27" s="383"/>
      <c r="LCN27" s="383"/>
      <c r="LCO27" s="383"/>
      <c r="LCP27" s="383"/>
      <c r="LCQ27" s="383"/>
      <c r="LCR27" s="383"/>
      <c r="LCS27" s="383"/>
      <c r="LCT27" s="383"/>
      <c r="LCU27" s="383"/>
      <c r="LCV27" s="383"/>
      <c r="LCW27" s="383"/>
      <c r="LCX27" s="383"/>
      <c r="LCY27" s="383"/>
      <c r="LCZ27" s="383"/>
      <c r="LDA27" s="383"/>
      <c r="LDB27" s="383"/>
      <c r="LDC27" s="383"/>
      <c r="LDD27" s="383"/>
      <c r="LDE27" s="383"/>
      <c r="LDF27" s="383"/>
      <c r="LDG27" s="383"/>
      <c r="LDH27" s="383"/>
      <c r="LDI27" s="383"/>
      <c r="LDJ27" s="383"/>
      <c r="LDK27" s="383"/>
      <c r="LDL27" s="383"/>
      <c r="LDM27" s="383"/>
      <c r="LDN27" s="383"/>
      <c r="LDO27" s="383"/>
      <c r="LDP27" s="383"/>
      <c r="LDQ27" s="383"/>
      <c r="LDR27" s="383"/>
      <c r="LDS27" s="383"/>
      <c r="LDT27" s="383"/>
      <c r="LDU27" s="383"/>
      <c r="LDV27" s="383"/>
      <c r="LDW27" s="383"/>
      <c r="LDX27" s="383"/>
      <c r="LDY27" s="383"/>
      <c r="LDZ27" s="383"/>
      <c r="LEA27" s="383"/>
      <c r="LEB27" s="383"/>
      <c r="LEC27" s="383"/>
      <c r="LED27" s="383"/>
      <c r="LEE27" s="383"/>
      <c r="LEF27" s="383"/>
      <c r="LEG27" s="383"/>
      <c r="LEH27" s="383"/>
      <c r="LEI27" s="383"/>
      <c r="LEJ27" s="383"/>
      <c r="LEK27" s="383"/>
      <c r="LEL27" s="383"/>
      <c r="LEM27" s="383"/>
      <c r="LEN27" s="383"/>
      <c r="LEO27" s="383"/>
      <c r="LEP27" s="383"/>
      <c r="LEQ27" s="383"/>
      <c r="LER27" s="383"/>
      <c r="LES27" s="383"/>
      <c r="LET27" s="383"/>
      <c r="LEU27" s="383"/>
      <c r="LEV27" s="383"/>
      <c r="LEW27" s="383"/>
      <c r="LEX27" s="383"/>
      <c r="LEY27" s="383"/>
      <c r="LEZ27" s="383"/>
      <c r="LFA27" s="383"/>
      <c r="LFB27" s="383"/>
      <c r="LFC27" s="383"/>
      <c r="LFD27" s="383"/>
      <c r="LFE27" s="383"/>
      <c r="LFF27" s="383"/>
      <c r="LFG27" s="383"/>
      <c r="LFH27" s="383"/>
      <c r="LFI27" s="383"/>
      <c r="LFJ27" s="383"/>
      <c r="LFK27" s="383"/>
      <c r="LFL27" s="383"/>
      <c r="LFM27" s="383"/>
      <c r="LFN27" s="383"/>
      <c r="LFO27" s="383"/>
      <c r="LFP27" s="383"/>
      <c r="LFQ27" s="383"/>
      <c r="LFR27" s="383"/>
      <c r="LFS27" s="383"/>
      <c r="LFT27" s="383"/>
      <c r="LFU27" s="383"/>
      <c r="LFV27" s="383"/>
      <c r="LFW27" s="383"/>
      <c r="LFX27" s="383"/>
      <c r="LFY27" s="383"/>
      <c r="LFZ27" s="383"/>
      <c r="LGA27" s="383"/>
      <c r="LGB27" s="383"/>
      <c r="LGC27" s="383"/>
      <c r="LGD27" s="383"/>
      <c r="LGE27" s="383"/>
      <c r="LGF27" s="383"/>
      <c r="LGG27" s="383"/>
      <c r="LGH27" s="383"/>
      <c r="LGI27" s="383"/>
      <c r="LGJ27" s="383"/>
      <c r="LGK27" s="383"/>
      <c r="LGL27" s="383"/>
      <c r="LGM27" s="383"/>
      <c r="LGN27" s="383"/>
      <c r="LGO27" s="383"/>
      <c r="LGP27" s="383"/>
      <c r="LGQ27" s="383"/>
      <c r="LGR27" s="383"/>
      <c r="LGS27" s="383"/>
      <c r="LGT27" s="383"/>
      <c r="LGU27" s="383"/>
      <c r="LGV27" s="383"/>
      <c r="LGW27" s="383"/>
      <c r="LGX27" s="383"/>
      <c r="LGY27" s="383"/>
      <c r="LGZ27" s="383"/>
      <c r="LHA27" s="383"/>
      <c r="LHB27" s="383"/>
      <c r="LHC27" s="383"/>
      <c r="LHD27" s="383"/>
      <c r="LHE27" s="383"/>
      <c r="LHF27" s="383"/>
      <c r="LHG27" s="383"/>
      <c r="LHH27" s="383"/>
      <c r="LHI27" s="383"/>
      <c r="LHJ27" s="383"/>
      <c r="LHK27" s="383"/>
      <c r="LHL27" s="383"/>
      <c r="LHM27" s="383"/>
      <c r="LHN27" s="383"/>
      <c r="LHO27" s="383"/>
      <c r="LHP27" s="383"/>
      <c r="LHQ27" s="383"/>
      <c r="LHR27" s="383"/>
      <c r="LHS27" s="383"/>
      <c r="LHT27" s="383"/>
      <c r="LHU27" s="383"/>
      <c r="LHV27" s="383"/>
      <c r="LHW27" s="383"/>
      <c r="LHX27" s="383"/>
      <c r="LHY27" s="383"/>
      <c r="LHZ27" s="383"/>
      <c r="LIA27" s="383"/>
      <c r="LIB27" s="383"/>
      <c r="LIC27" s="383"/>
      <c r="LID27" s="383"/>
      <c r="LIE27" s="383"/>
      <c r="LIF27" s="383"/>
      <c r="LIG27" s="383"/>
      <c r="LIH27" s="383"/>
      <c r="LII27" s="383"/>
      <c r="LIJ27" s="383"/>
      <c r="LIK27" s="383"/>
      <c r="LIL27" s="383"/>
      <c r="LIM27" s="383"/>
      <c r="LIN27" s="383"/>
      <c r="LIO27" s="383"/>
      <c r="LIP27" s="383"/>
      <c r="LIQ27" s="383"/>
      <c r="LIR27" s="383"/>
      <c r="LIS27" s="383"/>
      <c r="LIT27" s="383"/>
      <c r="LIU27" s="383"/>
      <c r="LIV27" s="383"/>
      <c r="LIW27" s="383"/>
      <c r="LIX27" s="383"/>
      <c r="LIY27" s="383"/>
      <c r="LIZ27" s="383"/>
      <c r="LJA27" s="383"/>
      <c r="LJB27" s="383"/>
      <c r="LJC27" s="383"/>
      <c r="LJD27" s="383"/>
      <c r="LJE27" s="383"/>
      <c r="LJF27" s="383"/>
      <c r="LJG27" s="383"/>
      <c r="LJH27" s="383"/>
      <c r="LJI27" s="383"/>
      <c r="LJJ27" s="383"/>
      <c r="LJK27" s="383"/>
      <c r="LJL27" s="383"/>
      <c r="LJM27" s="383"/>
      <c r="LJN27" s="383"/>
      <c r="LJO27" s="383"/>
      <c r="LJP27" s="383"/>
      <c r="LJQ27" s="383"/>
      <c r="LJR27" s="383"/>
      <c r="LJS27" s="383"/>
      <c r="LJT27" s="383"/>
      <c r="LJU27" s="383"/>
      <c r="LJV27" s="383"/>
      <c r="LJW27" s="383"/>
      <c r="LJX27" s="383"/>
      <c r="LJY27" s="383"/>
      <c r="LJZ27" s="383"/>
      <c r="LKA27" s="383"/>
      <c r="LKB27" s="383"/>
      <c r="LKC27" s="383"/>
      <c r="LKD27" s="383"/>
      <c r="LKE27" s="383"/>
      <c r="LKF27" s="383"/>
      <c r="LKG27" s="383"/>
      <c r="LKH27" s="383"/>
      <c r="LKI27" s="383"/>
      <c r="LKJ27" s="383"/>
      <c r="LKK27" s="383"/>
      <c r="LKL27" s="383"/>
      <c r="LKM27" s="383"/>
      <c r="LKN27" s="383"/>
      <c r="LKO27" s="383"/>
      <c r="LKP27" s="383"/>
      <c r="LKQ27" s="383"/>
      <c r="LKR27" s="383"/>
      <c r="LKS27" s="383"/>
      <c r="LKT27" s="383"/>
      <c r="LKU27" s="383"/>
      <c r="LKV27" s="383"/>
      <c r="LKW27" s="383"/>
      <c r="LKX27" s="383"/>
      <c r="LKY27" s="383"/>
      <c r="LKZ27" s="383"/>
      <c r="LLA27" s="383"/>
      <c r="LLB27" s="383"/>
      <c r="LLC27" s="383"/>
      <c r="LLD27" s="383"/>
      <c r="LLE27" s="383"/>
      <c r="LLF27" s="383"/>
      <c r="LLG27" s="383"/>
      <c r="LLH27" s="383"/>
      <c r="LLI27" s="383"/>
      <c r="LLJ27" s="383"/>
      <c r="LLK27" s="383"/>
      <c r="LLL27" s="383"/>
      <c r="LLM27" s="383"/>
      <c r="LLN27" s="383"/>
      <c r="LLO27" s="383"/>
      <c r="LLP27" s="383"/>
      <c r="LLQ27" s="383"/>
      <c r="LLR27" s="383"/>
      <c r="LLS27" s="383"/>
      <c r="LLT27" s="383"/>
      <c r="LLU27" s="383"/>
      <c r="LLV27" s="383"/>
      <c r="LLW27" s="383"/>
      <c r="LLX27" s="383"/>
      <c r="LLY27" s="383"/>
      <c r="LLZ27" s="383"/>
      <c r="LMA27" s="383"/>
      <c r="LMB27" s="383"/>
      <c r="LMC27" s="383"/>
      <c r="LMD27" s="383"/>
      <c r="LME27" s="383"/>
      <c r="LMF27" s="383"/>
      <c r="LMG27" s="383"/>
      <c r="LMH27" s="383"/>
      <c r="LMI27" s="383"/>
      <c r="LMJ27" s="383"/>
      <c r="LMK27" s="383"/>
      <c r="LML27" s="383"/>
      <c r="LMM27" s="383"/>
      <c r="LMN27" s="383"/>
      <c r="LMO27" s="383"/>
      <c r="LMP27" s="383"/>
      <c r="LMQ27" s="383"/>
      <c r="LMR27" s="383"/>
      <c r="LMS27" s="383"/>
      <c r="LMT27" s="383"/>
      <c r="LMU27" s="383"/>
      <c r="LMV27" s="383"/>
      <c r="LMW27" s="383"/>
      <c r="LMX27" s="383"/>
      <c r="LMY27" s="383"/>
      <c r="LMZ27" s="383"/>
      <c r="LNA27" s="383"/>
      <c r="LNB27" s="383"/>
      <c r="LNC27" s="383"/>
      <c r="LND27" s="383"/>
      <c r="LNE27" s="383"/>
      <c r="LNF27" s="383"/>
      <c r="LNG27" s="383"/>
      <c r="LNH27" s="383"/>
      <c r="LNI27" s="383"/>
      <c r="LNJ27" s="383"/>
      <c r="LNK27" s="383"/>
      <c r="LNL27" s="383"/>
      <c r="LNM27" s="383"/>
      <c r="LNN27" s="383"/>
      <c r="LNO27" s="383"/>
      <c r="LNP27" s="383"/>
      <c r="LNQ27" s="383"/>
      <c r="LNR27" s="383"/>
      <c r="LNS27" s="383"/>
      <c r="LNT27" s="383"/>
      <c r="LNU27" s="383"/>
      <c r="LNV27" s="383"/>
      <c r="LNW27" s="383"/>
      <c r="LNX27" s="383"/>
      <c r="LNY27" s="383"/>
      <c r="LNZ27" s="383"/>
      <c r="LOA27" s="383"/>
      <c r="LOB27" s="383"/>
      <c r="LOC27" s="383"/>
      <c r="LOD27" s="383"/>
      <c r="LOE27" s="383"/>
      <c r="LOF27" s="383"/>
      <c r="LOG27" s="383"/>
      <c r="LOH27" s="383"/>
      <c r="LOI27" s="383"/>
      <c r="LOJ27" s="383"/>
      <c r="LOK27" s="383"/>
      <c r="LOL27" s="383"/>
      <c r="LOM27" s="383"/>
      <c r="LON27" s="383"/>
      <c r="LOO27" s="383"/>
      <c r="LOP27" s="383"/>
      <c r="LOQ27" s="383"/>
      <c r="LOR27" s="383"/>
      <c r="LOS27" s="383"/>
      <c r="LOT27" s="383"/>
      <c r="LOU27" s="383"/>
      <c r="LOV27" s="383"/>
      <c r="LOW27" s="383"/>
      <c r="LOX27" s="383"/>
      <c r="LOY27" s="383"/>
      <c r="LOZ27" s="383"/>
      <c r="LPA27" s="383"/>
      <c r="LPB27" s="383"/>
      <c r="LPC27" s="383"/>
      <c r="LPD27" s="383"/>
      <c r="LPE27" s="383"/>
      <c r="LPF27" s="383"/>
      <c r="LPG27" s="383"/>
      <c r="LPH27" s="383"/>
      <c r="LPI27" s="383"/>
      <c r="LPJ27" s="383"/>
      <c r="LPK27" s="383"/>
      <c r="LPL27" s="383"/>
      <c r="LPM27" s="383"/>
      <c r="LPN27" s="383"/>
      <c r="LPO27" s="383"/>
      <c r="LPP27" s="383"/>
      <c r="LPQ27" s="383"/>
      <c r="LPR27" s="383"/>
      <c r="LPS27" s="383"/>
      <c r="LPT27" s="383"/>
      <c r="LPU27" s="383"/>
      <c r="LPV27" s="383"/>
      <c r="LPW27" s="383"/>
      <c r="LPX27" s="383"/>
      <c r="LPY27" s="383"/>
      <c r="LPZ27" s="383"/>
      <c r="LQA27" s="383"/>
      <c r="LQB27" s="383"/>
      <c r="LQC27" s="383"/>
      <c r="LQD27" s="383"/>
      <c r="LQE27" s="383"/>
      <c r="LQF27" s="383"/>
      <c r="LQG27" s="383"/>
      <c r="LQH27" s="383"/>
      <c r="LQI27" s="383"/>
      <c r="LQJ27" s="383"/>
      <c r="LQK27" s="383"/>
      <c r="LQL27" s="383"/>
      <c r="LQM27" s="383"/>
      <c r="LQN27" s="383"/>
      <c r="LQO27" s="383"/>
      <c r="LQP27" s="383"/>
      <c r="LQQ27" s="383"/>
      <c r="LQR27" s="383"/>
      <c r="LQS27" s="383"/>
      <c r="LQT27" s="383"/>
      <c r="LQU27" s="383"/>
      <c r="LQV27" s="383"/>
      <c r="LQW27" s="383"/>
      <c r="LQX27" s="383"/>
      <c r="LQY27" s="383"/>
      <c r="LQZ27" s="383"/>
      <c r="LRA27" s="383"/>
      <c r="LRB27" s="383"/>
      <c r="LRC27" s="383"/>
      <c r="LRD27" s="383"/>
      <c r="LRE27" s="383"/>
      <c r="LRF27" s="383"/>
      <c r="LRG27" s="383"/>
      <c r="LRH27" s="383"/>
      <c r="LRI27" s="383"/>
      <c r="LRJ27" s="383"/>
      <c r="LRK27" s="383"/>
      <c r="LRL27" s="383"/>
      <c r="LRM27" s="383"/>
      <c r="LRN27" s="383"/>
      <c r="LRO27" s="383"/>
      <c r="LRP27" s="383"/>
      <c r="LRQ27" s="383"/>
      <c r="LRR27" s="383"/>
      <c r="LRS27" s="383"/>
      <c r="LRT27" s="383"/>
      <c r="LRU27" s="383"/>
      <c r="LRV27" s="383"/>
      <c r="LRW27" s="383"/>
      <c r="LRX27" s="383"/>
      <c r="LRY27" s="383"/>
      <c r="LRZ27" s="383"/>
      <c r="LSA27" s="383"/>
      <c r="LSB27" s="383"/>
      <c r="LSC27" s="383"/>
      <c r="LSD27" s="383"/>
      <c r="LSE27" s="383"/>
      <c r="LSF27" s="383"/>
      <c r="LSG27" s="383"/>
      <c r="LSH27" s="383"/>
      <c r="LSI27" s="383"/>
      <c r="LSJ27" s="383"/>
      <c r="LSK27" s="383"/>
      <c r="LSL27" s="383"/>
      <c r="LSM27" s="383"/>
      <c r="LSN27" s="383"/>
      <c r="LSO27" s="383"/>
      <c r="LSP27" s="383"/>
      <c r="LSQ27" s="383"/>
      <c r="LSR27" s="383"/>
      <c r="LSS27" s="383"/>
      <c r="LST27" s="383"/>
      <c r="LSU27" s="383"/>
      <c r="LSV27" s="383"/>
      <c r="LSW27" s="383"/>
      <c r="LSX27" s="383"/>
      <c r="LSY27" s="383"/>
      <c r="LSZ27" s="383"/>
      <c r="LTA27" s="383"/>
      <c r="LTB27" s="383"/>
      <c r="LTC27" s="383"/>
      <c r="LTD27" s="383"/>
      <c r="LTE27" s="383"/>
      <c r="LTF27" s="383"/>
      <c r="LTG27" s="383"/>
      <c r="LTH27" s="383"/>
      <c r="LTI27" s="383"/>
      <c r="LTJ27" s="383"/>
      <c r="LTK27" s="383"/>
      <c r="LTL27" s="383"/>
      <c r="LTM27" s="383"/>
      <c r="LTN27" s="383"/>
      <c r="LTO27" s="383"/>
      <c r="LTP27" s="383"/>
      <c r="LTQ27" s="383"/>
      <c r="LTR27" s="383"/>
      <c r="LTS27" s="383"/>
      <c r="LTT27" s="383"/>
      <c r="LTU27" s="383"/>
      <c r="LTV27" s="383"/>
      <c r="LTW27" s="383"/>
      <c r="LTX27" s="383"/>
      <c r="LTY27" s="383"/>
      <c r="LTZ27" s="383"/>
      <c r="LUA27" s="383"/>
      <c r="LUB27" s="383"/>
      <c r="LUC27" s="383"/>
      <c r="LUD27" s="383"/>
      <c r="LUE27" s="383"/>
      <c r="LUF27" s="383"/>
      <c r="LUG27" s="383"/>
      <c r="LUH27" s="383"/>
      <c r="LUI27" s="383"/>
      <c r="LUJ27" s="383"/>
      <c r="LUK27" s="383"/>
      <c r="LUL27" s="383"/>
      <c r="LUM27" s="383"/>
      <c r="LUN27" s="383"/>
      <c r="LUO27" s="383"/>
      <c r="LUP27" s="383"/>
      <c r="LUQ27" s="383"/>
      <c r="LUR27" s="383"/>
      <c r="LUS27" s="383"/>
      <c r="LUT27" s="383"/>
      <c r="LUU27" s="383"/>
      <c r="LUV27" s="383"/>
      <c r="LUW27" s="383"/>
      <c r="LUX27" s="383"/>
      <c r="LUY27" s="383"/>
      <c r="LUZ27" s="383"/>
      <c r="LVA27" s="383"/>
      <c r="LVB27" s="383"/>
      <c r="LVC27" s="383"/>
      <c r="LVD27" s="383"/>
      <c r="LVE27" s="383"/>
      <c r="LVF27" s="383"/>
      <c r="LVG27" s="383"/>
      <c r="LVH27" s="383"/>
      <c r="LVI27" s="383"/>
      <c r="LVJ27" s="383"/>
      <c r="LVK27" s="383"/>
      <c r="LVL27" s="383"/>
      <c r="LVM27" s="383"/>
      <c r="LVN27" s="383"/>
      <c r="LVO27" s="383"/>
      <c r="LVP27" s="383"/>
      <c r="LVQ27" s="383"/>
      <c r="LVR27" s="383"/>
      <c r="LVS27" s="383"/>
      <c r="LVT27" s="383"/>
      <c r="LVU27" s="383"/>
      <c r="LVV27" s="383"/>
      <c r="LVW27" s="383"/>
      <c r="LVX27" s="383"/>
      <c r="LVY27" s="383"/>
      <c r="LVZ27" s="383"/>
      <c r="LWA27" s="383"/>
      <c r="LWB27" s="383"/>
      <c r="LWC27" s="383"/>
      <c r="LWD27" s="383"/>
      <c r="LWE27" s="383"/>
      <c r="LWF27" s="383"/>
      <c r="LWG27" s="383"/>
      <c r="LWH27" s="383"/>
      <c r="LWI27" s="383"/>
      <c r="LWJ27" s="383"/>
      <c r="LWK27" s="383"/>
      <c r="LWL27" s="383"/>
      <c r="LWM27" s="383"/>
      <c r="LWN27" s="383"/>
      <c r="LWO27" s="383"/>
      <c r="LWP27" s="383"/>
      <c r="LWQ27" s="383"/>
      <c r="LWR27" s="383"/>
      <c r="LWS27" s="383"/>
      <c r="LWT27" s="383"/>
      <c r="LWU27" s="383"/>
      <c r="LWV27" s="383"/>
      <c r="LWW27" s="383"/>
      <c r="LWX27" s="383"/>
      <c r="LWY27" s="383"/>
      <c r="LWZ27" s="383"/>
      <c r="LXA27" s="383"/>
      <c r="LXB27" s="383"/>
      <c r="LXC27" s="383"/>
      <c r="LXD27" s="383"/>
      <c r="LXE27" s="383"/>
      <c r="LXF27" s="383"/>
      <c r="LXG27" s="383"/>
      <c r="LXH27" s="383"/>
      <c r="LXI27" s="383"/>
      <c r="LXJ27" s="383"/>
      <c r="LXK27" s="383"/>
      <c r="LXL27" s="383"/>
      <c r="LXM27" s="383"/>
      <c r="LXN27" s="383"/>
      <c r="LXO27" s="383"/>
      <c r="LXP27" s="383"/>
      <c r="LXQ27" s="383"/>
      <c r="LXR27" s="383"/>
      <c r="LXS27" s="383"/>
      <c r="LXT27" s="383"/>
      <c r="LXU27" s="383"/>
      <c r="LXV27" s="383"/>
      <c r="LXW27" s="383"/>
      <c r="LXX27" s="383"/>
      <c r="LXY27" s="383"/>
      <c r="LXZ27" s="383"/>
      <c r="LYA27" s="383"/>
      <c r="LYB27" s="383"/>
      <c r="LYC27" s="383"/>
      <c r="LYD27" s="383"/>
      <c r="LYE27" s="383"/>
      <c r="LYF27" s="383"/>
      <c r="LYG27" s="383"/>
      <c r="LYH27" s="383"/>
      <c r="LYI27" s="383"/>
      <c r="LYJ27" s="383"/>
      <c r="LYK27" s="383"/>
      <c r="LYL27" s="383"/>
      <c r="LYM27" s="383"/>
      <c r="LYN27" s="383"/>
      <c r="LYO27" s="383"/>
      <c r="LYP27" s="383"/>
      <c r="LYQ27" s="383"/>
      <c r="LYR27" s="383"/>
      <c r="LYS27" s="383"/>
      <c r="LYT27" s="383"/>
      <c r="LYU27" s="383"/>
      <c r="LYV27" s="383"/>
      <c r="LYW27" s="383"/>
      <c r="LYX27" s="383"/>
      <c r="LYY27" s="383"/>
      <c r="LYZ27" s="383"/>
      <c r="LZA27" s="383"/>
      <c r="LZB27" s="383"/>
      <c r="LZC27" s="383"/>
      <c r="LZD27" s="383"/>
      <c r="LZE27" s="383"/>
      <c r="LZF27" s="383"/>
      <c r="LZG27" s="383"/>
      <c r="LZH27" s="383"/>
      <c r="LZI27" s="383"/>
      <c r="LZJ27" s="383"/>
      <c r="LZK27" s="383"/>
      <c r="LZL27" s="383"/>
      <c r="LZM27" s="383"/>
      <c r="LZN27" s="383"/>
      <c r="LZO27" s="383"/>
      <c r="LZP27" s="383"/>
      <c r="LZQ27" s="383"/>
      <c r="LZR27" s="383"/>
      <c r="LZS27" s="383"/>
      <c r="LZT27" s="383"/>
      <c r="LZU27" s="383"/>
      <c r="LZV27" s="383"/>
      <c r="LZW27" s="383"/>
      <c r="LZX27" s="383"/>
      <c r="LZY27" s="383"/>
      <c r="LZZ27" s="383"/>
      <c r="MAA27" s="383"/>
      <c r="MAB27" s="383"/>
      <c r="MAC27" s="383"/>
      <c r="MAD27" s="383"/>
      <c r="MAE27" s="383"/>
      <c r="MAF27" s="383"/>
      <c r="MAG27" s="383"/>
      <c r="MAH27" s="383"/>
      <c r="MAI27" s="383"/>
      <c r="MAJ27" s="383"/>
      <c r="MAK27" s="383"/>
      <c r="MAL27" s="383"/>
      <c r="MAM27" s="383"/>
      <c r="MAN27" s="383"/>
      <c r="MAO27" s="383"/>
      <c r="MAP27" s="383"/>
      <c r="MAQ27" s="383"/>
      <c r="MAR27" s="383"/>
      <c r="MAS27" s="383"/>
      <c r="MAT27" s="383"/>
      <c r="MAU27" s="383"/>
      <c r="MAV27" s="383"/>
      <c r="MAW27" s="383"/>
      <c r="MAX27" s="383"/>
      <c r="MAY27" s="383"/>
      <c r="MAZ27" s="383"/>
      <c r="MBA27" s="383"/>
      <c r="MBB27" s="383"/>
      <c r="MBC27" s="383"/>
      <c r="MBD27" s="383"/>
      <c r="MBE27" s="383"/>
      <c r="MBF27" s="383"/>
      <c r="MBG27" s="383"/>
      <c r="MBH27" s="383"/>
      <c r="MBI27" s="383"/>
      <c r="MBJ27" s="383"/>
      <c r="MBK27" s="383"/>
      <c r="MBL27" s="383"/>
      <c r="MBM27" s="383"/>
      <c r="MBN27" s="383"/>
      <c r="MBO27" s="383"/>
      <c r="MBP27" s="383"/>
      <c r="MBQ27" s="383"/>
      <c r="MBR27" s="383"/>
      <c r="MBS27" s="383"/>
      <c r="MBT27" s="383"/>
      <c r="MBU27" s="383"/>
      <c r="MBV27" s="383"/>
      <c r="MBW27" s="383"/>
      <c r="MBX27" s="383"/>
      <c r="MBY27" s="383"/>
      <c r="MBZ27" s="383"/>
      <c r="MCA27" s="383"/>
      <c r="MCB27" s="383"/>
      <c r="MCC27" s="383"/>
      <c r="MCD27" s="383"/>
      <c r="MCE27" s="383"/>
      <c r="MCF27" s="383"/>
      <c r="MCG27" s="383"/>
      <c r="MCH27" s="383"/>
      <c r="MCI27" s="383"/>
      <c r="MCJ27" s="383"/>
      <c r="MCK27" s="383"/>
      <c r="MCL27" s="383"/>
      <c r="MCM27" s="383"/>
      <c r="MCN27" s="383"/>
      <c r="MCO27" s="383"/>
      <c r="MCP27" s="383"/>
      <c r="MCQ27" s="383"/>
      <c r="MCR27" s="383"/>
      <c r="MCS27" s="383"/>
      <c r="MCT27" s="383"/>
      <c r="MCU27" s="383"/>
      <c r="MCV27" s="383"/>
      <c r="MCW27" s="383"/>
      <c r="MCX27" s="383"/>
      <c r="MCY27" s="383"/>
      <c r="MCZ27" s="383"/>
      <c r="MDA27" s="383"/>
      <c r="MDB27" s="383"/>
      <c r="MDC27" s="383"/>
      <c r="MDD27" s="383"/>
      <c r="MDE27" s="383"/>
      <c r="MDF27" s="383"/>
      <c r="MDG27" s="383"/>
      <c r="MDH27" s="383"/>
      <c r="MDI27" s="383"/>
      <c r="MDJ27" s="383"/>
      <c r="MDK27" s="383"/>
      <c r="MDL27" s="383"/>
      <c r="MDM27" s="383"/>
      <c r="MDN27" s="383"/>
      <c r="MDO27" s="383"/>
      <c r="MDP27" s="383"/>
      <c r="MDQ27" s="383"/>
      <c r="MDR27" s="383"/>
      <c r="MDS27" s="383"/>
      <c r="MDT27" s="383"/>
      <c r="MDU27" s="383"/>
      <c r="MDV27" s="383"/>
      <c r="MDW27" s="383"/>
      <c r="MDX27" s="383"/>
      <c r="MDY27" s="383"/>
      <c r="MDZ27" s="383"/>
      <c r="MEA27" s="383"/>
      <c r="MEB27" s="383"/>
      <c r="MEC27" s="383"/>
      <c r="MED27" s="383"/>
      <c r="MEE27" s="383"/>
      <c r="MEF27" s="383"/>
      <c r="MEG27" s="383"/>
      <c r="MEH27" s="383"/>
      <c r="MEI27" s="383"/>
      <c r="MEJ27" s="383"/>
      <c r="MEK27" s="383"/>
      <c r="MEL27" s="383"/>
      <c r="MEM27" s="383"/>
      <c r="MEN27" s="383"/>
      <c r="MEO27" s="383"/>
      <c r="MEP27" s="383"/>
      <c r="MEQ27" s="383"/>
      <c r="MER27" s="383"/>
      <c r="MES27" s="383"/>
      <c r="MET27" s="383"/>
      <c r="MEU27" s="383"/>
      <c r="MEV27" s="383"/>
      <c r="MEW27" s="383"/>
      <c r="MEX27" s="383"/>
      <c r="MEY27" s="383"/>
      <c r="MEZ27" s="383"/>
      <c r="MFA27" s="383"/>
      <c r="MFB27" s="383"/>
      <c r="MFC27" s="383"/>
      <c r="MFD27" s="383"/>
      <c r="MFE27" s="383"/>
      <c r="MFF27" s="383"/>
      <c r="MFG27" s="383"/>
      <c r="MFH27" s="383"/>
      <c r="MFI27" s="383"/>
      <c r="MFJ27" s="383"/>
      <c r="MFK27" s="383"/>
      <c r="MFL27" s="383"/>
      <c r="MFM27" s="383"/>
      <c r="MFN27" s="383"/>
      <c r="MFO27" s="383"/>
      <c r="MFP27" s="383"/>
      <c r="MFQ27" s="383"/>
      <c r="MFR27" s="383"/>
      <c r="MFS27" s="383"/>
      <c r="MFT27" s="383"/>
      <c r="MFU27" s="383"/>
      <c r="MFV27" s="383"/>
      <c r="MFW27" s="383"/>
      <c r="MFX27" s="383"/>
      <c r="MFY27" s="383"/>
      <c r="MFZ27" s="383"/>
      <c r="MGA27" s="383"/>
      <c r="MGB27" s="383"/>
      <c r="MGC27" s="383"/>
      <c r="MGD27" s="383"/>
      <c r="MGE27" s="383"/>
      <c r="MGF27" s="383"/>
      <c r="MGG27" s="383"/>
      <c r="MGH27" s="383"/>
      <c r="MGI27" s="383"/>
      <c r="MGJ27" s="383"/>
      <c r="MGK27" s="383"/>
      <c r="MGL27" s="383"/>
      <c r="MGM27" s="383"/>
      <c r="MGN27" s="383"/>
      <c r="MGO27" s="383"/>
      <c r="MGP27" s="383"/>
      <c r="MGQ27" s="383"/>
      <c r="MGR27" s="383"/>
      <c r="MGS27" s="383"/>
      <c r="MGT27" s="383"/>
      <c r="MGU27" s="383"/>
      <c r="MGV27" s="383"/>
      <c r="MGW27" s="383"/>
      <c r="MGX27" s="383"/>
      <c r="MGY27" s="383"/>
      <c r="MGZ27" s="383"/>
      <c r="MHA27" s="383"/>
      <c r="MHB27" s="383"/>
      <c r="MHC27" s="383"/>
      <c r="MHD27" s="383"/>
      <c r="MHE27" s="383"/>
      <c r="MHF27" s="383"/>
      <c r="MHG27" s="383"/>
      <c r="MHH27" s="383"/>
      <c r="MHI27" s="383"/>
      <c r="MHJ27" s="383"/>
      <c r="MHK27" s="383"/>
      <c r="MHL27" s="383"/>
      <c r="MHM27" s="383"/>
      <c r="MHN27" s="383"/>
      <c r="MHO27" s="383"/>
      <c r="MHP27" s="383"/>
      <c r="MHQ27" s="383"/>
      <c r="MHR27" s="383"/>
      <c r="MHS27" s="383"/>
      <c r="MHT27" s="383"/>
      <c r="MHU27" s="383"/>
      <c r="MHV27" s="383"/>
      <c r="MHW27" s="383"/>
      <c r="MHX27" s="383"/>
      <c r="MHY27" s="383"/>
      <c r="MHZ27" s="383"/>
      <c r="MIA27" s="383"/>
      <c r="MIB27" s="383"/>
      <c r="MIC27" s="383"/>
      <c r="MID27" s="383"/>
      <c r="MIE27" s="383"/>
      <c r="MIF27" s="383"/>
      <c r="MIG27" s="383"/>
      <c r="MIH27" s="383"/>
      <c r="MII27" s="383"/>
      <c r="MIJ27" s="383"/>
      <c r="MIK27" s="383"/>
      <c r="MIL27" s="383"/>
      <c r="MIM27" s="383"/>
      <c r="MIN27" s="383"/>
      <c r="MIO27" s="383"/>
      <c r="MIP27" s="383"/>
      <c r="MIQ27" s="383"/>
      <c r="MIR27" s="383"/>
      <c r="MIS27" s="383"/>
      <c r="MIT27" s="383"/>
      <c r="MIU27" s="383"/>
      <c r="MIV27" s="383"/>
      <c r="MIW27" s="383"/>
      <c r="MIX27" s="383"/>
      <c r="MIY27" s="383"/>
      <c r="MIZ27" s="383"/>
      <c r="MJA27" s="383"/>
      <c r="MJB27" s="383"/>
      <c r="MJC27" s="383"/>
      <c r="MJD27" s="383"/>
      <c r="MJE27" s="383"/>
      <c r="MJF27" s="383"/>
      <c r="MJG27" s="383"/>
      <c r="MJH27" s="383"/>
      <c r="MJI27" s="383"/>
      <c r="MJJ27" s="383"/>
      <c r="MJK27" s="383"/>
      <c r="MJL27" s="383"/>
      <c r="MJM27" s="383"/>
      <c r="MJN27" s="383"/>
      <c r="MJO27" s="383"/>
      <c r="MJP27" s="383"/>
      <c r="MJQ27" s="383"/>
      <c r="MJR27" s="383"/>
      <c r="MJS27" s="383"/>
      <c r="MJT27" s="383"/>
      <c r="MJU27" s="383"/>
      <c r="MJV27" s="383"/>
      <c r="MJW27" s="383"/>
      <c r="MJX27" s="383"/>
      <c r="MJY27" s="383"/>
      <c r="MJZ27" s="383"/>
      <c r="MKA27" s="383"/>
      <c r="MKB27" s="383"/>
      <c r="MKC27" s="383"/>
      <c r="MKD27" s="383"/>
      <c r="MKE27" s="383"/>
      <c r="MKF27" s="383"/>
      <c r="MKG27" s="383"/>
      <c r="MKH27" s="383"/>
      <c r="MKI27" s="383"/>
      <c r="MKJ27" s="383"/>
      <c r="MKK27" s="383"/>
      <c r="MKL27" s="383"/>
      <c r="MKM27" s="383"/>
      <c r="MKN27" s="383"/>
      <c r="MKO27" s="383"/>
      <c r="MKP27" s="383"/>
      <c r="MKQ27" s="383"/>
      <c r="MKR27" s="383"/>
      <c r="MKS27" s="383"/>
      <c r="MKT27" s="383"/>
      <c r="MKU27" s="383"/>
      <c r="MKV27" s="383"/>
      <c r="MKW27" s="383"/>
      <c r="MKX27" s="383"/>
      <c r="MKY27" s="383"/>
      <c r="MKZ27" s="383"/>
      <c r="MLA27" s="383"/>
      <c r="MLB27" s="383"/>
      <c r="MLC27" s="383"/>
      <c r="MLD27" s="383"/>
      <c r="MLE27" s="383"/>
      <c r="MLF27" s="383"/>
      <c r="MLG27" s="383"/>
      <c r="MLH27" s="383"/>
      <c r="MLI27" s="383"/>
      <c r="MLJ27" s="383"/>
      <c r="MLK27" s="383"/>
      <c r="MLL27" s="383"/>
      <c r="MLM27" s="383"/>
      <c r="MLN27" s="383"/>
      <c r="MLO27" s="383"/>
      <c r="MLP27" s="383"/>
      <c r="MLQ27" s="383"/>
      <c r="MLR27" s="383"/>
      <c r="MLS27" s="383"/>
      <c r="MLT27" s="383"/>
      <c r="MLU27" s="383"/>
      <c r="MLV27" s="383"/>
      <c r="MLW27" s="383"/>
      <c r="MLX27" s="383"/>
      <c r="MLY27" s="383"/>
      <c r="MLZ27" s="383"/>
      <c r="MMA27" s="383"/>
      <c r="MMB27" s="383"/>
      <c r="MMC27" s="383"/>
      <c r="MMD27" s="383"/>
      <c r="MME27" s="383"/>
      <c r="MMF27" s="383"/>
      <c r="MMG27" s="383"/>
      <c r="MMH27" s="383"/>
      <c r="MMI27" s="383"/>
      <c r="MMJ27" s="383"/>
      <c r="MMK27" s="383"/>
      <c r="MML27" s="383"/>
      <c r="MMM27" s="383"/>
      <c r="MMN27" s="383"/>
      <c r="MMO27" s="383"/>
      <c r="MMP27" s="383"/>
      <c r="MMQ27" s="383"/>
      <c r="MMR27" s="383"/>
      <c r="MMS27" s="383"/>
      <c r="MMT27" s="383"/>
      <c r="MMU27" s="383"/>
      <c r="MMV27" s="383"/>
      <c r="MMW27" s="383"/>
      <c r="MMX27" s="383"/>
      <c r="MMY27" s="383"/>
      <c r="MMZ27" s="383"/>
      <c r="MNA27" s="383"/>
      <c r="MNB27" s="383"/>
      <c r="MNC27" s="383"/>
      <c r="MND27" s="383"/>
      <c r="MNE27" s="383"/>
      <c r="MNF27" s="383"/>
      <c r="MNG27" s="383"/>
      <c r="MNH27" s="383"/>
      <c r="MNI27" s="383"/>
      <c r="MNJ27" s="383"/>
      <c r="MNK27" s="383"/>
      <c r="MNL27" s="383"/>
      <c r="MNM27" s="383"/>
      <c r="MNN27" s="383"/>
      <c r="MNO27" s="383"/>
      <c r="MNP27" s="383"/>
      <c r="MNQ27" s="383"/>
      <c r="MNR27" s="383"/>
      <c r="MNS27" s="383"/>
      <c r="MNT27" s="383"/>
      <c r="MNU27" s="383"/>
      <c r="MNV27" s="383"/>
      <c r="MNW27" s="383"/>
      <c r="MNX27" s="383"/>
      <c r="MNY27" s="383"/>
      <c r="MNZ27" s="383"/>
      <c r="MOA27" s="383"/>
      <c r="MOB27" s="383"/>
      <c r="MOC27" s="383"/>
      <c r="MOD27" s="383"/>
      <c r="MOE27" s="383"/>
      <c r="MOF27" s="383"/>
      <c r="MOG27" s="383"/>
      <c r="MOH27" s="383"/>
      <c r="MOI27" s="383"/>
      <c r="MOJ27" s="383"/>
      <c r="MOK27" s="383"/>
      <c r="MOL27" s="383"/>
      <c r="MOM27" s="383"/>
      <c r="MON27" s="383"/>
      <c r="MOO27" s="383"/>
      <c r="MOP27" s="383"/>
      <c r="MOQ27" s="383"/>
      <c r="MOR27" s="383"/>
      <c r="MOS27" s="383"/>
      <c r="MOT27" s="383"/>
      <c r="MOU27" s="383"/>
      <c r="MOV27" s="383"/>
      <c r="MOW27" s="383"/>
      <c r="MOX27" s="383"/>
      <c r="MOY27" s="383"/>
      <c r="MOZ27" s="383"/>
      <c r="MPA27" s="383"/>
      <c r="MPB27" s="383"/>
      <c r="MPC27" s="383"/>
      <c r="MPD27" s="383"/>
      <c r="MPE27" s="383"/>
      <c r="MPF27" s="383"/>
      <c r="MPG27" s="383"/>
      <c r="MPH27" s="383"/>
      <c r="MPI27" s="383"/>
      <c r="MPJ27" s="383"/>
      <c r="MPK27" s="383"/>
      <c r="MPL27" s="383"/>
      <c r="MPM27" s="383"/>
      <c r="MPN27" s="383"/>
      <c r="MPO27" s="383"/>
      <c r="MPP27" s="383"/>
      <c r="MPQ27" s="383"/>
      <c r="MPR27" s="383"/>
      <c r="MPS27" s="383"/>
      <c r="MPT27" s="383"/>
      <c r="MPU27" s="383"/>
      <c r="MPV27" s="383"/>
      <c r="MPW27" s="383"/>
      <c r="MPX27" s="383"/>
      <c r="MPY27" s="383"/>
      <c r="MPZ27" s="383"/>
      <c r="MQA27" s="383"/>
      <c r="MQB27" s="383"/>
      <c r="MQC27" s="383"/>
      <c r="MQD27" s="383"/>
      <c r="MQE27" s="383"/>
      <c r="MQF27" s="383"/>
      <c r="MQG27" s="383"/>
      <c r="MQH27" s="383"/>
      <c r="MQI27" s="383"/>
      <c r="MQJ27" s="383"/>
      <c r="MQK27" s="383"/>
      <c r="MQL27" s="383"/>
      <c r="MQM27" s="383"/>
      <c r="MQN27" s="383"/>
      <c r="MQO27" s="383"/>
      <c r="MQP27" s="383"/>
      <c r="MQQ27" s="383"/>
      <c r="MQR27" s="383"/>
      <c r="MQS27" s="383"/>
      <c r="MQT27" s="383"/>
      <c r="MQU27" s="383"/>
      <c r="MQV27" s="383"/>
      <c r="MQW27" s="383"/>
      <c r="MQX27" s="383"/>
      <c r="MQY27" s="383"/>
      <c r="MQZ27" s="383"/>
      <c r="MRA27" s="383"/>
      <c r="MRB27" s="383"/>
      <c r="MRC27" s="383"/>
      <c r="MRD27" s="383"/>
      <c r="MRE27" s="383"/>
      <c r="MRF27" s="383"/>
      <c r="MRG27" s="383"/>
      <c r="MRH27" s="383"/>
      <c r="MRI27" s="383"/>
      <c r="MRJ27" s="383"/>
      <c r="MRK27" s="383"/>
      <c r="MRL27" s="383"/>
      <c r="MRM27" s="383"/>
      <c r="MRN27" s="383"/>
      <c r="MRO27" s="383"/>
      <c r="MRP27" s="383"/>
      <c r="MRQ27" s="383"/>
      <c r="MRR27" s="383"/>
      <c r="MRS27" s="383"/>
      <c r="MRT27" s="383"/>
      <c r="MRU27" s="383"/>
      <c r="MRV27" s="383"/>
      <c r="MRW27" s="383"/>
      <c r="MRX27" s="383"/>
      <c r="MRY27" s="383"/>
      <c r="MRZ27" s="383"/>
      <c r="MSA27" s="383"/>
      <c r="MSB27" s="383"/>
      <c r="MSC27" s="383"/>
      <c r="MSD27" s="383"/>
      <c r="MSE27" s="383"/>
      <c r="MSF27" s="383"/>
      <c r="MSG27" s="383"/>
      <c r="MSH27" s="383"/>
      <c r="MSI27" s="383"/>
      <c r="MSJ27" s="383"/>
      <c r="MSK27" s="383"/>
      <c r="MSL27" s="383"/>
      <c r="MSM27" s="383"/>
      <c r="MSN27" s="383"/>
      <c r="MSO27" s="383"/>
      <c r="MSP27" s="383"/>
      <c r="MSQ27" s="383"/>
      <c r="MSR27" s="383"/>
      <c r="MSS27" s="383"/>
      <c r="MST27" s="383"/>
      <c r="MSU27" s="383"/>
      <c r="MSV27" s="383"/>
      <c r="MSW27" s="383"/>
      <c r="MSX27" s="383"/>
      <c r="MSY27" s="383"/>
      <c r="MSZ27" s="383"/>
      <c r="MTA27" s="383"/>
      <c r="MTB27" s="383"/>
      <c r="MTC27" s="383"/>
      <c r="MTD27" s="383"/>
      <c r="MTE27" s="383"/>
      <c r="MTF27" s="383"/>
      <c r="MTG27" s="383"/>
      <c r="MTH27" s="383"/>
      <c r="MTI27" s="383"/>
      <c r="MTJ27" s="383"/>
      <c r="MTK27" s="383"/>
      <c r="MTL27" s="383"/>
      <c r="MTM27" s="383"/>
      <c r="MTN27" s="383"/>
      <c r="MTO27" s="383"/>
      <c r="MTP27" s="383"/>
      <c r="MTQ27" s="383"/>
      <c r="MTR27" s="383"/>
      <c r="MTS27" s="383"/>
      <c r="MTT27" s="383"/>
      <c r="MTU27" s="383"/>
      <c r="MTV27" s="383"/>
      <c r="MTW27" s="383"/>
      <c r="MTX27" s="383"/>
      <c r="MTY27" s="383"/>
      <c r="MTZ27" s="383"/>
      <c r="MUA27" s="383"/>
      <c r="MUB27" s="383"/>
      <c r="MUC27" s="383"/>
      <c r="MUD27" s="383"/>
      <c r="MUE27" s="383"/>
      <c r="MUF27" s="383"/>
      <c r="MUG27" s="383"/>
      <c r="MUH27" s="383"/>
      <c r="MUI27" s="383"/>
      <c r="MUJ27" s="383"/>
      <c r="MUK27" s="383"/>
      <c r="MUL27" s="383"/>
      <c r="MUM27" s="383"/>
      <c r="MUN27" s="383"/>
      <c r="MUO27" s="383"/>
      <c r="MUP27" s="383"/>
      <c r="MUQ27" s="383"/>
      <c r="MUR27" s="383"/>
      <c r="MUS27" s="383"/>
      <c r="MUT27" s="383"/>
      <c r="MUU27" s="383"/>
      <c r="MUV27" s="383"/>
      <c r="MUW27" s="383"/>
      <c r="MUX27" s="383"/>
      <c r="MUY27" s="383"/>
      <c r="MUZ27" s="383"/>
      <c r="MVA27" s="383"/>
      <c r="MVB27" s="383"/>
      <c r="MVC27" s="383"/>
      <c r="MVD27" s="383"/>
      <c r="MVE27" s="383"/>
      <c r="MVF27" s="383"/>
      <c r="MVG27" s="383"/>
      <c r="MVH27" s="383"/>
      <c r="MVI27" s="383"/>
      <c r="MVJ27" s="383"/>
      <c r="MVK27" s="383"/>
      <c r="MVL27" s="383"/>
      <c r="MVM27" s="383"/>
      <c r="MVN27" s="383"/>
      <c r="MVO27" s="383"/>
      <c r="MVP27" s="383"/>
      <c r="MVQ27" s="383"/>
      <c r="MVR27" s="383"/>
      <c r="MVS27" s="383"/>
      <c r="MVT27" s="383"/>
      <c r="MVU27" s="383"/>
      <c r="MVV27" s="383"/>
      <c r="MVW27" s="383"/>
      <c r="MVX27" s="383"/>
      <c r="MVY27" s="383"/>
      <c r="MVZ27" s="383"/>
      <c r="MWA27" s="383"/>
      <c r="MWB27" s="383"/>
      <c r="MWC27" s="383"/>
      <c r="MWD27" s="383"/>
      <c r="MWE27" s="383"/>
      <c r="MWF27" s="383"/>
      <c r="MWG27" s="383"/>
      <c r="MWH27" s="383"/>
      <c r="MWI27" s="383"/>
      <c r="MWJ27" s="383"/>
      <c r="MWK27" s="383"/>
      <c r="MWL27" s="383"/>
      <c r="MWM27" s="383"/>
      <c r="MWN27" s="383"/>
      <c r="MWO27" s="383"/>
      <c r="MWP27" s="383"/>
      <c r="MWQ27" s="383"/>
      <c r="MWR27" s="383"/>
      <c r="MWS27" s="383"/>
      <c r="MWT27" s="383"/>
      <c r="MWU27" s="383"/>
      <c r="MWV27" s="383"/>
      <c r="MWW27" s="383"/>
      <c r="MWX27" s="383"/>
      <c r="MWY27" s="383"/>
      <c r="MWZ27" s="383"/>
      <c r="MXA27" s="383"/>
      <c r="MXB27" s="383"/>
      <c r="MXC27" s="383"/>
      <c r="MXD27" s="383"/>
      <c r="MXE27" s="383"/>
      <c r="MXF27" s="383"/>
      <c r="MXG27" s="383"/>
      <c r="MXH27" s="383"/>
      <c r="MXI27" s="383"/>
      <c r="MXJ27" s="383"/>
      <c r="MXK27" s="383"/>
      <c r="MXL27" s="383"/>
      <c r="MXM27" s="383"/>
      <c r="MXN27" s="383"/>
      <c r="MXO27" s="383"/>
      <c r="MXP27" s="383"/>
      <c r="MXQ27" s="383"/>
      <c r="MXR27" s="383"/>
      <c r="MXS27" s="383"/>
      <c r="MXT27" s="383"/>
      <c r="MXU27" s="383"/>
      <c r="MXV27" s="383"/>
      <c r="MXW27" s="383"/>
      <c r="MXX27" s="383"/>
      <c r="MXY27" s="383"/>
      <c r="MXZ27" s="383"/>
      <c r="MYA27" s="383"/>
      <c r="MYB27" s="383"/>
      <c r="MYC27" s="383"/>
      <c r="MYD27" s="383"/>
      <c r="MYE27" s="383"/>
      <c r="MYF27" s="383"/>
      <c r="MYG27" s="383"/>
      <c r="MYH27" s="383"/>
      <c r="MYI27" s="383"/>
      <c r="MYJ27" s="383"/>
      <c r="MYK27" s="383"/>
      <c r="MYL27" s="383"/>
      <c r="MYM27" s="383"/>
      <c r="MYN27" s="383"/>
      <c r="MYO27" s="383"/>
      <c r="MYP27" s="383"/>
      <c r="MYQ27" s="383"/>
      <c r="MYR27" s="383"/>
      <c r="MYS27" s="383"/>
      <c r="MYT27" s="383"/>
      <c r="MYU27" s="383"/>
      <c r="MYV27" s="383"/>
      <c r="MYW27" s="383"/>
      <c r="MYX27" s="383"/>
      <c r="MYY27" s="383"/>
      <c r="MYZ27" s="383"/>
      <c r="MZA27" s="383"/>
      <c r="MZB27" s="383"/>
      <c r="MZC27" s="383"/>
      <c r="MZD27" s="383"/>
      <c r="MZE27" s="383"/>
      <c r="MZF27" s="383"/>
      <c r="MZG27" s="383"/>
      <c r="MZH27" s="383"/>
      <c r="MZI27" s="383"/>
      <c r="MZJ27" s="383"/>
      <c r="MZK27" s="383"/>
      <c r="MZL27" s="383"/>
      <c r="MZM27" s="383"/>
      <c r="MZN27" s="383"/>
      <c r="MZO27" s="383"/>
      <c r="MZP27" s="383"/>
      <c r="MZQ27" s="383"/>
      <c r="MZR27" s="383"/>
      <c r="MZS27" s="383"/>
      <c r="MZT27" s="383"/>
      <c r="MZU27" s="383"/>
      <c r="MZV27" s="383"/>
      <c r="MZW27" s="383"/>
      <c r="MZX27" s="383"/>
      <c r="MZY27" s="383"/>
      <c r="MZZ27" s="383"/>
      <c r="NAA27" s="383"/>
      <c r="NAB27" s="383"/>
      <c r="NAC27" s="383"/>
      <c r="NAD27" s="383"/>
      <c r="NAE27" s="383"/>
      <c r="NAF27" s="383"/>
      <c r="NAG27" s="383"/>
      <c r="NAH27" s="383"/>
      <c r="NAI27" s="383"/>
      <c r="NAJ27" s="383"/>
      <c r="NAK27" s="383"/>
      <c r="NAL27" s="383"/>
      <c r="NAM27" s="383"/>
      <c r="NAN27" s="383"/>
      <c r="NAO27" s="383"/>
      <c r="NAP27" s="383"/>
      <c r="NAQ27" s="383"/>
      <c r="NAR27" s="383"/>
      <c r="NAS27" s="383"/>
      <c r="NAT27" s="383"/>
      <c r="NAU27" s="383"/>
      <c r="NAV27" s="383"/>
      <c r="NAW27" s="383"/>
      <c r="NAX27" s="383"/>
      <c r="NAY27" s="383"/>
      <c r="NAZ27" s="383"/>
      <c r="NBA27" s="383"/>
      <c r="NBB27" s="383"/>
      <c r="NBC27" s="383"/>
      <c r="NBD27" s="383"/>
      <c r="NBE27" s="383"/>
      <c r="NBF27" s="383"/>
      <c r="NBG27" s="383"/>
      <c r="NBH27" s="383"/>
      <c r="NBI27" s="383"/>
      <c r="NBJ27" s="383"/>
      <c r="NBK27" s="383"/>
      <c r="NBL27" s="383"/>
      <c r="NBM27" s="383"/>
      <c r="NBN27" s="383"/>
      <c r="NBO27" s="383"/>
      <c r="NBP27" s="383"/>
      <c r="NBQ27" s="383"/>
      <c r="NBR27" s="383"/>
      <c r="NBS27" s="383"/>
      <c r="NBT27" s="383"/>
      <c r="NBU27" s="383"/>
      <c r="NBV27" s="383"/>
      <c r="NBW27" s="383"/>
      <c r="NBX27" s="383"/>
      <c r="NBY27" s="383"/>
      <c r="NBZ27" s="383"/>
      <c r="NCA27" s="383"/>
      <c r="NCB27" s="383"/>
      <c r="NCC27" s="383"/>
      <c r="NCD27" s="383"/>
      <c r="NCE27" s="383"/>
      <c r="NCF27" s="383"/>
      <c r="NCG27" s="383"/>
      <c r="NCH27" s="383"/>
      <c r="NCI27" s="383"/>
      <c r="NCJ27" s="383"/>
      <c r="NCK27" s="383"/>
      <c r="NCL27" s="383"/>
      <c r="NCM27" s="383"/>
      <c r="NCN27" s="383"/>
      <c r="NCO27" s="383"/>
      <c r="NCP27" s="383"/>
      <c r="NCQ27" s="383"/>
      <c r="NCR27" s="383"/>
      <c r="NCS27" s="383"/>
      <c r="NCT27" s="383"/>
      <c r="NCU27" s="383"/>
      <c r="NCV27" s="383"/>
      <c r="NCW27" s="383"/>
      <c r="NCX27" s="383"/>
      <c r="NCY27" s="383"/>
      <c r="NCZ27" s="383"/>
      <c r="NDA27" s="383"/>
      <c r="NDB27" s="383"/>
      <c r="NDC27" s="383"/>
      <c r="NDD27" s="383"/>
      <c r="NDE27" s="383"/>
      <c r="NDF27" s="383"/>
      <c r="NDG27" s="383"/>
      <c r="NDH27" s="383"/>
      <c r="NDI27" s="383"/>
      <c r="NDJ27" s="383"/>
      <c r="NDK27" s="383"/>
      <c r="NDL27" s="383"/>
      <c r="NDM27" s="383"/>
      <c r="NDN27" s="383"/>
      <c r="NDO27" s="383"/>
      <c r="NDP27" s="383"/>
      <c r="NDQ27" s="383"/>
      <c r="NDR27" s="383"/>
      <c r="NDS27" s="383"/>
      <c r="NDT27" s="383"/>
      <c r="NDU27" s="383"/>
      <c r="NDV27" s="383"/>
      <c r="NDW27" s="383"/>
      <c r="NDX27" s="383"/>
      <c r="NDY27" s="383"/>
      <c r="NDZ27" s="383"/>
      <c r="NEA27" s="383"/>
      <c r="NEB27" s="383"/>
      <c r="NEC27" s="383"/>
      <c r="NED27" s="383"/>
      <c r="NEE27" s="383"/>
      <c r="NEF27" s="383"/>
      <c r="NEG27" s="383"/>
      <c r="NEH27" s="383"/>
      <c r="NEI27" s="383"/>
      <c r="NEJ27" s="383"/>
      <c r="NEK27" s="383"/>
      <c r="NEL27" s="383"/>
      <c r="NEM27" s="383"/>
      <c r="NEN27" s="383"/>
      <c r="NEO27" s="383"/>
      <c r="NEP27" s="383"/>
      <c r="NEQ27" s="383"/>
      <c r="NER27" s="383"/>
      <c r="NES27" s="383"/>
      <c r="NET27" s="383"/>
      <c r="NEU27" s="383"/>
      <c r="NEV27" s="383"/>
      <c r="NEW27" s="383"/>
      <c r="NEX27" s="383"/>
      <c r="NEY27" s="383"/>
      <c r="NEZ27" s="383"/>
      <c r="NFA27" s="383"/>
      <c r="NFB27" s="383"/>
      <c r="NFC27" s="383"/>
      <c r="NFD27" s="383"/>
      <c r="NFE27" s="383"/>
      <c r="NFF27" s="383"/>
      <c r="NFG27" s="383"/>
      <c r="NFH27" s="383"/>
      <c r="NFI27" s="383"/>
      <c r="NFJ27" s="383"/>
      <c r="NFK27" s="383"/>
      <c r="NFL27" s="383"/>
      <c r="NFM27" s="383"/>
      <c r="NFN27" s="383"/>
      <c r="NFO27" s="383"/>
      <c r="NFP27" s="383"/>
      <c r="NFQ27" s="383"/>
      <c r="NFR27" s="383"/>
      <c r="NFS27" s="383"/>
      <c r="NFT27" s="383"/>
      <c r="NFU27" s="383"/>
      <c r="NFV27" s="383"/>
      <c r="NFW27" s="383"/>
      <c r="NFX27" s="383"/>
      <c r="NFY27" s="383"/>
      <c r="NFZ27" s="383"/>
      <c r="NGA27" s="383"/>
      <c r="NGB27" s="383"/>
      <c r="NGC27" s="383"/>
      <c r="NGD27" s="383"/>
      <c r="NGE27" s="383"/>
      <c r="NGF27" s="383"/>
      <c r="NGG27" s="383"/>
      <c r="NGH27" s="383"/>
      <c r="NGI27" s="383"/>
      <c r="NGJ27" s="383"/>
      <c r="NGK27" s="383"/>
      <c r="NGL27" s="383"/>
      <c r="NGM27" s="383"/>
      <c r="NGN27" s="383"/>
      <c r="NGO27" s="383"/>
      <c r="NGP27" s="383"/>
      <c r="NGQ27" s="383"/>
      <c r="NGR27" s="383"/>
      <c r="NGS27" s="383"/>
      <c r="NGT27" s="383"/>
      <c r="NGU27" s="383"/>
      <c r="NGV27" s="383"/>
      <c r="NGW27" s="383"/>
      <c r="NGX27" s="383"/>
      <c r="NGY27" s="383"/>
      <c r="NGZ27" s="383"/>
      <c r="NHA27" s="383"/>
      <c r="NHB27" s="383"/>
      <c r="NHC27" s="383"/>
      <c r="NHD27" s="383"/>
      <c r="NHE27" s="383"/>
      <c r="NHF27" s="383"/>
      <c r="NHG27" s="383"/>
      <c r="NHH27" s="383"/>
      <c r="NHI27" s="383"/>
      <c r="NHJ27" s="383"/>
      <c r="NHK27" s="383"/>
      <c r="NHL27" s="383"/>
      <c r="NHM27" s="383"/>
      <c r="NHN27" s="383"/>
      <c r="NHO27" s="383"/>
      <c r="NHP27" s="383"/>
      <c r="NHQ27" s="383"/>
      <c r="NHR27" s="383"/>
      <c r="NHS27" s="383"/>
      <c r="NHT27" s="383"/>
      <c r="NHU27" s="383"/>
      <c r="NHV27" s="383"/>
      <c r="NHW27" s="383"/>
      <c r="NHX27" s="383"/>
      <c r="NHY27" s="383"/>
      <c r="NHZ27" s="383"/>
      <c r="NIA27" s="383"/>
      <c r="NIB27" s="383"/>
      <c r="NIC27" s="383"/>
      <c r="NID27" s="383"/>
      <c r="NIE27" s="383"/>
      <c r="NIF27" s="383"/>
      <c r="NIG27" s="383"/>
      <c r="NIH27" s="383"/>
      <c r="NII27" s="383"/>
      <c r="NIJ27" s="383"/>
      <c r="NIK27" s="383"/>
      <c r="NIL27" s="383"/>
      <c r="NIM27" s="383"/>
      <c r="NIN27" s="383"/>
      <c r="NIO27" s="383"/>
      <c r="NIP27" s="383"/>
      <c r="NIQ27" s="383"/>
      <c r="NIR27" s="383"/>
      <c r="NIS27" s="383"/>
      <c r="NIT27" s="383"/>
      <c r="NIU27" s="383"/>
      <c r="NIV27" s="383"/>
      <c r="NIW27" s="383"/>
      <c r="NIX27" s="383"/>
      <c r="NIY27" s="383"/>
      <c r="NIZ27" s="383"/>
      <c r="NJA27" s="383"/>
      <c r="NJB27" s="383"/>
      <c r="NJC27" s="383"/>
      <c r="NJD27" s="383"/>
      <c r="NJE27" s="383"/>
      <c r="NJF27" s="383"/>
      <c r="NJG27" s="383"/>
      <c r="NJH27" s="383"/>
      <c r="NJI27" s="383"/>
      <c r="NJJ27" s="383"/>
      <c r="NJK27" s="383"/>
      <c r="NJL27" s="383"/>
      <c r="NJM27" s="383"/>
      <c r="NJN27" s="383"/>
      <c r="NJO27" s="383"/>
      <c r="NJP27" s="383"/>
      <c r="NJQ27" s="383"/>
      <c r="NJR27" s="383"/>
      <c r="NJS27" s="383"/>
      <c r="NJT27" s="383"/>
      <c r="NJU27" s="383"/>
      <c r="NJV27" s="383"/>
      <c r="NJW27" s="383"/>
      <c r="NJX27" s="383"/>
      <c r="NJY27" s="383"/>
      <c r="NJZ27" s="383"/>
      <c r="NKA27" s="383"/>
      <c r="NKB27" s="383"/>
      <c r="NKC27" s="383"/>
      <c r="NKD27" s="383"/>
      <c r="NKE27" s="383"/>
      <c r="NKF27" s="383"/>
      <c r="NKG27" s="383"/>
      <c r="NKH27" s="383"/>
      <c r="NKI27" s="383"/>
      <c r="NKJ27" s="383"/>
      <c r="NKK27" s="383"/>
      <c r="NKL27" s="383"/>
      <c r="NKM27" s="383"/>
      <c r="NKN27" s="383"/>
      <c r="NKO27" s="383"/>
      <c r="NKP27" s="383"/>
      <c r="NKQ27" s="383"/>
      <c r="NKR27" s="383"/>
      <c r="NKS27" s="383"/>
      <c r="NKT27" s="383"/>
      <c r="NKU27" s="383"/>
      <c r="NKV27" s="383"/>
      <c r="NKW27" s="383"/>
      <c r="NKX27" s="383"/>
      <c r="NKY27" s="383"/>
      <c r="NKZ27" s="383"/>
      <c r="NLA27" s="383"/>
      <c r="NLB27" s="383"/>
      <c r="NLC27" s="383"/>
      <c r="NLD27" s="383"/>
      <c r="NLE27" s="383"/>
      <c r="NLF27" s="383"/>
      <c r="NLG27" s="383"/>
      <c r="NLH27" s="383"/>
      <c r="NLI27" s="383"/>
      <c r="NLJ27" s="383"/>
      <c r="NLK27" s="383"/>
      <c r="NLL27" s="383"/>
      <c r="NLM27" s="383"/>
      <c r="NLN27" s="383"/>
      <c r="NLO27" s="383"/>
      <c r="NLP27" s="383"/>
      <c r="NLQ27" s="383"/>
      <c r="NLR27" s="383"/>
      <c r="NLS27" s="383"/>
      <c r="NLT27" s="383"/>
      <c r="NLU27" s="383"/>
      <c r="NLV27" s="383"/>
      <c r="NLW27" s="383"/>
      <c r="NLX27" s="383"/>
      <c r="NLY27" s="383"/>
      <c r="NLZ27" s="383"/>
      <c r="NMA27" s="383"/>
      <c r="NMB27" s="383"/>
      <c r="NMC27" s="383"/>
      <c r="NMD27" s="383"/>
      <c r="NME27" s="383"/>
      <c r="NMF27" s="383"/>
      <c r="NMG27" s="383"/>
      <c r="NMH27" s="383"/>
      <c r="NMI27" s="383"/>
      <c r="NMJ27" s="383"/>
      <c r="NMK27" s="383"/>
      <c r="NML27" s="383"/>
      <c r="NMM27" s="383"/>
      <c r="NMN27" s="383"/>
      <c r="NMO27" s="383"/>
      <c r="NMP27" s="383"/>
      <c r="NMQ27" s="383"/>
      <c r="NMR27" s="383"/>
      <c r="NMS27" s="383"/>
      <c r="NMT27" s="383"/>
      <c r="NMU27" s="383"/>
      <c r="NMV27" s="383"/>
      <c r="NMW27" s="383"/>
      <c r="NMX27" s="383"/>
      <c r="NMY27" s="383"/>
      <c r="NMZ27" s="383"/>
      <c r="NNA27" s="383"/>
      <c r="NNB27" s="383"/>
      <c r="NNC27" s="383"/>
      <c r="NND27" s="383"/>
      <c r="NNE27" s="383"/>
      <c r="NNF27" s="383"/>
      <c r="NNG27" s="383"/>
      <c r="NNH27" s="383"/>
      <c r="NNI27" s="383"/>
      <c r="NNJ27" s="383"/>
      <c r="NNK27" s="383"/>
      <c r="NNL27" s="383"/>
      <c r="NNM27" s="383"/>
      <c r="NNN27" s="383"/>
      <c r="NNO27" s="383"/>
      <c r="NNP27" s="383"/>
      <c r="NNQ27" s="383"/>
      <c r="NNR27" s="383"/>
      <c r="NNS27" s="383"/>
      <c r="NNT27" s="383"/>
      <c r="NNU27" s="383"/>
      <c r="NNV27" s="383"/>
      <c r="NNW27" s="383"/>
      <c r="NNX27" s="383"/>
      <c r="NNY27" s="383"/>
      <c r="NNZ27" s="383"/>
      <c r="NOA27" s="383"/>
      <c r="NOB27" s="383"/>
      <c r="NOC27" s="383"/>
      <c r="NOD27" s="383"/>
      <c r="NOE27" s="383"/>
      <c r="NOF27" s="383"/>
      <c r="NOG27" s="383"/>
      <c r="NOH27" s="383"/>
      <c r="NOI27" s="383"/>
      <c r="NOJ27" s="383"/>
      <c r="NOK27" s="383"/>
      <c r="NOL27" s="383"/>
      <c r="NOM27" s="383"/>
      <c r="NON27" s="383"/>
      <c r="NOO27" s="383"/>
      <c r="NOP27" s="383"/>
      <c r="NOQ27" s="383"/>
      <c r="NOR27" s="383"/>
      <c r="NOS27" s="383"/>
      <c r="NOT27" s="383"/>
      <c r="NOU27" s="383"/>
      <c r="NOV27" s="383"/>
      <c r="NOW27" s="383"/>
      <c r="NOX27" s="383"/>
      <c r="NOY27" s="383"/>
      <c r="NOZ27" s="383"/>
      <c r="NPA27" s="383"/>
      <c r="NPB27" s="383"/>
      <c r="NPC27" s="383"/>
      <c r="NPD27" s="383"/>
      <c r="NPE27" s="383"/>
      <c r="NPF27" s="383"/>
      <c r="NPG27" s="383"/>
      <c r="NPH27" s="383"/>
      <c r="NPI27" s="383"/>
      <c r="NPJ27" s="383"/>
      <c r="NPK27" s="383"/>
      <c r="NPL27" s="383"/>
      <c r="NPM27" s="383"/>
      <c r="NPN27" s="383"/>
      <c r="NPO27" s="383"/>
      <c r="NPP27" s="383"/>
      <c r="NPQ27" s="383"/>
      <c r="NPR27" s="383"/>
      <c r="NPS27" s="383"/>
      <c r="NPT27" s="383"/>
      <c r="NPU27" s="383"/>
      <c r="NPV27" s="383"/>
      <c r="NPW27" s="383"/>
      <c r="NPX27" s="383"/>
      <c r="NPY27" s="383"/>
      <c r="NPZ27" s="383"/>
      <c r="NQA27" s="383"/>
      <c r="NQB27" s="383"/>
      <c r="NQC27" s="383"/>
      <c r="NQD27" s="383"/>
      <c r="NQE27" s="383"/>
      <c r="NQF27" s="383"/>
      <c r="NQG27" s="383"/>
      <c r="NQH27" s="383"/>
      <c r="NQI27" s="383"/>
      <c r="NQJ27" s="383"/>
      <c r="NQK27" s="383"/>
      <c r="NQL27" s="383"/>
      <c r="NQM27" s="383"/>
      <c r="NQN27" s="383"/>
      <c r="NQO27" s="383"/>
      <c r="NQP27" s="383"/>
      <c r="NQQ27" s="383"/>
      <c r="NQR27" s="383"/>
      <c r="NQS27" s="383"/>
      <c r="NQT27" s="383"/>
      <c r="NQU27" s="383"/>
      <c r="NQV27" s="383"/>
      <c r="NQW27" s="383"/>
      <c r="NQX27" s="383"/>
      <c r="NQY27" s="383"/>
      <c r="NQZ27" s="383"/>
      <c r="NRA27" s="383"/>
      <c r="NRB27" s="383"/>
      <c r="NRC27" s="383"/>
      <c r="NRD27" s="383"/>
      <c r="NRE27" s="383"/>
      <c r="NRF27" s="383"/>
      <c r="NRG27" s="383"/>
      <c r="NRH27" s="383"/>
      <c r="NRI27" s="383"/>
      <c r="NRJ27" s="383"/>
      <c r="NRK27" s="383"/>
      <c r="NRL27" s="383"/>
      <c r="NRM27" s="383"/>
      <c r="NRN27" s="383"/>
      <c r="NRO27" s="383"/>
      <c r="NRP27" s="383"/>
      <c r="NRQ27" s="383"/>
      <c r="NRR27" s="383"/>
      <c r="NRS27" s="383"/>
      <c r="NRT27" s="383"/>
      <c r="NRU27" s="383"/>
      <c r="NRV27" s="383"/>
      <c r="NRW27" s="383"/>
      <c r="NRX27" s="383"/>
      <c r="NRY27" s="383"/>
      <c r="NRZ27" s="383"/>
      <c r="NSA27" s="383"/>
      <c r="NSB27" s="383"/>
      <c r="NSC27" s="383"/>
      <c r="NSD27" s="383"/>
      <c r="NSE27" s="383"/>
      <c r="NSF27" s="383"/>
      <c r="NSG27" s="383"/>
      <c r="NSH27" s="383"/>
      <c r="NSI27" s="383"/>
      <c r="NSJ27" s="383"/>
      <c r="NSK27" s="383"/>
      <c r="NSL27" s="383"/>
      <c r="NSM27" s="383"/>
      <c r="NSN27" s="383"/>
      <c r="NSO27" s="383"/>
      <c r="NSP27" s="383"/>
      <c r="NSQ27" s="383"/>
      <c r="NSR27" s="383"/>
      <c r="NSS27" s="383"/>
      <c r="NST27" s="383"/>
      <c r="NSU27" s="383"/>
      <c r="NSV27" s="383"/>
      <c r="NSW27" s="383"/>
      <c r="NSX27" s="383"/>
      <c r="NSY27" s="383"/>
      <c r="NSZ27" s="383"/>
      <c r="NTA27" s="383"/>
      <c r="NTB27" s="383"/>
      <c r="NTC27" s="383"/>
      <c r="NTD27" s="383"/>
      <c r="NTE27" s="383"/>
      <c r="NTF27" s="383"/>
      <c r="NTG27" s="383"/>
      <c r="NTH27" s="383"/>
      <c r="NTI27" s="383"/>
      <c r="NTJ27" s="383"/>
      <c r="NTK27" s="383"/>
      <c r="NTL27" s="383"/>
      <c r="NTM27" s="383"/>
      <c r="NTN27" s="383"/>
      <c r="NTO27" s="383"/>
      <c r="NTP27" s="383"/>
      <c r="NTQ27" s="383"/>
      <c r="NTR27" s="383"/>
      <c r="NTS27" s="383"/>
      <c r="NTT27" s="383"/>
      <c r="NTU27" s="383"/>
      <c r="NTV27" s="383"/>
      <c r="NTW27" s="383"/>
      <c r="NTX27" s="383"/>
      <c r="NTY27" s="383"/>
      <c r="NTZ27" s="383"/>
      <c r="NUA27" s="383"/>
      <c r="NUB27" s="383"/>
      <c r="NUC27" s="383"/>
      <c r="NUD27" s="383"/>
      <c r="NUE27" s="383"/>
      <c r="NUF27" s="383"/>
      <c r="NUG27" s="383"/>
      <c r="NUH27" s="383"/>
      <c r="NUI27" s="383"/>
      <c r="NUJ27" s="383"/>
      <c r="NUK27" s="383"/>
      <c r="NUL27" s="383"/>
      <c r="NUM27" s="383"/>
      <c r="NUN27" s="383"/>
      <c r="NUO27" s="383"/>
      <c r="NUP27" s="383"/>
      <c r="NUQ27" s="383"/>
      <c r="NUR27" s="383"/>
      <c r="NUS27" s="383"/>
      <c r="NUT27" s="383"/>
      <c r="NUU27" s="383"/>
      <c r="NUV27" s="383"/>
      <c r="NUW27" s="383"/>
      <c r="NUX27" s="383"/>
      <c r="NUY27" s="383"/>
      <c r="NUZ27" s="383"/>
      <c r="NVA27" s="383"/>
      <c r="NVB27" s="383"/>
      <c r="NVC27" s="383"/>
      <c r="NVD27" s="383"/>
      <c r="NVE27" s="383"/>
      <c r="NVF27" s="383"/>
      <c r="NVG27" s="383"/>
      <c r="NVH27" s="383"/>
      <c r="NVI27" s="383"/>
      <c r="NVJ27" s="383"/>
      <c r="NVK27" s="383"/>
      <c r="NVL27" s="383"/>
      <c r="NVM27" s="383"/>
      <c r="NVN27" s="383"/>
      <c r="NVO27" s="383"/>
      <c r="NVP27" s="383"/>
      <c r="NVQ27" s="383"/>
      <c r="NVR27" s="383"/>
      <c r="NVS27" s="383"/>
      <c r="NVT27" s="383"/>
      <c r="NVU27" s="383"/>
      <c r="NVV27" s="383"/>
      <c r="NVW27" s="383"/>
      <c r="NVX27" s="383"/>
      <c r="NVY27" s="383"/>
      <c r="NVZ27" s="383"/>
      <c r="NWA27" s="383"/>
      <c r="NWB27" s="383"/>
      <c r="NWC27" s="383"/>
      <c r="NWD27" s="383"/>
      <c r="NWE27" s="383"/>
      <c r="NWF27" s="383"/>
      <c r="NWG27" s="383"/>
      <c r="NWH27" s="383"/>
      <c r="NWI27" s="383"/>
      <c r="NWJ27" s="383"/>
      <c r="NWK27" s="383"/>
      <c r="NWL27" s="383"/>
      <c r="NWM27" s="383"/>
      <c r="NWN27" s="383"/>
      <c r="NWO27" s="383"/>
      <c r="NWP27" s="383"/>
      <c r="NWQ27" s="383"/>
      <c r="NWR27" s="383"/>
      <c r="NWS27" s="383"/>
      <c r="NWT27" s="383"/>
      <c r="NWU27" s="383"/>
      <c r="NWV27" s="383"/>
      <c r="NWW27" s="383"/>
      <c r="NWX27" s="383"/>
      <c r="NWY27" s="383"/>
      <c r="NWZ27" s="383"/>
      <c r="NXA27" s="383"/>
      <c r="NXB27" s="383"/>
      <c r="NXC27" s="383"/>
      <c r="NXD27" s="383"/>
      <c r="NXE27" s="383"/>
      <c r="NXF27" s="383"/>
      <c r="NXG27" s="383"/>
      <c r="NXH27" s="383"/>
      <c r="NXI27" s="383"/>
      <c r="NXJ27" s="383"/>
      <c r="NXK27" s="383"/>
      <c r="NXL27" s="383"/>
      <c r="NXM27" s="383"/>
      <c r="NXN27" s="383"/>
      <c r="NXO27" s="383"/>
      <c r="NXP27" s="383"/>
      <c r="NXQ27" s="383"/>
      <c r="NXR27" s="383"/>
      <c r="NXS27" s="383"/>
      <c r="NXT27" s="383"/>
      <c r="NXU27" s="383"/>
      <c r="NXV27" s="383"/>
      <c r="NXW27" s="383"/>
      <c r="NXX27" s="383"/>
      <c r="NXY27" s="383"/>
      <c r="NXZ27" s="383"/>
      <c r="NYA27" s="383"/>
      <c r="NYB27" s="383"/>
      <c r="NYC27" s="383"/>
      <c r="NYD27" s="383"/>
      <c r="NYE27" s="383"/>
      <c r="NYF27" s="383"/>
      <c r="NYG27" s="383"/>
      <c r="NYH27" s="383"/>
      <c r="NYI27" s="383"/>
      <c r="NYJ27" s="383"/>
      <c r="NYK27" s="383"/>
      <c r="NYL27" s="383"/>
      <c r="NYM27" s="383"/>
      <c r="NYN27" s="383"/>
      <c r="NYO27" s="383"/>
      <c r="NYP27" s="383"/>
      <c r="NYQ27" s="383"/>
      <c r="NYR27" s="383"/>
      <c r="NYS27" s="383"/>
      <c r="NYT27" s="383"/>
      <c r="NYU27" s="383"/>
      <c r="NYV27" s="383"/>
      <c r="NYW27" s="383"/>
      <c r="NYX27" s="383"/>
      <c r="NYY27" s="383"/>
      <c r="NYZ27" s="383"/>
      <c r="NZA27" s="383"/>
      <c r="NZB27" s="383"/>
      <c r="NZC27" s="383"/>
      <c r="NZD27" s="383"/>
      <c r="NZE27" s="383"/>
      <c r="NZF27" s="383"/>
      <c r="NZG27" s="383"/>
      <c r="NZH27" s="383"/>
      <c r="NZI27" s="383"/>
      <c r="NZJ27" s="383"/>
      <c r="NZK27" s="383"/>
      <c r="NZL27" s="383"/>
      <c r="NZM27" s="383"/>
      <c r="NZN27" s="383"/>
      <c r="NZO27" s="383"/>
      <c r="NZP27" s="383"/>
      <c r="NZQ27" s="383"/>
      <c r="NZR27" s="383"/>
      <c r="NZS27" s="383"/>
      <c r="NZT27" s="383"/>
      <c r="NZU27" s="383"/>
      <c r="NZV27" s="383"/>
      <c r="NZW27" s="383"/>
      <c r="NZX27" s="383"/>
      <c r="NZY27" s="383"/>
      <c r="NZZ27" s="383"/>
      <c r="OAA27" s="383"/>
      <c r="OAB27" s="383"/>
      <c r="OAC27" s="383"/>
      <c r="OAD27" s="383"/>
      <c r="OAE27" s="383"/>
      <c r="OAF27" s="383"/>
      <c r="OAG27" s="383"/>
      <c r="OAH27" s="383"/>
      <c r="OAI27" s="383"/>
      <c r="OAJ27" s="383"/>
      <c r="OAK27" s="383"/>
      <c r="OAL27" s="383"/>
      <c r="OAM27" s="383"/>
      <c r="OAN27" s="383"/>
      <c r="OAO27" s="383"/>
      <c r="OAP27" s="383"/>
      <c r="OAQ27" s="383"/>
      <c r="OAR27" s="383"/>
      <c r="OAS27" s="383"/>
      <c r="OAT27" s="383"/>
      <c r="OAU27" s="383"/>
      <c r="OAV27" s="383"/>
      <c r="OAW27" s="383"/>
      <c r="OAX27" s="383"/>
      <c r="OAY27" s="383"/>
      <c r="OAZ27" s="383"/>
      <c r="OBA27" s="383"/>
      <c r="OBB27" s="383"/>
      <c r="OBC27" s="383"/>
      <c r="OBD27" s="383"/>
      <c r="OBE27" s="383"/>
      <c r="OBF27" s="383"/>
      <c r="OBG27" s="383"/>
      <c r="OBH27" s="383"/>
      <c r="OBI27" s="383"/>
      <c r="OBJ27" s="383"/>
      <c r="OBK27" s="383"/>
      <c r="OBL27" s="383"/>
      <c r="OBM27" s="383"/>
      <c r="OBN27" s="383"/>
      <c r="OBO27" s="383"/>
      <c r="OBP27" s="383"/>
      <c r="OBQ27" s="383"/>
      <c r="OBR27" s="383"/>
      <c r="OBS27" s="383"/>
      <c r="OBT27" s="383"/>
      <c r="OBU27" s="383"/>
      <c r="OBV27" s="383"/>
      <c r="OBW27" s="383"/>
      <c r="OBX27" s="383"/>
      <c r="OBY27" s="383"/>
      <c r="OBZ27" s="383"/>
      <c r="OCA27" s="383"/>
      <c r="OCB27" s="383"/>
      <c r="OCC27" s="383"/>
      <c r="OCD27" s="383"/>
      <c r="OCE27" s="383"/>
      <c r="OCF27" s="383"/>
      <c r="OCG27" s="383"/>
      <c r="OCH27" s="383"/>
      <c r="OCI27" s="383"/>
      <c r="OCJ27" s="383"/>
      <c r="OCK27" s="383"/>
      <c r="OCL27" s="383"/>
      <c r="OCM27" s="383"/>
      <c r="OCN27" s="383"/>
      <c r="OCO27" s="383"/>
      <c r="OCP27" s="383"/>
      <c r="OCQ27" s="383"/>
      <c r="OCR27" s="383"/>
      <c r="OCS27" s="383"/>
      <c r="OCT27" s="383"/>
      <c r="OCU27" s="383"/>
      <c r="OCV27" s="383"/>
      <c r="OCW27" s="383"/>
      <c r="OCX27" s="383"/>
      <c r="OCY27" s="383"/>
      <c r="OCZ27" s="383"/>
      <c r="ODA27" s="383"/>
      <c r="ODB27" s="383"/>
      <c r="ODC27" s="383"/>
      <c r="ODD27" s="383"/>
      <c r="ODE27" s="383"/>
      <c r="ODF27" s="383"/>
      <c r="ODG27" s="383"/>
      <c r="ODH27" s="383"/>
      <c r="ODI27" s="383"/>
      <c r="ODJ27" s="383"/>
      <c r="ODK27" s="383"/>
      <c r="ODL27" s="383"/>
      <c r="ODM27" s="383"/>
      <c r="ODN27" s="383"/>
      <c r="ODO27" s="383"/>
      <c r="ODP27" s="383"/>
      <c r="ODQ27" s="383"/>
      <c r="ODR27" s="383"/>
      <c r="ODS27" s="383"/>
      <c r="ODT27" s="383"/>
      <c r="ODU27" s="383"/>
      <c r="ODV27" s="383"/>
      <c r="ODW27" s="383"/>
      <c r="ODX27" s="383"/>
      <c r="ODY27" s="383"/>
      <c r="ODZ27" s="383"/>
      <c r="OEA27" s="383"/>
      <c r="OEB27" s="383"/>
      <c r="OEC27" s="383"/>
      <c r="OED27" s="383"/>
      <c r="OEE27" s="383"/>
      <c r="OEF27" s="383"/>
      <c r="OEG27" s="383"/>
      <c r="OEH27" s="383"/>
      <c r="OEI27" s="383"/>
      <c r="OEJ27" s="383"/>
      <c r="OEK27" s="383"/>
      <c r="OEL27" s="383"/>
      <c r="OEM27" s="383"/>
      <c r="OEN27" s="383"/>
      <c r="OEO27" s="383"/>
      <c r="OEP27" s="383"/>
      <c r="OEQ27" s="383"/>
      <c r="OER27" s="383"/>
      <c r="OES27" s="383"/>
      <c r="OET27" s="383"/>
      <c r="OEU27" s="383"/>
      <c r="OEV27" s="383"/>
      <c r="OEW27" s="383"/>
      <c r="OEX27" s="383"/>
      <c r="OEY27" s="383"/>
      <c r="OEZ27" s="383"/>
      <c r="OFA27" s="383"/>
      <c r="OFB27" s="383"/>
      <c r="OFC27" s="383"/>
      <c r="OFD27" s="383"/>
      <c r="OFE27" s="383"/>
      <c r="OFF27" s="383"/>
      <c r="OFG27" s="383"/>
      <c r="OFH27" s="383"/>
      <c r="OFI27" s="383"/>
      <c r="OFJ27" s="383"/>
      <c r="OFK27" s="383"/>
      <c r="OFL27" s="383"/>
      <c r="OFM27" s="383"/>
      <c r="OFN27" s="383"/>
      <c r="OFO27" s="383"/>
      <c r="OFP27" s="383"/>
      <c r="OFQ27" s="383"/>
      <c r="OFR27" s="383"/>
      <c r="OFS27" s="383"/>
      <c r="OFT27" s="383"/>
      <c r="OFU27" s="383"/>
      <c r="OFV27" s="383"/>
      <c r="OFW27" s="383"/>
      <c r="OFX27" s="383"/>
      <c r="OFY27" s="383"/>
      <c r="OFZ27" s="383"/>
      <c r="OGA27" s="383"/>
      <c r="OGB27" s="383"/>
      <c r="OGC27" s="383"/>
      <c r="OGD27" s="383"/>
      <c r="OGE27" s="383"/>
      <c r="OGF27" s="383"/>
      <c r="OGG27" s="383"/>
      <c r="OGH27" s="383"/>
      <c r="OGI27" s="383"/>
      <c r="OGJ27" s="383"/>
      <c r="OGK27" s="383"/>
      <c r="OGL27" s="383"/>
      <c r="OGM27" s="383"/>
      <c r="OGN27" s="383"/>
      <c r="OGO27" s="383"/>
      <c r="OGP27" s="383"/>
      <c r="OGQ27" s="383"/>
      <c r="OGR27" s="383"/>
      <c r="OGS27" s="383"/>
      <c r="OGT27" s="383"/>
      <c r="OGU27" s="383"/>
      <c r="OGV27" s="383"/>
      <c r="OGW27" s="383"/>
      <c r="OGX27" s="383"/>
      <c r="OGY27" s="383"/>
      <c r="OGZ27" s="383"/>
      <c r="OHA27" s="383"/>
      <c r="OHB27" s="383"/>
      <c r="OHC27" s="383"/>
      <c r="OHD27" s="383"/>
      <c r="OHE27" s="383"/>
      <c r="OHF27" s="383"/>
      <c r="OHG27" s="383"/>
      <c r="OHH27" s="383"/>
      <c r="OHI27" s="383"/>
      <c r="OHJ27" s="383"/>
      <c r="OHK27" s="383"/>
      <c r="OHL27" s="383"/>
      <c r="OHM27" s="383"/>
      <c r="OHN27" s="383"/>
      <c r="OHO27" s="383"/>
      <c r="OHP27" s="383"/>
      <c r="OHQ27" s="383"/>
      <c r="OHR27" s="383"/>
      <c r="OHS27" s="383"/>
      <c r="OHT27" s="383"/>
      <c r="OHU27" s="383"/>
      <c r="OHV27" s="383"/>
      <c r="OHW27" s="383"/>
      <c r="OHX27" s="383"/>
      <c r="OHY27" s="383"/>
      <c r="OHZ27" s="383"/>
      <c r="OIA27" s="383"/>
      <c r="OIB27" s="383"/>
      <c r="OIC27" s="383"/>
      <c r="OID27" s="383"/>
      <c r="OIE27" s="383"/>
      <c r="OIF27" s="383"/>
      <c r="OIG27" s="383"/>
      <c r="OIH27" s="383"/>
      <c r="OII27" s="383"/>
      <c r="OIJ27" s="383"/>
      <c r="OIK27" s="383"/>
      <c r="OIL27" s="383"/>
      <c r="OIM27" s="383"/>
      <c r="OIN27" s="383"/>
      <c r="OIO27" s="383"/>
      <c r="OIP27" s="383"/>
      <c r="OIQ27" s="383"/>
      <c r="OIR27" s="383"/>
      <c r="OIS27" s="383"/>
      <c r="OIT27" s="383"/>
      <c r="OIU27" s="383"/>
      <c r="OIV27" s="383"/>
      <c r="OIW27" s="383"/>
      <c r="OIX27" s="383"/>
      <c r="OIY27" s="383"/>
      <c r="OIZ27" s="383"/>
      <c r="OJA27" s="383"/>
      <c r="OJB27" s="383"/>
      <c r="OJC27" s="383"/>
      <c r="OJD27" s="383"/>
      <c r="OJE27" s="383"/>
      <c r="OJF27" s="383"/>
      <c r="OJG27" s="383"/>
      <c r="OJH27" s="383"/>
      <c r="OJI27" s="383"/>
      <c r="OJJ27" s="383"/>
      <c r="OJK27" s="383"/>
      <c r="OJL27" s="383"/>
      <c r="OJM27" s="383"/>
      <c r="OJN27" s="383"/>
      <c r="OJO27" s="383"/>
      <c r="OJP27" s="383"/>
      <c r="OJQ27" s="383"/>
      <c r="OJR27" s="383"/>
      <c r="OJS27" s="383"/>
      <c r="OJT27" s="383"/>
      <c r="OJU27" s="383"/>
      <c r="OJV27" s="383"/>
      <c r="OJW27" s="383"/>
      <c r="OJX27" s="383"/>
      <c r="OJY27" s="383"/>
      <c r="OJZ27" s="383"/>
      <c r="OKA27" s="383"/>
      <c r="OKB27" s="383"/>
      <c r="OKC27" s="383"/>
      <c r="OKD27" s="383"/>
      <c r="OKE27" s="383"/>
      <c r="OKF27" s="383"/>
      <c r="OKG27" s="383"/>
      <c r="OKH27" s="383"/>
      <c r="OKI27" s="383"/>
      <c r="OKJ27" s="383"/>
      <c r="OKK27" s="383"/>
      <c r="OKL27" s="383"/>
      <c r="OKM27" s="383"/>
      <c r="OKN27" s="383"/>
      <c r="OKO27" s="383"/>
      <c r="OKP27" s="383"/>
      <c r="OKQ27" s="383"/>
      <c r="OKR27" s="383"/>
      <c r="OKS27" s="383"/>
      <c r="OKT27" s="383"/>
      <c r="OKU27" s="383"/>
      <c r="OKV27" s="383"/>
      <c r="OKW27" s="383"/>
      <c r="OKX27" s="383"/>
      <c r="OKY27" s="383"/>
      <c r="OKZ27" s="383"/>
      <c r="OLA27" s="383"/>
      <c r="OLB27" s="383"/>
      <c r="OLC27" s="383"/>
      <c r="OLD27" s="383"/>
      <c r="OLE27" s="383"/>
      <c r="OLF27" s="383"/>
      <c r="OLG27" s="383"/>
      <c r="OLH27" s="383"/>
      <c r="OLI27" s="383"/>
      <c r="OLJ27" s="383"/>
      <c r="OLK27" s="383"/>
      <c r="OLL27" s="383"/>
      <c r="OLM27" s="383"/>
      <c r="OLN27" s="383"/>
      <c r="OLO27" s="383"/>
      <c r="OLP27" s="383"/>
      <c r="OLQ27" s="383"/>
      <c r="OLR27" s="383"/>
      <c r="OLS27" s="383"/>
      <c r="OLT27" s="383"/>
      <c r="OLU27" s="383"/>
      <c r="OLV27" s="383"/>
      <c r="OLW27" s="383"/>
      <c r="OLX27" s="383"/>
      <c r="OLY27" s="383"/>
      <c r="OLZ27" s="383"/>
      <c r="OMA27" s="383"/>
      <c r="OMB27" s="383"/>
      <c r="OMC27" s="383"/>
      <c r="OMD27" s="383"/>
      <c r="OME27" s="383"/>
      <c r="OMF27" s="383"/>
      <c r="OMG27" s="383"/>
      <c r="OMH27" s="383"/>
      <c r="OMI27" s="383"/>
      <c r="OMJ27" s="383"/>
      <c r="OMK27" s="383"/>
      <c r="OML27" s="383"/>
      <c r="OMM27" s="383"/>
      <c r="OMN27" s="383"/>
      <c r="OMO27" s="383"/>
      <c r="OMP27" s="383"/>
      <c r="OMQ27" s="383"/>
      <c r="OMR27" s="383"/>
      <c r="OMS27" s="383"/>
      <c r="OMT27" s="383"/>
      <c r="OMU27" s="383"/>
      <c r="OMV27" s="383"/>
      <c r="OMW27" s="383"/>
      <c r="OMX27" s="383"/>
      <c r="OMY27" s="383"/>
      <c r="OMZ27" s="383"/>
      <c r="ONA27" s="383"/>
      <c r="ONB27" s="383"/>
      <c r="ONC27" s="383"/>
      <c r="OND27" s="383"/>
      <c r="ONE27" s="383"/>
      <c r="ONF27" s="383"/>
      <c r="ONG27" s="383"/>
      <c r="ONH27" s="383"/>
      <c r="ONI27" s="383"/>
      <c r="ONJ27" s="383"/>
      <c r="ONK27" s="383"/>
      <c r="ONL27" s="383"/>
      <c r="ONM27" s="383"/>
      <c r="ONN27" s="383"/>
      <c r="ONO27" s="383"/>
      <c r="ONP27" s="383"/>
      <c r="ONQ27" s="383"/>
      <c r="ONR27" s="383"/>
      <c r="ONS27" s="383"/>
      <c r="ONT27" s="383"/>
      <c r="ONU27" s="383"/>
      <c r="ONV27" s="383"/>
      <c r="ONW27" s="383"/>
      <c r="ONX27" s="383"/>
      <c r="ONY27" s="383"/>
      <c r="ONZ27" s="383"/>
      <c r="OOA27" s="383"/>
      <c r="OOB27" s="383"/>
      <c r="OOC27" s="383"/>
      <c r="OOD27" s="383"/>
      <c r="OOE27" s="383"/>
      <c r="OOF27" s="383"/>
      <c r="OOG27" s="383"/>
      <c r="OOH27" s="383"/>
      <c r="OOI27" s="383"/>
      <c r="OOJ27" s="383"/>
      <c r="OOK27" s="383"/>
      <c r="OOL27" s="383"/>
      <c r="OOM27" s="383"/>
      <c r="OON27" s="383"/>
      <c r="OOO27" s="383"/>
      <c r="OOP27" s="383"/>
      <c r="OOQ27" s="383"/>
      <c r="OOR27" s="383"/>
      <c r="OOS27" s="383"/>
      <c r="OOT27" s="383"/>
      <c r="OOU27" s="383"/>
      <c r="OOV27" s="383"/>
      <c r="OOW27" s="383"/>
      <c r="OOX27" s="383"/>
      <c r="OOY27" s="383"/>
      <c r="OOZ27" s="383"/>
      <c r="OPA27" s="383"/>
      <c r="OPB27" s="383"/>
      <c r="OPC27" s="383"/>
      <c r="OPD27" s="383"/>
      <c r="OPE27" s="383"/>
      <c r="OPF27" s="383"/>
      <c r="OPG27" s="383"/>
      <c r="OPH27" s="383"/>
      <c r="OPI27" s="383"/>
      <c r="OPJ27" s="383"/>
      <c r="OPK27" s="383"/>
      <c r="OPL27" s="383"/>
      <c r="OPM27" s="383"/>
      <c r="OPN27" s="383"/>
      <c r="OPO27" s="383"/>
      <c r="OPP27" s="383"/>
      <c r="OPQ27" s="383"/>
      <c r="OPR27" s="383"/>
      <c r="OPS27" s="383"/>
      <c r="OPT27" s="383"/>
      <c r="OPU27" s="383"/>
      <c r="OPV27" s="383"/>
      <c r="OPW27" s="383"/>
      <c r="OPX27" s="383"/>
      <c r="OPY27" s="383"/>
      <c r="OPZ27" s="383"/>
      <c r="OQA27" s="383"/>
      <c r="OQB27" s="383"/>
      <c r="OQC27" s="383"/>
      <c r="OQD27" s="383"/>
      <c r="OQE27" s="383"/>
      <c r="OQF27" s="383"/>
      <c r="OQG27" s="383"/>
      <c r="OQH27" s="383"/>
      <c r="OQI27" s="383"/>
      <c r="OQJ27" s="383"/>
      <c r="OQK27" s="383"/>
      <c r="OQL27" s="383"/>
      <c r="OQM27" s="383"/>
      <c r="OQN27" s="383"/>
      <c r="OQO27" s="383"/>
      <c r="OQP27" s="383"/>
      <c r="OQQ27" s="383"/>
      <c r="OQR27" s="383"/>
      <c r="OQS27" s="383"/>
      <c r="OQT27" s="383"/>
      <c r="OQU27" s="383"/>
      <c r="OQV27" s="383"/>
      <c r="OQW27" s="383"/>
      <c r="OQX27" s="383"/>
      <c r="OQY27" s="383"/>
      <c r="OQZ27" s="383"/>
      <c r="ORA27" s="383"/>
      <c r="ORB27" s="383"/>
      <c r="ORC27" s="383"/>
      <c r="ORD27" s="383"/>
      <c r="ORE27" s="383"/>
      <c r="ORF27" s="383"/>
      <c r="ORG27" s="383"/>
      <c r="ORH27" s="383"/>
      <c r="ORI27" s="383"/>
      <c r="ORJ27" s="383"/>
      <c r="ORK27" s="383"/>
      <c r="ORL27" s="383"/>
      <c r="ORM27" s="383"/>
      <c r="ORN27" s="383"/>
      <c r="ORO27" s="383"/>
      <c r="ORP27" s="383"/>
      <c r="ORQ27" s="383"/>
      <c r="ORR27" s="383"/>
      <c r="ORS27" s="383"/>
      <c r="ORT27" s="383"/>
      <c r="ORU27" s="383"/>
      <c r="ORV27" s="383"/>
      <c r="ORW27" s="383"/>
      <c r="ORX27" s="383"/>
      <c r="ORY27" s="383"/>
      <c r="ORZ27" s="383"/>
      <c r="OSA27" s="383"/>
      <c r="OSB27" s="383"/>
      <c r="OSC27" s="383"/>
      <c r="OSD27" s="383"/>
      <c r="OSE27" s="383"/>
      <c r="OSF27" s="383"/>
      <c r="OSG27" s="383"/>
      <c r="OSH27" s="383"/>
      <c r="OSI27" s="383"/>
      <c r="OSJ27" s="383"/>
      <c r="OSK27" s="383"/>
      <c r="OSL27" s="383"/>
      <c r="OSM27" s="383"/>
      <c r="OSN27" s="383"/>
      <c r="OSO27" s="383"/>
      <c r="OSP27" s="383"/>
      <c r="OSQ27" s="383"/>
      <c r="OSR27" s="383"/>
      <c r="OSS27" s="383"/>
      <c r="OST27" s="383"/>
      <c r="OSU27" s="383"/>
      <c r="OSV27" s="383"/>
      <c r="OSW27" s="383"/>
      <c r="OSX27" s="383"/>
      <c r="OSY27" s="383"/>
      <c r="OSZ27" s="383"/>
      <c r="OTA27" s="383"/>
      <c r="OTB27" s="383"/>
      <c r="OTC27" s="383"/>
      <c r="OTD27" s="383"/>
      <c r="OTE27" s="383"/>
      <c r="OTF27" s="383"/>
      <c r="OTG27" s="383"/>
      <c r="OTH27" s="383"/>
      <c r="OTI27" s="383"/>
      <c r="OTJ27" s="383"/>
      <c r="OTK27" s="383"/>
      <c r="OTL27" s="383"/>
      <c r="OTM27" s="383"/>
      <c r="OTN27" s="383"/>
      <c r="OTO27" s="383"/>
      <c r="OTP27" s="383"/>
      <c r="OTQ27" s="383"/>
      <c r="OTR27" s="383"/>
      <c r="OTS27" s="383"/>
      <c r="OTT27" s="383"/>
      <c r="OTU27" s="383"/>
      <c r="OTV27" s="383"/>
      <c r="OTW27" s="383"/>
      <c r="OTX27" s="383"/>
      <c r="OTY27" s="383"/>
      <c r="OTZ27" s="383"/>
      <c r="OUA27" s="383"/>
      <c r="OUB27" s="383"/>
      <c r="OUC27" s="383"/>
      <c r="OUD27" s="383"/>
      <c r="OUE27" s="383"/>
      <c r="OUF27" s="383"/>
      <c r="OUG27" s="383"/>
      <c r="OUH27" s="383"/>
      <c r="OUI27" s="383"/>
      <c r="OUJ27" s="383"/>
      <c r="OUK27" s="383"/>
      <c r="OUL27" s="383"/>
      <c r="OUM27" s="383"/>
      <c r="OUN27" s="383"/>
      <c r="OUO27" s="383"/>
      <c r="OUP27" s="383"/>
      <c r="OUQ27" s="383"/>
      <c r="OUR27" s="383"/>
      <c r="OUS27" s="383"/>
      <c r="OUT27" s="383"/>
      <c r="OUU27" s="383"/>
      <c r="OUV27" s="383"/>
      <c r="OUW27" s="383"/>
      <c r="OUX27" s="383"/>
      <c r="OUY27" s="383"/>
      <c r="OUZ27" s="383"/>
      <c r="OVA27" s="383"/>
      <c r="OVB27" s="383"/>
      <c r="OVC27" s="383"/>
      <c r="OVD27" s="383"/>
      <c r="OVE27" s="383"/>
      <c r="OVF27" s="383"/>
      <c r="OVG27" s="383"/>
      <c r="OVH27" s="383"/>
      <c r="OVI27" s="383"/>
      <c r="OVJ27" s="383"/>
      <c r="OVK27" s="383"/>
      <c r="OVL27" s="383"/>
      <c r="OVM27" s="383"/>
      <c r="OVN27" s="383"/>
      <c r="OVO27" s="383"/>
      <c r="OVP27" s="383"/>
      <c r="OVQ27" s="383"/>
      <c r="OVR27" s="383"/>
      <c r="OVS27" s="383"/>
      <c r="OVT27" s="383"/>
      <c r="OVU27" s="383"/>
      <c r="OVV27" s="383"/>
      <c r="OVW27" s="383"/>
      <c r="OVX27" s="383"/>
      <c r="OVY27" s="383"/>
      <c r="OVZ27" s="383"/>
      <c r="OWA27" s="383"/>
      <c r="OWB27" s="383"/>
      <c r="OWC27" s="383"/>
      <c r="OWD27" s="383"/>
      <c r="OWE27" s="383"/>
      <c r="OWF27" s="383"/>
      <c r="OWG27" s="383"/>
      <c r="OWH27" s="383"/>
      <c r="OWI27" s="383"/>
      <c r="OWJ27" s="383"/>
      <c r="OWK27" s="383"/>
      <c r="OWL27" s="383"/>
      <c r="OWM27" s="383"/>
      <c r="OWN27" s="383"/>
      <c r="OWO27" s="383"/>
      <c r="OWP27" s="383"/>
      <c r="OWQ27" s="383"/>
      <c r="OWR27" s="383"/>
      <c r="OWS27" s="383"/>
      <c r="OWT27" s="383"/>
      <c r="OWU27" s="383"/>
      <c r="OWV27" s="383"/>
      <c r="OWW27" s="383"/>
      <c r="OWX27" s="383"/>
      <c r="OWY27" s="383"/>
      <c r="OWZ27" s="383"/>
      <c r="OXA27" s="383"/>
      <c r="OXB27" s="383"/>
      <c r="OXC27" s="383"/>
      <c r="OXD27" s="383"/>
      <c r="OXE27" s="383"/>
      <c r="OXF27" s="383"/>
      <c r="OXG27" s="383"/>
      <c r="OXH27" s="383"/>
      <c r="OXI27" s="383"/>
      <c r="OXJ27" s="383"/>
      <c r="OXK27" s="383"/>
      <c r="OXL27" s="383"/>
      <c r="OXM27" s="383"/>
      <c r="OXN27" s="383"/>
      <c r="OXO27" s="383"/>
      <c r="OXP27" s="383"/>
      <c r="OXQ27" s="383"/>
      <c r="OXR27" s="383"/>
      <c r="OXS27" s="383"/>
      <c r="OXT27" s="383"/>
      <c r="OXU27" s="383"/>
      <c r="OXV27" s="383"/>
      <c r="OXW27" s="383"/>
      <c r="OXX27" s="383"/>
      <c r="OXY27" s="383"/>
      <c r="OXZ27" s="383"/>
      <c r="OYA27" s="383"/>
      <c r="OYB27" s="383"/>
      <c r="OYC27" s="383"/>
      <c r="OYD27" s="383"/>
      <c r="OYE27" s="383"/>
      <c r="OYF27" s="383"/>
      <c r="OYG27" s="383"/>
      <c r="OYH27" s="383"/>
      <c r="OYI27" s="383"/>
      <c r="OYJ27" s="383"/>
      <c r="OYK27" s="383"/>
      <c r="OYL27" s="383"/>
      <c r="OYM27" s="383"/>
      <c r="OYN27" s="383"/>
      <c r="OYO27" s="383"/>
      <c r="OYP27" s="383"/>
      <c r="OYQ27" s="383"/>
      <c r="OYR27" s="383"/>
      <c r="OYS27" s="383"/>
      <c r="OYT27" s="383"/>
      <c r="OYU27" s="383"/>
      <c r="OYV27" s="383"/>
      <c r="OYW27" s="383"/>
      <c r="OYX27" s="383"/>
      <c r="OYY27" s="383"/>
      <c r="OYZ27" s="383"/>
      <c r="OZA27" s="383"/>
      <c r="OZB27" s="383"/>
      <c r="OZC27" s="383"/>
      <c r="OZD27" s="383"/>
      <c r="OZE27" s="383"/>
      <c r="OZF27" s="383"/>
      <c r="OZG27" s="383"/>
      <c r="OZH27" s="383"/>
      <c r="OZI27" s="383"/>
      <c r="OZJ27" s="383"/>
      <c r="OZK27" s="383"/>
      <c r="OZL27" s="383"/>
      <c r="OZM27" s="383"/>
      <c r="OZN27" s="383"/>
      <c r="OZO27" s="383"/>
      <c r="OZP27" s="383"/>
      <c r="OZQ27" s="383"/>
      <c r="OZR27" s="383"/>
      <c r="OZS27" s="383"/>
      <c r="OZT27" s="383"/>
      <c r="OZU27" s="383"/>
      <c r="OZV27" s="383"/>
      <c r="OZW27" s="383"/>
      <c r="OZX27" s="383"/>
      <c r="OZY27" s="383"/>
      <c r="OZZ27" s="383"/>
      <c r="PAA27" s="383"/>
      <c r="PAB27" s="383"/>
      <c r="PAC27" s="383"/>
      <c r="PAD27" s="383"/>
      <c r="PAE27" s="383"/>
      <c r="PAF27" s="383"/>
      <c r="PAG27" s="383"/>
      <c r="PAH27" s="383"/>
      <c r="PAI27" s="383"/>
      <c r="PAJ27" s="383"/>
      <c r="PAK27" s="383"/>
      <c r="PAL27" s="383"/>
      <c r="PAM27" s="383"/>
      <c r="PAN27" s="383"/>
      <c r="PAO27" s="383"/>
      <c r="PAP27" s="383"/>
      <c r="PAQ27" s="383"/>
      <c r="PAR27" s="383"/>
      <c r="PAS27" s="383"/>
      <c r="PAT27" s="383"/>
      <c r="PAU27" s="383"/>
      <c r="PAV27" s="383"/>
      <c r="PAW27" s="383"/>
      <c r="PAX27" s="383"/>
      <c r="PAY27" s="383"/>
      <c r="PAZ27" s="383"/>
      <c r="PBA27" s="383"/>
      <c r="PBB27" s="383"/>
      <c r="PBC27" s="383"/>
      <c r="PBD27" s="383"/>
      <c r="PBE27" s="383"/>
      <c r="PBF27" s="383"/>
      <c r="PBG27" s="383"/>
      <c r="PBH27" s="383"/>
      <c r="PBI27" s="383"/>
      <c r="PBJ27" s="383"/>
      <c r="PBK27" s="383"/>
      <c r="PBL27" s="383"/>
      <c r="PBM27" s="383"/>
      <c r="PBN27" s="383"/>
      <c r="PBO27" s="383"/>
      <c r="PBP27" s="383"/>
      <c r="PBQ27" s="383"/>
      <c r="PBR27" s="383"/>
      <c r="PBS27" s="383"/>
      <c r="PBT27" s="383"/>
      <c r="PBU27" s="383"/>
      <c r="PBV27" s="383"/>
      <c r="PBW27" s="383"/>
      <c r="PBX27" s="383"/>
      <c r="PBY27" s="383"/>
      <c r="PBZ27" s="383"/>
      <c r="PCA27" s="383"/>
      <c r="PCB27" s="383"/>
      <c r="PCC27" s="383"/>
      <c r="PCD27" s="383"/>
      <c r="PCE27" s="383"/>
      <c r="PCF27" s="383"/>
      <c r="PCG27" s="383"/>
      <c r="PCH27" s="383"/>
      <c r="PCI27" s="383"/>
      <c r="PCJ27" s="383"/>
      <c r="PCK27" s="383"/>
      <c r="PCL27" s="383"/>
      <c r="PCM27" s="383"/>
      <c r="PCN27" s="383"/>
      <c r="PCO27" s="383"/>
      <c r="PCP27" s="383"/>
      <c r="PCQ27" s="383"/>
      <c r="PCR27" s="383"/>
      <c r="PCS27" s="383"/>
      <c r="PCT27" s="383"/>
      <c r="PCU27" s="383"/>
      <c r="PCV27" s="383"/>
      <c r="PCW27" s="383"/>
      <c r="PCX27" s="383"/>
      <c r="PCY27" s="383"/>
      <c r="PCZ27" s="383"/>
      <c r="PDA27" s="383"/>
      <c r="PDB27" s="383"/>
      <c r="PDC27" s="383"/>
      <c r="PDD27" s="383"/>
      <c r="PDE27" s="383"/>
      <c r="PDF27" s="383"/>
      <c r="PDG27" s="383"/>
      <c r="PDH27" s="383"/>
      <c r="PDI27" s="383"/>
      <c r="PDJ27" s="383"/>
      <c r="PDK27" s="383"/>
      <c r="PDL27" s="383"/>
      <c r="PDM27" s="383"/>
      <c r="PDN27" s="383"/>
      <c r="PDO27" s="383"/>
      <c r="PDP27" s="383"/>
      <c r="PDQ27" s="383"/>
      <c r="PDR27" s="383"/>
      <c r="PDS27" s="383"/>
      <c r="PDT27" s="383"/>
      <c r="PDU27" s="383"/>
      <c r="PDV27" s="383"/>
      <c r="PDW27" s="383"/>
      <c r="PDX27" s="383"/>
      <c r="PDY27" s="383"/>
      <c r="PDZ27" s="383"/>
      <c r="PEA27" s="383"/>
      <c r="PEB27" s="383"/>
      <c r="PEC27" s="383"/>
      <c r="PED27" s="383"/>
      <c r="PEE27" s="383"/>
      <c r="PEF27" s="383"/>
      <c r="PEG27" s="383"/>
      <c r="PEH27" s="383"/>
      <c r="PEI27" s="383"/>
      <c r="PEJ27" s="383"/>
      <c r="PEK27" s="383"/>
      <c r="PEL27" s="383"/>
      <c r="PEM27" s="383"/>
      <c r="PEN27" s="383"/>
      <c r="PEO27" s="383"/>
      <c r="PEP27" s="383"/>
      <c r="PEQ27" s="383"/>
      <c r="PER27" s="383"/>
      <c r="PES27" s="383"/>
      <c r="PET27" s="383"/>
      <c r="PEU27" s="383"/>
      <c r="PEV27" s="383"/>
      <c r="PEW27" s="383"/>
      <c r="PEX27" s="383"/>
      <c r="PEY27" s="383"/>
      <c r="PEZ27" s="383"/>
      <c r="PFA27" s="383"/>
      <c r="PFB27" s="383"/>
      <c r="PFC27" s="383"/>
      <c r="PFD27" s="383"/>
      <c r="PFE27" s="383"/>
      <c r="PFF27" s="383"/>
      <c r="PFG27" s="383"/>
      <c r="PFH27" s="383"/>
      <c r="PFI27" s="383"/>
      <c r="PFJ27" s="383"/>
      <c r="PFK27" s="383"/>
      <c r="PFL27" s="383"/>
      <c r="PFM27" s="383"/>
      <c r="PFN27" s="383"/>
      <c r="PFO27" s="383"/>
      <c r="PFP27" s="383"/>
      <c r="PFQ27" s="383"/>
      <c r="PFR27" s="383"/>
      <c r="PFS27" s="383"/>
      <c r="PFT27" s="383"/>
      <c r="PFU27" s="383"/>
      <c r="PFV27" s="383"/>
      <c r="PFW27" s="383"/>
      <c r="PFX27" s="383"/>
      <c r="PFY27" s="383"/>
      <c r="PFZ27" s="383"/>
      <c r="PGA27" s="383"/>
      <c r="PGB27" s="383"/>
      <c r="PGC27" s="383"/>
      <c r="PGD27" s="383"/>
      <c r="PGE27" s="383"/>
      <c r="PGF27" s="383"/>
      <c r="PGG27" s="383"/>
      <c r="PGH27" s="383"/>
      <c r="PGI27" s="383"/>
      <c r="PGJ27" s="383"/>
      <c r="PGK27" s="383"/>
      <c r="PGL27" s="383"/>
      <c r="PGM27" s="383"/>
      <c r="PGN27" s="383"/>
      <c r="PGO27" s="383"/>
      <c r="PGP27" s="383"/>
      <c r="PGQ27" s="383"/>
      <c r="PGR27" s="383"/>
      <c r="PGS27" s="383"/>
      <c r="PGT27" s="383"/>
      <c r="PGU27" s="383"/>
      <c r="PGV27" s="383"/>
      <c r="PGW27" s="383"/>
      <c r="PGX27" s="383"/>
      <c r="PGY27" s="383"/>
      <c r="PGZ27" s="383"/>
      <c r="PHA27" s="383"/>
      <c r="PHB27" s="383"/>
      <c r="PHC27" s="383"/>
      <c r="PHD27" s="383"/>
      <c r="PHE27" s="383"/>
      <c r="PHF27" s="383"/>
      <c r="PHG27" s="383"/>
      <c r="PHH27" s="383"/>
      <c r="PHI27" s="383"/>
      <c r="PHJ27" s="383"/>
      <c r="PHK27" s="383"/>
      <c r="PHL27" s="383"/>
      <c r="PHM27" s="383"/>
      <c r="PHN27" s="383"/>
      <c r="PHO27" s="383"/>
      <c r="PHP27" s="383"/>
      <c r="PHQ27" s="383"/>
      <c r="PHR27" s="383"/>
      <c r="PHS27" s="383"/>
      <c r="PHT27" s="383"/>
      <c r="PHU27" s="383"/>
      <c r="PHV27" s="383"/>
      <c r="PHW27" s="383"/>
      <c r="PHX27" s="383"/>
      <c r="PHY27" s="383"/>
      <c r="PHZ27" s="383"/>
      <c r="PIA27" s="383"/>
      <c r="PIB27" s="383"/>
      <c r="PIC27" s="383"/>
      <c r="PID27" s="383"/>
      <c r="PIE27" s="383"/>
      <c r="PIF27" s="383"/>
      <c r="PIG27" s="383"/>
      <c r="PIH27" s="383"/>
      <c r="PII27" s="383"/>
      <c r="PIJ27" s="383"/>
      <c r="PIK27" s="383"/>
      <c r="PIL27" s="383"/>
      <c r="PIM27" s="383"/>
      <c r="PIN27" s="383"/>
      <c r="PIO27" s="383"/>
      <c r="PIP27" s="383"/>
      <c r="PIQ27" s="383"/>
      <c r="PIR27" s="383"/>
      <c r="PIS27" s="383"/>
      <c r="PIT27" s="383"/>
      <c r="PIU27" s="383"/>
      <c r="PIV27" s="383"/>
      <c r="PIW27" s="383"/>
      <c r="PIX27" s="383"/>
      <c r="PIY27" s="383"/>
      <c r="PIZ27" s="383"/>
      <c r="PJA27" s="383"/>
      <c r="PJB27" s="383"/>
      <c r="PJC27" s="383"/>
      <c r="PJD27" s="383"/>
      <c r="PJE27" s="383"/>
      <c r="PJF27" s="383"/>
      <c r="PJG27" s="383"/>
      <c r="PJH27" s="383"/>
      <c r="PJI27" s="383"/>
      <c r="PJJ27" s="383"/>
      <c r="PJK27" s="383"/>
      <c r="PJL27" s="383"/>
      <c r="PJM27" s="383"/>
      <c r="PJN27" s="383"/>
      <c r="PJO27" s="383"/>
      <c r="PJP27" s="383"/>
      <c r="PJQ27" s="383"/>
      <c r="PJR27" s="383"/>
      <c r="PJS27" s="383"/>
      <c r="PJT27" s="383"/>
      <c r="PJU27" s="383"/>
      <c r="PJV27" s="383"/>
      <c r="PJW27" s="383"/>
      <c r="PJX27" s="383"/>
      <c r="PJY27" s="383"/>
      <c r="PJZ27" s="383"/>
      <c r="PKA27" s="383"/>
      <c r="PKB27" s="383"/>
      <c r="PKC27" s="383"/>
      <c r="PKD27" s="383"/>
      <c r="PKE27" s="383"/>
      <c r="PKF27" s="383"/>
      <c r="PKG27" s="383"/>
      <c r="PKH27" s="383"/>
      <c r="PKI27" s="383"/>
      <c r="PKJ27" s="383"/>
      <c r="PKK27" s="383"/>
      <c r="PKL27" s="383"/>
      <c r="PKM27" s="383"/>
      <c r="PKN27" s="383"/>
      <c r="PKO27" s="383"/>
      <c r="PKP27" s="383"/>
      <c r="PKQ27" s="383"/>
      <c r="PKR27" s="383"/>
      <c r="PKS27" s="383"/>
      <c r="PKT27" s="383"/>
      <c r="PKU27" s="383"/>
      <c r="PKV27" s="383"/>
      <c r="PKW27" s="383"/>
      <c r="PKX27" s="383"/>
      <c r="PKY27" s="383"/>
      <c r="PKZ27" s="383"/>
      <c r="PLA27" s="383"/>
      <c r="PLB27" s="383"/>
      <c r="PLC27" s="383"/>
      <c r="PLD27" s="383"/>
      <c r="PLE27" s="383"/>
      <c r="PLF27" s="383"/>
      <c r="PLG27" s="383"/>
      <c r="PLH27" s="383"/>
      <c r="PLI27" s="383"/>
      <c r="PLJ27" s="383"/>
      <c r="PLK27" s="383"/>
      <c r="PLL27" s="383"/>
      <c r="PLM27" s="383"/>
      <c r="PLN27" s="383"/>
      <c r="PLO27" s="383"/>
      <c r="PLP27" s="383"/>
      <c r="PLQ27" s="383"/>
      <c r="PLR27" s="383"/>
      <c r="PLS27" s="383"/>
      <c r="PLT27" s="383"/>
      <c r="PLU27" s="383"/>
      <c r="PLV27" s="383"/>
      <c r="PLW27" s="383"/>
      <c r="PLX27" s="383"/>
      <c r="PLY27" s="383"/>
      <c r="PLZ27" s="383"/>
      <c r="PMA27" s="383"/>
      <c r="PMB27" s="383"/>
      <c r="PMC27" s="383"/>
      <c r="PMD27" s="383"/>
      <c r="PME27" s="383"/>
      <c r="PMF27" s="383"/>
      <c r="PMG27" s="383"/>
      <c r="PMH27" s="383"/>
      <c r="PMI27" s="383"/>
      <c r="PMJ27" s="383"/>
      <c r="PMK27" s="383"/>
      <c r="PML27" s="383"/>
      <c r="PMM27" s="383"/>
      <c r="PMN27" s="383"/>
      <c r="PMO27" s="383"/>
      <c r="PMP27" s="383"/>
      <c r="PMQ27" s="383"/>
      <c r="PMR27" s="383"/>
      <c r="PMS27" s="383"/>
      <c r="PMT27" s="383"/>
      <c r="PMU27" s="383"/>
      <c r="PMV27" s="383"/>
      <c r="PMW27" s="383"/>
      <c r="PMX27" s="383"/>
      <c r="PMY27" s="383"/>
      <c r="PMZ27" s="383"/>
      <c r="PNA27" s="383"/>
      <c r="PNB27" s="383"/>
      <c r="PNC27" s="383"/>
      <c r="PND27" s="383"/>
      <c r="PNE27" s="383"/>
      <c r="PNF27" s="383"/>
      <c r="PNG27" s="383"/>
      <c r="PNH27" s="383"/>
      <c r="PNI27" s="383"/>
      <c r="PNJ27" s="383"/>
      <c r="PNK27" s="383"/>
      <c r="PNL27" s="383"/>
      <c r="PNM27" s="383"/>
      <c r="PNN27" s="383"/>
      <c r="PNO27" s="383"/>
      <c r="PNP27" s="383"/>
      <c r="PNQ27" s="383"/>
      <c r="PNR27" s="383"/>
      <c r="PNS27" s="383"/>
      <c r="PNT27" s="383"/>
      <c r="PNU27" s="383"/>
      <c r="PNV27" s="383"/>
      <c r="PNW27" s="383"/>
      <c r="PNX27" s="383"/>
      <c r="PNY27" s="383"/>
      <c r="PNZ27" s="383"/>
      <c r="POA27" s="383"/>
      <c r="POB27" s="383"/>
      <c r="POC27" s="383"/>
      <c r="POD27" s="383"/>
      <c r="POE27" s="383"/>
      <c r="POF27" s="383"/>
      <c r="POG27" s="383"/>
      <c r="POH27" s="383"/>
      <c r="POI27" s="383"/>
      <c r="POJ27" s="383"/>
      <c r="POK27" s="383"/>
      <c r="POL27" s="383"/>
      <c r="POM27" s="383"/>
      <c r="PON27" s="383"/>
      <c r="POO27" s="383"/>
      <c r="POP27" s="383"/>
      <c r="POQ27" s="383"/>
      <c r="POR27" s="383"/>
      <c r="POS27" s="383"/>
      <c r="POT27" s="383"/>
      <c r="POU27" s="383"/>
      <c r="POV27" s="383"/>
      <c r="POW27" s="383"/>
      <c r="POX27" s="383"/>
      <c r="POY27" s="383"/>
      <c r="POZ27" s="383"/>
      <c r="PPA27" s="383"/>
      <c r="PPB27" s="383"/>
      <c r="PPC27" s="383"/>
      <c r="PPD27" s="383"/>
      <c r="PPE27" s="383"/>
      <c r="PPF27" s="383"/>
      <c r="PPG27" s="383"/>
      <c r="PPH27" s="383"/>
      <c r="PPI27" s="383"/>
      <c r="PPJ27" s="383"/>
      <c r="PPK27" s="383"/>
      <c r="PPL27" s="383"/>
      <c r="PPM27" s="383"/>
      <c r="PPN27" s="383"/>
      <c r="PPO27" s="383"/>
      <c r="PPP27" s="383"/>
      <c r="PPQ27" s="383"/>
      <c r="PPR27" s="383"/>
      <c r="PPS27" s="383"/>
      <c r="PPT27" s="383"/>
      <c r="PPU27" s="383"/>
      <c r="PPV27" s="383"/>
      <c r="PPW27" s="383"/>
      <c r="PPX27" s="383"/>
      <c r="PPY27" s="383"/>
      <c r="PPZ27" s="383"/>
      <c r="PQA27" s="383"/>
      <c r="PQB27" s="383"/>
      <c r="PQC27" s="383"/>
      <c r="PQD27" s="383"/>
      <c r="PQE27" s="383"/>
      <c r="PQF27" s="383"/>
      <c r="PQG27" s="383"/>
      <c r="PQH27" s="383"/>
      <c r="PQI27" s="383"/>
      <c r="PQJ27" s="383"/>
      <c r="PQK27" s="383"/>
      <c r="PQL27" s="383"/>
      <c r="PQM27" s="383"/>
      <c r="PQN27" s="383"/>
      <c r="PQO27" s="383"/>
      <c r="PQP27" s="383"/>
      <c r="PQQ27" s="383"/>
      <c r="PQR27" s="383"/>
      <c r="PQS27" s="383"/>
      <c r="PQT27" s="383"/>
      <c r="PQU27" s="383"/>
      <c r="PQV27" s="383"/>
      <c r="PQW27" s="383"/>
      <c r="PQX27" s="383"/>
      <c r="PQY27" s="383"/>
      <c r="PQZ27" s="383"/>
      <c r="PRA27" s="383"/>
      <c r="PRB27" s="383"/>
      <c r="PRC27" s="383"/>
      <c r="PRD27" s="383"/>
      <c r="PRE27" s="383"/>
      <c r="PRF27" s="383"/>
      <c r="PRG27" s="383"/>
      <c r="PRH27" s="383"/>
      <c r="PRI27" s="383"/>
      <c r="PRJ27" s="383"/>
      <c r="PRK27" s="383"/>
      <c r="PRL27" s="383"/>
      <c r="PRM27" s="383"/>
      <c r="PRN27" s="383"/>
      <c r="PRO27" s="383"/>
      <c r="PRP27" s="383"/>
      <c r="PRQ27" s="383"/>
      <c r="PRR27" s="383"/>
      <c r="PRS27" s="383"/>
      <c r="PRT27" s="383"/>
      <c r="PRU27" s="383"/>
      <c r="PRV27" s="383"/>
      <c r="PRW27" s="383"/>
      <c r="PRX27" s="383"/>
      <c r="PRY27" s="383"/>
      <c r="PRZ27" s="383"/>
      <c r="PSA27" s="383"/>
      <c r="PSB27" s="383"/>
      <c r="PSC27" s="383"/>
      <c r="PSD27" s="383"/>
      <c r="PSE27" s="383"/>
      <c r="PSF27" s="383"/>
      <c r="PSG27" s="383"/>
      <c r="PSH27" s="383"/>
      <c r="PSI27" s="383"/>
      <c r="PSJ27" s="383"/>
      <c r="PSK27" s="383"/>
      <c r="PSL27" s="383"/>
      <c r="PSM27" s="383"/>
      <c r="PSN27" s="383"/>
      <c r="PSO27" s="383"/>
      <c r="PSP27" s="383"/>
      <c r="PSQ27" s="383"/>
      <c r="PSR27" s="383"/>
      <c r="PSS27" s="383"/>
      <c r="PST27" s="383"/>
      <c r="PSU27" s="383"/>
      <c r="PSV27" s="383"/>
      <c r="PSW27" s="383"/>
      <c r="PSX27" s="383"/>
      <c r="PSY27" s="383"/>
      <c r="PSZ27" s="383"/>
      <c r="PTA27" s="383"/>
      <c r="PTB27" s="383"/>
      <c r="PTC27" s="383"/>
      <c r="PTD27" s="383"/>
      <c r="PTE27" s="383"/>
      <c r="PTF27" s="383"/>
      <c r="PTG27" s="383"/>
      <c r="PTH27" s="383"/>
      <c r="PTI27" s="383"/>
      <c r="PTJ27" s="383"/>
      <c r="PTK27" s="383"/>
      <c r="PTL27" s="383"/>
      <c r="PTM27" s="383"/>
      <c r="PTN27" s="383"/>
      <c r="PTO27" s="383"/>
      <c r="PTP27" s="383"/>
      <c r="PTQ27" s="383"/>
      <c r="PTR27" s="383"/>
      <c r="PTS27" s="383"/>
      <c r="PTT27" s="383"/>
      <c r="PTU27" s="383"/>
      <c r="PTV27" s="383"/>
      <c r="PTW27" s="383"/>
      <c r="PTX27" s="383"/>
      <c r="PTY27" s="383"/>
      <c r="PTZ27" s="383"/>
      <c r="PUA27" s="383"/>
      <c r="PUB27" s="383"/>
      <c r="PUC27" s="383"/>
      <c r="PUD27" s="383"/>
      <c r="PUE27" s="383"/>
      <c r="PUF27" s="383"/>
      <c r="PUG27" s="383"/>
      <c r="PUH27" s="383"/>
      <c r="PUI27" s="383"/>
      <c r="PUJ27" s="383"/>
      <c r="PUK27" s="383"/>
      <c r="PUL27" s="383"/>
      <c r="PUM27" s="383"/>
      <c r="PUN27" s="383"/>
      <c r="PUO27" s="383"/>
      <c r="PUP27" s="383"/>
      <c r="PUQ27" s="383"/>
      <c r="PUR27" s="383"/>
      <c r="PUS27" s="383"/>
      <c r="PUT27" s="383"/>
      <c r="PUU27" s="383"/>
      <c r="PUV27" s="383"/>
      <c r="PUW27" s="383"/>
      <c r="PUX27" s="383"/>
      <c r="PUY27" s="383"/>
      <c r="PUZ27" s="383"/>
      <c r="PVA27" s="383"/>
      <c r="PVB27" s="383"/>
      <c r="PVC27" s="383"/>
      <c r="PVD27" s="383"/>
      <c r="PVE27" s="383"/>
      <c r="PVF27" s="383"/>
      <c r="PVG27" s="383"/>
      <c r="PVH27" s="383"/>
      <c r="PVI27" s="383"/>
      <c r="PVJ27" s="383"/>
      <c r="PVK27" s="383"/>
      <c r="PVL27" s="383"/>
      <c r="PVM27" s="383"/>
      <c r="PVN27" s="383"/>
      <c r="PVO27" s="383"/>
      <c r="PVP27" s="383"/>
      <c r="PVQ27" s="383"/>
      <c r="PVR27" s="383"/>
      <c r="PVS27" s="383"/>
      <c r="PVT27" s="383"/>
      <c r="PVU27" s="383"/>
      <c r="PVV27" s="383"/>
      <c r="PVW27" s="383"/>
      <c r="PVX27" s="383"/>
      <c r="PVY27" s="383"/>
      <c r="PVZ27" s="383"/>
      <c r="PWA27" s="383"/>
      <c r="PWB27" s="383"/>
      <c r="PWC27" s="383"/>
      <c r="PWD27" s="383"/>
      <c r="PWE27" s="383"/>
      <c r="PWF27" s="383"/>
      <c r="PWG27" s="383"/>
      <c r="PWH27" s="383"/>
      <c r="PWI27" s="383"/>
      <c r="PWJ27" s="383"/>
      <c r="PWK27" s="383"/>
      <c r="PWL27" s="383"/>
      <c r="PWM27" s="383"/>
      <c r="PWN27" s="383"/>
      <c r="PWO27" s="383"/>
      <c r="PWP27" s="383"/>
      <c r="PWQ27" s="383"/>
      <c r="PWR27" s="383"/>
      <c r="PWS27" s="383"/>
      <c r="PWT27" s="383"/>
      <c r="PWU27" s="383"/>
      <c r="PWV27" s="383"/>
      <c r="PWW27" s="383"/>
      <c r="PWX27" s="383"/>
      <c r="PWY27" s="383"/>
      <c r="PWZ27" s="383"/>
      <c r="PXA27" s="383"/>
      <c r="PXB27" s="383"/>
      <c r="PXC27" s="383"/>
      <c r="PXD27" s="383"/>
      <c r="PXE27" s="383"/>
      <c r="PXF27" s="383"/>
      <c r="PXG27" s="383"/>
      <c r="PXH27" s="383"/>
      <c r="PXI27" s="383"/>
      <c r="PXJ27" s="383"/>
      <c r="PXK27" s="383"/>
      <c r="PXL27" s="383"/>
      <c r="PXM27" s="383"/>
      <c r="PXN27" s="383"/>
      <c r="PXO27" s="383"/>
      <c r="PXP27" s="383"/>
      <c r="PXQ27" s="383"/>
      <c r="PXR27" s="383"/>
      <c r="PXS27" s="383"/>
      <c r="PXT27" s="383"/>
      <c r="PXU27" s="383"/>
      <c r="PXV27" s="383"/>
      <c r="PXW27" s="383"/>
      <c r="PXX27" s="383"/>
      <c r="PXY27" s="383"/>
      <c r="PXZ27" s="383"/>
      <c r="PYA27" s="383"/>
      <c r="PYB27" s="383"/>
      <c r="PYC27" s="383"/>
      <c r="PYD27" s="383"/>
      <c r="PYE27" s="383"/>
      <c r="PYF27" s="383"/>
      <c r="PYG27" s="383"/>
      <c r="PYH27" s="383"/>
      <c r="PYI27" s="383"/>
      <c r="PYJ27" s="383"/>
      <c r="PYK27" s="383"/>
      <c r="PYL27" s="383"/>
      <c r="PYM27" s="383"/>
      <c r="PYN27" s="383"/>
      <c r="PYO27" s="383"/>
      <c r="PYP27" s="383"/>
      <c r="PYQ27" s="383"/>
      <c r="PYR27" s="383"/>
      <c r="PYS27" s="383"/>
      <c r="PYT27" s="383"/>
      <c r="PYU27" s="383"/>
      <c r="PYV27" s="383"/>
      <c r="PYW27" s="383"/>
      <c r="PYX27" s="383"/>
      <c r="PYY27" s="383"/>
      <c r="PYZ27" s="383"/>
      <c r="PZA27" s="383"/>
      <c r="PZB27" s="383"/>
      <c r="PZC27" s="383"/>
      <c r="PZD27" s="383"/>
      <c r="PZE27" s="383"/>
      <c r="PZF27" s="383"/>
      <c r="PZG27" s="383"/>
      <c r="PZH27" s="383"/>
      <c r="PZI27" s="383"/>
      <c r="PZJ27" s="383"/>
      <c r="PZK27" s="383"/>
      <c r="PZL27" s="383"/>
      <c r="PZM27" s="383"/>
      <c r="PZN27" s="383"/>
      <c r="PZO27" s="383"/>
      <c r="PZP27" s="383"/>
      <c r="PZQ27" s="383"/>
      <c r="PZR27" s="383"/>
      <c r="PZS27" s="383"/>
      <c r="PZT27" s="383"/>
      <c r="PZU27" s="383"/>
      <c r="PZV27" s="383"/>
      <c r="PZW27" s="383"/>
      <c r="PZX27" s="383"/>
      <c r="PZY27" s="383"/>
      <c r="PZZ27" s="383"/>
      <c r="QAA27" s="383"/>
      <c r="QAB27" s="383"/>
      <c r="QAC27" s="383"/>
      <c r="QAD27" s="383"/>
      <c r="QAE27" s="383"/>
      <c r="QAF27" s="383"/>
      <c r="QAG27" s="383"/>
      <c r="QAH27" s="383"/>
      <c r="QAI27" s="383"/>
      <c r="QAJ27" s="383"/>
      <c r="QAK27" s="383"/>
      <c r="QAL27" s="383"/>
      <c r="QAM27" s="383"/>
      <c r="QAN27" s="383"/>
      <c r="QAO27" s="383"/>
      <c r="QAP27" s="383"/>
      <c r="QAQ27" s="383"/>
      <c r="QAR27" s="383"/>
      <c r="QAS27" s="383"/>
      <c r="QAT27" s="383"/>
      <c r="QAU27" s="383"/>
      <c r="QAV27" s="383"/>
      <c r="QAW27" s="383"/>
      <c r="QAX27" s="383"/>
      <c r="QAY27" s="383"/>
      <c r="QAZ27" s="383"/>
      <c r="QBA27" s="383"/>
      <c r="QBB27" s="383"/>
      <c r="QBC27" s="383"/>
      <c r="QBD27" s="383"/>
      <c r="QBE27" s="383"/>
      <c r="QBF27" s="383"/>
      <c r="QBG27" s="383"/>
      <c r="QBH27" s="383"/>
      <c r="QBI27" s="383"/>
      <c r="QBJ27" s="383"/>
      <c r="QBK27" s="383"/>
      <c r="QBL27" s="383"/>
      <c r="QBM27" s="383"/>
      <c r="QBN27" s="383"/>
      <c r="QBO27" s="383"/>
      <c r="QBP27" s="383"/>
      <c r="QBQ27" s="383"/>
      <c r="QBR27" s="383"/>
      <c r="QBS27" s="383"/>
      <c r="QBT27" s="383"/>
      <c r="QBU27" s="383"/>
      <c r="QBV27" s="383"/>
      <c r="QBW27" s="383"/>
      <c r="QBX27" s="383"/>
      <c r="QBY27" s="383"/>
      <c r="QBZ27" s="383"/>
      <c r="QCA27" s="383"/>
      <c r="QCB27" s="383"/>
      <c r="QCC27" s="383"/>
      <c r="QCD27" s="383"/>
      <c r="QCE27" s="383"/>
      <c r="QCF27" s="383"/>
      <c r="QCG27" s="383"/>
      <c r="QCH27" s="383"/>
      <c r="QCI27" s="383"/>
      <c r="QCJ27" s="383"/>
      <c r="QCK27" s="383"/>
      <c r="QCL27" s="383"/>
      <c r="QCM27" s="383"/>
      <c r="QCN27" s="383"/>
      <c r="QCO27" s="383"/>
      <c r="QCP27" s="383"/>
      <c r="QCQ27" s="383"/>
      <c r="QCR27" s="383"/>
      <c r="QCS27" s="383"/>
      <c r="QCT27" s="383"/>
      <c r="QCU27" s="383"/>
      <c r="QCV27" s="383"/>
      <c r="QCW27" s="383"/>
      <c r="QCX27" s="383"/>
      <c r="QCY27" s="383"/>
      <c r="QCZ27" s="383"/>
      <c r="QDA27" s="383"/>
      <c r="QDB27" s="383"/>
      <c r="QDC27" s="383"/>
      <c r="QDD27" s="383"/>
      <c r="QDE27" s="383"/>
      <c r="QDF27" s="383"/>
      <c r="QDG27" s="383"/>
      <c r="QDH27" s="383"/>
      <c r="QDI27" s="383"/>
      <c r="QDJ27" s="383"/>
      <c r="QDK27" s="383"/>
      <c r="QDL27" s="383"/>
      <c r="QDM27" s="383"/>
      <c r="QDN27" s="383"/>
      <c r="QDO27" s="383"/>
      <c r="QDP27" s="383"/>
      <c r="QDQ27" s="383"/>
      <c r="QDR27" s="383"/>
      <c r="QDS27" s="383"/>
      <c r="QDT27" s="383"/>
      <c r="QDU27" s="383"/>
      <c r="QDV27" s="383"/>
      <c r="QDW27" s="383"/>
      <c r="QDX27" s="383"/>
      <c r="QDY27" s="383"/>
      <c r="QDZ27" s="383"/>
      <c r="QEA27" s="383"/>
      <c r="QEB27" s="383"/>
      <c r="QEC27" s="383"/>
      <c r="QED27" s="383"/>
      <c r="QEE27" s="383"/>
      <c r="QEF27" s="383"/>
      <c r="QEG27" s="383"/>
      <c r="QEH27" s="383"/>
      <c r="QEI27" s="383"/>
      <c r="QEJ27" s="383"/>
      <c r="QEK27" s="383"/>
      <c r="QEL27" s="383"/>
      <c r="QEM27" s="383"/>
      <c r="QEN27" s="383"/>
      <c r="QEO27" s="383"/>
      <c r="QEP27" s="383"/>
      <c r="QEQ27" s="383"/>
      <c r="QER27" s="383"/>
      <c r="QES27" s="383"/>
      <c r="QET27" s="383"/>
      <c r="QEU27" s="383"/>
      <c r="QEV27" s="383"/>
      <c r="QEW27" s="383"/>
      <c r="QEX27" s="383"/>
      <c r="QEY27" s="383"/>
      <c r="QEZ27" s="383"/>
      <c r="QFA27" s="383"/>
      <c r="QFB27" s="383"/>
      <c r="QFC27" s="383"/>
      <c r="QFD27" s="383"/>
      <c r="QFE27" s="383"/>
      <c r="QFF27" s="383"/>
      <c r="QFG27" s="383"/>
      <c r="QFH27" s="383"/>
      <c r="QFI27" s="383"/>
      <c r="QFJ27" s="383"/>
      <c r="QFK27" s="383"/>
      <c r="QFL27" s="383"/>
      <c r="QFM27" s="383"/>
      <c r="QFN27" s="383"/>
      <c r="QFO27" s="383"/>
      <c r="QFP27" s="383"/>
      <c r="QFQ27" s="383"/>
      <c r="QFR27" s="383"/>
      <c r="QFS27" s="383"/>
      <c r="QFT27" s="383"/>
      <c r="QFU27" s="383"/>
      <c r="QFV27" s="383"/>
      <c r="QFW27" s="383"/>
      <c r="QFX27" s="383"/>
      <c r="QFY27" s="383"/>
      <c r="QFZ27" s="383"/>
      <c r="QGA27" s="383"/>
      <c r="QGB27" s="383"/>
      <c r="QGC27" s="383"/>
      <c r="QGD27" s="383"/>
      <c r="QGE27" s="383"/>
      <c r="QGF27" s="383"/>
      <c r="QGG27" s="383"/>
      <c r="QGH27" s="383"/>
      <c r="QGI27" s="383"/>
      <c r="QGJ27" s="383"/>
      <c r="QGK27" s="383"/>
      <c r="QGL27" s="383"/>
      <c r="QGM27" s="383"/>
      <c r="QGN27" s="383"/>
      <c r="QGO27" s="383"/>
      <c r="QGP27" s="383"/>
      <c r="QGQ27" s="383"/>
      <c r="QGR27" s="383"/>
      <c r="QGS27" s="383"/>
      <c r="QGT27" s="383"/>
      <c r="QGU27" s="383"/>
      <c r="QGV27" s="383"/>
      <c r="QGW27" s="383"/>
      <c r="QGX27" s="383"/>
      <c r="QGY27" s="383"/>
      <c r="QGZ27" s="383"/>
      <c r="QHA27" s="383"/>
      <c r="QHB27" s="383"/>
      <c r="QHC27" s="383"/>
      <c r="QHD27" s="383"/>
      <c r="QHE27" s="383"/>
      <c r="QHF27" s="383"/>
      <c r="QHG27" s="383"/>
      <c r="QHH27" s="383"/>
      <c r="QHI27" s="383"/>
      <c r="QHJ27" s="383"/>
      <c r="QHK27" s="383"/>
      <c r="QHL27" s="383"/>
      <c r="QHM27" s="383"/>
      <c r="QHN27" s="383"/>
      <c r="QHO27" s="383"/>
      <c r="QHP27" s="383"/>
      <c r="QHQ27" s="383"/>
      <c r="QHR27" s="383"/>
      <c r="QHS27" s="383"/>
      <c r="QHT27" s="383"/>
      <c r="QHU27" s="383"/>
      <c r="QHV27" s="383"/>
      <c r="QHW27" s="383"/>
      <c r="QHX27" s="383"/>
      <c r="QHY27" s="383"/>
      <c r="QHZ27" s="383"/>
      <c r="QIA27" s="383"/>
      <c r="QIB27" s="383"/>
      <c r="QIC27" s="383"/>
      <c r="QID27" s="383"/>
      <c r="QIE27" s="383"/>
      <c r="QIF27" s="383"/>
      <c r="QIG27" s="383"/>
      <c r="QIH27" s="383"/>
      <c r="QII27" s="383"/>
      <c r="QIJ27" s="383"/>
      <c r="QIK27" s="383"/>
      <c r="QIL27" s="383"/>
      <c r="QIM27" s="383"/>
      <c r="QIN27" s="383"/>
      <c r="QIO27" s="383"/>
      <c r="QIP27" s="383"/>
      <c r="QIQ27" s="383"/>
      <c r="QIR27" s="383"/>
      <c r="QIS27" s="383"/>
      <c r="QIT27" s="383"/>
      <c r="QIU27" s="383"/>
      <c r="QIV27" s="383"/>
      <c r="QIW27" s="383"/>
      <c r="QIX27" s="383"/>
      <c r="QIY27" s="383"/>
      <c r="QIZ27" s="383"/>
      <c r="QJA27" s="383"/>
      <c r="QJB27" s="383"/>
      <c r="QJC27" s="383"/>
      <c r="QJD27" s="383"/>
      <c r="QJE27" s="383"/>
      <c r="QJF27" s="383"/>
      <c r="QJG27" s="383"/>
      <c r="QJH27" s="383"/>
      <c r="QJI27" s="383"/>
      <c r="QJJ27" s="383"/>
      <c r="QJK27" s="383"/>
      <c r="QJL27" s="383"/>
      <c r="QJM27" s="383"/>
      <c r="QJN27" s="383"/>
      <c r="QJO27" s="383"/>
      <c r="QJP27" s="383"/>
      <c r="QJQ27" s="383"/>
      <c r="QJR27" s="383"/>
      <c r="QJS27" s="383"/>
      <c r="QJT27" s="383"/>
      <c r="QJU27" s="383"/>
      <c r="QJV27" s="383"/>
      <c r="QJW27" s="383"/>
      <c r="QJX27" s="383"/>
      <c r="QJY27" s="383"/>
      <c r="QJZ27" s="383"/>
      <c r="QKA27" s="383"/>
      <c r="QKB27" s="383"/>
      <c r="QKC27" s="383"/>
      <c r="QKD27" s="383"/>
      <c r="QKE27" s="383"/>
      <c r="QKF27" s="383"/>
      <c r="QKG27" s="383"/>
      <c r="QKH27" s="383"/>
      <c r="QKI27" s="383"/>
      <c r="QKJ27" s="383"/>
      <c r="QKK27" s="383"/>
      <c r="QKL27" s="383"/>
      <c r="QKM27" s="383"/>
      <c r="QKN27" s="383"/>
      <c r="QKO27" s="383"/>
      <c r="QKP27" s="383"/>
      <c r="QKQ27" s="383"/>
      <c r="QKR27" s="383"/>
      <c r="QKS27" s="383"/>
      <c r="QKT27" s="383"/>
      <c r="QKU27" s="383"/>
      <c r="QKV27" s="383"/>
      <c r="QKW27" s="383"/>
      <c r="QKX27" s="383"/>
      <c r="QKY27" s="383"/>
      <c r="QKZ27" s="383"/>
      <c r="QLA27" s="383"/>
      <c r="QLB27" s="383"/>
      <c r="QLC27" s="383"/>
      <c r="QLD27" s="383"/>
      <c r="QLE27" s="383"/>
      <c r="QLF27" s="383"/>
      <c r="QLG27" s="383"/>
      <c r="QLH27" s="383"/>
      <c r="QLI27" s="383"/>
      <c r="QLJ27" s="383"/>
      <c r="QLK27" s="383"/>
      <c r="QLL27" s="383"/>
      <c r="QLM27" s="383"/>
      <c r="QLN27" s="383"/>
      <c r="QLO27" s="383"/>
      <c r="QLP27" s="383"/>
      <c r="QLQ27" s="383"/>
      <c r="QLR27" s="383"/>
      <c r="QLS27" s="383"/>
      <c r="QLT27" s="383"/>
      <c r="QLU27" s="383"/>
      <c r="QLV27" s="383"/>
      <c r="QLW27" s="383"/>
      <c r="QLX27" s="383"/>
      <c r="QLY27" s="383"/>
      <c r="QLZ27" s="383"/>
      <c r="QMA27" s="383"/>
      <c r="QMB27" s="383"/>
      <c r="QMC27" s="383"/>
      <c r="QMD27" s="383"/>
      <c r="QME27" s="383"/>
      <c r="QMF27" s="383"/>
      <c r="QMG27" s="383"/>
      <c r="QMH27" s="383"/>
      <c r="QMI27" s="383"/>
      <c r="QMJ27" s="383"/>
      <c r="QMK27" s="383"/>
      <c r="QML27" s="383"/>
      <c r="QMM27" s="383"/>
      <c r="QMN27" s="383"/>
      <c r="QMO27" s="383"/>
      <c r="QMP27" s="383"/>
      <c r="QMQ27" s="383"/>
      <c r="QMR27" s="383"/>
      <c r="QMS27" s="383"/>
      <c r="QMT27" s="383"/>
      <c r="QMU27" s="383"/>
      <c r="QMV27" s="383"/>
      <c r="QMW27" s="383"/>
      <c r="QMX27" s="383"/>
      <c r="QMY27" s="383"/>
      <c r="QMZ27" s="383"/>
      <c r="QNA27" s="383"/>
      <c r="QNB27" s="383"/>
      <c r="QNC27" s="383"/>
      <c r="QND27" s="383"/>
      <c r="QNE27" s="383"/>
      <c r="QNF27" s="383"/>
      <c r="QNG27" s="383"/>
      <c r="QNH27" s="383"/>
      <c r="QNI27" s="383"/>
      <c r="QNJ27" s="383"/>
      <c r="QNK27" s="383"/>
      <c r="QNL27" s="383"/>
      <c r="QNM27" s="383"/>
      <c r="QNN27" s="383"/>
      <c r="QNO27" s="383"/>
      <c r="QNP27" s="383"/>
      <c r="QNQ27" s="383"/>
      <c r="QNR27" s="383"/>
      <c r="QNS27" s="383"/>
      <c r="QNT27" s="383"/>
      <c r="QNU27" s="383"/>
      <c r="QNV27" s="383"/>
      <c r="QNW27" s="383"/>
      <c r="QNX27" s="383"/>
      <c r="QNY27" s="383"/>
      <c r="QNZ27" s="383"/>
      <c r="QOA27" s="383"/>
      <c r="QOB27" s="383"/>
      <c r="QOC27" s="383"/>
      <c r="QOD27" s="383"/>
      <c r="QOE27" s="383"/>
      <c r="QOF27" s="383"/>
      <c r="QOG27" s="383"/>
      <c r="QOH27" s="383"/>
      <c r="QOI27" s="383"/>
      <c r="QOJ27" s="383"/>
      <c r="QOK27" s="383"/>
      <c r="QOL27" s="383"/>
      <c r="QOM27" s="383"/>
      <c r="QON27" s="383"/>
      <c r="QOO27" s="383"/>
      <c r="QOP27" s="383"/>
      <c r="QOQ27" s="383"/>
      <c r="QOR27" s="383"/>
      <c r="QOS27" s="383"/>
      <c r="QOT27" s="383"/>
      <c r="QOU27" s="383"/>
      <c r="QOV27" s="383"/>
      <c r="QOW27" s="383"/>
      <c r="QOX27" s="383"/>
      <c r="QOY27" s="383"/>
      <c r="QOZ27" s="383"/>
      <c r="QPA27" s="383"/>
      <c r="QPB27" s="383"/>
      <c r="QPC27" s="383"/>
      <c r="QPD27" s="383"/>
      <c r="QPE27" s="383"/>
      <c r="QPF27" s="383"/>
      <c r="QPG27" s="383"/>
      <c r="QPH27" s="383"/>
      <c r="QPI27" s="383"/>
      <c r="QPJ27" s="383"/>
      <c r="QPK27" s="383"/>
      <c r="QPL27" s="383"/>
      <c r="QPM27" s="383"/>
      <c r="QPN27" s="383"/>
      <c r="QPO27" s="383"/>
      <c r="QPP27" s="383"/>
      <c r="QPQ27" s="383"/>
      <c r="QPR27" s="383"/>
      <c r="QPS27" s="383"/>
      <c r="QPT27" s="383"/>
      <c r="QPU27" s="383"/>
      <c r="QPV27" s="383"/>
      <c r="QPW27" s="383"/>
      <c r="QPX27" s="383"/>
      <c r="QPY27" s="383"/>
      <c r="QPZ27" s="383"/>
      <c r="QQA27" s="383"/>
      <c r="QQB27" s="383"/>
      <c r="QQC27" s="383"/>
      <c r="QQD27" s="383"/>
      <c r="QQE27" s="383"/>
      <c r="QQF27" s="383"/>
      <c r="QQG27" s="383"/>
      <c r="QQH27" s="383"/>
      <c r="QQI27" s="383"/>
      <c r="QQJ27" s="383"/>
      <c r="QQK27" s="383"/>
      <c r="QQL27" s="383"/>
      <c r="QQM27" s="383"/>
      <c r="QQN27" s="383"/>
      <c r="QQO27" s="383"/>
      <c r="QQP27" s="383"/>
      <c r="QQQ27" s="383"/>
      <c r="QQR27" s="383"/>
      <c r="QQS27" s="383"/>
      <c r="QQT27" s="383"/>
      <c r="QQU27" s="383"/>
      <c r="QQV27" s="383"/>
      <c r="QQW27" s="383"/>
      <c r="QQX27" s="383"/>
      <c r="QQY27" s="383"/>
      <c r="QQZ27" s="383"/>
      <c r="QRA27" s="383"/>
      <c r="QRB27" s="383"/>
      <c r="QRC27" s="383"/>
      <c r="QRD27" s="383"/>
      <c r="QRE27" s="383"/>
      <c r="QRF27" s="383"/>
      <c r="QRG27" s="383"/>
      <c r="QRH27" s="383"/>
      <c r="QRI27" s="383"/>
      <c r="QRJ27" s="383"/>
      <c r="QRK27" s="383"/>
      <c r="QRL27" s="383"/>
      <c r="QRM27" s="383"/>
      <c r="QRN27" s="383"/>
      <c r="QRO27" s="383"/>
      <c r="QRP27" s="383"/>
      <c r="QRQ27" s="383"/>
      <c r="QRR27" s="383"/>
      <c r="QRS27" s="383"/>
      <c r="QRT27" s="383"/>
      <c r="QRU27" s="383"/>
      <c r="QRV27" s="383"/>
      <c r="QRW27" s="383"/>
      <c r="QRX27" s="383"/>
      <c r="QRY27" s="383"/>
      <c r="QRZ27" s="383"/>
      <c r="QSA27" s="383"/>
      <c r="QSB27" s="383"/>
      <c r="QSC27" s="383"/>
      <c r="QSD27" s="383"/>
      <c r="QSE27" s="383"/>
      <c r="QSF27" s="383"/>
      <c r="QSG27" s="383"/>
      <c r="QSH27" s="383"/>
      <c r="QSI27" s="383"/>
      <c r="QSJ27" s="383"/>
      <c r="QSK27" s="383"/>
      <c r="QSL27" s="383"/>
      <c r="QSM27" s="383"/>
      <c r="QSN27" s="383"/>
      <c r="QSO27" s="383"/>
      <c r="QSP27" s="383"/>
      <c r="QSQ27" s="383"/>
      <c r="QSR27" s="383"/>
      <c r="QSS27" s="383"/>
      <c r="QST27" s="383"/>
      <c r="QSU27" s="383"/>
      <c r="QSV27" s="383"/>
      <c r="QSW27" s="383"/>
      <c r="QSX27" s="383"/>
      <c r="QSY27" s="383"/>
      <c r="QSZ27" s="383"/>
      <c r="QTA27" s="383"/>
      <c r="QTB27" s="383"/>
      <c r="QTC27" s="383"/>
      <c r="QTD27" s="383"/>
      <c r="QTE27" s="383"/>
      <c r="QTF27" s="383"/>
      <c r="QTG27" s="383"/>
      <c r="QTH27" s="383"/>
      <c r="QTI27" s="383"/>
      <c r="QTJ27" s="383"/>
      <c r="QTK27" s="383"/>
      <c r="QTL27" s="383"/>
      <c r="QTM27" s="383"/>
      <c r="QTN27" s="383"/>
      <c r="QTO27" s="383"/>
      <c r="QTP27" s="383"/>
      <c r="QTQ27" s="383"/>
      <c r="QTR27" s="383"/>
      <c r="QTS27" s="383"/>
      <c r="QTT27" s="383"/>
      <c r="QTU27" s="383"/>
      <c r="QTV27" s="383"/>
      <c r="QTW27" s="383"/>
      <c r="QTX27" s="383"/>
      <c r="QTY27" s="383"/>
      <c r="QTZ27" s="383"/>
      <c r="QUA27" s="383"/>
      <c r="QUB27" s="383"/>
      <c r="QUC27" s="383"/>
      <c r="QUD27" s="383"/>
      <c r="QUE27" s="383"/>
      <c r="QUF27" s="383"/>
      <c r="QUG27" s="383"/>
      <c r="QUH27" s="383"/>
      <c r="QUI27" s="383"/>
      <c r="QUJ27" s="383"/>
      <c r="QUK27" s="383"/>
      <c r="QUL27" s="383"/>
      <c r="QUM27" s="383"/>
      <c r="QUN27" s="383"/>
      <c r="QUO27" s="383"/>
      <c r="QUP27" s="383"/>
      <c r="QUQ27" s="383"/>
      <c r="QUR27" s="383"/>
      <c r="QUS27" s="383"/>
      <c r="QUT27" s="383"/>
      <c r="QUU27" s="383"/>
      <c r="QUV27" s="383"/>
      <c r="QUW27" s="383"/>
      <c r="QUX27" s="383"/>
      <c r="QUY27" s="383"/>
      <c r="QUZ27" s="383"/>
      <c r="QVA27" s="383"/>
      <c r="QVB27" s="383"/>
      <c r="QVC27" s="383"/>
      <c r="QVD27" s="383"/>
      <c r="QVE27" s="383"/>
      <c r="QVF27" s="383"/>
      <c r="QVG27" s="383"/>
      <c r="QVH27" s="383"/>
      <c r="QVI27" s="383"/>
      <c r="QVJ27" s="383"/>
      <c r="QVK27" s="383"/>
      <c r="QVL27" s="383"/>
      <c r="QVM27" s="383"/>
      <c r="QVN27" s="383"/>
      <c r="QVO27" s="383"/>
      <c r="QVP27" s="383"/>
      <c r="QVQ27" s="383"/>
      <c r="QVR27" s="383"/>
      <c r="QVS27" s="383"/>
      <c r="QVT27" s="383"/>
      <c r="QVU27" s="383"/>
      <c r="QVV27" s="383"/>
      <c r="QVW27" s="383"/>
      <c r="QVX27" s="383"/>
      <c r="QVY27" s="383"/>
      <c r="QVZ27" s="383"/>
      <c r="QWA27" s="383"/>
      <c r="QWB27" s="383"/>
      <c r="QWC27" s="383"/>
      <c r="QWD27" s="383"/>
      <c r="QWE27" s="383"/>
      <c r="QWF27" s="383"/>
      <c r="QWG27" s="383"/>
      <c r="QWH27" s="383"/>
      <c r="QWI27" s="383"/>
      <c r="QWJ27" s="383"/>
      <c r="QWK27" s="383"/>
      <c r="QWL27" s="383"/>
      <c r="QWM27" s="383"/>
      <c r="QWN27" s="383"/>
      <c r="QWO27" s="383"/>
      <c r="QWP27" s="383"/>
      <c r="QWQ27" s="383"/>
      <c r="QWR27" s="383"/>
      <c r="QWS27" s="383"/>
      <c r="QWT27" s="383"/>
      <c r="QWU27" s="383"/>
      <c r="QWV27" s="383"/>
      <c r="QWW27" s="383"/>
      <c r="QWX27" s="383"/>
      <c r="QWY27" s="383"/>
      <c r="QWZ27" s="383"/>
      <c r="QXA27" s="383"/>
      <c r="QXB27" s="383"/>
      <c r="QXC27" s="383"/>
      <c r="QXD27" s="383"/>
      <c r="QXE27" s="383"/>
      <c r="QXF27" s="383"/>
      <c r="QXG27" s="383"/>
      <c r="QXH27" s="383"/>
      <c r="QXI27" s="383"/>
      <c r="QXJ27" s="383"/>
      <c r="QXK27" s="383"/>
      <c r="QXL27" s="383"/>
      <c r="QXM27" s="383"/>
      <c r="QXN27" s="383"/>
      <c r="QXO27" s="383"/>
      <c r="QXP27" s="383"/>
      <c r="QXQ27" s="383"/>
      <c r="QXR27" s="383"/>
      <c r="QXS27" s="383"/>
      <c r="QXT27" s="383"/>
      <c r="QXU27" s="383"/>
      <c r="QXV27" s="383"/>
      <c r="QXW27" s="383"/>
      <c r="QXX27" s="383"/>
      <c r="QXY27" s="383"/>
      <c r="QXZ27" s="383"/>
      <c r="QYA27" s="383"/>
      <c r="QYB27" s="383"/>
      <c r="QYC27" s="383"/>
      <c r="QYD27" s="383"/>
      <c r="QYE27" s="383"/>
      <c r="QYF27" s="383"/>
      <c r="QYG27" s="383"/>
      <c r="QYH27" s="383"/>
      <c r="QYI27" s="383"/>
      <c r="QYJ27" s="383"/>
      <c r="QYK27" s="383"/>
      <c r="QYL27" s="383"/>
      <c r="QYM27" s="383"/>
      <c r="QYN27" s="383"/>
      <c r="QYO27" s="383"/>
      <c r="QYP27" s="383"/>
      <c r="QYQ27" s="383"/>
      <c r="QYR27" s="383"/>
      <c r="QYS27" s="383"/>
      <c r="QYT27" s="383"/>
      <c r="QYU27" s="383"/>
      <c r="QYV27" s="383"/>
      <c r="QYW27" s="383"/>
      <c r="QYX27" s="383"/>
      <c r="QYY27" s="383"/>
      <c r="QYZ27" s="383"/>
      <c r="QZA27" s="383"/>
      <c r="QZB27" s="383"/>
      <c r="QZC27" s="383"/>
      <c r="QZD27" s="383"/>
      <c r="QZE27" s="383"/>
      <c r="QZF27" s="383"/>
      <c r="QZG27" s="383"/>
      <c r="QZH27" s="383"/>
      <c r="QZI27" s="383"/>
      <c r="QZJ27" s="383"/>
      <c r="QZK27" s="383"/>
      <c r="QZL27" s="383"/>
      <c r="QZM27" s="383"/>
      <c r="QZN27" s="383"/>
      <c r="QZO27" s="383"/>
      <c r="QZP27" s="383"/>
      <c r="QZQ27" s="383"/>
      <c r="QZR27" s="383"/>
      <c r="QZS27" s="383"/>
      <c r="QZT27" s="383"/>
      <c r="QZU27" s="383"/>
      <c r="QZV27" s="383"/>
      <c r="QZW27" s="383"/>
      <c r="QZX27" s="383"/>
      <c r="QZY27" s="383"/>
      <c r="QZZ27" s="383"/>
      <c r="RAA27" s="383"/>
      <c r="RAB27" s="383"/>
      <c r="RAC27" s="383"/>
      <c r="RAD27" s="383"/>
      <c r="RAE27" s="383"/>
      <c r="RAF27" s="383"/>
      <c r="RAG27" s="383"/>
      <c r="RAH27" s="383"/>
      <c r="RAI27" s="383"/>
      <c r="RAJ27" s="383"/>
      <c r="RAK27" s="383"/>
      <c r="RAL27" s="383"/>
      <c r="RAM27" s="383"/>
      <c r="RAN27" s="383"/>
      <c r="RAO27" s="383"/>
      <c r="RAP27" s="383"/>
      <c r="RAQ27" s="383"/>
      <c r="RAR27" s="383"/>
      <c r="RAS27" s="383"/>
      <c r="RAT27" s="383"/>
      <c r="RAU27" s="383"/>
      <c r="RAV27" s="383"/>
      <c r="RAW27" s="383"/>
      <c r="RAX27" s="383"/>
      <c r="RAY27" s="383"/>
      <c r="RAZ27" s="383"/>
      <c r="RBA27" s="383"/>
      <c r="RBB27" s="383"/>
      <c r="RBC27" s="383"/>
      <c r="RBD27" s="383"/>
      <c r="RBE27" s="383"/>
      <c r="RBF27" s="383"/>
      <c r="RBG27" s="383"/>
      <c r="RBH27" s="383"/>
      <c r="RBI27" s="383"/>
      <c r="RBJ27" s="383"/>
      <c r="RBK27" s="383"/>
      <c r="RBL27" s="383"/>
      <c r="RBM27" s="383"/>
      <c r="RBN27" s="383"/>
      <c r="RBO27" s="383"/>
      <c r="RBP27" s="383"/>
      <c r="RBQ27" s="383"/>
      <c r="RBR27" s="383"/>
      <c r="RBS27" s="383"/>
      <c r="RBT27" s="383"/>
      <c r="RBU27" s="383"/>
      <c r="RBV27" s="383"/>
      <c r="RBW27" s="383"/>
      <c r="RBX27" s="383"/>
      <c r="RBY27" s="383"/>
      <c r="RBZ27" s="383"/>
      <c r="RCA27" s="383"/>
      <c r="RCB27" s="383"/>
      <c r="RCC27" s="383"/>
      <c r="RCD27" s="383"/>
      <c r="RCE27" s="383"/>
      <c r="RCF27" s="383"/>
      <c r="RCG27" s="383"/>
      <c r="RCH27" s="383"/>
      <c r="RCI27" s="383"/>
      <c r="RCJ27" s="383"/>
      <c r="RCK27" s="383"/>
      <c r="RCL27" s="383"/>
      <c r="RCM27" s="383"/>
      <c r="RCN27" s="383"/>
      <c r="RCO27" s="383"/>
      <c r="RCP27" s="383"/>
      <c r="RCQ27" s="383"/>
      <c r="RCR27" s="383"/>
      <c r="RCS27" s="383"/>
      <c r="RCT27" s="383"/>
      <c r="RCU27" s="383"/>
      <c r="RCV27" s="383"/>
      <c r="RCW27" s="383"/>
      <c r="RCX27" s="383"/>
      <c r="RCY27" s="383"/>
      <c r="RCZ27" s="383"/>
      <c r="RDA27" s="383"/>
      <c r="RDB27" s="383"/>
      <c r="RDC27" s="383"/>
      <c r="RDD27" s="383"/>
      <c r="RDE27" s="383"/>
      <c r="RDF27" s="383"/>
      <c r="RDG27" s="383"/>
      <c r="RDH27" s="383"/>
      <c r="RDI27" s="383"/>
      <c r="RDJ27" s="383"/>
      <c r="RDK27" s="383"/>
      <c r="RDL27" s="383"/>
      <c r="RDM27" s="383"/>
      <c r="RDN27" s="383"/>
      <c r="RDO27" s="383"/>
      <c r="RDP27" s="383"/>
      <c r="RDQ27" s="383"/>
      <c r="RDR27" s="383"/>
      <c r="RDS27" s="383"/>
      <c r="RDT27" s="383"/>
      <c r="RDU27" s="383"/>
      <c r="RDV27" s="383"/>
      <c r="RDW27" s="383"/>
      <c r="RDX27" s="383"/>
      <c r="RDY27" s="383"/>
      <c r="RDZ27" s="383"/>
      <c r="REA27" s="383"/>
      <c r="REB27" s="383"/>
      <c r="REC27" s="383"/>
      <c r="RED27" s="383"/>
      <c r="REE27" s="383"/>
      <c r="REF27" s="383"/>
      <c r="REG27" s="383"/>
      <c r="REH27" s="383"/>
      <c r="REI27" s="383"/>
      <c r="REJ27" s="383"/>
      <c r="REK27" s="383"/>
      <c r="REL27" s="383"/>
      <c r="REM27" s="383"/>
      <c r="REN27" s="383"/>
      <c r="REO27" s="383"/>
      <c r="REP27" s="383"/>
      <c r="REQ27" s="383"/>
      <c r="RER27" s="383"/>
      <c r="RES27" s="383"/>
      <c r="RET27" s="383"/>
      <c r="REU27" s="383"/>
      <c r="REV27" s="383"/>
      <c r="REW27" s="383"/>
      <c r="REX27" s="383"/>
      <c r="REY27" s="383"/>
      <c r="REZ27" s="383"/>
      <c r="RFA27" s="383"/>
      <c r="RFB27" s="383"/>
      <c r="RFC27" s="383"/>
      <c r="RFD27" s="383"/>
      <c r="RFE27" s="383"/>
      <c r="RFF27" s="383"/>
      <c r="RFG27" s="383"/>
      <c r="RFH27" s="383"/>
      <c r="RFI27" s="383"/>
      <c r="RFJ27" s="383"/>
      <c r="RFK27" s="383"/>
      <c r="RFL27" s="383"/>
      <c r="RFM27" s="383"/>
      <c r="RFN27" s="383"/>
      <c r="RFO27" s="383"/>
      <c r="RFP27" s="383"/>
      <c r="RFQ27" s="383"/>
      <c r="RFR27" s="383"/>
      <c r="RFS27" s="383"/>
      <c r="RFT27" s="383"/>
      <c r="RFU27" s="383"/>
      <c r="RFV27" s="383"/>
      <c r="RFW27" s="383"/>
      <c r="RFX27" s="383"/>
      <c r="RFY27" s="383"/>
      <c r="RFZ27" s="383"/>
      <c r="RGA27" s="383"/>
      <c r="RGB27" s="383"/>
      <c r="RGC27" s="383"/>
      <c r="RGD27" s="383"/>
      <c r="RGE27" s="383"/>
      <c r="RGF27" s="383"/>
      <c r="RGG27" s="383"/>
      <c r="RGH27" s="383"/>
      <c r="RGI27" s="383"/>
      <c r="RGJ27" s="383"/>
      <c r="RGK27" s="383"/>
      <c r="RGL27" s="383"/>
      <c r="RGM27" s="383"/>
      <c r="RGN27" s="383"/>
      <c r="RGO27" s="383"/>
      <c r="RGP27" s="383"/>
      <c r="RGQ27" s="383"/>
      <c r="RGR27" s="383"/>
      <c r="RGS27" s="383"/>
      <c r="RGT27" s="383"/>
      <c r="RGU27" s="383"/>
      <c r="RGV27" s="383"/>
      <c r="RGW27" s="383"/>
      <c r="RGX27" s="383"/>
      <c r="RGY27" s="383"/>
      <c r="RGZ27" s="383"/>
      <c r="RHA27" s="383"/>
      <c r="RHB27" s="383"/>
      <c r="RHC27" s="383"/>
      <c r="RHD27" s="383"/>
      <c r="RHE27" s="383"/>
      <c r="RHF27" s="383"/>
      <c r="RHG27" s="383"/>
      <c r="RHH27" s="383"/>
      <c r="RHI27" s="383"/>
      <c r="RHJ27" s="383"/>
      <c r="RHK27" s="383"/>
      <c r="RHL27" s="383"/>
      <c r="RHM27" s="383"/>
      <c r="RHN27" s="383"/>
      <c r="RHO27" s="383"/>
      <c r="RHP27" s="383"/>
      <c r="RHQ27" s="383"/>
      <c r="RHR27" s="383"/>
      <c r="RHS27" s="383"/>
      <c r="RHT27" s="383"/>
      <c r="RHU27" s="383"/>
      <c r="RHV27" s="383"/>
      <c r="RHW27" s="383"/>
      <c r="RHX27" s="383"/>
      <c r="RHY27" s="383"/>
      <c r="RHZ27" s="383"/>
      <c r="RIA27" s="383"/>
      <c r="RIB27" s="383"/>
      <c r="RIC27" s="383"/>
      <c r="RID27" s="383"/>
      <c r="RIE27" s="383"/>
      <c r="RIF27" s="383"/>
      <c r="RIG27" s="383"/>
      <c r="RIH27" s="383"/>
      <c r="RII27" s="383"/>
      <c r="RIJ27" s="383"/>
      <c r="RIK27" s="383"/>
      <c r="RIL27" s="383"/>
      <c r="RIM27" s="383"/>
      <c r="RIN27" s="383"/>
      <c r="RIO27" s="383"/>
      <c r="RIP27" s="383"/>
      <c r="RIQ27" s="383"/>
      <c r="RIR27" s="383"/>
      <c r="RIS27" s="383"/>
      <c r="RIT27" s="383"/>
      <c r="RIU27" s="383"/>
      <c r="RIV27" s="383"/>
      <c r="RIW27" s="383"/>
      <c r="RIX27" s="383"/>
      <c r="RIY27" s="383"/>
      <c r="RIZ27" s="383"/>
      <c r="RJA27" s="383"/>
      <c r="RJB27" s="383"/>
      <c r="RJC27" s="383"/>
      <c r="RJD27" s="383"/>
      <c r="RJE27" s="383"/>
      <c r="RJF27" s="383"/>
      <c r="RJG27" s="383"/>
      <c r="RJH27" s="383"/>
      <c r="RJI27" s="383"/>
      <c r="RJJ27" s="383"/>
      <c r="RJK27" s="383"/>
      <c r="RJL27" s="383"/>
      <c r="RJM27" s="383"/>
      <c r="RJN27" s="383"/>
      <c r="RJO27" s="383"/>
      <c r="RJP27" s="383"/>
      <c r="RJQ27" s="383"/>
      <c r="RJR27" s="383"/>
      <c r="RJS27" s="383"/>
      <c r="RJT27" s="383"/>
      <c r="RJU27" s="383"/>
      <c r="RJV27" s="383"/>
      <c r="RJW27" s="383"/>
      <c r="RJX27" s="383"/>
      <c r="RJY27" s="383"/>
      <c r="RJZ27" s="383"/>
      <c r="RKA27" s="383"/>
      <c r="RKB27" s="383"/>
      <c r="RKC27" s="383"/>
      <c r="RKD27" s="383"/>
      <c r="RKE27" s="383"/>
      <c r="RKF27" s="383"/>
      <c r="RKG27" s="383"/>
      <c r="RKH27" s="383"/>
      <c r="RKI27" s="383"/>
      <c r="RKJ27" s="383"/>
      <c r="RKK27" s="383"/>
      <c r="RKL27" s="383"/>
      <c r="RKM27" s="383"/>
      <c r="RKN27" s="383"/>
      <c r="RKO27" s="383"/>
      <c r="RKP27" s="383"/>
      <c r="RKQ27" s="383"/>
      <c r="RKR27" s="383"/>
      <c r="RKS27" s="383"/>
      <c r="RKT27" s="383"/>
      <c r="RKU27" s="383"/>
      <c r="RKV27" s="383"/>
      <c r="RKW27" s="383"/>
      <c r="RKX27" s="383"/>
      <c r="RKY27" s="383"/>
      <c r="RKZ27" s="383"/>
      <c r="RLA27" s="383"/>
      <c r="RLB27" s="383"/>
      <c r="RLC27" s="383"/>
      <c r="RLD27" s="383"/>
      <c r="RLE27" s="383"/>
      <c r="RLF27" s="383"/>
      <c r="RLG27" s="383"/>
      <c r="RLH27" s="383"/>
      <c r="RLI27" s="383"/>
      <c r="RLJ27" s="383"/>
      <c r="RLK27" s="383"/>
      <c r="RLL27" s="383"/>
      <c r="RLM27" s="383"/>
      <c r="RLN27" s="383"/>
      <c r="RLO27" s="383"/>
      <c r="RLP27" s="383"/>
      <c r="RLQ27" s="383"/>
      <c r="RLR27" s="383"/>
      <c r="RLS27" s="383"/>
      <c r="RLT27" s="383"/>
      <c r="RLU27" s="383"/>
      <c r="RLV27" s="383"/>
      <c r="RLW27" s="383"/>
      <c r="RLX27" s="383"/>
      <c r="RLY27" s="383"/>
      <c r="RLZ27" s="383"/>
      <c r="RMA27" s="383"/>
      <c r="RMB27" s="383"/>
      <c r="RMC27" s="383"/>
      <c r="RMD27" s="383"/>
      <c r="RME27" s="383"/>
      <c r="RMF27" s="383"/>
      <c r="RMG27" s="383"/>
      <c r="RMH27" s="383"/>
      <c r="RMI27" s="383"/>
      <c r="RMJ27" s="383"/>
      <c r="RMK27" s="383"/>
      <c r="RML27" s="383"/>
      <c r="RMM27" s="383"/>
      <c r="RMN27" s="383"/>
      <c r="RMO27" s="383"/>
      <c r="RMP27" s="383"/>
      <c r="RMQ27" s="383"/>
      <c r="RMR27" s="383"/>
      <c r="RMS27" s="383"/>
      <c r="RMT27" s="383"/>
      <c r="RMU27" s="383"/>
      <c r="RMV27" s="383"/>
      <c r="RMW27" s="383"/>
      <c r="RMX27" s="383"/>
      <c r="RMY27" s="383"/>
      <c r="RMZ27" s="383"/>
      <c r="RNA27" s="383"/>
      <c r="RNB27" s="383"/>
      <c r="RNC27" s="383"/>
      <c r="RND27" s="383"/>
      <c r="RNE27" s="383"/>
      <c r="RNF27" s="383"/>
      <c r="RNG27" s="383"/>
      <c r="RNH27" s="383"/>
      <c r="RNI27" s="383"/>
      <c r="RNJ27" s="383"/>
      <c r="RNK27" s="383"/>
      <c r="RNL27" s="383"/>
      <c r="RNM27" s="383"/>
      <c r="RNN27" s="383"/>
      <c r="RNO27" s="383"/>
      <c r="RNP27" s="383"/>
      <c r="RNQ27" s="383"/>
      <c r="RNR27" s="383"/>
      <c r="RNS27" s="383"/>
      <c r="RNT27" s="383"/>
      <c r="RNU27" s="383"/>
      <c r="RNV27" s="383"/>
      <c r="RNW27" s="383"/>
      <c r="RNX27" s="383"/>
      <c r="RNY27" s="383"/>
      <c r="RNZ27" s="383"/>
      <c r="ROA27" s="383"/>
      <c r="ROB27" s="383"/>
      <c r="ROC27" s="383"/>
      <c r="ROD27" s="383"/>
      <c r="ROE27" s="383"/>
      <c r="ROF27" s="383"/>
      <c r="ROG27" s="383"/>
      <c r="ROH27" s="383"/>
      <c r="ROI27" s="383"/>
      <c r="ROJ27" s="383"/>
      <c r="ROK27" s="383"/>
      <c r="ROL27" s="383"/>
      <c r="ROM27" s="383"/>
      <c r="RON27" s="383"/>
      <c r="ROO27" s="383"/>
      <c r="ROP27" s="383"/>
      <c r="ROQ27" s="383"/>
      <c r="ROR27" s="383"/>
      <c r="ROS27" s="383"/>
      <c r="ROT27" s="383"/>
      <c r="ROU27" s="383"/>
      <c r="ROV27" s="383"/>
      <c r="ROW27" s="383"/>
      <c r="ROX27" s="383"/>
      <c r="ROY27" s="383"/>
      <c r="ROZ27" s="383"/>
      <c r="RPA27" s="383"/>
      <c r="RPB27" s="383"/>
      <c r="RPC27" s="383"/>
      <c r="RPD27" s="383"/>
      <c r="RPE27" s="383"/>
      <c r="RPF27" s="383"/>
      <c r="RPG27" s="383"/>
      <c r="RPH27" s="383"/>
      <c r="RPI27" s="383"/>
      <c r="RPJ27" s="383"/>
      <c r="RPK27" s="383"/>
      <c r="RPL27" s="383"/>
      <c r="RPM27" s="383"/>
      <c r="RPN27" s="383"/>
      <c r="RPO27" s="383"/>
      <c r="RPP27" s="383"/>
      <c r="RPQ27" s="383"/>
      <c r="RPR27" s="383"/>
      <c r="RPS27" s="383"/>
      <c r="RPT27" s="383"/>
      <c r="RPU27" s="383"/>
      <c r="RPV27" s="383"/>
      <c r="RPW27" s="383"/>
      <c r="RPX27" s="383"/>
      <c r="RPY27" s="383"/>
      <c r="RPZ27" s="383"/>
      <c r="RQA27" s="383"/>
      <c r="RQB27" s="383"/>
      <c r="RQC27" s="383"/>
      <c r="RQD27" s="383"/>
      <c r="RQE27" s="383"/>
      <c r="RQF27" s="383"/>
      <c r="RQG27" s="383"/>
      <c r="RQH27" s="383"/>
      <c r="RQI27" s="383"/>
      <c r="RQJ27" s="383"/>
      <c r="RQK27" s="383"/>
      <c r="RQL27" s="383"/>
      <c r="RQM27" s="383"/>
      <c r="RQN27" s="383"/>
      <c r="RQO27" s="383"/>
      <c r="RQP27" s="383"/>
      <c r="RQQ27" s="383"/>
      <c r="RQR27" s="383"/>
      <c r="RQS27" s="383"/>
      <c r="RQT27" s="383"/>
      <c r="RQU27" s="383"/>
      <c r="RQV27" s="383"/>
      <c r="RQW27" s="383"/>
      <c r="RQX27" s="383"/>
      <c r="RQY27" s="383"/>
      <c r="RQZ27" s="383"/>
      <c r="RRA27" s="383"/>
      <c r="RRB27" s="383"/>
      <c r="RRC27" s="383"/>
      <c r="RRD27" s="383"/>
      <c r="RRE27" s="383"/>
      <c r="RRF27" s="383"/>
      <c r="RRG27" s="383"/>
      <c r="RRH27" s="383"/>
      <c r="RRI27" s="383"/>
      <c r="RRJ27" s="383"/>
      <c r="RRK27" s="383"/>
      <c r="RRL27" s="383"/>
      <c r="RRM27" s="383"/>
      <c r="RRN27" s="383"/>
      <c r="RRO27" s="383"/>
      <c r="RRP27" s="383"/>
      <c r="RRQ27" s="383"/>
      <c r="RRR27" s="383"/>
      <c r="RRS27" s="383"/>
      <c r="RRT27" s="383"/>
      <c r="RRU27" s="383"/>
      <c r="RRV27" s="383"/>
      <c r="RRW27" s="383"/>
      <c r="RRX27" s="383"/>
      <c r="RRY27" s="383"/>
      <c r="RRZ27" s="383"/>
      <c r="RSA27" s="383"/>
      <c r="RSB27" s="383"/>
      <c r="RSC27" s="383"/>
      <c r="RSD27" s="383"/>
      <c r="RSE27" s="383"/>
      <c r="RSF27" s="383"/>
      <c r="RSG27" s="383"/>
      <c r="RSH27" s="383"/>
      <c r="RSI27" s="383"/>
      <c r="RSJ27" s="383"/>
      <c r="RSK27" s="383"/>
      <c r="RSL27" s="383"/>
      <c r="RSM27" s="383"/>
      <c r="RSN27" s="383"/>
      <c r="RSO27" s="383"/>
      <c r="RSP27" s="383"/>
      <c r="RSQ27" s="383"/>
      <c r="RSR27" s="383"/>
      <c r="RSS27" s="383"/>
      <c r="RST27" s="383"/>
      <c r="RSU27" s="383"/>
      <c r="RSV27" s="383"/>
      <c r="RSW27" s="383"/>
      <c r="RSX27" s="383"/>
      <c r="RSY27" s="383"/>
      <c r="RSZ27" s="383"/>
      <c r="RTA27" s="383"/>
      <c r="RTB27" s="383"/>
      <c r="RTC27" s="383"/>
      <c r="RTD27" s="383"/>
      <c r="RTE27" s="383"/>
      <c r="RTF27" s="383"/>
      <c r="RTG27" s="383"/>
      <c r="RTH27" s="383"/>
      <c r="RTI27" s="383"/>
      <c r="RTJ27" s="383"/>
      <c r="RTK27" s="383"/>
      <c r="RTL27" s="383"/>
      <c r="RTM27" s="383"/>
      <c r="RTN27" s="383"/>
      <c r="RTO27" s="383"/>
      <c r="RTP27" s="383"/>
      <c r="RTQ27" s="383"/>
      <c r="RTR27" s="383"/>
      <c r="RTS27" s="383"/>
      <c r="RTT27" s="383"/>
      <c r="RTU27" s="383"/>
      <c r="RTV27" s="383"/>
      <c r="RTW27" s="383"/>
      <c r="RTX27" s="383"/>
      <c r="RTY27" s="383"/>
      <c r="RTZ27" s="383"/>
      <c r="RUA27" s="383"/>
      <c r="RUB27" s="383"/>
      <c r="RUC27" s="383"/>
      <c r="RUD27" s="383"/>
      <c r="RUE27" s="383"/>
      <c r="RUF27" s="383"/>
      <c r="RUG27" s="383"/>
      <c r="RUH27" s="383"/>
      <c r="RUI27" s="383"/>
      <c r="RUJ27" s="383"/>
      <c r="RUK27" s="383"/>
      <c r="RUL27" s="383"/>
      <c r="RUM27" s="383"/>
      <c r="RUN27" s="383"/>
      <c r="RUO27" s="383"/>
      <c r="RUP27" s="383"/>
      <c r="RUQ27" s="383"/>
      <c r="RUR27" s="383"/>
      <c r="RUS27" s="383"/>
      <c r="RUT27" s="383"/>
      <c r="RUU27" s="383"/>
      <c r="RUV27" s="383"/>
      <c r="RUW27" s="383"/>
      <c r="RUX27" s="383"/>
      <c r="RUY27" s="383"/>
      <c r="RUZ27" s="383"/>
      <c r="RVA27" s="383"/>
      <c r="RVB27" s="383"/>
      <c r="RVC27" s="383"/>
      <c r="RVD27" s="383"/>
      <c r="RVE27" s="383"/>
      <c r="RVF27" s="383"/>
      <c r="RVG27" s="383"/>
      <c r="RVH27" s="383"/>
      <c r="RVI27" s="383"/>
      <c r="RVJ27" s="383"/>
      <c r="RVK27" s="383"/>
      <c r="RVL27" s="383"/>
      <c r="RVM27" s="383"/>
      <c r="RVN27" s="383"/>
      <c r="RVO27" s="383"/>
      <c r="RVP27" s="383"/>
      <c r="RVQ27" s="383"/>
      <c r="RVR27" s="383"/>
      <c r="RVS27" s="383"/>
      <c r="RVT27" s="383"/>
      <c r="RVU27" s="383"/>
      <c r="RVV27" s="383"/>
      <c r="RVW27" s="383"/>
      <c r="RVX27" s="383"/>
      <c r="RVY27" s="383"/>
      <c r="RVZ27" s="383"/>
      <c r="RWA27" s="383"/>
      <c r="RWB27" s="383"/>
      <c r="RWC27" s="383"/>
      <c r="RWD27" s="383"/>
      <c r="RWE27" s="383"/>
      <c r="RWF27" s="383"/>
      <c r="RWG27" s="383"/>
      <c r="RWH27" s="383"/>
      <c r="RWI27" s="383"/>
      <c r="RWJ27" s="383"/>
      <c r="RWK27" s="383"/>
      <c r="RWL27" s="383"/>
      <c r="RWM27" s="383"/>
      <c r="RWN27" s="383"/>
      <c r="RWO27" s="383"/>
      <c r="RWP27" s="383"/>
      <c r="RWQ27" s="383"/>
      <c r="RWR27" s="383"/>
      <c r="RWS27" s="383"/>
      <c r="RWT27" s="383"/>
      <c r="RWU27" s="383"/>
      <c r="RWV27" s="383"/>
      <c r="RWW27" s="383"/>
      <c r="RWX27" s="383"/>
      <c r="RWY27" s="383"/>
      <c r="RWZ27" s="383"/>
      <c r="RXA27" s="383"/>
      <c r="RXB27" s="383"/>
      <c r="RXC27" s="383"/>
      <c r="RXD27" s="383"/>
      <c r="RXE27" s="383"/>
      <c r="RXF27" s="383"/>
      <c r="RXG27" s="383"/>
      <c r="RXH27" s="383"/>
      <c r="RXI27" s="383"/>
      <c r="RXJ27" s="383"/>
      <c r="RXK27" s="383"/>
      <c r="RXL27" s="383"/>
      <c r="RXM27" s="383"/>
      <c r="RXN27" s="383"/>
      <c r="RXO27" s="383"/>
      <c r="RXP27" s="383"/>
      <c r="RXQ27" s="383"/>
      <c r="RXR27" s="383"/>
      <c r="RXS27" s="383"/>
      <c r="RXT27" s="383"/>
      <c r="RXU27" s="383"/>
      <c r="RXV27" s="383"/>
      <c r="RXW27" s="383"/>
      <c r="RXX27" s="383"/>
      <c r="RXY27" s="383"/>
      <c r="RXZ27" s="383"/>
      <c r="RYA27" s="383"/>
      <c r="RYB27" s="383"/>
      <c r="RYC27" s="383"/>
      <c r="RYD27" s="383"/>
      <c r="RYE27" s="383"/>
      <c r="RYF27" s="383"/>
      <c r="RYG27" s="383"/>
      <c r="RYH27" s="383"/>
      <c r="RYI27" s="383"/>
      <c r="RYJ27" s="383"/>
      <c r="RYK27" s="383"/>
      <c r="RYL27" s="383"/>
      <c r="RYM27" s="383"/>
      <c r="RYN27" s="383"/>
      <c r="RYO27" s="383"/>
      <c r="RYP27" s="383"/>
      <c r="RYQ27" s="383"/>
      <c r="RYR27" s="383"/>
      <c r="RYS27" s="383"/>
      <c r="RYT27" s="383"/>
      <c r="RYU27" s="383"/>
      <c r="RYV27" s="383"/>
      <c r="RYW27" s="383"/>
      <c r="RYX27" s="383"/>
      <c r="RYY27" s="383"/>
      <c r="RYZ27" s="383"/>
      <c r="RZA27" s="383"/>
      <c r="RZB27" s="383"/>
      <c r="RZC27" s="383"/>
      <c r="RZD27" s="383"/>
      <c r="RZE27" s="383"/>
      <c r="RZF27" s="383"/>
      <c r="RZG27" s="383"/>
      <c r="RZH27" s="383"/>
      <c r="RZI27" s="383"/>
      <c r="RZJ27" s="383"/>
      <c r="RZK27" s="383"/>
      <c r="RZL27" s="383"/>
      <c r="RZM27" s="383"/>
      <c r="RZN27" s="383"/>
      <c r="RZO27" s="383"/>
      <c r="RZP27" s="383"/>
      <c r="RZQ27" s="383"/>
      <c r="RZR27" s="383"/>
      <c r="RZS27" s="383"/>
      <c r="RZT27" s="383"/>
      <c r="RZU27" s="383"/>
      <c r="RZV27" s="383"/>
      <c r="RZW27" s="383"/>
      <c r="RZX27" s="383"/>
      <c r="RZY27" s="383"/>
      <c r="RZZ27" s="383"/>
      <c r="SAA27" s="383"/>
      <c r="SAB27" s="383"/>
      <c r="SAC27" s="383"/>
      <c r="SAD27" s="383"/>
      <c r="SAE27" s="383"/>
      <c r="SAF27" s="383"/>
      <c r="SAG27" s="383"/>
      <c r="SAH27" s="383"/>
      <c r="SAI27" s="383"/>
      <c r="SAJ27" s="383"/>
      <c r="SAK27" s="383"/>
      <c r="SAL27" s="383"/>
      <c r="SAM27" s="383"/>
      <c r="SAN27" s="383"/>
      <c r="SAO27" s="383"/>
      <c r="SAP27" s="383"/>
      <c r="SAQ27" s="383"/>
      <c r="SAR27" s="383"/>
      <c r="SAS27" s="383"/>
      <c r="SAT27" s="383"/>
      <c r="SAU27" s="383"/>
      <c r="SAV27" s="383"/>
      <c r="SAW27" s="383"/>
      <c r="SAX27" s="383"/>
      <c r="SAY27" s="383"/>
      <c r="SAZ27" s="383"/>
      <c r="SBA27" s="383"/>
      <c r="SBB27" s="383"/>
      <c r="SBC27" s="383"/>
      <c r="SBD27" s="383"/>
      <c r="SBE27" s="383"/>
      <c r="SBF27" s="383"/>
      <c r="SBG27" s="383"/>
      <c r="SBH27" s="383"/>
      <c r="SBI27" s="383"/>
      <c r="SBJ27" s="383"/>
      <c r="SBK27" s="383"/>
      <c r="SBL27" s="383"/>
      <c r="SBM27" s="383"/>
      <c r="SBN27" s="383"/>
      <c r="SBO27" s="383"/>
      <c r="SBP27" s="383"/>
      <c r="SBQ27" s="383"/>
      <c r="SBR27" s="383"/>
      <c r="SBS27" s="383"/>
      <c r="SBT27" s="383"/>
      <c r="SBU27" s="383"/>
      <c r="SBV27" s="383"/>
      <c r="SBW27" s="383"/>
      <c r="SBX27" s="383"/>
      <c r="SBY27" s="383"/>
      <c r="SBZ27" s="383"/>
      <c r="SCA27" s="383"/>
      <c r="SCB27" s="383"/>
      <c r="SCC27" s="383"/>
      <c r="SCD27" s="383"/>
      <c r="SCE27" s="383"/>
      <c r="SCF27" s="383"/>
      <c r="SCG27" s="383"/>
      <c r="SCH27" s="383"/>
      <c r="SCI27" s="383"/>
      <c r="SCJ27" s="383"/>
      <c r="SCK27" s="383"/>
      <c r="SCL27" s="383"/>
      <c r="SCM27" s="383"/>
      <c r="SCN27" s="383"/>
      <c r="SCO27" s="383"/>
      <c r="SCP27" s="383"/>
      <c r="SCQ27" s="383"/>
      <c r="SCR27" s="383"/>
      <c r="SCS27" s="383"/>
      <c r="SCT27" s="383"/>
      <c r="SCU27" s="383"/>
      <c r="SCV27" s="383"/>
      <c r="SCW27" s="383"/>
      <c r="SCX27" s="383"/>
      <c r="SCY27" s="383"/>
      <c r="SCZ27" s="383"/>
      <c r="SDA27" s="383"/>
      <c r="SDB27" s="383"/>
      <c r="SDC27" s="383"/>
      <c r="SDD27" s="383"/>
      <c r="SDE27" s="383"/>
      <c r="SDF27" s="383"/>
      <c r="SDG27" s="383"/>
      <c r="SDH27" s="383"/>
      <c r="SDI27" s="383"/>
      <c r="SDJ27" s="383"/>
      <c r="SDK27" s="383"/>
      <c r="SDL27" s="383"/>
      <c r="SDM27" s="383"/>
      <c r="SDN27" s="383"/>
      <c r="SDO27" s="383"/>
      <c r="SDP27" s="383"/>
      <c r="SDQ27" s="383"/>
      <c r="SDR27" s="383"/>
      <c r="SDS27" s="383"/>
      <c r="SDT27" s="383"/>
      <c r="SDU27" s="383"/>
      <c r="SDV27" s="383"/>
      <c r="SDW27" s="383"/>
      <c r="SDX27" s="383"/>
      <c r="SDY27" s="383"/>
      <c r="SDZ27" s="383"/>
      <c r="SEA27" s="383"/>
      <c r="SEB27" s="383"/>
      <c r="SEC27" s="383"/>
      <c r="SED27" s="383"/>
      <c r="SEE27" s="383"/>
      <c r="SEF27" s="383"/>
      <c r="SEG27" s="383"/>
      <c r="SEH27" s="383"/>
      <c r="SEI27" s="383"/>
      <c r="SEJ27" s="383"/>
      <c r="SEK27" s="383"/>
      <c r="SEL27" s="383"/>
      <c r="SEM27" s="383"/>
      <c r="SEN27" s="383"/>
      <c r="SEO27" s="383"/>
      <c r="SEP27" s="383"/>
      <c r="SEQ27" s="383"/>
      <c r="SER27" s="383"/>
      <c r="SES27" s="383"/>
      <c r="SET27" s="383"/>
      <c r="SEU27" s="383"/>
      <c r="SEV27" s="383"/>
      <c r="SEW27" s="383"/>
      <c r="SEX27" s="383"/>
      <c r="SEY27" s="383"/>
      <c r="SEZ27" s="383"/>
      <c r="SFA27" s="383"/>
      <c r="SFB27" s="383"/>
      <c r="SFC27" s="383"/>
      <c r="SFD27" s="383"/>
      <c r="SFE27" s="383"/>
      <c r="SFF27" s="383"/>
      <c r="SFG27" s="383"/>
      <c r="SFH27" s="383"/>
      <c r="SFI27" s="383"/>
      <c r="SFJ27" s="383"/>
      <c r="SFK27" s="383"/>
      <c r="SFL27" s="383"/>
      <c r="SFM27" s="383"/>
      <c r="SFN27" s="383"/>
      <c r="SFO27" s="383"/>
      <c r="SFP27" s="383"/>
      <c r="SFQ27" s="383"/>
      <c r="SFR27" s="383"/>
      <c r="SFS27" s="383"/>
      <c r="SFT27" s="383"/>
      <c r="SFU27" s="383"/>
      <c r="SFV27" s="383"/>
      <c r="SFW27" s="383"/>
      <c r="SFX27" s="383"/>
      <c r="SFY27" s="383"/>
      <c r="SFZ27" s="383"/>
      <c r="SGA27" s="383"/>
      <c r="SGB27" s="383"/>
      <c r="SGC27" s="383"/>
      <c r="SGD27" s="383"/>
      <c r="SGE27" s="383"/>
      <c r="SGF27" s="383"/>
      <c r="SGG27" s="383"/>
      <c r="SGH27" s="383"/>
      <c r="SGI27" s="383"/>
      <c r="SGJ27" s="383"/>
      <c r="SGK27" s="383"/>
      <c r="SGL27" s="383"/>
      <c r="SGM27" s="383"/>
      <c r="SGN27" s="383"/>
      <c r="SGO27" s="383"/>
      <c r="SGP27" s="383"/>
      <c r="SGQ27" s="383"/>
      <c r="SGR27" s="383"/>
      <c r="SGS27" s="383"/>
      <c r="SGT27" s="383"/>
      <c r="SGU27" s="383"/>
      <c r="SGV27" s="383"/>
      <c r="SGW27" s="383"/>
      <c r="SGX27" s="383"/>
      <c r="SGY27" s="383"/>
      <c r="SGZ27" s="383"/>
      <c r="SHA27" s="383"/>
      <c r="SHB27" s="383"/>
      <c r="SHC27" s="383"/>
      <c r="SHD27" s="383"/>
      <c r="SHE27" s="383"/>
      <c r="SHF27" s="383"/>
      <c r="SHG27" s="383"/>
      <c r="SHH27" s="383"/>
      <c r="SHI27" s="383"/>
      <c r="SHJ27" s="383"/>
      <c r="SHK27" s="383"/>
      <c r="SHL27" s="383"/>
      <c r="SHM27" s="383"/>
      <c r="SHN27" s="383"/>
      <c r="SHO27" s="383"/>
      <c r="SHP27" s="383"/>
      <c r="SHQ27" s="383"/>
      <c r="SHR27" s="383"/>
      <c r="SHS27" s="383"/>
      <c r="SHT27" s="383"/>
      <c r="SHU27" s="383"/>
      <c r="SHV27" s="383"/>
      <c r="SHW27" s="383"/>
      <c r="SHX27" s="383"/>
      <c r="SHY27" s="383"/>
      <c r="SHZ27" s="383"/>
      <c r="SIA27" s="383"/>
      <c r="SIB27" s="383"/>
      <c r="SIC27" s="383"/>
      <c r="SID27" s="383"/>
      <c r="SIE27" s="383"/>
      <c r="SIF27" s="383"/>
      <c r="SIG27" s="383"/>
      <c r="SIH27" s="383"/>
      <c r="SII27" s="383"/>
      <c r="SIJ27" s="383"/>
      <c r="SIK27" s="383"/>
      <c r="SIL27" s="383"/>
      <c r="SIM27" s="383"/>
      <c r="SIN27" s="383"/>
      <c r="SIO27" s="383"/>
      <c r="SIP27" s="383"/>
      <c r="SIQ27" s="383"/>
      <c r="SIR27" s="383"/>
      <c r="SIS27" s="383"/>
      <c r="SIT27" s="383"/>
      <c r="SIU27" s="383"/>
      <c r="SIV27" s="383"/>
      <c r="SIW27" s="383"/>
      <c r="SIX27" s="383"/>
      <c r="SIY27" s="383"/>
      <c r="SIZ27" s="383"/>
      <c r="SJA27" s="383"/>
      <c r="SJB27" s="383"/>
      <c r="SJC27" s="383"/>
      <c r="SJD27" s="383"/>
      <c r="SJE27" s="383"/>
      <c r="SJF27" s="383"/>
      <c r="SJG27" s="383"/>
      <c r="SJH27" s="383"/>
      <c r="SJI27" s="383"/>
      <c r="SJJ27" s="383"/>
      <c r="SJK27" s="383"/>
      <c r="SJL27" s="383"/>
      <c r="SJM27" s="383"/>
      <c r="SJN27" s="383"/>
      <c r="SJO27" s="383"/>
      <c r="SJP27" s="383"/>
      <c r="SJQ27" s="383"/>
      <c r="SJR27" s="383"/>
      <c r="SJS27" s="383"/>
      <c r="SJT27" s="383"/>
      <c r="SJU27" s="383"/>
      <c r="SJV27" s="383"/>
      <c r="SJW27" s="383"/>
      <c r="SJX27" s="383"/>
      <c r="SJY27" s="383"/>
      <c r="SJZ27" s="383"/>
      <c r="SKA27" s="383"/>
      <c r="SKB27" s="383"/>
      <c r="SKC27" s="383"/>
      <c r="SKD27" s="383"/>
      <c r="SKE27" s="383"/>
      <c r="SKF27" s="383"/>
      <c r="SKG27" s="383"/>
      <c r="SKH27" s="383"/>
      <c r="SKI27" s="383"/>
      <c r="SKJ27" s="383"/>
      <c r="SKK27" s="383"/>
      <c r="SKL27" s="383"/>
      <c r="SKM27" s="383"/>
      <c r="SKN27" s="383"/>
      <c r="SKO27" s="383"/>
      <c r="SKP27" s="383"/>
      <c r="SKQ27" s="383"/>
      <c r="SKR27" s="383"/>
      <c r="SKS27" s="383"/>
      <c r="SKT27" s="383"/>
      <c r="SKU27" s="383"/>
      <c r="SKV27" s="383"/>
      <c r="SKW27" s="383"/>
      <c r="SKX27" s="383"/>
      <c r="SKY27" s="383"/>
      <c r="SKZ27" s="383"/>
      <c r="SLA27" s="383"/>
      <c r="SLB27" s="383"/>
      <c r="SLC27" s="383"/>
      <c r="SLD27" s="383"/>
      <c r="SLE27" s="383"/>
      <c r="SLF27" s="383"/>
      <c r="SLG27" s="383"/>
      <c r="SLH27" s="383"/>
      <c r="SLI27" s="383"/>
      <c r="SLJ27" s="383"/>
      <c r="SLK27" s="383"/>
      <c r="SLL27" s="383"/>
      <c r="SLM27" s="383"/>
      <c r="SLN27" s="383"/>
      <c r="SLO27" s="383"/>
      <c r="SLP27" s="383"/>
      <c r="SLQ27" s="383"/>
      <c r="SLR27" s="383"/>
      <c r="SLS27" s="383"/>
      <c r="SLT27" s="383"/>
      <c r="SLU27" s="383"/>
      <c r="SLV27" s="383"/>
      <c r="SLW27" s="383"/>
      <c r="SLX27" s="383"/>
      <c r="SLY27" s="383"/>
      <c r="SLZ27" s="383"/>
      <c r="SMA27" s="383"/>
      <c r="SMB27" s="383"/>
      <c r="SMC27" s="383"/>
      <c r="SMD27" s="383"/>
      <c r="SME27" s="383"/>
      <c r="SMF27" s="383"/>
      <c r="SMG27" s="383"/>
      <c r="SMH27" s="383"/>
      <c r="SMI27" s="383"/>
      <c r="SMJ27" s="383"/>
      <c r="SMK27" s="383"/>
      <c r="SML27" s="383"/>
      <c r="SMM27" s="383"/>
      <c r="SMN27" s="383"/>
      <c r="SMO27" s="383"/>
      <c r="SMP27" s="383"/>
      <c r="SMQ27" s="383"/>
      <c r="SMR27" s="383"/>
      <c r="SMS27" s="383"/>
      <c r="SMT27" s="383"/>
      <c r="SMU27" s="383"/>
      <c r="SMV27" s="383"/>
      <c r="SMW27" s="383"/>
      <c r="SMX27" s="383"/>
      <c r="SMY27" s="383"/>
      <c r="SMZ27" s="383"/>
      <c r="SNA27" s="383"/>
      <c r="SNB27" s="383"/>
      <c r="SNC27" s="383"/>
      <c r="SND27" s="383"/>
      <c r="SNE27" s="383"/>
      <c r="SNF27" s="383"/>
      <c r="SNG27" s="383"/>
      <c r="SNH27" s="383"/>
      <c r="SNI27" s="383"/>
      <c r="SNJ27" s="383"/>
      <c r="SNK27" s="383"/>
      <c r="SNL27" s="383"/>
      <c r="SNM27" s="383"/>
      <c r="SNN27" s="383"/>
      <c r="SNO27" s="383"/>
      <c r="SNP27" s="383"/>
      <c r="SNQ27" s="383"/>
      <c r="SNR27" s="383"/>
      <c r="SNS27" s="383"/>
      <c r="SNT27" s="383"/>
      <c r="SNU27" s="383"/>
      <c r="SNV27" s="383"/>
      <c r="SNW27" s="383"/>
      <c r="SNX27" s="383"/>
      <c r="SNY27" s="383"/>
      <c r="SNZ27" s="383"/>
      <c r="SOA27" s="383"/>
      <c r="SOB27" s="383"/>
      <c r="SOC27" s="383"/>
      <c r="SOD27" s="383"/>
      <c r="SOE27" s="383"/>
      <c r="SOF27" s="383"/>
      <c r="SOG27" s="383"/>
      <c r="SOH27" s="383"/>
      <c r="SOI27" s="383"/>
      <c r="SOJ27" s="383"/>
      <c r="SOK27" s="383"/>
      <c r="SOL27" s="383"/>
      <c r="SOM27" s="383"/>
      <c r="SON27" s="383"/>
      <c r="SOO27" s="383"/>
      <c r="SOP27" s="383"/>
      <c r="SOQ27" s="383"/>
      <c r="SOR27" s="383"/>
      <c r="SOS27" s="383"/>
      <c r="SOT27" s="383"/>
      <c r="SOU27" s="383"/>
      <c r="SOV27" s="383"/>
      <c r="SOW27" s="383"/>
      <c r="SOX27" s="383"/>
      <c r="SOY27" s="383"/>
      <c r="SOZ27" s="383"/>
      <c r="SPA27" s="383"/>
      <c r="SPB27" s="383"/>
      <c r="SPC27" s="383"/>
      <c r="SPD27" s="383"/>
      <c r="SPE27" s="383"/>
      <c r="SPF27" s="383"/>
      <c r="SPG27" s="383"/>
      <c r="SPH27" s="383"/>
      <c r="SPI27" s="383"/>
      <c r="SPJ27" s="383"/>
      <c r="SPK27" s="383"/>
      <c r="SPL27" s="383"/>
      <c r="SPM27" s="383"/>
      <c r="SPN27" s="383"/>
      <c r="SPO27" s="383"/>
      <c r="SPP27" s="383"/>
      <c r="SPQ27" s="383"/>
      <c r="SPR27" s="383"/>
      <c r="SPS27" s="383"/>
      <c r="SPT27" s="383"/>
      <c r="SPU27" s="383"/>
      <c r="SPV27" s="383"/>
      <c r="SPW27" s="383"/>
      <c r="SPX27" s="383"/>
      <c r="SPY27" s="383"/>
      <c r="SPZ27" s="383"/>
      <c r="SQA27" s="383"/>
      <c r="SQB27" s="383"/>
      <c r="SQC27" s="383"/>
      <c r="SQD27" s="383"/>
      <c r="SQE27" s="383"/>
      <c r="SQF27" s="383"/>
      <c r="SQG27" s="383"/>
      <c r="SQH27" s="383"/>
      <c r="SQI27" s="383"/>
      <c r="SQJ27" s="383"/>
      <c r="SQK27" s="383"/>
      <c r="SQL27" s="383"/>
      <c r="SQM27" s="383"/>
      <c r="SQN27" s="383"/>
      <c r="SQO27" s="383"/>
      <c r="SQP27" s="383"/>
      <c r="SQQ27" s="383"/>
      <c r="SQR27" s="383"/>
      <c r="SQS27" s="383"/>
      <c r="SQT27" s="383"/>
      <c r="SQU27" s="383"/>
      <c r="SQV27" s="383"/>
      <c r="SQW27" s="383"/>
      <c r="SQX27" s="383"/>
      <c r="SQY27" s="383"/>
      <c r="SQZ27" s="383"/>
      <c r="SRA27" s="383"/>
      <c r="SRB27" s="383"/>
      <c r="SRC27" s="383"/>
      <c r="SRD27" s="383"/>
      <c r="SRE27" s="383"/>
      <c r="SRF27" s="383"/>
      <c r="SRG27" s="383"/>
      <c r="SRH27" s="383"/>
      <c r="SRI27" s="383"/>
      <c r="SRJ27" s="383"/>
      <c r="SRK27" s="383"/>
      <c r="SRL27" s="383"/>
      <c r="SRM27" s="383"/>
      <c r="SRN27" s="383"/>
      <c r="SRO27" s="383"/>
      <c r="SRP27" s="383"/>
      <c r="SRQ27" s="383"/>
      <c r="SRR27" s="383"/>
      <c r="SRS27" s="383"/>
      <c r="SRT27" s="383"/>
      <c r="SRU27" s="383"/>
      <c r="SRV27" s="383"/>
      <c r="SRW27" s="383"/>
      <c r="SRX27" s="383"/>
      <c r="SRY27" s="383"/>
      <c r="SRZ27" s="383"/>
      <c r="SSA27" s="383"/>
      <c r="SSB27" s="383"/>
      <c r="SSC27" s="383"/>
      <c r="SSD27" s="383"/>
      <c r="SSE27" s="383"/>
      <c r="SSF27" s="383"/>
      <c r="SSG27" s="383"/>
      <c r="SSH27" s="383"/>
      <c r="SSI27" s="383"/>
      <c r="SSJ27" s="383"/>
      <c r="SSK27" s="383"/>
      <c r="SSL27" s="383"/>
      <c r="SSM27" s="383"/>
      <c r="SSN27" s="383"/>
      <c r="SSO27" s="383"/>
      <c r="SSP27" s="383"/>
      <c r="SSQ27" s="383"/>
      <c r="SSR27" s="383"/>
      <c r="SSS27" s="383"/>
      <c r="SST27" s="383"/>
      <c r="SSU27" s="383"/>
      <c r="SSV27" s="383"/>
      <c r="SSW27" s="383"/>
      <c r="SSX27" s="383"/>
      <c r="SSY27" s="383"/>
      <c r="SSZ27" s="383"/>
      <c r="STA27" s="383"/>
      <c r="STB27" s="383"/>
      <c r="STC27" s="383"/>
      <c r="STD27" s="383"/>
      <c r="STE27" s="383"/>
      <c r="STF27" s="383"/>
      <c r="STG27" s="383"/>
      <c r="STH27" s="383"/>
      <c r="STI27" s="383"/>
      <c r="STJ27" s="383"/>
      <c r="STK27" s="383"/>
      <c r="STL27" s="383"/>
      <c r="STM27" s="383"/>
      <c r="STN27" s="383"/>
      <c r="STO27" s="383"/>
      <c r="STP27" s="383"/>
      <c r="STQ27" s="383"/>
      <c r="STR27" s="383"/>
      <c r="STS27" s="383"/>
      <c r="STT27" s="383"/>
      <c r="STU27" s="383"/>
      <c r="STV27" s="383"/>
      <c r="STW27" s="383"/>
      <c r="STX27" s="383"/>
      <c r="STY27" s="383"/>
      <c r="STZ27" s="383"/>
      <c r="SUA27" s="383"/>
      <c r="SUB27" s="383"/>
      <c r="SUC27" s="383"/>
      <c r="SUD27" s="383"/>
      <c r="SUE27" s="383"/>
      <c r="SUF27" s="383"/>
      <c r="SUG27" s="383"/>
      <c r="SUH27" s="383"/>
      <c r="SUI27" s="383"/>
      <c r="SUJ27" s="383"/>
      <c r="SUK27" s="383"/>
      <c r="SUL27" s="383"/>
      <c r="SUM27" s="383"/>
      <c r="SUN27" s="383"/>
      <c r="SUO27" s="383"/>
      <c r="SUP27" s="383"/>
      <c r="SUQ27" s="383"/>
      <c r="SUR27" s="383"/>
      <c r="SUS27" s="383"/>
      <c r="SUT27" s="383"/>
      <c r="SUU27" s="383"/>
      <c r="SUV27" s="383"/>
      <c r="SUW27" s="383"/>
      <c r="SUX27" s="383"/>
      <c r="SUY27" s="383"/>
      <c r="SUZ27" s="383"/>
      <c r="SVA27" s="383"/>
      <c r="SVB27" s="383"/>
      <c r="SVC27" s="383"/>
      <c r="SVD27" s="383"/>
      <c r="SVE27" s="383"/>
      <c r="SVF27" s="383"/>
      <c r="SVG27" s="383"/>
      <c r="SVH27" s="383"/>
      <c r="SVI27" s="383"/>
      <c r="SVJ27" s="383"/>
      <c r="SVK27" s="383"/>
      <c r="SVL27" s="383"/>
      <c r="SVM27" s="383"/>
      <c r="SVN27" s="383"/>
      <c r="SVO27" s="383"/>
      <c r="SVP27" s="383"/>
      <c r="SVQ27" s="383"/>
      <c r="SVR27" s="383"/>
      <c r="SVS27" s="383"/>
      <c r="SVT27" s="383"/>
      <c r="SVU27" s="383"/>
      <c r="SVV27" s="383"/>
      <c r="SVW27" s="383"/>
      <c r="SVX27" s="383"/>
      <c r="SVY27" s="383"/>
      <c r="SVZ27" s="383"/>
      <c r="SWA27" s="383"/>
      <c r="SWB27" s="383"/>
      <c r="SWC27" s="383"/>
      <c r="SWD27" s="383"/>
      <c r="SWE27" s="383"/>
      <c r="SWF27" s="383"/>
      <c r="SWG27" s="383"/>
      <c r="SWH27" s="383"/>
      <c r="SWI27" s="383"/>
      <c r="SWJ27" s="383"/>
      <c r="SWK27" s="383"/>
      <c r="SWL27" s="383"/>
      <c r="SWM27" s="383"/>
      <c r="SWN27" s="383"/>
      <c r="SWO27" s="383"/>
      <c r="SWP27" s="383"/>
      <c r="SWQ27" s="383"/>
      <c r="SWR27" s="383"/>
      <c r="SWS27" s="383"/>
      <c r="SWT27" s="383"/>
      <c r="SWU27" s="383"/>
      <c r="SWV27" s="383"/>
      <c r="SWW27" s="383"/>
      <c r="SWX27" s="383"/>
      <c r="SWY27" s="383"/>
      <c r="SWZ27" s="383"/>
      <c r="SXA27" s="383"/>
      <c r="SXB27" s="383"/>
      <c r="SXC27" s="383"/>
      <c r="SXD27" s="383"/>
      <c r="SXE27" s="383"/>
      <c r="SXF27" s="383"/>
      <c r="SXG27" s="383"/>
      <c r="SXH27" s="383"/>
      <c r="SXI27" s="383"/>
      <c r="SXJ27" s="383"/>
      <c r="SXK27" s="383"/>
      <c r="SXL27" s="383"/>
      <c r="SXM27" s="383"/>
      <c r="SXN27" s="383"/>
      <c r="SXO27" s="383"/>
      <c r="SXP27" s="383"/>
      <c r="SXQ27" s="383"/>
      <c r="SXR27" s="383"/>
      <c r="SXS27" s="383"/>
      <c r="SXT27" s="383"/>
      <c r="SXU27" s="383"/>
      <c r="SXV27" s="383"/>
      <c r="SXW27" s="383"/>
      <c r="SXX27" s="383"/>
      <c r="SXY27" s="383"/>
      <c r="SXZ27" s="383"/>
      <c r="SYA27" s="383"/>
      <c r="SYB27" s="383"/>
      <c r="SYC27" s="383"/>
      <c r="SYD27" s="383"/>
      <c r="SYE27" s="383"/>
      <c r="SYF27" s="383"/>
      <c r="SYG27" s="383"/>
      <c r="SYH27" s="383"/>
      <c r="SYI27" s="383"/>
      <c r="SYJ27" s="383"/>
      <c r="SYK27" s="383"/>
      <c r="SYL27" s="383"/>
      <c r="SYM27" s="383"/>
      <c r="SYN27" s="383"/>
      <c r="SYO27" s="383"/>
      <c r="SYP27" s="383"/>
      <c r="SYQ27" s="383"/>
      <c r="SYR27" s="383"/>
      <c r="SYS27" s="383"/>
      <c r="SYT27" s="383"/>
      <c r="SYU27" s="383"/>
      <c r="SYV27" s="383"/>
      <c r="SYW27" s="383"/>
      <c r="SYX27" s="383"/>
      <c r="SYY27" s="383"/>
      <c r="SYZ27" s="383"/>
      <c r="SZA27" s="383"/>
      <c r="SZB27" s="383"/>
      <c r="SZC27" s="383"/>
      <c r="SZD27" s="383"/>
      <c r="SZE27" s="383"/>
      <c r="SZF27" s="383"/>
      <c r="SZG27" s="383"/>
      <c r="SZH27" s="383"/>
      <c r="SZI27" s="383"/>
      <c r="SZJ27" s="383"/>
      <c r="SZK27" s="383"/>
      <c r="SZL27" s="383"/>
      <c r="SZM27" s="383"/>
      <c r="SZN27" s="383"/>
      <c r="SZO27" s="383"/>
      <c r="SZP27" s="383"/>
      <c r="SZQ27" s="383"/>
      <c r="SZR27" s="383"/>
      <c r="SZS27" s="383"/>
      <c r="SZT27" s="383"/>
      <c r="SZU27" s="383"/>
      <c r="SZV27" s="383"/>
      <c r="SZW27" s="383"/>
      <c r="SZX27" s="383"/>
      <c r="SZY27" s="383"/>
      <c r="SZZ27" s="383"/>
      <c r="TAA27" s="383"/>
      <c r="TAB27" s="383"/>
      <c r="TAC27" s="383"/>
      <c r="TAD27" s="383"/>
      <c r="TAE27" s="383"/>
      <c r="TAF27" s="383"/>
      <c r="TAG27" s="383"/>
      <c r="TAH27" s="383"/>
      <c r="TAI27" s="383"/>
      <c r="TAJ27" s="383"/>
      <c r="TAK27" s="383"/>
      <c r="TAL27" s="383"/>
      <c r="TAM27" s="383"/>
      <c r="TAN27" s="383"/>
      <c r="TAO27" s="383"/>
      <c r="TAP27" s="383"/>
      <c r="TAQ27" s="383"/>
      <c r="TAR27" s="383"/>
      <c r="TAS27" s="383"/>
      <c r="TAT27" s="383"/>
      <c r="TAU27" s="383"/>
      <c r="TAV27" s="383"/>
      <c r="TAW27" s="383"/>
      <c r="TAX27" s="383"/>
      <c r="TAY27" s="383"/>
      <c r="TAZ27" s="383"/>
      <c r="TBA27" s="383"/>
      <c r="TBB27" s="383"/>
      <c r="TBC27" s="383"/>
      <c r="TBD27" s="383"/>
      <c r="TBE27" s="383"/>
      <c r="TBF27" s="383"/>
      <c r="TBG27" s="383"/>
      <c r="TBH27" s="383"/>
      <c r="TBI27" s="383"/>
      <c r="TBJ27" s="383"/>
      <c r="TBK27" s="383"/>
      <c r="TBL27" s="383"/>
      <c r="TBM27" s="383"/>
      <c r="TBN27" s="383"/>
      <c r="TBO27" s="383"/>
      <c r="TBP27" s="383"/>
      <c r="TBQ27" s="383"/>
      <c r="TBR27" s="383"/>
      <c r="TBS27" s="383"/>
      <c r="TBT27" s="383"/>
      <c r="TBU27" s="383"/>
      <c r="TBV27" s="383"/>
      <c r="TBW27" s="383"/>
      <c r="TBX27" s="383"/>
      <c r="TBY27" s="383"/>
      <c r="TBZ27" s="383"/>
      <c r="TCA27" s="383"/>
      <c r="TCB27" s="383"/>
      <c r="TCC27" s="383"/>
      <c r="TCD27" s="383"/>
      <c r="TCE27" s="383"/>
      <c r="TCF27" s="383"/>
      <c r="TCG27" s="383"/>
      <c r="TCH27" s="383"/>
      <c r="TCI27" s="383"/>
      <c r="TCJ27" s="383"/>
      <c r="TCK27" s="383"/>
      <c r="TCL27" s="383"/>
      <c r="TCM27" s="383"/>
      <c r="TCN27" s="383"/>
      <c r="TCO27" s="383"/>
      <c r="TCP27" s="383"/>
      <c r="TCQ27" s="383"/>
      <c r="TCR27" s="383"/>
      <c r="TCS27" s="383"/>
      <c r="TCT27" s="383"/>
      <c r="TCU27" s="383"/>
      <c r="TCV27" s="383"/>
      <c r="TCW27" s="383"/>
      <c r="TCX27" s="383"/>
      <c r="TCY27" s="383"/>
      <c r="TCZ27" s="383"/>
      <c r="TDA27" s="383"/>
      <c r="TDB27" s="383"/>
      <c r="TDC27" s="383"/>
      <c r="TDD27" s="383"/>
      <c r="TDE27" s="383"/>
      <c r="TDF27" s="383"/>
      <c r="TDG27" s="383"/>
      <c r="TDH27" s="383"/>
      <c r="TDI27" s="383"/>
      <c r="TDJ27" s="383"/>
      <c r="TDK27" s="383"/>
      <c r="TDL27" s="383"/>
      <c r="TDM27" s="383"/>
      <c r="TDN27" s="383"/>
      <c r="TDO27" s="383"/>
      <c r="TDP27" s="383"/>
      <c r="TDQ27" s="383"/>
      <c r="TDR27" s="383"/>
      <c r="TDS27" s="383"/>
      <c r="TDT27" s="383"/>
      <c r="TDU27" s="383"/>
      <c r="TDV27" s="383"/>
      <c r="TDW27" s="383"/>
      <c r="TDX27" s="383"/>
      <c r="TDY27" s="383"/>
      <c r="TDZ27" s="383"/>
      <c r="TEA27" s="383"/>
      <c r="TEB27" s="383"/>
      <c r="TEC27" s="383"/>
      <c r="TED27" s="383"/>
      <c r="TEE27" s="383"/>
      <c r="TEF27" s="383"/>
      <c r="TEG27" s="383"/>
      <c r="TEH27" s="383"/>
      <c r="TEI27" s="383"/>
      <c r="TEJ27" s="383"/>
      <c r="TEK27" s="383"/>
      <c r="TEL27" s="383"/>
      <c r="TEM27" s="383"/>
      <c r="TEN27" s="383"/>
      <c r="TEO27" s="383"/>
      <c r="TEP27" s="383"/>
      <c r="TEQ27" s="383"/>
      <c r="TER27" s="383"/>
      <c r="TES27" s="383"/>
      <c r="TET27" s="383"/>
      <c r="TEU27" s="383"/>
      <c r="TEV27" s="383"/>
      <c r="TEW27" s="383"/>
      <c r="TEX27" s="383"/>
      <c r="TEY27" s="383"/>
      <c r="TEZ27" s="383"/>
      <c r="TFA27" s="383"/>
      <c r="TFB27" s="383"/>
      <c r="TFC27" s="383"/>
      <c r="TFD27" s="383"/>
      <c r="TFE27" s="383"/>
      <c r="TFF27" s="383"/>
      <c r="TFG27" s="383"/>
      <c r="TFH27" s="383"/>
      <c r="TFI27" s="383"/>
      <c r="TFJ27" s="383"/>
      <c r="TFK27" s="383"/>
      <c r="TFL27" s="383"/>
      <c r="TFM27" s="383"/>
      <c r="TFN27" s="383"/>
      <c r="TFO27" s="383"/>
      <c r="TFP27" s="383"/>
      <c r="TFQ27" s="383"/>
      <c r="TFR27" s="383"/>
      <c r="TFS27" s="383"/>
      <c r="TFT27" s="383"/>
      <c r="TFU27" s="383"/>
      <c r="TFV27" s="383"/>
      <c r="TFW27" s="383"/>
      <c r="TFX27" s="383"/>
      <c r="TFY27" s="383"/>
      <c r="TFZ27" s="383"/>
      <c r="TGA27" s="383"/>
      <c r="TGB27" s="383"/>
      <c r="TGC27" s="383"/>
      <c r="TGD27" s="383"/>
      <c r="TGE27" s="383"/>
      <c r="TGF27" s="383"/>
      <c r="TGG27" s="383"/>
      <c r="TGH27" s="383"/>
      <c r="TGI27" s="383"/>
      <c r="TGJ27" s="383"/>
      <c r="TGK27" s="383"/>
      <c r="TGL27" s="383"/>
      <c r="TGM27" s="383"/>
      <c r="TGN27" s="383"/>
      <c r="TGO27" s="383"/>
      <c r="TGP27" s="383"/>
      <c r="TGQ27" s="383"/>
      <c r="TGR27" s="383"/>
      <c r="TGS27" s="383"/>
      <c r="TGT27" s="383"/>
      <c r="TGU27" s="383"/>
      <c r="TGV27" s="383"/>
      <c r="TGW27" s="383"/>
      <c r="TGX27" s="383"/>
      <c r="TGY27" s="383"/>
      <c r="TGZ27" s="383"/>
      <c r="THA27" s="383"/>
      <c r="THB27" s="383"/>
      <c r="THC27" s="383"/>
      <c r="THD27" s="383"/>
      <c r="THE27" s="383"/>
      <c r="THF27" s="383"/>
      <c r="THG27" s="383"/>
      <c r="THH27" s="383"/>
      <c r="THI27" s="383"/>
      <c r="THJ27" s="383"/>
      <c r="THK27" s="383"/>
      <c r="THL27" s="383"/>
      <c r="THM27" s="383"/>
      <c r="THN27" s="383"/>
      <c r="THO27" s="383"/>
      <c r="THP27" s="383"/>
      <c r="THQ27" s="383"/>
      <c r="THR27" s="383"/>
      <c r="THS27" s="383"/>
      <c r="THT27" s="383"/>
      <c r="THU27" s="383"/>
      <c r="THV27" s="383"/>
      <c r="THW27" s="383"/>
      <c r="THX27" s="383"/>
      <c r="THY27" s="383"/>
      <c r="THZ27" s="383"/>
      <c r="TIA27" s="383"/>
      <c r="TIB27" s="383"/>
      <c r="TIC27" s="383"/>
      <c r="TID27" s="383"/>
      <c r="TIE27" s="383"/>
      <c r="TIF27" s="383"/>
      <c r="TIG27" s="383"/>
      <c r="TIH27" s="383"/>
      <c r="TII27" s="383"/>
      <c r="TIJ27" s="383"/>
      <c r="TIK27" s="383"/>
      <c r="TIL27" s="383"/>
      <c r="TIM27" s="383"/>
      <c r="TIN27" s="383"/>
      <c r="TIO27" s="383"/>
      <c r="TIP27" s="383"/>
      <c r="TIQ27" s="383"/>
      <c r="TIR27" s="383"/>
      <c r="TIS27" s="383"/>
      <c r="TIT27" s="383"/>
      <c r="TIU27" s="383"/>
      <c r="TIV27" s="383"/>
      <c r="TIW27" s="383"/>
      <c r="TIX27" s="383"/>
      <c r="TIY27" s="383"/>
      <c r="TIZ27" s="383"/>
      <c r="TJA27" s="383"/>
      <c r="TJB27" s="383"/>
      <c r="TJC27" s="383"/>
      <c r="TJD27" s="383"/>
      <c r="TJE27" s="383"/>
      <c r="TJF27" s="383"/>
      <c r="TJG27" s="383"/>
      <c r="TJH27" s="383"/>
      <c r="TJI27" s="383"/>
      <c r="TJJ27" s="383"/>
      <c r="TJK27" s="383"/>
      <c r="TJL27" s="383"/>
      <c r="TJM27" s="383"/>
      <c r="TJN27" s="383"/>
      <c r="TJO27" s="383"/>
      <c r="TJP27" s="383"/>
      <c r="TJQ27" s="383"/>
      <c r="TJR27" s="383"/>
      <c r="TJS27" s="383"/>
      <c r="TJT27" s="383"/>
      <c r="TJU27" s="383"/>
      <c r="TJV27" s="383"/>
      <c r="TJW27" s="383"/>
      <c r="TJX27" s="383"/>
      <c r="TJY27" s="383"/>
      <c r="TJZ27" s="383"/>
      <c r="TKA27" s="383"/>
      <c r="TKB27" s="383"/>
      <c r="TKC27" s="383"/>
      <c r="TKD27" s="383"/>
      <c r="TKE27" s="383"/>
      <c r="TKF27" s="383"/>
      <c r="TKG27" s="383"/>
      <c r="TKH27" s="383"/>
      <c r="TKI27" s="383"/>
      <c r="TKJ27" s="383"/>
      <c r="TKK27" s="383"/>
      <c r="TKL27" s="383"/>
      <c r="TKM27" s="383"/>
      <c r="TKN27" s="383"/>
      <c r="TKO27" s="383"/>
      <c r="TKP27" s="383"/>
      <c r="TKQ27" s="383"/>
      <c r="TKR27" s="383"/>
      <c r="TKS27" s="383"/>
      <c r="TKT27" s="383"/>
      <c r="TKU27" s="383"/>
      <c r="TKV27" s="383"/>
      <c r="TKW27" s="383"/>
      <c r="TKX27" s="383"/>
      <c r="TKY27" s="383"/>
      <c r="TKZ27" s="383"/>
      <c r="TLA27" s="383"/>
      <c r="TLB27" s="383"/>
      <c r="TLC27" s="383"/>
      <c r="TLD27" s="383"/>
      <c r="TLE27" s="383"/>
      <c r="TLF27" s="383"/>
      <c r="TLG27" s="383"/>
      <c r="TLH27" s="383"/>
      <c r="TLI27" s="383"/>
      <c r="TLJ27" s="383"/>
      <c r="TLK27" s="383"/>
      <c r="TLL27" s="383"/>
      <c r="TLM27" s="383"/>
      <c r="TLN27" s="383"/>
      <c r="TLO27" s="383"/>
      <c r="TLP27" s="383"/>
      <c r="TLQ27" s="383"/>
      <c r="TLR27" s="383"/>
      <c r="TLS27" s="383"/>
      <c r="TLT27" s="383"/>
      <c r="TLU27" s="383"/>
      <c r="TLV27" s="383"/>
      <c r="TLW27" s="383"/>
      <c r="TLX27" s="383"/>
      <c r="TLY27" s="383"/>
      <c r="TLZ27" s="383"/>
      <c r="TMA27" s="383"/>
      <c r="TMB27" s="383"/>
      <c r="TMC27" s="383"/>
      <c r="TMD27" s="383"/>
      <c r="TME27" s="383"/>
      <c r="TMF27" s="383"/>
      <c r="TMG27" s="383"/>
      <c r="TMH27" s="383"/>
      <c r="TMI27" s="383"/>
      <c r="TMJ27" s="383"/>
      <c r="TMK27" s="383"/>
      <c r="TML27" s="383"/>
      <c r="TMM27" s="383"/>
      <c r="TMN27" s="383"/>
      <c r="TMO27" s="383"/>
      <c r="TMP27" s="383"/>
      <c r="TMQ27" s="383"/>
      <c r="TMR27" s="383"/>
      <c r="TMS27" s="383"/>
      <c r="TMT27" s="383"/>
      <c r="TMU27" s="383"/>
      <c r="TMV27" s="383"/>
      <c r="TMW27" s="383"/>
      <c r="TMX27" s="383"/>
      <c r="TMY27" s="383"/>
      <c r="TMZ27" s="383"/>
      <c r="TNA27" s="383"/>
      <c r="TNB27" s="383"/>
      <c r="TNC27" s="383"/>
      <c r="TND27" s="383"/>
      <c r="TNE27" s="383"/>
      <c r="TNF27" s="383"/>
      <c r="TNG27" s="383"/>
      <c r="TNH27" s="383"/>
      <c r="TNI27" s="383"/>
      <c r="TNJ27" s="383"/>
      <c r="TNK27" s="383"/>
      <c r="TNL27" s="383"/>
      <c r="TNM27" s="383"/>
      <c r="TNN27" s="383"/>
      <c r="TNO27" s="383"/>
      <c r="TNP27" s="383"/>
      <c r="TNQ27" s="383"/>
      <c r="TNR27" s="383"/>
      <c r="TNS27" s="383"/>
      <c r="TNT27" s="383"/>
      <c r="TNU27" s="383"/>
      <c r="TNV27" s="383"/>
      <c r="TNW27" s="383"/>
      <c r="TNX27" s="383"/>
      <c r="TNY27" s="383"/>
      <c r="TNZ27" s="383"/>
      <c r="TOA27" s="383"/>
      <c r="TOB27" s="383"/>
      <c r="TOC27" s="383"/>
      <c r="TOD27" s="383"/>
      <c r="TOE27" s="383"/>
      <c r="TOF27" s="383"/>
      <c r="TOG27" s="383"/>
      <c r="TOH27" s="383"/>
      <c r="TOI27" s="383"/>
      <c r="TOJ27" s="383"/>
      <c r="TOK27" s="383"/>
      <c r="TOL27" s="383"/>
      <c r="TOM27" s="383"/>
      <c r="TON27" s="383"/>
      <c r="TOO27" s="383"/>
      <c r="TOP27" s="383"/>
      <c r="TOQ27" s="383"/>
      <c r="TOR27" s="383"/>
      <c r="TOS27" s="383"/>
      <c r="TOT27" s="383"/>
      <c r="TOU27" s="383"/>
      <c r="TOV27" s="383"/>
      <c r="TOW27" s="383"/>
      <c r="TOX27" s="383"/>
      <c r="TOY27" s="383"/>
      <c r="TOZ27" s="383"/>
      <c r="TPA27" s="383"/>
      <c r="TPB27" s="383"/>
      <c r="TPC27" s="383"/>
      <c r="TPD27" s="383"/>
      <c r="TPE27" s="383"/>
      <c r="TPF27" s="383"/>
      <c r="TPG27" s="383"/>
      <c r="TPH27" s="383"/>
      <c r="TPI27" s="383"/>
      <c r="TPJ27" s="383"/>
      <c r="TPK27" s="383"/>
      <c r="TPL27" s="383"/>
      <c r="TPM27" s="383"/>
      <c r="TPN27" s="383"/>
      <c r="TPO27" s="383"/>
      <c r="TPP27" s="383"/>
      <c r="TPQ27" s="383"/>
      <c r="TPR27" s="383"/>
      <c r="TPS27" s="383"/>
      <c r="TPT27" s="383"/>
      <c r="TPU27" s="383"/>
      <c r="TPV27" s="383"/>
      <c r="TPW27" s="383"/>
      <c r="TPX27" s="383"/>
      <c r="TPY27" s="383"/>
      <c r="TPZ27" s="383"/>
      <c r="TQA27" s="383"/>
      <c r="TQB27" s="383"/>
      <c r="TQC27" s="383"/>
      <c r="TQD27" s="383"/>
      <c r="TQE27" s="383"/>
      <c r="TQF27" s="383"/>
      <c r="TQG27" s="383"/>
      <c r="TQH27" s="383"/>
      <c r="TQI27" s="383"/>
      <c r="TQJ27" s="383"/>
      <c r="TQK27" s="383"/>
      <c r="TQL27" s="383"/>
      <c r="TQM27" s="383"/>
      <c r="TQN27" s="383"/>
      <c r="TQO27" s="383"/>
      <c r="TQP27" s="383"/>
      <c r="TQQ27" s="383"/>
      <c r="TQR27" s="383"/>
      <c r="TQS27" s="383"/>
      <c r="TQT27" s="383"/>
      <c r="TQU27" s="383"/>
      <c r="TQV27" s="383"/>
      <c r="TQW27" s="383"/>
      <c r="TQX27" s="383"/>
      <c r="TQY27" s="383"/>
      <c r="TQZ27" s="383"/>
      <c r="TRA27" s="383"/>
      <c r="TRB27" s="383"/>
      <c r="TRC27" s="383"/>
      <c r="TRD27" s="383"/>
      <c r="TRE27" s="383"/>
      <c r="TRF27" s="383"/>
      <c r="TRG27" s="383"/>
      <c r="TRH27" s="383"/>
      <c r="TRI27" s="383"/>
      <c r="TRJ27" s="383"/>
      <c r="TRK27" s="383"/>
      <c r="TRL27" s="383"/>
      <c r="TRM27" s="383"/>
      <c r="TRN27" s="383"/>
      <c r="TRO27" s="383"/>
      <c r="TRP27" s="383"/>
      <c r="TRQ27" s="383"/>
      <c r="TRR27" s="383"/>
      <c r="TRS27" s="383"/>
      <c r="TRT27" s="383"/>
      <c r="TRU27" s="383"/>
      <c r="TRV27" s="383"/>
      <c r="TRW27" s="383"/>
      <c r="TRX27" s="383"/>
      <c r="TRY27" s="383"/>
      <c r="TRZ27" s="383"/>
      <c r="TSA27" s="383"/>
      <c r="TSB27" s="383"/>
      <c r="TSC27" s="383"/>
      <c r="TSD27" s="383"/>
      <c r="TSE27" s="383"/>
      <c r="TSF27" s="383"/>
      <c r="TSG27" s="383"/>
      <c r="TSH27" s="383"/>
      <c r="TSI27" s="383"/>
      <c r="TSJ27" s="383"/>
      <c r="TSK27" s="383"/>
      <c r="TSL27" s="383"/>
      <c r="TSM27" s="383"/>
      <c r="TSN27" s="383"/>
      <c r="TSO27" s="383"/>
      <c r="TSP27" s="383"/>
      <c r="TSQ27" s="383"/>
      <c r="TSR27" s="383"/>
      <c r="TSS27" s="383"/>
      <c r="TST27" s="383"/>
      <c r="TSU27" s="383"/>
      <c r="TSV27" s="383"/>
      <c r="TSW27" s="383"/>
      <c r="TSX27" s="383"/>
      <c r="TSY27" s="383"/>
      <c r="TSZ27" s="383"/>
      <c r="TTA27" s="383"/>
      <c r="TTB27" s="383"/>
      <c r="TTC27" s="383"/>
      <c r="TTD27" s="383"/>
      <c r="TTE27" s="383"/>
      <c r="TTF27" s="383"/>
      <c r="TTG27" s="383"/>
      <c r="TTH27" s="383"/>
      <c r="TTI27" s="383"/>
      <c r="TTJ27" s="383"/>
      <c r="TTK27" s="383"/>
      <c r="TTL27" s="383"/>
      <c r="TTM27" s="383"/>
      <c r="TTN27" s="383"/>
      <c r="TTO27" s="383"/>
      <c r="TTP27" s="383"/>
      <c r="TTQ27" s="383"/>
      <c r="TTR27" s="383"/>
      <c r="TTS27" s="383"/>
      <c r="TTT27" s="383"/>
      <c r="TTU27" s="383"/>
      <c r="TTV27" s="383"/>
      <c r="TTW27" s="383"/>
      <c r="TTX27" s="383"/>
      <c r="TTY27" s="383"/>
      <c r="TTZ27" s="383"/>
      <c r="TUA27" s="383"/>
      <c r="TUB27" s="383"/>
      <c r="TUC27" s="383"/>
      <c r="TUD27" s="383"/>
      <c r="TUE27" s="383"/>
      <c r="TUF27" s="383"/>
      <c r="TUG27" s="383"/>
      <c r="TUH27" s="383"/>
      <c r="TUI27" s="383"/>
      <c r="TUJ27" s="383"/>
      <c r="TUK27" s="383"/>
      <c r="TUL27" s="383"/>
      <c r="TUM27" s="383"/>
      <c r="TUN27" s="383"/>
      <c r="TUO27" s="383"/>
      <c r="TUP27" s="383"/>
      <c r="TUQ27" s="383"/>
      <c r="TUR27" s="383"/>
      <c r="TUS27" s="383"/>
      <c r="TUT27" s="383"/>
      <c r="TUU27" s="383"/>
      <c r="TUV27" s="383"/>
      <c r="TUW27" s="383"/>
      <c r="TUX27" s="383"/>
      <c r="TUY27" s="383"/>
      <c r="TUZ27" s="383"/>
      <c r="TVA27" s="383"/>
      <c r="TVB27" s="383"/>
      <c r="TVC27" s="383"/>
      <c r="TVD27" s="383"/>
      <c r="TVE27" s="383"/>
      <c r="TVF27" s="383"/>
      <c r="TVG27" s="383"/>
      <c r="TVH27" s="383"/>
      <c r="TVI27" s="383"/>
      <c r="TVJ27" s="383"/>
      <c r="TVK27" s="383"/>
      <c r="TVL27" s="383"/>
      <c r="TVM27" s="383"/>
      <c r="TVN27" s="383"/>
      <c r="TVO27" s="383"/>
      <c r="TVP27" s="383"/>
      <c r="TVQ27" s="383"/>
      <c r="TVR27" s="383"/>
      <c r="TVS27" s="383"/>
      <c r="TVT27" s="383"/>
      <c r="TVU27" s="383"/>
      <c r="TVV27" s="383"/>
      <c r="TVW27" s="383"/>
      <c r="TVX27" s="383"/>
      <c r="TVY27" s="383"/>
      <c r="TVZ27" s="383"/>
      <c r="TWA27" s="383"/>
      <c r="TWB27" s="383"/>
      <c r="TWC27" s="383"/>
      <c r="TWD27" s="383"/>
      <c r="TWE27" s="383"/>
      <c r="TWF27" s="383"/>
      <c r="TWG27" s="383"/>
      <c r="TWH27" s="383"/>
      <c r="TWI27" s="383"/>
      <c r="TWJ27" s="383"/>
      <c r="TWK27" s="383"/>
      <c r="TWL27" s="383"/>
      <c r="TWM27" s="383"/>
      <c r="TWN27" s="383"/>
      <c r="TWO27" s="383"/>
      <c r="TWP27" s="383"/>
      <c r="TWQ27" s="383"/>
      <c r="TWR27" s="383"/>
      <c r="TWS27" s="383"/>
      <c r="TWT27" s="383"/>
      <c r="TWU27" s="383"/>
      <c r="TWV27" s="383"/>
      <c r="TWW27" s="383"/>
      <c r="TWX27" s="383"/>
      <c r="TWY27" s="383"/>
      <c r="TWZ27" s="383"/>
      <c r="TXA27" s="383"/>
      <c r="TXB27" s="383"/>
      <c r="TXC27" s="383"/>
      <c r="TXD27" s="383"/>
      <c r="TXE27" s="383"/>
      <c r="TXF27" s="383"/>
      <c r="TXG27" s="383"/>
      <c r="TXH27" s="383"/>
      <c r="TXI27" s="383"/>
      <c r="TXJ27" s="383"/>
      <c r="TXK27" s="383"/>
      <c r="TXL27" s="383"/>
      <c r="TXM27" s="383"/>
      <c r="TXN27" s="383"/>
      <c r="TXO27" s="383"/>
      <c r="TXP27" s="383"/>
      <c r="TXQ27" s="383"/>
      <c r="TXR27" s="383"/>
      <c r="TXS27" s="383"/>
      <c r="TXT27" s="383"/>
      <c r="TXU27" s="383"/>
      <c r="TXV27" s="383"/>
      <c r="TXW27" s="383"/>
      <c r="TXX27" s="383"/>
      <c r="TXY27" s="383"/>
      <c r="TXZ27" s="383"/>
      <c r="TYA27" s="383"/>
      <c r="TYB27" s="383"/>
      <c r="TYC27" s="383"/>
      <c r="TYD27" s="383"/>
      <c r="TYE27" s="383"/>
      <c r="TYF27" s="383"/>
      <c r="TYG27" s="383"/>
      <c r="TYH27" s="383"/>
      <c r="TYI27" s="383"/>
      <c r="TYJ27" s="383"/>
      <c r="TYK27" s="383"/>
      <c r="TYL27" s="383"/>
      <c r="TYM27" s="383"/>
      <c r="TYN27" s="383"/>
      <c r="TYO27" s="383"/>
      <c r="TYP27" s="383"/>
      <c r="TYQ27" s="383"/>
      <c r="TYR27" s="383"/>
      <c r="TYS27" s="383"/>
      <c r="TYT27" s="383"/>
      <c r="TYU27" s="383"/>
      <c r="TYV27" s="383"/>
      <c r="TYW27" s="383"/>
      <c r="TYX27" s="383"/>
      <c r="TYY27" s="383"/>
      <c r="TYZ27" s="383"/>
      <c r="TZA27" s="383"/>
      <c r="TZB27" s="383"/>
      <c r="TZC27" s="383"/>
      <c r="TZD27" s="383"/>
      <c r="TZE27" s="383"/>
      <c r="TZF27" s="383"/>
      <c r="TZG27" s="383"/>
      <c r="TZH27" s="383"/>
      <c r="TZI27" s="383"/>
      <c r="TZJ27" s="383"/>
      <c r="TZK27" s="383"/>
      <c r="TZL27" s="383"/>
      <c r="TZM27" s="383"/>
      <c r="TZN27" s="383"/>
      <c r="TZO27" s="383"/>
      <c r="TZP27" s="383"/>
      <c r="TZQ27" s="383"/>
      <c r="TZR27" s="383"/>
      <c r="TZS27" s="383"/>
      <c r="TZT27" s="383"/>
      <c r="TZU27" s="383"/>
      <c r="TZV27" s="383"/>
      <c r="TZW27" s="383"/>
      <c r="TZX27" s="383"/>
      <c r="TZY27" s="383"/>
      <c r="TZZ27" s="383"/>
      <c r="UAA27" s="383"/>
      <c r="UAB27" s="383"/>
      <c r="UAC27" s="383"/>
      <c r="UAD27" s="383"/>
      <c r="UAE27" s="383"/>
      <c r="UAF27" s="383"/>
      <c r="UAG27" s="383"/>
      <c r="UAH27" s="383"/>
      <c r="UAI27" s="383"/>
      <c r="UAJ27" s="383"/>
      <c r="UAK27" s="383"/>
      <c r="UAL27" s="383"/>
      <c r="UAM27" s="383"/>
      <c r="UAN27" s="383"/>
      <c r="UAO27" s="383"/>
      <c r="UAP27" s="383"/>
      <c r="UAQ27" s="383"/>
      <c r="UAR27" s="383"/>
      <c r="UAS27" s="383"/>
      <c r="UAT27" s="383"/>
      <c r="UAU27" s="383"/>
      <c r="UAV27" s="383"/>
      <c r="UAW27" s="383"/>
      <c r="UAX27" s="383"/>
      <c r="UAY27" s="383"/>
      <c r="UAZ27" s="383"/>
      <c r="UBA27" s="383"/>
      <c r="UBB27" s="383"/>
      <c r="UBC27" s="383"/>
      <c r="UBD27" s="383"/>
      <c r="UBE27" s="383"/>
      <c r="UBF27" s="383"/>
      <c r="UBG27" s="383"/>
      <c r="UBH27" s="383"/>
      <c r="UBI27" s="383"/>
      <c r="UBJ27" s="383"/>
      <c r="UBK27" s="383"/>
      <c r="UBL27" s="383"/>
      <c r="UBM27" s="383"/>
      <c r="UBN27" s="383"/>
      <c r="UBO27" s="383"/>
      <c r="UBP27" s="383"/>
      <c r="UBQ27" s="383"/>
      <c r="UBR27" s="383"/>
      <c r="UBS27" s="383"/>
      <c r="UBT27" s="383"/>
      <c r="UBU27" s="383"/>
      <c r="UBV27" s="383"/>
      <c r="UBW27" s="383"/>
      <c r="UBX27" s="383"/>
      <c r="UBY27" s="383"/>
      <c r="UBZ27" s="383"/>
      <c r="UCA27" s="383"/>
      <c r="UCB27" s="383"/>
      <c r="UCC27" s="383"/>
      <c r="UCD27" s="383"/>
      <c r="UCE27" s="383"/>
      <c r="UCF27" s="383"/>
      <c r="UCG27" s="383"/>
      <c r="UCH27" s="383"/>
      <c r="UCI27" s="383"/>
      <c r="UCJ27" s="383"/>
      <c r="UCK27" s="383"/>
      <c r="UCL27" s="383"/>
      <c r="UCM27" s="383"/>
      <c r="UCN27" s="383"/>
      <c r="UCO27" s="383"/>
      <c r="UCP27" s="383"/>
      <c r="UCQ27" s="383"/>
      <c r="UCR27" s="383"/>
      <c r="UCS27" s="383"/>
      <c r="UCT27" s="383"/>
      <c r="UCU27" s="383"/>
      <c r="UCV27" s="383"/>
      <c r="UCW27" s="383"/>
      <c r="UCX27" s="383"/>
      <c r="UCY27" s="383"/>
      <c r="UCZ27" s="383"/>
      <c r="UDA27" s="383"/>
      <c r="UDB27" s="383"/>
      <c r="UDC27" s="383"/>
      <c r="UDD27" s="383"/>
      <c r="UDE27" s="383"/>
      <c r="UDF27" s="383"/>
      <c r="UDG27" s="383"/>
      <c r="UDH27" s="383"/>
      <c r="UDI27" s="383"/>
      <c r="UDJ27" s="383"/>
      <c r="UDK27" s="383"/>
      <c r="UDL27" s="383"/>
      <c r="UDM27" s="383"/>
      <c r="UDN27" s="383"/>
      <c r="UDO27" s="383"/>
      <c r="UDP27" s="383"/>
      <c r="UDQ27" s="383"/>
      <c r="UDR27" s="383"/>
      <c r="UDS27" s="383"/>
      <c r="UDT27" s="383"/>
      <c r="UDU27" s="383"/>
      <c r="UDV27" s="383"/>
      <c r="UDW27" s="383"/>
      <c r="UDX27" s="383"/>
      <c r="UDY27" s="383"/>
      <c r="UDZ27" s="383"/>
      <c r="UEA27" s="383"/>
      <c r="UEB27" s="383"/>
      <c r="UEC27" s="383"/>
      <c r="UED27" s="383"/>
      <c r="UEE27" s="383"/>
      <c r="UEF27" s="383"/>
      <c r="UEG27" s="383"/>
      <c r="UEH27" s="383"/>
      <c r="UEI27" s="383"/>
      <c r="UEJ27" s="383"/>
      <c r="UEK27" s="383"/>
      <c r="UEL27" s="383"/>
      <c r="UEM27" s="383"/>
      <c r="UEN27" s="383"/>
      <c r="UEO27" s="383"/>
      <c r="UEP27" s="383"/>
      <c r="UEQ27" s="383"/>
      <c r="UER27" s="383"/>
      <c r="UES27" s="383"/>
      <c r="UET27" s="383"/>
      <c r="UEU27" s="383"/>
      <c r="UEV27" s="383"/>
      <c r="UEW27" s="383"/>
      <c r="UEX27" s="383"/>
      <c r="UEY27" s="383"/>
      <c r="UEZ27" s="383"/>
      <c r="UFA27" s="383"/>
      <c r="UFB27" s="383"/>
      <c r="UFC27" s="383"/>
      <c r="UFD27" s="383"/>
      <c r="UFE27" s="383"/>
      <c r="UFF27" s="383"/>
      <c r="UFG27" s="383"/>
      <c r="UFH27" s="383"/>
      <c r="UFI27" s="383"/>
      <c r="UFJ27" s="383"/>
      <c r="UFK27" s="383"/>
      <c r="UFL27" s="383"/>
      <c r="UFM27" s="383"/>
      <c r="UFN27" s="383"/>
      <c r="UFO27" s="383"/>
      <c r="UFP27" s="383"/>
      <c r="UFQ27" s="383"/>
      <c r="UFR27" s="383"/>
      <c r="UFS27" s="383"/>
      <c r="UFT27" s="383"/>
      <c r="UFU27" s="383"/>
      <c r="UFV27" s="383"/>
      <c r="UFW27" s="383"/>
      <c r="UFX27" s="383"/>
      <c r="UFY27" s="383"/>
      <c r="UFZ27" s="383"/>
      <c r="UGA27" s="383"/>
      <c r="UGB27" s="383"/>
      <c r="UGC27" s="383"/>
      <c r="UGD27" s="383"/>
      <c r="UGE27" s="383"/>
      <c r="UGF27" s="383"/>
      <c r="UGG27" s="383"/>
      <c r="UGH27" s="383"/>
      <c r="UGI27" s="383"/>
      <c r="UGJ27" s="383"/>
      <c r="UGK27" s="383"/>
      <c r="UGL27" s="383"/>
      <c r="UGM27" s="383"/>
      <c r="UGN27" s="383"/>
      <c r="UGO27" s="383"/>
      <c r="UGP27" s="383"/>
      <c r="UGQ27" s="383"/>
      <c r="UGR27" s="383"/>
      <c r="UGS27" s="383"/>
      <c r="UGT27" s="383"/>
      <c r="UGU27" s="383"/>
      <c r="UGV27" s="383"/>
      <c r="UGW27" s="383"/>
      <c r="UGX27" s="383"/>
      <c r="UGY27" s="383"/>
      <c r="UGZ27" s="383"/>
      <c r="UHA27" s="383"/>
      <c r="UHB27" s="383"/>
      <c r="UHC27" s="383"/>
      <c r="UHD27" s="383"/>
      <c r="UHE27" s="383"/>
      <c r="UHF27" s="383"/>
      <c r="UHG27" s="383"/>
      <c r="UHH27" s="383"/>
      <c r="UHI27" s="383"/>
      <c r="UHJ27" s="383"/>
      <c r="UHK27" s="383"/>
      <c r="UHL27" s="383"/>
      <c r="UHM27" s="383"/>
      <c r="UHN27" s="383"/>
      <c r="UHO27" s="383"/>
      <c r="UHP27" s="383"/>
      <c r="UHQ27" s="383"/>
      <c r="UHR27" s="383"/>
      <c r="UHS27" s="383"/>
      <c r="UHT27" s="383"/>
      <c r="UHU27" s="383"/>
      <c r="UHV27" s="383"/>
      <c r="UHW27" s="383"/>
      <c r="UHX27" s="383"/>
      <c r="UHY27" s="383"/>
      <c r="UHZ27" s="383"/>
      <c r="UIA27" s="383"/>
      <c r="UIB27" s="383"/>
      <c r="UIC27" s="383"/>
      <c r="UID27" s="383"/>
      <c r="UIE27" s="383"/>
      <c r="UIF27" s="383"/>
      <c r="UIG27" s="383"/>
      <c r="UIH27" s="383"/>
      <c r="UII27" s="383"/>
      <c r="UIJ27" s="383"/>
      <c r="UIK27" s="383"/>
      <c r="UIL27" s="383"/>
      <c r="UIM27" s="383"/>
      <c r="UIN27" s="383"/>
      <c r="UIO27" s="383"/>
      <c r="UIP27" s="383"/>
      <c r="UIQ27" s="383"/>
      <c r="UIR27" s="383"/>
      <c r="UIS27" s="383"/>
      <c r="UIT27" s="383"/>
      <c r="UIU27" s="383"/>
      <c r="UIV27" s="383"/>
      <c r="UIW27" s="383"/>
      <c r="UIX27" s="383"/>
      <c r="UIY27" s="383"/>
      <c r="UIZ27" s="383"/>
      <c r="UJA27" s="383"/>
      <c r="UJB27" s="383"/>
      <c r="UJC27" s="383"/>
      <c r="UJD27" s="383"/>
      <c r="UJE27" s="383"/>
      <c r="UJF27" s="383"/>
      <c r="UJG27" s="383"/>
      <c r="UJH27" s="383"/>
      <c r="UJI27" s="383"/>
      <c r="UJJ27" s="383"/>
      <c r="UJK27" s="383"/>
      <c r="UJL27" s="383"/>
      <c r="UJM27" s="383"/>
      <c r="UJN27" s="383"/>
      <c r="UJO27" s="383"/>
      <c r="UJP27" s="383"/>
      <c r="UJQ27" s="383"/>
      <c r="UJR27" s="383"/>
      <c r="UJS27" s="383"/>
      <c r="UJT27" s="383"/>
      <c r="UJU27" s="383"/>
      <c r="UJV27" s="383"/>
      <c r="UJW27" s="383"/>
      <c r="UJX27" s="383"/>
      <c r="UJY27" s="383"/>
      <c r="UJZ27" s="383"/>
      <c r="UKA27" s="383"/>
      <c r="UKB27" s="383"/>
      <c r="UKC27" s="383"/>
      <c r="UKD27" s="383"/>
      <c r="UKE27" s="383"/>
      <c r="UKF27" s="383"/>
      <c r="UKG27" s="383"/>
      <c r="UKH27" s="383"/>
      <c r="UKI27" s="383"/>
      <c r="UKJ27" s="383"/>
      <c r="UKK27" s="383"/>
      <c r="UKL27" s="383"/>
      <c r="UKM27" s="383"/>
      <c r="UKN27" s="383"/>
      <c r="UKO27" s="383"/>
      <c r="UKP27" s="383"/>
      <c r="UKQ27" s="383"/>
      <c r="UKR27" s="383"/>
      <c r="UKS27" s="383"/>
      <c r="UKT27" s="383"/>
      <c r="UKU27" s="383"/>
      <c r="UKV27" s="383"/>
      <c r="UKW27" s="383"/>
      <c r="UKX27" s="383"/>
      <c r="UKY27" s="383"/>
      <c r="UKZ27" s="383"/>
      <c r="ULA27" s="383"/>
      <c r="ULB27" s="383"/>
      <c r="ULC27" s="383"/>
      <c r="ULD27" s="383"/>
      <c r="ULE27" s="383"/>
      <c r="ULF27" s="383"/>
      <c r="ULG27" s="383"/>
      <c r="ULH27" s="383"/>
      <c r="ULI27" s="383"/>
      <c r="ULJ27" s="383"/>
      <c r="ULK27" s="383"/>
      <c r="ULL27" s="383"/>
      <c r="ULM27" s="383"/>
      <c r="ULN27" s="383"/>
      <c r="ULO27" s="383"/>
      <c r="ULP27" s="383"/>
      <c r="ULQ27" s="383"/>
      <c r="ULR27" s="383"/>
      <c r="ULS27" s="383"/>
      <c r="ULT27" s="383"/>
      <c r="ULU27" s="383"/>
      <c r="ULV27" s="383"/>
      <c r="ULW27" s="383"/>
      <c r="ULX27" s="383"/>
      <c r="ULY27" s="383"/>
      <c r="ULZ27" s="383"/>
      <c r="UMA27" s="383"/>
      <c r="UMB27" s="383"/>
      <c r="UMC27" s="383"/>
      <c r="UMD27" s="383"/>
      <c r="UME27" s="383"/>
      <c r="UMF27" s="383"/>
      <c r="UMG27" s="383"/>
      <c r="UMH27" s="383"/>
      <c r="UMI27" s="383"/>
      <c r="UMJ27" s="383"/>
      <c r="UMK27" s="383"/>
      <c r="UML27" s="383"/>
      <c r="UMM27" s="383"/>
      <c r="UMN27" s="383"/>
      <c r="UMO27" s="383"/>
      <c r="UMP27" s="383"/>
      <c r="UMQ27" s="383"/>
      <c r="UMR27" s="383"/>
      <c r="UMS27" s="383"/>
      <c r="UMT27" s="383"/>
      <c r="UMU27" s="383"/>
      <c r="UMV27" s="383"/>
      <c r="UMW27" s="383"/>
      <c r="UMX27" s="383"/>
      <c r="UMY27" s="383"/>
      <c r="UMZ27" s="383"/>
      <c r="UNA27" s="383"/>
      <c r="UNB27" s="383"/>
      <c r="UNC27" s="383"/>
      <c r="UND27" s="383"/>
      <c r="UNE27" s="383"/>
      <c r="UNF27" s="383"/>
      <c r="UNG27" s="383"/>
      <c r="UNH27" s="383"/>
      <c r="UNI27" s="383"/>
      <c r="UNJ27" s="383"/>
      <c r="UNK27" s="383"/>
      <c r="UNL27" s="383"/>
      <c r="UNM27" s="383"/>
      <c r="UNN27" s="383"/>
      <c r="UNO27" s="383"/>
      <c r="UNP27" s="383"/>
      <c r="UNQ27" s="383"/>
      <c r="UNR27" s="383"/>
      <c r="UNS27" s="383"/>
      <c r="UNT27" s="383"/>
      <c r="UNU27" s="383"/>
      <c r="UNV27" s="383"/>
      <c r="UNW27" s="383"/>
      <c r="UNX27" s="383"/>
      <c r="UNY27" s="383"/>
      <c r="UNZ27" s="383"/>
      <c r="UOA27" s="383"/>
      <c r="UOB27" s="383"/>
      <c r="UOC27" s="383"/>
      <c r="UOD27" s="383"/>
      <c r="UOE27" s="383"/>
      <c r="UOF27" s="383"/>
      <c r="UOG27" s="383"/>
      <c r="UOH27" s="383"/>
      <c r="UOI27" s="383"/>
      <c r="UOJ27" s="383"/>
      <c r="UOK27" s="383"/>
      <c r="UOL27" s="383"/>
      <c r="UOM27" s="383"/>
      <c r="UON27" s="383"/>
      <c r="UOO27" s="383"/>
      <c r="UOP27" s="383"/>
      <c r="UOQ27" s="383"/>
      <c r="UOR27" s="383"/>
      <c r="UOS27" s="383"/>
      <c r="UOT27" s="383"/>
      <c r="UOU27" s="383"/>
      <c r="UOV27" s="383"/>
      <c r="UOW27" s="383"/>
      <c r="UOX27" s="383"/>
      <c r="UOY27" s="383"/>
      <c r="UOZ27" s="383"/>
      <c r="UPA27" s="383"/>
      <c r="UPB27" s="383"/>
      <c r="UPC27" s="383"/>
      <c r="UPD27" s="383"/>
      <c r="UPE27" s="383"/>
      <c r="UPF27" s="383"/>
      <c r="UPG27" s="383"/>
      <c r="UPH27" s="383"/>
      <c r="UPI27" s="383"/>
      <c r="UPJ27" s="383"/>
      <c r="UPK27" s="383"/>
      <c r="UPL27" s="383"/>
      <c r="UPM27" s="383"/>
      <c r="UPN27" s="383"/>
      <c r="UPO27" s="383"/>
      <c r="UPP27" s="383"/>
      <c r="UPQ27" s="383"/>
      <c r="UPR27" s="383"/>
      <c r="UPS27" s="383"/>
      <c r="UPT27" s="383"/>
      <c r="UPU27" s="383"/>
      <c r="UPV27" s="383"/>
      <c r="UPW27" s="383"/>
      <c r="UPX27" s="383"/>
      <c r="UPY27" s="383"/>
      <c r="UPZ27" s="383"/>
      <c r="UQA27" s="383"/>
      <c r="UQB27" s="383"/>
      <c r="UQC27" s="383"/>
      <c r="UQD27" s="383"/>
      <c r="UQE27" s="383"/>
      <c r="UQF27" s="383"/>
      <c r="UQG27" s="383"/>
      <c r="UQH27" s="383"/>
      <c r="UQI27" s="383"/>
      <c r="UQJ27" s="383"/>
      <c r="UQK27" s="383"/>
      <c r="UQL27" s="383"/>
      <c r="UQM27" s="383"/>
      <c r="UQN27" s="383"/>
      <c r="UQO27" s="383"/>
      <c r="UQP27" s="383"/>
      <c r="UQQ27" s="383"/>
      <c r="UQR27" s="383"/>
      <c r="UQS27" s="383"/>
      <c r="UQT27" s="383"/>
      <c r="UQU27" s="383"/>
      <c r="UQV27" s="383"/>
      <c r="UQW27" s="383"/>
      <c r="UQX27" s="383"/>
      <c r="UQY27" s="383"/>
      <c r="UQZ27" s="383"/>
      <c r="URA27" s="383"/>
      <c r="URB27" s="383"/>
      <c r="URC27" s="383"/>
      <c r="URD27" s="383"/>
      <c r="URE27" s="383"/>
      <c r="URF27" s="383"/>
      <c r="URG27" s="383"/>
      <c r="URH27" s="383"/>
      <c r="URI27" s="383"/>
      <c r="URJ27" s="383"/>
      <c r="URK27" s="383"/>
      <c r="URL27" s="383"/>
      <c r="URM27" s="383"/>
      <c r="URN27" s="383"/>
      <c r="URO27" s="383"/>
      <c r="URP27" s="383"/>
      <c r="URQ27" s="383"/>
      <c r="URR27" s="383"/>
      <c r="URS27" s="383"/>
      <c r="URT27" s="383"/>
      <c r="URU27" s="383"/>
      <c r="URV27" s="383"/>
      <c r="URW27" s="383"/>
      <c r="URX27" s="383"/>
      <c r="URY27" s="383"/>
      <c r="URZ27" s="383"/>
      <c r="USA27" s="383"/>
      <c r="USB27" s="383"/>
      <c r="USC27" s="383"/>
      <c r="USD27" s="383"/>
      <c r="USE27" s="383"/>
      <c r="USF27" s="383"/>
      <c r="USG27" s="383"/>
      <c r="USH27" s="383"/>
      <c r="USI27" s="383"/>
      <c r="USJ27" s="383"/>
      <c r="USK27" s="383"/>
      <c r="USL27" s="383"/>
      <c r="USM27" s="383"/>
      <c r="USN27" s="383"/>
      <c r="USO27" s="383"/>
      <c r="USP27" s="383"/>
      <c r="USQ27" s="383"/>
      <c r="USR27" s="383"/>
      <c r="USS27" s="383"/>
      <c r="UST27" s="383"/>
      <c r="USU27" s="383"/>
      <c r="USV27" s="383"/>
      <c r="USW27" s="383"/>
      <c r="USX27" s="383"/>
      <c r="USY27" s="383"/>
      <c r="USZ27" s="383"/>
      <c r="UTA27" s="383"/>
      <c r="UTB27" s="383"/>
      <c r="UTC27" s="383"/>
      <c r="UTD27" s="383"/>
      <c r="UTE27" s="383"/>
      <c r="UTF27" s="383"/>
      <c r="UTG27" s="383"/>
      <c r="UTH27" s="383"/>
      <c r="UTI27" s="383"/>
      <c r="UTJ27" s="383"/>
      <c r="UTK27" s="383"/>
      <c r="UTL27" s="383"/>
      <c r="UTM27" s="383"/>
      <c r="UTN27" s="383"/>
      <c r="UTO27" s="383"/>
      <c r="UTP27" s="383"/>
      <c r="UTQ27" s="383"/>
      <c r="UTR27" s="383"/>
      <c r="UTS27" s="383"/>
      <c r="UTT27" s="383"/>
      <c r="UTU27" s="383"/>
      <c r="UTV27" s="383"/>
      <c r="UTW27" s="383"/>
      <c r="UTX27" s="383"/>
      <c r="UTY27" s="383"/>
      <c r="UTZ27" s="383"/>
      <c r="UUA27" s="383"/>
      <c r="UUB27" s="383"/>
      <c r="UUC27" s="383"/>
      <c r="UUD27" s="383"/>
      <c r="UUE27" s="383"/>
      <c r="UUF27" s="383"/>
      <c r="UUG27" s="383"/>
      <c r="UUH27" s="383"/>
      <c r="UUI27" s="383"/>
      <c r="UUJ27" s="383"/>
      <c r="UUK27" s="383"/>
      <c r="UUL27" s="383"/>
      <c r="UUM27" s="383"/>
      <c r="UUN27" s="383"/>
      <c r="UUO27" s="383"/>
      <c r="UUP27" s="383"/>
      <c r="UUQ27" s="383"/>
      <c r="UUR27" s="383"/>
      <c r="UUS27" s="383"/>
      <c r="UUT27" s="383"/>
      <c r="UUU27" s="383"/>
      <c r="UUV27" s="383"/>
      <c r="UUW27" s="383"/>
      <c r="UUX27" s="383"/>
      <c r="UUY27" s="383"/>
      <c r="UUZ27" s="383"/>
      <c r="UVA27" s="383"/>
      <c r="UVB27" s="383"/>
      <c r="UVC27" s="383"/>
      <c r="UVD27" s="383"/>
      <c r="UVE27" s="383"/>
      <c r="UVF27" s="383"/>
      <c r="UVG27" s="383"/>
      <c r="UVH27" s="383"/>
      <c r="UVI27" s="383"/>
      <c r="UVJ27" s="383"/>
      <c r="UVK27" s="383"/>
      <c r="UVL27" s="383"/>
      <c r="UVM27" s="383"/>
      <c r="UVN27" s="383"/>
      <c r="UVO27" s="383"/>
      <c r="UVP27" s="383"/>
      <c r="UVQ27" s="383"/>
      <c r="UVR27" s="383"/>
      <c r="UVS27" s="383"/>
      <c r="UVT27" s="383"/>
      <c r="UVU27" s="383"/>
      <c r="UVV27" s="383"/>
      <c r="UVW27" s="383"/>
      <c r="UVX27" s="383"/>
      <c r="UVY27" s="383"/>
      <c r="UVZ27" s="383"/>
      <c r="UWA27" s="383"/>
      <c r="UWB27" s="383"/>
      <c r="UWC27" s="383"/>
      <c r="UWD27" s="383"/>
      <c r="UWE27" s="383"/>
      <c r="UWF27" s="383"/>
      <c r="UWG27" s="383"/>
      <c r="UWH27" s="383"/>
      <c r="UWI27" s="383"/>
      <c r="UWJ27" s="383"/>
      <c r="UWK27" s="383"/>
      <c r="UWL27" s="383"/>
      <c r="UWM27" s="383"/>
      <c r="UWN27" s="383"/>
      <c r="UWO27" s="383"/>
      <c r="UWP27" s="383"/>
      <c r="UWQ27" s="383"/>
      <c r="UWR27" s="383"/>
      <c r="UWS27" s="383"/>
      <c r="UWT27" s="383"/>
      <c r="UWU27" s="383"/>
      <c r="UWV27" s="383"/>
      <c r="UWW27" s="383"/>
      <c r="UWX27" s="383"/>
      <c r="UWY27" s="383"/>
      <c r="UWZ27" s="383"/>
      <c r="UXA27" s="383"/>
      <c r="UXB27" s="383"/>
      <c r="UXC27" s="383"/>
      <c r="UXD27" s="383"/>
      <c r="UXE27" s="383"/>
      <c r="UXF27" s="383"/>
      <c r="UXG27" s="383"/>
      <c r="UXH27" s="383"/>
      <c r="UXI27" s="383"/>
      <c r="UXJ27" s="383"/>
      <c r="UXK27" s="383"/>
      <c r="UXL27" s="383"/>
      <c r="UXM27" s="383"/>
      <c r="UXN27" s="383"/>
      <c r="UXO27" s="383"/>
      <c r="UXP27" s="383"/>
      <c r="UXQ27" s="383"/>
      <c r="UXR27" s="383"/>
      <c r="UXS27" s="383"/>
      <c r="UXT27" s="383"/>
      <c r="UXU27" s="383"/>
      <c r="UXV27" s="383"/>
      <c r="UXW27" s="383"/>
      <c r="UXX27" s="383"/>
      <c r="UXY27" s="383"/>
      <c r="UXZ27" s="383"/>
      <c r="UYA27" s="383"/>
      <c r="UYB27" s="383"/>
      <c r="UYC27" s="383"/>
      <c r="UYD27" s="383"/>
      <c r="UYE27" s="383"/>
      <c r="UYF27" s="383"/>
      <c r="UYG27" s="383"/>
      <c r="UYH27" s="383"/>
      <c r="UYI27" s="383"/>
      <c r="UYJ27" s="383"/>
      <c r="UYK27" s="383"/>
      <c r="UYL27" s="383"/>
      <c r="UYM27" s="383"/>
      <c r="UYN27" s="383"/>
      <c r="UYO27" s="383"/>
      <c r="UYP27" s="383"/>
      <c r="UYQ27" s="383"/>
      <c r="UYR27" s="383"/>
      <c r="UYS27" s="383"/>
      <c r="UYT27" s="383"/>
      <c r="UYU27" s="383"/>
      <c r="UYV27" s="383"/>
      <c r="UYW27" s="383"/>
      <c r="UYX27" s="383"/>
      <c r="UYY27" s="383"/>
      <c r="UYZ27" s="383"/>
      <c r="UZA27" s="383"/>
      <c r="UZB27" s="383"/>
      <c r="UZC27" s="383"/>
      <c r="UZD27" s="383"/>
      <c r="UZE27" s="383"/>
      <c r="UZF27" s="383"/>
      <c r="UZG27" s="383"/>
      <c r="UZH27" s="383"/>
      <c r="UZI27" s="383"/>
      <c r="UZJ27" s="383"/>
      <c r="UZK27" s="383"/>
      <c r="UZL27" s="383"/>
      <c r="UZM27" s="383"/>
      <c r="UZN27" s="383"/>
      <c r="UZO27" s="383"/>
      <c r="UZP27" s="383"/>
      <c r="UZQ27" s="383"/>
      <c r="UZR27" s="383"/>
      <c r="UZS27" s="383"/>
      <c r="UZT27" s="383"/>
      <c r="UZU27" s="383"/>
      <c r="UZV27" s="383"/>
      <c r="UZW27" s="383"/>
      <c r="UZX27" s="383"/>
      <c r="UZY27" s="383"/>
      <c r="UZZ27" s="383"/>
      <c r="VAA27" s="383"/>
      <c r="VAB27" s="383"/>
      <c r="VAC27" s="383"/>
      <c r="VAD27" s="383"/>
      <c r="VAE27" s="383"/>
      <c r="VAF27" s="383"/>
      <c r="VAG27" s="383"/>
      <c r="VAH27" s="383"/>
      <c r="VAI27" s="383"/>
      <c r="VAJ27" s="383"/>
      <c r="VAK27" s="383"/>
      <c r="VAL27" s="383"/>
      <c r="VAM27" s="383"/>
      <c r="VAN27" s="383"/>
      <c r="VAO27" s="383"/>
      <c r="VAP27" s="383"/>
      <c r="VAQ27" s="383"/>
      <c r="VAR27" s="383"/>
      <c r="VAS27" s="383"/>
      <c r="VAT27" s="383"/>
      <c r="VAU27" s="383"/>
      <c r="VAV27" s="383"/>
      <c r="VAW27" s="383"/>
      <c r="VAX27" s="383"/>
      <c r="VAY27" s="383"/>
      <c r="VAZ27" s="383"/>
      <c r="VBA27" s="383"/>
      <c r="VBB27" s="383"/>
      <c r="VBC27" s="383"/>
      <c r="VBD27" s="383"/>
      <c r="VBE27" s="383"/>
      <c r="VBF27" s="383"/>
      <c r="VBG27" s="383"/>
      <c r="VBH27" s="383"/>
      <c r="VBI27" s="383"/>
      <c r="VBJ27" s="383"/>
      <c r="VBK27" s="383"/>
      <c r="VBL27" s="383"/>
      <c r="VBM27" s="383"/>
      <c r="VBN27" s="383"/>
      <c r="VBO27" s="383"/>
      <c r="VBP27" s="383"/>
      <c r="VBQ27" s="383"/>
      <c r="VBR27" s="383"/>
      <c r="VBS27" s="383"/>
      <c r="VBT27" s="383"/>
      <c r="VBU27" s="383"/>
      <c r="VBV27" s="383"/>
      <c r="VBW27" s="383"/>
      <c r="VBX27" s="383"/>
      <c r="VBY27" s="383"/>
      <c r="VBZ27" s="383"/>
      <c r="VCA27" s="383"/>
      <c r="VCB27" s="383"/>
      <c r="VCC27" s="383"/>
      <c r="VCD27" s="383"/>
      <c r="VCE27" s="383"/>
      <c r="VCF27" s="383"/>
      <c r="VCG27" s="383"/>
      <c r="VCH27" s="383"/>
      <c r="VCI27" s="383"/>
      <c r="VCJ27" s="383"/>
      <c r="VCK27" s="383"/>
      <c r="VCL27" s="383"/>
      <c r="VCM27" s="383"/>
      <c r="VCN27" s="383"/>
      <c r="VCO27" s="383"/>
      <c r="VCP27" s="383"/>
      <c r="VCQ27" s="383"/>
      <c r="VCR27" s="383"/>
      <c r="VCS27" s="383"/>
      <c r="VCT27" s="383"/>
      <c r="VCU27" s="383"/>
      <c r="VCV27" s="383"/>
      <c r="VCW27" s="383"/>
      <c r="VCX27" s="383"/>
      <c r="VCY27" s="383"/>
      <c r="VCZ27" s="383"/>
      <c r="VDA27" s="383"/>
      <c r="VDB27" s="383"/>
      <c r="VDC27" s="383"/>
      <c r="VDD27" s="383"/>
      <c r="VDE27" s="383"/>
      <c r="VDF27" s="383"/>
      <c r="VDG27" s="383"/>
      <c r="VDH27" s="383"/>
      <c r="VDI27" s="383"/>
      <c r="VDJ27" s="383"/>
      <c r="VDK27" s="383"/>
      <c r="VDL27" s="383"/>
      <c r="VDM27" s="383"/>
      <c r="VDN27" s="383"/>
      <c r="VDO27" s="383"/>
      <c r="VDP27" s="383"/>
      <c r="VDQ27" s="383"/>
      <c r="VDR27" s="383"/>
      <c r="VDS27" s="383"/>
      <c r="VDT27" s="383"/>
      <c r="VDU27" s="383"/>
      <c r="VDV27" s="383"/>
      <c r="VDW27" s="383"/>
      <c r="VDX27" s="383"/>
      <c r="VDY27" s="383"/>
      <c r="VDZ27" s="383"/>
      <c r="VEA27" s="383"/>
      <c r="VEB27" s="383"/>
      <c r="VEC27" s="383"/>
      <c r="VED27" s="383"/>
      <c r="VEE27" s="383"/>
      <c r="VEF27" s="383"/>
      <c r="VEG27" s="383"/>
      <c r="VEH27" s="383"/>
      <c r="VEI27" s="383"/>
      <c r="VEJ27" s="383"/>
      <c r="VEK27" s="383"/>
      <c r="VEL27" s="383"/>
      <c r="VEM27" s="383"/>
      <c r="VEN27" s="383"/>
      <c r="VEO27" s="383"/>
      <c r="VEP27" s="383"/>
      <c r="VEQ27" s="383"/>
      <c r="VER27" s="383"/>
      <c r="VES27" s="383"/>
      <c r="VET27" s="383"/>
      <c r="VEU27" s="383"/>
      <c r="VEV27" s="383"/>
      <c r="VEW27" s="383"/>
      <c r="VEX27" s="383"/>
      <c r="VEY27" s="383"/>
      <c r="VEZ27" s="383"/>
      <c r="VFA27" s="383"/>
      <c r="VFB27" s="383"/>
      <c r="VFC27" s="383"/>
      <c r="VFD27" s="383"/>
      <c r="VFE27" s="383"/>
      <c r="VFF27" s="383"/>
      <c r="VFG27" s="383"/>
      <c r="VFH27" s="383"/>
      <c r="VFI27" s="383"/>
      <c r="VFJ27" s="383"/>
      <c r="VFK27" s="383"/>
      <c r="VFL27" s="383"/>
      <c r="VFM27" s="383"/>
      <c r="VFN27" s="383"/>
      <c r="VFO27" s="383"/>
      <c r="VFP27" s="383"/>
      <c r="VFQ27" s="383"/>
      <c r="VFR27" s="383"/>
      <c r="VFS27" s="383"/>
      <c r="VFT27" s="383"/>
      <c r="VFU27" s="383"/>
      <c r="VFV27" s="383"/>
      <c r="VFW27" s="383"/>
      <c r="VFX27" s="383"/>
      <c r="VFY27" s="383"/>
      <c r="VFZ27" s="383"/>
      <c r="VGA27" s="383"/>
      <c r="VGB27" s="383"/>
      <c r="VGC27" s="383"/>
      <c r="VGD27" s="383"/>
      <c r="VGE27" s="383"/>
      <c r="VGF27" s="383"/>
      <c r="VGG27" s="383"/>
      <c r="VGH27" s="383"/>
      <c r="VGI27" s="383"/>
      <c r="VGJ27" s="383"/>
      <c r="VGK27" s="383"/>
      <c r="VGL27" s="383"/>
      <c r="VGM27" s="383"/>
      <c r="VGN27" s="383"/>
      <c r="VGO27" s="383"/>
      <c r="VGP27" s="383"/>
      <c r="VGQ27" s="383"/>
      <c r="VGR27" s="383"/>
      <c r="VGS27" s="383"/>
      <c r="VGT27" s="383"/>
      <c r="VGU27" s="383"/>
      <c r="VGV27" s="383"/>
      <c r="VGW27" s="383"/>
      <c r="VGX27" s="383"/>
      <c r="VGY27" s="383"/>
      <c r="VGZ27" s="383"/>
      <c r="VHA27" s="383"/>
      <c r="VHB27" s="383"/>
      <c r="VHC27" s="383"/>
      <c r="VHD27" s="383"/>
      <c r="VHE27" s="383"/>
      <c r="VHF27" s="383"/>
      <c r="VHG27" s="383"/>
      <c r="VHH27" s="383"/>
      <c r="VHI27" s="383"/>
      <c r="VHJ27" s="383"/>
      <c r="VHK27" s="383"/>
      <c r="VHL27" s="383"/>
      <c r="VHM27" s="383"/>
      <c r="VHN27" s="383"/>
      <c r="VHO27" s="383"/>
      <c r="VHP27" s="383"/>
      <c r="VHQ27" s="383"/>
      <c r="VHR27" s="383"/>
      <c r="VHS27" s="383"/>
      <c r="VHT27" s="383"/>
      <c r="VHU27" s="383"/>
      <c r="VHV27" s="383"/>
      <c r="VHW27" s="383"/>
      <c r="VHX27" s="383"/>
      <c r="VHY27" s="383"/>
      <c r="VHZ27" s="383"/>
      <c r="VIA27" s="383"/>
      <c r="VIB27" s="383"/>
      <c r="VIC27" s="383"/>
      <c r="VID27" s="383"/>
      <c r="VIE27" s="383"/>
      <c r="VIF27" s="383"/>
      <c r="VIG27" s="383"/>
      <c r="VIH27" s="383"/>
      <c r="VII27" s="383"/>
      <c r="VIJ27" s="383"/>
      <c r="VIK27" s="383"/>
      <c r="VIL27" s="383"/>
      <c r="VIM27" s="383"/>
      <c r="VIN27" s="383"/>
      <c r="VIO27" s="383"/>
      <c r="VIP27" s="383"/>
      <c r="VIQ27" s="383"/>
      <c r="VIR27" s="383"/>
      <c r="VIS27" s="383"/>
      <c r="VIT27" s="383"/>
      <c r="VIU27" s="383"/>
      <c r="VIV27" s="383"/>
      <c r="VIW27" s="383"/>
      <c r="VIX27" s="383"/>
      <c r="VIY27" s="383"/>
      <c r="VIZ27" s="383"/>
      <c r="VJA27" s="383"/>
      <c r="VJB27" s="383"/>
      <c r="VJC27" s="383"/>
      <c r="VJD27" s="383"/>
      <c r="VJE27" s="383"/>
      <c r="VJF27" s="383"/>
      <c r="VJG27" s="383"/>
      <c r="VJH27" s="383"/>
      <c r="VJI27" s="383"/>
      <c r="VJJ27" s="383"/>
      <c r="VJK27" s="383"/>
      <c r="VJL27" s="383"/>
      <c r="VJM27" s="383"/>
      <c r="VJN27" s="383"/>
      <c r="VJO27" s="383"/>
      <c r="VJP27" s="383"/>
      <c r="VJQ27" s="383"/>
      <c r="VJR27" s="383"/>
      <c r="VJS27" s="383"/>
      <c r="VJT27" s="383"/>
      <c r="VJU27" s="383"/>
      <c r="VJV27" s="383"/>
      <c r="VJW27" s="383"/>
      <c r="VJX27" s="383"/>
      <c r="VJY27" s="383"/>
      <c r="VJZ27" s="383"/>
      <c r="VKA27" s="383"/>
      <c r="VKB27" s="383"/>
      <c r="VKC27" s="383"/>
      <c r="VKD27" s="383"/>
      <c r="VKE27" s="383"/>
      <c r="VKF27" s="383"/>
      <c r="VKG27" s="383"/>
      <c r="VKH27" s="383"/>
      <c r="VKI27" s="383"/>
      <c r="VKJ27" s="383"/>
      <c r="VKK27" s="383"/>
      <c r="VKL27" s="383"/>
      <c r="VKM27" s="383"/>
      <c r="VKN27" s="383"/>
      <c r="VKO27" s="383"/>
      <c r="VKP27" s="383"/>
      <c r="VKQ27" s="383"/>
      <c r="VKR27" s="383"/>
      <c r="VKS27" s="383"/>
      <c r="VKT27" s="383"/>
      <c r="VKU27" s="383"/>
      <c r="VKV27" s="383"/>
      <c r="VKW27" s="383"/>
      <c r="VKX27" s="383"/>
      <c r="VKY27" s="383"/>
      <c r="VKZ27" s="383"/>
      <c r="VLA27" s="383"/>
      <c r="VLB27" s="383"/>
      <c r="VLC27" s="383"/>
      <c r="VLD27" s="383"/>
      <c r="VLE27" s="383"/>
      <c r="VLF27" s="383"/>
      <c r="VLG27" s="383"/>
      <c r="VLH27" s="383"/>
      <c r="VLI27" s="383"/>
      <c r="VLJ27" s="383"/>
      <c r="VLK27" s="383"/>
      <c r="VLL27" s="383"/>
      <c r="VLM27" s="383"/>
      <c r="VLN27" s="383"/>
      <c r="VLO27" s="383"/>
      <c r="VLP27" s="383"/>
      <c r="VLQ27" s="383"/>
      <c r="VLR27" s="383"/>
      <c r="VLS27" s="383"/>
      <c r="VLT27" s="383"/>
      <c r="VLU27" s="383"/>
      <c r="VLV27" s="383"/>
      <c r="VLW27" s="383"/>
      <c r="VLX27" s="383"/>
      <c r="VLY27" s="383"/>
      <c r="VLZ27" s="383"/>
      <c r="VMA27" s="383"/>
      <c r="VMB27" s="383"/>
      <c r="VMC27" s="383"/>
      <c r="VMD27" s="383"/>
      <c r="VME27" s="383"/>
      <c r="VMF27" s="383"/>
      <c r="VMG27" s="383"/>
      <c r="VMH27" s="383"/>
      <c r="VMI27" s="383"/>
      <c r="VMJ27" s="383"/>
      <c r="VMK27" s="383"/>
      <c r="VML27" s="383"/>
      <c r="VMM27" s="383"/>
      <c r="VMN27" s="383"/>
      <c r="VMO27" s="383"/>
      <c r="VMP27" s="383"/>
      <c r="VMQ27" s="383"/>
      <c r="VMR27" s="383"/>
      <c r="VMS27" s="383"/>
      <c r="VMT27" s="383"/>
      <c r="VMU27" s="383"/>
      <c r="VMV27" s="383"/>
      <c r="VMW27" s="383"/>
      <c r="VMX27" s="383"/>
      <c r="VMY27" s="383"/>
      <c r="VMZ27" s="383"/>
      <c r="VNA27" s="383"/>
      <c r="VNB27" s="383"/>
      <c r="VNC27" s="383"/>
      <c r="VND27" s="383"/>
      <c r="VNE27" s="383"/>
      <c r="VNF27" s="383"/>
      <c r="VNG27" s="383"/>
      <c r="VNH27" s="383"/>
      <c r="VNI27" s="383"/>
      <c r="VNJ27" s="383"/>
      <c r="VNK27" s="383"/>
      <c r="VNL27" s="383"/>
      <c r="VNM27" s="383"/>
      <c r="VNN27" s="383"/>
      <c r="VNO27" s="383"/>
      <c r="VNP27" s="383"/>
      <c r="VNQ27" s="383"/>
      <c r="VNR27" s="383"/>
      <c r="VNS27" s="383"/>
      <c r="VNT27" s="383"/>
      <c r="VNU27" s="383"/>
      <c r="VNV27" s="383"/>
      <c r="VNW27" s="383"/>
      <c r="VNX27" s="383"/>
      <c r="VNY27" s="383"/>
      <c r="VNZ27" s="383"/>
      <c r="VOA27" s="383"/>
      <c r="VOB27" s="383"/>
      <c r="VOC27" s="383"/>
      <c r="VOD27" s="383"/>
      <c r="VOE27" s="383"/>
      <c r="VOF27" s="383"/>
      <c r="VOG27" s="383"/>
      <c r="VOH27" s="383"/>
      <c r="VOI27" s="383"/>
      <c r="VOJ27" s="383"/>
      <c r="VOK27" s="383"/>
      <c r="VOL27" s="383"/>
      <c r="VOM27" s="383"/>
      <c r="VON27" s="383"/>
      <c r="VOO27" s="383"/>
      <c r="VOP27" s="383"/>
      <c r="VOQ27" s="383"/>
      <c r="VOR27" s="383"/>
      <c r="VOS27" s="383"/>
      <c r="VOT27" s="383"/>
      <c r="VOU27" s="383"/>
      <c r="VOV27" s="383"/>
      <c r="VOW27" s="383"/>
      <c r="VOX27" s="383"/>
      <c r="VOY27" s="383"/>
      <c r="VOZ27" s="383"/>
      <c r="VPA27" s="383"/>
      <c r="VPB27" s="383"/>
      <c r="VPC27" s="383"/>
      <c r="VPD27" s="383"/>
      <c r="VPE27" s="383"/>
      <c r="VPF27" s="383"/>
      <c r="VPG27" s="383"/>
      <c r="VPH27" s="383"/>
      <c r="VPI27" s="383"/>
      <c r="VPJ27" s="383"/>
      <c r="VPK27" s="383"/>
      <c r="VPL27" s="383"/>
      <c r="VPM27" s="383"/>
      <c r="VPN27" s="383"/>
      <c r="VPO27" s="383"/>
      <c r="VPP27" s="383"/>
      <c r="VPQ27" s="383"/>
      <c r="VPR27" s="383"/>
      <c r="VPS27" s="383"/>
      <c r="VPT27" s="383"/>
      <c r="VPU27" s="383"/>
      <c r="VPV27" s="383"/>
      <c r="VPW27" s="383"/>
      <c r="VPX27" s="383"/>
      <c r="VPY27" s="383"/>
      <c r="VPZ27" s="383"/>
      <c r="VQA27" s="383"/>
      <c r="VQB27" s="383"/>
      <c r="VQC27" s="383"/>
      <c r="VQD27" s="383"/>
      <c r="VQE27" s="383"/>
      <c r="VQF27" s="383"/>
      <c r="VQG27" s="383"/>
      <c r="VQH27" s="383"/>
      <c r="VQI27" s="383"/>
      <c r="VQJ27" s="383"/>
      <c r="VQK27" s="383"/>
      <c r="VQL27" s="383"/>
      <c r="VQM27" s="383"/>
      <c r="VQN27" s="383"/>
      <c r="VQO27" s="383"/>
      <c r="VQP27" s="383"/>
      <c r="VQQ27" s="383"/>
      <c r="VQR27" s="383"/>
      <c r="VQS27" s="383"/>
      <c r="VQT27" s="383"/>
      <c r="VQU27" s="383"/>
      <c r="VQV27" s="383"/>
      <c r="VQW27" s="383"/>
      <c r="VQX27" s="383"/>
      <c r="VQY27" s="383"/>
      <c r="VQZ27" s="383"/>
      <c r="VRA27" s="383"/>
      <c r="VRB27" s="383"/>
      <c r="VRC27" s="383"/>
      <c r="VRD27" s="383"/>
      <c r="VRE27" s="383"/>
      <c r="VRF27" s="383"/>
      <c r="VRG27" s="383"/>
      <c r="VRH27" s="383"/>
      <c r="VRI27" s="383"/>
      <c r="VRJ27" s="383"/>
      <c r="VRK27" s="383"/>
      <c r="VRL27" s="383"/>
      <c r="VRM27" s="383"/>
      <c r="VRN27" s="383"/>
      <c r="VRO27" s="383"/>
      <c r="VRP27" s="383"/>
      <c r="VRQ27" s="383"/>
      <c r="VRR27" s="383"/>
      <c r="VRS27" s="383"/>
      <c r="VRT27" s="383"/>
      <c r="VRU27" s="383"/>
      <c r="VRV27" s="383"/>
      <c r="VRW27" s="383"/>
      <c r="VRX27" s="383"/>
      <c r="VRY27" s="383"/>
      <c r="VRZ27" s="383"/>
      <c r="VSA27" s="383"/>
      <c r="VSB27" s="383"/>
      <c r="VSC27" s="383"/>
      <c r="VSD27" s="383"/>
      <c r="VSE27" s="383"/>
      <c r="VSF27" s="383"/>
      <c r="VSG27" s="383"/>
      <c r="VSH27" s="383"/>
      <c r="VSI27" s="383"/>
      <c r="VSJ27" s="383"/>
      <c r="VSK27" s="383"/>
      <c r="VSL27" s="383"/>
      <c r="VSM27" s="383"/>
      <c r="VSN27" s="383"/>
      <c r="VSO27" s="383"/>
      <c r="VSP27" s="383"/>
      <c r="VSQ27" s="383"/>
      <c r="VSR27" s="383"/>
      <c r="VSS27" s="383"/>
      <c r="VST27" s="383"/>
      <c r="VSU27" s="383"/>
      <c r="VSV27" s="383"/>
      <c r="VSW27" s="383"/>
      <c r="VSX27" s="383"/>
      <c r="VSY27" s="383"/>
      <c r="VSZ27" s="383"/>
      <c r="VTA27" s="383"/>
      <c r="VTB27" s="383"/>
      <c r="VTC27" s="383"/>
      <c r="VTD27" s="383"/>
      <c r="VTE27" s="383"/>
      <c r="VTF27" s="383"/>
      <c r="VTG27" s="383"/>
      <c r="VTH27" s="383"/>
      <c r="VTI27" s="383"/>
      <c r="VTJ27" s="383"/>
      <c r="VTK27" s="383"/>
      <c r="VTL27" s="383"/>
      <c r="VTM27" s="383"/>
      <c r="VTN27" s="383"/>
      <c r="VTO27" s="383"/>
      <c r="VTP27" s="383"/>
      <c r="VTQ27" s="383"/>
      <c r="VTR27" s="383"/>
      <c r="VTS27" s="383"/>
      <c r="VTT27" s="383"/>
      <c r="VTU27" s="383"/>
      <c r="VTV27" s="383"/>
      <c r="VTW27" s="383"/>
      <c r="VTX27" s="383"/>
      <c r="VTY27" s="383"/>
      <c r="VTZ27" s="383"/>
      <c r="VUA27" s="383"/>
      <c r="VUB27" s="383"/>
      <c r="VUC27" s="383"/>
      <c r="VUD27" s="383"/>
      <c r="VUE27" s="383"/>
      <c r="VUF27" s="383"/>
      <c r="VUG27" s="383"/>
      <c r="VUH27" s="383"/>
      <c r="VUI27" s="383"/>
      <c r="VUJ27" s="383"/>
      <c r="VUK27" s="383"/>
      <c r="VUL27" s="383"/>
      <c r="VUM27" s="383"/>
      <c r="VUN27" s="383"/>
      <c r="VUO27" s="383"/>
      <c r="VUP27" s="383"/>
      <c r="VUQ27" s="383"/>
      <c r="VUR27" s="383"/>
      <c r="VUS27" s="383"/>
      <c r="VUT27" s="383"/>
      <c r="VUU27" s="383"/>
      <c r="VUV27" s="383"/>
      <c r="VUW27" s="383"/>
      <c r="VUX27" s="383"/>
      <c r="VUY27" s="383"/>
      <c r="VUZ27" s="383"/>
      <c r="VVA27" s="383"/>
      <c r="VVB27" s="383"/>
      <c r="VVC27" s="383"/>
      <c r="VVD27" s="383"/>
      <c r="VVE27" s="383"/>
      <c r="VVF27" s="383"/>
      <c r="VVG27" s="383"/>
      <c r="VVH27" s="383"/>
      <c r="VVI27" s="383"/>
      <c r="VVJ27" s="383"/>
      <c r="VVK27" s="383"/>
      <c r="VVL27" s="383"/>
      <c r="VVM27" s="383"/>
      <c r="VVN27" s="383"/>
      <c r="VVO27" s="383"/>
      <c r="VVP27" s="383"/>
      <c r="VVQ27" s="383"/>
      <c r="VVR27" s="383"/>
      <c r="VVS27" s="383"/>
      <c r="VVT27" s="383"/>
      <c r="VVU27" s="383"/>
      <c r="VVV27" s="383"/>
      <c r="VVW27" s="383"/>
      <c r="VVX27" s="383"/>
      <c r="VVY27" s="383"/>
      <c r="VVZ27" s="383"/>
      <c r="VWA27" s="383"/>
      <c r="VWB27" s="383"/>
      <c r="VWC27" s="383"/>
      <c r="VWD27" s="383"/>
      <c r="VWE27" s="383"/>
      <c r="VWF27" s="383"/>
      <c r="VWG27" s="383"/>
      <c r="VWH27" s="383"/>
      <c r="VWI27" s="383"/>
      <c r="VWJ27" s="383"/>
      <c r="VWK27" s="383"/>
      <c r="VWL27" s="383"/>
      <c r="VWM27" s="383"/>
      <c r="VWN27" s="383"/>
      <c r="VWO27" s="383"/>
      <c r="VWP27" s="383"/>
      <c r="VWQ27" s="383"/>
      <c r="VWR27" s="383"/>
      <c r="VWS27" s="383"/>
      <c r="VWT27" s="383"/>
      <c r="VWU27" s="383"/>
      <c r="VWV27" s="383"/>
      <c r="VWW27" s="383"/>
      <c r="VWX27" s="383"/>
      <c r="VWY27" s="383"/>
      <c r="VWZ27" s="383"/>
      <c r="VXA27" s="383"/>
      <c r="VXB27" s="383"/>
      <c r="VXC27" s="383"/>
      <c r="VXD27" s="383"/>
      <c r="VXE27" s="383"/>
      <c r="VXF27" s="383"/>
      <c r="VXG27" s="383"/>
      <c r="VXH27" s="383"/>
      <c r="VXI27" s="383"/>
      <c r="VXJ27" s="383"/>
      <c r="VXK27" s="383"/>
      <c r="VXL27" s="383"/>
      <c r="VXM27" s="383"/>
      <c r="VXN27" s="383"/>
      <c r="VXO27" s="383"/>
      <c r="VXP27" s="383"/>
      <c r="VXQ27" s="383"/>
      <c r="VXR27" s="383"/>
      <c r="VXS27" s="383"/>
      <c r="VXT27" s="383"/>
      <c r="VXU27" s="383"/>
      <c r="VXV27" s="383"/>
      <c r="VXW27" s="383"/>
      <c r="VXX27" s="383"/>
      <c r="VXY27" s="383"/>
      <c r="VXZ27" s="383"/>
      <c r="VYA27" s="383"/>
      <c r="VYB27" s="383"/>
      <c r="VYC27" s="383"/>
      <c r="VYD27" s="383"/>
      <c r="VYE27" s="383"/>
      <c r="VYF27" s="383"/>
      <c r="VYG27" s="383"/>
      <c r="VYH27" s="383"/>
      <c r="VYI27" s="383"/>
      <c r="VYJ27" s="383"/>
      <c r="VYK27" s="383"/>
      <c r="VYL27" s="383"/>
      <c r="VYM27" s="383"/>
      <c r="VYN27" s="383"/>
      <c r="VYO27" s="383"/>
      <c r="VYP27" s="383"/>
      <c r="VYQ27" s="383"/>
      <c r="VYR27" s="383"/>
      <c r="VYS27" s="383"/>
      <c r="VYT27" s="383"/>
      <c r="VYU27" s="383"/>
      <c r="VYV27" s="383"/>
      <c r="VYW27" s="383"/>
      <c r="VYX27" s="383"/>
      <c r="VYY27" s="383"/>
      <c r="VYZ27" s="383"/>
      <c r="VZA27" s="383"/>
      <c r="VZB27" s="383"/>
      <c r="VZC27" s="383"/>
      <c r="VZD27" s="383"/>
      <c r="VZE27" s="383"/>
      <c r="VZF27" s="383"/>
      <c r="VZG27" s="383"/>
      <c r="VZH27" s="383"/>
      <c r="VZI27" s="383"/>
      <c r="VZJ27" s="383"/>
      <c r="VZK27" s="383"/>
      <c r="VZL27" s="383"/>
      <c r="VZM27" s="383"/>
      <c r="VZN27" s="383"/>
      <c r="VZO27" s="383"/>
      <c r="VZP27" s="383"/>
      <c r="VZQ27" s="383"/>
      <c r="VZR27" s="383"/>
      <c r="VZS27" s="383"/>
      <c r="VZT27" s="383"/>
      <c r="VZU27" s="383"/>
      <c r="VZV27" s="383"/>
      <c r="VZW27" s="383"/>
      <c r="VZX27" s="383"/>
      <c r="VZY27" s="383"/>
      <c r="VZZ27" s="383"/>
      <c r="WAA27" s="383"/>
      <c r="WAB27" s="383"/>
      <c r="WAC27" s="383"/>
      <c r="WAD27" s="383"/>
      <c r="WAE27" s="383"/>
      <c r="WAF27" s="383"/>
      <c r="WAG27" s="383"/>
      <c r="WAH27" s="383"/>
      <c r="WAI27" s="383"/>
      <c r="WAJ27" s="383"/>
      <c r="WAK27" s="383"/>
      <c r="WAL27" s="383"/>
      <c r="WAM27" s="383"/>
      <c r="WAN27" s="383"/>
      <c r="WAO27" s="383"/>
      <c r="WAP27" s="383"/>
      <c r="WAQ27" s="383"/>
      <c r="WAR27" s="383"/>
      <c r="WAS27" s="383"/>
      <c r="WAT27" s="383"/>
      <c r="WAU27" s="383"/>
      <c r="WAV27" s="383"/>
      <c r="WAW27" s="383"/>
      <c r="WAX27" s="383"/>
      <c r="WAY27" s="383"/>
      <c r="WAZ27" s="383"/>
      <c r="WBA27" s="383"/>
      <c r="WBB27" s="383"/>
      <c r="WBC27" s="383"/>
      <c r="WBD27" s="383"/>
      <c r="WBE27" s="383"/>
      <c r="WBF27" s="383"/>
      <c r="WBG27" s="383"/>
      <c r="WBH27" s="383"/>
      <c r="WBI27" s="383"/>
      <c r="WBJ27" s="383"/>
      <c r="WBK27" s="383"/>
      <c r="WBL27" s="383"/>
      <c r="WBM27" s="383"/>
      <c r="WBN27" s="383"/>
      <c r="WBO27" s="383"/>
      <c r="WBP27" s="383"/>
      <c r="WBQ27" s="383"/>
      <c r="WBR27" s="383"/>
      <c r="WBS27" s="383"/>
      <c r="WBT27" s="383"/>
      <c r="WBU27" s="383"/>
      <c r="WBV27" s="383"/>
      <c r="WBW27" s="383"/>
      <c r="WBX27" s="383"/>
      <c r="WBY27" s="383"/>
      <c r="WBZ27" s="383"/>
      <c r="WCA27" s="383"/>
      <c r="WCB27" s="383"/>
      <c r="WCC27" s="383"/>
      <c r="WCD27" s="383"/>
      <c r="WCE27" s="383"/>
      <c r="WCF27" s="383"/>
      <c r="WCG27" s="383"/>
      <c r="WCH27" s="383"/>
      <c r="WCI27" s="383"/>
      <c r="WCJ27" s="383"/>
      <c r="WCK27" s="383"/>
      <c r="WCL27" s="383"/>
      <c r="WCM27" s="383"/>
      <c r="WCN27" s="383"/>
      <c r="WCO27" s="383"/>
      <c r="WCP27" s="383"/>
      <c r="WCQ27" s="383"/>
      <c r="WCR27" s="383"/>
      <c r="WCS27" s="383"/>
      <c r="WCT27" s="383"/>
      <c r="WCU27" s="383"/>
      <c r="WCV27" s="383"/>
      <c r="WCW27" s="383"/>
      <c r="WCX27" s="383"/>
      <c r="WCY27" s="383"/>
      <c r="WCZ27" s="383"/>
      <c r="WDA27" s="383"/>
      <c r="WDB27" s="383"/>
      <c r="WDC27" s="383"/>
      <c r="WDD27" s="383"/>
      <c r="WDE27" s="383"/>
      <c r="WDF27" s="383"/>
      <c r="WDG27" s="383"/>
      <c r="WDH27" s="383"/>
      <c r="WDI27" s="383"/>
      <c r="WDJ27" s="383"/>
      <c r="WDK27" s="383"/>
      <c r="WDL27" s="383"/>
      <c r="WDM27" s="383"/>
      <c r="WDN27" s="383"/>
      <c r="WDO27" s="383"/>
      <c r="WDP27" s="383"/>
      <c r="WDQ27" s="383"/>
      <c r="WDR27" s="383"/>
      <c r="WDS27" s="383"/>
      <c r="WDT27" s="383"/>
      <c r="WDU27" s="383"/>
      <c r="WDV27" s="383"/>
      <c r="WDW27" s="383"/>
      <c r="WDX27" s="383"/>
      <c r="WDY27" s="383"/>
      <c r="WDZ27" s="383"/>
      <c r="WEA27" s="383"/>
      <c r="WEB27" s="383"/>
      <c r="WEC27" s="383"/>
      <c r="WED27" s="383"/>
      <c r="WEE27" s="383"/>
      <c r="WEF27" s="383"/>
      <c r="WEG27" s="383"/>
      <c r="WEH27" s="383"/>
      <c r="WEI27" s="383"/>
      <c r="WEJ27" s="383"/>
      <c r="WEK27" s="383"/>
      <c r="WEL27" s="383"/>
      <c r="WEM27" s="383"/>
      <c r="WEN27" s="383"/>
      <c r="WEO27" s="383"/>
      <c r="WEP27" s="383"/>
      <c r="WEQ27" s="383"/>
      <c r="WER27" s="383"/>
      <c r="WES27" s="383"/>
      <c r="WET27" s="383"/>
      <c r="WEU27" s="383"/>
      <c r="WEV27" s="383"/>
      <c r="WEW27" s="383"/>
      <c r="WEX27" s="383"/>
      <c r="WEY27" s="383"/>
      <c r="WEZ27" s="383"/>
      <c r="WFA27" s="383"/>
      <c r="WFB27" s="383"/>
      <c r="WFC27" s="383"/>
      <c r="WFD27" s="383"/>
      <c r="WFE27" s="383"/>
      <c r="WFF27" s="383"/>
      <c r="WFG27" s="383"/>
      <c r="WFH27" s="383"/>
      <c r="WFI27" s="383"/>
      <c r="WFJ27" s="383"/>
      <c r="WFK27" s="383"/>
      <c r="WFL27" s="383"/>
      <c r="WFM27" s="383"/>
      <c r="WFN27" s="383"/>
      <c r="WFO27" s="383"/>
      <c r="WFP27" s="383"/>
      <c r="WFQ27" s="383"/>
      <c r="WFR27" s="383"/>
      <c r="WFS27" s="383"/>
      <c r="WFT27" s="383"/>
      <c r="WFU27" s="383"/>
      <c r="WFV27" s="383"/>
      <c r="WFW27" s="383"/>
      <c r="WFX27" s="383"/>
      <c r="WFY27" s="383"/>
      <c r="WFZ27" s="383"/>
      <c r="WGA27" s="383"/>
      <c r="WGB27" s="383"/>
      <c r="WGC27" s="383"/>
      <c r="WGD27" s="383"/>
      <c r="WGE27" s="383"/>
      <c r="WGF27" s="383"/>
      <c r="WGG27" s="383"/>
      <c r="WGH27" s="383"/>
      <c r="WGI27" s="383"/>
      <c r="WGJ27" s="383"/>
      <c r="WGK27" s="383"/>
      <c r="WGL27" s="383"/>
      <c r="WGM27" s="383"/>
      <c r="WGN27" s="383"/>
      <c r="WGO27" s="383"/>
      <c r="WGP27" s="383"/>
      <c r="WGQ27" s="383"/>
      <c r="WGR27" s="383"/>
      <c r="WGS27" s="383"/>
      <c r="WGT27" s="383"/>
      <c r="WGU27" s="383"/>
      <c r="WGV27" s="383"/>
      <c r="WGW27" s="383"/>
      <c r="WGX27" s="383"/>
      <c r="WGY27" s="383"/>
      <c r="WGZ27" s="383"/>
      <c r="WHA27" s="383"/>
      <c r="WHB27" s="383"/>
      <c r="WHC27" s="383"/>
      <c r="WHD27" s="383"/>
      <c r="WHE27" s="383"/>
      <c r="WHF27" s="383"/>
      <c r="WHG27" s="383"/>
      <c r="WHH27" s="383"/>
      <c r="WHI27" s="383"/>
      <c r="WHJ27" s="383"/>
      <c r="WHK27" s="383"/>
      <c r="WHL27" s="383"/>
      <c r="WHM27" s="383"/>
      <c r="WHN27" s="383"/>
      <c r="WHO27" s="383"/>
      <c r="WHP27" s="383"/>
      <c r="WHQ27" s="383"/>
      <c r="WHR27" s="383"/>
      <c r="WHS27" s="383"/>
      <c r="WHT27" s="383"/>
      <c r="WHU27" s="383"/>
      <c r="WHV27" s="383"/>
      <c r="WHW27" s="383"/>
      <c r="WHX27" s="383"/>
      <c r="WHY27" s="383"/>
      <c r="WHZ27" s="383"/>
      <c r="WIA27" s="383"/>
      <c r="WIB27" s="383"/>
      <c r="WIC27" s="383"/>
      <c r="WID27" s="383"/>
      <c r="WIE27" s="383"/>
      <c r="WIF27" s="383"/>
      <c r="WIG27" s="383"/>
      <c r="WIH27" s="383"/>
      <c r="WII27" s="383"/>
      <c r="WIJ27" s="383"/>
      <c r="WIK27" s="383"/>
      <c r="WIL27" s="383"/>
      <c r="WIM27" s="383"/>
      <c r="WIN27" s="383"/>
      <c r="WIO27" s="383"/>
      <c r="WIP27" s="383"/>
      <c r="WIQ27" s="383"/>
      <c r="WIR27" s="383"/>
      <c r="WIS27" s="383"/>
      <c r="WIT27" s="383"/>
      <c r="WIU27" s="383"/>
      <c r="WIV27" s="383"/>
      <c r="WIW27" s="383"/>
      <c r="WIX27" s="383"/>
      <c r="WIY27" s="383"/>
      <c r="WIZ27" s="383"/>
      <c r="WJA27" s="383"/>
      <c r="WJB27" s="383"/>
      <c r="WJC27" s="383"/>
      <c r="WJD27" s="383"/>
      <c r="WJE27" s="383"/>
      <c r="WJF27" s="383"/>
      <c r="WJG27" s="383"/>
      <c r="WJH27" s="383"/>
      <c r="WJI27" s="383"/>
      <c r="WJJ27" s="383"/>
      <c r="WJK27" s="383"/>
      <c r="WJL27" s="383"/>
      <c r="WJM27" s="383"/>
      <c r="WJN27" s="383"/>
      <c r="WJO27" s="383"/>
      <c r="WJP27" s="383"/>
      <c r="WJQ27" s="383"/>
      <c r="WJR27" s="383"/>
      <c r="WJS27" s="383"/>
      <c r="WJT27" s="383"/>
      <c r="WJU27" s="383"/>
      <c r="WJV27" s="383"/>
      <c r="WJW27" s="383"/>
      <c r="WJX27" s="383"/>
      <c r="WJY27" s="383"/>
      <c r="WJZ27" s="383"/>
      <c r="WKA27" s="383"/>
      <c r="WKB27" s="383"/>
      <c r="WKC27" s="383"/>
      <c r="WKD27" s="383"/>
      <c r="WKE27" s="383"/>
      <c r="WKF27" s="383"/>
      <c r="WKG27" s="383"/>
      <c r="WKH27" s="383"/>
      <c r="WKI27" s="383"/>
      <c r="WKJ27" s="383"/>
      <c r="WKK27" s="383"/>
      <c r="WKL27" s="383"/>
      <c r="WKM27" s="383"/>
      <c r="WKN27" s="383"/>
      <c r="WKO27" s="383"/>
      <c r="WKP27" s="383"/>
      <c r="WKQ27" s="383"/>
      <c r="WKR27" s="383"/>
      <c r="WKS27" s="383"/>
      <c r="WKT27" s="383"/>
      <c r="WKU27" s="383"/>
      <c r="WKV27" s="383"/>
      <c r="WKW27" s="383"/>
      <c r="WKX27" s="383"/>
      <c r="WKY27" s="383"/>
      <c r="WKZ27" s="383"/>
      <c r="WLA27" s="383"/>
      <c r="WLB27" s="383"/>
      <c r="WLC27" s="383"/>
      <c r="WLD27" s="383"/>
      <c r="WLE27" s="383"/>
      <c r="WLF27" s="383"/>
      <c r="WLG27" s="383"/>
      <c r="WLH27" s="383"/>
      <c r="WLI27" s="383"/>
      <c r="WLJ27" s="383"/>
      <c r="WLK27" s="383"/>
      <c r="WLL27" s="383"/>
      <c r="WLM27" s="383"/>
      <c r="WLN27" s="383"/>
      <c r="WLO27" s="383"/>
      <c r="WLP27" s="383"/>
      <c r="WLQ27" s="383"/>
      <c r="WLR27" s="383"/>
      <c r="WLS27" s="383"/>
      <c r="WLT27" s="383"/>
      <c r="WLU27" s="383"/>
      <c r="WLV27" s="383"/>
      <c r="WLW27" s="383"/>
      <c r="WLX27" s="383"/>
      <c r="WLY27" s="383"/>
      <c r="WLZ27" s="383"/>
      <c r="WMA27" s="383"/>
      <c r="WMB27" s="383"/>
      <c r="WMC27" s="383"/>
      <c r="WMD27" s="383"/>
      <c r="WME27" s="383"/>
      <c r="WMF27" s="383"/>
      <c r="WMG27" s="383"/>
      <c r="WMH27" s="383"/>
      <c r="WMI27" s="383"/>
      <c r="WMJ27" s="383"/>
      <c r="WMK27" s="383"/>
      <c r="WML27" s="383"/>
      <c r="WMM27" s="383"/>
      <c r="WMN27" s="383"/>
      <c r="WMO27" s="383"/>
      <c r="WMP27" s="383"/>
      <c r="WMQ27" s="383"/>
      <c r="WMR27" s="383"/>
      <c r="WMS27" s="383"/>
      <c r="WMT27" s="383"/>
      <c r="WMU27" s="383"/>
      <c r="WMV27" s="383"/>
      <c r="WMW27" s="383"/>
      <c r="WMX27" s="383"/>
      <c r="WMY27" s="383"/>
      <c r="WMZ27" s="383"/>
      <c r="WNA27" s="383"/>
      <c r="WNB27" s="383"/>
      <c r="WNC27" s="383"/>
      <c r="WND27" s="383"/>
      <c r="WNE27" s="383"/>
      <c r="WNF27" s="383"/>
      <c r="WNG27" s="383"/>
      <c r="WNH27" s="383"/>
      <c r="WNI27" s="383"/>
      <c r="WNJ27" s="383"/>
      <c r="WNK27" s="383"/>
      <c r="WNL27" s="383"/>
      <c r="WNM27" s="383"/>
      <c r="WNN27" s="383"/>
      <c r="WNO27" s="383"/>
      <c r="WNP27" s="383"/>
      <c r="WNQ27" s="383"/>
      <c r="WNR27" s="383"/>
      <c r="WNS27" s="383"/>
      <c r="WNT27" s="383"/>
      <c r="WNU27" s="383"/>
      <c r="WNV27" s="383"/>
      <c r="WNW27" s="383"/>
      <c r="WNX27" s="383"/>
      <c r="WNY27" s="383"/>
      <c r="WNZ27" s="383"/>
      <c r="WOA27" s="383"/>
      <c r="WOB27" s="383"/>
      <c r="WOC27" s="383"/>
      <c r="WOD27" s="383"/>
      <c r="WOE27" s="383"/>
      <c r="WOF27" s="383"/>
      <c r="WOG27" s="383"/>
      <c r="WOH27" s="383"/>
      <c r="WOI27" s="383"/>
      <c r="WOJ27" s="383"/>
      <c r="WOK27" s="383"/>
      <c r="WOL27" s="383"/>
      <c r="WOM27" s="383"/>
      <c r="WON27" s="383"/>
      <c r="WOO27" s="383"/>
      <c r="WOP27" s="383"/>
      <c r="WOQ27" s="383"/>
      <c r="WOR27" s="383"/>
      <c r="WOS27" s="383"/>
      <c r="WOT27" s="383"/>
      <c r="WOU27" s="383"/>
      <c r="WOV27" s="383"/>
      <c r="WOW27" s="383"/>
      <c r="WOX27" s="383"/>
      <c r="WOY27" s="383"/>
      <c r="WOZ27" s="383"/>
      <c r="WPA27" s="383"/>
      <c r="WPB27" s="383"/>
      <c r="WPC27" s="383"/>
      <c r="WPD27" s="383"/>
      <c r="WPE27" s="383"/>
      <c r="WPF27" s="383"/>
      <c r="WPG27" s="383"/>
      <c r="WPH27" s="383"/>
      <c r="WPI27" s="383"/>
      <c r="WPJ27" s="383"/>
      <c r="WPK27" s="383"/>
      <c r="WPL27" s="383"/>
      <c r="WPM27" s="383"/>
      <c r="WPN27" s="383"/>
      <c r="WPO27" s="383"/>
      <c r="WPP27" s="383"/>
      <c r="WPQ27" s="383"/>
      <c r="WPR27" s="383"/>
      <c r="WPS27" s="383"/>
      <c r="WPT27" s="383"/>
      <c r="WPU27" s="383"/>
      <c r="WPV27" s="383"/>
      <c r="WPW27" s="383"/>
      <c r="WPX27" s="383"/>
      <c r="WPY27" s="383"/>
      <c r="WPZ27" s="383"/>
      <c r="WQA27" s="383"/>
      <c r="WQB27" s="383"/>
      <c r="WQC27" s="383"/>
      <c r="WQD27" s="383"/>
      <c r="WQE27" s="383"/>
      <c r="WQF27" s="383"/>
      <c r="WQG27" s="383"/>
      <c r="WQH27" s="383"/>
      <c r="WQI27" s="383"/>
      <c r="WQJ27" s="383"/>
      <c r="WQK27" s="383"/>
      <c r="WQL27" s="383"/>
      <c r="WQM27" s="383"/>
      <c r="WQN27" s="383"/>
      <c r="WQO27" s="383"/>
      <c r="WQP27" s="383"/>
      <c r="WQQ27" s="383"/>
      <c r="WQR27" s="383"/>
      <c r="WQS27" s="383"/>
      <c r="WQT27" s="383"/>
      <c r="WQU27" s="383"/>
      <c r="WQV27" s="383"/>
      <c r="WQW27" s="383"/>
      <c r="WQX27" s="383"/>
      <c r="WQY27" s="383"/>
      <c r="WQZ27" s="383"/>
      <c r="WRA27" s="383"/>
      <c r="WRB27" s="383"/>
      <c r="WRC27" s="383"/>
      <c r="WRD27" s="383"/>
      <c r="WRE27" s="383"/>
      <c r="WRF27" s="383"/>
      <c r="WRG27" s="383"/>
      <c r="WRH27" s="383"/>
      <c r="WRI27" s="383"/>
      <c r="WRJ27" s="383"/>
      <c r="WRK27" s="383"/>
      <c r="WRL27" s="383"/>
      <c r="WRM27" s="383"/>
      <c r="WRN27" s="383"/>
      <c r="WRO27" s="383"/>
      <c r="WRP27" s="383"/>
      <c r="WRQ27" s="383"/>
      <c r="WRR27" s="383"/>
      <c r="WRS27" s="383"/>
      <c r="WRT27" s="383"/>
      <c r="WRU27" s="383"/>
      <c r="WRV27" s="383"/>
      <c r="WRW27" s="383"/>
      <c r="WRX27" s="383"/>
      <c r="WRY27" s="383"/>
      <c r="WRZ27" s="383"/>
      <c r="WSA27" s="383"/>
      <c r="WSB27" s="383"/>
      <c r="WSC27" s="383"/>
      <c r="WSD27" s="383"/>
      <c r="WSE27" s="383"/>
      <c r="WSF27" s="383"/>
      <c r="WSG27" s="383"/>
      <c r="WSH27" s="383"/>
      <c r="WSI27" s="383"/>
      <c r="WSJ27" s="383"/>
      <c r="WSK27" s="383"/>
      <c r="WSL27" s="383"/>
      <c r="WSM27" s="383"/>
      <c r="WSN27" s="383"/>
      <c r="WSO27" s="383"/>
      <c r="WSP27" s="383"/>
      <c r="WSQ27" s="383"/>
      <c r="WSR27" s="383"/>
      <c r="WSS27" s="383"/>
      <c r="WST27" s="383"/>
      <c r="WSU27" s="383"/>
      <c r="WSV27" s="383"/>
      <c r="WSW27" s="383"/>
      <c r="WSX27" s="383"/>
      <c r="WSY27" s="383"/>
      <c r="WSZ27" s="383"/>
      <c r="WTA27" s="383"/>
      <c r="WTB27" s="383"/>
      <c r="WTC27" s="383"/>
      <c r="WTD27" s="383"/>
      <c r="WTE27" s="383"/>
      <c r="WTF27" s="383"/>
      <c r="WTG27" s="383"/>
      <c r="WTH27" s="383"/>
      <c r="WTI27" s="383"/>
      <c r="WTJ27" s="383"/>
      <c r="WTK27" s="383"/>
      <c r="WTL27" s="383"/>
      <c r="WTM27" s="383"/>
      <c r="WTN27" s="383"/>
      <c r="WTO27" s="383"/>
      <c r="WTP27" s="383"/>
      <c r="WTQ27" s="383"/>
      <c r="WTR27" s="383"/>
      <c r="WTS27" s="383"/>
      <c r="WTT27" s="383"/>
      <c r="WTU27" s="383"/>
      <c r="WTV27" s="383"/>
      <c r="WTW27" s="383"/>
      <c r="WTX27" s="383"/>
      <c r="WTY27" s="383"/>
      <c r="WTZ27" s="383"/>
      <c r="WUA27" s="383"/>
      <c r="WUB27" s="383"/>
      <c r="WUC27" s="383"/>
      <c r="WUD27" s="383"/>
      <c r="WUE27" s="383"/>
      <c r="WUF27" s="383"/>
      <c r="WUG27" s="383"/>
      <c r="WUH27" s="383"/>
      <c r="WUI27" s="383"/>
      <c r="WUJ27" s="383"/>
      <c r="WUK27" s="383"/>
      <c r="WUL27" s="383"/>
      <c r="WUM27" s="383"/>
      <c r="WUN27" s="383"/>
      <c r="WUO27" s="383"/>
      <c r="WUP27" s="383"/>
      <c r="WUQ27" s="383"/>
      <c r="WUR27" s="383"/>
      <c r="WUS27" s="383"/>
      <c r="WUT27" s="383"/>
      <c r="WUU27" s="383"/>
      <c r="WUV27" s="383"/>
      <c r="WUW27" s="383"/>
      <c r="WUX27" s="383"/>
      <c r="WUY27" s="383"/>
      <c r="WUZ27" s="383"/>
      <c r="WVA27" s="383"/>
      <c r="WVB27" s="383"/>
      <c r="WVC27" s="383"/>
      <c r="WVD27" s="383"/>
      <c r="WVE27" s="383"/>
      <c r="WVF27" s="383"/>
      <c r="WVG27" s="383"/>
      <c r="WVH27" s="383"/>
      <c r="WVI27" s="383"/>
      <c r="WVJ27" s="383"/>
      <c r="WVK27" s="383"/>
      <c r="WVL27" s="383"/>
      <c r="WVM27" s="383"/>
      <c r="WVN27" s="383"/>
      <c r="WVO27" s="383"/>
      <c r="WVP27" s="383"/>
      <c r="WVQ27" s="383"/>
      <c r="WVR27" s="383"/>
      <c r="WVS27" s="383"/>
      <c r="WVT27" s="383"/>
      <c r="WVU27" s="383"/>
      <c r="WVV27" s="383"/>
      <c r="WVW27" s="383"/>
      <c r="WVX27" s="383"/>
      <c r="WVY27" s="383"/>
      <c r="WVZ27" s="383"/>
      <c r="WWA27" s="383"/>
      <c r="WWB27" s="383"/>
      <c r="WWC27" s="383"/>
      <c r="WWD27" s="383"/>
      <c r="WWE27" s="383"/>
      <c r="WWF27" s="383"/>
      <c r="WWG27" s="383"/>
      <c r="WWH27" s="383"/>
      <c r="WWI27" s="383"/>
      <c r="WWJ27" s="383"/>
      <c r="WWK27" s="383"/>
      <c r="WWL27" s="383"/>
      <c r="WWM27" s="383"/>
      <c r="WWN27" s="383"/>
      <c r="WWO27" s="383"/>
      <c r="WWP27" s="383"/>
      <c r="WWQ27" s="383"/>
      <c r="WWR27" s="383"/>
      <c r="WWS27" s="383"/>
      <c r="WWT27" s="383"/>
      <c r="WWU27" s="383"/>
      <c r="WWV27" s="383"/>
      <c r="WWW27" s="383"/>
      <c r="WWX27" s="383"/>
      <c r="WWY27" s="383"/>
      <c r="WWZ27" s="383"/>
      <c r="WXA27" s="383"/>
      <c r="WXB27" s="383"/>
      <c r="WXC27" s="383"/>
      <c r="WXD27" s="383"/>
      <c r="WXE27" s="383"/>
      <c r="WXF27" s="383"/>
      <c r="WXG27" s="383"/>
      <c r="WXH27" s="383"/>
      <c r="WXI27" s="383"/>
      <c r="WXJ27" s="383"/>
      <c r="WXK27" s="383"/>
      <c r="WXL27" s="383"/>
      <c r="WXM27" s="383"/>
      <c r="WXN27" s="383"/>
      <c r="WXO27" s="383"/>
      <c r="WXP27" s="383"/>
      <c r="WXQ27" s="383"/>
      <c r="WXR27" s="383"/>
      <c r="WXS27" s="383"/>
      <c r="WXT27" s="383"/>
      <c r="WXU27" s="383"/>
      <c r="WXV27" s="383"/>
      <c r="WXW27" s="383"/>
      <c r="WXX27" s="383"/>
      <c r="WXY27" s="383"/>
      <c r="WXZ27" s="383"/>
      <c r="WYA27" s="383"/>
      <c r="WYB27" s="383"/>
      <c r="WYC27" s="383"/>
      <c r="WYD27" s="383"/>
      <c r="WYE27" s="383"/>
      <c r="WYF27" s="383"/>
      <c r="WYG27" s="383"/>
      <c r="WYH27" s="383"/>
      <c r="WYI27" s="383"/>
      <c r="WYJ27" s="383"/>
      <c r="WYK27" s="383"/>
      <c r="WYL27" s="383"/>
      <c r="WYM27" s="383"/>
      <c r="WYN27" s="383"/>
      <c r="WYO27" s="383"/>
      <c r="WYP27" s="383"/>
      <c r="WYQ27" s="383"/>
      <c r="WYR27" s="383"/>
      <c r="WYS27" s="383"/>
      <c r="WYT27" s="383"/>
      <c r="WYU27" s="383"/>
      <c r="WYV27" s="383"/>
      <c r="WYW27" s="383"/>
      <c r="WYX27" s="383"/>
      <c r="WYY27" s="383"/>
      <c r="WYZ27" s="383"/>
      <c r="WZA27" s="383"/>
      <c r="WZB27" s="383"/>
      <c r="WZC27" s="383"/>
      <c r="WZD27" s="383"/>
      <c r="WZE27" s="383"/>
      <c r="WZF27" s="383"/>
      <c r="WZG27" s="383"/>
      <c r="WZH27" s="383"/>
      <c r="WZI27" s="383"/>
      <c r="WZJ27" s="383"/>
      <c r="WZK27" s="383"/>
      <c r="WZL27" s="383"/>
      <c r="WZM27" s="383"/>
      <c r="WZN27" s="383"/>
      <c r="WZO27" s="383"/>
      <c r="WZP27" s="383"/>
      <c r="WZQ27" s="383"/>
      <c r="WZR27" s="383"/>
      <c r="WZS27" s="383"/>
      <c r="WZT27" s="383"/>
      <c r="WZU27" s="383"/>
      <c r="WZV27" s="383"/>
      <c r="WZW27" s="383"/>
      <c r="WZX27" s="383"/>
      <c r="WZY27" s="383"/>
      <c r="WZZ27" s="383"/>
      <c r="XAA27" s="383"/>
      <c r="XAB27" s="383"/>
      <c r="XAC27" s="383"/>
      <c r="XAD27" s="383"/>
      <c r="XAE27" s="383"/>
      <c r="XAF27" s="383"/>
      <c r="XAG27" s="383"/>
      <c r="XAH27" s="383"/>
      <c r="XAI27" s="383"/>
      <c r="XAJ27" s="383"/>
      <c r="XAK27" s="383"/>
      <c r="XAL27" s="383"/>
      <c r="XAM27" s="383"/>
      <c r="XAN27" s="383"/>
      <c r="XAO27" s="383"/>
      <c r="XAP27" s="383"/>
      <c r="XAQ27" s="383"/>
      <c r="XAR27" s="383"/>
      <c r="XAS27" s="383"/>
      <c r="XAT27" s="383"/>
      <c r="XAU27" s="383"/>
      <c r="XAV27" s="383"/>
      <c r="XAW27" s="383"/>
      <c r="XAX27" s="383"/>
      <c r="XAY27" s="383"/>
      <c r="XAZ27" s="383"/>
      <c r="XBA27" s="383"/>
      <c r="XBB27" s="383"/>
      <c r="XBC27" s="383"/>
      <c r="XBD27" s="383"/>
      <c r="XBE27" s="383"/>
      <c r="XBF27" s="383"/>
      <c r="XBG27" s="383"/>
      <c r="XBH27" s="383"/>
      <c r="XBI27" s="383"/>
      <c r="XBJ27" s="383"/>
      <c r="XBK27" s="383"/>
      <c r="XBL27" s="383"/>
      <c r="XBM27" s="383"/>
      <c r="XBN27" s="383"/>
      <c r="XBO27" s="383"/>
      <c r="XBP27" s="383"/>
      <c r="XBQ27" s="383"/>
      <c r="XBR27" s="383"/>
      <c r="XBS27" s="383"/>
      <c r="XBT27" s="383"/>
      <c r="XBU27" s="383"/>
      <c r="XBV27" s="383"/>
      <c r="XBW27" s="383"/>
      <c r="XBX27" s="383"/>
      <c r="XBY27" s="383"/>
      <c r="XBZ27" s="383"/>
      <c r="XCA27" s="383"/>
      <c r="XCB27" s="383"/>
      <c r="XCC27" s="383"/>
      <c r="XCD27" s="383"/>
      <c r="XCE27" s="383"/>
      <c r="XCF27" s="383"/>
      <c r="XCG27" s="383"/>
      <c r="XCH27" s="383"/>
      <c r="XCI27" s="383"/>
      <c r="XCJ27" s="383"/>
      <c r="XCK27" s="383"/>
      <c r="XCL27" s="383"/>
      <c r="XCM27" s="383"/>
      <c r="XCN27" s="383"/>
      <c r="XCO27" s="383"/>
      <c r="XCP27" s="383"/>
      <c r="XCQ27" s="383"/>
      <c r="XCR27" s="383"/>
      <c r="XCS27" s="383"/>
      <c r="XCT27" s="383"/>
      <c r="XCU27" s="383"/>
      <c r="XCV27" s="383"/>
      <c r="XCW27" s="383"/>
      <c r="XCX27" s="383"/>
      <c r="XCY27" s="383"/>
      <c r="XCZ27" s="383"/>
      <c r="XDA27" s="383"/>
      <c r="XDB27" s="383"/>
      <c r="XDC27" s="383"/>
      <c r="XDD27" s="383"/>
      <c r="XDE27" s="383"/>
      <c r="XDF27" s="383"/>
      <c r="XDG27" s="383"/>
      <c r="XDH27" s="383"/>
      <c r="XDI27" s="383"/>
      <c r="XDJ27" s="383"/>
      <c r="XDK27" s="383"/>
      <c r="XDL27" s="383"/>
      <c r="XDM27" s="383"/>
      <c r="XDN27" s="383"/>
      <c r="XDO27" s="383"/>
      <c r="XDP27" s="383"/>
      <c r="XDQ27" s="383"/>
      <c r="XDR27" s="383"/>
      <c r="XDS27" s="383"/>
      <c r="XDT27" s="383"/>
      <c r="XDU27" s="383"/>
      <c r="XDV27" s="383"/>
      <c r="XDW27" s="383"/>
      <c r="XDX27" s="383"/>
      <c r="XDY27" s="383"/>
      <c r="XDZ27" s="383"/>
      <c r="XEA27" s="383"/>
      <c r="XEB27" s="383"/>
      <c r="XEC27" s="383"/>
      <c r="XED27" s="383"/>
      <c r="XEE27" s="383"/>
      <c r="XEF27" s="383"/>
      <c r="XEG27" s="383"/>
      <c r="XEH27" s="383"/>
      <c r="XEI27" s="383"/>
      <c r="XEJ27" s="383"/>
      <c r="XEK27" s="383"/>
      <c r="XEL27" s="383"/>
      <c r="XEM27" s="383"/>
      <c r="XEN27" s="383"/>
      <c r="XEO27" s="383"/>
      <c r="XEP27" s="383"/>
      <c r="XEQ27" s="383"/>
      <c r="XER27" s="383"/>
      <c r="XES27" s="383"/>
      <c r="XET27" s="383"/>
      <c r="XEU27" s="383"/>
      <c r="XEV27" s="383"/>
      <c r="XEW27" s="383"/>
      <c r="XEX27" s="383"/>
      <c r="XEY27" s="383"/>
      <c r="XEZ27" s="383"/>
      <c r="XFA27" s="383"/>
      <c r="XFB27" s="383"/>
      <c r="XFC27" s="383"/>
      <c r="XFD27" s="383"/>
    </row>
    <row r="28" spans="1:16384" s="222" customFormat="1" ht="17.5" customHeight="1" x14ac:dyDescent="0.35">
      <c r="A28" s="383" t="s">
        <v>322</v>
      </c>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383"/>
      <c r="AQ28" s="383"/>
      <c r="AR28" s="383"/>
      <c r="AS28" s="383"/>
      <c r="AT28" s="383"/>
      <c r="AU28" s="383"/>
      <c r="AV28" s="383"/>
      <c r="AW28" s="383"/>
      <c r="AX28" s="383"/>
      <c r="AY28" s="383"/>
      <c r="AZ28" s="383"/>
      <c r="BA28" s="383"/>
      <c r="BB28" s="383"/>
      <c r="BC28" s="383"/>
      <c r="BD28" s="383"/>
      <c r="BE28" s="383"/>
      <c r="BF28" s="383"/>
      <c r="BG28" s="383"/>
      <c r="BH28" s="383"/>
      <c r="BI28" s="383"/>
      <c r="BJ28" s="383"/>
      <c r="BK28" s="383"/>
      <c r="BL28" s="383"/>
      <c r="BM28" s="383"/>
      <c r="BN28" s="383"/>
      <c r="BO28" s="383"/>
      <c r="BP28" s="383"/>
      <c r="BQ28" s="383"/>
      <c r="BR28" s="383"/>
      <c r="BS28" s="383"/>
      <c r="BT28" s="383"/>
      <c r="BU28" s="383"/>
      <c r="BV28" s="383"/>
      <c r="BW28" s="383"/>
      <c r="BX28" s="383"/>
      <c r="BY28" s="383"/>
      <c r="BZ28" s="383"/>
      <c r="CA28" s="383"/>
      <c r="CB28" s="383"/>
      <c r="CC28" s="383"/>
      <c r="CD28" s="383"/>
      <c r="CE28" s="383"/>
      <c r="CF28" s="383"/>
      <c r="CG28" s="383"/>
      <c r="CH28" s="383"/>
      <c r="CI28" s="383"/>
      <c r="CJ28" s="383"/>
      <c r="CK28" s="383"/>
      <c r="CL28" s="383"/>
      <c r="CM28" s="383"/>
      <c r="CN28" s="383"/>
      <c r="CO28" s="383"/>
      <c r="CP28" s="383"/>
      <c r="CQ28" s="383"/>
      <c r="CR28" s="383"/>
      <c r="CS28" s="383"/>
      <c r="CT28" s="383"/>
      <c r="CU28" s="383"/>
      <c r="CV28" s="383"/>
      <c r="CW28" s="383"/>
      <c r="CX28" s="383"/>
      <c r="CY28" s="383"/>
      <c r="CZ28" s="383"/>
      <c r="DA28" s="383"/>
      <c r="DB28" s="383"/>
      <c r="DC28" s="383"/>
      <c r="DD28" s="383"/>
      <c r="DE28" s="383"/>
      <c r="DF28" s="383"/>
      <c r="DG28" s="383"/>
      <c r="DH28" s="383"/>
      <c r="DI28" s="383"/>
      <c r="DJ28" s="383"/>
      <c r="DK28" s="383"/>
      <c r="DL28" s="383"/>
      <c r="DM28" s="383"/>
      <c r="DN28" s="383"/>
      <c r="DO28" s="383"/>
      <c r="DP28" s="383"/>
      <c r="DQ28" s="383"/>
      <c r="DR28" s="383"/>
      <c r="DS28" s="383"/>
      <c r="DT28" s="383"/>
      <c r="DU28" s="383"/>
      <c r="DV28" s="383"/>
      <c r="DW28" s="383"/>
      <c r="DX28" s="383"/>
      <c r="DY28" s="383"/>
      <c r="DZ28" s="383"/>
      <c r="EA28" s="383"/>
      <c r="EB28" s="383"/>
      <c r="EC28" s="383"/>
      <c r="ED28" s="383"/>
      <c r="EE28" s="383"/>
      <c r="EF28" s="383"/>
      <c r="EG28" s="383"/>
      <c r="EH28" s="383"/>
      <c r="EI28" s="383"/>
      <c r="EJ28" s="383"/>
      <c r="EK28" s="383"/>
      <c r="EL28" s="383"/>
      <c r="EM28" s="383"/>
      <c r="EN28" s="383"/>
      <c r="EO28" s="383"/>
      <c r="EP28" s="383"/>
      <c r="EQ28" s="383"/>
      <c r="ER28" s="383"/>
      <c r="ES28" s="383"/>
      <c r="ET28" s="383"/>
      <c r="EU28" s="383"/>
      <c r="EV28" s="383"/>
      <c r="EW28" s="383"/>
      <c r="EX28" s="383"/>
      <c r="EY28" s="383"/>
      <c r="EZ28" s="383"/>
      <c r="FA28" s="383"/>
      <c r="FB28" s="383"/>
      <c r="FC28" s="383"/>
      <c r="FD28" s="383"/>
      <c r="FE28" s="383"/>
      <c r="FF28" s="383"/>
      <c r="FG28" s="383"/>
      <c r="FH28" s="383"/>
      <c r="FI28" s="383"/>
      <c r="FJ28" s="383"/>
      <c r="FK28" s="383"/>
      <c r="FL28" s="383"/>
      <c r="FM28" s="383"/>
      <c r="FN28" s="383"/>
      <c r="FO28" s="383"/>
      <c r="FP28" s="383"/>
      <c r="FQ28" s="383"/>
      <c r="FR28" s="383"/>
      <c r="FS28" s="383"/>
      <c r="FT28" s="383"/>
      <c r="FU28" s="383"/>
      <c r="FV28" s="383"/>
      <c r="FW28" s="383"/>
      <c r="FX28" s="383"/>
      <c r="FY28" s="383"/>
      <c r="FZ28" s="383"/>
      <c r="GA28" s="383"/>
      <c r="GB28" s="383"/>
      <c r="GC28" s="383"/>
      <c r="GD28" s="383"/>
      <c r="GE28" s="383"/>
      <c r="GF28" s="383"/>
      <c r="GG28" s="383"/>
      <c r="GH28" s="383"/>
      <c r="GI28" s="383"/>
      <c r="GJ28" s="383"/>
      <c r="GK28" s="383"/>
      <c r="GL28" s="383"/>
      <c r="GM28" s="383"/>
      <c r="GN28" s="383"/>
      <c r="GO28" s="383"/>
      <c r="GP28" s="383"/>
      <c r="GQ28" s="383"/>
      <c r="GR28" s="383"/>
      <c r="GS28" s="383"/>
      <c r="GT28" s="383"/>
      <c r="GU28" s="383"/>
      <c r="GV28" s="383"/>
      <c r="GW28" s="383"/>
      <c r="GX28" s="383"/>
      <c r="GY28" s="383"/>
      <c r="GZ28" s="383"/>
      <c r="HA28" s="383"/>
      <c r="HB28" s="383"/>
      <c r="HC28" s="383"/>
      <c r="HD28" s="383"/>
      <c r="HE28" s="383"/>
      <c r="HF28" s="383"/>
      <c r="HG28" s="383"/>
      <c r="HH28" s="383"/>
      <c r="HI28" s="383"/>
      <c r="HJ28" s="383"/>
      <c r="HK28" s="383"/>
      <c r="HL28" s="383"/>
      <c r="HM28" s="383"/>
      <c r="HN28" s="383"/>
      <c r="HO28" s="383"/>
      <c r="HP28" s="383"/>
      <c r="HQ28" s="383"/>
      <c r="HR28" s="383"/>
      <c r="HS28" s="383"/>
      <c r="HT28" s="383"/>
      <c r="HU28" s="383"/>
      <c r="HV28" s="383"/>
      <c r="HW28" s="383"/>
      <c r="HX28" s="383"/>
      <c r="HY28" s="383"/>
      <c r="HZ28" s="383"/>
      <c r="IA28" s="383"/>
      <c r="IB28" s="383"/>
      <c r="IC28" s="383"/>
      <c r="ID28" s="383"/>
      <c r="IE28" s="383"/>
      <c r="IF28" s="383"/>
      <c r="IG28" s="383"/>
      <c r="IH28" s="383"/>
      <c r="II28" s="383"/>
      <c r="IJ28" s="383"/>
      <c r="IK28" s="383"/>
      <c r="IL28" s="383"/>
      <c r="IM28" s="383"/>
      <c r="IN28" s="383"/>
      <c r="IO28" s="383"/>
      <c r="IP28" s="383"/>
      <c r="IQ28" s="383"/>
      <c r="IR28" s="383"/>
      <c r="IS28" s="383"/>
      <c r="IT28" s="383"/>
      <c r="IU28" s="383"/>
      <c r="IV28" s="383"/>
      <c r="IW28" s="383"/>
      <c r="IX28" s="383"/>
      <c r="IY28" s="383"/>
      <c r="IZ28" s="383"/>
      <c r="JA28" s="383"/>
      <c r="JB28" s="383"/>
      <c r="JC28" s="383"/>
      <c r="JD28" s="383"/>
      <c r="JE28" s="383"/>
      <c r="JF28" s="383"/>
      <c r="JG28" s="383"/>
      <c r="JH28" s="383"/>
      <c r="JI28" s="383"/>
      <c r="JJ28" s="383"/>
      <c r="JK28" s="383"/>
      <c r="JL28" s="383"/>
      <c r="JM28" s="383"/>
      <c r="JN28" s="383"/>
      <c r="JO28" s="383"/>
      <c r="JP28" s="383"/>
      <c r="JQ28" s="383"/>
      <c r="JR28" s="383"/>
      <c r="JS28" s="383"/>
      <c r="JT28" s="383"/>
      <c r="JU28" s="383"/>
      <c r="JV28" s="383"/>
      <c r="JW28" s="383"/>
      <c r="JX28" s="383"/>
      <c r="JY28" s="383"/>
      <c r="JZ28" s="383"/>
      <c r="KA28" s="383"/>
      <c r="KB28" s="383"/>
      <c r="KC28" s="383"/>
      <c r="KD28" s="383"/>
      <c r="KE28" s="383"/>
      <c r="KF28" s="383"/>
      <c r="KG28" s="383"/>
      <c r="KH28" s="383"/>
      <c r="KI28" s="383"/>
      <c r="KJ28" s="383"/>
      <c r="KK28" s="383"/>
      <c r="KL28" s="383"/>
      <c r="KM28" s="383"/>
      <c r="KN28" s="383"/>
      <c r="KO28" s="383"/>
      <c r="KP28" s="383"/>
      <c r="KQ28" s="383"/>
      <c r="KR28" s="383"/>
      <c r="KS28" s="383"/>
      <c r="KT28" s="383"/>
      <c r="KU28" s="383"/>
      <c r="KV28" s="383"/>
      <c r="KW28" s="383"/>
      <c r="KX28" s="383"/>
      <c r="KY28" s="383"/>
      <c r="KZ28" s="383"/>
      <c r="LA28" s="383"/>
      <c r="LB28" s="383"/>
      <c r="LC28" s="383"/>
      <c r="LD28" s="383"/>
      <c r="LE28" s="383"/>
      <c r="LF28" s="383"/>
      <c r="LG28" s="383"/>
      <c r="LH28" s="383"/>
      <c r="LI28" s="383"/>
      <c r="LJ28" s="383"/>
      <c r="LK28" s="383"/>
      <c r="LL28" s="383"/>
      <c r="LM28" s="383"/>
      <c r="LN28" s="383"/>
      <c r="LO28" s="383"/>
      <c r="LP28" s="383"/>
      <c r="LQ28" s="383"/>
      <c r="LR28" s="383"/>
      <c r="LS28" s="383"/>
      <c r="LT28" s="383"/>
      <c r="LU28" s="383"/>
      <c r="LV28" s="383"/>
      <c r="LW28" s="383"/>
      <c r="LX28" s="383"/>
      <c r="LY28" s="383"/>
      <c r="LZ28" s="383"/>
      <c r="MA28" s="383"/>
      <c r="MB28" s="383"/>
      <c r="MC28" s="383"/>
      <c r="MD28" s="383"/>
      <c r="ME28" s="383"/>
      <c r="MF28" s="383"/>
      <c r="MG28" s="383"/>
      <c r="MH28" s="383"/>
      <c r="MI28" s="383"/>
      <c r="MJ28" s="383"/>
      <c r="MK28" s="383"/>
      <c r="ML28" s="383"/>
      <c r="MM28" s="383"/>
      <c r="MN28" s="383"/>
      <c r="MO28" s="383"/>
      <c r="MP28" s="383"/>
      <c r="MQ28" s="383"/>
      <c r="MR28" s="383"/>
      <c r="MS28" s="383"/>
      <c r="MT28" s="383"/>
      <c r="MU28" s="383"/>
      <c r="MV28" s="383"/>
      <c r="MW28" s="383"/>
      <c r="MX28" s="383"/>
      <c r="MY28" s="383"/>
      <c r="MZ28" s="383"/>
      <c r="NA28" s="383"/>
      <c r="NB28" s="383"/>
      <c r="NC28" s="383"/>
      <c r="ND28" s="383"/>
      <c r="NE28" s="383"/>
      <c r="NF28" s="383"/>
      <c r="NG28" s="383"/>
      <c r="NH28" s="383"/>
      <c r="NI28" s="383"/>
      <c r="NJ28" s="383"/>
      <c r="NK28" s="383"/>
      <c r="NL28" s="383"/>
      <c r="NM28" s="383"/>
      <c r="NN28" s="383"/>
      <c r="NO28" s="383"/>
      <c r="NP28" s="383"/>
      <c r="NQ28" s="383"/>
      <c r="NR28" s="383"/>
      <c r="NS28" s="383"/>
      <c r="NT28" s="383"/>
      <c r="NU28" s="383"/>
      <c r="NV28" s="383"/>
      <c r="NW28" s="383"/>
      <c r="NX28" s="383"/>
      <c r="NY28" s="383"/>
      <c r="NZ28" s="383"/>
      <c r="OA28" s="383"/>
      <c r="OB28" s="383"/>
      <c r="OC28" s="383"/>
      <c r="OD28" s="383"/>
      <c r="OE28" s="383"/>
      <c r="OF28" s="383"/>
      <c r="OG28" s="383"/>
      <c r="OH28" s="383"/>
      <c r="OI28" s="383"/>
      <c r="OJ28" s="383"/>
      <c r="OK28" s="383"/>
      <c r="OL28" s="383"/>
      <c r="OM28" s="383"/>
      <c r="ON28" s="383"/>
      <c r="OO28" s="383"/>
      <c r="OP28" s="383"/>
      <c r="OQ28" s="383"/>
      <c r="OR28" s="383"/>
      <c r="OS28" s="383"/>
      <c r="OT28" s="383"/>
      <c r="OU28" s="383"/>
      <c r="OV28" s="383"/>
      <c r="OW28" s="383"/>
      <c r="OX28" s="383"/>
      <c r="OY28" s="383"/>
      <c r="OZ28" s="383"/>
      <c r="PA28" s="383"/>
      <c r="PB28" s="383"/>
      <c r="PC28" s="383"/>
      <c r="PD28" s="383"/>
      <c r="PE28" s="383"/>
      <c r="PF28" s="383"/>
      <c r="PG28" s="383"/>
      <c r="PH28" s="383"/>
      <c r="PI28" s="383"/>
      <c r="PJ28" s="383"/>
      <c r="PK28" s="383"/>
      <c r="PL28" s="383"/>
      <c r="PM28" s="383"/>
      <c r="PN28" s="383"/>
      <c r="PO28" s="383"/>
      <c r="PP28" s="383"/>
      <c r="PQ28" s="383"/>
      <c r="PR28" s="383"/>
      <c r="PS28" s="383"/>
      <c r="PT28" s="383"/>
      <c r="PU28" s="383"/>
      <c r="PV28" s="383"/>
      <c r="PW28" s="383"/>
      <c r="PX28" s="383"/>
      <c r="PY28" s="383"/>
      <c r="PZ28" s="383"/>
      <c r="QA28" s="383"/>
      <c r="QB28" s="383"/>
      <c r="QC28" s="383"/>
      <c r="QD28" s="383"/>
      <c r="QE28" s="383"/>
      <c r="QF28" s="383"/>
      <c r="QG28" s="383"/>
      <c r="QH28" s="383"/>
      <c r="QI28" s="383"/>
      <c r="QJ28" s="383"/>
      <c r="QK28" s="383"/>
      <c r="QL28" s="383"/>
      <c r="QM28" s="383"/>
      <c r="QN28" s="383"/>
      <c r="QO28" s="383"/>
      <c r="QP28" s="383"/>
      <c r="QQ28" s="383"/>
      <c r="QR28" s="383"/>
      <c r="QS28" s="383"/>
      <c r="QT28" s="383"/>
      <c r="QU28" s="383"/>
      <c r="QV28" s="383"/>
      <c r="QW28" s="383"/>
      <c r="QX28" s="383"/>
      <c r="QY28" s="383"/>
      <c r="QZ28" s="383"/>
      <c r="RA28" s="383"/>
      <c r="RB28" s="383"/>
      <c r="RC28" s="383"/>
      <c r="RD28" s="383"/>
      <c r="RE28" s="383"/>
      <c r="RF28" s="383"/>
      <c r="RG28" s="383"/>
      <c r="RH28" s="383"/>
      <c r="RI28" s="383"/>
      <c r="RJ28" s="383"/>
      <c r="RK28" s="383"/>
      <c r="RL28" s="383"/>
      <c r="RM28" s="383"/>
      <c r="RN28" s="383"/>
      <c r="RO28" s="383"/>
      <c r="RP28" s="383"/>
      <c r="RQ28" s="383"/>
      <c r="RR28" s="383"/>
      <c r="RS28" s="383"/>
      <c r="RT28" s="383"/>
      <c r="RU28" s="383"/>
      <c r="RV28" s="383"/>
      <c r="RW28" s="383"/>
      <c r="RX28" s="383"/>
      <c r="RY28" s="383"/>
      <c r="RZ28" s="383"/>
      <c r="SA28" s="383"/>
      <c r="SB28" s="383"/>
      <c r="SC28" s="383"/>
      <c r="SD28" s="383"/>
      <c r="SE28" s="383"/>
      <c r="SF28" s="383"/>
      <c r="SG28" s="383"/>
      <c r="SH28" s="383"/>
      <c r="SI28" s="383"/>
      <c r="SJ28" s="383"/>
      <c r="SK28" s="383"/>
      <c r="SL28" s="383"/>
      <c r="SM28" s="383"/>
      <c r="SN28" s="383"/>
      <c r="SO28" s="383"/>
      <c r="SP28" s="383"/>
      <c r="SQ28" s="383"/>
      <c r="SR28" s="383"/>
      <c r="SS28" s="383"/>
      <c r="ST28" s="383"/>
      <c r="SU28" s="383"/>
      <c r="SV28" s="383"/>
      <c r="SW28" s="383"/>
      <c r="SX28" s="383"/>
      <c r="SY28" s="383"/>
      <c r="SZ28" s="383"/>
      <c r="TA28" s="383"/>
      <c r="TB28" s="383"/>
      <c r="TC28" s="383"/>
      <c r="TD28" s="383"/>
      <c r="TE28" s="383"/>
      <c r="TF28" s="383"/>
      <c r="TG28" s="383"/>
      <c r="TH28" s="383"/>
      <c r="TI28" s="383"/>
      <c r="TJ28" s="383"/>
      <c r="TK28" s="383"/>
      <c r="TL28" s="383"/>
      <c r="TM28" s="383"/>
      <c r="TN28" s="383"/>
      <c r="TO28" s="383"/>
      <c r="TP28" s="383"/>
      <c r="TQ28" s="383"/>
      <c r="TR28" s="383"/>
      <c r="TS28" s="383"/>
      <c r="TT28" s="383"/>
      <c r="TU28" s="383"/>
      <c r="TV28" s="383"/>
      <c r="TW28" s="383"/>
      <c r="TX28" s="383"/>
      <c r="TY28" s="383"/>
      <c r="TZ28" s="383"/>
      <c r="UA28" s="383"/>
      <c r="UB28" s="383"/>
      <c r="UC28" s="383"/>
      <c r="UD28" s="383"/>
      <c r="UE28" s="383"/>
      <c r="UF28" s="383"/>
      <c r="UG28" s="383"/>
      <c r="UH28" s="383"/>
      <c r="UI28" s="383"/>
      <c r="UJ28" s="383"/>
      <c r="UK28" s="383"/>
      <c r="UL28" s="383"/>
      <c r="UM28" s="383"/>
      <c r="UN28" s="383"/>
      <c r="UO28" s="383"/>
      <c r="UP28" s="383"/>
      <c r="UQ28" s="383"/>
      <c r="UR28" s="383"/>
      <c r="US28" s="383"/>
      <c r="UT28" s="383"/>
      <c r="UU28" s="383"/>
      <c r="UV28" s="383"/>
      <c r="UW28" s="383"/>
      <c r="UX28" s="383"/>
      <c r="UY28" s="383"/>
      <c r="UZ28" s="383"/>
      <c r="VA28" s="383"/>
      <c r="VB28" s="383"/>
      <c r="VC28" s="383"/>
      <c r="VD28" s="383"/>
      <c r="VE28" s="383"/>
      <c r="VF28" s="383"/>
      <c r="VG28" s="383"/>
      <c r="VH28" s="383"/>
      <c r="VI28" s="383"/>
      <c r="VJ28" s="383"/>
      <c r="VK28" s="383"/>
      <c r="VL28" s="383"/>
      <c r="VM28" s="383"/>
      <c r="VN28" s="383"/>
      <c r="VO28" s="383"/>
      <c r="VP28" s="383"/>
      <c r="VQ28" s="383"/>
      <c r="VR28" s="383"/>
      <c r="VS28" s="383"/>
      <c r="VT28" s="383"/>
      <c r="VU28" s="383"/>
      <c r="VV28" s="383"/>
      <c r="VW28" s="383"/>
      <c r="VX28" s="383"/>
      <c r="VY28" s="383"/>
      <c r="VZ28" s="383"/>
      <c r="WA28" s="383"/>
      <c r="WB28" s="383"/>
      <c r="WC28" s="383"/>
      <c r="WD28" s="383"/>
      <c r="WE28" s="383"/>
      <c r="WF28" s="383"/>
      <c r="WG28" s="383"/>
      <c r="WH28" s="383"/>
      <c r="WI28" s="383"/>
      <c r="WJ28" s="383"/>
      <c r="WK28" s="383"/>
      <c r="WL28" s="383"/>
      <c r="WM28" s="383"/>
      <c r="WN28" s="383"/>
      <c r="WO28" s="383"/>
      <c r="WP28" s="383"/>
      <c r="WQ28" s="383"/>
      <c r="WR28" s="383"/>
      <c r="WS28" s="383"/>
      <c r="WT28" s="383"/>
      <c r="WU28" s="383"/>
      <c r="WV28" s="383"/>
      <c r="WW28" s="383"/>
      <c r="WX28" s="383"/>
      <c r="WY28" s="383"/>
      <c r="WZ28" s="383"/>
      <c r="XA28" s="383"/>
      <c r="XB28" s="383"/>
      <c r="XC28" s="383"/>
      <c r="XD28" s="383"/>
      <c r="XE28" s="383"/>
      <c r="XF28" s="383"/>
      <c r="XG28" s="383"/>
      <c r="XH28" s="383"/>
      <c r="XI28" s="383"/>
      <c r="XJ28" s="383"/>
      <c r="XK28" s="383"/>
      <c r="XL28" s="383"/>
      <c r="XM28" s="383"/>
      <c r="XN28" s="383"/>
      <c r="XO28" s="383"/>
      <c r="XP28" s="383"/>
      <c r="XQ28" s="383"/>
      <c r="XR28" s="383"/>
      <c r="XS28" s="383"/>
      <c r="XT28" s="383"/>
      <c r="XU28" s="383"/>
      <c r="XV28" s="383"/>
      <c r="XW28" s="383"/>
      <c r="XX28" s="383"/>
      <c r="XY28" s="383"/>
      <c r="XZ28" s="383"/>
      <c r="YA28" s="383"/>
      <c r="YB28" s="383"/>
      <c r="YC28" s="383"/>
      <c r="YD28" s="383"/>
      <c r="YE28" s="383"/>
      <c r="YF28" s="383"/>
      <c r="YG28" s="383"/>
      <c r="YH28" s="383"/>
      <c r="YI28" s="383"/>
      <c r="YJ28" s="383"/>
      <c r="YK28" s="383"/>
      <c r="YL28" s="383"/>
      <c r="YM28" s="383"/>
      <c r="YN28" s="383"/>
      <c r="YO28" s="383"/>
      <c r="YP28" s="383"/>
      <c r="YQ28" s="383"/>
      <c r="YR28" s="383"/>
      <c r="YS28" s="383"/>
      <c r="YT28" s="383"/>
      <c r="YU28" s="383"/>
      <c r="YV28" s="383"/>
      <c r="YW28" s="383"/>
      <c r="YX28" s="383"/>
      <c r="YY28" s="383"/>
      <c r="YZ28" s="383"/>
      <c r="ZA28" s="383"/>
      <c r="ZB28" s="383"/>
      <c r="ZC28" s="383"/>
      <c r="ZD28" s="383"/>
      <c r="ZE28" s="383"/>
      <c r="ZF28" s="383"/>
      <c r="ZG28" s="383"/>
      <c r="ZH28" s="383"/>
      <c r="ZI28" s="383"/>
      <c r="ZJ28" s="383"/>
      <c r="ZK28" s="383"/>
      <c r="ZL28" s="383"/>
      <c r="ZM28" s="383"/>
      <c r="ZN28" s="383"/>
      <c r="ZO28" s="383"/>
      <c r="ZP28" s="383"/>
      <c r="ZQ28" s="383"/>
      <c r="ZR28" s="383"/>
      <c r="ZS28" s="383"/>
      <c r="ZT28" s="383"/>
      <c r="ZU28" s="383"/>
      <c r="ZV28" s="383"/>
      <c r="ZW28" s="383"/>
      <c r="ZX28" s="383"/>
      <c r="ZY28" s="383"/>
      <c r="ZZ28" s="383"/>
      <c r="AAA28" s="383"/>
      <c r="AAB28" s="383"/>
      <c r="AAC28" s="383"/>
      <c r="AAD28" s="383"/>
      <c r="AAE28" s="383"/>
      <c r="AAF28" s="383"/>
      <c r="AAG28" s="383"/>
      <c r="AAH28" s="383"/>
      <c r="AAI28" s="383"/>
      <c r="AAJ28" s="383"/>
      <c r="AAK28" s="383"/>
      <c r="AAL28" s="383"/>
      <c r="AAM28" s="383"/>
      <c r="AAN28" s="383"/>
      <c r="AAO28" s="383"/>
      <c r="AAP28" s="383"/>
      <c r="AAQ28" s="383"/>
      <c r="AAR28" s="383"/>
      <c r="AAS28" s="383"/>
      <c r="AAT28" s="383"/>
      <c r="AAU28" s="383"/>
      <c r="AAV28" s="383"/>
      <c r="AAW28" s="383"/>
      <c r="AAX28" s="383"/>
      <c r="AAY28" s="383"/>
      <c r="AAZ28" s="383"/>
      <c r="ABA28" s="383"/>
      <c r="ABB28" s="383"/>
      <c r="ABC28" s="383"/>
      <c r="ABD28" s="383"/>
      <c r="ABE28" s="383"/>
      <c r="ABF28" s="383"/>
      <c r="ABG28" s="383"/>
      <c r="ABH28" s="383"/>
      <c r="ABI28" s="383"/>
      <c r="ABJ28" s="383"/>
      <c r="ABK28" s="383"/>
      <c r="ABL28" s="383"/>
      <c r="ABM28" s="383"/>
      <c r="ABN28" s="383"/>
      <c r="ABO28" s="383"/>
      <c r="ABP28" s="383"/>
      <c r="ABQ28" s="383"/>
      <c r="ABR28" s="383"/>
      <c r="ABS28" s="383"/>
      <c r="ABT28" s="383"/>
      <c r="ABU28" s="383"/>
      <c r="ABV28" s="383"/>
      <c r="ABW28" s="383"/>
      <c r="ABX28" s="383"/>
      <c r="ABY28" s="383"/>
      <c r="ABZ28" s="383"/>
      <c r="ACA28" s="383"/>
      <c r="ACB28" s="383"/>
      <c r="ACC28" s="383"/>
      <c r="ACD28" s="383"/>
      <c r="ACE28" s="383"/>
      <c r="ACF28" s="383"/>
      <c r="ACG28" s="383"/>
      <c r="ACH28" s="383"/>
      <c r="ACI28" s="383"/>
      <c r="ACJ28" s="383"/>
      <c r="ACK28" s="383"/>
      <c r="ACL28" s="383"/>
      <c r="ACM28" s="383"/>
      <c r="ACN28" s="383"/>
      <c r="ACO28" s="383"/>
      <c r="ACP28" s="383"/>
      <c r="ACQ28" s="383"/>
      <c r="ACR28" s="383"/>
      <c r="ACS28" s="383"/>
      <c r="ACT28" s="383"/>
      <c r="ACU28" s="383"/>
      <c r="ACV28" s="383"/>
      <c r="ACW28" s="383"/>
      <c r="ACX28" s="383"/>
      <c r="ACY28" s="383"/>
      <c r="ACZ28" s="383"/>
      <c r="ADA28" s="383"/>
      <c r="ADB28" s="383"/>
      <c r="ADC28" s="383"/>
      <c r="ADD28" s="383"/>
      <c r="ADE28" s="383"/>
      <c r="ADF28" s="383"/>
      <c r="ADG28" s="383"/>
      <c r="ADH28" s="383"/>
      <c r="ADI28" s="383"/>
      <c r="ADJ28" s="383"/>
      <c r="ADK28" s="383"/>
      <c r="ADL28" s="383"/>
      <c r="ADM28" s="383"/>
      <c r="ADN28" s="383"/>
      <c r="ADO28" s="383"/>
      <c r="ADP28" s="383"/>
      <c r="ADQ28" s="383"/>
      <c r="ADR28" s="383"/>
      <c r="ADS28" s="383"/>
      <c r="ADT28" s="383"/>
      <c r="ADU28" s="383"/>
      <c r="ADV28" s="383"/>
      <c r="ADW28" s="383"/>
      <c r="ADX28" s="383"/>
      <c r="ADY28" s="383"/>
      <c r="ADZ28" s="383"/>
      <c r="AEA28" s="383"/>
      <c r="AEB28" s="383"/>
      <c r="AEC28" s="383"/>
      <c r="AED28" s="383"/>
      <c r="AEE28" s="383"/>
      <c r="AEF28" s="383"/>
      <c r="AEG28" s="383"/>
      <c r="AEH28" s="383"/>
      <c r="AEI28" s="383"/>
      <c r="AEJ28" s="383"/>
      <c r="AEK28" s="383"/>
      <c r="AEL28" s="383"/>
      <c r="AEM28" s="383"/>
      <c r="AEN28" s="383"/>
      <c r="AEO28" s="383"/>
      <c r="AEP28" s="383"/>
      <c r="AEQ28" s="383"/>
      <c r="AER28" s="383"/>
      <c r="AES28" s="383"/>
      <c r="AET28" s="383"/>
      <c r="AEU28" s="383"/>
      <c r="AEV28" s="383"/>
      <c r="AEW28" s="383"/>
      <c r="AEX28" s="383"/>
      <c r="AEY28" s="383"/>
      <c r="AEZ28" s="383"/>
      <c r="AFA28" s="383"/>
      <c r="AFB28" s="383"/>
      <c r="AFC28" s="383"/>
      <c r="AFD28" s="383"/>
      <c r="AFE28" s="383"/>
      <c r="AFF28" s="383"/>
      <c r="AFG28" s="383"/>
      <c r="AFH28" s="383"/>
      <c r="AFI28" s="383"/>
      <c r="AFJ28" s="383"/>
      <c r="AFK28" s="383"/>
      <c r="AFL28" s="383"/>
      <c r="AFM28" s="383"/>
      <c r="AFN28" s="383"/>
      <c r="AFO28" s="383"/>
      <c r="AFP28" s="383"/>
      <c r="AFQ28" s="383"/>
      <c r="AFR28" s="383"/>
      <c r="AFS28" s="383"/>
      <c r="AFT28" s="383"/>
      <c r="AFU28" s="383"/>
      <c r="AFV28" s="383"/>
      <c r="AFW28" s="383"/>
      <c r="AFX28" s="383"/>
      <c r="AFY28" s="383"/>
      <c r="AFZ28" s="383"/>
      <c r="AGA28" s="383"/>
      <c r="AGB28" s="383"/>
      <c r="AGC28" s="383"/>
      <c r="AGD28" s="383"/>
      <c r="AGE28" s="383"/>
      <c r="AGF28" s="383"/>
      <c r="AGG28" s="383"/>
      <c r="AGH28" s="383"/>
      <c r="AGI28" s="383"/>
      <c r="AGJ28" s="383"/>
      <c r="AGK28" s="383"/>
      <c r="AGL28" s="383"/>
      <c r="AGM28" s="383"/>
      <c r="AGN28" s="383"/>
      <c r="AGO28" s="383"/>
      <c r="AGP28" s="383"/>
      <c r="AGQ28" s="383"/>
      <c r="AGR28" s="383"/>
      <c r="AGS28" s="383"/>
      <c r="AGT28" s="383"/>
      <c r="AGU28" s="383"/>
      <c r="AGV28" s="383"/>
      <c r="AGW28" s="383"/>
      <c r="AGX28" s="383"/>
      <c r="AGY28" s="383"/>
      <c r="AGZ28" s="383"/>
      <c r="AHA28" s="383"/>
      <c r="AHB28" s="383"/>
      <c r="AHC28" s="383"/>
      <c r="AHD28" s="383"/>
      <c r="AHE28" s="383"/>
      <c r="AHF28" s="383"/>
      <c r="AHG28" s="383"/>
      <c r="AHH28" s="383"/>
      <c r="AHI28" s="383"/>
      <c r="AHJ28" s="383"/>
      <c r="AHK28" s="383"/>
      <c r="AHL28" s="383"/>
      <c r="AHM28" s="383"/>
      <c r="AHN28" s="383"/>
      <c r="AHO28" s="383"/>
      <c r="AHP28" s="383"/>
      <c r="AHQ28" s="383"/>
      <c r="AHR28" s="383"/>
      <c r="AHS28" s="383"/>
      <c r="AHT28" s="383"/>
      <c r="AHU28" s="383"/>
      <c r="AHV28" s="383"/>
      <c r="AHW28" s="383"/>
      <c r="AHX28" s="383"/>
      <c r="AHY28" s="383"/>
      <c r="AHZ28" s="383"/>
      <c r="AIA28" s="383"/>
      <c r="AIB28" s="383"/>
      <c r="AIC28" s="383"/>
      <c r="AID28" s="383"/>
      <c r="AIE28" s="383"/>
      <c r="AIF28" s="383"/>
      <c r="AIG28" s="383"/>
      <c r="AIH28" s="383"/>
      <c r="AII28" s="383"/>
      <c r="AIJ28" s="383"/>
      <c r="AIK28" s="383"/>
      <c r="AIL28" s="383"/>
      <c r="AIM28" s="383"/>
      <c r="AIN28" s="383"/>
      <c r="AIO28" s="383"/>
      <c r="AIP28" s="383"/>
      <c r="AIQ28" s="383"/>
      <c r="AIR28" s="383"/>
      <c r="AIS28" s="383"/>
      <c r="AIT28" s="383"/>
      <c r="AIU28" s="383"/>
      <c r="AIV28" s="383"/>
      <c r="AIW28" s="383"/>
      <c r="AIX28" s="383"/>
      <c r="AIY28" s="383"/>
      <c r="AIZ28" s="383"/>
      <c r="AJA28" s="383"/>
      <c r="AJB28" s="383"/>
      <c r="AJC28" s="383"/>
      <c r="AJD28" s="383"/>
      <c r="AJE28" s="383"/>
      <c r="AJF28" s="383"/>
      <c r="AJG28" s="383"/>
      <c r="AJH28" s="383"/>
      <c r="AJI28" s="383"/>
      <c r="AJJ28" s="383"/>
      <c r="AJK28" s="383"/>
      <c r="AJL28" s="383"/>
      <c r="AJM28" s="383"/>
      <c r="AJN28" s="383"/>
      <c r="AJO28" s="383"/>
      <c r="AJP28" s="383"/>
      <c r="AJQ28" s="383"/>
      <c r="AJR28" s="383"/>
      <c r="AJS28" s="383"/>
      <c r="AJT28" s="383"/>
      <c r="AJU28" s="383"/>
      <c r="AJV28" s="383"/>
      <c r="AJW28" s="383"/>
      <c r="AJX28" s="383"/>
      <c r="AJY28" s="383"/>
      <c r="AJZ28" s="383"/>
      <c r="AKA28" s="383"/>
      <c r="AKB28" s="383"/>
      <c r="AKC28" s="383"/>
      <c r="AKD28" s="383"/>
      <c r="AKE28" s="383"/>
      <c r="AKF28" s="383"/>
      <c r="AKG28" s="383"/>
      <c r="AKH28" s="383"/>
      <c r="AKI28" s="383"/>
      <c r="AKJ28" s="383"/>
      <c r="AKK28" s="383"/>
      <c r="AKL28" s="383"/>
      <c r="AKM28" s="383"/>
      <c r="AKN28" s="383"/>
      <c r="AKO28" s="383"/>
      <c r="AKP28" s="383"/>
      <c r="AKQ28" s="383"/>
      <c r="AKR28" s="383"/>
      <c r="AKS28" s="383"/>
      <c r="AKT28" s="383"/>
      <c r="AKU28" s="383"/>
      <c r="AKV28" s="383"/>
      <c r="AKW28" s="383"/>
      <c r="AKX28" s="383"/>
      <c r="AKY28" s="383"/>
      <c r="AKZ28" s="383"/>
      <c r="ALA28" s="383"/>
      <c r="ALB28" s="383"/>
      <c r="ALC28" s="383"/>
      <c r="ALD28" s="383"/>
      <c r="ALE28" s="383"/>
      <c r="ALF28" s="383"/>
      <c r="ALG28" s="383"/>
      <c r="ALH28" s="383"/>
      <c r="ALI28" s="383"/>
      <c r="ALJ28" s="383"/>
      <c r="ALK28" s="383"/>
      <c r="ALL28" s="383"/>
      <c r="ALM28" s="383"/>
      <c r="ALN28" s="383"/>
      <c r="ALO28" s="383"/>
      <c r="ALP28" s="383"/>
      <c r="ALQ28" s="383"/>
      <c r="ALR28" s="383"/>
      <c r="ALS28" s="383"/>
      <c r="ALT28" s="383"/>
      <c r="ALU28" s="383"/>
      <c r="ALV28" s="383"/>
      <c r="ALW28" s="383"/>
      <c r="ALX28" s="383"/>
      <c r="ALY28" s="383"/>
      <c r="ALZ28" s="383"/>
      <c r="AMA28" s="383"/>
      <c r="AMB28" s="383"/>
      <c r="AMC28" s="383"/>
      <c r="AMD28" s="383"/>
      <c r="AME28" s="383"/>
      <c r="AMF28" s="383"/>
      <c r="AMG28" s="383"/>
      <c r="AMH28" s="383"/>
      <c r="AMI28" s="383"/>
      <c r="AMJ28" s="383"/>
      <c r="AMK28" s="383"/>
      <c r="AML28" s="383"/>
      <c r="AMM28" s="383"/>
      <c r="AMN28" s="383"/>
      <c r="AMO28" s="383"/>
      <c r="AMP28" s="383"/>
      <c r="AMQ28" s="383"/>
      <c r="AMR28" s="383"/>
      <c r="AMS28" s="383"/>
      <c r="AMT28" s="383"/>
      <c r="AMU28" s="383"/>
      <c r="AMV28" s="383"/>
      <c r="AMW28" s="383"/>
      <c r="AMX28" s="383"/>
      <c r="AMY28" s="383"/>
      <c r="AMZ28" s="383"/>
      <c r="ANA28" s="383"/>
      <c r="ANB28" s="383"/>
      <c r="ANC28" s="383"/>
      <c r="AND28" s="383"/>
      <c r="ANE28" s="383"/>
      <c r="ANF28" s="383"/>
      <c r="ANG28" s="383"/>
      <c r="ANH28" s="383"/>
      <c r="ANI28" s="383"/>
      <c r="ANJ28" s="383"/>
      <c r="ANK28" s="383"/>
      <c r="ANL28" s="383"/>
      <c r="ANM28" s="383"/>
      <c r="ANN28" s="383"/>
      <c r="ANO28" s="383"/>
      <c r="ANP28" s="383"/>
      <c r="ANQ28" s="383"/>
      <c r="ANR28" s="383"/>
      <c r="ANS28" s="383"/>
      <c r="ANT28" s="383"/>
      <c r="ANU28" s="383"/>
      <c r="ANV28" s="383"/>
      <c r="ANW28" s="383"/>
      <c r="ANX28" s="383"/>
      <c r="ANY28" s="383"/>
      <c r="ANZ28" s="383"/>
      <c r="AOA28" s="383"/>
      <c r="AOB28" s="383"/>
      <c r="AOC28" s="383"/>
      <c r="AOD28" s="383"/>
      <c r="AOE28" s="383"/>
      <c r="AOF28" s="383"/>
      <c r="AOG28" s="383"/>
      <c r="AOH28" s="383"/>
      <c r="AOI28" s="383"/>
      <c r="AOJ28" s="383"/>
      <c r="AOK28" s="383"/>
      <c r="AOL28" s="383"/>
      <c r="AOM28" s="383"/>
      <c r="AON28" s="383"/>
      <c r="AOO28" s="383"/>
      <c r="AOP28" s="383"/>
      <c r="AOQ28" s="383"/>
      <c r="AOR28" s="383"/>
      <c r="AOS28" s="383"/>
      <c r="AOT28" s="383"/>
      <c r="AOU28" s="383"/>
      <c r="AOV28" s="383"/>
      <c r="AOW28" s="383"/>
      <c r="AOX28" s="383"/>
      <c r="AOY28" s="383"/>
      <c r="AOZ28" s="383"/>
      <c r="APA28" s="383"/>
      <c r="APB28" s="383"/>
      <c r="APC28" s="383"/>
      <c r="APD28" s="383"/>
      <c r="APE28" s="383"/>
      <c r="APF28" s="383"/>
      <c r="APG28" s="383"/>
      <c r="APH28" s="383"/>
      <c r="API28" s="383"/>
      <c r="APJ28" s="383"/>
      <c r="APK28" s="383"/>
      <c r="APL28" s="383"/>
      <c r="APM28" s="383"/>
      <c r="APN28" s="383"/>
      <c r="APO28" s="383"/>
      <c r="APP28" s="383"/>
      <c r="APQ28" s="383"/>
      <c r="APR28" s="383"/>
      <c r="APS28" s="383"/>
      <c r="APT28" s="383"/>
      <c r="APU28" s="383"/>
      <c r="APV28" s="383"/>
      <c r="APW28" s="383"/>
      <c r="APX28" s="383"/>
      <c r="APY28" s="383"/>
      <c r="APZ28" s="383"/>
      <c r="AQA28" s="383"/>
      <c r="AQB28" s="383"/>
      <c r="AQC28" s="383"/>
      <c r="AQD28" s="383"/>
      <c r="AQE28" s="383"/>
      <c r="AQF28" s="383"/>
      <c r="AQG28" s="383"/>
      <c r="AQH28" s="383"/>
      <c r="AQI28" s="383"/>
      <c r="AQJ28" s="383"/>
      <c r="AQK28" s="383"/>
      <c r="AQL28" s="383"/>
      <c r="AQM28" s="383"/>
      <c r="AQN28" s="383"/>
      <c r="AQO28" s="383"/>
      <c r="AQP28" s="383"/>
      <c r="AQQ28" s="383"/>
      <c r="AQR28" s="383"/>
      <c r="AQS28" s="383"/>
      <c r="AQT28" s="383"/>
      <c r="AQU28" s="383"/>
      <c r="AQV28" s="383"/>
      <c r="AQW28" s="383"/>
      <c r="AQX28" s="383"/>
      <c r="AQY28" s="383"/>
      <c r="AQZ28" s="383"/>
      <c r="ARA28" s="383"/>
      <c r="ARB28" s="383"/>
      <c r="ARC28" s="383"/>
      <c r="ARD28" s="383"/>
      <c r="ARE28" s="383"/>
      <c r="ARF28" s="383"/>
      <c r="ARG28" s="383"/>
      <c r="ARH28" s="383"/>
      <c r="ARI28" s="383"/>
      <c r="ARJ28" s="383"/>
      <c r="ARK28" s="383"/>
      <c r="ARL28" s="383"/>
      <c r="ARM28" s="383"/>
      <c r="ARN28" s="383"/>
      <c r="ARO28" s="383"/>
      <c r="ARP28" s="383"/>
      <c r="ARQ28" s="383"/>
      <c r="ARR28" s="383"/>
      <c r="ARS28" s="383"/>
      <c r="ART28" s="383"/>
      <c r="ARU28" s="383"/>
      <c r="ARV28" s="383"/>
      <c r="ARW28" s="383"/>
      <c r="ARX28" s="383"/>
      <c r="ARY28" s="383"/>
      <c r="ARZ28" s="383"/>
      <c r="ASA28" s="383"/>
      <c r="ASB28" s="383"/>
      <c r="ASC28" s="383"/>
      <c r="ASD28" s="383"/>
      <c r="ASE28" s="383"/>
      <c r="ASF28" s="383"/>
      <c r="ASG28" s="383"/>
      <c r="ASH28" s="383"/>
      <c r="ASI28" s="383"/>
      <c r="ASJ28" s="383"/>
      <c r="ASK28" s="383"/>
      <c r="ASL28" s="383"/>
      <c r="ASM28" s="383"/>
      <c r="ASN28" s="383"/>
      <c r="ASO28" s="383"/>
      <c r="ASP28" s="383"/>
      <c r="ASQ28" s="383"/>
      <c r="ASR28" s="383"/>
      <c r="ASS28" s="383"/>
      <c r="AST28" s="383"/>
      <c r="ASU28" s="383"/>
      <c r="ASV28" s="383"/>
      <c r="ASW28" s="383"/>
      <c r="ASX28" s="383"/>
      <c r="ASY28" s="383"/>
      <c r="ASZ28" s="383"/>
      <c r="ATA28" s="383"/>
      <c r="ATB28" s="383"/>
      <c r="ATC28" s="383"/>
      <c r="ATD28" s="383"/>
      <c r="ATE28" s="383"/>
      <c r="ATF28" s="383"/>
      <c r="ATG28" s="383"/>
      <c r="ATH28" s="383"/>
      <c r="ATI28" s="383"/>
      <c r="ATJ28" s="383"/>
      <c r="ATK28" s="383"/>
      <c r="ATL28" s="383"/>
      <c r="ATM28" s="383"/>
      <c r="ATN28" s="383"/>
      <c r="ATO28" s="383"/>
      <c r="ATP28" s="383"/>
      <c r="ATQ28" s="383"/>
      <c r="ATR28" s="383"/>
      <c r="ATS28" s="383"/>
      <c r="ATT28" s="383"/>
      <c r="ATU28" s="383"/>
      <c r="ATV28" s="383"/>
      <c r="ATW28" s="383"/>
      <c r="ATX28" s="383"/>
      <c r="ATY28" s="383"/>
      <c r="ATZ28" s="383"/>
      <c r="AUA28" s="383"/>
      <c r="AUB28" s="383"/>
      <c r="AUC28" s="383"/>
      <c r="AUD28" s="383"/>
      <c r="AUE28" s="383"/>
      <c r="AUF28" s="383"/>
      <c r="AUG28" s="383"/>
      <c r="AUH28" s="383"/>
      <c r="AUI28" s="383"/>
      <c r="AUJ28" s="383"/>
      <c r="AUK28" s="383"/>
      <c r="AUL28" s="383"/>
      <c r="AUM28" s="383"/>
      <c r="AUN28" s="383"/>
      <c r="AUO28" s="383"/>
      <c r="AUP28" s="383"/>
      <c r="AUQ28" s="383"/>
      <c r="AUR28" s="383"/>
      <c r="AUS28" s="383"/>
      <c r="AUT28" s="383"/>
      <c r="AUU28" s="383"/>
      <c r="AUV28" s="383"/>
      <c r="AUW28" s="383"/>
      <c r="AUX28" s="383"/>
      <c r="AUY28" s="383"/>
      <c r="AUZ28" s="383"/>
      <c r="AVA28" s="383"/>
      <c r="AVB28" s="383"/>
      <c r="AVC28" s="383"/>
      <c r="AVD28" s="383"/>
      <c r="AVE28" s="383"/>
      <c r="AVF28" s="383"/>
      <c r="AVG28" s="383"/>
      <c r="AVH28" s="383"/>
      <c r="AVI28" s="383"/>
      <c r="AVJ28" s="383"/>
      <c r="AVK28" s="383"/>
      <c r="AVL28" s="383"/>
      <c r="AVM28" s="383"/>
      <c r="AVN28" s="383"/>
      <c r="AVO28" s="383"/>
      <c r="AVP28" s="383"/>
      <c r="AVQ28" s="383"/>
      <c r="AVR28" s="383"/>
      <c r="AVS28" s="383"/>
      <c r="AVT28" s="383"/>
      <c r="AVU28" s="383"/>
      <c r="AVV28" s="383"/>
      <c r="AVW28" s="383"/>
      <c r="AVX28" s="383"/>
      <c r="AVY28" s="383"/>
      <c r="AVZ28" s="383"/>
      <c r="AWA28" s="383"/>
      <c r="AWB28" s="383"/>
      <c r="AWC28" s="383"/>
      <c r="AWD28" s="383"/>
      <c r="AWE28" s="383"/>
      <c r="AWF28" s="383"/>
      <c r="AWG28" s="383"/>
      <c r="AWH28" s="383"/>
      <c r="AWI28" s="383"/>
      <c r="AWJ28" s="383"/>
      <c r="AWK28" s="383"/>
      <c r="AWL28" s="383"/>
      <c r="AWM28" s="383"/>
      <c r="AWN28" s="383"/>
      <c r="AWO28" s="383"/>
      <c r="AWP28" s="383"/>
      <c r="AWQ28" s="383"/>
      <c r="AWR28" s="383"/>
      <c r="AWS28" s="383"/>
      <c r="AWT28" s="383"/>
      <c r="AWU28" s="383"/>
      <c r="AWV28" s="383"/>
      <c r="AWW28" s="383"/>
      <c r="AWX28" s="383"/>
      <c r="AWY28" s="383"/>
      <c r="AWZ28" s="383"/>
      <c r="AXA28" s="383"/>
      <c r="AXB28" s="383"/>
      <c r="AXC28" s="383"/>
      <c r="AXD28" s="383"/>
      <c r="AXE28" s="383"/>
      <c r="AXF28" s="383"/>
      <c r="AXG28" s="383"/>
      <c r="AXH28" s="383"/>
      <c r="AXI28" s="383"/>
      <c r="AXJ28" s="383"/>
      <c r="AXK28" s="383"/>
      <c r="AXL28" s="383"/>
      <c r="AXM28" s="383"/>
      <c r="AXN28" s="383"/>
      <c r="AXO28" s="383"/>
      <c r="AXP28" s="383"/>
      <c r="AXQ28" s="383"/>
      <c r="AXR28" s="383"/>
      <c r="AXS28" s="383"/>
      <c r="AXT28" s="383"/>
      <c r="AXU28" s="383"/>
      <c r="AXV28" s="383"/>
      <c r="AXW28" s="383"/>
      <c r="AXX28" s="383"/>
      <c r="AXY28" s="383"/>
      <c r="AXZ28" s="383"/>
      <c r="AYA28" s="383"/>
      <c r="AYB28" s="383"/>
      <c r="AYC28" s="383"/>
      <c r="AYD28" s="383"/>
      <c r="AYE28" s="383"/>
      <c r="AYF28" s="383"/>
      <c r="AYG28" s="383"/>
      <c r="AYH28" s="383"/>
      <c r="AYI28" s="383"/>
      <c r="AYJ28" s="383"/>
      <c r="AYK28" s="383"/>
      <c r="AYL28" s="383"/>
      <c r="AYM28" s="383"/>
      <c r="AYN28" s="383"/>
      <c r="AYO28" s="383"/>
      <c r="AYP28" s="383"/>
      <c r="AYQ28" s="383"/>
      <c r="AYR28" s="383"/>
      <c r="AYS28" s="383"/>
      <c r="AYT28" s="383"/>
      <c r="AYU28" s="383"/>
      <c r="AYV28" s="383"/>
      <c r="AYW28" s="383"/>
      <c r="AYX28" s="383"/>
      <c r="AYY28" s="383"/>
      <c r="AYZ28" s="383"/>
      <c r="AZA28" s="383"/>
      <c r="AZB28" s="383"/>
      <c r="AZC28" s="383"/>
      <c r="AZD28" s="383"/>
      <c r="AZE28" s="383"/>
      <c r="AZF28" s="383"/>
      <c r="AZG28" s="383"/>
      <c r="AZH28" s="383"/>
      <c r="AZI28" s="383"/>
      <c r="AZJ28" s="383"/>
      <c r="AZK28" s="383"/>
      <c r="AZL28" s="383"/>
      <c r="AZM28" s="383"/>
      <c r="AZN28" s="383"/>
      <c r="AZO28" s="383"/>
      <c r="AZP28" s="383"/>
      <c r="AZQ28" s="383"/>
      <c r="AZR28" s="383"/>
      <c r="AZS28" s="383"/>
      <c r="AZT28" s="383"/>
      <c r="AZU28" s="383"/>
      <c r="AZV28" s="383"/>
      <c r="AZW28" s="383"/>
      <c r="AZX28" s="383"/>
      <c r="AZY28" s="383"/>
      <c r="AZZ28" s="383"/>
      <c r="BAA28" s="383"/>
      <c r="BAB28" s="383"/>
      <c r="BAC28" s="383"/>
      <c r="BAD28" s="383"/>
      <c r="BAE28" s="383"/>
      <c r="BAF28" s="383"/>
      <c r="BAG28" s="383"/>
      <c r="BAH28" s="383"/>
      <c r="BAI28" s="383"/>
      <c r="BAJ28" s="383"/>
      <c r="BAK28" s="383"/>
      <c r="BAL28" s="383"/>
      <c r="BAM28" s="383"/>
      <c r="BAN28" s="383"/>
      <c r="BAO28" s="383"/>
      <c r="BAP28" s="383"/>
      <c r="BAQ28" s="383"/>
      <c r="BAR28" s="383"/>
      <c r="BAS28" s="383"/>
      <c r="BAT28" s="383"/>
      <c r="BAU28" s="383"/>
      <c r="BAV28" s="383"/>
      <c r="BAW28" s="383"/>
      <c r="BAX28" s="383"/>
      <c r="BAY28" s="383"/>
      <c r="BAZ28" s="383"/>
      <c r="BBA28" s="383"/>
      <c r="BBB28" s="383"/>
      <c r="BBC28" s="383"/>
      <c r="BBD28" s="383"/>
      <c r="BBE28" s="383"/>
      <c r="BBF28" s="383"/>
      <c r="BBG28" s="383"/>
      <c r="BBH28" s="383"/>
      <c r="BBI28" s="383"/>
      <c r="BBJ28" s="383"/>
      <c r="BBK28" s="383"/>
      <c r="BBL28" s="383"/>
      <c r="BBM28" s="383"/>
      <c r="BBN28" s="383"/>
      <c r="BBO28" s="383"/>
      <c r="BBP28" s="383"/>
      <c r="BBQ28" s="383"/>
      <c r="BBR28" s="383"/>
      <c r="BBS28" s="383"/>
      <c r="BBT28" s="383"/>
      <c r="BBU28" s="383"/>
      <c r="BBV28" s="383"/>
      <c r="BBW28" s="383"/>
      <c r="BBX28" s="383"/>
      <c r="BBY28" s="383"/>
      <c r="BBZ28" s="383"/>
      <c r="BCA28" s="383"/>
      <c r="BCB28" s="383"/>
      <c r="BCC28" s="383"/>
      <c r="BCD28" s="383"/>
      <c r="BCE28" s="383"/>
      <c r="BCF28" s="383"/>
      <c r="BCG28" s="383"/>
      <c r="BCH28" s="383"/>
      <c r="BCI28" s="383"/>
      <c r="BCJ28" s="383"/>
      <c r="BCK28" s="383"/>
      <c r="BCL28" s="383"/>
      <c r="BCM28" s="383"/>
      <c r="BCN28" s="383"/>
      <c r="BCO28" s="383"/>
      <c r="BCP28" s="383"/>
      <c r="BCQ28" s="383"/>
      <c r="BCR28" s="383"/>
      <c r="BCS28" s="383"/>
      <c r="BCT28" s="383"/>
      <c r="BCU28" s="383"/>
      <c r="BCV28" s="383"/>
      <c r="BCW28" s="383"/>
      <c r="BCX28" s="383"/>
      <c r="BCY28" s="383"/>
      <c r="BCZ28" s="383"/>
      <c r="BDA28" s="383"/>
      <c r="BDB28" s="383"/>
      <c r="BDC28" s="383"/>
      <c r="BDD28" s="383"/>
      <c r="BDE28" s="383"/>
      <c r="BDF28" s="383"/>
      <c r="BDG28" s="383"/>
      <c r="BDH28" s="383"/>
      <c r="BDI28" s="383"/>
      <c r="BDJ28" s="383"/>
      <c r="BDK28" s="383"/>
      <c r="BDL28" s="383"/>
      <c r="BDM28" s="383"/>
      <c r="BDN28" s="383"/>
      <c r="BDO28" s="383"/>
      <c r="BDP28" s="383"/>
      <c r="BDQ28" s="383"/>
      <c r="BDR28" s="383"/>
      <c r="BDS28" s="383"/>
      <c r="BDT28" s="383"/>
      <c r="BDU28" s="383"/>
      <c r="BDV28" s="383"/>
      <c r="BDW28" s="383"/>
      <c r="BDX28" s="383"/>
      <c r="BDY28" s="383"/>
      <c r="BDZ28" s="383"/>
      <c r="BEA28" s="383"/>
      <c r="BEB28" s="383"/>
      <c r="BEC28" s="383"/>
      <c r="BED28" s="383"/>
      <c r="BEE28" s="383"/>
      <c r="BEF28" s="383"/>
      <c r="BEG28" s="383"/>
      <c r="BEH28" s="383"/>
      <c r="BEI28" s="383"/>
      <c r="BEJ28" s="383"/>
      <c r="BEK28" s="383"/>
      <c r="BEL28" s="383"/>
      <c r="BEM28" s="383"/>
      <c r="BEN28" s="383"/>
      <c r="BEO28" s="383"/>
      <c r="BEP28" s="383"/>
      <c r="BEQ28" s="383"/>
      <c r="BER28" s="383"/>
      <c r="BES28" s="383"/>
      <c r="BET28" s="383"/>
      <c r="BEU28" s="383"/>
      <c r="BEV28" s="383"/>
      <c r="BEW28" s="383"/>
      <c r="BEX28" s="383"/>
      <c r="BEY28" s="383"/>
      <c r="BEZ28" s="383"/>
      <c r="BFA28" s="383"/>
      <c r="BFB28" s="383"/>
      <c r="BFC28" s="383"/>
      <c r="BFD28" s="383"/>
      <c r="BFE28" s="383"/>
      <c r="BFF28" s="383"/>
      <c r="BFG28" s="383"/>
      <c r="BFH28" s="383"/>
      <c r="BFI28" s="383"/>
      <c r="BFJ28" s="383"/>
      <c r="BFK28" s="383"/>
      <c r="BFL28" s="383"/>
      <c r="BFM28" s="383"/>
      <c r="BFN28" s="383"/>
      <c r="BFO28" s="383"/>
      <c r="BFP28" s="383"/>
      <c r="BFQ28" s="383"/>
      <c r="BFR28" s="383"/>
      <c r="BFS28" s="383"/>
      <c r="BFT28" s="383"/>
      <c r="BFU28" s="383"/>
      <c r="BFV28" s="383"/>
      <c r="BFW28" s="383"/>
      <c r="BFX28" s="383"/>
      <c r="BFY28" s="383"/>
      <c r="BFZ28" s="383"/>
      <c r="BGA28" s="383"/>
      <c r="BGB28" s="383"/>
      <c r="BGC28" s="383"/>
      <c r="BGD28" s="383"/>
      <c r="BGE28" s="383"/>
      <c r="BGF28" s="383"/>
      <c r="BGG28" s="383"/>
      <c r="BGH28" s="383"/>
      <c r="BGI28" s="383"/>
      <c r="BGJ28" s="383"/>
      <c r="BGK28" s="383"/>
      <c r="BGL28" s="383"/>
      <c r="BGM28" s="383"/>
      <c r="BGN28" s="383"/>
      <c r="BGO28" s="383"/>
      <c r="BGP28" s="383"/>
      <c r="BGQ28" s="383"/>
      <c r="BGR28" s="383"/>
      <c r="BGS28" s="383"/>
      <c r="BGT28" s="383"/>
      <c r="BGU28" s="383"/>
      <c r="BGV28" s="383"/>
      <c r="BGW28" s="383"/>
      <c r="BGX28" s="383"/>
      <c r="BGY28" s="383"/>
      <c r="BGZ28" s="383"/>
      <c r="BHA28" s="383"/>
      <c r="BHB28" s="383"/>
      <c r="BHC28" s="383"/>
      <c r="BHD28" s="383"/>
      <c r="BHE28" s="383"/>
      <c r="BHF28" s="383"/>
      <c r="BHG28" s="383"/>
      <c r="BHH28" s="383"/>
      <c r="BHI28" s="383"/>
      <c r="BHJ28" s="383"/>
      <c r="BHK28" s="383"/>
      <c r="BHL28" s="383"/>
      <c r="BHM28" s="383"/>
      <c r="BHN28" s="383"/>
      <c r="BHO28" s="383"/>
      <c r="BHP28" s="383"/>
      <c r="BHQ28" s="383"/>
      <c r="BHR28" s="383"/>
      <c r="BHS28" s="383"/>
      <c r="BHT28" s="383"/>
      <c r="BHU28" s="383"/>
      <c r="BHV28" s="383"/>
      <c r="BHW28" s="383"/>
      <c r="BHX28" s="383"/>
      <c r="BHY28" s="383"/>
      <c r="BHZ28" s="383"/>
      <c r="BIA28" s="383"/>
      <c r="BIB28" s="383"/>
      <c r="BIC28" s="383"/>
      <c r="BID28" s="383"/>
      <c r="BIE28" s="383"/>
      <c r="BIF28" s="383"/>
      <c r="BIG28" s="383"/>
      <c r="BIH28" s="383"/>
      <c r="BII28" s="383"/>
      <c r="BIJ28" s="383"/>
      <c r="BIK28" s="383"/>
      <c r="BIL28" s="383"/>
      <c r="BIM28" s="383"/>
      <c r="BIN28" s="383"/>
      <c r="BIO28" s="383"/>
      <c r="BIP28" s="383"/>
      <c r="BIQ28" s="383"/>
      <c r="BIR28" s="383"/>
      <c r="BIS28" s="383"/>
      <c r="BIT28" s="383"/>
      <c r="BIU28" s="383"/>
      <c r="BIV28" s="383"/>
      <c r="BIW28" s="383"/>
      <c r="BIX28" s="383"/>
      <c r="BIY28" s="383"/>
      <c r="BIZ28" s="383"/>
      <c r="BJA28" s="383"/>
      <c r="BJB28" s="383"/>
      <c r="BJC28" s="383"/>
      <c r="BJD28" s="383"/>
      <c r="BJE28" s="383"/>
      <c r="BJF28" s="383"/>
      <c r="BJG28" s="383"/>
      <c r="BJH28" s="383"/>
      <c r="BJI28" s="383"/>
      <c r="BJJ28" s="383"/>
      <c r="BJK28" s="383"/>
      <c r="BJL28" s="383"/>
      <c r="BJM28" s="383"/>
      <c r="BJN28" s="383"/>
      <c r="BJO28" s="383"/>
      <c r="BJP28" s="383"/>
      <c r="BJQ28" s="383"/>
      <c r="BJR28" s="383"/>
      <c r="BJS28" s="383"/>
      <c r="BJT28" s="383"/>
      <c r="BJU28" s="383"/>
      <c r="BJV28" s="383"/>
      <c r="BJW28" s="383"/>
      <c r="BJX28" s="383"/>
      <c r="BJY28" s="383"/>
      <c r="BJZ28" s="383"/>
      <c r="BKA28" s="383"/>
      <c r="BKB28" s="383"/>
      <c r="BKC28" s="383"/>
      <c r="BKD28" s="383"/>
      <c r="BKE28" s="383"/>
      <c r="BKF28" s="383"/>
      <c r="BKG28" s="383"/>
      <c r="BKH28" s="383"/>
      <c r="BKI28" s="383"/>
      <c r="BKJ28" s="383"/>
      <c r="BKK28" s="383"/>
      <c r="BKL28" s="383"/>
      <c r="BKM28" s="383"/>
      <c r="BKN28" s="383"/>
      <c r="BKO28" s="383"/>
      <c r="BKP28" s="383"/>
      <c r="BKQ28" s="383"/>
      <c r="BKR28" s="383"/>
      <c r="BKS28" s="383"/>
      <c r="BKT28" s="383"/>
      <c r="BKU28" s="383"/>
      <c r="BKV28" s="383"/>
      <c r="BKW28" s="383"/>
      <c r="BKX28" s="383"/>
      <c r="BKY28" s="383"/>
      <c r="BKZ28" s="383"/>
      <c r="BLA28" s="383"/>
      <c r="BLB28" s="383"/>
      <c r="BLC28" s="383"/>
      <c r="BLD28" s="383"/>
      <c r="BLE28" s="383"/>
      <c r="BLF28" s="383"/>
      <c r="BLG28" s="383"/>
      <c r="BLH28" s="383"/>
      <c r="BLI28" s="383"/>
      <c r="BLJ28" s="383"/>
      <c r="BLK28" s="383"/>
      <c r="BLL28" s="383"/>
      <c r="BLM28" s="383"/>
      <c r="BLN28" s="383"/>
      <c r="BLO28" s="383"/>
      <c r="BLP28" s="383"/>
      <c r="BLQ28" s="383"/>
      <c r="BLR28" s="383"/>
      <c r="BLS28" s="383"/>
      <c r="BLT28" s="383"/>
      <c r="BLU28" s="383"/>
      <c r="BLV28" s="383"/>
      <c r="BLW28" s="383"/>
      <c r="BLX28" s="383"/>
      <c r="BLY28" s="383"/>
      <c r="BLZ28" s="383"/>
      <c r="BMA28" s="383"/>
      <c r="BMB28" s="383"/>
      <c r="BMC28" s="383"/>
      <c r="BMD28" s="383"/>
      <c r="BME28" s="383"/>
      <c r="BMF28" s="383"/>
      <c r="BMG28" s="383"/>
      <c r="BMH28" s="383"/>
      <c r="BMI28" s="383"/>
      <c r="BMJ28" s="383"/>
      <c r="BMK28" s="383"/>
      <c r="BML28" s="383"/>
      <c r="BMM28" s="383"/>
      <c r="BMN28" s="383"/>
      <c r="BMO28" s="383"/>
      <c r="BMP28" s="383"/>
      <c r="BMQ28" s="383"/>
      <c r="BMR28" s="383"/>
      <c r="BMS28" s="383"/>
      <c r="BMT28" s="383"/>
      <c r="BMU28" s="383"/>
      <c r="BMV28" s="383"/>
      <c r="BMW28" s="383"/>
      <c r="BMX28" s="383"/>
      <c r="BMY28" s="383"/>
      <c r="BMZ28" s="383"/>
      <c r="BNA28" s="383"/>
      <c r="BNB28" s="383"/>
      <c r="BNC28" s="383"/>
      <c r="BND28" s="383"/>
      <c r="BNE28" s="383"/>
      <c r="BNF28" s="383"/>
      <c r="BNG28" s="383"/>
      <c r="BNH28" s="383"/>
      <c r="BNI28" s="383"/>
      <c r="BNJ28" s="383"/>
      <c r="BNK28" s="383"/>
      <c r="BNL28" s="383"/>
      <c r="BNM28" s="383"/>
      <c r="BNN28" s="383"/>
      <c r="BNO28" s="383"/>
      <c r="BNP28" s="383"/>
      <c r="BNQ28" s="383"/>
      <c r="BNR28" s="383"/>
      <c r="BNS28" s="383"/>
      <c r="BNT28" s="383"/>
      <c r="BNU28" s="383"/>
      <c r="BNV28" s="383"/>
      <c r="BNW28" s="383"/>
      <c r="BNX28" s="383"/>
      <c r="BNY28" s="383"/>
      <c r="BNZ28" s="383"/>
      <c r="BOA28" s="383"/>
      <c r="BOB28" s="383"/>
      <c r="BOC28" s="383"/>
      <c r="BOD28" s="383"/>
      <c r="BOE28" s="383"/>
      <c r="BOF28" s="383"/>
      <c r="BOG28" s="383"/>
      <c r="BOH28" s="383"/>
      <c r="BOI28" s="383"/>
      <c r="BOJ28" s="383"/>
      <c r="BOK28" s="383"/>
      <c r="BOL28" s="383"/>
      <c r="BOM28" s="383"/>
      <c r="BON28" s="383"/>
      <c r="BOO28" s="383"/>
      <c r="BOP28" s="383"/>
      <c r="BOQ28" s="383"/>
      <c r="BOR28" s="383"/>
      <c r="BOS28" s="383"/>
      <c r="BOT28" s="383"/>
      <c r="BOU28" s="383"/>
      <c r="BOV28" s="383"/>
      <c r="BOW28" s="383"/>
      <c r="BOX28" s="383"/>
      <c r="BOY28" s="383"/>
      <c r="BOZ28" s="383"/>
      <c r="BPA28" s="383"/>
      <c r="BPB28" s="383"/>
      <c r="BPC28" s="383"/>
      <c r="BPD28" s="383"/>
      <c r="BPE28" s="383"/>
      <c r="BPF28" s="383"/>
      <c r="BPG28" s="383"/>
      <c r="BPH28" s="383"/>
      <c r="BPI28" s="383"/>
      <c r="BPJ28" s="383"/>
      <c r="BPK28" s="383"/>
      <c r="BPL28" s="383"/>
      <c r="BPM28" s="383"/>
      <c r="BPN28" s="383"/>
      <c r="BPO28" s="383"/>
      <c r="BPP28" s="383"/>
      <c r="BPQ28" s="383"/>
      <c r="BPR28" s="383"/>
      <c r="BPS28" s="383"/>
      <c r="BPT28" s="383"/>
      <c r="BPU28" s="383"/>
      <c r="BPV28" s="383"/>
      <c r="BPW28" s="383"/>
      <c r="BPX28" s="383"/>
      <c r="BPY28" s="383"/>
      <c r="BPZ28" s="383"/>
      <c r="BQA28" s="383"/>
      <c r="BQB28" s="383"/>
      <c r="BQC28" s="383"/>
      <c r="BQD28" s="383"/>
      <c r="BQE28" s="383"/>
      <c r="BQF28" s="383"/>
      <c r="BQG28" s="383"/>
      <c r="BQH28" s="383"/>
      <c r="BQI28" s="383"/>
      <c r="BQJ28" s="383"/>
      <c r="BQK28" s="383"/>
      <c r="BQL28" s="383"/>
      <c r="BQM28" s="383"/>
      <c r="BQN28" s="383"/>
      <c r="BQO28" s="383"/>
      <c r="BQP28" s="383"/>
      <c r="BQQ28" s="383"/>
      <c r="BQR28" s="383"/>
      <c r="BQS28" s="383"/>
      <c r="BQT28" s="383"/>
      <c r="BQU28" s="383"/>
      <c r="BQV28" s="383"/>
      <c r="BQW28" s="383"/>
      <c r="BQX28" s="383"/>
      <c r="BQY28" s="383"/>
      <c r="BQZ28" s="383"/>
      <c r="BRA28" s="383"/>
      <c r="BRB28" s="383"/>
      <c r="BRC28" s="383"/>
      <c r="BRD28" s="383"/>
      <c r="BRE28" s="383"/>
      <c r="BRF28" s="383"/>
      <c r="BRG28" s="383"/>
      <c r="BRH28" s="383"/>
      <c r="BRI28" s="383"/>
      <c r="BRJ28" s="383"/>
      <c r="BRK28" s="383"/>
      <c r="BRL28" s="383"/>
      <c r="BRM28" s="383"/>
      <c r="BRN28" s="383"/>
      <c r="BRO28" s="383"/>
      <c r="BRP28" s="383"/>
      <c r="BRQ28" s="383"/>
      <c r="BRR28" s="383"/>
      <c r="BRS28" s="383"/>
      <c r="BRT28" s="383"/>
      <c r="BRU28" s="383"/>
      <c r="BRV28" s="383"/>
      <c r="BRW28" s="383"/>
      <c r="BRX28" s="383"/>
      <c r="BRY28" s="383"/>
      <c r="BRZ28" s="383"/>
      <c r="BSA28" s="383"/>
      <c r="BSB28" s="383"/>
      <c r="BSC28" s="383"/>
      <c r="BSD28" s="383"/>
      <c r="BSE28" s="383"/>
      <c r="BSF28" s="383"/>
      <c r="BSG28" s="383"/>
      <c r="BSH28" s="383"/>
      <c r="BSI28" s="383"/>
      <c r="BSJ28" s="383"/>
      <c r="BSK28" s="383"/>
      <c r="BSL28" s="383"/>
      <c r="BSM28" s="383"/>
      <c r="BSN28" s="383"/>
      <c r="BSO28" s="383"/>
      <c r="BSP28" s="383"/>
      <c r="BSQ28" s="383"/>
      <c r="BSR28" s="383"/>
      <c r="BSS28" s="383"/>
      <c r="BST28" s="383"/>
      <c r="BSU28" s="383"/>
      <c r="BSV28" s="383"/>
      <c r="BSW28" s="383"/>
      <c r="BSX28" s="383"/>
      <c r="BSY28" s="383"/>
      <c r="BSZ28" s="383"/>
      <c r="BTA28" s="383"/>
      <c r="BTB28" s="383"/>
      <c r="BTC28" s="383"/>
      <c r="BTD28" s="383"/>
      <c r="BTE28" s="383"/>
      <c r="BTF28" s="383"/>
      <c r="BTG28" s="383"/>
      <c r="BTH28" s="383"/>
      <c r="BTI28" s="383"/>
      <c r="BTJ28" s="383"/>
      <c r="BTK28" s="383"/>
      <c r="BTL28" s="383"/>
      <c r="BTM28" s="383"/>
      <c r="BTN28" s="383"/>
      <c r="BTO28" s="383"/>
      <c r="BTP28" s="383"/>
      <c r="BTQ28" s="383"/>
      <c r="BTR28" s="383"/>
      <c r="BTS28" s="383"/>
      <c r="BTT28" s="383"/>
      <c r="BTU28" s="383"/>
      <c r="BTV28" s="383"/>
      <c r="BTW28" s="383"/>
      <c r="BTX28" s="383"/>
      <c r="BTY28" s="383"/>
      <c r="BTZ28" s="383"/>
      <c r="BUA28" s="383"/>
      <c r="BUB28" s="383"/>
      <c r="BUC28" s="383"/>
      <c r="BUD28" s="383"/>
      <c r="BUE28" s="383"/>
      <c r="BUF28" s="383"/>
      <c r="BUG28" s="383"/>
      <c r="BUH28" s="383"/>
      <c r="BUI28" s="383"/>
      <c r="BUJ28" s="383"/>
      <c r="BUK28" s="383"/>
      <c r="BUL28" s="383"/>
      <c r="BUM28" s="383"/>
      <c r="BUN28" s="383"/>
      <c r="BUO28" s="383"/>
      <c r="BUP28" s="383"/>
      <c r="BUQ28" s="383"/>
      <c r="BUR28" s="383"/>
      <c r="BUS28" s="383"/>
      <c r="BUT28" s="383"/>
      <c r="BUU28" s="383"/>
      <c r="BUV28" s="383"/>
      <c r="BUW28" s="383"/>
      <c r="BUX28" s="383"/>
      <c r="BUY28" s="383"/>
      <c r="BUZ28" s="383"/>
      <c r="BVA28" s="383"/>
      <c r="BVB28" s="383"/>
      <c r="BVC28" s="383"/>
      <c r="BVD28" s="383"/>
      <c r="BVE28" s="383"/>
      <c r="BVF28" s="383"/>
      <c r="BVG28" s="383"/>
      <c r="BVH28" s="383"/>
      <c r="BVI28" s="383"/>
      <c r="BVJ28" s="383"/>
      <c r="BVK28" s="383"/>
      <c r="BVL28" s="383"/>
      <c r="BVM28" s="383"/>
      <c r="BVN28" s="383"/>
      <c r="BVO28" s="383"/>
      <c r="BVP28" s="383"/>
      <c r="BVQ28" s="383"/>
      <c r="BVR28" s="383"/>
      <c r="BVS28" s="383"/>
      <c r="BVT28" s="383"/>
      <c r="BVU28" s="383"/>
      <c r="BVV28" s="383"/>
      <c r="BVW28" s="383"/>
      <c r="BVX28" s="383"/>
      <c r="BVY28" s="383"/>
      <c r="BVZ28" s="383"/>
      <c r="BWA28" s="383"/>
      <c r="BWB28" s="383"/>
      <c r="BWC28" s="383"/>
      <c r="BWD28" s="383"/>
      <c r="BWE28" s="383"/>
      <c r="BWF28" s="383"/>
      <c r="BWG28" s="383"/>
      <c r="BWH28" s="383"/>
      <c r="BWI28" s="383"/>
      <c r="BWJ28" s="383"/>
      <c r="BWK28" s="383"/>
      <c r="BWL28" s="383"/>
      <c r="BWM28" s="383"/>
      <c r="BWN28" s="383"/>
      <c r="BWO28" s="383"/>
      <c r="BWP28" s="383"/>
      <c r="BWQ28" s="383"/>
      <c r="BWR28" s="383"/>
      <c r="BWS28" s="383"/>
      <c r="BWT28" s="383"/>
      <c r="BWU28" s="383"/>
      <c r="BWV28" s="383"/>
      <c r="BWW28" s="383"/>
      <c r="BWX28" s="383"/>
      <c r="BWY28" s="383"/>
      <c r="BWZ28" s="383"/>
      <c r="BXA28" s="383"/>
      <c r="BXB28" s="383"/>
      <c r="BXC28" s="383"/>
      <c r="BXD28" s="383"/>
      <c r="BXE28" s="383"/>
      <c r="BXF28" s="383"/>
      <c r="BXG28" s="383"/>
      <c r="BXH28" s="383"/>
      <c r="BXI28" s="383"/>
      <c r="BXJ28" s="383"/>
      <c r="BXK28" s="383"/>
      <c r="BXL28" s="383"/>
      <c r="BXM28" s="383"/>
      <c r="BXN28" s="383"/>
      <c r="BXO28" s="383"/>
      <c r="BXP28" s="383"/>
      <c r="BXQ28" s="383"/>
      <c r="BXR28" s="383"/>
      <c r="BXS28" s="383"/>
      <c r="BXT28" s="383"/>
      <c r="BXU28" s="383"/>
      <c r="BXV28" s="383"/>
      <c r="BXW28" s="383"/>
      <c r="BXX28" s="383"/>
      <c r="BXY28" s="383"/>
      <c r="BXZ28" s="383"/>
      <c r="BYA28" s="383"/>
      <c r="BYB28" s="383"/>
      <c r="BYC28" s="383"/>
      <c r="BYD28" s="383"/>
      <c r="BYE28" s="383"/>
      <c r="BYF28" s="383"/>
      <c r="BYG28" s="383"/>
      <c r="BYH28" s="383"/>
      <c r="BYI28" s="383"/>
      <c r="BYJ28" s="383"/>
      <c r="BYK28" s="383"/>
      <c r="BYL28" s="383"/>
      <c r="BYM28" s="383"/>
      <c r="BYN28" s="383"/>
      <c r="BYO28" s="383"/>
      <c r="BYP28" s="383"/>
      <c r="BYQ28" s="383"/>
      <c r="BYR28" s="383"/>
      <c r="BYS28" s="383"/>
      <c r="BYT28" s="383"/>
      <c r="BYU28" s="383"/>
      <c r="BYV28" s="383"/>
      <c r="BYW28" s="383"/>
      <c r="BYX28" s="383"/>
      <c r="BYY28" s="383"/>
      <c r="BYZ28" s="383"/>
      <c r="BZA28" s="383"/>
      <c r="BZB28" s="383"/>
      <c r="BZC28" s="383"/>
      <c r="BZD28" s="383"/>
      <c r="BZE28" s="383"/>
      <c r="BZF28" s="383"/>
      <c r="BZG28" s="383"/>
      <c r="BZH28" s="383"/>
      <c r="BZI28" s="383"/>
      <c r="BZJ28" s="383"/>
      <c r="BZK28" s="383"/>
      <c r="BZL28" s="383"/>
      <c r="BZM28" s="383"/>
      <c r="BZN28" s="383"/>
      <c r="BZO28" s="383"/>
      <c r="BZP28" s="383"/>
      <c r="BZQ28" s="383"/>
      <c r="BZR28" s="383"/>
      <c r="BZS28" s="383"/>
      <c r="BZT28" s="383"/>
      <c r="BZU28" s="383"/>
      <c r="BZV28" s="383"/>
      <c r="BZW28" s="383"/>
      <c r="BZX28" s="383"/>
      <c r="BZY28" s="383"/>
      <c r="BZZ28" s="383"/>
      <c r="CAA28" s="383"/>
      <c r="CAB28" s="383"/>
      <c r="CAC28" s="383"/>
      <c r="CAD28" s="383"/>
      <c r="CAE28" s="383"/>
      <c r="CAF28" s="383"/>
      <c r="CAG28" s="383"/>
      <c r="CAH28" s="383"/>
      <c r="CAI28" s="383"/>
      <c r="CAJ28" s="383"/>
      <c r="CAK28" s="383"/>
      <c r="CAL28" s="383"/>
      <c r="CAM28" s="383"/>
      <c r="CAN28" s="383"/>
      <c r="CAO28" s="383"/>
      <c r="CAP28" s="383"/>
      <c r="CAQ28" s="383"/>
      <c r="CAR28" s="383"/>
      <c r="CAS28" s="383"/>
      <c r="CAT28" s="383"/>
      <c r="CAU28" s="383"/>
      <c r="CAV28" s="383"/>
      <c r="CAW28" s="383"/>
      <c r="CAX28" s="383"/>
      <c r="CAY28" s="383"/>
      <c r="CAZ28" s="383"/>
      <c r="CBA28" s="383"/>
      <c r="CBB28" s="383"/>
      <c r="CBC28" s="383"/>
      <c r="CBD28" s="383"/>
      <c r="CBE28" s="383"/>
      <c r="CBF28" s="383"/>
      <c r="CBG28" s="383"/>
      <c r="CBH28" s="383"/>
      <c r="CBI28" s="383"/>
      <c r="CBJ28" s="383"/>
      <c r="CBK28" s="383"/>
      <c r="CBL28" s="383"/>
      <c r="CBM28" s="383"/>
      <c r="CBN28" s="383"/>
      <c r="CBO28" s="383"/>
      <c r="CBP28" s="383"/>
      <c r="CBQ28" s="383"/>
      <c r="CBR28" s="383"/>
      <c r="CBS28" s="383"/>
      <c r="CBT28" s="383"/>
      <c r="CBU28" s="383"/>
      <c r="CBV28" s="383"/>
      <c r="CBW28" s="383"/>
      <c r="CBX28" s="383"/>
      <c r="CBY28" s="383"/>
      <c r="CBZ28" s="383"/>
      <c r="CCA28" s="383"/>
      <c r="CCB28" s="383"/>
      <c r="CCC28" s="383"/>
      <c r="CCD28" s="383"/>
      <c r="CCE28" s="383"/>
      <c r="CCF28" s="383"/>
      <c r="CCG28" s="383"/>
      <c r="CCH28" s="383"/>
      <c r="CCI28" s="383"/>
      <c r="CCJ28" s="383"/>
      <c r="CCK28" s="383"/>
      <c r="CCL28" s="383"/>
      <c r="CCM28" s="383"/>
      <c r="CCN28" s="383"/>
      <c r="CCO28" s="383"/>
      <c r="CCP28" s="383"/>
      <c r="CCQ28" s="383"/>
      <c r="CCR28" s="383"/>
      <c r="CCS28" s="383"/>
      <c r="CCT28" s="383"/>
      <c r="CCU28" s="383"/>
      <c r="CCV28" s="383"/>
      <c r="CCW28" s="383"/>
      <c r="CCX28" s="383"/>
      <c r="CCY28" s="383"/>
      <c r="CCZ28" s="383"/>
      <c r="CDA28" s="383"/>
      <c r="CDB28" s="383"/>
      <c r="CDC28" s="383"/>
      <c r="CDD28" s="383"/>
      <c r="CDE28" s="383"/>
      <c r="CDF28" s="383"/>
      <c r="CDG28" s="383"/>
      <c r="CDH28" s="383"/>
      <c r="CDI28" s="383"/>
      <c r="CDJ28" s="383"/>
      <c r="CDK28" s="383"/>
      <c r="CDL28" s="383"/>
      <c r="CDM28" s="383"/>
      <c r="CDN28" s="383"/>
      <c r="CDO28" s="383"/>
      <c r="CDP28" s="383"/>
      <c r="CDQ28" s="383"/>
      <c r="CDR28" s="383"/>
      <c r="CDS28" s="383"/>
      <c r="CDT28" s="383"/>
      <c r="CDU28" s="383"/>
      <c r="CDV28" s="383"/>
      <c r="CDW28" s="383"/>
      <c r="CDX28" s="383"/>
      <c r="CDY28" s="383"/>
      <c r="CDZ28" s="383"/>
      <c r="CEA28" s="383"/>
      <c r="CEB28" s="383"/>
      <c r="CEC28" s="383"/>
      <c r="CED28" s="383"/>
      <c r="CEE28" s="383"/>
      <c r="CEF28" s="383"/>
      <c r="CEG28" s="383"/>
      <c r="CEH28" s="383"/>
      <c r="CEI28" s="383"/>
      <c r="CEJ28" s="383"/>
      <c r="CEK28" s="383"/>
      <c r="CEL28" s="383"/>
      <c r="CEM28" s="383"/>
      <c r="CEN28" s="383"/>
      <c r="CEO28" s="383"/>
      <c r="CEP28" s="383"/>
      <c r="CEQ28" s="383"/>
      <c r="CER28" s="383"/>
      <c r="CES28" s="383"/>
      <c r="CET28" s="383"/>
      <c r="CEU28" s="383"/>
      <c r="CEV28" s="383"/>
      <c r="CEW28" s="383"/>
      <c r="CEX28" s="383"/>
      <c r="CEY28" s="383"/>
      <c r="CEZ28" s="383"/>
      <c r="CFA28" s="383"/>
      <c r="CFB28" s="383"/>
      <c r="CFC28" s="383"/>
      <c r="CFD28" s="383"/>
      <c r="CFE28" s="383"/>
      <c r="CFF28" s="383"/>
      <c r="CFG28" s="383"/>
      <c r="CFH28" s="383"/>
      <c r="CFI28" s="383"/>
      <c r="CFJ28" s="383"/>
      <c r="CFK28" s="383"/>
      <c r="CFL28" s="383"/>
      <c r="CFM28" s="383"/>
      <c r="CFN28" s="383"/>
      <c r="CFO28" s="383"/>
      <c r="CFP28" s="383"/>
      <c r="CFQ28" s="383"/>
      <c r="CFR28" s="383"/>
      <c r="CFS28" s="383"/>
      <c r="CFT28" s="383"/>
      <c r="CFU28" s="383"/>
      <c r="CFV28" s="383"/>
      <c r="CFW28" s="383"/>
      <c r="CFX28" s="383"/>
      <c r="CFY28" s="383"/>
      <c r="CFZ28" s="383"/>
      <c r="CGA28" s="383"/>
      <c r="CGB28" s="383"/>
      <c r="CGC28" s="383"/>
      <c r="CGD28" s="383"/>
      <c r="CGE28" s="383"/>
      <c r="CGF28" s="383"/>
      <c r="CGG28" s="383"/>
      <c r="CGH28" s="383"/>
      <c r="CGI28" s="383"/>
      <c r="CGJ28" s="383"/>
      <c r="CGK28" s="383"/>
      <c r="CGL28" s="383"/>
      <c r="CGM28" s="383"/>
      <c r="CGN28" s="383"/>
      <c r="CGO28" s="383"/>
      <c r="CGP28" s="383"/>
      <c r="CGQ28" s="383"/>
      <c r="CGR28" s="383"/>
      <c r="CGS28" s="383"/>
      <c r="CGT28" s="383"/>
      <c r="CGU28" s="383"/>
      <c r="CGV28" s="383"/>
      <c r="CGW28" s="383"/>
      <c r="CGX28" s="383"/>
      <c r="CGY28" s="383"/>
      <c r="CGZ28" s="383"/>
      <c r="CHA28" s="383"/>
      <c r="CHB28" s="383"/>
      <c r="CHC28" s="383"/>
      <c r="CHD28" s="383"/>
      <c r="CHE28" s="383"/>
      <c r="CHF28" s="383"/>
      <c r="CHG28" s="383"/>
      <c r="CHH28" s="383"/>
      <c r="CHI28" s="383"/>
      <c r="CHJ28" s="383"/>
      <c r="CHK28" s="383"/>
      <c r="CHL28" s="383"/>
      <c r="CHM28" s="383"/>
      <c r="CHN28" s="383"/>
      <c r="CHO28" s="383"/>
      <c r="CHP28" s="383"/>
      <c r="CHQ28" s="383"/>
      <c r="CHR28" s="383"/>
      <c r="CHS28" s="383"/>
      <c r="CHT28" s="383"/>
      <c r="CHU28" s="383"/>
      <c r="CHV28" s="383"/>
      <c r="CHW28" s="383"/>
      <c r="CHX28" s="383"/>
      <c r="CHY28" s="383"/>
      <c r="CHZ28" s="383"/>
      <c r="CIA28" s="383"/>
      <c r="CIB28" s="383"/>
      <c r="CIC28" s="383"/>
      <c r="CID28" s="383"/>
      <c r="CIE28" s="383"/>
      <c r="CIF28" s="383"/>
      <c r="CIG28" s="383"/>
      <c r="CIH28" s="383"/>
      <c r="CII28" s="383"/>
      <c r="CIJ28" s="383"/>
      <c r="CIK28" s="383"/>
      <c r="CIL28" s="383"/>
      <c r="CIM28" s="383"/>
      <c r="CIN28" s="383"/>
      <c r="CIO28" s="383"/>
      <c r="CIP28" s="383"/>
      <c r="CIQ28" s="383"/>
      <c r="CIR28" s="383"/>
      <c r="CIS28" s="383"/>
      <c r="CIT28" s="383"/>
      <c r="CIU28" s="383"/>
      <c r="CIV28" s="383"/>
      <c r="CIW28" s="383"/>
      <c r="CIX28" s="383"/>
      <c r="CIY28" s="383"/>
      <c r="CIZ28" s="383"/>
      <c r="CJA28" s="383"/>
      <c r="CJB28" s="383"/>
      <c r="CJC28" s="383"/>
      <c r="CJD28" s="383"/>
      <c r="CJE28" s="383"/>
      <c r="CJF28" s="383"/>
      <c r="CJG28" s="383"/>
      <c r="CJH28" s="383"/>
      <c r="CJI28" s="383"/>
      <c r="CJJ28" s="383"/>
      <c r="CJK28" s="383"/>
      <c r="CJL28" s="383"/>
      <c r="CJM28" s="383"/>
      <c r="CJN28" s="383"/>
      <c r="CJO28" s="383"/>
      <c r="CJP28" s="383"/>
      <c r="CJQ28" s="383"/>
      <c r="CJR28" s="383"/>
      <c r="CJS28" s="383"/>
      <c r="CJT28" s="383"/>
      <c r="CJU28" s="383"/>
      <c r="CJV28" s="383"/>
      <c r="CJW28" s="383"/>
      <c r="CJX28" s="383"/>
      <c r="CJY28" s="383"/>
      <c r="CJZ28" s="383"/>
      <c r="CKA28" s="383"/>
      <c r="CKB28" s="383"/>
      <c r="CKC28" s="383"/>
      <c r="CKD28" s="383"/>
      <c r="CKE28" s="383"/>
      <c r="CKF28" s="383"/>
      <c r="CKG28" s="383"/>
      <c r="CKH28" s="383"/>
      <c r="CKI28" s="383"/>
      <c r="CKJ28" s="383"/>
      <c r="CKK28" s="383"/>
      <c r="CKL28" s="383"/>
      <c r="CKM28" s="383"/>
      <c r="CKN28" s="383"/>
      <c r="CKO28" s="383"/>
      <c r="CKP28" s="383"/>
      <c r="CKQ28" s="383"/>
      <c r="CKR28" s="383"/>
      <c r="CKS28" s="383"/>
      <c r="CKT28" s="383"/>
      <c r="CKU28" s="383"/>
      <c r="CKV28" s="383"/>
      <c r="CKW28" s="383"/>
      <c r="CKX28" s="383"/>
      <c r="CKY28" s="383"/>
      <c r="CKZ28" s="383"/>
      <c r="CLA28" s="383"/>
      <c r="CLB28" s="383"/>
      <c r="CLC28" s="383"/>
      <c r="CLD28" s="383"/>
      <c r="CLE28" s="383"/>
      <c r="CLF28" s="383"/>
      <c r="CLG28" s="383"/>
      <c r="CLH28" s="383"/>
      <c r="CLI28" s="383"/>
      <c r="CLJ28" s="383"/>
      <c r="CLK28" s="383"/>
      <c r="CLL28" s="383"/>
      <c r="CLM28" s="383"/>
      <c r="CLN28" s="383"/>
      <c r="CLO28" s="383"/>
      <c r="CLP28" s="383"/>
      <c r="CLQ28" s="383"/>
      <c r="CLR28" s="383"/>
      <c r="CLS28" s="383"/>
      <c r="CLT28" s="383"/>
      <c r="CLU28" s="383"/>
      <c r="CLV28" s="383"/>
      <c r="CLW28" s="383"/>
      <c r="CLX28" s="383"/>
      <c r="CLY28" s="383"/>
      <c r="CLZ28" s="383"/>
      <c r="CMA28" s="383"/>
      <c r="CMB28" s="383"/>
      <c r="CMC28" s="383"/>
      <c r="CMD28" s="383"/>
      <c r="CME28" s="383"/>
      <c r="CMF28" s="383"/>
      <c r="CMG28" s="383"/>
      <c r="CMH28" s="383"/>
      <c r="CMI28" s="383"/>
      <c r="CMJ28" s="383"/>
      <c r="CMK28" s="383"/>
      <c r="CML28" s="383"/>
      <c r="CMM28" s="383"/>
      <c r="CMN28" s="383"/>
      <c r="CMO28" s="383"/>
      <c r="CMP28" s="383"/>
      <c r="CMQ28" s="383"/>
      <c r="CMR28" s="383"/>
      <c r="CMS28" s="383"/>
      <c r="CMT28" s="383"/>
      <c r="CMU28" s="383"/>
      <c r="CMV28" s="383"/>
      <c r="CMW28" s="383"/>
      <c r="CMX28" s="383"/>
      <c r="CMY28" s="383"/>
      <c r="CMZ28" s="383"/>
      <c r="CNA28" s="383"/>
      <c r="CNB28" s="383"/>
      <c r="CNC28" s="383"/>
      <c r="CND28" s="383"/>
      <c r="CNE28" s="383"/>
      <c r="CNF28" s="383"/>
      <c r="CNG28" s="383"/>
      <c r="CNH28" s="383"/>
      <c r="CNI28" s="383"/>
      <c r="CNJ28" s="383"/>
      <c r="CNK28" s="383"/>
      <c r="CNL28" s="383"/>
      <c r="CNM28" s="383"/>
      <c r="CNN28" s="383"/>
      <c r="CNO28" s="383"/>
      <c r="CNP28" s="383"/>
      <c r="CNQ28" s="383"/>
      <c r="CNR28" s="383"/>
      <c r="CNS28" s="383"/>
      <c r="CNT28" s="383"/>
      <c r="CNU28" s="383"/>
      <c r="CNV28" s="383"/>
      <c r="CNW28" s="383"/>
      <c r="CNX28" s="383"/>
      <c r="CNY28" s="383"/>
      <c r="CNZ28" s="383"/>
      <c r="COA28" s="383"/>
      <c r="COB28" s="383"/>
      <c r="COC28" s="383"/>
      <c r="COD28" s="383"/>
      <c r="COE28" s="383"/>
      <c r="COF28" s="383"/>
      <c r="COG28" s="383"/>
      <c r="COH28" s="383"/>
      <c r="COI28" s="383"/>
      <c r="COJ28" s="383"/>
      <c r="COK28" s="383"/>
      <c r="COL28" s="383"/>
      <c r="COM28" s="383"/>
      <c r="CON28" s="383"/>
      <c r="COO28" s="383"/>
      <c r="COP28" s="383"/>
      <c r="COQ28" s="383"/>
      <c r="COR28" s="383"/>
      <c r="COS28" s="383"/>
      <c r="COT28" s="383"/>
      <c r="COU28" s="383"/>
      <c r="COV28" s="383"/>
      <c r="COW28" s="383"/>
      <c r="COX28" s="383"/>
      <c r="COY28" s="383"/>
      <c r="COZ28" s="383"/>
      <c r="CPA28" s="383"/>
      <c r="CPB28" s="383"/>
      <c r="CPC28" s="383"/>
      <c r="CPD28" s="383"/>
      <c r="CPE28" s="383"/>
      <c r="CPF28" s="383"/>
      <c r="CPG28" s="383"/>
      <c r="CPH28" s="383"/>
      <c r="CPI28" s="383"/>
      <c r="CPJ28" s="383"/>
      <c r="CPK28" s="383"/>
      <c r="CPL28" s="383"/>
      <c r="CPM28" s="383"/>
      <c r="CPN28" s="383"/>
      <c r="CPO28" s="383"/>
      <c r="CPP28" s="383"/>
      <c r="CPQ28" s="383"/>
      <c r="CPR28" s="383"/>
      <c r="CPS28" s="383"/>
      <c r="CPT28" s="383"/>
      <c r="CPU28" s="383"/>
      <c r="CPV28" s="383"/>
      <c r="CPW28" s="383"/>
      <c r="CPX28" s="383"/>
      <c r="CPY28" s="383"/>
      <c r="CPZ28" s="383"/>
      <c r="CQA28" s="383"/>
      <c r="CQB28" s="383"/>
      <c r="CQC28" s="383"/>
      <c r="CQD28" s="383"/>
      <c r="CQE28" s="383"/>
      <c r="CQF28" s="383"/>
      <c r="CQG28" s="383"/>
      <c r="CQH28" s="383"/>
      <c r="CQI28" s="383"/>
      <c r="CQJ28" s="383"/>
      <c r="CQK28" s="383"/>
      <c r="CQL28" s="383"/>
      <c r="CQM28" s="383"/>
      <c r="CQN28" s="383"/>
      <c r="CQO28" s="383"/>
      <c r="CQP28" s="383"/>
      <c r="CQQ28" s="383"/>
      <c r="CQR28" s="383"/>
      <c r="CQS28" s="383"/>
      <c r="CQT28" s="383"/>
      <c r="CQU28" s="383"/>
      <c r="CQV28" s="383"/>
      <c r="CQW28" s="383"/>
      <c r="CQX28" s="383"/>
      <c r="CQY28" s="383"/>
      <c r="CQZ28" s="383"/>
      <c r="CRA28" s="383"/>
      <c r="CRB28" s="383"/>
      <c r="CRC28" s="383"/>
      <c r="CRD28" s="383"/>
      <c r="CRE28" s="383"/>
      <c r="CRF28" s="383"/>
      <c r="CRG28" s="383"/>
      <c r="CRH28" s="383"/>
      <c r="CRI28" s="383"/>
      <c r="CRJ28" s="383"/>
      <c r="CRK28" s="383"/>
      <c r="CRL28" s="383"/>
      <c r="CRM28" s="383"/>
      <c r="CRN28" s="383"/>
      <c r="CRO28" s="383"/>
      <c r="CRP28" s="383"/>
      <c r="CRQ28" s="383"/>
      <c r="CRR28" s="383"/>
      <c r="CRS28" s="383"/>
      <c r="CRT28" s="383"/>
      <c r="CRU28" s="383"/>
      <c r="CRV28" s="383"/>
      <c r="CRW28" s="383"/>
      <c r="CRX28" s="383"/>
      <c r="CRY28" s="383"/>
      <c r="CRZ28" s="383"/>
      <c r="CSA28" s="383"/>
      <c r="CSB28" s="383"/>
      <c r="CSC28" s="383"/>
      <c r="CSD28" s="383"/>
      <c r="CSE28" s="383"/>
      <c r="CSF28" s="383"/>
      <c r="CSG28" s="383"/>
      <c r="CSH28" s="383"/>
      <c r="CSI28" s="383"/>
      <c r="CSJ28" s="383"/>
      <c r="CSK28" s="383"/>
      <c r="CSL28" s="383"/>
      <c r="CSM28" s="383"/>
      <c r="CSN28" s="383"/>
      <c r="CSO28" s="383"/>
      <c r="CSP28" s="383"/>
      <c r="CSQ28" s="383"/>
      <c r="CSR28" s="383"/>
      <c r="CSS28" s="383"/>
      <c r="CST28" s="383"/>
      <c r="CSU28" s="383"/>
      <c r="CSV28" s="383"/>
      <c r="CSW28" s="383"/>
      <c r="CSX28" s="383"/>
      <c r="CSY28" s="383"/>
      <c r="CSZ28" s="383"/>
      <c r="CTA28" s="383"/>
      <c r="CTB28" s="383"/>
      <c r="CTC28" s="383"/>
      <c r="CTD28" s="383"/>
      <c r="CTE28" s="383"/>
      <c r="CTF28" s="383"/>
      <c r="CTG28" s="383"/>
      <c r="CTH28" s="383"/>
      <c r="CTI28" s="383"/>
      <c r="CTJ28" s="383"/>
      <c r="CTK28" s="383"/>
      <c r="CTL28" s="383"/>
      <c r="CTM28" s="383"/>
      <c r="CTN28" s="383"/>
      <c r="CTO28" s="383"/>
      <c r="CTP28" s="383"/>
      <c r="CTQ28" s="383"/>
      <c r="CTR28" s="383"/>
      <c r="CTS28" s="383"/>
      <c r="CTT28" s="383"/>
      <c r="CTU28" s="383"/>
      <c r="CTV28" s="383"/>
      <c r="CTW28" s="383"/>
      <c r="CTX28" s="383"/>
      <c r="CTY28" s="383"/>
      <c r="CTZ28" s="383"/>
      <c r="CUA28" s="383"/>
      <c r="CUB28" s="383"/>
      <c r="CUC28" s="383"/>
      <c r="CUD28" s="383"/>
      <c r="CUE28" s="383"/>
      <c r="CUF28" s="383"/>
      <c r="CUG28" s="383"/>
      <c r="CUH28" s="383"/>
      <c r="CUI28" s="383"/>
      <c r="CUJ28" s="383"/>
      <c r="CUK28" s="383"/>
      <c r="CUL28" s="383"/>
      <c r="CUM28" s="383"/>
      <c r="CUN28" s="383"/>
      <c r="CUO28" s="383"/>
      <c r="CUP28" s="383"/>
      <c r="CUQ28" s="383"/>
      <c r="CUR28" s="383"/>
      <c r="CUS28" s="383"/>
      <c r="CUT28" s="383"/>
      <c r="CUU28" s="383"/>
      <c r="CUV28" s="383"/>
      <c r="CUW28" s="383"/>
      <c r="CUX28" s="383"/>
      <c r="CUY28" s="383"/>
      <c r="CUZ28" s="383"/>
      <c r="CVA28" s="383"/>
      <c r="CVB28" s="383"/>
      <c r="CVC28" s="383"/>
      <c r="CVD28" s="383"/>
      <c r="CVE28" s="383"/>
      <c r="CVF28" s="383"/>
      <c r="CVG28" s="383"/>
      <c r="CVH28" s="383"/>
      <c r="CVI28" s="383"/>
      <c r="CVJ28" s="383"/>
      <c r="CVK28" s="383"/>
      <c r="CVL28" s="383"/>
      <c r="CVM28" s="383"/>
      <c r="CVN28" s="383"/>
      <c r="CVO28" s="383"/>
      <c r="CVP28" s="383"/>
      <c r="CVQ28" s="383"/>
      <c r="CVR28" s="383"/>
      <c r="CVS28" s="383"/>
      <c r="CVT28" s="383"/>
      <c r="CVU28" s="383"/>
      <c r="CVV28" s="383"/>
      <c r="CVW28" s="383"/>
      <c r="CVX28" s="383"/>
      <c r="CVY28" s="383"/>
      <c r="CVZ28" s="383"/>
      <c r="CWA28" s="383"/>
      <c r="CWB28" s="383"/>
      <c r="CWC28" s="383"/>
      <c r="CWD28" s="383"/>
      <c r="CWE28" s="383"/>
      <c r="CWF28" s="383"/>
      <c r="CWG28" s="383"/>
      <c r="CWH28" s="383"/>
      <c r="CWI28" s="383"/>
      <c r="CWJ28" s="383"/>
      <c r="CWK28" s="383"/>
      <c r="CWL28" s="383"/>
      <c r="CWM28" s="383"/>
      <c r="CWN28" s="383"/>
      <c r="CWO28" s="383"/>
      <c r="CWP28" s="383"/>
      <c r="CWQ28" s="383"/>
      <c r="CWR28" s="383"/>
      <c r="CWS28" s="383"/>
      <c r="CWT28" s="383"/>
      <c r="CWU28" s="383"/>
      <c r="CWV28" s="383"/>
      <c r="CWW28" s="383"/>
      <c r="CWX28" s="383"/>
      <c r="CWY28" s="383"/>
      <c r="CWZ28" s="383"/>
      <c r="CXA28" s="383"/>
      <c r="CXB28" s="383"/>
      <c r="CXC28" s="383"/>
      <c r="CXD28" s="383"/>
      <c r="CXE28" s="383"/>
      <c r="CXF28" s="383"/>
      <c r="CXG28" s="383"/>
      <c r="CXH28" s="383"/>
      <c r="CXI28" s="383"/>
      <c r="CXJ28" s="383"/>
      <c r="CXK28" s="383"/>
      <c r="CXL28" s="383"/>
      <c r="CXM28" s="383"/>
      <c r="CXN28" s="383"/>
      <c r="CXO28" s="383"/>
      <c r="CXP28" s="383"/>
      <c r="CXQ28" s="383"/>
      <c r="CXR28" s="383"/>
      <c r="CXS28" s="383"/>
      <c r="CXT28" s="383"/>
      <c r="CXU28" s="383"/>
      <c r="CXV28" s="383"/>
      <c r="CXW28" s="383"/>
      <c r="CXX28" s="383"/>
      <c r="CXY28" s="383"/>
      <c r="CXZ28" s="383"/>
      <c r="CYA28" s="383"/>
      <c r="CYB28" s="383"/>
      <c r="CYC28" s="383"/>
      <c r="CYD28" s="383"/>
      <c r="CYE28" s="383"/>
      <c r="CYF28" s="383"/>
      <c r="CYG28" s="383"/>
      <c r="CYH28" s="383"/>
      <c r="CYI28" s="383"/>
      <c r="CYJ28" s="383"/>
      <c r="CYK28" s="383"/>
      <c r="CYL28" s="383"/>
      <c r="CYM28" s="383"/>
      <c r="CYN28" s="383"/>
      <c r="CYO28" s="383"/>
      <c r="CYP28" s="383"/>
      <c r="CYQ28" s="383"/>
      <c r="CYR28" s="383"/>
      <c r="CYS28" s="383"/>
      <c r="CYT28" s="383"/>
      <c r="CYU28" s="383"/>
      <c r="CYV28" s="383"/>
      <c r="CYW28" s="383"/>
      <c r="CYX28" s="383"/>
      <c r="CYY28" s="383"/>
      <c r="CYZ28" s="383"/>
      <c r="CZA28" s="383"/>
      <c r="CZB28" s="383"/>
      <c r="CZC28" s="383"/>
      <c r="CZD28" s="383"/>
      <c r="CZE28" s="383"/>
      <c r="CZF28" s="383"/>
      <c r="CZG28" s="383"/>
      <c r="CZH28" s="383"/>
      <c r="CZI28" s="383"/>
      <c r="CZJ28" s="383"/>
      <c r="CZK28" s="383"/>
      <c r="CZL28" s="383"/>
      <c r="CZM28" s="383"/>
      <c r="CZN28" s="383"/>
      <c r="CZO28" s="383"/>
      <c r="CZP28" s="383"/>
      <c r="CZQ28" s="383"/>
      <c r="CZR28" s="383"/>
      <c r="CZS28" s="383"/>
      <c r="CZT28" s="383"/>
      <c r="CZU28" s="383"/>
      <c r="CZV28" s="383"/>
      <c r="CZW28" s="383"/>
      <c r="CZX28" s="383"/>
      <c r="CZY28" s="383"/>
      <c r="CZZ28" s="383"/>
      <c r="DAA28" s="383"/>
      <c r="DAB28" s="383"/>
      <c r="DAC28" s="383"/>
      <c r="DAD28" s="383"/>
      <c r="DAE28" s="383"/>
      <c r="DAF28" s="383"/>
      <c r="DAG28" s="383"/>
      <c r="DAH28" s="383"/>
      <c r="DAI28" s="383"/>
      <c r="DAJ28" s="383"/>
      <c r="DAK28" s="383"/>
      <c r="DAL28" s="383"/>
      <c r="DAM28" s="383"/>
      <c r="DAN28" s="383"/>
      <c r="DAO28" s="383"/>
      <c r="DAP28" s="383"/>
      <c r="DAQ28" s="383"/>
      <c r="DAR28" s="383"/>
      <c r="DAS28" s="383"/>
      <c r="DAT28" s="383"/>
      <c r="DAU28" s="383"/>
      <c r="DAV28" s="383"/>
      <c r="DAW28" s="383"/>
      <c r="DAX28" s="383"/>
      <c r="DAY28" s="383"/>
      <c r="DAZ28" s="383"/>
      <c r="DBA28" s="383"/>
      <c r="DBB28" s="383"/>
      <c r="DBC28" s="383"/>
      <c r="DBD28" s="383"/>
      <c r="DBE28" s="383"/>
      <c r="DBF28" s="383"/>
      <c r="DBG28" s="383"/>
      <c r="DBH28" s="383"/>
      <c r="DBI28" s="383"/>
      <c r="DBJ28" s="383"/>
      <c r="DBK28" s="383"/>
      <c r="DBL28" s="383"/>
      <c r="DBM28" s="383"/>
      <c r="DBN28" s="383"/>
      <c r="DBO28" s="383"/>
      <c r="DBP28" s="383"/>
      <c r="DBQ28" s="383"/>
      <c r="DBR28" s="383"/>
      <c r="DBS28" s="383"/>
      <c r="DBT28" s="383"/>
      <c r="DBU28" s="383"/>
      <c r="DBV28" s="383"/>
      <c r="DBW28" s="383"/>
      <c r="DBX28" s="383"/>
      <c r="DBY28" s="383"/>
      <c r="DBZ28" s="383"/>
      <c r="DCA28" s="383"/>
      <c r="DCB28" s="383"/>
      <c r="DCC28" s="383"/>
      <c r="DCD28" s="383"/>
      <c r="DCE28" s="383"/>
      <c r="DCF28" s="383"/>
      <c r="DCG28" s="383"/>
      <c r="DCH28" s="383"/>
      <c r="DCI28" s="383"/>
      <c r="DCJ28" s="383"/>
      <c r="DCK28" s="383"/>
      <c r="DCL28" s="383"/>
      <c r="DCM28" s="383"/>
      <c r="DCN28" s="383"/>
      <c r="DCO28" s="383"/>
      <c r="DCP28" s="383"/>
      <c r="DCQ28" s="383"/>
      <c r="DCR28" s="383"/>
      <c r="DCS28" s="383"/>
      <c r="DCT28" s="383"/>
      <c r="DCU28" s="383"/>
      <c r="DCV28" s="383"/>
      <c r="DCW28" s="383"/>
      <c r="DCX28" s="383"/>
      <c r="DCY28" s="383"/>
      <c r="DCZ28" s="383"/>
      <c r="DDA28" s="383"/>
      <c r="DDB28" s="383"/>
      <c r="DDC28" s="383"/>
      <c r="DDD28" s="383"/>
      <c r="DDE28" s="383"/>
      <c r="DDF28" s="383"/>
      <c r="DDG28" s="383"/>
      <c r="DDH28" s="383"/>
      <c r="DDI28" s="383"/>
      <c r="DDJ28" s="383"/>
      <c r="DDK28" s="383"/>
      <c r="DDL28" s="383"/>
      <c r="DDM28" s="383"/>
      <c r="DDN28" s="383"/>
      <c r="DDO28" s="383"/>
      <c r="DDP28" s="383"/>
      <c r="DDQ28" s="383"/>
      <c r="DDR28" s="383"/>
      <c r="DDS28" s="383"/>
      <c r="DDT28" s="383"/>
      <c r="DDU28" s="383"/>
      <c r="DDV28" s="383"/>
      <c r="DDW28" s="383"/>
      <c r="DDX28" s="383"/>
      <c r="DDY28" s="383"/>
      <c r="DDZ28" s="383"/>
      <c r="DEA28" s="383"/>
      <c r="DEB28" s="383"/>
      <c r="DEC28" s="383"/>
      <c r="DED28" s="383"/>
      <c r="DEE28" s="383"/>
      <c r="DEF28" s="383"/>
      <c r="DEG28" s="383"/>
      <c r="DEH28" s="383"/>
      <c r="DEI28" s="383"/>
      <c r="DEJ28" s="383"/>
      <c r="DEK28" s="383"/>
      <c r="DEL28" s="383"/>
      <c r="DEM28" s="383"/>
      <c r="DEN28" s="383"/>
      <c r="DEO28" s="383"/>
      <c r="DEP28" s="383"/>
      <c r="DEQ28" s="383"/>
      <c r="DER28" s="383"/>
      <c r="DES28" s="383"/>
      <c r="DET28" s="383"/>
      <c r="DEU28" s="383"/>
      <c r="DEV28" s="383"/>
      <c r="DEW28" s="383"/>
      <c r="DEX28" s="383"/>
      <c r="DEY28" s="383"/>
      <c r="DEZ28" s="383"/>
      <c r="DFA28" s="383"/>
      <c r="DFB28" s="383"/>
      <c r="DFC28" s="383"/>
      <c r="DFD28" s="383"/>
      <c r="DFE28" s="383"/>
      <c r="DFF28" s="383"/>
      <c r="DFG28" s="383"/>
      <c r="DFH28" s="383"/>
      <c r="DFI28" s="383"/>
      <c r="DFJ28" s="383"/>
      <c r="DFK28" s="383"/>
      <c r="DFL28" s="383"/>
      <c r="DFM28" s="383"/>
      <c r="DFN28" s="383"/>
      <c r="DFO28" s="383"/>
      <c r="DFP28" s="383"/>
      <c r="DFQ28" s="383"/>
      <c r="DFR28" s="383"/>
      <c r="DFS28" s="383"/>
      <c r="DFT28" s="383"/>
      <c r="DFU28" s="383"/>
      <c r="DFV28" s="383"/>
      <c r="DFW28" s="383"/>
      <c r="DFX28" s="383"/>
      <c r="DFY28" s="383"/>
      <c r="DFZ28" s="383"/>
      <c r="DGA28" s="383"/>
      <c r="DGB28" s="383"/>
      <c r="DGC28" s="383"/>
      <c r="DGD28" s="383"/>
      <c r="DGE28" s="383"/>
      <c r="DGF28" s="383"/>
      <c r="DGG28" s="383"/>
      <c r="DGH28" s="383"/>
      <c r="DGI28" s="383"/>
      <c r="DGJ28" s="383"/>
      <c r="DGK28" s="383"/>
      <c r="DGL28" s="383"/>
      <c r="DGM28" s="383"/>
      <c r="DGN28" s="383"/>
      <c r="DGO28" s="383"/>
      <c r="DGP28" s="383"/>
      <c r="DGQ28" s="383"/>
      <c r="DGR28" s="383"/>
      <c r="DGS28" s="383"/>
      <c r="DGT28" s="383"/>
      <c r="DGU28" s="383"/>
      <c r="DGV28" s="383"/>
      <c r="DGW28" s="383"/>
      <c r="DGX28" s="383"/>
      <c r="DGY28" s="383"/>
      <c r="DGZ28" s="383"/>
      <c r="DHA28" s="383"/>
      <c r="DHB28" s="383"/>
      <c r="DHC28" s="383"/>
      <c r="DHD28" s="383"/>
      <c r="DHE28" s="383"/>
      <c r="DHF28" s="383"/>
      <c r="DHG28" s="383"/>
      <c r="DHH28" s="383"/>
      <c r="DHI28" s="383"/>
      <c r="DHJ28" s="383"/>
      <c r="DHK28" s="383"/>
      <c r="DHL28" s="383"/>
      <c r="DHM28" s="383"/>
      <c r="DHN28" s="383"/>
      <c r="DHO28" s="383"/>
      <c r="DHP28" s="383"/>
      <c r="DHQ28" s="383"/>
      <c r="DHR28" s="383"/>
      <c r="DHS28" s="383"/>
      <c r="DHT28" s="383"/>
      <c r="DHU28" s="383"/>
      <c r="DHV28" s="383"/>
      <c r="DHW28" s="383"/>
      <c r="DHX28" s="383"/>
      <c r="DHY28" s="383"/>
      <c r="DHZ28" s="383"/>
      <c r="DIA28" s="383"/>
      <c r="DIB28" s="383"/>
      <c r="DIC28" s="383"/>
      <c r="DID28" s="383"/>
      <c r="DIE28" s="383"/>
      <c r="DIF28" s="383"/>
      <c r="DIG28" s="383"/>
      <c r="DIH28" s="383"/>
      <c r="DII28" s="383"/>
      <c r="DIJ28" s="383"/>
      <c r="DIK28" s="383"/>
      <c r="DIL28" s="383"/>
      <c r="DIM28" s="383"/>
      <c r="DIN28" s="383"/>
      <c r="DIO28" s="383"/>
      <c r="DIP28" s="383"/>
      <c r="DIQ28" s="383"/>
      <c r="DIR28" s="383"/>
      <c r="DIS28" s="383"/>
      <c r="DIT28" s="383"/>
      <c r="DIU28" s="383"/>
      <c r="DIV28" s="383"/>
      <c r="DIW28" s="383"/>
      <c r="DIX28" s="383"/>
      <c r="DIY28" s="383"/>
      <c r="DIZ28" s="383"/>
      <c r="DJA28" s="383"/>
      <c r="DJB28" s="383"/>
      <c r="DJC28" s="383"/>
      <c r="DJD28" s="383"/>
      <c r="DJE28" s="383"/>
      <c r="DJF28" s="383"/>
      <c r="DJG28" s="383"/>
      <c r="DJH28" s="383"/>
      <c r="DJI28" s="383"/>
      <c r="DJJ28" s="383"/>
      <c r="DJK28" s="383"/>
      <c r="DJL28" s="383"/>
      <c r="DJM28" s="383"/>
      <c r="DJN28" s="383"/>
      <c r="DJO28" s="383"/>
      <c r="DJP28" s="383"/>
      <c r="DJQ28" s="383"/>
      <c r="DJR28" s="383"/>
      <c r="DJS28" s="383"/>
      <c r="DJT28" s="383"/>
      <c r="DJU28" s="383"/>
      <c r="DJV28" s="383"/>
      <c r="DJW28" s="383"/>
      <c r="DJX28" s="383"/>
      <c r="DJY28" s="383"/>
      <c r="DJZ28" s="383"/>
      <c r="DKA28" s="383"/>
      <c r="DKB28" s="383"/>
      <c r="DKC28" s="383"/>
      <c r="DKD28" s="383"/>
      <c r="DKE28" s="383"/>
      <c r="DKF28" s="383"/>
      <c r="DKG28" s="383"/>
      <c r="DKH28" s="383"/>
      <c r="DKI28" s="383"/>
      <c r="DKJ28" s="383"/>
      <c r="DKK28" s="383"/>
      <c r="DKL28" s="383"/>
      <c r="DKM28" s="383"/>
      <c r="DKN28" s="383"/>
      <c r="DKO28" s="383"/>
      <c r="DKP28" s="383"/>
      <c r="DKQ28" s="383"/>
      <c r="DKR28" s="383"/>
      <c r="DKS28" s="383"/>
      <c r="DKT28" s="383"/>
      <c r="DKU28" s="383"/>
      <c r="DKV28" s="383"/>
      <c r="DKW28" s="383"/>
      <c r="DKX28" s="383"/>
      <c r="DKY28" s="383"/>
      <c r="DKZ28" s="383"/>
      <c r="DLA28" s="383"/>
      <c r="DLB28" s="383"/>
      <c r="DLC28" s="383"/>
      <c r="DLD28" s="383"/>
      <c r="DLE28" s="383"/>
      <c r="DLF28" s="383"/>
      <c r="DLG28" s="383"/>
      <c r="DLH28" s="383"/>
      <c r="DLI28" s="383"/>
      <c r="DLJ28" s="383"/>
      <c r="DLK28" s="383"/>
      <c r="DLL28" s="383"/>
      <c r="DLM28" s="383"/>
      <c r="DLN28" s="383"/>
      <c r="DLO28" s="383"/>
      <c r="DLP28" s="383"/>
      <c r="DLQ28" s="383"/>
      <c r="DLR28" s="383"/>
      <c r="DLS28" s="383"/>
      <c r="DLT28" s="383"/>
      <c r="DLU28" s="383"/>
      <c r="DLV28" s="383"/>
      <c r="DLW28" s="383"/>
      <c r="DLX28" s="383"/>
      <c r="DLY28" s="383"/>
      <c r="DLZ28" s="383"/>
      <c r="DMA28" s="383"/>
      <c r="DMB28" s="383"/>
      <c r="DMC28" s="383"/>
      <c r="DMD28" s="383"/>
      <c r="DME28" s="383"/>
      <c r="DMF28" s="383"/>
      <c r="DMG28" s="383"/>
      <c r="DMH28" s="383"/>
      <c r="DMI28" s="383"/>
      <c r="DMJ28" s="383"/>
      <c r="DMK28" s="383"/>
      <c r="DML28" s="383"/>
      <c r="DMM28" s="383"/>
      <c r="DMN28" s="383"/>
      <c r="DMO28" s="383"/>
      <c r="DMP28" s="383"/>
      <c r="DMQ28" s="383"/>
      <c r="DMR28" s="383"/>
      <c r="DMS28" s="383"/>
      <c r="DMT28" s="383"/>
      <c r="DMU28" s="383"/>
      <c r="DMV28" s="383"/>
      <c r="DMW28" s="383"/>
      <c r="DMX28" s="383"/>
      <c r="DMY28" s="383"/>
      <c r="DMZ28" s="383"/>
      <c r="DNA28" s="383"/>
      <c r="DNB28" s="383"/>
      <c r="DNC28" s="383"/>
      <c r="DND28" s="383"/>
      <c r="DNE28" s="383"/>
      <c r="DNF28" s="383"/>
      <c r="DNG28" s="383"/>
      <c r="DNH28" s="383"/>
      <c r="DNI28" s="383"/>
      <c r="DNJ28" s="383"/>
      <c r="DNK28" s="383"/>
      <c r="DNL28" s="383"/>
      <c r="DNM28" s="383"/>
      <c r="DNN28" s="383"/>
      <c r="DNO28" s="383"/>
      <c r="DNP28" s="383"/>
      <c r="DNQ28" s="383"/>
      <c r="DNR28" s="383"/>
      <c r="DNS28" s="383"/>
      <c r="DNT28" s="383"/>
      <c r="DNU28" s="383"/>
      <c r="DNV28" s="383"/>
      <c r="DNW28" s="383"/>
      <c r="DNX28" s="383"/>
      <c r="DNY28" s="383"/>
      <c r="DNZ28" s="383"/>
      <c r="DOA28" s="383"/>
      <c r="DOB28" s="383"/>
      <c r="DOC28" s="383"/>
      <c r="DOD28" s="383"/>
      <c r="DOE28" s="383"/>
      <c r="DOF28" s="383"/>
      <c r="DOG28" s="383"/>
      <c r="DOH28" s="383"/>
      <c r="DOI28" s="383"/>
      <c r="DOJ28" s="383"/>
      <c r="DOK28" s="383"/>
      <c r="DOL28" s="383"/>
      <c r="DOM28" s="383"/>
      <c r="DON28" s="383"/>
      <c r="DOO28" s="383"/>
      <c r="DOP28" s="383"/>
      <c r="DOQ28" s="383"/>
      <c r="DOR28" s="383"/>
      <c r="DOS28" s="383"/>
      <c r="DOT28" s="383"/>
      <c r="DOU28" s="383"/>
      <c r="DOV28" s="383"/>
      <c r="DOW28" s="383"/>
      <c r="DOX28" s="383"/>
      <c r="DOY28" s="383"/>
      <c r="DOZ28" s="383"/>
      <c r="DPA28" s="383"/>
      <c r="DPB28" s="383"/>
      <c r="DPC28" s="383"/>
      <c r="DPD28" s="383"/>
      <c r="DPE28" s="383"/>
      <c r="DPF28" s="383"/>
      <c r="DPG28" s="383"/>
      <c r="DPH28" s="383"/>
      <c r="DPI28" s="383"/>
      <c r="DPJ28" s="383"/>
      <c r="DPK28" s="383"/>
      <c r="DPL28" s="383"/>
      <c r="DPM28" s="383"/>
      <c r="DPN28" s="383"/>
      <c r="DPO28" s="383"/>
      <c r="DPP28" s="383"/>
      <c r="DPQ28" s="383"/>
      <c r="DPR28" s="383"/>
      <c r="DPS28" s="383"/>
      <c r="DPT28" s="383"/>
      <c r="DPU28" s="383"/>
      <c r="DPV28" s="383"/>
      <c r="DPW28" s="383"/>
      <c r="DPX28" s="383"/>
      <c r="DPY28" s="383"/>
      <c r="DPZ28" s="383"/>
      <c r="DQA28" s="383"/>
      <c r="DQB28" s="383"/>
      <c r="DQC28" s="383"/>
      <c r="DQD28" s="383"/>
      <c r="DQE28" s="383"/>
      <c r="DQF28" s="383"/>
      <c r="DQG28" s="383"/>
      <c r="DQH28" s="383"/>
      <c r="DQI28" s="383"/>
      <c r="DQJ28" s="383"/>
      <c r="DQK28" s="383"/>
      <c r="DQL28" s="383"/>
      <c r="DQM28" s="383"/>
      <c r="DQN28" s="383"/>
      <c r="DQO28" s="383"/>
      <c r="DQP28" s="383"/>
      <c r="DQQ28" s="383"/>
      <c r="DQR28" s="383"/>
      <c r="DQS28" s="383"/>
      <c r="DQT28" s="383"/>
      <c r="DQU28" s="383"/>
      <c r="DQV28" s="383"/>
      <c r="DQW28" s="383"/>
      <c r="DQX28" s="383"/>
      <c r="DQY28" s="383"/>
      <c r="DQZ28" s="383"/>
      <c r="DRA28" s="383"/>
      <c r="DRB28" s="383"/>
      <c r="DRC28" s="383"/>
      <c r="DRD28" s="383"/>
      <c r="DRE28" s="383"/>
      <c r="DRF28" s="383"/>
      <c r="DRG28" s="383"/>
      <c r="DRH28" s="383"/>
      <c r="DRI28" s="383"/>
      <c r="DRJ28" s="383"/>
      <c r="DRK28" s="383"/>
      <c r="DRL28" s="383"/>
      <c r="DRM28" s="383"/>
      <c r="DRN28" s="383"/>
      <c r="DRO28" s="383"/>
      <c r="DRP28" s="383"/>
      <c r="DRQ28" s="383"/>
      <c r="DRR28" s="383"/>
      <c r="DRS28" s="383"/>
      <c r="DRT28" s="383"/>
      <c r="DRU28" s="383"/>
      <c r="DRV28" s="383"/>
      <c r="DRW28" s="383"/>
      <c r="DRX28" s="383"/>
      <c r="DRY28" s="383"/>
      <c r="DRZ28" s="383"/>
      <c r="DSA28" s="383"/>
      <c r="DSB28" s="383"/>
      <c r="DSC28" s="383"/>
      <c r="DSD28" s="383"/>
      <c r="DSE28" s="383"/>
      <c r="DSF28" s="383"/>
      <c r="DSG28" s="383"/>
      <c r="DSH28" s="383"/>
      <c r="DSI28" s="383"/>
      <c r="DSJ28" s="383"/>
      <c r="DSK28" s="383"/>
      <c r="DSL28" s="383"/>
      <c r="DSM28" s="383"/>
      <c r="DSN28" s="383"/>
      <c r="DSO28" s="383"/>
      <c r="DSP28" s="383"/>
      <c r="DSQ28" s="383"/>
      <c r="DSR28" s="383"/>
      <c r="DSS28" s="383"/>
      <c r="DST28" s="383"/>
      <c r="DSU28" s="383"/>
      <c r="DSV28" s="383"/>
      <c r="DSW28" s="383"/>
      <c r="DSX28" s="383"/>
      <c r="DSY28" s="383"/>
      <c r="DSZ28" s="383"/>
      <c r="DTA28" s="383"/>
      <c r="DTB28" s="383"/>
      <c r="DTC28" s="383"/>
      <c r="DTD28" s="383"/>
      <c r="DTE28" s="383"/>
      <c r="DTF28" s="383"/>
      <c r="DTG28" s="383"/>
      <c r="DTH28" s="383"/>
      <c r="DTI28" s="383"/>
      <c r="DTJ28" s="383"/>
      <c r="DTK28" s="383"/>
      <c r="DTL28" s="383"/>
      <c r="DTM28" s="383"/>
      <c r="DTN28" s="383"/>
      <c r="DTO28" s="383"/>
      <c r="DTP28" s="383"/>
      <c r="DTQ28" s="383"/>
      <c r="DTR28" s="383"/>
      <c r="DTS28" s="383"/>
      <c r="DTT28" s="383"/>
      <c r="DTU28" s="383"/>
      <c r="DTV28" s="383"/>
      <c r="DTW28" s="383"/>
      <c r="DTX28" s="383"/>
      <c r="DTY28" s="383"/>
      <c r="DTZ28" s="383"/>
      <c r="DUA28" s="383"/>
      <c r="DUB28" s="383"/>
      <c r="DUC28" s="383"/>
      <c r="DUD28" s="383"/>
      <c r="DUE28" s="383"/>
      <c r="DUF28" s="383"/>
      <c r="DUG28" s="383"/>
      <c r="DUH28" s="383"/>
      <c r="DUI28" s="383"/>
      <c r="DUJ28" s="383"/>
      <c r="DUK28" s="383"/>
      <c r="DUL28" s="383"/>
      <c r="DUM28" s="383"/>
      <c r="DUN28" s="383"/>
      <c r="DUO28" s="383"/>
      <c r="DUP28" s="383"/>
      <c r="DUQ28" s="383"/>
      <c r="DUR28" s="383"/>
      <c r="DUS28" s="383"/>
      <c r="DUT28" s="383"/>
      <c r="DUU28" s="383"/>
      <c r="DUV28" s="383"/>
      <c r="DUW28" s="383"/>
      <c r="DUX28" s="383"/>
      <c r="DUY28" s="383"/>
      <c r="DUZ28" s="383"/>
      <c r="DVA28" s="383"/>
      <c r="DVB28" s="383"/>
      <c r="DVC28" s="383"/>
      <c r="DVD28" s="383"/>
      <c r="DVE28" s="383"/>
      <c r="DVF28" s="383"/>
      <c r="DVG28" s="383"/>
      <c r="DVH28" s="383"/>
      <c r="DVI28" s="383"/>
      <c r="DVJ28" s="383"/>
      <c r="DVK28" s="383"/>
      <c r="DVL28" s="383"/>
      <c r="DVM28" s="383"/>
      <c r="DVN28" s="383"/>
      <c r="DVO28" s="383"/>
      <c r="DVP28" s="383"/>
      <c r="DVQ28" s="383"/>
      <c r="DVR28" s="383"/>
      <c r="DVS28" s="383"/>
      <c r="DVT28" s="383"/>
      <c r="DVU28" s="383"/>
      <c r="DVV28" s="383"/>
      <c r="DVW28" s="383"/>
      <c r="DVX28" s="383"/>
      <c r="DVY28" s="383"/>
      <c r="DVZ28" s="383"/>
      <c r="DWA28" s="383"/>
      <c r="DWB28" s="383"/>
      <c r="DWC28" s="383"/>
      <c r="DWD28" s="383"/>
      <c r="DWE28" s="383"/>
      <c r="DWF28" s="383"/>
      <c r="DWG28" s="383"/>
      <c r="DWH28" s="383"/>
      <c r="DWI28" s="383"/>
      <c r="DWJ28" s="383"/>
      <c r="DWK28" s="383"/>
      <c r="DWL28" s="383"/>
      <c r="DWM28" s="383"/>
      <c r="DWN28" s="383"/>
      <c r="DWO28" s="383"/>
      <c r="DWP28" s="383"/>
      <c r="DWQ28" s="383"/>
      <c r="DWR28" s="383"/>
      <c r="DWS28" s="383"/>
      <c r="DWT28" s="383"/>
      <c r="DWU28" s="383"/>
      <c r="DWV28" s="383"/>
      <c r="DWW28" s="383"/>
      <c r="DWX28" s="383"/>
      <c r="DWY28" s="383"/>
      <c r="DWZ28" s="383"/>
      <c r="DXA28" s="383"/>
      <c r="DXB28" s="383"/>
      <c r="DXC28" s="383"/>
      <c r="DXD28" s="383"/>
      <c r="DXE28" s="383"/>
      <c r="DXF28" s="383"/>
      <c r="DXG28" s="383"/>
      <c r="DXH28" s="383"/>
      <c r="DXI28" s="383"/>
      <c r="DXJ28" s="383"/>
      <c r="DXK28" s="383"/>
      <c r="DXL28" s="383"/>
      <c r="DXM28" s="383"/>
      <c r="DXN28" s="383"/>
      <c r="DXO28" s="383"/>
      <c r="DXP28" s="383"/>
      <c r="DXQ28" s="383"/>
      <c r="DXR28" s="383"/>
      <c r="DXS28" s="383"/>
      <c r="DXT28" s="383"/>
      <c r="DXU28" s="383"/>
      <c r="DXV28" s="383"/>
      <c r="DXW28" s="383"/>
      <c r="DXX28" s="383"/>
      <c r="DXY28" s="383"/>
      <c r="DXZ28" s="383"/>
      <c r="DYA28" s="383"/>
      <c r="DYB28" s="383"/>
      <c r="DYC28" s="383"/>
      <c r="DYD28" s="383"/>
      <c r="DYE28" s="383"/>
      <c r="DYF28" s="383"/>
      <c r="DYG28" s="383"/>
      <c r="DYH28" s="383"/>
      <c r="DYI28" s="383"/>
      <c r="DYJ28" s="383"/>
      <c r="DYK28" s="383"/>
      <c r="DYL28" s="383"/>
      <c r="DYM28" s="383"/>
      <c r="DYN28" s="383"/>
      <c r="DYO28" s="383"/>
      <c r="DYP28" s="383"/>
      <c r="DYQ28" s="383"/>
      <c r="DYR28" s="383"/>
      <c r="DYS28" s="383"/>
      <c r="DYT28" s="383"/>
      <c r="DYU28" s="383"/>
      <c r="DYV28" s="383"/>
      <c r="DYW28" s="383"/>
      <c r="DYX28" s="383"/>
      <c r="DYY28" s="383"/>
      <c r="DYZ28" s="383"/>
      <c r="DZA28" s="383"/>
      <c r="DZB28" s="383"/>
      <c r="DZC28" s="383"/>
      <c r="DZD28" s="383"/>
      <c r="DZE28" s="383"/>
      <c r="DZF28" s="383"/>
      <c r="DZG28" s="383"/>
      <c r="DZH28" s="383"/>
      <c r="DZI28" s="383"/>
      <c r="DZJ28" s="383"/>
      <c r="DZK28" s="383"/>
      <c r="DZL28" s="383"/>
      <c r="DZM28" s="383"/>
      <c r="DZN28" s="383"/>
      <c r="DZO28" s="383"/>
      <c r="DZP28" s="383"/>
      <c r="DZQ28" s="383"/>
      <c r="DZR28" s="383"/>
      <c r="DZS28" s="383"/>
      <c r="DZT28" s="383"/>
      <c r="DZU28" s="383"/>
      <c r="DZV28" s="383"/>
      <c r="DZW28" s="383"/>
      <c r="DZX28" s="383"/>
      <c r="DZY28" s="383"/>
      <c r="DZZ28" s="383"/>
      <c r="EAA28" s="383"/>
      <c r="EAB28" s="383"/>
      <c r="EAC28" s="383"/>
      <c r="EAD28" s="383"/>
      <c r="EAE28" s="383"/>
      <c r="EAF28" s="383"/>
      <c r="EAG28" s="383"/>
      <c r="EAH28" s="383"/>
      <c r="EAI28" s="383"/>
      <c r="EAJ28" s="383"/>
      <c r="EAK28" s="383"/>
      <c r="EAL28" s="383"/>
      <c r="EAM28" s="383"/>
      <c r="EAN28" s="383"/>
      <c r="EAO28" s="383"/>
      <c r="EAP28" s="383"/>
      <c r="EAQ28" s="383"/>
      <c r="EAR28" s="383"/>
      <c r="EAS28" s="383"/>
      <c r="EAT28" s="383"/>
      <c r="EAU28" s="383"/>
      <c r="EAV28" s="383"/>
      <c r="EAW28" s="383"/>
      <c r="EAX28" s="383"/>
      <c r="EAY28" s="383"/>
      <c r="EAZ28" s="383"/>
      <c r="EBA28" s="383"/>
      <c r="EBB28" s="383"/>
      <c r="EBC28" s="383"/>
      <c r="EBD28" s="383"/>
      <c r="EBE28" s="383"/>
      <c r="EBF28" s="383"/>
      <c r="EBG28" s="383"/>
      <c r="EBH28" s="383"/>
      <c r="EBI28" s="383"/>
      <c r="EBJ28" s="383"/>
      <c r="EBK28" s="383"/>
      <c r="EBL28" s="383"/>
      <c r="EBM28" s="383"/>
      <c r="EBN28" s="383"/>
      <c r="EBO28" s="383"/>
      <c r="EBP28" s="383"/>
      <c r="EBQ28" s="383"/>
      <c r="EBR28" s="383"/>
      <c r="EBS28" s="383"/>
      <c r="EBT28" s="383"/>
      <c r="EBU28" s="383"/>
      <c r="EBV28" s="383"/>
      <c r="EBW28" s="383"/>
      <c r="EBX28" s="383"/>
      <c r="EBY28" s="383"/>
      <c r="EBZ28" s="383"/>
      <c r="ECA28" s="383"/>
      <c r="ECB28" s="383"/>
      <c r="ECC28" s="383"/>
      <c r="ECD28" s="383"/>
      <c r="ECE28" s="383"/>
      <c r="ECF28" s="383"/>
      <c r="ECG28" s="383"/>
      <c r="ECH28" s="383"/>
      <c r="ECI28" s="383"/>
      <c r="ECJ28" s="383"/>
      <c r="ECK28" s="383"/>
      <c r="ECL28" s="383"/>
      <c r="ECM28" s="383"/>
      <c r="ECN28" s="383"/>
      <c r="ECO28" s="383"/>
      <c r="ECP28" s="383"/>
      <c r="ECQ28" s="383"/>
      <c r="ECR28" s="383"/>
      <c r="ECS28" s="383"/>
      <c r="ECT28" s="383"/>
      <c r="ECU28" s="383"/>
      <c r="ECV28" s="383"/>
      <c r="ECW28" s="383"/>
      <c r="ECX28" s="383"/>
      <c r="ECY28" s="383"/>
      <c r="ECZ28" s="383"/>
      <c r="EDA28" s="383"/>
      <c r="EDB28" s="383"/>
      <c r="EDC28" s="383"/>
      <c r="EDD28" s="383"/>
      <c r="EDE28" s="383"/>
      <c r="EDF28" s="383"/>
      <c r="EDG28" s="383"/>
      <c r="EDH28" s="383"/>
      <c r="EDI28" s="383"/>
      <c r="EDJ28" s="383"/>
      <c r="EDK28" s="383"/>
      <c r="EDL28" s="383"/>
      <c r="EDM28" s="383"/>
      <c r="EDN28" s="383"/>
      <c r="EDO28" s="383"/>
      <c r="EDP28" s="383"/>
      <c r="EDQ28" s="383"/>
      <c r="EDR28" s="383"/>
      <c r="EDS28" s="383"/>
      <c r="EDT28" s="383"/>
      <c r="EDU28" s="383"/>
      <c r="EDV28" s="383"/>
      <c r="EDW28" s="383"/>
      <c r="EDX28" s="383"/>
      <c r="EDY28" s="383"/>
      <c r="EDZ28" s="383"/>
      <c r="EEA28" s="383"/>
      <c r="EEB28" s="383"/>
      <c r="EEC28" s="383"/>
      <c r="EED28" s="383"/>
      <c r="EEE28" s="383"/>
      <c r="EEF28" s="383"/>
      <c r="EEG28" s="383"/>
      <c r="EEH28" s="383"/>
      <c r="EEI28" s="383"/>
      <c r="EEJ28" s="383"/>
      <c r="EEK28" s="383"/>
      <c r="EEL28" s="383"/>
      <c r="EEM28" s="383"/>
      <c r="EEN28" s="383"/>
      <c r="EEO28" s="383"/>
      <c r="EEP28" s="383"/>
      <c r="EEQ28" s="383"/>
      <c r="EER28" s="383"/>
      <c r="EES28" s="383"/>
      <c r="EET28" s="383"/>
      <c r="EEU28" s="383"/>
      <c r="EEV28" s="383"/>
      <c r="EEW28" s="383"/>
      <c r="EEX28" s="383"/>
      <c r="EEY28" s="383"/>
      <c r="EEZ28" s="383"/>
      <c r="EFA28" s="383"/>
      <c r="EFB28" s="383"/>
      <c r="EFC28" s="383"/>
      <c r="EFD28" s="383"/>
      <c r="EFE28" s="383"/>
      <c r="EFF28" s="383"/>
      <c r="EFG28" s="383"/>
      <c r="EFH28" s="383"/>
      <c r="EFI28" s="383"/>
      <c r="EFJ28" s="383"/>
      <c r="EFK28" s="383"/>
      <c r="EFL28" s="383"/>
      <c r="EFM28" s="383"/>
      <c r="EFN28" s="383"/>
      <c r="EFO28" s="383"/>
      <c r="EFP28" s="383"/>
      <c r="EFQ28" s="383"/>
      <c r="EFR28" s="383"/>
      <c r="EFS28" s="383"/>
      <c r="EFT28" s="383"/>
      <c r="EFU28" s="383"/>
      <c r="EFV28" s="383"/>
      <c r="EFW28" s="383"/>
      <c r="EFX28" s="383"/>
      <c r="EFY28" s="383"/>
      <c r="EFZ28" s="383"/>
      <c r="EGA28" s="383"/>
      <c r="EGB28" s="383"/>
      <c r="EGC28" s="383"/>
      <c r="EGD28" s="383"/>
      <c r="EGE28" s="383"/>
      <c r="EGF28" s="383"/>
      <c r="EGG28" s="383"/>
      <c r="EGH28" s="383"/>
      <c r="EGI28" s="383"/>
      <c r="EGJ28" s="383"/>
      <c r="EGK28" s="383"/>
      <c r="EGL28" s="383"/>
      <c r="EGM28" s="383"/>
      <c r="EGN28" s="383"/>
      <c r="EGO28" s="383"/>
      <c r="EGP28" s="383"/>
      <c r="EGQ28" s="383"/>
      <c r="EGR28" s="383"/>
      <c r="EGS28" s="383"/>
      <c r="EGT28" s="383"/>
      <c r="EGU28" s="383"/>
      <c r="EGV28" s="383"/>
      <c r="EGW28" s="383"/>
      <c r="EGX28" s="383"/>
      <c r="EGY28" s="383"/>
      <c r="EGZ28" s="383"/>
      <c r="EHA28" s="383"/>
      <c r="EHB28" s="383"/>
      <c r="EHC28" s="383"/>
      <c r="EHD28" s="383"/>
      <c r="EHE28" s="383"/>
      <c r="EHF28" s="383"/>
      <c r="EHG28" s="383"/>
      <c r="EHH28" s="383"/>
      <c r="EHI28" s="383"/>
      <c r="EHJ28" s="383"/>
      <c r="EHK28" s="383"/>
      <c r="EHL28" s="383"/>
      <c r="EHM28" s="383"/>
      <c r="EHN28" s="383"/>
      <c r="EHO28" s="383"/>
      <c r="EHP28" s="383"/>
      <c r="EHQ28" s="383"/>
      <c r="EHR28" s="383"/>
      <c r="EHS28" s="383"/>
      <c r="EHT28" s="383"/>
      <c r="EHU28" s="383"/>
      <c r="EHV28" s="383"/>
      <c r="EHW28" s="383"/>
      <c r="EHX28" s="383"/>
      <c r="EHY28" s="383"/>
      <c r="EHZ28" s="383"/>
      <c r="EIA28" s="383"/>
      <c r="EIB28" s="383"/>
      <c r="EIC28" s="383"/>
      <c r="EID28" s="383"/>
      <c r="EIE28" s="383"/>
      <c r="EIF28" s="383"/>
      <c r="EIG28" s="383"/>
      <c r="EIH28" s="383"/>
      <c r="EII28" s="383"/>
      <c r="EIJ28" s="383"/>
      <c r="EIK28" s="383"/>
      <c r="EIL28" s="383"/>
      <c r="EIM28" s="383"/>
      <c r="EIN28" s="383"/>
      <c r="EIO28" s="383"/>
      <c r="EIP28" s="383"/>
      <c r="EIQ28" s="383"/>
      <c r="EIR28" s="383"/>
      <c r="EIS28" s="383"/>
      <c r="EIT28" s="383"/>
      <c r="EIU28" s="383"/>
      <c r="EIV28" s="383"/>
      <c r="EIW28" s="383"/>
      <c r="EIX28" s="383"/>
      <c r="EIY28" s="383"/>
      <c r="EIZ28" s="383"/>
      <c r="EJA28" s="383"/>
      <c r="EJB28" s="383"/>
      <c r="EJC28" s="383"/>
      <c r="EJD28" s="383"/>
      <c r="EJE28" s="383"/>
      <c r="EJF28" s="383"/>
      <c r="EJG28" s="383"/>
      <c r="EJH28" s="383"/>
      <c r="EJI28" s="383"/>
      <c r="EJJ28" s="383"/>
      <c r="EJK28" s="383"/>
      <c r="EJL28" s="383"/>
      <c r="EJM28" s="383"/>
      <c r="EJN28" s="383"/>
      <c r="EJO28" s="383"/>
      <c r="EJP28" s="383"/>
      <c r="EJQ28" s="383"/>
      <c r="EJR28" s="383"/>
      <c r="EJS28" s="383"/>
      <c r="EJT28" s="383"/>
      <c r="EJU28" s="383"/>
      <c r="EJV28" s="383"/>
      <c r="EJW28" s="383"/>
      <c r="EJX28" s="383"/>
      <c r="EJY28" s="383"/>
      <c r="EJZ28" s="383"/>
      <c r="EKA28" s="383"/>
      <c r="EKB28" s="383"/>
      <c r="EKC28" s="383"/>
      <c r="EKD28" s="383"/>
      <c r="EKE28" s="383"/>
      <c r="EKF28" s="383"/>
      <c r="EKG28" s="383"/>
      <c r="EKH28" s="383"/>
      <c r="EKI28" s="383"/>
      <c r="EKJ28" s="383"/>
      <c r="EKK28" s="383"/>
      <c r="EKL28" s="383"/>
      <c r="EKM28" s="383"/>
      <c r="EKN28" s="383"/>
      <c r="EKO28" s="383"/>
      <c r="EKP28" s="383"/>
      <c r="EKQ28" s="383"/>
      <c r="EKR28" s="383"/>
      <c r="EKS28" s="383"/>
      <c r="EKT28" s="383"/>
      <c r="EKU28" s="383"/>
      <c r="EKV28" s="383"/>
      <c r="EKW28" s="383"/>
      <c r="EKX28" s="383"/>
      <c r="EKY28" s="383"/>
      <c r="EKZ28" s="383"/>
      <c r="ELA28" s="383"/>
      <c r="ELB28" s="383"/>
      <c r="ELC28" s="383"/>
      <c r="ELD28" s="383"/>
      <c r="ELE28" s="383"/>
      <c r="ELF28" s="383"/>
      <c r="ELG28" s="383"/>
      <c r="ELH28" s="383"/>
      <c r="ELI28" s="383"/>
      <c r="ELJ28" s="383"/>
      <c r="ELK28" s="383"/>
      <c r="ELL28" s="383"/>
      <c r="ELM28" s="383"/>
      <c r="ELN28" s="383"/>
      <c r="ELO28" s="383"/>
      <c r="ELP28" s="383"/>
      <c r="ELQ28" s="383"/>
      <c r="ELR28" s="383"/>
      <c r="ELS28" s="383"/>
      <c r="ELT28" s="383"/>
      <c r="ELU28" s="383"/>
      <c r="ELV28" s="383"/>
      <c r="ELW28" s="383"/>
      <c r="ELX28" s="383"/>
      <c r="ELY28" s="383"/>
      <c r="ELZ28" s="383"/>
      <c r="EMA28" s="383"/>
      <c r="EMB28" s="383"/>
      <c r="EMC28" s="383"/>
      <c r="EMD28" s="383"/>
      <c r="EME28" s="383"/>
      <c r="EMF28" s="383"/>
      <c r="EMG28" s="383"/>
      <c r="EMH28" s="383"/>
      <c r="EMI28" s="383"/>
      <c r="EMJ28" s="383"/>
      <c r="EMK28" s="383"/>
      <c r="EML28" s="383"/>
      <c r="EMM28" s="383"/>
      <c r="EMN28" s="383"/>
      <c r="EMO28" s="383"/>
      <c r="EMP28" s="383"/>
      <c r="EMQ28" s="383"/>
      <c r="EMR28" s="383"/>
      <c r="EMS28" s="383"/>
      <c r="EMT28" s="383"/>
      <c r="EMU28" s="383"/>
      <c r="EMV28" s="383"/>
      <c r="EMW28" s="383"/>
      <c r="EMX28" s="383"/>
      <c r="EMY28" s="383"/>
      <c r="EMZ28" s="383"/>
      <c r="ENA28" s="383"/>
      <c r="ENB28" s="383"/>
      <c r="ENC28" s="383"/>
      <c r="END28" s="383"/>
      <c r="ENE28" s="383"/>
      <c r="ENF28" s="383"/>
      <c r="ENG28" s="383"/>
      <c r="ENH28" s="383"/>
      <c r="ENI28" s="383"/>
      <c r="ENJ28" s="383"/>
      <c r="ENK28" s="383"/>
      <c r="ENL28" s="383"/>
      <c r="ENM28" s="383"/>
      <c r="ENN28" s="383"/>
      <c r="ENO28" s="383"/>
      <c r="ENP28" s="383"/>
      <c r="ENQ28" s="383"/>
      <c r="ENR28" s="383"/>
      <c r="ENS28" s="383"/>
      <c r="ENT28" s="383"/>
      <c r="ENU28" s="383"/>
      <c r="ENV28" s="383"/>
      <c r="ENW28" s="383"/>
      <c r="ENX28" s="383"/>
      <c r="ENY28" s="383"/>
      <c r="ENZ28" s="383"/>
      <c r="EOA28" s="383"/>
      <c r="EOB28" s="383"/>
      <c r="EOC28" s="383"/>
      <c r="EOD28" s="383"/>
      <c r="EOE28" s="383"/>
      <c r="EOF28" s="383"/>
      <c r="EOG28" s="383"/>
      <c r="EOH28" s="383"/>
      <c r="EOI28" s="383"/>
      <c r="EOJ28" s="383"/>
      <c r="EOK28" s="383"/>
      <c r="EOL28" s="383"/>
      <c r="EOM28" s="383"/>
      <c r="EON28" s="383"/>
      <c r="EOO28" s="383"/>
      <c r="EOP28" s="383"/>
      <c r="EOQ28" s="383"/>
      <c r="EOR28" s="383"/>
      <c r="EOS28" s="383"/>
      <c r="EOT28" s="383"/>
      <c r="EOU28" s="383"/>
      <c r="EOV28" s="383"/>
      <c r="EOW28" s="383"/>
      <c r="EOX28" s="383"/>
      <c r="EOY28" s="383"/>
      <c r="EOZ28" s="383"/>
      <c r="EPA28" s="383"/>
      <c r="EPB28" s="383"/>
      <c r="EPC28" s="383"/>
      <c r="EPD28" s="383"/>
      <c r="EPE28" s="383"/>
      <c r="EPF28" s="383"/>
      <c r="EPG28" s="383"/>
      <c r="EPH28" s="383"/>
      <c r="EPI28" s="383"/>
      <c r="EPJ28" s="383"/>
      <c r="EPK28" s="383"/>
      <c r="EPL28" s="383"/>
      <c r="EPM28" s="383"/>
      <c r="EPN28" s="383"/>
      <c r="EPO28" s="383"/>
      <c r="EPP28" s="383"/>
      <c r="EPQ28" s="383"/>
      <c r="EPR28" s="383"/>
      <c r="EPS28" s="383"/>
      <c r="EPT28" s="383"/>
      <c r="EPU28" s="383"/>
      <c r="EPV28" s="383"/>
      <c r="EPW28" s="383"/>
      <c r="EPX28" s="383"/>
      <c r="EPY28" s="383"/>
      <c r="EPZ28" s="383"/>
      <c r="EQA28" s="383"/>
      <c r="EQB28" s="383"/>
      <c r="EQC28" s="383"/>
      <c r="EQD28" s="383"/>
      <c r="EQE28" s="383"/>
      <c r="EQF28" s="383"/>
      <c r="EQG28" s="383"/>
      <c r="EQH28" s="383"/>
      <c r="EQI28" s="383"/>
      <c r="EQJ28" s="383"/>
      <c r="EQK28" s="383"/>
      <c r="EQL28" s="383"/>
      <c r="EQM28" s="383"/>
      <c r="EQN28" s="383"/>
      <c r="EQO28" s="383"/>
      <c r="EQP28" s="383"/>
      <c r="EQQ28" s="383"/>
      <c r="EQR28" s="383"/>
      <c r="EQS28" s="383"/>
      <c r="EQT28" s="383"/>
      <c r="EQU28" s="383"/>
      <c r="EQV28" s="383"/>
      <c r="EQW28" s="383"/>
      <c r="EQX28" s="383"/>
      <c r="EQY28" s="383"/>
      <c r="EQZ28" s="383"/>
      <c r="ERA28" s="383"/>
      <c r="ERB28" s="383"/>
      <c r="ERC28" s="383"/>
      <c r="ERD28" s="383"/>
      <c r="ERE28" s="383"/>
      <c r="ERF28" s="383"/>
      <c r="ERG28" s="383"/>
      <c r="ERH28" s="383"/>
      <c r="ERI28" s="383"/>
      <c r="ERJ28" s="383"/>
      <c r="ERK28" s="383"/>
      <c r="ERL28" s="383"/>
      <c r="ERM28" s="383"/>
      <c r="ERN28" s="383"/>
      <c r="ERO28" s="383"/>
      <c r="ERP28" s="383"/>
      <c r="ERQ28" s="383"/>
      <c r="ERR28" s="383"/>
      <c r="ERS28" s="383"/>
      <c r="ERT28" s="383"/>
      <c r="ERU28" s="383"/>
      <c r="ERV28" s="383"/>
      <c r="ERW28" s="383"/>
      <c r="ERX28" s="383"/>
      <c r="ERY28" s="383"/>
      <c r="ERZ28" s="383"/>
      <c r="ESA28" s="383"/>
      <c r="ESB28" s="383"/>
      <c r="ESC28" s="383"/>
      <c r="ESD28" s="383"/>
      <c r="ESE28" s="383"/>
      <c r="ESF28" s="383"/>
      <c r="ESG28" s="383"/>
      <c r="ESH28" s="383"/>
      <c r="ESI28" s="383"/>
      <c r="ESJ28" s="383"/>
      <c r="ESK28" s="383"/>
      <c r="ESL28" s="383"/>
      <c r="ESM28" s="383"/>
      <c r="ESN28" s="383"/>
      <c r="ESO28" s="383"/>
      <c r="ESP28" s="383"/>
      <c r="ESQ28" s="383"/>
      <c r="ESR28" s="383"/>
      <c r="ESS28" s="383"/>
      <c r="EST28" s="383"/>
      <c r="ESU28" s="383"/>
      <c r="ESV28" s="383"/>
      <c r="ESW28" s="383"/>
      <c r="ESX28" s="383"/>
      <c r="ESY28" s="383"/>
      <c r="ESZ28" s="383"/>
      <c r="ETA28" s="383"/>
      <c r="ETB28" s="383"/>
      <c r="ETC28" s="383"/>
      <c r="ETD28" s="383"/>
      <c r="ETE28" s="383"/>
      <c r="ETF28" s="383"/>
      <c r="ETG28" s="383"/>
      <c r="ETH28" s="383"/>
      <c r="ETI28" s="383"/>
      <c r="ETJ28" s="383"/>
      <c r="ETK28" s="383"/>
      <c r="ETL28" s="383"/>
      <c r="ETM28" s="383"/>
      <c r="ETN28" s="383"/>
      <c r="ETO28" s="383"/>
      <c r="ETP28" s="383"/>
      <c r="ETQ28" s="383"/>
      <c r="ETR28" s="383"/>
      <c r="ETS28" s="383"/>
      <c r="ETT28" s="383"/>
      <c r="ETU28" s="383"/>
      <c r="ETV28" s="383"/>
      <c r="ETW28" s="383"/>
      <c r="ETX28" s="383"/>
      <c r="ETY28" s="383"/>
      <c r="ETZ28" s="383"/>
      <c r="EUA28" s="383"/>
      <c r="EUB28" s="383"/>
      <c r="EUC28" s="383"/>
      <c r="EUD28" s="383"/>
      <c r="EUE28" s="383"/>
      <c r="EUF28" s="383"/>
      <c r="EUG28" s="383"/>
      <c r="EUH28" s="383"/>
      <c r="EUI28" s="383"/>
      <c r="EUJ28" s="383"/>
      <c r="EUK28" s="383"/>
      <c r="EUL28" s="383"/>
      <c r="EUM28" s="383"/>
      <c r="EUN28" s="383"/>
      <c r="EUO28" s="383"/>
      <c r="EUP28" s="383"/>
      <c r="EUQ28" s="383"/>
      <c r="EUR28" s="383"/>
      <c r="EUS28" s="383"/>
      <c r="EUT28" s="383"/>
      <c r="EUU28" s="383"/>
      <c r="EUV28" s="383"/>
      <c r="EUW28" s="383"/>
      <c r="EUX28" s="383"/>
      <c r="EUY28" s="383"/>
      <c r="EUZ28" s="383"/>
      <c r="EVA28" s="383"/>
      <c r="EVB28" s="383"/>
      <c r="EVC28" s="383"/>
      <c r="EVD28" s="383"/>
      <c r="EVE28" s="383"/>
      <c r="EVF28" s="383"/>
      <c r="EVG28" s="383"/>
      <c r="EVH28" s="383"/>
      <c r="EVI28" s="383"/>
      <c r="EVJ28" s="383"/>
      <c r="EVK28" s="383"/>
      <c r="EVL28" s="383"/>
      <c r="EVM28" s="383"/>
      <c r="EVN28" s="383"/>
      <c r="EVO28" s="383"/>
      <c r="EVP28" s="383"/>
      <c r="EVQ28" s="383"/>
      <c r="EVR28" s="383"/>
      <c r="EVS28" s="383"/>
      <c r="EVT28" s="383"/>
      <c r="EVU28" s="383"/>
      <c r="EVV28" s="383"/>
      <c r="EVW28" s="383"/>
      <c r="EVX28" s="383"/>
      <c r="EVY28" s="383"/>
      <c r="EVZ28" s="383"/>
      <c r="EWA28" s="383"/>
      <c r="EWB28" s="383"/>
      <c r="EWC28" s="383"/>
      <c r="EWD28" s="383"/>
      <c r="EWE28" s="383"/>
      <c r="EWF28" s="383"/>
      <c r="EWG28" s="383"/>
      <c r="EWH28" s="383"/>
      <c r="EWI28" s="383"/>
      <c r="EWJ28" s="383"/>
      <c r="EWK28" s="383"/>
      <c r="EWL28" s="383"/>
      <c r="EWM28" s="383"/>
      <c r="EWN28" s="383"/>
      <c r="EWO28" s="383"/>
      <c r="EWP28" s="383"/>
      <c r="EWQ28" s="383"/>
      <c r="EWR28" s="383"/>
      <c r="EWS28" s="383"/>
      <c r="EWT28" s="383"/>
      <c r="EWU28" s="383"/>
      <c r="EWV28" s="383"/>
      <c r="EWW28" s="383"/>
      <c r="EWX28" s="383"/>
      <c r="EWY28" s="383"/>
      <c r="EWZ28" s="383"/>
      <c r="EXA28" s="383"/>
      <c r="EXB28" s="383"/>
      <c r="EXC28" s="383"/>
      <c r="EXD28" s="383"/>
      <c r="EXE28" s="383"/>
      <c r="EXF28" s="383"/>
      <c r="EXG28" s="383"/>
      <c r="EXH28" s="383"/>
      <c r="EXI28" s="383"/>
      <c r="EXJ28" s="383"/>
      <c r="EXK28" s="383"/>
      <c r="EXL28" s="383"/>
      <c r="EXM28" s="383"/>
      <c r="EXN28" s="383"/>
      <c r="EXO28" s="383"/>
      <c r="EXP28" s="383"/>
      <c r="EXQ28" s="383"/>
      <c r="EXR28" s="383"/>
      <c r="EXS28" s="383"/>
      <c r="EXT28" s="383"/>
      <c r="EXU28" s="383"/>
      <c r="EXV28" s="383"/>
      <c r="EXW28" s="383"/>
      <c r="EXX28" s="383"/>
      <c r="EXY28" s="383"/>
      <c r="EXZ28" s="383"/>
      <c r="EYA28" s="383"/>
      <c r="EYB28" s="383"/>
      <c r="EYC28" s="383"/>
      <c r="EYD28" s="383"/>
      <c r="EYE28" s="383"/>
      <c r="EYF28" s="383"/>
      <c r="EYG28" s="383"/>
      <c r="EYH28" s="383"/>
      <c r="EYI28" s="383"/>
      <c r="EYJ28" s="383"/>
      <c r="EYK28" s="383"/>
      <c r="EYL28" s="383"/>
      <c r="EYM28" s="383"/>
      <c r="EYN28" s="383"/>
      <c r="EYO28" s="383"/>
      <c r="EYP28" s="383"/>
      <c r="EYQ28" s="383"/>
      <c r="EYR28" s="383"/>
      <c r="EYS28" s="383"/>
      <c r="EYT28" s="383"/>
      <c r="EYU28" s="383"/>
      <c r="EYV28" s="383"/>
      <c r="EYW28" s="383"/>
      <c r="EYX28" s="383"/>
      <c r="EYY28" s="383"/>
      <c r="EYZ28" s="383"/>
      <c r="EZA28" s="383"/>
      <c r="EZB28" s="383"/>
      <c r="EZC28" s="383"/>
      <c r="EZD28" s="383"/>
      <c r="EZE28" s="383"/>
      <c r="EZF28" s="383"/>
      <c r="EZG28" s="383"/>
      <c r="EZH28" s="383"/>
      <c r="EZI28" s="383"/>
      <c r="EZJ28" s="383"/>
      <c r="EZK28" s="383"/>
      <c r="EZL28" s="383"/>
      <c r="EZM28" s="383"/>
      <c r="EZN28" s="383"/>
      <c r="EZO28" s="383"/>
      <c r="EZP28" s="383"/>
      <c r="EZQ28" s="383"/>
      <c r="EZR28" s="383"/>
      <c r="EZS28" s="383"/>
      <c r="EZT28" s="383"/>
      <c r="EZU28" s="383"/>
      <c r="EZV28" s="383"/>
      <c r="EZW28" s="383"/>
      <c r="EZX28" s="383"/>
      <c r="EZY28" s="383"/>
      <c r="EZZ28" s="383"/>
      <c r="FAA28" s="383"/>
      <c r="FAB28" s="383"/>
      <c r="FAC28" s="383"/>
      <c r="FAD28" s="383"/>
      <c r="FAE28" s="383"/>
      <c r="FAF28" s="383"/>
      <c r="FAG28" s="383"/>
      <c r="FAH28" s="383"/>
      <c r="FAI28" s="383"/>
      <c r="FAJ28" s="383"/>
      <c r="FAK28" s="383"/>
      <c r="FAL28" s="383"/>
      <c r="FAM28" s="383"/>
      <c r="FAN28" s="383"/>
      <c r="FAO28" s="383"/>
      <c r="FAP28" s="383"/>
      <c r="FAQ28" s="383"/>
      <c r="FAR28" s="383"/>
      <c r="FAS28" s="383"/>
      <c r="FAT28" s="383"/>
      <c r="FAU28" s="383"/>
      <c r="FAV28" s="383"/>
      <c r="FAW28" s="383"/>
      <c r="FAX28" s="383"/>
      <c r="FAY28" s="383"/>
      <c r="FAZ28" s="383"/>
      <c r="FBA28" s="383"/>
      <c r="FBB28" s="383"/>
      <c r="FBC28" s="383"/>
      <c r="FBD28" s="383"/>
      <c r="FBE28" s="383"/>
      <c r="FBF28" s="383"/>
      <c r="FBG28" s="383"/>
      <c r="FBH28" s="383"/>
      <c r="FBI28" s="383"/>
      <c r="FBJ28" s="383"/>
      <c r="FBK28" s="383"/>
      <c r="FBL28" s="383"/>
      <c r="FBM28" s="383"/>
      <c r="FBN28" s="383"/>
      <c r="FBO28" s="383"/>
      <c r="FBP28" s="383"/>
      <c r="FBQ28" s="383"/>
      <c r="FBR28" s="383"/>
      <c r="FBS28" s="383"/>
      <c r="FBT28" s="383"/>
      <c r="FBU28" s="383"/>
      <c r="FBV28" s="383"/>
      <c r="FBW28" s="383"/>
      <c r="FBX28" s="383"/>
      <c r="FBY28" s="383"/>
      <c r="FBZ28" s="383"/>
      <c r="FCA28" s="383"/>
      <c r="FCB28" s="383"/>
      <c r="FCC28" s="383"/>
      <c r="FCD28" s="383"/>
      <c r="FCE28" s="383"/>
      <c r="FCF28" s="383"/>
      <c r="FCG28" s="383"/>
      <c r="FCH28" s="383"/>
      <c r="FCI28" s="383"/>
      <c r="FCJ28" s="383"/>
      <c r="FCK28" s="383"/>
      <c r="FCL28" s="383"/>
      <c r="FCM28" s="383"/>
      <c r="FCN28" s="383"/>
      <c r="FCO28" s="383"/>
      <c r="FCP28" s="383"/>
      <c r="FCQ28" s="383"/>
      <c r="FCR28" s="383"/>
      <c r="FCS28" s="383"/>
      <c r="FCT28" s="383"/>
      <c r="FCU28" s="383"/>
      <c r="FCV28" s="383"/>
      <c r="FCW28" s="383"/>
      <c r="FCX28" s="383"/>
      <c r="FCY28" s="383"/>
      <c r="FCZ28" s="383"/>
      <c r="FDA28" s="383"/>
      <c r="FDB28" s="383"/>
      <c r="FDC28" s="383"/>
      <c r="FDD28" s="383"/>
      <c r="FDE28" s="383"/>
      <c r="FDF28" s="383"/>
      <c r="FDG28" s="383"/>
      <c r="FDH28" s="383"/>
      <c r="FDI28" s="383"/>
      <c r="FDJ28" s="383"/>
      <c r="FDK28" s="383"/>
      <c r="FDL28" s="383"/>
      <c r="FDM28" s="383"/>
      <c r="FDN28" s="383"/>
      <c r="FDO28" s="383"/>
      <c r="FDP28" s="383"/>
      <c r="FDQ28" s="383"/>
      <c r="FDR28" s="383"/>
      <c r="FDS28" s="383"/>
      <c r="FDT28" s="383"/>
      <c r="FDU28" s="383"/>
      <c r="FDV28" s="383"/>
      <c r="FDW28" s="383"/>
      <c r="FDX28" s="383"/>
      <c r="FDY28" s="383"/>
      <c r="FDZ28" s="383"/>
      <c r="FEA28" s="383"/>
      <c r="FEB28" s="383"/>
      <c r="FEC28" s="383"/>
      <c r="FED28" s="383"/>
      <c r="FEE28" s="383"/>
      <c r="FEF28" s="383"/>
      <c r="FEG28" s="383"/>
      <c r="FEH28" s="383"/>
      <c r="FEI28" s="383"/>
      <c r="FEJ28" s="383"/>
      <c r="FEK28" s="383"/>
      <c r="FEL28" s="383"/>
      <c r="FEM28" s="383"/>
      <c r="FEN28" s="383"/>
      <c r="FEO28" s="383"/>
      <c r="FEP28" s="383"/>
      <c r="FEQ28" s="383"/>
      <c r="FER28" s="383"/>
      <c r="FES28" s="383"/>
      <c r="FET28" s="383"/>
      <c r="FEU28" s="383"/>
      <c r="FEV28" s="383"/>
      <c r="FEW28" s="383"/>
      <c r="FEX28" s="383"/>
      <c r="FEY28" s="383"/>
      <c r="FEZ28" s="383"/>
      <c r="FFA28" s="383"/>
      <c r="FFB28" s="383"/>
      <c r="FFC28" s="383"/>
      <c r="FFD28" s="383"/>
      <c r="FFE28" s="383"/>
      <c r="FFF28" s="383"/>
      <c r="FFG28" s="383"/>
      <c r="FFH28" s="383"/>
      <c r="FFI28" s="383"/>
      <c r="FFJ28" s="383"/>
      <c r="FFK28" s="383"/>
      <c r="FFL28" s="383"/>
      <c r="FFM28" s="383"/>
      <c r="FFN28" s="383"/>
      <c r="FFO28" s="383"/>
      <c r="FFP28" s="383"/>
      <c r="FFQ28" s="383"/>
      <c r="FFR28" s="383"/>
      <c r="FFS28" s="383"/>
      <c r="FFT28" s="383"/>
      <c r="FFU28" s="383"/>
      <c r="FFV28" s="383"/>
      <c r="FFW28" s="383"/>
      <c r="FFX28" s="383"/>
      <c r="FFY28" s="383"/>
      <c r="FFZ28" s="383"/>
      <c r="FGA28" s="383"/>
      <c r="FGB28" s="383"/>
      <c r="FGC28" s="383"/>
      <c r="FGD28" s="383"/>
      <c r="FGE28" s="383"/>
      <c r="FGF28" s="383"/>
      <c r="FGG28" s="383"/>
      <c r="FGH28" s="383"/>
      <c r="FGI28" s="383"/>
      <c r="FGJ28" s="383"/>
      <c r="FGK28" s="383"/>
      <c r="FGL28" s="383"/>
      <c r="FGM28" s="383"/>
      <c r="FGN28" s="383"/>
      <c r="FGO28" s="383"/>
      <c r="FGP28" s="383"/>
      <c r="FGQ28" s="383"/>
      <c r="FGR28" s="383"/>
      <c r="FGS28" s="383"/>
      <c r="FGT28" s="383"/>
      <c r="FGU28" s="383"/>
      <c r="FGV28" s="383"/>
      <c r="FGW28" s="383"/>
      <c r="FGX28" s="383"/>
      <c r="FGY28" s="383"/>
      <c r="FGZ28" s="383"/>
      <c r="FHA28" s="383"/>
      <c r="FHB28" s="383"/>
      <c r="FHC28" s="383"/>
      <c r="FHD28" s="383"/>
      <c r="FHE28" s="383"/>
      <c r="FHF28" s="383"/>
      <c r="FHG28" s="383"/>
      <c r="FHH28" s="383"/>
      <c r="FHI28" s="383"/>
      <c r="FHJ28" s="383"/>
      <c r="FHK28" s="383"/>
      <c r="FHL28" s="383"/>
      <c r="FHM28" s="383"/>
      <c r="FHN28" s="383"/>
      <c r="FHO28" s="383"/>
      <c r="FHP28" s="383"/>
      <c r="FHQ28" s="383"/>
      <c r="FHR28" s="383"/>
      <c r="FHS28" s="383"/>
      <c r="FHT28" s="383"/>
      <c r="FHU28" s="383"/>
      <c r="FHV28" s="383"/>
      <c r="FHW28" s="383"/>
      <c r="FHX28" s="383"/>
      <c r="FHY28" s="383"/>
      <c r="FHZ28" s="383"/>
      <c r="FIA28" s="383"/>
      <c r="FIB28" s="383"/>
      <c r="FIC28" s="383"/>
      <c r="FID28" s="383"/>
      <c r="FIE28" s="383"/>
      <c r="FIF28" s="383"/>
      <c r="FIG28" s="383"/>
      <c r="FIH28" s="383"/>
      <c r="FII28" s="383"/>
      <c r="FIJ28" s="383"/>
      <c r="FIK28" s="383"/>
      <c r="FIL28" s="383"/>
      <c r="FIM28" s="383"/>
      <c r="FIN28" s="383"/>
      <c r="FIO28" s="383"/>
      <c r="FIP28" s="383"/>
      <c r="FIQ28" s="383"/>
      <c r="FIR28" s="383"/>
      <c r="FIS28" s="383"/>
      <c r="FIT28" s="383"/>
      <c r="FIU28" s="383"/>
      <c r="FIV28" s="383"/>
      <c r="FIW28" s="383"/>
      <c r="FIX28" s="383"/>
      <c r="FIY28" s="383"/>
      <c r="FIZ28" s="383"/>
      <c r="FJA28" s="383"/>
      <c r="FJB28" s="383"/>
      <c r="FJC28" s="383"/>
      <c r="FJD28" s="383"/>
      <c r="FJE28" s="383"/>
      <c r="FJF28" s="383"/>
      <c r="FJG28" s="383"/>
      <c r="FJH28" s="383"/>
      <c r="FJI28" s="383"/>
      <c r="FJJ28" s="383"/>
      <c r="FJK28" s="383"/>
      <c r="FJL28" s="383"/>
      <c r="FJM28" s="383"/>
      <c r="FJN28" s="383"/>
      <c r="FJO28" s="383"/>
      <c r="FJP28" s="383"/>
      <c r="FJQ28" s="383"/>
      <c r="FJR28" s="383"/>
      <c r="FJS28" s="383"/>
      <c r="FJT28" s="383"/>
      <c r="FJU28" s="383"/>
      <c r="FJV28" s="383"/>
      <c r="FJW28" s="383"/>
      <c r="FJX28" s="383"/>
      <c r="FJY28" s="383"/>
      <c r="FJZ28" s="383"/>
      <c r="FKA28" s="383"/>
      <c r="FKB28" s="383"/>
      <c r="FKC28" s="383"/>
      <c r="FKD28" s="383"/>
      <c r="FKE28" s="383"/>
      <c r="FKF28" s="383"/>
      <c r="FKG28" s="383"/>
      <c r="FKH28" s="383"/>
      <c r="FKI28" s="383"/>
      <c r="FKJ28" s="383"/>
      <c r="FKK28" s="383"/>
      <c r="FKL28" s="383"/>
      <c r="FKM28" s="383"/>
      <c r="FKN28" s="383"/>
      <c r="FKO28" s="383"/>
      <c r="FKP28" s="383"/>
      <c r="FKQ28" s="383"/>
      <c r="FKR28" s="383"/>
      <c r="FKS28" s="383"/>
      <c r="FKT28" s="383"/>
      <c r="FKU28" s="383"/>
      <c r="FKV28" s="383"/>
      <c r="FKW28" s="383"/>
      <c r="FKX28" s="383"/>
      <c r="FKY28" s="383"/>
      <c r="FKZ28" s="383"/>
      <c r="FLA28" s="383"/>
      <c r="FLB28" s="383"/>
      <c r="FLC28" s="383"/>
      <c r="FLD28" s="383"/>
      <c r="FLE28" s="383"/>
      <c r="FLF28" s="383"/>
      <c r="FLG28" s="383"/>
      <c r="FLH28" s="383"/>
      <c r="FLI28" s="383"/>
      <c r="FLJ28" s="383"/>
      <c r="FLK28" s="383"/>
      <c r="FLL28" s="383"/>
      <c r="FLM28" s="383"/>
      <c r="FLN28" s="383"/>
      <c r="FLO28" s="383"/>
      <c r="FLP28" s="383"/>
      <c r="FLQ28" s="383"/>
      <c r="FLR28" s="383"/>
      <c r="FLS28" s="383"/>
      <c r="FLT28" s="383"/>
      <c r="FLU28" s="383"/>
      <c r="FLV28" s="383"/>
      <c r="FLW28" s="383"/>
      <c r="FLX28" s="383"/>
      <c r="FLY28" s="383"/>
      <c r="FLZ28" s="383"/>
      <c r="FMA28" s="383"/>
      <c r="FMB28" s="383"/>
      <c r="FMC28" s="383"/>
      <c r="FMD28" s="383"/>
      <c r="FME28" s="383"/>
      <c r="FMF28" s="383"/>
      <c r="FMG28" s="383"/>
      <c r="FMH28" s="383"/>
      <c r="FMI28" s="383"/>
      <c r="FMJ28" s="383"/>
      <c r="FMK28" s="383"/>
      <c r="FML28" s="383"/>
      <c r="FMM28" s="383"/>
      <c r="FMN28" s="383"/>
      <c r="FMO28" s="383"/>
      <c r="FMP28" s="383"/>
      <c r="FMQ28" s="383"/>
      <c r="FMR28" s="383"/>
      <c r="FMS28" s="383"/>
      <c r="FMT28" s="383"/>
      <c r="FMU28" s="383"/>
      <c r="FMV28" s="383"/>
      <c r="FMW28" s="383"/>
      <c r="FMX28" s="383"/>
      <c r="FMY28" s="383"/>
      <c r="FMZ28" s="383"/>
      <c r="FNA28" s="383"/>
      <c r="FNB28" s="383"/>
      <c r="FNC28" s="383"/>
      <c r="FND28" s="383"/>
      <c r="FNE28" s="383"/>
      <c r="FNF28" s="383"/>
      <c r="FNG28" s="383"/>
      <c r="FNH28" s="383"/>
      <c r="FNI28" s="383"/>
      <c r="FNJ28" s="383"/>
      <c r="FNK28" s="383"/>
      <c r="FNL28" s="383"/>
      <c r="FNM28" s="383"/>
      <c r="FNN28" s="383"/>
      <c r="FNO28" s="383"/>
      <c r="FNP28" s="383"/>
      <c r="FNQ28" s="383"/>
      <c r="FNR28" s="383"/>
      <c r="FNS28" s="383"/>
      <c r="FNT28" s="383"/>
      <c r="FNU28" s="383"/>
      <c r="FNV28" s="383"/>
      <c r="FNW28" s="383"/>
      <c r="FNX28" s="383"/>
      <c r="FNY28" s="383"/>
      <c r="FNZ28" s="383"/>
      <c r="FOA28" s="383"/>
      <c r="FOB28" s="383"/>
      <c r="FOC28" s="383"/>
      <c r="FOD28" s="383"/>
      <c r="FOE28" s="383"/>
      <c r="FOF28" s="383"/>
      <c r="FOG28" s="383"/>
      <c r="FOH28" s="383"/>
      <c r="FOI28" s="383"/>
      <c r="FOJ28" s="383"/>
      <c r="FOK28" s="383"/>
      <c r="FOL28" s="383"/>
      <c r="FOM28" s="383"/>
      <c r="FON28" s="383"/>
      <c r="FOO28" s="383"/>
      <c r="FOP28" s="383"/>
      <c r="FOQ28" s="383"/>
      <c r="FOR28" s="383"/>
      <c r="FOS28" s="383"/>
      <c r="FOT28" s="383"/>
      <c r="FOU28" s="383"/>
      <c r="FOV28" s="383"/>
      <c r="FOW28" s="383"/>
      <c r="FOX28" s="383"/>
      <c r="FOY28" s="383"/>
      <c r="FOZ28" s="383"/>
      <c r="FPA28" s="383"/>
      <c r="FPB28" s="383"/>
      <c r="FPC28" s="383"/>
      <c r="FPD28" s="383"/>
      <c r="FPE28" s="383"/>
      <c r="FPF28" s="383"/>
      <c r="FPG28" s="383"/>
      <c r="FPH28" s="383"/>
      <c r="FPI28" s="383"/>
      <c r="FPJ28" s="383"/>
      <c r="FPK28" s="383"/>
      <c r="FPL28" s="383"/>
      <c r="FPM28" s="383"/>
      <c r="FPN28" s="383"/>
      <c r="FPO28" s="383"/>
      <c r="FPP28" s="383"/>
      <c r="FPQ28" s="383"/>
      <c r="FPR28" s="383"/>
      <c r="FPS28" s="383"/>
      <c r="FPT28" s="383"/>
      <c r="FPU28" s="383"/>
      <c r="FPV28" s="383"/>
      <c r="FPW28" s="383"/>
      <c r="FPX28" s="383"/>
      <c r="FPY28" s="383"/>
      <c r="FPZ28" s="383"/>
      <c r="FQA28" s="383"/>
      <c r="FQB28" s="383"/>
      <c r="FQC28" s="383"/>
      <c r="FQD28" s="383"/>
      <c r="FQE28" s="383"/>
      <c r="FQF28" s="383"/>
      <c r="FQG28" s="383"/>
      <c r="FQH28" s="383"/>
      <c r="FQI28" s="383"/>
      <c r="FQJ28" s="383"/>
      <c r="FQK28" s="383"/>
      <c r="FQL28" s="383"/>
      <c r="FQM28" s="383"/>
      <c r="FQN28" s="383"/>
      <c r="FQO28" s="383"/>
      <c r="FQP28" s="383"/>
      <c r="FQQ28" s="383"/>
      <c r="FQR28" s="383"/>
      <c r="FQS28" s="383"/>
      <c r="FQT28" s="383"/>
      <c r="FQU28" s="383"/>
      <c r="FQV28" s="383"/>
      <c r="FQW28" s="383"/>
      <c r="FQX28" s="383"/>
      <c r="FQY28" s="383"/>
      <c r="FQZ28" s="383"/>
      <c r="FRA28" s="383"/>
      <c r="FRB28" s="383"/>
      <c r="FRC28" s="383"/>
      <c r="FRD28" s="383"/>
      <c r="FRE28" s="383"/>
      <c r="FRF28" s="383"/>
      <c r="FRG28" s="383"/>
      <c r="FRH28" s="383"/>
      <c r="FRI28" s="383"/>
      <c r="FRJ28" s="383"/>
      <c r="FRK28" s="383"/>
      <c r="FRL28" s="383"/>
      <c r="FRM28" s="383"/>
      <c r="FRN28" s="383"/>
      <c r="FRO28" s="383"/>
      <c r="FRP28" s="383"/>
      <c r="FRQ28" s="383"/>
      <c r="FRR28" s="383"/>
      <c r="FRS28" s="383"/>
      <c r="FRT28" s="383"/>
      <c r="FRU28" s="383"/>
      <c r="FRV28" s="383"/>
      <c r="FRW28" s="383"/>
      <c r="FRX28" s="383"/>
      <c r="FRY28" s="383"/>
      <c r="FRZ28" s="383"/>
      <c r="FSA28" s="383"/>
      <c r="FSB28" s="383"/>
      <c r="FSC28" s="383"/>
      <c r="FSD28" s="383"/>
      <c r="FSE28" s="383"/>
      <c r="FSF28" s="383"/>
      <c r="FSG28" s="383"/>
      <c r="FSH28" s="383"/>
      <c r="FSI28" s="383"/>
      <c r="FSJ28" s="383"/>
      <c r="FSK28" s="383"/>
      <c r="FSL28" s="383"/>
      <c r="FSM28" s="383"/>
      <c r="FSN28" s="383"/>
      <c r="FSO28" s="383"/>
      <c r="FSP28" s="383"/>
      <c r="FSQ28" s="383"/>
      <c r="FSR28" s="383"/>
      <c r="FSS28" s="383"/>
      <c r="FST28" s="383"/>
      <c r="FSU28" s="383"/>
      <c r="FSV28" s="383"/>
      <c r="FSW28" s="383"/>
      <c r="FSX28" s="383"/>
      <c r="FSY28" s="383"/>
      <c r="FSZ28" s="383"/>
      <c r="FTA28" s="383"/>
      <c r="FTB28" s="383"/>
      <c r="FTC28" s="383"/>
      <c r="FTD28" s="383"/>
      <c r="FTE28" s="383"/>
      <c r="FTF28" s="383"/>
      <c r="FTG28" s="383"/>
      <c r="FTH28" s="383"/>
      <c r="FTI28" s="383"/>
      <c r="FTJ28" s="383"/>
      <c r="FTK28" s="383"/>
      <c r="FTL28" s="383"/>
      <c r="FTM28" s="383"/>
      <c r="FTN28" s="383"/>
      <c r="FTO28" s="383"/>
      <c r="FTP28" s="383"/>
      <c r="FTQ28" s="383"/>
      <c r="FTR28" s="383"/>
      <c r="FTS28" s="383"/>
      <c r="FTT28" s="383"/>
      <c r="FTU28" s="383"/>
      <c r="FTV28" s="383"/>
      <c r="FTW28" s="383"/>
      <c r="FTX28" s="383"/>
      <c r="FTY28" s="383"/>
      <c r="FTZ28" s="383"/>
      <c r="FUA28" s="383"/>
      <c r="FUB28" s="383"/>
      <c r="FUC28" s="383"/>
      <c r="FUD28" s="383"/>
      <c r="FUE28" s="383"/>
      <c r="FUF28" s="383"/>
      <c r="FUG28" s="383"/>
      <c r="FUH28" s="383"/>
      <c r="FUI28" s="383"/>
      <c r="FUJ28" s="383"/>
      <c r="FUK28" s="383"/>
      <c r="FUL28" s="383"/>
      <c r="FUM28" s="383"/>
      <c r="FUN28" s="383"/>
      <c r="FUO28" s="383"/>
      <c r="FUP28" s="383"/>
      <c r="FUQ28" s="383"/>
      <c r="FUR28" s="383"/>
      <c r="FUS28" s="383"/>
      <c r="FUT28" s="383"/>
      <c r="FUU28" s="383"/>
      <c r="FUV28" s="383"/>
      <c r="FUW28" s="383"/>
      <c r="FUX28" s="383"/>
      <c r="FUY28" s="383"/>
      <c r="FUZ28" s="383"/>
      <c r="FVA28" s="383"/>
      <c r="FVB28" s="383"/>
      <c r="FVC28" s="383"/>
      <c r="FVD28" s="383"/>
      <c r="FVE28" s="383"/>
      <c r="FVF28" s="383"/>
      <c r="FVG28" s="383"/>
      <c r="FVH28" s="383"/>
      <c r="FVI28" s="383"/>
      <c r="FVJ28" s="383"/>
      <c r="FVK28" s="383"/>
      <c r="FVL28" s="383"/>
      <c r="FVM28" s="383"/>
      <c r="FVN28" s="383"/>
      <c r="FVO28" s="383"/>
      <c r="FVP28" s="383"/>
      <c r="FVQ28" s="383"/>
      <c r="FVR28" s="383"/>
      <c r="FVS28" s="383"/>
      <c r="FVT28" s="383"/>
      <c r="FVU28" s="383"/>
      <c r="FVV28" s="383"/>
      <c r="FVW28" s="383"/>
      <c r="FVX28" s="383"/>
      <c r="FVY28" s="383"/>
      <c r="FVZ28" s="383"/>
      <c r="FWA28" s="383"/>
      <c r="FWB28" s="383"/>
      <c r="FWC28" s="383"/>
      <c r="FWD28" s="383"/>
      <c r="FWE28" s="383"/>
      <c r="FWF28" s="383"/>
      <c r="FWG28" s="383"/>
      <c r="FWH28" s="383"/>
      <c r="FWI28" s="383"/>
      <c r="FWJ28" s="383"/>
      <c r="FWK28" s="383"/>
      <c r="FWL28" s="383"/>
      <c r="FWM28" s="383"/>
      <c r="FWN28" s="383"/>
      <c r="FWO28" s="383"/>
      <c r="FWP28" s="383"/>
      <c r="FWQ28" s="383"/>
      <c r="FWR28" s="383"/>
      <c r="FWS28" s="383"/>
      <c r="FWT28" s="383"/>
      <c r="FWU28" s="383"/>
      <c r="FWV28" s="383"/>
      <c r="FWW28" s="383"/>
      <c r="FWX28" s="383"/>
      <c r="FWY28" s="383"/>
      <c r="FWZ28" s="383"/>
      <c r="FXA28" s="383"/>
      <c r="FXB28" s="383"/>
      <c r="FXC28" s="383"/>
      <c r="FXD28" s="383"/>
      <c r="FXE28" s="383"/>
      <c r="FXF28" s="383"/>
      <c r="FXG28" s="383"/>
      <c r="FXH28" s="383"/>
      <c r="FXI28" s="383"/>
      <c r="FXJ28" s="383"/>
      <c r="FXK28" s="383"/>
      <c r="FXL28" s="383"/>
      <c r="FXM28" s="383"/>
      <c r="FXN28" s="383"/>
      <c r="FXO28" s="383"/>
      <c r="FXP28" s="383"/>
      <c r="FXQ28" s="383"/>
      <c r="FXR28" s="383"/>
      <c r="FXS28" s="383"/>
      <c r="FXT28" s="383"/>
      <c r="FXU28" s="383"/>
      <c r="FXV28" s="383"/>
      <c r="FXW28" s="383"/>
      <c r="FXX28" s="383"/>
      <c r="FXY28" s="383"/>
      <c r="FXZ28" s="383"/>
      <c r="FYA28" s="383"/>
      <c r="FYB28" s="383"/>
      <c r="FYC28" s="383"/>
      <c r="FYD28" s="383"/>
      <c r="FYE28" s="383"/>
      <c r="FYF28" s="383"/>
      <c r="FYG28" s="383"/>
      <c r="FYH28" s="383"/>
      <c r="FYI28" s="383"/>
      <c r="FYJ28" s="383"/>
      <c r="FYK28" s="383"/>
      <c r="FYL28" s="383"/>
      <c r="FYM28" s="383"/>
      <c r="FYN28" s="383"/>
      <c r="FYO28" s="383"/>
      <c r="FYP28" s="383"/>
      <c r="FYQ28" s="383"/>
      <c r="FYR28" s="383"/>
      <c r="FYS28" s="383"/>
      <c r="FYT28" s="383"/>
      <c r="FYU28" s="383"/>
      <c r="FYV28" s="383"/>
      <c r="FYW28" s="383"/>
      <c r="FYX28" s="383"/>
      <c r="FYY28" s="383"/>
      <c r="FYZ28" s="383"/>
      <c r="FZA28" s="383"/>
      <c r="FZB28" s="383"/>
      <c r="FZC28" s="383"/>
      <c r="FZD28" s="383"/>
      <c r="FZE28" s="383"/>
      <c r="FZF28" s="383"/>
      <c r="FZG28" s="383"/>
      <c r="FZH28" s="383"/>
      <c r="FZI28" s="383"/>
      <c r="FZJ28" s="383"/>
      <c r="FZK28" s="383"/>
      <c r="FZL28" s="383"/>
      <c r="FZM28" s="383"/>
      <c r="FZN28" s="383"/>
      <c r="FZO28" s="383"/>
      <c r="FZP28" s="383"/>
      <c r="FZQ28" s="383"/>
      <c r="FZR28" s="383"/>
      <c r="FZS28" s="383"/>
      <c r="FZT28" s="383"/>
      <c r="FZU28" s="383"/>
      <c r="FZV28" s="383"/>
      <c r="FZW28" s="383"/>
      <c r="FZX28" s="383"/>
      <c r="FZY28" s="383"/>
      <c r="FZZ28" s="383"/>
      <c r="GAA28" s="383"/>
      <c r="GAB28" s="383"/>
      <c r="GAC28" s="383"/>
      <c r="GAD28" s="383"/>
      <c r="GAE28" s="383"/>
      <c r="GAF28" s="383"/>
      <c r="GAG28" s="383"/>
      <c r="GAH28" s="383"/>
      <c r="GAI28" s="383"/>
      <c r="GAJ28" s="383"/>
      <c r="GAK28" s="383"/>
      <c r="GAL28" s="383"/>
      <c r="GAM28" s="383"/>
      <c r="GAN28" s="383"/>
      <c r="GAO28" s="383"/>
      <c r="GAP28" s="383"/>
      <c r="GAQ28" s="383"/>
      <c r="GAR28" s="383"/>
      <c r="GAS28" s="383"/>
      <c r="GAT28" s="383"/>
      <c r="GAU28" s="383"/>
      <c r="GAV28" s="383"/>
      <c r="GAW28" s="383"/>
      <c r="GAX28" s="383"/>
      <c r="GAY28" s="383"/>
      <c r="GAZ28" s="383"/>
      <c r="GBA28" s="383"/>
      <c r="GBB28" s="383"/>
      <c r="GBC28" s="383"/>
      <c r="GBD28" s="383"/>
      <c r="GBE28" s="383"/>
      <c r="GBF28" s="383"/>
      <c r="GBG28" s="383"/>
      <c r="GBH28" s="383"/>
      <c r="GBI28" s="383"/>
      <c r="GBJ28" s="383"/>
      <c r="GBK28" s="383"/>
      <c r="GBL28" s="383"/>
      <c r="GBM28" s="383"/>
      <c r="GBN28" s="383"/>
      <c r="GBO28" s="383"/>
      <c r="GBP28" s="383"/>
      <c r="GBQ28" s="383"/>
      <c r="GBR28" s="383"/>
      <c r="GBS28" s="383"/>
      <c r="GBT28" s="383"/>
      <c r="GBU28" s="383"/>
      <c r="GBV28" s="383"/>
      <c r="GBW28" s="383"/>
      <c r="GBX28" s="383"/>
      <c r="GBY28" s="383"/>
      <c r="GBZ28" s="383"/>
      <c r="GCA28" s="383"/>
      <c r="GCB28" s="383"/>
      <c r="GCC28" s="383"/>
      <c r="GCD28" s="383"/>
      <c r="GCE28" s="383"/>
      <c r="GCF28" s="383"/>
      <c r="GCG28" s="383"/>
      <c r="GCH28" s="383"/>
      <c r="GCI28" s="383"/>
      <c r="GCJ28" s="383"/>
      <c r="GCK28" s="383"/>
      <c r="GCL28" s="383"/>
      <c r="GCM28" s="383"/>
      <c r="GCN28" s="383"/>
      <c r="GCO28" s="383"/>
      <c r="GCP28" s="383"/>
      <c r="GCQ28" s="383"/>
      <c r="GCR28" s="383"/>
      <c r="GCS28" s="383"/>
      <c r="GCT28" s="383"/>
      <c r="GCU28" s="383"/>
      <c r="GCV28" s="383"/>
      <c r="GCW28" s="383"/>
      <c r="GCX28" s="383"/>
      <c r="GCY28" s="383"/>
      <c r="GCZ28" s="383"/>
      <c r="GDA28" s="383"/>
      <c r="GDB28" s="383"/>
      <c r="GDC28" s="383"/>
      <c r="GDD28" s="383"/>
      <c r="GDE28" s="383"/>
      <c r="GDF28" s="383"/>
      <c r="GDG28" s="383"/>
      <c r="GDH28" s="383"/>
      <c r="GDI28" s="383"/>
      <c r="GDJ28" s="383"/>
      <c r="GDK28" s="383"/>
      <c r="GDL28" s="383"/>
      <c r="GDM28" s="383"/>
      <c r="GDN28" s="383"/>
      <c r="GDO28" s="383"/>
      <c r="GDP28" s="383"/>
      <c r="GDQ28" s="383"/>
      <c r="GDR28" s="383"/>
      <c r="GDS28" s="383"/>
      <c r="GDT28" s="383"/>
      <c r="GDU28" s="383"/>
      <c r="GDV28" s="383"/>
      <c r="GDW28" s="383"/>
      <c r="GDX28" s="383"/>
      <c r="GDY28" s="383"/>
      <c r="GDZ28" s="383"/>
      <c r="GEA28" s="383"/>
      <c r="GEB28" s="383"/>
      <c r="GEC28" s="383"/>
      <c r="GED28" s="383"/>
      <c r="GEE28" s="383"/>
      <c r="GEF28" s="383"/>
      <c r="GEG28" s="383"/>
      <c r="GEH28" s="383"/>
      <c r="GEI28" s="383"/>
      <c r="GEJ28" s="383"/>
      <c r="GEK28" s="383"/>
      <c r="GEL28" s="383"/>
      <c r="GEM28" s="383"/>
      <c r="GEN28" s="383"/>
      <c r="GEO28" s="383"/>
      <c r="GEP28" s="383"/>
      <c r="GEQ28" s="383"/>
      <c r="GER28" s="383"/>
      <c r="GES28" s="383"/>
      <c r="GET28" s="383"/>
      <c r="GEU28" s="383"/>
      <c r="GEV28" s="383"/>
      <c r="GEW28" s="383"/>
      <c r="GEX28" s="383"/>
      <c r="GEY28" s="383"/>
      <c r="GEZ28" s="383"/>
      <c r="GFA28" s="383"/>
      <c r="GFB28" s="383"/>
      <c r="GFC28" s="383"/>
      <c r="GFD28" s="383"/>
      <c r="GFE28" s="383"/>
      <c r="GFF28" s="383"/>
      <c r="GFG28" s="383"/>
      <c r="GFH28" s="383"/>
      <c r="GFI28" s="383"/>
      <c r="GFJ28" s="383"/>
      <c r="GFK28" s="383"/>
      <c r="GFL28" s="383"/>
      <c r="GFM28" s="383"/>
      <c r="GFN28" s="383"/>
      <c r="GFO28" s="383"/>
      <c r="GFP28" s="383"/>
      <c r="GFQ28" s="383"/>
      <c r="GFR28" s="383"/>
      <c r="GFS28" s="383"/>
      <c r="GFT28" s="383"/>
      <c r="GFU28" s="383"/>
      <c r="GFV28" s="383"/>
      <c r="GFW28" s="383"/>
      <c r="GFX28" s="383"/>
      <c r="GFY28" s="383"/>
      <c r="GFZ28" s="383"/>
      <c r="GGA28" s="383"/>
      <c r="GGB28" s="383"/>
      <c r="GGC28" s="383"/>
      <c r="GGD28" s="383"/>
      <c r="GGE28" s="383"/>
      <c r="GGF28" s="383"/>
      <c r="GGG28" s="383"/>
      <c r="GGH28" s="383"/>
      <c r="GGI28" s="383"/>
      <c r="GGJ28" s="383"/>
      <c r="GGK28" s="383"/>
      <c r="GGL28" s="383"/>
      <c r="GGM28" s="383"/>
      <c r="GGN28" s="383"/>
      <c r="GGO28" s="383"/>
      <c r="GGP28" s="383"/>
      <c r="GGQ28" s="383"/>
      <c r="GGR28" s="383"/>
      <c r="GGS28" s="383"/>
      <c r="GGT28" s="383"/>
      <c r="GGU28" s="383"/>
      <c r="GGV28" s="383"/>
      <c r="GGW28" s="383"/>
      <c r="GGX28" s="383"/>
      <c r="GGY28" s="383"/>
      <c r="GGZ28" s="383"/>
      <c r="GHA28" s="383"/>
      <c r="GHB28" s="383"/>
      <c r="GHC28" s="383"/>
      <c r="GHD28" s="383"/>
      <c r="GHE28" s="383"/>
      <c r="GHF28" s="383"/>
      <c r="GHG28" s="383"/>
      <c r="GHH28" s="383"/>
      <c r="GHI28" s="383"/>
      <c r="GHJ28" s="383"/>
      <c r="GHK28" s="383"/>
      <c r="GHL28" s="383"/>
      <c r="GHM28" s="383"/>
      <c r="GHN28" s="383"/>
      <c r="GHO28" s="383"/>
      <c r="GHP28" s="383"/>
      <c r="GHQ28" s="383"/>
      <c r="GHR28" s="383"/>
      <c r="GHS28" s="383"/>
      <c r="GHT28" s="383"/>
      <c r="GHU28" s="383"/>
      <c r="GHV28" s="383"/>
      <c r="GHW28" s="383"/>
      <c r="GHX28" s="383"/>
      <c r="GHY28" s="383"/>
      <c r="GHZ28" s="383"/>
      <c r="GIA28" s="383"/>
      <c r="GIB28" s="383"/>
      <c r="GIC28" s="383"/>
      <c r="GID28" s="383"/>
      <c r="GIE28" s="383"/>
      <c r="GIF28" s="383"/>
      <c r="GIG28" s="383"/>
      <c r="GIH28" s="383"/>
      <c r="GII28" s="383"/>
      <c r="GIJ28" s="383"/>
      <c r="GIK28" s="383"/>
      <c r="GIL28" s="383"/>
      <c r="GIM28" s="383"/>
      <c r="GIN28" s="383"/>
      <c r="GIO28" s="383"/>
      <c r="GIP28" s="383"/>
      <c r="GIQ28" s="383"/>
      <c r="GIR28" s="383"/>
      <c r="GIS28" s="383"/>
      <c r="GIT28" s="383"/>
      <c r="GIU28" s="383"/>
      <c r="GIV28" s="383"/>
      <c r="GIW28" s="383"/>
      <c r="GIX28" s="383"/>
      <c r="GIY28" s="383"/>
      <c r="GIZ28" s="383"/>
      <c r="GJA28" s="383"/>
      <c r="GJB28" s="383"/>
      <c r="GJC28" s="383"/>
      <c r="GJD28" s="383"/>
      <c r="GJE28" s="383"/>
      <c r="GJF28" s="383"/>
      <c r="GJG28" s="383"/>
      <c r="GJH28" s="383"/>
      <c r="GJI28" s="383"/>
      <c r="GJJ28" s="383"/>
      <c r="GJK28" s="383"/>
      <c r="GJL28" s="383"/>
      <c r="GJM28" s="383"/>
      <c r="GJN28" s="383"/>
      <c r="GJO28" s="383"/>
      <c r="GJP28" s="383"/>
      <c r="GJQ28" s="383"/>
      <c r="GJR28" s="383"/>
      <c r="GJS28" s="383"/>
      <c r="GJT28" s="383"/>
      <c r="GJU28" s="383"/>
      <c r="GJV28" s="383"/>
      <c r="GJW28" s="383"/>
      <c r="GJX28" s="383"/>
      <c r="GJY28" s="383"/>
      <c r="GJZ28" s="383"/>
      <c r="GKA28" s="383"/>
      <c r="GKB28" s="383"/>
      <c r="GKC28" s="383"/>
      <c r="GKD28" s="383"/>
      <c r="GKE28" s="383"/>
      <c r="GKF28" s="383"/>
      <c r="GKG28" s="383"/>
      <c r="GKH28" s="383"/>
      <c r="GKI28" s="383"/>
      <c r="GKJ28" s="383"/>
      <c r="GKK28" s="383"/>
      <c r="GKL28" s="383"/>
      <c r="GKM28" s="383"/>
      <c r="GKN28" s="383"/>
      <c r="GKO28" s="383"/>
      <c r="GKP28" s="383"/>
      <c r="GKQ28" s="383"/>
      <c r="GKR28" s="383"/>
      <c r="GKS28" s="383"/>
      <c r="GKT28" s="383"/>
      <c r="GKU28" s="383"/>
      <c r="GKV28" s="383"/>
      <c r="GKW28" s="383"/>
      <c r="GKX28" s="383"/>
      <c r="GKY28" s="383"/>
      <c r="GKZ28" s="383"/>
      <c r="GLA28" s="383"/>
      <c r="GLB28" s="383"/>
      <c r="GLC28" s="383"/>
      <c r="GLD28" s="383"/>
      <c r="GLE28" s="383"/>
      <c r="GLF28" s="383"/>
      <c r="GLG28" s="383"/>
      <c r="GLH28" s="383"/>
      <c r="GLI28" s="383"/>
      <c r="GLJ28" s="383"/>
      <c r="GLK28" s="383"/>
      <c r="GLL28" s="383"/>
      <c r="GLM28" s="383"/>
      <c r="GLN28" s="383"/>
      <c r="GLO28" s="383"/>
      <c r="GLP28" s="383"/>
      <c r="GLQ28" s="383"/>
      <c r="GLR28" s="383"/>
      <c r="GLS28" s="383"/>
      <c r="GLT28" s="383"/>
      <c r="GLU28" s="383"/>
      <c r="GLV28" s="383"/>
      <c r="GLW28" s="383"/>
      <c r="GLX28" s="383"/>
      <c r="GLY28" s="383"/>
      <c r="GLZ28" s="383"/>
      <c r="GMA28" s="383"/>
      <c r="GMB28" s="383"/>
      <c r="GMC28" s="383"/>
      <c r="GMD28" s="383"/>
      <c r="GME28" s="383"/>
      <c r="GMF28" s="383"/>
      <c r="GMG28" s="383"/>
      <c r="GMH28" s="383"/>
      <c r="GMI28" s="383"/>
      <c r="GMJ28" s="383"/>
      <c r="GMK28" s="383"/>
      <c r="GML28" s="383"/>
      <c r="GMM28" s="383"/>
      <c r="GMN28" s="383"/>
      <c r="GMO28" s="383"/>
      <c r="GMP28" s="383"/>
      <c r="GMQ28" s="383"/>
      <c r="GMR28" s="383"/>
      <c r="GMS28" s="383"/>
      <c r="GMT28" s="383"/>
      <c r="GMU28" s="383"/>
      <c r="GMV28" s="383"/>
      <c r="GMW28" s="383"/>
      <c r="GMX28" s="383"/>
      <c r="GMY28" s="383"/>
      <c r="GMZ28" s="383"/>
      <c r="GNA28" s="383"/>
      <c r="GNB28" s="383"/>
      <c r="GNC28" s="383"/>
      <c r="GND28" s="383"/>
      <c r="GNE28" s="383"/>
      <c r="GNF28" s="383"/>
      <c r="GNG28" s="383"/>
      <c r="GNH28" s="383"/>
      <c r="GNI28" s="383"/>
      <c r="GNJ28" s="383"/>
      <c r="GNK28" s="383"/>
      <c r="GNL28" s="383"/>
      <c r="GNM28" s="383"/>
      <c r="GNN28" s="383"/>
      <c r="GNO28" s="383"/>
      <c r="GNP28" s="383"/>
      <c r="GNQ28" s="383"/>
      <c r="GNR28" s="383"/>
      <c r="GNS28" s="383"/>
      <c r="GNT28" s="383"/>
      <c r="GNU28" s="383"/>
      <c r="GNV28" s="383"/>
      <c r="GNW28" s="383"/>
      <c r="GNX28" s="383"/>
      <c r="GNY28" s="383"/>
      <c r="GNZ28" s="383"/>
      <c r="GOA28" s="383"/>
      <c r="GOB28" s="383"/>
      <c r="GOC28" s="383"/>
      <c r="GOD28" s="383"/>
      <c r="GOE28" s="383"/>
      <c r="GOF28" s="383"/>
      <c r="GOG28" s="383"/>
      <c r="GOH28" s="383"/>
      <c r="GOI28" s="383"/>
      <c r="GOJ28" s="383"/>
      <c r="GOK28" s="383"/>
      <c r="GOL28" s="383"/>
      <c r="GOM28" s="383"/>
      <c r="GON28" s="383"/>
      <c r="GOO28" s="383"/>
      <c r="GOP28" s="383"/>
      <c r="GOQ28" s="383"/>
      <c r="GOR28" s="383"/>
      <c r="GOS28" s="383"/>
      <c r="GOT28" s="383"/>
      <c r="GOU28" s="383"/>
      <c r="GOV28" s="383"/>
      <c r="GOW28" s="383"/>
      <c r="GOX28" s="383"/>
      <c r="GOY28" s="383"/>
      <c r="GOZ28" s="383"/>
      <c r="GPA28" s="383"/>
      <c r="GPB28" s="383"/>
      <c r="GPC28" s="383"/>
      <c r="GPD28" s="383"/>
      <c r="GPE28" s="383"/>
      <c r="GPF28" s="383"/>
      <c r="GPG28" s="383"/>
      <c r="GPH28" s="383"/>
      <c r="GPI28" s="383"/>
      <c r="GPJ28" s="383"/>
      <c r="GPK28" s="383"/>
      <c r="GPL28" s="383"/>
      <c r="GPM28" s="383"/>
      <c r="GPN28" s="383"/>
      <c r="GPO28" s="383"/>
      <c r="GPP28" s="383"/>
      <c r="GPQ28" s="383"/>
      <c r="GPR28" s="383"/>
      <c r="GPS28" s="383"/>
      <c r="GPT28" s="383"/>
      <c r="GPU28" s="383"/>
      <c r="GPV28" s="383"/>
      <c r="GPW28" s="383"/>
      <c r="GPX28" s="383"/>
      <c r="GPY28" s="383"/>
      <c r="GPZ28" s="383"/>
      <c r="GQA28" s="383"/>
      <c r="GQB28" s="383"/>
      <c r="GQC28" s="383"/>
      <c r="GQD28" s="383"/>
      <c r="GQE28" s="383"/>
      <c r="GQF28" s="383"/>
      <c r="GQG28" s="383"/>
      <c r="GQH28" s="383"/>
      <c r="GQI28" s="383"/>
      <c r="GQJ28" s="383"/>
      <c r="GQK28" s="383"/>
      <c r="GQL28" s="383"/>
      <c r="GQM28" s="383"/>
      <c r="GQN28" s="383"/>
      <c r="GQO28" s="383"/>
      <c r="GQP28" s="383"/>
      <c r="GQQ28" s="383"/>
      <c r="GQR28" s="383"/>
      <c r="GQS28" s="383"/>
      <c r="GQT28" s="383"/>
      <c r="GQU28" s="383"/>
      <c r="GQV28" s="383"/>
      <c r="GQW28" s="383"/>
      <c r="GQX28" s="383"/>
      <c r="GQY28" s="383"/>
      <c r="GQZ28" s="383"/>
      <c r="GRA28" s="383"/>
      <c r="GRB28" s="383"/>
      <c r="GRC28" s="383"/>
      <c r="GRD28" s="383"/>
      <c r="GRE28" s="383"/>
      <c r="GRF28" s="383"/>
      <c r="GRG28" s="383"/>
      <c r="GRH28" s="383"/>
      <c r="GRI28" s="383"/>
      <c r="GRJ28" s="383"/>
      <c r="GRK28" s="383"/>
      <c r="GRL28" s="383"/>
      <c r="GRM28" s="383"/>
      <c r="GRN28" s="383"/>
      <c r="GRO28" s="383"/>
      <c r="GRP28" s="383"/>
      <c r="GRQ28" s="383"/>
      <c r="GRR28" s="383"/>
      <c r="GRS28" s="383"/>
      <c r="GRT28" s="383"/>
      <c r="GRU28" s="383"/>
      <c r="GRV28" s="383"/>
      <c r="GRW28" s="383"/>
      <c r="GRX28" s="383"/>
      <c r="GRY28" s="383"/>
      <c r="GRZ28" s="383"/>
      <c r="GSA28" s="383"/>
      <c r="GSB28" s="383"/>
      <c r="GSC28" s="383"/>
      <c r="GSD28" s="383"/>
      <c r="GSE28" s="383"/>
      <c r="GSF28" s="383"/>
      <c r="GSG28" s="383"/>
      <c r="GSH28" s="383"/>
      <c r="GSI28" s="383"/>
      <c r="GSJ28" s="383"/>
      <c r="GSK28" s="383"/>
      <c r="GSL28" s="383"/>
      <c r="GSM28" s="383"/>
      <c r="GSN28" s="383"/>
      <c r="GSO28" s="383"/>
      <c r="GSP28" s="383"/>
      <c r="GSQ28" s="383"/>
      <c r="GSR28" s="383"/>
      <c r="GSS28" s="383"/>
      <c r="GST28" s="383"/>
      <c r="GSU28" s="383"/>
      <c r="GSV28" s="383"/>
      <c r="GSW28" s="383"/>
      <c r="GSX28" s="383"/>
      <c r="GSY28" s="383"/>
      <c r="GSZ28" s="383"/>
      <c r="GTA28" s="383"/>
      <c r="GTB28" s="383"/>
      <c r="GTC28" s="383"/>
      <c r="GTD28" s="383"/>
      <c r="GTE28" s="383"/>
      <c r="GTF28" s="383"/>
      <c r="GTG28" s="383"/>
      <c r="GTH28" s="383"/>
      <c r="GTI28" s="383"/>
      <c r="GTJ28" s="383"/>
      <c r="GTK28" s="383"/>
      <c r="GTL28" s="383"/>
      <c r="GTM28" s="383"/>
      <c r="GTN28" s="383"/>
      <c r="GTO28" s="383"/>
      <c r="GTP28" s="383"/>
      <c r="GTQ28" s="383"/>
      <c r="GTR28" s="383"/>
      <c r="GTS28" s="383"/>
      <c r="GTT28" s="383"/>
      <c r="GTU28" s="383"/>
      <c r="GTV28" s="383"/>
      <c r="GTW28" s="383"/>
      <c r="GTX28" s="383"/>
      <c r="GTY28" s="383"/>
      <c r="GTZ28" s="383"/>
      <c r="GUA28" s="383"/>
      <c r="GUB28" s="383"/>
      <c r="GUC28" s="383"/>
      <c r="GUD28" s="383"/>
      <c r="GUE28" s="383"/>
      <c r="GUF28" s="383"/>
      <c r="GUG28" s="383"/>
      <c r="GUH28" s="383"/>
      <c r="GUI28" s="383"/>
      <c r="GUJ28" s="383"/>
      <c r="GUK28" s="383"/>
      <c r="GUL28" s="383"/>
      <c r="GUM28" s="383"/>
      <c r="GUN28" s="383"/>
      <c r="GUO28" s="383"/>
      <c r="GUP28" s="383"/>
      <c r="GUQ28" s="383"/>
      <c r="GUR28" s="383"/>
      <c r="GUS28" s="383"/>
      <c r="GUT28" s="383"/>
      <c r="GUU28" s="383"/>
      <c r="GUV28" s="383"/>
      <c r="GUW28" s="383"/>
      <c r="GUX28" s="383"/>
      <c r="GUY28" s="383"/>
      <c r="GUZ28" s="383"/>
      <c r="GVA28" s="383"/>
      <c r="GVB28" s="383"/>
      <c r="GVC28" s="383"/>
      <c r="GVD28" s="383"/>
      <c r="GVE28" s="383"/>
      <c r="GVF28" s="383"/>
      <c r="GVG28" s="383"/>
      <c r="GVH28" s="383"/>
      <c r="GVI28" s="383"/>
      <c r="GVJ28" s="383"/>
      <c r="GVK28" s="383"/>
      <c r="GVL28" s="383"/>
      <c r="GVM28" s="383"/>
      <c r="GVN28" s="383"/>
      <c r="GVO28" s="383"/>
      <c r="GVP28" s="383"/>
      <c r="GVQ28" s="383"/>
      <c r="GVR28" s="383"/>
      <c r="GVS28" s="383"/>
      <c r="GVT28" s="383"/>
      <c r="GVU28" s="383"/>
      <c r="GVV28" s="383"/>
      <c r="GVW28" s="383"/>
      <c r="GVX28" s="383"/>
      <c r="GVY28" s="383"/>
      <c r="GVZ28" s="383"/>
      <c r="GWA28" s="383"/>
      <c r="GWB28" s="383"/>
      <c r="GWC28" s="383"/>
      <c r="GWD28" s="383"/>
      <c r="GWE28" s="383"/>
      <c r="GWF28" s="383"/>
      <c r="GWG28" s="383"/>
      <c r="GWH28" s="383"/>
      <c r="GWI28" s="383"/>
      <c r="GWJ28" s="383"/>
      <c r="GWK28" s="383"/>
      <c r="GWL28" s="383"/>
      <c r="GWM28" s="383"/>
      <c r="GWN28" s="383"/>
      <c r="GWO28" s="383"/>
      <c r="GWP28" s="383"/>
      <c r="GWQ28" s="383"/>
      <c r="GWR28" s="383"/>
      <c r="GWS28" s="383"/>
      <c r="GWT28" s="383"/>
      <c r="GWU28" s="383"/>
      <c r="GWV28" s="383"/>
      <c r="GWW28" s="383"/>
      <c r="GWX28" s="383"/>
      <c r="GWY28" s="383"/>
      <c r="GWZ28" s="383"/>
      <c r="GXA28" s="383"/>
      <c r="GXB28" s="383"/>
      <c r="GXC28" s="383"/>
      <c r="GXD28" s="383"/>
      <c r="GXE28" s="383"/>
      <c r="GXF28" s="383"/>
      <c r="GXG28" s="383"/>
      <c r="GXH28" s="383"/>
      <c r="GXI28" s="383"/>
      <c r="GXJ28" s="383"/>
      <c r="GXK28" s="383"/>
      <c r="GXL28" s="383"/>
      <c r="GXM28" s="383"/>
      <c r="GXN28" s="383"/>
      <c r="GXO28" s="383"/>
      <c r="GXP28" s="383"/>
      <c r="GXQ28" s="383"/>
      <c r="GXR28" s="383"/>
      <c r="GXS28" s="383"/>
      <c r="GXT28" s="383"/>
      <c r="GXU28" s="383"/>
      <c r="GXV28" s="383"/>
      <c r="GXW28" s="383"/>
      <c r="GXX28" s="383"/>
      <c r="GXY28" s="383"/>
      <c r="GXZ28" s="383"/>
      <c r="GYA28" s="383"/>
      <c r="GYB28" s="383"/>
      <c r="GYC28" s="383"/>
      <c r="GYD28" s="383"/>
      <c r="GYE28" s="383"/>
      <c r="GYF28" s="383"/>
      <c r="GYG28" s="383"/>
      <c r="GYH28" s="383"/>
      <c r="GYI28" s="383"/>
      <c r="GYJ28" s="383"/>
      <c r="GYK28" s="383"/>
      <c r="GYL28" s="383"/>
      <c r="GYM28" s="383"/>
      <c r="GYN28" s="383"/>
      <c r="GYO28" s="383"/>
      <c r="GYP28" s="383"/>
      <c r="GYQ28" s="383"/>
      <c r="GYR28" s="383"/>
      <c r="GYS28" s="383"/>
      <c r="GYT28" s="383"/>
      <c r="GYU28" s="383"/>
      <c r="GYV28" s="383"/>
      <c r="GYW28" s="383"/>
      <c r="GYX28" s="383"/>
      <c r="GYY28" s="383"/>
      <c r="GYZ28" s="383"/>
      <c r="GZA28" s="383"/>
      <c r="GZB28" s="383"/>
      <c r="GZC28" s="383"/>
      <c r="GZD28" s="383"/>
      <c r="GZE28" s="383"/>
      <c r="GZF28" s="383"/>
      <c r="GZG28" s="383"/>
      <c r="GZH28" s="383"/>
      <c r="GZI28" s="383"/>
      <c r="GZJ28" s="383"/>
      <c r="GZK28" s="383"/>
      <c r="GZL28" s="383"/>
      <c r="GZM28" s="383"/>
      <c r="GZN28" s="383"/>
      <c r="GZO28" s="383"/>
      <c r="GZP28" s="383"/>
      <c r="GZQ28" s="383"/>
      <c r="GZR28" s="383"/>
      <c r="GZS28" s="383"/>
      <c r="GZT28" s="383"/>
      <c r="GZU28" s="383"/>
      <c r="GZV28" s="383"/>
      <c r="GZW28" s="383"/>
      <c r="GZX28" s="383"/>
      <c r="GZY28" s="383"/>
      <c r="GZZ28" s="383"/>
      <c r="HAA28" s="383"/>
      <c r="HAB28" s="383"/>
      <c r="HAC28" s="383"/>
      <c r="HAD28" s="383"/>
      <c r="HAE28" s="383"/>
      <c r="HAF28" s="383"/>
      <c r="HAG28" s="383"/>
      <c r="HAH28" s="383"/>
      <c r="HAI28" s="383"/>
      <c r="HAJ28" s="383"/>
      <c r="HAK28" s="383"/>
      <c r="HAL28" s="383"/>
      <c r="HAM28" s="383"/>
      <c r="HAN28" s="383"/>
      <c r="HAO28" s="383"/>
      <c r="HAP28" s="383"/>
      <c r="HAQ28" s="383"/>
      <c r="HAR28" s="383"/>
      <c r="HAS28" s="383"/>
      <c r="HAT28" s="383"/>
      <c r="HAU28" s="383"/>
      <c r="HAV28" s="383"/>
      <c r="HAW28" s="383"/>
      <c r="HAX28" s="383"/>
      <c r="HAY28" s="383"/>
      <c r="HAZ28" s="383"/>
      <c r="HBA28" s="383"/>
      <c r="HBB28" s="383"/>
      <c r="HBC28" s="383"/>
      <c r="HBD28" s="383"/>
      <c r="HBE28" s="383"/>
      <c r="HBF28" s="383"/>
      <c r="HBG28" s="383"/>
      <c r="HBH28" s="383"/>
      <c r="HBI28" s="383"/>
      <c r="HBJ28" s="383"/>
      <c r="HBK28" s="383"/>
      <c r="HBL28" s="383"/>
      <c r="HBM28" s="383"/>
      <c r="HBN28" s="383"/>
      <c r="HBO28" s="383"/>
      <c r="HBP28" s="383"/>
      <c r="HBQ28" s="383"/>
      <c r="HBR28" s="383"/>
      <c r="HBS28" s="383"/>
      <c r="HBT28" s="383"/>
      <c r="HBU28" s="383"/>
      <c r="HBV28" s="383"/>
      <c r="HBW28" s="383"/>
      <c r="HBX28" s="383"/>
      <c r="HBY28" s="383"/>
      <c r="HBZ28" s="383"/>
      <c r="HCA28" s="383"/>
      <c r="HCB28" s="383"/>
      <c r="HCC28" s="383"/>
      <c r="HCD28" s="383"/>
      <c r="HCE28" s="383"/>
      <c r="HCF28" s="383"/>
      <c r="HCG28" s="383"/>
      <c r="HCH28" s="383"/>
      <c r="HCI28" s="383"/>
      <c r="HCJ28" s="383"/>
      <c r="HCK28" s="383"/>
      <c r="HCL28" s="383"/>
      <c r="HCM28" s="383"/>
      <c r="HCN28" s="383"/>
      <c r="HCO28" s="383"/>
      <c r="HCP28" s="383"/>
      <c r="HCQ28" s="383"/>
      <c r="HCR28" s="383"/>
      <c r="HCS28" s="383"/>
      <c r="HCT28" s="383"/>
      <c r="HCU28" s="383"/>
      <c r="HCV28" s="383"/>
      <c r="HCW28" s="383"/>
      <c r="HCX28" s="383"/>
      <c r="HCY28" s="383"/>
      <c r="HCZ28" s="383"/>
      <c r="HDA28" s="383"/>
      <c r="HDB28" s="383"/>
      <c r="HDC28" s="383"/>
      <c r="HDD28" s="383"/>
      <c r="HDE28" s="383"/>
      <c r="HDF28" s="383"/>
      <c r="HDG28" s="383"/>
      <c r="HDH28" s="383"/>
      <c r="HDI28" s="383"/>
      <c r="HDJ28" s="383"/>
      <c r="HDK28" s="383"/>
      <c r="HDL28" s="383"/>
      <c r="HDM28" s="383"/>
      <c r="HDN28" s="383"/>
      <c r="HDO28" s="383"/>
      <c r="HDP28" s="383"/>
      <c r="HDQ28" s="383"/>
      <c r="HDR28" s="383"/>
      <c r="HDS28" s="383"/>
      <c r="HDT28" s="383"/>
      <c r="HDU28" s="383"/>
      <c r="HDV28" s="383"/>
      <c r="HDW28" s="383"/>
      <c r="HDX28" s="383"/>
      <c r="HDY28" s="383"/>
      <c r="HDZ28" s="383"/>
      <c r="HEA28" s="383"/>
      <c r="HEB28" s="383"/>
      <c r="HEC28" s="383"/>
      <c r="HED28" s="383"/>
      <c r="HEE28" s="383"/>
      <c r="HEF28" s="383"/>
      <c r="HEG28" s="383"/>
      <c r="HEH28" s="383"/>
      <c r="HEI28" s="383"/>
      <c r="HEJ28" s="383"/>
      <c r="HEK28" s="383"/>
      <c r="HEL28" s="383"/>
      <c r="HEM28" s="383"/>
      <c r="HEN28" s="383"/>
      <c r="HEO28" s="383"/>
      <c r="HEP28" s="383"/>
      <c r="HEQ28" s="383"/>
      <c r="HER28" s="383"/>
      <c r="HES28" s="383"/>
      <c r="HET28" s="383"/>
      <c r="HEU28" s="383"/>
      <c r="HEV28" s="383"/>
      <c r="HEW28" s="383"/>
      <c r="HEX28" s="383"/>
      <c r="HEY28" s="383"/>
      <c r="HEZ28" s="383"/>
      <c r="HFA28" s="383"/>
      <c r="HFB28" s="383"/>
      <c r="HFC28" s="383"/>
      <c r="HFD28" s="383"/>
      <c r="HFE28" s="383"/>
      <c r="HFF28" s="383"/>
      <c r="HFG28" s="383"/>
      <c r="HFH28" s="383"/>
      <c r="HFI28" s="383"/>
      <c r="HFJ28" s="383"/>
      <c r="HFK28" s="383"/>
      <c r="HFL28" s="383"/>
      <c r="HFM28" s="383"/>
      <c r="HFN28" s="383"/>
      <c r="HFO28" s="383"/>
      <c r="HFP28" s="383"/>
      <c r="HFQ28" s="383"/>
      <c r="HFR28" s="383"/>
      <c r="HFS28" s="383"/>
      <c r="HFT28" s="383"/>
      <c r="HFU28" s="383"/>
      <c r="HFV28" s="383"/>
      <c r="HFW28" s="383"/>
      <c r="HFX28" s="383"/>
      <c r="HFY28" s="383"/>
      <c r="HFZ28" s="383"/>
      <c r="HGA28" s="383"/>
      <c r="HGB28" s="383"/>
      <c r="HGC28" s="383"/>
      <c r="HGD28" s="383"/>
      <c r="HGE28" s="383"/>
      <c r="HGF28" s="383"/>
      <c r="HGG28" s="383"/>
      <c r="HGH28" s="383"/>
      <c r="HGI28" s="383"/>
      <c r="HGJ28" s="383"/>
      <c r="HGK28" s="383"/>
      <c r="HGL28" s="383"/>
      <c r="HGM28" s="383"/>
      <c r="HGN28" s="383"/>
      <c r="HGO28" s="383"/>
      <c r="HGP28" s="383"/>
      <c r="HGQ28" s="383"/>
      <c r="HGR28" s="383"/>
      <c r="HGS28" s="383"/>
      <c r="HGT28" s="383"/>
      <c r="HGU28" s="383"/>
      <c r="HGV28" s="383"/>
      <c r="HGW28" s="383"/>
      <c r="HGX28" s="383"/>
      <c r="HGY28" s="383"/>
      <c r="HGZ28" s="383"/>
      <c r="HHA28" s="383"/>
      <c r="HHB28" s="383"/>
      <c r="HHC28" s="383"/>
      <c r="HHD28" s="383"/>
      <c r="HHE28" s="383"/>
      <c r="HHF28" s="383"/>
      <c r="HHG28" s="383"/>
      <c r="HHH28" s="383"/>
      <c r="HHI28" s="383"/>
      <c r="HHJ28" s="383"/>
      <c r="HHK28" s="383"/>
      <c r="HHL28" s="383"/>
      <c r="HHM28" s="383"/>
      <c r="HHN28" s="383"/>
      <c r="HHO28" s="383"/>
      <c r="HHP28" s="383"/>
      <c r="HHQ28" s="383"/>
      <c r="HHR28" s="383"/>
      <c r="HHS28" s="383"/>
      <c r="HHT28" s="383"/>
      <c r="HHU28" s="383"/>
      <c r="HHV28" s="383"/>
      <c r="HHW28" s="383"/>
      <c r="HHX28" s="383"/>
      <c r="HHY28" s="383"/>
      <c r="HHZ28" s="383"/>
      <c r="HIA28" s="383"/>
      <c r="HIB28" s="383"/>
      <c r="HIC28" s="383"/>
      <c r="HID28" s="383"/>
      <c r="HIE28" s="383"/>
      <c r="HIF28" s="383"/>
      <c r="HIG28" s="383"/>
      <c r="HIH28" s="383"/>
      <c r="HII28" s="383"/>
      <c r="HIJ28" s="383"/>
      <c r="HIK28" s="383"/>
      <c r="HIL28" s="383"/>
      <c r="HIM28" s="383"/>
      <c r="HIN28" s="383"/>
      <c r="HIO28" s="383"/>
      <c r="HIP28" s="383"/>
      <c r="HIQ28" s="383"/>
      <c r="HIR28" s="383"/>
      <c r="HIS28" s="383"/>
      <c r="HIT28" s="383"/>
      <c r="HIU28" s="383"/>
      <c r="HIV28" s="383"/>
      <c r="HIW28" s="383"/>
      <c r="HIX28" s="383"/>
      <c r="HIY28" s="383"/>
      <c r="HIZ28" s="383"/>
      <c r="HJA28" s="383"/>
      <c r="HJB28" s="383"/>
      <c r="HJC28" s="383"/>
      <c r="HJD28" s="383"/>
      <c r="HJE28" s="383"/>
      <c r="HJF28" s="383"/>
      <c r="HJG28" s="383"/>
      <c r="HJH28" s="383"/>
      <c r="HJI28" s="383"/>
      <c r="HJJ28" s="383"/>
      <c r="HJK28" s="383"/>
      <c r="HJL28" s="383"/>
      <c r="HJM28" s="383"/>
      <c r="HJN28" s="383"/>
      <c r="HJO28" s="383"/>
      <c r="HJP28" s="383"/>
      <c r="HJQ28" s="383"/>
      <c r="HJR28" s="383"/>
      <c r="HJS28" s="383"/>
      <c r="HJT28" s="383"/>
      <c r="HJU28" s="383"/>
      <c r="HJV28" s="383"/>
      <c r="HJW28" s="383"/>
      <c r="HJX28" s="383"/>
      <c r="HJY28" s="383"/>
      <c r="HJZ28" s="383"/>
      <c r="HKA28" s="383"/>
      <c r="HKB28" s="383"/>
      <c r="HKC28" s="383"/>
      <c r="HKD28" s="383"/>
      <c r="HKE28" s="383"/>
      <c r="HKF28" s="383"/>
      <c r="HKG28" s="383"/>
      <c r="HKH28" s="383"/>
      <c r="HKI28" s="383"/>
      <c r="HKJ28" s="383"/>
      <c r="HKK28" s="383"/>
      <c r="HKL28" s="383"/>
      <c r="HKM28" s="383"/>
      <c r="HKN28" s="383"/>
      <c r="HKO28" s="383"/>
      <c r="HKP28" s="383"/>
      <c r="HKQ28" s="383"/>
      <c r="HKR28" s="383"/>
      <c r="HKS28" s="383"/>
      <c r="HKT28" s="383"/>
      <c r="HKU28" s="383"/>
      <c r="HKV28" s="383"/>
      <c r="HKW28" s="383"/>
      <c r="HKX28" s="383"/>
      <c r="HKY28" s="383"/>
      <c r="HKZ28" s="383"/>
      <c r="HLA28" s="383"/>
      <c r="HLB28" s="383"/>
      <c r="HLC28" s="383"/>
      <c r="HLD28" s="383"/>
      <c r="HLE28" s="383"/>
      <c r="HLF28" s="383"/>
      <c r="HLG28" s="383"/>
      <c r="HLH28" s="383"/>
      <c r="HLI28" s="383"/>
      <c r="HLJ28" s="383"/>
      <c r="HLK28" s="383"/>
      <c r="HLL28" s="383"/>
      <c r="HLM28" s="383"/>
      <c r="HLN28" s="383"/>
      <c r="HLO28" s="383"/>
      <c r="HLP28" s="383"/>
      <c r="HLQ28" s="383"/>
      <c r="HLR28" s="383"/>
      <c r="HLS28" s="383"/>
      <c r="HLT28" s="383"/>
      <c r="HLU28" s="383"/>
      <c r="HLV28" s="383"/>
      <c r="HLW28" s="383"/>
      <c r="HLX28" s="383"/>
      <c r="HLY28" s="383"/>
      <c r="HLZ28" s="383"/>
      <c r="HMA28" s="383"/>
      <c r="HMB28" s="383"/>
      <c r="HMC28" s="383"/>
      <c r="HMD28" s="383"/>
      <c r="HME28" s="383"/>
      <c r="HMF28" s="383"/>
      <c r="HMG28" s="383"/>
      <c r="HMH28" s="383"/>
      <c r="HMI28" s="383"/>
      <c r="HMJ28" s="383"/>
      <c r="HMK28" s="383"/>
      <c r="HML28" s="383"/>
      <c r="HMM28" s="383"/>
      <c r="HMN28" s="383"/>
      <c r="HMO28" s="383"/>
      <c r="HMP28" s="383"/>
      <c r="HMQ28" s="383"/>
      <c r="HMR28" s="383"/>
      <c r="HMS28" s="383"/>
      <c r="HMT28" s="383"/>
      <c r="HMU28" s="383"/>
      <c r="HMV28" s="383"/>
      <c r="HMW28" s="383"/>
      <c r="HMX28" s="383"/>
      <c r="HMY28" s="383"/>
      <c r="HMZ28" s="383"/>
      <c r="HNA28" s="383"/>
      <c r="HNB28" s="383"/>
      <c r="HNC28" s="383"/>
      <c r="HND28" s="383"/>
      <c r="HNE28" s="383"/>
      <c r="HNF28" s="383"/>
      <c r="HNG28" s="383"/>
      <c r="HNH28" s="383"/>
      <c r="HNI28" s="383"/>
      <c r="HNJ28" s="383"/>
      <c r="HNK28" s="383"/>
      <c r="HNL28" s="383"/>
      <c r="HNM28" s="383"/>
      <c r="HNN28" s="383"/>
      <c r="HNO28" s="383"/>
      <c r="HNP28" s="383"/>
      <c r="HNQ28" s="383"/>
      <c r="HNR28" s="383"/>
      <c r="HNS28" s="383"/>
      <c r="HNT28" s="383"/>
      <c r="HNU28" s="383"/>
      <c r="HNV28" s="383"/>
      <c r="HNW28" s="383"/>
      <c r="HNX28" s="383"/>
      <c r="HNY28" s="383"/>
      <c r="HNZ28" s="383"/>
      <c r="HOA28" s="383"/>
      <c r="HOB28" s="383"/>
      <c r="HOC28" s="383"/>
      <c r="HOD28" s="383"/>
      <c r="HOE28" s="383"/>
      <c r="HOF28" s="383"/>
      <c r="HOG28" s="383"/>
      <c r="HOH28" s="383"/>
      <c r="HOI28" s="383"/>
      <c r="HOJ28" s="383"/>
      <c r="HOK28" s="383"/>
      <c r="HOL28" s="383"/>
      <c r="HOM28" s="383"/>
      <c r="HON28" s="383"/>
      <c r="HOO28" s="383"/>
      <c r="HOP28" s="383"/>
      <c r="HOQ28" s="383"/>
      <c r="HOR28" s="383"/>
      <c r="HOS28" s="383"/>
      <c r="HOT28" s="383"/>
      <c r="HOU28" s="383"/>
      <c r="HOV28" s="383"/>
      <c r="HOW28" s="383"/>
      <c r="HOX28" s="383"/>
      <c r="HOY28" s="383"/>
      <c r="HOZ28" s="383"/>
      <c r="HPA28" s="383"/>
      <c r="HPB28" s="383"/>
      <c r="HPC28" s="383"/>
      <c r="HPD28" s="383"/>
      <c r="HPE28" s="383"/>
      <c r="HPF28" s="383"/>
      <c r="HPG28" s="383"/>
      <c r="HPH28" s="383"/>
      <c r="HPI28" s="383"/>
      <c r="HPJ28" s="383"/>
      <c r="HPK28" s="383"/>
      <c r="HPL28" s="383"/>
      <c r="HPM28" s="383"/>
      <c r="HPN28" s="383"/>
      <c r="HPO28" s="383"/>
      <c r="HPP28" s="383"/>
      <c r="HPQ28" s="383"/>
      <c r="HPR28" s="383"/>
      <c r="HPS28" s="383"/>
      <c r="HPT28" s="383"/>
      <c r="HPU28" s="383"/>
      <c r="HPV28" s="383"/>
      <c r="HPW28" s="383"/>
      <c r="HPX28" s="383"/>
      <c r="HPY28" s="383"/>
      <c r="HPZ28" s="383"/>
      <c r="HQA28" s="383"/>
      <c r="HQB28" s="383"/>
      <c r="HQC28" s="383"/>
      <c r="HQD28" s="383"/>
      <c r="HQE28" s="383"/>
      <c r="HQF28" s="383"/>
      <c r="HQG28" s="383"/>
      <c r="HQH28" s="383"/>
      <c r="HQI28" s="383"/>
      <c r="HQJ28" s="383"/>
      <c r="HQK28" s="383"/>
      <c r="HQL28" s="383"/>
      <c r="HQM28" s="383"/>
      <c r="HQN28" s="383"/>
      <c r="HQO28" s="383"/>
      <c r="HQP28" s="383"/>
      <c r="HQQ28" s="383"/>
      <c r="HQR28" s="383"/>
      <c r="HQS28" s="383"/>
      <c r="HQT28" s="383"/>
      <c r="HQU28" s="383"/>
      <c r="HQV28" s="383"/>
      <c r="HQW28" s="383"/>
      <c r="HQX28" s="383"/>
      <c r="HQY28" s="383"/>
      <c r="HQZ28" s="383"/>
      <c r="HRA28" s="383"/>
      <c r="HRB28" s="383"/>
      <c r="HRC28" s="383"/>
      <c r="HRD28" s="383"/>
      <c r="HRE28" s="383"/>
      <c r="HRF28" s="383"/>
      <c r="HRG28" s="383"/>
      <c r="HRH28" s="383"/>
      <c r="HRI28" s="383"/>
      <c r="HRJ28" s="383"/>
      <c r="HRK28" s="383"/>
      <c r="HRL28" s="383"/>
      <c r="HRM28" s="383"/>
      <c r="HRN28" s="383"/>
      <c r="HRO28" s="383"/>
      <c r="HRP28" s="383"/>
      <c r="HRQ28" s="383"/>
      <c r="HRR28" s="383"/>
      <c r="HRS28" s="383"/>
      <c r="HRT28" s="383"/>
      <c r="HRU28" s="383"/>
      <c r="HRV28" s="383"/>
      <c r="HRW28" s="383"/>
      <c r="HRX28" s="383"/>
      <c r="HRY28" s="383"/>
      <c r="HRZ28" s="383"/>
      <c r="HSA28" s="383"/>
      <c r="HSB28" s="383"/>
      <c r="HSC28" s="383"/>
      <c r="HSD28" s="383"/>
      <c r="HSE28" s="383"/>
      <c r="HSF28" s="383"/>
      <c r="HSG28" s="383"/>
      <c r="HSH28" s="383"/>
      <c r="HSI28" s="383"/>
      <c r="HSJ28" s="383"/>
      <c r="HSK28" s="383"/>
      <c r="HSL28" s="383"/>
      <c r="HSM28" s="383"/>
      <c r="HSN28" s="383"/>
      <c r="HSO28" s="383"/>
      <c r="HSP28" s="383"/>
      <c r="HSQ28" s="383"/>
      <c r="HSR28" s="383"/>
      <c r="HSS28" s="383"/>
      <c r="HST28" s="383"/>
      <c r="HSU28" s="383"/>
      <c r="HSV28" s="383"/>
      <c r="HSW28" s="383"/>
      <c r="HSX28" s="383"/>
      <c r="HSY28" s="383"/>
      <c r="HSZ28" s="383"/>
      <c r="HTA28" s="383"/>
      <c r="HTB28" s="383"/>
      <c r="HTC28" s="383"/>
      <c r="HTD28" s="383"/>
      <c r="HTE28" s="383"/>
      <c r="HTF28" s="383"/>
      <c r="HTG28" s="383"/>
      <c r="HTH28" s="383"/>
      <c r="HTI28" s="383"/>
      <c r="HTJ28" s="383"/>
      <c r="HTK28" s="383"/>
      <c r="HTL28" s="383"/>
      <c r="HTM28" s="383"/>
      <c r="HTN28" s="383"/>
      <c r="HTO28" s="383"/>
      <c r="HTP28" s="383"/>
      <c r="HTQ28" s="383"/>
      <c r="HTR28" s="383"/>
      <c r="HTS28" s="383"/>
      <c r="HTT28" s="383"/>
      <c r="HTU28" s="383"/>
      <c r="HTV28" s="383"/>
      <c r="HTW28" s="383"/>
      <c r="HTX28" s="383"/>
      <c r="HTY28" s="383"/>
      <c r="HTZ28" s="383"/>
      <c r="HUA28" s="383"/>
      <c r="HUB28" s="383"/>
      <c r="HUC28" s="383"/>
      <c r="HUD28" s="383"/>
      <c r="HUE28" s="383"/>
      <c r="HUF28" s="383"/>
      <c r="HUG28" s="383"/>
      <c r="HUH28" s="383"/>
      <c r="HUI28" s="383"/>
      <c r="HUJ28" s="383"/>
      <c r="HUK28" s="383"/>
      <c r="HUL28" s="383"/>
      <c r="HUM28" s="383"/>
      <c r="HUN28" s="383"/>
      <c r="HUO28" s="383"/>
      <c r="HUP28" s="383"/>
      <c r="HUQ28" s="383"/>
      <c r="HUR28" s="383"/>
      <c r="HUS28" s="383"/>
      <c r="HUT28" s="383"/>
      <c r="HUU28" s="383"/>
      <c r="HUV28" s="383"/>
      <c r="HUW28" s="383"/>
      <c r="HUX28" s="383"/>
      <c r="HUY28" s="383"/>
      <c r="HUZ28" s="383"/>
      <c r="HVA28" s="383"/>
      <c r="HVB28" s="383"/>
      <c r="HVC28" s="383"/>
      <c r="HVD28" s="383"/>
      <c r="HVE28" s="383"/>
      <c r="HVF28" s="383"/>
      <c r="HVG28" s="383"/>
      <c r="HVH28" s="383"/>
      <c r="HVI28" s="383"/>
      <c r="HVJ28" s="383"/>
      <c r="HVK28" s="383"/>
      <c r="HVL28" s="383"/>
      <c r="HVM28" s="383"/>
      <c r="HVN28" s="383"/>
      <c r="HVO28" s="383"/>
      <c r="HVP28" s="383"/>
      <c r="HVQ28" s="383"/>
      <c r="HVR28" s="383"/>
      <c r="HVS28" s="383"/>
      <c r="HVT28" s="383"/>
      <c r="HVU28" s="383"/>
      <c r="HVV28" s="383"/>
      <c r="HVW28" s="383"/>
      <c r="HVX28" s="383"/>
      <c r="HVY28" s="383"/>
      <c r="HVZ28" s="383"/>
      <c r="HWA28" s="383"/>
      <c r="HWB28" s="383"/>
      <c r="HWC28" s="383"/>
      <c r="HWD28" s="383"/>
      <c r="HWE28" s="383"/>
      <c r="HWF28" s="383"/>
      <c r="HWG28" s="383"/>
      <c r="HWH28" s="383"/>
      <c r="HWI28" s="383"/>
      <c r="HWJ28" s="383"/>
      <c r="HWK28" s="383"/>
      <c r="HWL28" s="383"/>
      <c r="HWM28" s="383"/>
      <c r="HWN28" s="383"/>
      <c r="HWO28" s="383"/>
      <c r="HWP28" s="383"/>
      <c r="HWQ28" s="383"/>
      <c r="HWR28" s="383"/>
      <c r="HWS28" s="383"/>
      <c r="HWT28" s="383"/>
      <c r="HWU28" s="383"/>
      <c r="HWV28" s="383"/>
      <c r="HWW28" s="383"/>
      <c r="HWX28" s="383"/>
      <c r="HWY28" s="383"/>
      <c r="HWZ28" s="383"/>
      <c r="HXA28" s="383"/>
      <c r="HXB28" s="383"/>
      <c r="HXC28" s="383"/>
      <c r="HXD28" s="383"/>
      <c r="HXE28" s="383"/>
      <c r="HXF28" s="383"/>
      <c r="HXG28" s="383"/>
      <c r="HXH28" s="383"/>
      <c r="HXI28" s="383"/>
      <c r="HXJ28" s="383"/>
      <c r="HXK28" s="383"/>
      <c r="HXL28" s="383"/>
      <c r="HXM28" s="383"/>
      <c r="HXN28" s="383"/>
      <c r="HXO28" s="383"/>
      <c r="HXP28" s="383"/>
      <c r="HXQ28" s="383"/>
      <c r="HXR28" s="383"/>
      <c r="HXS28" s="383"/>
      <c r="HXT28" s="383"/>
      <c r="HXU28" s="383"/>
      <c r="HXV28" s="383"/>
      <c r="HXW28" s="383"/>
      <c r="HXX28" s="383"/>
      <c r="HXY28" s="383"/>
      <c r="HXZ28" s="383"/>
      <c r="HYA28" s="383"/>
      <c r="HYB28" s="383"/>
      <c r="HYC28" s="383"/>
      <c r="HYD28" s="383"/>
      <c r="HYE28" s="383"/>
      <c r="HYF28" s="383"/>
      <c r="HYG28" s="383"/>
      <c r="HYH28" s="383"/>
      <c r="HYI28" s="383"/>
      <c r="HYJ28" s="383"/>
      <c r="HYK28" s="383"/>
      <c r="HYL28" s="383"/>
      <c r="HYM28" s="383"/>
      <c r="HYN28" s="383"/>
      <c r="HYO28" s="383"/>
      <c r="HYP28" s="383"/>
      <c r="HYQ28" s="383"/>
      <c r="HYR28" s="383"/>
      <c r="HYS28" s="383"/>
      <c r="HYT28" s="383"/>
      <c r="HYU28" s="383"/>
      <c r="HYV28" s="383"/>
      <c r="HYW28" s="383"/>
      <c r="HYX28" s="383"/>
      <c r="HYY28" s="383"/>
      <c r="HYZ28" s="383"/>
      <c r="HZA28" s="383"/>
      <c r="HZB28" s="383"/>
      <c r="HZC28" s="383"/>
      <c r="HZD28" s="383"/>
      <c r="HZE28" s="383"/>
      <c r="HZF28" s="383"/>
      <c r="HZG28" s="383"/>
      <c r="HZH28" s="383"/>
      <c r="HZI28" s="383"/>
      <c r="HZJ28" s="383"/>
      <c r="HZK28" s="383"/>
      <c r="HZL28" s="383"/>
      <c r="HZM28" s="383"/>
      <c r="HZN28" s="383"/>
      <c r="HZO28" s="383"/>
      <c r="HZP28" s="383"/>
      <c r="HZQ28" s="383"/>
      <c r="HZR28" s="383"/>
      <c r="HZS28" s="383"/>
      <c r="HZT28" s="383"/>
      <c r="HZU28" s="383"/>
      <c r="HZV28" s="383"/>
      <c r="HZW28" s="383"/>
      <c r="HZX28" s="383"/>
      <c r="HZY28" s="383"/>
      <c r="HZZ28" s="383"/>
      <c r="IAA28" s="383"/>
      <c r="IAB28" s="383"/>
      <c r="IAC28" s="383"/>
      <c r="IAD28" s="383"/>
      <c r="IAE28" s="383"/>
      <c r="IAF28" s="383"/>
      <c r="IAG28" s="383"/>
      <c r="IAH28" s="383"/>
      <c r="IAI28" s="383"/>
      <c r="IAJ28" s="383"/>
      <c r="IAK28" s="383"/>
      <c r="IAL28" s="383"/>
      <c r="IAM28" s="383"/>
      <c r="IAN28" s="383"/>
      <c r="IAO28" s="383"/>
      <c r="IAP28" s="383"/>
      <c r="IAQ28" s="383"/>
      <c r="IAR28" s="383"/>
      <c r="IAS28" s="383"/>
      <c r="IAT28" s="383"/>
      <c r="IAU28" s="383"/>
      <c r="IAV28" s="383"/>
      <c r="IAW28" s="383"/>
      <c r="IAX28" s="383"/>
      <c r="IAY28" s="383"/>
      <c r="IAZ28" s="383"/>
      <c r="IBA28" s="383"/>
      <c r="IBB28" s="383"/>
      <c r="IBC28" s="383"/>
      <c r="IBD28" s="383"/>
      <c r="IBE28" s="383"/>
      <c r="IBF28" s="383"/>
      <c r="IBG28" s="383"/>
      <c r="IBH28" s="383"/>
      <c r="IBI28" s="383"/>
      <c r="IBJ28" s="383"/>
      <c r="IBK28" s="383"/>
      <c r="IBL28" s="383"/>
      <c r="IBM28" s="383"/>
      <c r="IBN28" s="383"/>
      <c r="IBO28" s="383"/>
      <c r="IBP28" s="383"/>
      <c r="IBQ28" s="383"/>
      <c r="IBR28" s="383"/>
      <c r="IBS28" s="383"/>
      <c r="IBT28" s="383"/>
      <c r="IBU28" s="383"/>
      <c r="IBV28" s="383"/>
      <c r="IBW28" s="383"/>
      <c r="IBX28" s="383"/>
      <c r="IBY28" s="383"/>
      <c r="IBZ28" s="383"/>
      <c r="ICA28" s="383"/>
      <c r="ICB28" s="383"/>
      <c r="ICC28" s="383"/>
      <c r="ICD28" s="383"/>
      <c r="ICE28" s="383"/>
      <c r="ICF28" s="383"/>
      <c r="ICG28" s="383"/>
      <c r="ICH28" s="383"/>
      <c r="ICI28" s="383"/>
      <c r="ICJ28" s="383"/>
      <c r="ICK28" s="383"/>
      <c r="ICL28" s="383"/>
      <c r="ICM28" s="383"/>
      <c r="ICN28" s="383"/>
      <c r="ICO28" s="383"/>
      <c r="ICP28" s="383"/>
      <c r="ICQ28" s="383"/>
      <c r="ICR28" s="383"/>
      <c r="ICS28" s="383"/>
      <c r="ICT28" s="383"/>
      <c r="ICU28" s="383"/>
      <c r="ICV28" s="383"/>
      <c r="ICW28" s="383"/>
      <c r="ICX28" s="383"/>
      <c r="ICY28" s="383"/>
      <c r="ICZ28" s="383"/>
      <c r="IDA28" s="383"/>
      <c r="IDB28" s="383"/>
      <c r="IDC28" s="383"/>
      <c r="IDD28" s="383"/>
      <c r="IDE28" s="383"/>
      <c r="IDF28" s="383"/>
      <c r="IDG28" s="383"/>
      <c r="IDH28" s="383"/>
      <c r="IDI28" s="383"/>
      <c r="IDJ28" s="383"/>
      <c r="IDK28" s="383"/>
      <c r="IDL28" s="383"/>
      <c r="IDM28" s="383"/>
      <c r="IDN28" s="383"/>
      <c r="IDO28" s="383"/>
      <c r="IDP28" s="383"/>
      <c r="IDQ28" s="383"/>
      <c r="IDR28" s="383"/>
      <c r="IDS28" s="383"/>
      <c r="IDT28" s="383"/>
      <c r="IDU28" s="383"/>
      <c r="IDV28" s="383"/>
      <c r="IDW28" s="383"/>
      <c r="IDX28" s="383"/>
      <c r="IDY28" s="383"/>
      <c r="IDZ28" s="383"/>
      <c r="IEA28" s="383"/>
      <c r="IEB28" s="383"/>
      <c r="IEC28" s="383"/>
      <c r="IED28" s="383"/>
      <c r="IEE28" s="383"/>
      <c r="IEF28" s="383"/>
      <c r="IEG28" s="383"/>
      <c r="IEH28" s="383"/>
      <c r="IEI28" s="383"/>
      <c r="IEJ28" s="383"/>
      <c r="IEK28" s="383"/>
      <c r="IEL28" s="383"/>
      <c r="IEM28" s="383"/>
      <c r="IEN28" s="383"/>
      <c r="IEO28" s="383"/>
      <c r="IEP28" s="383"/>
      <c r="IEQ28" s="383"/>
      <c r="IER28" s="383"/>
      <c r="IES28" s="383"/>
      <c r="IET28" s="383"/>
      <c r="IEU28" s="383"/>
      <c r="IEV28" s="383"/>
      <c r="IEW28" s="383"/>
      <c r="IEX28" s="383"/>
      <c r="IEY28" s="383"/>
      <c r="IEZ28" s="383"/>
      <c r="IFA28" s="383"/>
      <c r="IFB28" s="383"/>
      <c r="IFC28" s="383"/>
      <c r="IFD28" s="383"/>
      <c r="IFE28" s="383"/>
      <c r="IFF28" s="383"/>
      <c r="IFG28" s="383"/>
      <c r="IFH28" s="383"/>
      <c r="IFI28" s="383"/>
      <c r="IFJ28" s="383"/>
      <c r="IFK28" s="383"/>
      <c r="IFL28" s="383"/>
      <c r="IFM28" s="383"/>
      <c r="IFN28" s="383"/>
      <c r="IFO28" s="383"/>
      <c r="IFP28" s="383"/>
      <c r="IFQ28" s="383"/>
      <c r="IFR28" s="383"/>
      <c r="IFS28" s="383"/>
      <c r="IFT28" s="383"/>
      <c r="IFU28" s="383"/>
      <c r="IFV28" s="383"/>
      <c r="IFW28" s="383"/>
      <c r="IFX28" s="383"/>
      <c r="IFY28" s="383"/>
      <c r="IFZ28" s="383"/>
      <c r="IGA28" s="383"/>
      <c r="IGB28" s="383"/>
      <c r="IGC28" s="383"/>
      <c r="IGD28" s="383"/>
      <c r="IGE28" s="383"/>
      <c r="IGF28" s="383"/>
      <c r="IGG28" s="383"/>
      <c r="IGH28" s="383"/>
      <c r="IGI28" s="383"/>
      <c r="IGJ28" s="383"/>
      <c r="IGK28" s="383"/>
      <c r="IGL28" s="383"/>
      <c r="IGM28" s="383"/>
      <c r="IGN28" s="383"/>
      <c r="IGO28" s="383"/>
      <c r="IGP28" s="383"/>
      <c r="IGQ28" s="383"/>
      <c r="IGR28" s="383"/>
      <c r="IGS28" s="383"/>
      <c r="IGT28" s="383"/>
      <c r="IGU28" s="383"/>
      <c r="IGV28" s="383"/>
      <c r="IGW28" s="383"/>
      <c r="IGX28" s="383"/>
      <c r="IGY28" s="383"/>
      <c r="IGZ28" s="383"/>
      <c r="IHA28" s="383"/>
      <c r="IHB28" s="383"/>
      <c r="IHC28" s="383"/>
      <c r="IHD28" s="383"/>
      <c r="IHE28" s="383"/>
      <c r="IHF28" s="383"/>
      <c r="IHG28" s="383"/>
      <c r="IHH28" s="383"/>
      <c r="IHI28" s="383"/>
      <c r="IHJ28" s="383"/>
      <c r="IHK28" s="383"/>
      <c r="IHL28" s="383"/>
      <c r="IHM28" s="383"/>
      <c r="IHN28" s="383"/>
      <c r="IHO28" s="383"/>
      <c r="IHP28" s="383"/>
      <c r="IHQ28" s="383"/>
      <c r="IHR28" s="383"/>
      <c r="IHS28" s="383"/>
      <c r="IHT28" s="383"/>
      <c r="IHU28" s="383"/>
      <c r="IHV28" s="383"/>
      <c r="IHW28" s="383"/>
      <c r="IHX28" s="383"/>
      <c r="IHY28" s="383"/>
      <c r="IHZ28" s="383"/>
      <c r="IIA28" s="383"/>
      <c r="IIB28" s="383"/>
      <c r="IIC28" s="383"/>
      <c r="IID28" s="383"/>
      <c r="IIE28" s="383"/>
      <c r="IIF28" s="383"/>
      <c r="IIG28" s="383"/>
      <c r="IIH28" s="383"/>
      <c r="III28" s="383"/>
      <c r="IIJ28" s="383"/>
      <c r="IIK28" s="383"/>
      <c r="IIL28" s="383"/>
      <c r="IIM28" s="383"/>
      <c r="IIN28" s="383"/>
      <c r="IIO28" s="383"/>
      <c r="IIP28" s="383"/>
      <c r="IIQ28" s="383"/>
      <c r="IIR28" s="383"/>
      <c r="IIS28" s="383"/>
      <c r="IIT28" s="383"/>
      <c r="IIU28" s="383"/>
      <c r="IIV28" s="383"/>
      <c r="IIW28" s="383"/>
      <c r="IIX28" s="383"/>
      <c r="IIY28" s="383"/>
      <c r="IIZ28" s="383"/>
      <c r="IJA28" s="383"/>
      <c r="IJB28" s="383"/>
      <c r="IJC28" s="383"/>
      <c r="IJD28" s="383"/>
      <c r="IJE28" s="383"/>
      <c r="IJF28" s="383"/>
      <c r="IJG28" s="383"/>
      <c r="IJH28" s="383"/>
      <c r="IJI28" s="383"/>
      <c r="IJJ28" s="383"/>
      <c r="IJK28" s="383"/>
      <c r="IJL28" s="383"/>
      <c r="IJM28" s="383"/>
      <c r="IJN28" s="383"/>
      <c r="IJO28" s="383"/>
      <c r="IJP28" s="383"/>
      <c r="IJQ28" s="383"/>
      <c r="IJR28" s="383"/>
      <c r="IJS28" s="383"/>
      <c r="IJT28" s="383"/>
      <c r="IJU28" s="383"/>
      <c r="IJV28" s="383"/>
      <c r="IJW28" s="383"/>
      <c r="IJX28" s="383"/>
      <c r="IJY28" s="383"/>
      <c r="IJZ28" s="383"/>
      <c r="IKA28" s="383"/>
      <c r="IKB28" s="383"/>
      <c r="IKC28" s="383"/>
      <c r="IKD28" s="383"/>
      <c r="IKE28" s="383"/>
      <c r="IKF28" s="383"/>
      <c r="IKG28" s="383"/>
      <c r="IKH28" s="383"/>
      <c r="IKI28" s="383"/>
      <c r="IKJ28" s="383"/>
      <c r="IKK28" s="383"/>
      <c r="IKL28" s="383"/>
      <c r="IKM28" s="383"/>
      <c r="IKN28" s="383"/>
      <c r="IKO28" s="383"/>
      <c r="IKP28" s="383"/>
      <c r="IKQ28" s="383"/>
      <c r="IKR28" s="383"/>
      <c r="IKS28" s="383"/>
      <c r="IKT28" s="383"/>
      <c r="IKU28" s="383"/>
      <c r="IKV28" s="383"/>
      <c r="IKW28" s="383"/>
      <c r="IKX28" s="383"/>
      <c r="IKY28" s="383"/>
      <c r="IKZ28" s="383"/>
      <c r="ILA28" s="383"/>
      <c r="ILB28" s="383"/>
      <c r="ILC28" s="383"/>
      <c r="ILD28" s="383"/>
      <c r="ILE28" s="383"/>
      <c r="ILF28" s="383"/>
      <c r="ILG28" s="383"/>
      <c r="ILH28" s="383"/>
      <c r="ILI28" s="383"/>
      <c r="ILJ28" s="383"/>
      <c r="ILK28" s="383"/>
      <c r="ILL28" s="383"/>
      <c r="ILM28" s="383"/>
      <c r="ILN28" s="383"/>
      <c r="ILO28" s="383"/>
      <c r="ILP28" s="383"/>
      <c r="ILQ28" s="383"/>
      <c r="ILR28" s="383"/>
      <c r="ILS28" s="383"/>
      <c r="ILT28" s="383"/>
      <c r="ILU28" s="383"/>
      <c r="ILV28" s="383"/>
      <c r="ILW28" s="383"/>
      <c r="ILX28" s="383"/>
      <c r="ILY28" s="383"/>
      <c r="ILZ28" s="383"/>
      <c r="IMA28" s="383"/>
      <c r="IMB28" s="383"/>
      <c r="IMC28" s="383"/>
      <c r="IMD28" s="383"/>
      <c r="IME28" s="383"/>
      <c r="IMF28" s="383"/>
      <c r="IMG28" s="383"/>
      <c r="IMH28" s="383"/>
      <c r="IMI28" s="383"/>
      <c r="IMJ28" s="383"/>
      <c r="IMK28" s="383"/>
      <c r="IML28" s="383"/>
      <c r="IMM28" s="383"/>
      <c r="IMN28" s="383"/>
      <c r="IMO28" s="383"/>
      <c r="IMP28" s="383"/>
      <c r="IMQ28" s="383"/>
      <c r="IMR28" s="383"/>
      <c r="IMS28" s="383"/>
      <c r="IMT28" s="383"/>
      <c r="IMU28" s="383"/>
      <c r="IMV28" s="383"/>
      <c r="IMW28" s="383"/>
      <c r="IMX28" s="383"/>
      <c r="IMY28" s="383"/>
      <c r="IMZ28" s="383"/>
      <c r="INA28" s="383"/>
      <c r="INB28" s="383"/>
      <c r="INC28" s="383"/>
      <c r="IND28" s="383"/>
      <c r="INE28" s="383"/>
      <c r="INF28" s="383"/>
      <c r="ING28" s="383"/>
      <c r="INH28" s="383"/>
      <c r="INI28" s="383"/>
      <c r="INJ28" s="383"/>
      <c r="INK28" s="383"/>
      <c r="INL28" s="383"/>
      <c r="INM28" s="383"/>
      <c r="INN28" s="383"/>
      <c r="INO28" s="383"/>
      <c r="INP28" s="383"/>
      <c r="INQ28" s="383"/>
      <c r="INR28" s="383"/>
      <c r="INS28" s="383"/>
      <c r="INT28" s="383"/>
      <c r="INU28" s="383"/>
      <c r="INV28" s="383"/>
      <c r="INW28" s="383"/>
      <c r="INX28" s="383"/>
      <c r="INY28" s="383"/>
      <c r="INZ28" s="383"/>
      <c r="IOA28" s="383"/>
      <c r="IOB28" s="383"/>
      <c r="IOC28" s="383"/>
      <c r="IOD28" s="383"/>
      <c r="IOE28" s="383"/>
      <c r="IOF28" s="383"/>
      <c r="IOG28" s="383"/>
      <c r="IOH28" s="383"/>
      <c r="IOI28" s="383"/>
      <c r="IOJ28" s="383"/>
      <c r="IOK28" s="383"/>
      <c r="IOL28" s="383"/>
      <c r="IOM28" s="383"/>
      <c r="ION28" s="383"/>
      <c r="IOO28" s="383"/>
      <c r="IOP28" s="383"/>
      <c r="IOQ28" s="383"/>
      <c r="IOR28" s="383"/>
      <c r="IOS28" s="383"/>
      <c r="IOT28" s="383"/>
      <c r="IOU28" s="383"/>
      <c r="IOV28" s="383"/>
      <c r="IOW28" s="383"/>
      <c r="IOX28" s="383"/>
      <c r="IOY28" s="383"/>
      <c r="IOZ28" s="383"/>
      <c r="IPA28" s="383"/>
      <c r="IPB28" s="383"/>
      <c r="IPC28" s="383"/>
      <c r="IPD28" s="383"/>
      <c r="IPE28" s="383"/>
      <c r="IPF28" s="383"/>
      <c r="IPG28" s="383"/>
      <c r="IPH28" s="383"/>
      <c r="IPI28" s="383"/>
      <c r="IPJ28" s="383"/>
      <c r="IPK28" s="383"/>
      <c r="IPL28" s="383"/>
      <c r="IPM28" s="383"/>
      <c r="IPN28" s="383"/>
      <c r="IPO28" s="383"/>
      <c r="IPP28" s="383"/>
      <c r="IPQ28" s="383"/>
      <c r="IPR28" s="383"/>
      <c r="IPS28" s="383"/>
      <c r="IPT28" s="383"/>
      <c r="IPU28" s="383"/>
      <c r="IPV28" s="383"/>
      <c r="IPW28" s="383"/>
      <c r="IPX28" s="383"/>
      <c r="IPY28" s="383"/>
      <c r="IPZ28" s="383"/>
      <c r="IQA28" s="383"/>
      <c r="IQB28" s="383"/>
      <c r="IQC28" s="383"/>
      <c r="IQD28" s="383"/>
      <c r="IQE28" s="383"/>
      <c r="IQF28" s="383"/>
      <c r="IQG28" s="383"/>
      <c r="IQH28" s="383"/>
      <c r="IQI28" s="383"/>
      <c r="IQJ28" s="383"/>
      <c r="IQK28" s="383"/>
      <c r="IQL28" s="383"/>
      <c r="IQM28" s="383"/>
      <c r="IQN28" s="383"/>
      <c r="IQO28" s="383"/>
      <c r="IQP28" s="383"/>
      <c r="IQQ28" s="383"/>
      <c r="IQR28" s="383"/>
      <c r="IQS28" s="383"/>
      <c r="IQT28" s="383"/>
      <c r="IQU28" s="383"/>
      <c r="IQV28" s="383"/>
      <c r="IQW28" s="383"/>
      <c r="IQX28" s="383"/>
      <c r="IQY28" s="383"/>
      <c r="IQZ28" s="383"/>
      <c r="IRA28" s="383"/>
      <c r="IRB28" s="383"/>
      <c r="IRC28" s="383"/>
      <c r="IRD28" s="383"/>
      <c r="IRE28" s="383"/>
      <c r="IRF28" s="383"/>
      <c r="IRG28" s="383"/>
      <c r="IRH28" s="383"/>
      <c r="IRI28" s="383"/>
      <c r="IRJ28" s="383"/>
      <c r="IRK28" s="383"/>
      <c r="IRL28" s="383"/>
      <c r="IRM28" s="383"/>
      <c r="IRN28" s="383"/>
      <c r="IRO28" s="383"/>
      <c r="IRP28" s="383"/>
      <c r="IRQ28" s="383"/>
      <c r="IRR28" s="383"/>
      <c r="IRS28" s="383"/>
      <c r="IRT28" s="383"/>
      <c r="IRU28" s="383"/>
      <c r="IRV28" s="383"/>
      <c r="IRW28" s="383"/>
      <c r="IRX28" s="383"/>
      <c r="IRY28" s="383"/>
      <c r="IRZ28" s="383"/>
      <c r="ISA28" s="383"/>
      <c r="ISB28" s="383"/>
      <c r="ISC28" s="383"/>
      <c r="ISD28" s="383"/>
      <c r="ISE28" s="383"/>
      <c r="ISF28" s="383"/>
      <c r="ISG28" s="383"/>
      <c r="ISH28" s="383"/>
      <c r="ISI28" s="383"/>
      <c r="ISJ28" s="383"/>
      <c r="ISK28" s="383"/>
      <c r="ISL28" s="383"/>
      <c r="ISM28" s="383"/>
      <c r="ISN28" s="383"/>
      <c r="ISO28" s="383"/>
      <c r="ISP28" s="383"/>
      <c r="ISQ28" s="383"/>
      <c r="ISR28" s="383"/>
      <c r="ISS28" s="383"/>
      <c r="IST28" s="383"/>
      <c r="ISU28" s="383"/>
      <c r="ISV28" s="383"/>
      <c r="ISW28" s="383"/>
      <c r="ISX28" s="383"/>
      <c r="ISY28" s="383"/>
      <c r="ISZ28" s="383"/>
      <c r="ITA28" s="383"/>
      <c r="ITB28" s="383"/>
      <c r="ITC28" s="383"/>
      <c r="ITD28" s="383"/>
      <c r="ITE28" s="383"/>
      <c r="ITF28" s="383"/>
      <c r="ITG28" s="383"/>
      <c r="ITH28" s="383"/>
      <c r="ITI28" s="383"/>
      <c r="ITJ28" s="383"/>
      <c r="ITK28" s="383"/>
      <c r="ITL28" s="383"/>
      <c r="ITM28" s="383"/>
      <c r="ITN28" s="383"/>
      <c r="ITO28" s="383"/>
      <c r="ITP28" s="383"/>
      <c r="ITQ28" s="383"/>
      <c r="ITR28" s="383"/>
      <c r="ITS28" s="383"/>
      <c r="ITT28" s="383"/>
      <c r="ITU28" s="383"/>
      <c r="ITV28" s="383"/>
      <c r="ITW28" s="383"/>
      <c r="ITX28" s="383"/>
      <c r="ITY28" s="383"/>
      <c r="ITZ28" s="383"/>
      <c r="IUA28" s="383"/>
      <c r="IUB28" s="383"/>
      <c r="IUC28" s="383"/>
      <c r="IUD28" s="383"/>
      <c r="IUE28" s="383"/>
      <c r="IUF28" s="383"/>
      <c r="IUG28" s="383"/>
      <c r="IUH28" s="383"/>
      <c r="IUI28" s="383"/>
      <c r="IUJ28" s="383"/>
      <c r="IUK28" s="383"/>
      <c r="IUL28" s="383"/>
      <c r="IUM28" s="383"/>
      <c r="IUN28" s="383"/>
      <c r="IUO28" s="383"/>
      <c r="IUP28" s="383"/>
      <c r="IUQ28" s="383"/>
      <c r="IUR28" s="383"/>
      <c r="IUS28" s="383"/>
      <c r="IUT28" s="383"/>
      <c r="IUU28" s="383"/>
      <c r="IUV28" s="383"/>
      <c r="IUW28" s="383"/>
      <c r="IUX28" s="383"/>
      <c r="IUY28" s="383"/>
      <c r="IUZ28" s="383"/>
      <c r="IVA28" s="383"/>
      <c r="IVB28" s="383"/>
      <c r="IVC28" s="383"/>
      <c r="IVD28" s="383"/>
      <c r="IVE28" s="383"/>
      <c r="IVF28" s="383"/>
      <c r="IVG28" s="383"/>
      <c r="IVH28" s="383"/>
      <c r="IVI28" s="383"/>
      <c r="IVJ28" s="383"/>
      <c r="IVK28" s="383"/>
      <c r="IVL28" s="383"/>
      <c r="IVM28" s="383"/>
      <c r="IVN28" s="383"/>
      <c r="IVO28" s="383"/>
      <c r="IVP28" s="383"/>
      <c r="IVQ28" s="383"/>
      <c r="IVR28" s="383"/>
      <c r="IVS28" s="383"/>
      <c r="IVT28" s="383"/>
      <c r="IVU28" s="383"/>
      <c r="IVV28" s="383"/>
      <c r="IVW28" s="383"/>
      <c r="IVX28" s="383"/>
      <c r="IVY28" s="383"/>
      <c r="IVZ28" s="383"/>
      <c r="IWA28" s="383"/>
      <c r="IWB28" s="383"/>
      <c r="IWC28" s="383"/>
      <c r="IWD28" s="383"/>
      <c r="IWE28" s="383"/>
      <c r="IWF28" s="383"/>
      <c r="IWG28" s="383"/>
      <c r="IWH28" s="383"/>
      <c r="IWI28" s="383"/>
      <c r="IWJ28" s="383"/>
      <c r="IWK28" s="383"/>
      <c r="IWL28" s="383"/>
      <c r="IWM28" s="383"/>
      <c r="IWN28" s="383"/>
      <c r="IWO28" s="383"/>
      <c r="IWP28" s="383"/>
      <c r="IWQ28" s="383"/>
      <c r="IWR28" s="383"/>
      <c r="IWS28" s="383"/>
      <c r="IWT28" s="383"/>
      <c r="IWU28" s="383"/>
      <c r="IWV28" s="383"/>
      <c r="IWW28" s="383"/>
      <c r="IWX28" s="383"/>
      <c r="IWY28" s="383"/>
      <c r="IWZ28" s="383"/>
      <c r="IXA28" s="383"/>
      <c r="IXB28" s="383"/>
      <c r="IXC28" s="383"/>
      <c r="IXD28" s="383"/>
      <c r="IXE28" s="383"/>
      <c r="IXF28" s="383"/>
      <c r="IXG28" s="383"/>
      <c r="IXH28" s="383"/>
      <c r="IXI28" s="383"/>
      <c r="IXJ28" s="383"/>
      <c r="IXK28" s="383"/>
      <c r="IXL28" s="383"/>
      <c r="IXM28" s="383"/>
      <c r="IXN28" s="383"/>
      <c r="IXO28" s="383"/>
      <c r="IXP28" s="383"/>
      <c r="IXQ28" s="383"/>
      <c r="IXR28" s="383"/>
      <c r="IXS28" s="383"/>
      <c r="IXT28" s="383"/>
      <c r="IXU28" s="383"/>
      <c r="IXV28" s="383"/>
      <c r="IXW28" s="383"/>
      <c r="IXX28" s="383"/>
      <c r="IXY28" s="383"/>
      <c r="IXZ28" s="383"/>
      <c r="IYA28" s="383"/>
      <c r="IYB28" s="383"/>
      <c r="IYC28" s="383"/>
      <c r="IYD28" s="383"/>
      <c r="IYE28" s="383"/>
      <c r="IYF28" s="383"/>
      <c r="IYG28" s="383"/>
      <c r="IYH28" s="383"/>
      <c r="IYI28" s="383"/>
      <c r="IYJ28" s="383"/>
      <c r="IYK28" s="383"/>
      <c r="IYL28" s="383"/>
      <c r="IYM28" s="383"/>
      <c r="IYN28" s="383"/>
      <c r="IYO28" s="383"/>
      <c r="IYP28" s="383"/>
      <c r="IYQ28" s="383"/>
      <c r="IYR28" s="383"/>
      <c r="IYS28" s="383"/>
      <c r="IYT28" s="383"/>
      <c r="IYU28" s="383"/>
      <c r="IYV28" s="383"/>
      <c r="IYW28" s="383"/>
      <c r="IYX28" s="383"/>
      <c r="IYY28" s="383"/>
      <c r="IYZ28" s="383"/>
      <c r="IZA28" s="383"/>
      <c r="IZB28" s="383"/>
      <c r="IZC28" s="383"/>
      <c r="IZD28" s="383"/>
      <c r="IZE28" s="383"/>
      <c r="IZF28" s="383"/>
      <c r="IZG28" s="383"/>
      <c r="IZH28" s="383"/>
      <c r="IZI28" s="383"/>
      <c r="IZJ28" s="383"/>
      <c r="IZK28" s="383"/>
      <c r="IZL28" s="383"/>
      <c r="IZM28" s="383"/>
      <c r="IZN28" s="383"/>
      <c r="IZO28" s="383"/>
      <c r="IZP28" s="383"/>
      <c r="IZQ28" s="383"/>
      <c r="IZR28" s="383"/>
      <c r="IZS28" s="383"/>
      <c r="IZT28" s="383"/>
      <c r="IZU28" s="383"/>
      <c r="IZV28" s="383"/>
      <c r="IZW28" s="383"/>
      <c r="IZX28" s="383"/>
      <c r="IZY28" s="383"/>
      <c r="IZZ28" s="383"/>
      <c r="JAA28" s="383"/>
      <c r="JAB28" s="383"/>
      <c r="JAC28" s="383"/>
      <c r="JAD28" s="383"/>
      <c r="JAE28" s="383"/>
      <c r="JAF28" s="383"/>
      <c r="JAG28" s="383"/>
      <c r="JAH28" s="383"/>
      <c r="JAI28" s="383"/>
      <c r="JAJ28" s="383"/>
      <c r="JAK28" s="383"/>
      <c r="JAL28" s="383"/>
      <c r="JAM28" s="383"/>
      <c r="JAN28" s="383"/>
      <c r="JAO28" s="383"/>
      <c r="JAP28" s="383"/>
      <c r="JAQ28" s="383"/>
      <c r="JAR28" s="383"/>
      <c r="JAS28" s="383"/>
      <c r="JAT28" s="383"/>
      <c r="JAU28" s="383"/>
      <c r="JAV28" s="383"/>
      <c r="JAW28" s="383"/>
      <c r="JAX28" s="383"/>
      <c r="JAY28" s="383"/>
      <c r="JAZ28" s="383"/>
      <c r="JBA28" s="383"/>
      <c r="JBB28" s="383"/>
      <c r="JBC28" s="383"/>
      <c r="JBD28" s="383"/>
      <c r="JBE28" s="383"/>
      <c r="JBF28" s="383"/>
      <c r="JBG28" s="383"/>
      <c r="JBH28" s="383"/>
      <c r="JBI28" s="383"/>
      <c r="JBJ28" s="383"/>
      <c r="JBK28" s="383"/>
      <c r="JBL28" s="383"/>
      <c r="JBM28" s="383"/>
      <c r="JBN28" s="383"/>
      <c r="JBO28" s="383"/>
      <c r="JBP28" s="383"/>
      <c r="JBQ28" s="383"/>
      <c r="JBR28" s="383"/>
      <c r="JBS28" s="383"/>
      <c r="JBT28" s="383"/>
      <c r="JBU28" s="383"/>
      <c r="JBV28" s="383"/>
      <c r="JBW28" s="383"/>
      <c r="JBX28" s="383"/>
      <c r="JBY28" s="383"/>
      <c r="JBZ28" s="383"/>
      <c r="JCA28" s="383"/>
      <c r="JCB28" s="383"/>
      <c r="JCC28" s="383"/>
      <c r="JCD28" s="383"/>
      <c r="JCE28" s="383"/>
      <c r="JCF28" s="383"/>
      <c r="JCG28" s="383"/>
      <c r="JCH28" s="383"/>
      <c r="JCI28" s="383"/>
      <c r="JCJ28" s="383"/>
      <c r="JCK28" s="383"/>
      <c r="JCL28" s="383"/>
      <c r="JCM28" s="383"/>
      <c r="JCN28" s="383"/>
      <c r="JCO28" s="383"/>
      <c r="JCP28" s="383"/>
      <c r="JCQ28" s="383"/>
      <c r="JCR28" s="383"/>
      <c r="JCS28" s="383"/>
      <c r="JCT28" s="383"/>
      <c r="JCU28" s="383"/>
      <c r="JCV28" s="383"/>
      <c r="JCW28" s="383"/>
      <c r="JCX28" s="383"/>
      <c r="JCY28" s="383"/>
      <c r="JCZ28" s="383"/>
      <c r="JDA28" s="383"/>
      <c r="JDB28" s="383"/>
      <c r="JDC28" s="383"/>
      <c r="JDD28" s="383"/>
      <c r="JDE28" s="383"/>
      <c r="JDF28" s="383"/>
      <c r="JDG28" s="383"/>
      <c r="JDH28" s="383"/>
      <c r="JDI28" s="383"/>
      <c r="JDJ28" s="383"/>
      <c r="JDK28" s="383"/>
      <c r="JDL28" s="383"/>
      <c r="JDM28" s="383"/>
      <c r="JDN28" s="383"/>
      <c r="JDO28" s="383"/>
      <c r="JDP28" s="383"/>
      <c r="JDQ28" s="383"/>
      <c r="JDR28" s="383"/>
      <c r="JDS28" s="383"/>
      <c r="JDT28" s="383"/>
      <c r="JDU28" s="383"/>
      <c r="JDV28" s="383"/>
      <c r="JDW28" s="383"/>
      <c r="JDX28" s="383"/>
      <c r="JDY28" s="383"/>
      <c r="JDZ28" s="383"/>
      <c r="JEA28" s="383"/>
      <c r="JEB28" s="383"/>
      <c r="JEC28" s="383"/>
      <c r="JED28" s="383"/>
      <c r="JEE28" s="383"/>
      <c r="JEF28" s="383"/>
      <c r="JEG28" s="383"/>
      <c r="JEH28" s="383"/>
      <c r="JEI28" s="383"/>
      <c r="JEJ28" s="383"/>
      <c r="JEK28" s="383"/>
      <c r="JEL28" s="383"/>
      <c r="JEM28" s="383"/>
      <c r="JEN28" s="383"/>
      <c r="JEO28" s="383"/>
      <c r="JEP28" s="383"/>
      <c r="JEQ28" s="383"/>
      <c r="JER28" s="383"/>
      <c r="JES28" s="383"/>
      <c r="JET28" s="383"/>
      <c r="JEU28" s="383"/>
      <c r="JEV28" s="383"/>
      <c r="JEW28" s="383"/>
      <c r="JEX28" s="383"/>
      <c r="JEY28" s="383"/>
      <c r="JEZ28" s="383"/>
      <c r="JFA28" s="383"/>
      <c r="JFB28" s="383"/>
      <c r="JFC28" s="383"/>
      <c r="JFD28" s="383"/>
      <c r="JFE28" s="383"/>
      <c r="JFF28" s="383"/>
      <c r="JFG28" s="383"/>
      <c r="JFH28" s="383"/>
      <c r="JFI28" s="383"/>
      <c r="JFJ28" s="383"/>
      <c r="JFK28" s="383"/>
      <c r="JFL28" s="383"/>
      <c r="JFM28" s="383"/>
      <c r="JFN28" s="383"/>
      <c r="JFO28" s="383"/>
      <c r="JFP28" s="383"/>
      <c r="JFQ28" s="383"/>
      <c r="JFR28" s="383"/>
      <c r="JFS28" s="383"/>
      <c r="JFT28" s="383"/>
      <c r="JFU28" s="383"/>
      <c r="JFV28" s="383"/>
      <c r="JFW28" s="383"/>
      <c r="JFX28" s="383"/>
      <c r="JFY28" s="383"/>
      <c r="JFZ28" s="383"/>
      <c r="JGA28" s="383"/>
      <c r="JGB28" s="383"/>
      <c r="JGC28" s="383"/>
      <c r="JGD28" s="383"/>
      <c r="JGE28" s="383"/>
      <c r="JGF28" s="383"/>
      <c r="JGG28" s="383"/>
      <c r="JGH28" s="383"/>
      <c r="JGI28" s="383"/>
      <c r="JGJ28" s="383"/>
      <c r="JGK28" s="383"/>
      <c r="JGL28" s="383"/>
      <c r="JGM28" s="383"/>
      <c r="JGN28" s="383"/>
      <c r="JGO28" s="383"/>
      <c r="JGP28" s="383"/>
      <c r="JGQ28" s="383"/>
      <c r="JGR28" s="383"/>
      <c r="JGS28" s="383"/>
      <c r="JGT28" s="383"/>
      <c r="JGU28" s="383"/>
      <c r="JGV28" s="383"/>
      <c r="JGW28" s="383"/>
      <c r="JGX28" s="383"/>
      <c r="JGY28" s="383"/>
      <c r="JGZ28" s="383"/>
      <c r="JHA28" s="383"/>
      <c r="JHB28" s="383"/>
      <c r="JHC28" s="383"/>
      <c r="JHD28" s="383"/>
      <c r="JHE28" s="383"/>
      <c r="JHF28" s="383"/>
      <c r="JHG28" s="383"/>
      <c r="JHH28" s="383"/>
      <c r="JHI28" s="383"/>
      <c r="JHJ28" s="383"/>
      <c r="JHK28" s="383"/>
      <c r="JHL28" s="383"/>
      <c r="JHM28" s="383"/>
      <c r="JHN28" s="383"/>
      <c r="JHO28" s="383"/>
      <c r="JHP28" s="383"/>
      <c r="JHQ28" s="383"/>
      <c r="JHR28" s="383"/>
      <c r="JHS28" s="383"/>
      <c r="JHT28" s="383"/>
      <c r="JHU28" s="383"/>
      <c r="JHV28" s="383"/>
      <c r="JHW28" s="383"/>
      <c r="JHX28" s="383"/>
      <c r="JHY28" s="383"/>
      <c r="JHZ28" s="383"/>
      <c r="JIA28" s="383"/>
      <c r="JIB28" s="383"/>
      <c r="JIC28" s="383"/>
      <c r="JID28" s="383"/>
      <c r="JIE28" s="383"/>
      <c r="JIF28" s="383"/>
      <c r="JIG28" s="383"/>
      <c r="JIH28" s="383"/>
      <c r="JII28" s="383"/>
      <c r="JIJ28" s="383"/>
      <c r="JIK28" s="383"/>
      <c r="JIL28" s="383"/>
      <c r="JIM28" s="383"/>
      <c r="JIN28" s="383"/>
      <c r="JIO28" s="383"/>
      <c r="JIP28" s="383"/>
      <c r="JIQ28" s="383"/>
      <c r="JIR28" s="383"/>
      <c r="JIS28" s="383"/>
      <c r="JIT28" s="383"/>
      <c r="JIU28" s="383"/>
      <c r="JIV28" s="383"/>
      <c r="JIW28" s="383"/>
      <c r="JIX28" s="383"/>
      <c r="JIY28" s="383"/>
      <c r="JIZ28" s="383"/>
      <c r="JJA28" s="383"/>
      <c r="JJB28" s="383"/>
      <c r="JJC28" s="383"/>
      <c r="JJD28" s="383"/>
      <c r="JJE28" s="383"/>
      <c r="JJF28" s="383"/>
      <c r="JJG28" s="383"/>
      <c r="JJH28" s="383"/>
      <c r="JJI28" s="383"/>
      <c r="JJJ28" s="383"/>
      <c r="JJK28" s="383"/>
      <c r="JJL28" s="383"/>
      <c r="JJM28" s="383"/>
      <c r="JJN28" s="383"/>
      <c r="JJO28" s="383"/>
      <c r="JJP28" s="383"/>
      <c r="JJQ28" s="383"/>
      <c r="JJR28" s="383"/>
      <c r="JJS28" s="383"/>
      <c r="JJT28" s="383"/>
      <c r="JJU28" s="383"/>
      <c r="JJV28" s="383"/>
      <c r="JJW28" s="383"/>
      <c r="JJX28" s="383"/>
      <c r="JJY28" s="383"/>
      <c r="JJZ28" s="383"/>
      <c r="JKA28" s="383"/>
      <c r="JKB28" s="383"/>
      <c r="JKC28" s="383"/>
      <c r="JKD28" s="383"/>
      <c r="JKE28" s="383"/>
      <c r="JKF28" s="383"/>
      <c r="JKG28" s="383"/>
      <c r="JKH28" s="383"/>
      <c r="JKI28" s="383"/>
      <c r="JKJ28" s="383"/>
      <c r="JKK28" s="383"/>
      <c r="JKL28" s="383"/>
      <c r="JKM28" s="383"/>
      <c r="JKN28" s="383"/>
      <c r="JKO28" s="383"/>
      <c r="JKP28" s="383"/>
      <c r="JKQ28" s="383"/>
      <c r="JKR28" s="383"/>
      <c r="JKS28" s="383"/>
      <c r="JKT28" s="383"/>
      <c r="JKU28" s="383"/>
      <c r="JKV28" s="383"/>
      <c r="JKW28" s="383"/>
      <c r="JKX28" s="383"/>
      <c r="JKY28" s="383"/>
      <c r="JKZ28" s="383"/>
      <c r="JLA28" s="383"/>
      <c r="JLB28" s="383"/>
      <c r="JLC28" s="383"/>
      <c r="JLD28" s="383"/>
      <c r="JLE28" s="383"/>
      <c r="JLF28" s="383"/>
      <c r="JLG28" s="383"/>
      <c r="JLH28" s="383"/>
      <c r="JLI28" s="383"/>
      <c r="JLJ28" s="383"/>
      <c r="JLK28" s="383"/>
      <c r="JLL28" s="383"/>
      <c r="JLM28" s="383"/>
      <c r="JLN28" s="383"/>
      <c r="JLO28" s="383"/>
      <c r="JLP28" s="383"/>
      <c r="JLQ28" s="383"/>
      <c r="JLR28" s="383"/>
      <c r="JLS28" s="383"/>
      <c r="JLT28" s="383"/>
      <c r="JLU28" s="383"/>
      <c r="JLV28" s="383"/>
      <c r="JLW28" s="383"/>
      <c r="JLX28" s="383"/>
      <c r="JLY28" s="383"/>
      <c r="JLZ28" s="383"/>
      <c r="JMA28" s="383"/>
      <c r="JMB28" s="383"/>
      <c r="JMC28" s="383"/>
      <c r="JMD28" s="383"/>
      <c r="JME28" s="383"/>
      <c r="JMF28" s="383"/>
      <c r="JMG28" s="383"/>
      <c r="JMH28" s="383"/>
      <c r="JMI28" s="383"/>
      <c r="JMJ28" s="383"/>
      <c r="JMK28" s="383"/>
      <c r="JML28" s="383"/>
      <c r="JMM28" s="383"/>
      <c r="JMN28" s="383"/>
      <c r="JMO28" s="383"/>
      <c r="JMP28" s="383"/>
      <c r="JMQ28" s="383"/>
      <c r="JMR28" s="383"/>
      <c r="JMS28" s="383"/>
      <c r="JMT28" s="383"/>
      <c r="JMU28" s="383"/>
      <c r="JMV28" s="383"/>
      <c r="JMW28" s="383"/>
      <c r="JMX28" s="383"/>
      <c r="JMY28" s="383"/>
      <c r="JMZ28" s="383"/>
      <c r="JNA28" s="383"/>
      <c r="JNB28" s="383"/>
      <c r="JNC28" s="383"/>
      <c r="JND28" s="383"/>
      <c r="JNE28" s="383"/>
      <c r="JNF28" s="383"/>
      <c r="JNG28" s="383"/>
      <c r="JNH28" s="383"/>
      <c r="JNI28" s="383"/>
      <c r="JNJ28" s="383"/>
      <c r="JNK28" s="383"/>
      <c r="JNL28" s="383"/>
      <c r="JNM28" s="383"/>
      <c r="JNN28" s="383"/>
      <c r="JNO28" s="383"/>
      <c r="JNP28" s="383"/>
      <c r="JNQ28" s="383"/>
      <c r="JNR28" s="383"/>
      <c r="JNS28" s="383"/>
      <c r="JNT28" s="383"/>
      <c r="JNU28" s="383"/>
      <c r="JNV28" s="383"/>
      <c r="JNW28" s="383"/>
      <c r="JNX28" s="383"/>
      <c r="JNY28" s="383"/>
      <c r="JNZ28" s="383"/>
      <c r="JOA28" s="383"/>
      <c r="JOB28" s="383"/>
      <c r="JOC28" s="383"/>
      <c r="JOD28" s="383"/>
      <c r="JOE28" s="383"/>
      <c r="JOF28" s="383"/>
      <c r="JOG28" s="383"/>
      <c r="JOH28" s="383"/>
      <c r="JOI28" s="383"/>
      <c r="JOJ28" s="383"/>
      <c r="JOK28" s="383"/>
      <c r="JOL28" s="383"/>
      <c r="JOM28" s="383"/>
      <c r="JON28" s="383"/>
      <c r="JOO28" s="383"/>
      <c r="JOP28" s="383"/>
      <c r="JOQ28" s="383"/>
      <c r="JOR28" s="383"/>
      <c r="JOS28" s="383"/>
      <c r="JOT28" s="383"/>
      <c r="JOU28" s="383"/>
      <c r="JOV28" s="383"/>
      <c r="JOW28" s="383"/>
      <c r="JOX28" s="383"/>
      <c r="JOY28" s="383"/>
      <c r="JOZ28" s="383"/>
      <c r="JPA28" s="383"/>
      <c r="JPB28" s="383"/>
      <c r="JPC28" s="383"/>
      <c r="JPD28" s="383"/>
      <c r="JPE28" s="383"/>
      <c r="JPF28" s="383"/>
      <c r="JPG28" s="383"/>
      <c r="JPH28" s="383"/>
      <c r="JPI28" s="383"/>
      <c r="JPJ28" s="383"/>
      <c r="JPK28" s="383"/>
      <c r="JPL28" s="383"/>
      <c r="JPM28" s="383"/>
      <c r="JPN28" s="383"/>
      <c r="JPO28" s="383"/>
      <c r="JPP28" s="383"/>
      <c r="JPQ28" s="383"/>
      <c r="JPR28" s="383"/>
      <c r="JPS28" s="383"/>
      <c r="JPT28" s="383"/>
      <c r="JPU28" s="383"/>
      <c r="JPV28" s="383"/>
      <c r="JPW28" s="383"/>
      <c r="JPX28" s="383"/>
      <c r="JPY28" s="383"/>
      <c r="JPZ28" s="383"/>
      <c r="JQA28" s="383"/>
      <c r="JQB28" s="383"/>
      <c r="JQC28" s="383"/>
      <c r="JQD28" s="383"/>
      <c r="JQE28" s="383"/>
      <c r="JQF28" s="383"/>
      <c r="JQG28" s="383"/>
      <c r="JQH28" s="383"/>
      <c r="JQI28" s="383"/>
      <c r="JQJ28" s="383"/>
      <c r="JQK28" s="383"/>
      <c r="JQL28" s="383"/>
      <c r="JQM28" s="383"/>
      <c r="JQN28" s="383"/>
      <c r="JQO28" s="383"/>
      <c r="JQP28" s="383"/>
      <c r="JQQ28" s="383"/>
      <c r="JQR28" s="383"/>
      <c r="JQS28" s="383"/>
      <c r="JQT28" s="383"/>
      <c r="JQU28" s="383"/>
      <c r="JQV28" s="383"/>
      <c r="JQW28" s="383"/>
      <c r="JQX28" s="383"/>
      <c r="JQY28" s="383"/>
      <c r="JQZ28" s="383"/>
      <c r="JRA28" s="383"/>
      <c r="JRB28" s="383"/>
      <c r="JRC28" s="383"/>
      <c r="JRD28" s="383"/>
      <c r="JRE28" s="383"/>
      <c r="JRF28" s="383"/>
      <c r="JRG28" s="383"/>
      <c r="JRH28" s="383"/>
      <c r="JRI28" s="383"/>
      <c r="JRJ28" s="383"/>
      <c r="JRK28" s="383"/>
      <c r="JRL28" s="383"/>
      <c r="JRM28" s="383"/>
      <c r="JRN28" s="383"/>
      <c r="JRO28" s="383"/>
      <c r="JRP28" s="383"/>
      <c r="JRQ28" s="383"/>
      <c r="JRR28" s="383"/>
      <c r="JRS28" s="383"/>
      <c r="JRT28" s="383"/>
      <c r="JRU28" s="383"/>
      <c r="JRV28" s="383"/>
      <c r="JRW28" s="383"/>
      <c r="JRX28" s="383"/>
      <c r="JRY28" s="383"/>
      <c r="JRZ28" s="383"/>
      <c r="JSA28" s="383"/>
      <c r="JSB28" s="383"/>
      <c r="JSC28" s="383"/>
      <c r="JSD28" s="383"/>
      <c r="JSE28" s="383"/>
      <c r="JSF28" s="383"/>
      <c r="JSG28" s="383"/>
      <c r="JSH28" s="383"/>
      <c r="JSI28" s="383"/>
      <c r="JSJ28" s="383"/>
      <c r="JSK28" s="383"/>
      <c r="JSL28" s="383"/>
      <c r="JSM28" s="383"/>
      <c r="JSN28" s="383"/>
      <c r="JSO28" s="383"/>
      <c r="JSP28" s="383"/>
      <c r="JSQ28" s="383"/>
      <c r="JSR28" s="383"/>
      <c r="JSS28" s="383"/>
      <c r="JST28" s="383"/>
      <c r="JSU28" s="383"/>
      <c r="JSV28" s="383"/>
      <c r="JSW28" s="383"/>
      <c r="JSX28" s="383"/>
      <c r="JSY28" s="383"/>
      <c r="JSZ28" s="383"/>
      <c r="JTA28" s="383"/>
      <c r="JTB28" s="383"/>
      <c r="JTC28" s="383"/>
      <c r="JTD28" s="383"/>
      <c r="JTE28" s="383"/>
      <c r="JTF28" s="383"/>
      <c r="JTG28" s="383"/>
      <c r="JTH28" s="383"/>
      <c r="JTI28" s="383"/>
      <c r="JTJ28" s="383"/>
      <c r="JTK28" s="383"/>
      <c r="JTL28" s="383"/>
      <c r="JTM28" s="383"/>
      <c r="JTN28" s="383"/>
      <c r="JTO28" s="383"/>
      <c r="JTP28" s="383"/>
      <c r="JTQ28" s="383"/>
      <c r="JTR28" s="383"/>
      <c r="JTS28" s="383"/>
      <c r="JTT28" s="383"/>
      <c r="JTU28" s="383"/>
      <c r="JTV28" s="383"/>
      <c r="JTW28" s="383"/>
      <c r="JTX28" s="383"/>
      <c r="JTY28" s="383"/>
      <c r="JTZ28" s="383"/>
      <c r="JUA28" s="383"/>
      <c r="JUB28" s="383"/>
      <c r="JUC28" s="383"/>
      <c r="JUD28" s="383"/>
      <c r="JUE28" s="383"/>
      <c r="JUF28" s="383"/>
      <c r="JUG28" s="383"/>
      <c r="JUH28" s="383"/>
      <c r="JUI28" s="383"/>
      <c r="JUJ28" s="383"/>
      <c r="JUK28" s="383"/>
      <c r="JUL28" s="383"/>
      <c r="JUM28" s="383"/>
      <c r="JUN28" s="383"/>
      <c r="JUO28" s="383"/>
      <c r="JUP28" s="383"/>
      <c r="JUQ28" s="383"/>
      <c r="JUR28" s="383"/>
      <c r="JUS28" s="383"/>
      <c r="JUT28" s="383"/>
      <c r="JUU28" s="383"/>
      <c r="JUV28" s="383"/>
      <c r="JUW28" s="383"/>
      <c r="JUX28" s="383"/>
      <c r="JUY28" s="383"/>
      <c r="JUZ28" s="383"/>
      <c r="JVA28" s="383"/>
      <c r="JVB28" s="383"/>
      <c r="JVC28" s="383"/>
      <c r="JVD28" s="383"/>
      <c r="JVE28" s="383"/>
      <c r="JVF28" s="383"/>
      <c r="JVG28" s="383"/>
      <c r="JVH28" s="383"/>
      <c r="JVI28" s="383"/>
      <c r="JVJ28" s="383"/>
      <c r="JVK28" s="383"/>
      <c r="JVL28" s="383"/>
      <c r="JVM28" s="383"/>
      <c r="JVN28" s="383"/>
      <c r="JVO28" s="383"/>
      <c r="JVP28" s="383"/>
      <c r="JVQ28" s="383"/>
      <c r="JVR28" s="383"/>
      <c r="JVS28" s="383"/>
      <c r="JVT28" s="383"/>
      <c r="JVU28" s="383"/>
      <c r="JVV28" s="383"/>
      <c r="JVW28" s="383"/>
      <c r="JVX28" s="383"/>
      <c r="JVY28" s="383"/>
      <c r="JVZ28" s="383"/>
      <c r="JWA28" s="383"/>
      <c r="JWB28" s="383"/>
      <c r="JWC28" s="383"/>
      <c r="JWD28" s="383"/>
      <c r="JWE28" s="383"/>
      <c r="JWF28" s="383"/>
      <c r="JWG28" s="383"/>
      <c r="JWH28" s="383"/>
      <c r="JWI28" s="383"/>
      <c r="JWJ28" s="383"/>
      <c r="JWK28" s="383"/>
      <c r="JWL28" s="383"/>
      <c r="JWM28" s="383"/>
      <c r="JWN28" s="383"/>
      <c r="JWO28" s="383"/>
      <c r="JWP28" s="383"/>
      <c r="JWQ28" s="383"/>
      <c r="JWR28" s="383"/>
      <c r="JWS28" s="383"/>
      <c r="JWT28" s="383"/>
      <c r="JWU28" s="383"/>
      <c r="JWV28" s="383"/>
      <c r="JWW28" s="383"/>
      <c r="JWX28" s="383"/>
      <c r="JWY28" s="383"/>
      <c r="JWZ28" s="383"/>
      <c r="JXA28" s="383"/>
      <c r="JXB28" s="383"/>
      <c r="JXC28" s="383"/>
      <c r="JXD28" s="383"/>
      <c r="JXE28" s="383"/>
      <c r="JXF28" s="383"/>
      <c r="JXG28" s="383"/>
      <c r="JXH28" s="383"/>
      <c r="JXI28" s="383"/>
      <c r="JXJ28" s="383"/>
      <c r="JXK28" s="383"/>
      <c r="JXL28" s="383"/>
      <c r="JXM28" s="383"/>
      <c r="JXN28" s="383"/>
      <c r="JXO28" s="383"/>
      <c r="JXP28" s="383"/>
      <c r="JXQ28" s="383"/>
      <c r="JXR28" s="383"/>
      <c r="JXS28" s="383"/>
      <c r="JXT28" s="383"/>
      <c r="JXU28" s="383"/>
      <c r="JXV28" s="383"/>
      <c r="JXW28" s="383"/>
      <c r="JXX28" s="383"/>
      <c r="JXY28" s="383"/>
      <c r="JXZ28" s="383"/>
      <c r="JYA28" s="383"/>
      <c r="JYB28" s="383"/>
      <c r="JYC28" s="383"/>
      <c r="JYD28" s="383"/>
      <c r="JYE28" s="383"/>
      <c r="JYF28" s="383"/>
      <c r="JYG28" s="383"/>
      <c r="JYH28" s="383"/>
      <c r="JYI28" s="383"/>
      <c r="JYJ28" s="383"/>
      <c r="JYK28" s="383"/>
      <c r="JYL28" s="383"/>
      <c r="JYM28" s="383"/>
      <c r="JYN28" s="383"/>
      <c r="JYO28" s="383"/>
      <c r="JYP28" s="383"/>
      <c r="JYQ28" s="383"/>
      <c r="JYR28" s="383"/>
      <c r="JYS28" s="383"/>
      <c r="JYT28" s="383"/>
      <c r="JYU28" s="383"/>
      <c r="JYV28" s="383"/>
      <c r="JYW28" s="383"/>
      <c r="JYX28" s="383"/>
      <c r="JYY28" s="383"/>
      <c r="JYZ28" s="383"/>
      <c r="JZA28" s="383"/>
      <c r="JZB28" s="383"/>
      <c r="JZC28" s="383"/>
      <c r="JZD28" s="383"/>
      <c r="JZE28" s="383"/>
      <c r="JZF28" s="383"/>
      <c r="JZG28" s="383"/>
      <c r="JZH28" s="383"/>
      <c r="JZI28" s="383"/>
      <c r="JZJ28" s="383"/>
      <c r="JZK28" s="383"/>
      <c r="JZL28" s="383"/>
      <c r="JZM28" s="383"/>
      <c r="JZN28" s="383"/>
      <c r="JZO28" s="383"/>
      <c r="JZP28" s="383"/>
      <c r="JZQ28" s="383"/>
      <c r="JZR28" s="383"/>
      <c r="JZS28" s="383"/>
      <c r="JZT28" s="383"/>
      <c r="JZU28" s="383"/>
      <c r="JZV28" s="383"/>
      <c r="JZW28" s="383"/>
      <c r="JZX28" s="383"/>
      <c r="JZY28" s="383"/>
      <c r="JZZ28" s="383"/>
      <c r="KAA28" s="383"/>
      <c r="KAB28" s="383"/>
      <c r="KAC28" s="383"/>
      <c r="KAD28" s="383"/>
      <c r="KAE28" s="383"/>
      <c r="KAF28" s="383"/>
      <c r="KAG28" s="383"/>
      <c r="KAH28" s="383"/>
      <c r="KAI28" s="383"/>
      <c r="KAJ28" s="383"/>
      <c r="KAK28" s="383"/>
      <c r="KAL28" s="383"/>
      <c r="KAM28" s="383"/>
      <c r="KAN28" s="383"/>
      <c r="KAO28" s="383"/>
      <c r="KAP28" s="383"/>
      <c r="KAQ28" s="383"/>
      <c r="KAR28" s="383"/>
      <c r="KAS28" s="383"/>
      <c r="KAT28" s="383"/>
      <c r="KAU28" s="383"/>
      <c r="KAV28" s="383"/>
      <c r="KAW28" s="383"/>
      <c r="KAX28" s="383"/>
      <c r="KAY28" s="383"/>
      <c r="KAZ28" s="383"/>
      <c r="KBA28" s="383"/>
      <c r="KBB28" s="383"/>
      <c r="KBC28" s="383"/>
      <c r="KBD28" s="383"/>
      <c r="KBE28" s="383"/>
      <c r="KBF28" s="383"/>
      <c r="KBG28" s="383"/>
      <c r="KBH28" s="383"/>
      <c r="KBI28" s="383"/>
      <c r="KBJ28" s="383"/>
      <c r="KBK28" s="383"/>
      <c r="KBL28" s="383"/>
      <c r="KBM28" s="383"/>
      <c r="KBN28" s="383"/>
      <c r="KBO28" s="383"/>
      <c r="KBP28" s="383"/>
      <c r="KBQ28" s="383"/>
      <c r="KBR28" s="383"/>
      <c r="KBS28" s="383"/>
      <c r="KBT28" s="383"/>
      <c r="KBU28" s="383"/>
      <c r="KBV28" s="383"/>
      <c r="KBW28" s="383"/>
      <c r="KBX28" s="383"/>
      <c r="KBY28" s="383"/>
      <c r="KBZ28" s="383"/>
      <c r="KCA28" s="383"/>
      <c r="KCB28" s="383"/>
      <c r="KCC28" s="383"/>
      <c r="KCD28" s="383"/>
      <c r="KCE28" s="383"/>
      <c r="KCF28" s="383"/>
      <c r="KCG28" s="383"/>
      <c r="KCH28" s="383"/>
      <c r="KCI28" s="383"/>
      <c r="KCJ28" s="383"/>
      <c r="KCK28" s="383"/>
      <c r="KCL28" s="383"/>
      <c r="KCM28" s="383"/>
      <c r="KCN28" s="383"/>
      <c r="KCO28" s="383"/>
      <c r="KCP28" s="383"/>
      <c r="KCQ28" s="383"/>
      <c r="KCR28" s="383"/>
      <c r="KCS28" s="383"/>
      <c r="KCT28" s="383"/>
      <c r="KCU28" s="383"/>
      <c r="KCV28" s="383"/>
      <c r="KCW28" s="383"/>
      <c r="KCX28" s="383"/>
      <c r="KCY28" s="383"/>
      <c r="KCZ28" s="383"/>
      <c r="KDA28" s="383"/>
      <c r="KDB28" s="383"/>
      <c r="KDC28" s="383"/>
      <c r="KDD28" s="383"/>
      <c r="KDE28" s="383"/>
      <c r="KDF28" s="383"/>
      <c r="KDG28" s="383"/>
      <c r="KDH28" s="383"/>
      <c r="KDI28" s="383"/>
      <c r="KDJ28" s="383"/>
      <c r="KDK28" s="383"/>
      <c r="KDL28" s="383"/>
      <c r="KDM28" s="383"/>
      <c r="KDN28" s="383"/>
      <c r="KDO28" s="383"/>
      <c r="KDP28" s="383"/>
      <c r="KDQ28" s="383"/>
      <c r="KDR28" s="383"/>
      <c r="KDS28" s="383"/>
      <c r="KDT28" s="383"/>
      <c r="KDU28" s="383"/>
      <c r="KDV28" s="383"/>
      <c r="KDW28" s="383"/>
      <c r="KDX28" s="383"/>
      <c r="KDY28" s="383"/>
      <c r="KDZ28" s="383"/>
      <c r="KEA28" s="383"/>
      <c r="KEB28" s="383"/>
      <c r="KEC28" s="383"/>
      <c r="KED28" s="383"/>
      <c r="KEE28" s="383"/>
      <c r="KEF28" s="383"/>
      <c r="KEG28" s="383"/>
      <c r="KEH28" s="383"/>
      <c r="KEI28" s="383"/>
      <c r="KEJ28" s="383"/>
      <c r="KEK28" s="383"/>
      <c r="KEL28" s="383"/>
      <c r="KEM28" s="383"/>
      <c r="KEN28" s="383"/>
      <c r="KEO28" s="383"/>
      <c r="KEP28" s="383"/>
      <c r="KEQ28" s="383"/>
      <c r="KER28" s="383"/>
      <c r="KES28" s="383"/>
      <c r="KET28" s="383"/>
      <c r="KEU28" s="383"/>
      <c r="KEV28" s="383"/>
      <c r="KEW28" s="383"/>
      <c r="KEX28" s="383"/>
      <c r="KEY28" s="383"/>
      <c r="KEZ28" s="383"/>
      <c r="KFA28" s="383"/>
      <c r="KFB28" s="383"/>
      <c r="KFC28" s="383"/>
      <c r="KFD28" s="383"/>
      <c r="KFE28" s="383"/>
      <c r="KFF28" s="383"/>
      <c r="KFG28" s="383"/>
      <c r="KFH28" s="383"/>
      <c r="KFI28" s="383"/>
      <c r="KFJ28" s="383"/>
      <c r="KFK28" s="383"/>
      <c r="KFL28" s="383"/>
      <c r="KFM28" s="383"/>
      <c r="KFN28" s="383"/>
      <c r="KFO28" s="383"/>
      <c r="KFP28" s="383"/>
      <c r="KFQ28" s="383"/>
      <c r="KFR28" s="383"/>
      <c r="KFS28" s="383"/>
      <c r="KFT28" s="383"/>
      <c r="KFU28" s="383"/>
      <c r="KFV28" s="383"/>
      <c r="KFW28" s="383"/>
      <c r="KFX28" s="383"/>
      <c r="KFY28" s="383"/>
      <c r="KFZ28" s="383"/>
      <c r="KGA28" s="383"/>
      <c r="KGB28" s="383"/>
      <c r="KGC28" s="383"/>
      <c r="KGD28" s="383"/>
      <c r="KGE28" s="383"/>
      <c r="KGF28" s="383"/>
      <c r="KGG28" s="383"/>
      <c r="KGH28" s="383"/>
      <c r="KGI28" s="383"/>
      <c r="KGJ28" s="383"/>
      <c r="KGK28" s="383"/>
      <c r="KGL28" s="383"/>
      <c r="KGM28" s="383"/>
      <c r="KGN28" s="383"/>
      <c r="KGO28" s="383"/>
      <c r="KGP28" s="383"/>
      <c r="KGQ28" s="383"/>
      <c r="KGR28" s="383"/>
      <c r="KGS28" s="383"/>
      <c r="KGT28" s="383"/>
      <c r="KGU28" s="383"/>
      <c r="KGV28" s="383"/>
      <c r="KGW28" s="383"/>
      <c r="KGX28" s="383"/>
      <c r="KGY28" s="383"/>
      <c r="KGZ28" s="383"/>
      <c r="KHA28" s="383"/>
      <c r="KHB28" s="383"/>
      <c r="KHC28" s="383"/>
      <c r="KHD28" s="383"/>
      <c r="KHE28" s="383"/>
      <c r="KHF28" s="383"/>
      <c r="KHG28" s="383"/>
      <c r="KHH28" s="383"/>
      <c r="KHI28" s="383"/>
      <c r="KHJ28" s="383"/>
      <c r="KHK28" s="383"/>
      <c r="KHL28" s="383"/>
      <c r="KHM28" s="383"/>
      <c r="KHN28" s="383"/>
      <c r="KHO28" s="383"/>
      <c r="KHP28" s="383"/>
      <c r="KHQ28" s="383"/>
      <c r="KHR28" s="383"/>
      <c r="KHS28" s="383"/>
      <c r="KHT28" s="383"/>
      <c r="KHU28" s="383"/>
      <c r="KHV28" s="383"/>
      <c r="KHW28" s="383"/>
      <c r="KHX28" s="383"/>
      <c r="KHY28" s="383"/>
      <c r="KHZ28" s="383"/>
      <c r="KIA28" s="383"/>
      <c r="KIB28" s="383"/>
      <c r="KIC28" s="383"/>
      <c r="KID28" s="383"/>
      <c r="KIE28" s="383"/>
      <c r="KIF28" s="383"/>
      <c r="KIG28" s="383"/>
      <c r="KIH28" s="383"/>
      <c r="KII28" s="383"/>
      <c r="KIJ28" s="383"/>
      <c r="KIK28" s="383"/>
      <c r="KIL28" s="383"/>
      <c r="KIM28" s="383"/>
      <c r="KIN28" s="383"/>
      <c r="KIO28" s="383"/>
      <c r="KIP28" s="383"/>
      <c r="KIQ28" s="383"/>
      <c r="KIR28" s="383"/>
      <c r="KIS28" s="383"/>
      <c r="KIT28" s="383"/>
      <c r="KIU28" s="383"/>
      <c r="KIV28" s="383"/>
      <c r="KIW28" s="383"/>
      <c r="KIX28" s="383"/>
      <c r="KIY28" s="383"/>
      <c r="KIZ28" s="383"/>
      <c r="KJA28" s="383"/>
      <c r="KJB28" s="383"/>
      <c r="KJC28" s="383"/>
      <c r="KJD28" s="383"/>
      <c r="KJE28" s="383"/>
      <c r="KJF28" s="383"/>
      <c r="KJG28" s="383"/>
      <c r="KJH28" s="383"/>
      <c r="KJI28" s="383"/>
      <c r="KJJ28" s="383"/>
      <c r="KJK28" s="383"/>
      <c r="KJL28" s="383"/>
      <c r="KJM28" s="383"/>
      <c r="KJN28" s="383"/>
      <c r="KJO28" s="383"/>
      <c r="KJP28" s="383"/>
      <c r="KJQ28" s="383"/>
      <c r="KJR28" s="383"/>
      <c r="KJS28" s="383"/>
      <c r="KJT28" s="383"/>
      <c r="KJU28" s="383"/>
      <c r="KJV28" s="383"/>
      <c r="KJW28" s="383"/>
      <c r="KJX28" s="383"/>
      <c r="KJY28" s="383"/>
      <c r="KJZ28" s="383"/>
      <c r="KKA28" s="383"/>
      <c r="KKB28" s="383"/>
      <c r="KKC28" s="383"/>
      <c r="KKD28" s="383"/>
      <c r="KKE28" s="383"/>
      <c r="KKF28" s="383"/>
      <c r="KKG28" s="383"/>
      <c r="KKH28" s="383"/>
      <c r="KKI28" s="383"/>
      <c r="KKJ28" s="383"/>
      <c r="KKK28" s="383"/>
      <c r="KKL28" s="383"/>
      <c r="KKM28" s="383"/>
      <c r="KKN28" s="383"/>
      <c r="KKO28" s="383"/>
      <c r="KKP28" s="383"/>
      <c r="KKQ28" s="383"/>
      <c r="KKR28" s="383"/>
      <c r="KKS28" s="383"/>
      <c r="KKT28" s="383"/>
      <c r="KKU28" s="383"/>
      <c r="KKV28" s="383"/>
      <c r="KKW28" s="383"/>
      <c r="KKX28" s="383"/>
      <c r="KKY28" s="383"/>
      <c r="KKZ28" s="383"/>
      <c r="KLA28" s="383"/>
      <c r="KLB28" s="383"/>
      <c r="KLC28" s="383"/>
      <c r="KLD28" s="383"/>
      <c r="KLE28" s="383"/>
      <c r="KLF28" s="383"/>
      <c r="KLG28" s="383"/>
      <c r="KLH28" s="383"/>
      <c r="KLI28" s="383"/>
      <c r="KLJ28" s="383"/>
      <c r="KLK28" s="383"/>
      <c r="KLL28" s="383"/>
      <c r="KLM28" s="383"/>
      <c r="KLN28" s="383"/>
      <c r="KLO28" s="383"/>
      <c r="KLP28" s="383"/>
      <c r="KLQ28" s="383"/>
      <c r="KLR28" s="383"/>
      <c r="KLS28" s="383"/>
      <c r="KLT28" s="383"/>
      <c r="KLU28" s="383"/>
      <c r="KLV28" s="383"/>
      <c r="KLW28" s="383"/>
      <c r="KLX28" s="383"/>
      <c r="KLY28" s="383"/>
      <c r="KLZ28" s="383"/>
      <c r="KMA28" s="383"/>
      <c r="KMB28" s="383"/>
      <c r="KMC28" s="383"/>
      <c r="KMD28" s="383"/>
      <c r="KME28" s="383"/>
      <c r="KMF28" s="383"/>
      <c r="KMG28" s="383"/>
      <c r="KMH28" s="383"/>
      <c r="KMI28" s="383"/>
      <c r="KMJ28" s="383"/>
      <c r="KMK28" s="383"/>
      <c r="KML28" s="383"/>
      <c r="KMM28" s="383"/>
      <c r="KMN28" s="383"/>
      <c r="KMO28" s="383"/>
      <c r="KMP28" s="383"/>
      <c r="KMQ28" s="383"/>
      <c r="KMR28" s="383"/>
      <c r="KMS28" s="383"/>
      <c r="KMT28" s="383"/>
      <c r="KMU28" s="383"/>
      <c r="KMV28" s="383"/>
      <c r="KMW28" s="383"/>
      <c r="KMX28" s="383"/>
      <c r="KMY28" s="383"/>
      <c r="KMZ28" s="383"/>
      <c r="KNA28" s="383"/>
      <c r="KNB28" s="383"/>
      <c r="KNC28" s="383"/>
      <c r="KND28" s="383"/>
      <c r="KNE28" s="383"/>
      <c r="KNF28" s="383"/>
      <c r="KNG28" s="383"/>
      <c r="KNH28" s="383"/>
      <c r="KNI28" s="383"/>
      <c r="KNJ28" s="383"/>
      <c r="KNK28" s="383"/>
      <c r="KNL28" s="383"/>
      <c r="KNM28" s="383"/>
      <c r="KNN28" s="383"/>
      <c r="KNO28" s="383"/>
      <c r="KNP28" s="383"/>
      <c r="KNQ28" s="383"/>
      <c r="KNR28" s="383"/>
      <c r="KNS28" s="383"/>
      <c r="KNT28" s="383"/>
      <c r="KNU28" s="383"/>
      <c r="KNV28" s="383"/>
      <c r="KNW28" s="383"/>
      <c r="KNX28" s="383"/>
      <c r="KNY28" s="383"/>
      <c r="KNZ28" s="383"/>
      <c r="KOA28" s="383"/>
      <c r="KOB28" s="383"/>
      <c r="KOC28" s="383"/>
      <c r="KOD28" s="383"/>
      <c r="KOE28" s="383"/>
      <c r="KOF28" s="383"/>
      <c r="KOG28" s="383"/>
      <c r="KOH28" s="383"/>
      <c r="KOI28" s="383"/>
      <c r="KOJ28" s="383"/>
      <c r="KOK28" s="383"/>
      <c r="KOL28" s="383"/>
      <c r="KOM28" s="383"/>
      <c r="KON28" s="383"/>
      <c r="KOO28" s="383"/>
      <c r="KOP28" s="383"/>
      <c r="KOQ28" s="383"/>
      <c r="KOR28" s="383"/>
      <c r="KOS28" s="383"/>
      <c r="KOT28" s="383"/>
      <c r="KOU28" s="383"/>
      <c r="KOV28" s="383"/>
      <c r="KOW28" s="383"/>
      <c r="KOX28" s="383"/>
      <c r="KOY28" s="383"/>
      <c r="KOZ28" s="383"/>
      <c r="KPA28" s="383"/>
      <c r="KPB28" s="383"/>
      <c r="KPC28" s="383"/>
      <c r="KPD28" s="383"/>
      <c r="KPE28" s="383"/>
      <c r="KPF28" s="383"/>
      <c r="KPG28" s="383"/>
      <c r="KPH28" s="383"/>
      <c r="KPI28" s="383"/>
      <c r="KPJ28" s="383"/>
      <c r="KPK28" s="383"/>
      <c r="KPL28" s="383"/>
      <c r="KPM28" s="383"/>
      <c r="KPN28" s="383"/>
      <c r="KPO28" s="383"/>
      <c r="KPP28" s="383"/>
      <c r="KPQ28" s="383"/>
      <c r="KPR28" s="383"/>
      <c r="KPS28" s="383"/>
      <c r="KPT28" s="383"/>
      <c r="KPU28" s="383"/>
      <c r="KPV28" s="383"/>
      <c r="KPW28" s="383"/>
      <c r="KPX28" s="383"/>
      <c r="KPY28" s="383"/>
      <c r="KPZ28" s="383"/>
      <c r="KQA28" s="383"/>
      <c r="KQB28" s="383"/>
      <c r="KQC28" s="383"/>
      <c r="KQD28" s="383"/>
      <c r="KQE28" s="383"/>
      <c r="KQF28" s="383"/>
      <c r="KQG28" s="383"/>
      <c r="KQH28" s="383"/>
      <c r="KQI28" s="383"/>
      <c r="KQJ28" s="383"/>
      <c r="KQK28" s="383"/>
      <c r="KQL28" s="383"/>
      <c r="KQM28" s="383"/>
      <c r="KQN28" s="383"/>
      <c r="KQO28" s="383"/>
      <c r="KQP28" s="383"/>
      <c r="KQQ28" s="383"/>
      <c r="KQR28" s="383"/>
      <c r="KQS28" s="383"/>
      <c r="KQT28" s="383"/>
      <c r="KQU28" s="383"/>
      <c r="KQV28" s="383"/>
      <c r="KQW28" s="383"/>
      <c r="KQX28" s="383"/>
      <c r="KQY28" s="383"/>
      <c r="KQZ28" s="383"/>
      <c r="KRA28" s="383"/>
      <c r="KRB28" s="383"/>
      <c r="KRC28" s="383"/>
      <c r="KRD28" s="383"/>
      <c r="KRE28" s="383"/>
      <c r="KRF28" s="383"/>
      <c r="KRG28" s="383"/>
      <c r="KRH28" s="383"/>
      <c r="KRI28" s="383"/>
      <c r="KRJ28" s="383"/>
      <c r="KRK28" s="383"/>
      <c r="KRL28" s="383"/>
      <c r="KRM28" s="383"/>
      <c r="KRN28" s="383"/>
      <c r="KRO28" s="383"/>
      <c r="KRP28" s="383"/>
      <c r="KRQ28" s="383"/>
      <c r="KRR28" s="383"/>
      <c r="KRS28" s="383"/>
      <c r="KRT28" s="383"/>
      <c r="KRU28" s="383"/>
      <c r="KRV28" s="383"/>
      <c r="KRW28" s="383"/>
      <c r="KRX28" s="383"/>
      <c r="KRY28" s="383"/>
      <c r="KRZ28" s="383"/>
      <c r="KSA28" s="383"/>
      <c r="KSB28" s="383"/>
      <c r="KSC28" s="383"/>
      <c r="KSD28" s="383"/>
      <c r="KSE28" s="383"/>
      <c r="KSF28" s="383"/>
      <c r="KSG28" s="383"/>
      <c r="KSH28" s="383"/>
      <c r="KSI28" s="383"/>
      <c r="KSJ28" s="383"/>
      <c r="KSK28" s="383"/>
      <c r="KSL28" s="383"/>
      <c r="KSM28" s="383"/>
      <c r="KSN28" s="383"/>
      <c r="KSO28" s="383"/>
      <c r="KSP28" s="383"/>
      <c r="KSQ28" s="383"/>
      <c r="KSR28" s="383"/>
      <c r="KSS28" s="383"/>
      <c r="KST28" s="383"/>
      <c r="KSU28" s="383"/>
      <c r="KSV28" s="383"/>
      <c r="KSW28" s="383"/>
      <c r="KSX28" s="383"/>
      <c r="KSY28" s="383"/>
      <c r="KSZ28" s="383"/>
      <c r="KTA28" s="383"/>
      <c r="KTB28" s="383"/>
      <c r="KTC28" s="383"/>
      <c r="KTD28" s="383"/>
      <c r="KTE28" s="383"/>
      <c r="KTF28" s="383"/>
      <c r="KTG28" s="383"/>
      <c r="KTH28" s="383"/>
      <c r="KTI28" s="383"/>
      <c r="KTJ28" s="383"/>
      <c r="KTK28" s="383"/>
      <c r="KTL28" s="383"/>
      <c r="KTM28" s="383"/>
      <c r="KTN28" s="383"/>
      <c r="KTO28" s="383"/>
      <c r="KTP28" s="383"/>
      <c r="KTQ28" s="383"/>
      <c r="KTR28" s="383"/>
      <c r="KTS28" s="383"/>
      <c r="KTT28" s="383"/>
      <c r="KTU28" s="383"/>
      <c r="KTV28" s="383"/>
      <c r="KTW28" s="383"/>
      <c r="KTX28" s="383"/>
      <c r="KTY28" s="383"/>
      <c r="KTZ28" s="383"/>
      <c r="KUA28" s="383"/>
      <c r="KUB28" s="383"/>
      <c r="KUC28" s="383"/>
      <c r="KUD28" s="383"/>
      <c r="KUE28" s="383"/>
      <c r="KUF28" s="383"/>
      <c r="KUG28" s="383"/>
      <c r="KUH28" s="383"/>
      <c r="KUI28" s="383"/>
      <c r="KUJ28" s="383"/>
      <c r="KUK28" s="383"/>
      <c r="KUL28" s="383"/>
      <c r="KUM28" s="383"/>
      <c r="KUN28" s="383"/>
      <c r="KUO28" s="383"/>
      <c r="KUP28" s="383"/>
      <c r="KUQ28" s="383"/>
      <c r="KUR28" s="383"/>
      <c r="KUS28" s="383"/>
      <c r="KUT28" s="383"/>
      <c r="KUU28" s="383"/>
      <c r="KUV28" s="383"/>
      <c r="KUW28" s="383"/>
      <c r="KUX28" s="383"/>
      <c r="KUY28" s="383"/>
      <c r="KUZ28" s="383"/>
      <c r="KVA28" s="383"/>
      <c r="KVB28" s="383"/>
      <c r="KVC28" s="383"/>
      <c r="KVD28" s="383"/>
      <c r="KVE28" s="383"/>
      <c r="KVF28" s="383"/>
      <c r="KVG28" s="383"/>
      <c r="KVH28" s="383"/>
      <c r="KVI28" s="383"/>
      <c r="KVJ28" s="383"/>
      <c r="KVK28" s="383"/>
      <c r="KVL28" s="383"/>
      <c r="KVM28" s="383"/>
      <c r="KVN28" s="383"/>
      <c r="KVO28" s="383"/>
      <c r="KVP28" s="383"/>
      <c r="KVQ28" s="383"/>
      <c r="KVR28" s="383"/>
      <c r="KVS28" s="383"/>
      <c r="KVT28" s="383"/>
      <c r="KVU28" s="383"/>
      <c r="KVV28" s="383"/>
      <c r="KVW28" s="383"/>
      <c r="KVX28" s="383"/>
      <c r="KVY28" s="383"/>
      <c r="KVZ28" s="383"/>
      <c r="KWA28" s="383"/>
      <c r="KWB28" s="383"/>
      <c r="KWC28" s="383"/>
      <c r="KWD28" s="383"/>
      <c r="KWE28" s="383"/>
      <c r="KWF28" s="383"/>
      <c r="KWG28" s="383"/>
      <c r="KWH28" s="383"/>
      <c r="KWI28" s="383"/>
      <c r="KWJ28" s="383"/>
      <c r="KWK28" s="383"/>
      <c r="KWL28" s="383"/>
      <c r="KWM28" s="383"/>
      <c r="KWN28" s="383"/>
      <c r="KWO28" s="383"/>
      <c r="KWP28" s="383"/>
      <c r="KWQ28" s="383"/>
      <c r="KWR28" s="383"/>
      <c r="KWS28" s="383"/>
      <c r="KWT28" s="383"/>
      <c r="KWU28" s="383"/>
      <c r="KWV28" s="383"/>
      <c r="KWW28" s="383"/>
      <c r="KWX28" s="383"/>
      <c r="KWY28" s="383"/>
      <c r="KWZ28" s="383"/>
      <c r="KXA28" s="383"/>
      <c r="KXB28" s="383"/>
      <c r="KXC28" s="383"/>
      <c r="KXD28" s="383"/>
      <c r="KXE28" s="383"/>
      <c r="KXF28" s="383"/>
      <c r="KXG28" s="383"/>
      <c r="KXH28" s="383"/>
      <c r="KXI28" s="383"/>
      <c r="KXJ28" s="383"/>
      <c r="KXK28" s="383"/>
      <c r="KXL28" s="383"/>
      <c r="KXM28" s="383"/>
      <c r="KXN28" s="383"/>
      <c r="KXO28" s="383"/>
      <c r="KXP28" s="383"/>
      <c r="KXQ28" s="383"/>
      <c r="KXR28" s="383"/>
      <c r="KXS28" s="383"/>
      <c r="KXT28" s="383"/>
      <c r="KXU28" s="383"/>
      <c r="KXV28" s="383"/>
      <c r="KXW28" s="383"/>
      <c r="KXX28" s="383"/>
      <c r="KXY28" s="383"/>
      <c r="KXZ28" s="383"/>
      <c r="KYA28" s="383"/>
      <c r="KYB28" s="383"/>
      <c r="KYC28" s="383"/>
      <c r="KYD28" s="383"/>
      <c r="KYE28" s="383"/>
      <c r="KYF28" s="383"/>
      <c r="KYG28" s="383"/>
      <c r="KYH28" s="383"/>
      <c r="KYI28" s="383"/>
      <c r="KYJ28" s="383"/>
      <c r="KYK28" s="383"/>
      <c r="KYL28" s="383"/>
      <c r="KYM28" s="383"/>
      <c r="KYN28" s="383"/>
      <c r="KYO28" s="383"/>
      <c r="KYP28" s="383"/>
      <c r="KYQ28" s="383"/>
      <c r="KYR28" s="383"/>
      <c r="KYS28" s="383"/>
      <c r="KYT28" s="383"/>
      <c r="KYU28" s="383"/>
      <c r="KYV28" s="383"/>
      <c r="KYW28" s="383"/>
      <c r="KYX28" s="383"/>
      <c r="KYY28" s="383"/>
      <c r="KYZ28" s="383"/>
      <c r="KZA28" s="383"/>
      <c r="KZB28" s="383"/>
      <c r="KZC28" s="383"/>
      <c r="KZD28" s="383"/>
      <c r="KZE28" s="383"/>
      <c r="KZF28" s="383"/>
      <c r="KZG28" s="383"/>
      <c r="KZH28" s="383"/>
      <c r="KZI28" s="383"/>
      <c r="KZJ28" s="383"/>
      <c r="KZK28" s="383"/>
      <c r="KZL28" s="383"/>
      <c r="KZM28" s="383"/>
      <c r="KZN28" s="383"/>
      <c r="KZO28" s="383"/>
      <c r="KZP28" s="383"/>
      <c r="KZQ28" s="383"/>
      <c r="KZR28" s="383"/>
      <c r="KZS28" s="383"/>
      <c r="KZT28" s="383"/>
      <c r="KZU28" s="383"/>
      <c r="KZV28" s="383"/>
      <c r="KZW28" s="383"/>
      <c r="KZX28" s="383"/>
      <c r="KZY28" s="383"/>
      <c r="KZZ28" s="383"/>
      <c r="LAA28" s="383"/>
      <c r="LAB28" s="383"/>
      <c r="LAC28" s="383"/>
      <c r="LAD28" s="383"/>
      <c r="LAE28" s="383"/>
      <c r="LAF28" s="383"/>
      <c r="LAG28" s="383"/>
      <c r="LAH28" s="383"/>
      <c r="LAI28" s="383"/>
      <c r="LAJ28" s="383"/>
      <c r="LAK28" s="383"/>
      <c r="LAL28" s="383"/>
      <c r="LAM28" s="383"/>
      <c r="LAN28" s="383"/>
      <c r="LAO28" s="383"/>
      <c r="LAP28" s="383"/>
      <c r="LAQ28" s="383"/>
      <c r="LAR28" s="383"/>
      <c r="LAS28" s="383"/>
      <c r="LAT28" s="383"/>
      <c r="LAU28" s="383"/>
      <c r="LAV28" s="383"/>
      <c r="LAW28" s="383"/>
      <c r="LAX28" s="383"/>
      <c r="LAY28" s="383"/>
      <c r="LAZ28" s="383"/>
      <c r="LBA28" s="383"/>
      <c r="LBB28" s="383"/>
      <c r="LBC28" s="383"/>
      <c r="LBD28" s="383"/>
      <c r="LBE28" s="383"/>
      <c r="LBF28" s="383"/>
      <c r="LBG28" s="383"/>
      <c r="LBH28" s="383"/>
      <c r="LBI28" s="383"/>
      <c r="LBJ28" s="383"/>
      <c r="LBK28" s="383"/>
      <c r="LBL28" s="383"/>
      <c r="LBM28" s="383"/>
      <c r="LBN28" s="383"/>
      <c r="LBO28" s="383"/>
      <c r="LBP28" s="383"/>
      <c r="LBQ28" s="383"/>
      <c r="LBR28" s="383"/>
      <c r="LBS28" s="383"/>
      <c r="LBT28" s="383"/>
      <c r="LBU28" s="383"/>
      <c r="LBV28" s="383"/>
      <c r="LBW28" s="383"/>
      <c r="LBX28" s="383"/>
      <c r="LBY28" s="383"/>
      <c r="LBZ28" s="383"/>
      <c r="LCA28" s="383"/>
      <c r="LCB28" s="383"/>
      <c r="LCC28" s="383"/>
      <c r="LCD28" s="383"/>
      <c r="LCE28" s="383"/>
      <c r="LCF28" s="383"/>
      <c r="LCG28" s="383"/>
      <c r="LCH28" s="383"/>
      <c r="LCI28" s="383"/>
      <c r="LCJ28" s="383"/>
      <c r="LCK28" s="383"/>
      <c r="LCL28" s="383"/>
      <c r="LCM28" s="383"/>
      <c r="LCN28" s="383"/>
      <c r="LCO28" s="383"/>
      <c r="LCP28" s="383"/>
      <c r="LCQ28" s="383"/>
      <c r="LCR28" s="383"/>
      <c r="LCS28" s="383"/>
      <c r="LCT28" s="383"/>
      <c r="LCU28" s="383"/>
      <c r="LCV28" s="383"/>
      <c r="LCW28" s="383"/>
      <c r="LCX28" s="383"/>
      <c r="LCY28" s="383"/>
      <c r="LCZ28" s="383"/>
      <c r="LDA28" s="383"/>
      <c r="LDB28" s="383"/>
      <c r="LDC28" s="383"/>
      <c r="LDD28" s="383"/>
      <c r="LDE28" s="383"/>
      <c r="LDF28" s="383"/>
      <c r="LDG28" s="383"/>
      <c r="LDH28" s="383"/>
      <c r="LDI28" s="383"/>
      <c r="LDJ28" s="383"/>
      <c r="LDK28" s="383"/>
      <c r="LDL28" s="383"/>
      <c r="LDM28" s="383"/>
      <c r="LDN28" s="383"/>
      <c r="LDO28" s="383"/>
      <c r="LDP28" s="383"/>
      <c r="LDQ28" s="383"/>
      <c r="LDR28" s="383"/>
      <c r="LDS28" s="383"/>
      <c r="LDT28" s="383"/>
      <c r="LDU28" s="383"/>
      <c r="LDV28" s="383"/>
      <c r="LDW28" s="383"/>
      <c r="LDX28" s="383"/>
      <c r="LDY28" s="383"/>
      <c r="LDZ28" s="383"/>
      <c r="LEA28" s="383"/>
      <c r="LEB28" s="383"/>
      <c r="LEC28" s="383"/>
      <c r="LED28" s="383"/>
      <c r="LEE28" s="383"/>
      <c r="LEF28" s="383"/>
      <c r="LEG28" s="383"/>
      <c r="LEH28" s="383"/>
      <c r="LEI28" s="383"/>
      <c r="LEJ28" s="383"/>
      <c r="LEK28" s="383"/>
      <c r="LEL28" s="383"/>
      <c r="LEM28" s="383"/>
      <c r="LEN28" s="383"/>
      <c r="LEO28" s="383"/>
      <c r="LEP28" s="383"/>
      <c r="LEQ28" s="383"/>
      <c r="LER28" s="383"/>
      <c r="LES28" s="383"/>
      <c r="LET28" s="383"/>
      <c r="LEU28" s="383"/>
      <c r="LEV28" s="383"/>
      <c r="LEW28" s="383"/>
      <c r="LEX28" s="383"/>
      <c r="LEY28" s="383"/>
      <c r="LEZ28" s="383"/>
      <c r="LFA28" s="383"/>
      <c r="LFB28" s="383"/>
      <c r="LFC28" s="383"/>
      <c r="LFD28" s="383"/>
      <c r="LFE28" s="383"/>
      <c r="LFF28" s="383"/>
      <c r="LFG28" s="383"/>
      <c r="LFH28" s="383"/>
      <c r="LFI28" s="383"/>
      <c r="LFJ28" s="383"/>
      <c r="LFK28" s="383"/>
      <c r="LFL28" s="383"/>
      <c r="LFM28" s="383"/>
      <c r="LFN28" s="383"/>
      <c r="LFO28" s="383"/>
      <c r="LFP28" s="383"/>
      <c r="LFQ28" s="383"/>
      <c r="LFR28" s="383"/>
      <c r="LFS28" s="383"/>
      <c r="LFT28" s="383"/>
      <c r="LFU28" s="383"/>
      <c r="LFV28" s="383"/>
      <c r="LFW28" s="383"/>
      <c r="LFX28" s="383"/>
      <c r="LFY28" s="383"/>
      <c r="LFZ28" s="383"/>
      <c r="LGA28" s="383"/>
      <c r="LGB28" s="383"/>
      <c r="LGC28" s="383"/>
      <c r="LGD28" s="383"/>
      <c r="LGE28" s="383"/>
      <c r="LGF28" s="383"/>
      <c r="LGG28" s="383"/>
      <c r="LGH28" s="383"/>
      <c r="LGI28" s="383"/>
      <c r="LGJ28" s="383"/>
      <c r="LGK28" s="383"/>
      <c r="LGL28" s="383"/>
      <c r="LGM28" s="383"/>
      <c r="LGN28" s="383"/>
      <c r="LGO28" s="383"/>
      <c r="LGP28" s="383"/>
      <c r="LGQ28" s="383"/>
      <c r="LGR28" s="383"/>
      <c r="LGS28" s="383"/>
      <c r="LGT28" s="383"/>
      <c r="LGU28" s="383"/>
      <c r="LGV28" s="383"/>
      <c r="LGW28" s="383"/>
      <c r="LGX28" s="383"/>
      <c r="LGY28" s="383"/>
      <c r="LGZ28" s="383"/>
      <c r="LHA28" s="383"/>
      <c r="LHB28" s="383"/>
      <c r="LHC28" s="383"/>
      <c r="LHD28" s="383"/>
      <c r="LHE28" s="383"/>
      <c r="LHF28" s="383"/>
      <c r="LHG28" s="383"/>
      <c r="LHH28" s="383"/>
      <c r="LHI28" s="383"/>
      <c r="LHJ28" s="383"/>
      <c r="LHK28" s="383"/>
      <c r="LHL28" s="383"/>
      <c r="LHM28" s="383"/>
      <c r="LHN28" s="383"/>
      <c r="LHO28" s="383"/>
      <c r="LHP28" s="383"/>
      <c r="LHQ28" s="383"/>
      <c r="LHR28" s="383"/>
      <c r="LHS28" s="383"/>
      <c r="LHT28" s="383"/>
      <c r="LHU28" s="383"/>
      <c r="LHV28" s="383"/>
      <c r="LHW28" s="383"/>
      <c r="LHX28" s="383"/>
      <c r="LHY28" s="383"/>
      <c r="LHZ28" s="383"/>
      <c r="LIA28" s="383"/>
      <c r="LIB28" s="383"/>
      <c r="LIC28" s="383"/>
      <c r="LID28" s="383"/>
      <c r="LIE28" s="383"/>
      <c r="LIF28" s="383"/>
      <c r="LIG28" s="383"/>
      <c r="LIH28" s="383"/>
      <c r="LII28" s="383"/>
      <c r="LIJ28" s="383"/>
      <c r="LIK28" s="383"/>
      <c r="LIL28" s="383"/>
      <c r="LIM28" s="383"/>
      <c r="LIN28" s="383"/>
      <c r="LIO28" s="383"/>
      <c r="LIP28" s="383"/>
      <c r="LIQ28" s="383"/>
      <c r="LIR28" s="383"/>
      <c r="LIS28" s="383"/>
      <c r="LIT28" s="383"/>
      <c r="LIU28" s="383"/>
      <c r="LIV28" s="383"/>
      <c r="LIW28" s="383"/>
      <c r="LIX28" s="383"/>
      <c r="LIY28" s="383"/>
      <c r="LIZ28" s="383"/>
      <c r="LJA28" s="383"/>
      <c r="LJB28" s="383"/>
      <c r="LJC28" s="383"/>
      <c r="LJD28" s="383"/>
      <c r="LJE28" s="383"/>
      <c r="LJF28" s="383"/>
      <c r="LJG28" s="383"/>
      <c r="LJH28" s="383"/>
      <c r="LJI28" s="383"/>
      <c r="LJJ28" s="383"/>
      <c r="LJK28" s="383"/>
      <c r="LJL28" s="383"/>
      <c r="LJM28" s="383"/>
      <c r="LJN28" s="383"/>
      <c r="LJO28" s="383"/>
      <c r="LJP28" s="383"/>
      <c r="LJQ28" s="383"/>
      <c r="LJR28" s="383"/>
      <c r="LJS28" s="383"/>
      <c r="LJT28" s="383"/>
      <c r="LJU28" s="383"/>
      <c r="LJV28" s="383"/>
      <c r="LJW28" s="383"/>
      <c r="LJX28" s="383"/>
      <c r="LJY28" s="383"/>
      <c r="LJZ28" s="383"/>
      <c r="LKA28" s="383"/>
      <c r="LKB28" s="383"/>
      <c r="LKC28" s="383"/>
      <c r="LKD28" s="383"/>
      <c r="LKE28" s="383"/>
      <c r="LKF28" s="383"/>
      <c r="LKG28" s="383"/>
      <c r="LKH28" s="383"/>
      <c r="LKI28" s="383"/>
      <c r="LKJ28" s="383"/>
      <c r="LKK28" s="383"/>
      <c r="LKL28" s="383"/>
      <c r="LKM28" s="383"/>
      <c r="LKN28" s="383"/>
      <c r="LKO28" s="383"/>
      <c r="LKP28" s="383"/>
      <c r="LKQ28" s="383"/>
      <c r="LKR28" s="383"/>
      <c r="LKS28" s="383"/>
      <c r="LKT28" s="383"/>
      <c r="LKU28" s="383"/>
      <c r="LKV28" s="383"/>
      <c r="LKW28" s="383"/>
      <c r="LKX28" s="383"/>
      <c r="LKY28" s="383"/>
      <c r="LKZ28" s="383"/>
      <c r="LLA28" s="383"/>
      <c r="LLB28" s="383"/>
      <c r="LLC28" s="383"/>
      <c r="LLD28" s="383"/>
      <c r="LLE28" s="383"/>
      <c r="LLF28" s="383"/>
      <c r="LLG28" s="383"/>
      <c r="LLH28" s="383"/>
      <c r="LLI28" s="383"/>
      <c r="LLJ28" s="383"/>
      <c r="LLK28" s="383"/>
      <c r="LLL28" s="383"/>
      <c r="LLM28" s="383"/>
      <c r="LLN28" s="383"/>
      <c r="LLO28" s="383"/>
      <c r="LLP28" s="383"/>
      <c r="LLQ28" s="383"/>
      <c r="LLR28" s="383"/>
      <c r="LLS28" s="383"/>
      <c r="LLT28" s="383"/>
      <c r="LLU28" s="383"/>
      <c r="LLV28" s="383"/>
      <c r="LLW28" s="383"/>
      <c r="LLX28" s="383"/>
      <c r="LLY28" s="383"/>
      <c r="LLZ28" s="383"/>
      <c r="LMA28" s="383"/>
      <c r="LMB28" s="383"/>
      <c r="LMC28" s="383"/>
      <c r="LMD28" s="383"/>
      <c r="LME28" s="383"/>
      <c r="LMF28" s="383"/>
      <c r="LMG28" s="383"/>
      <c r="LMH28" s="383"/>
      <c r="LMI28" s="383"/>
      <c r="LMJ28" s="383"/>
      <c r="LMK28" s="383"/>
      <c r="LML28" s="383"/>
      <c r="LMM28" s="383"/>
      <c r="LMN28" s="383"/>
      <c r="LMO28" s="383"/>
      <c r="LMP28" s="383"/>
      <c r="LMQ28" s="383"/>
      <c r="LMR28" s="383"/>
      <c r="LMS28" s="383"/>
      <c r="LMT28" s="383"/>
      <c r="LMU28" s="383"/>
      <c r="LMV28" s="383"/>
      <c r="LMW28" s="383"/>
      <c r="LMX28" s="383"/>
      <c r="LMY28" s="383"/>
      <c r="LMZ28" s="383"/>
      <c r="LNA28" s="383"/>
      <c r="LNB28" s="383"/>
      <c r="LNC28" s="383"/>
      <c r="LND28" s="383"/>
      <c r="LNE28" s="383"/>
      <c r="LNF28" s="383"/>
      <c r="LNG28" s="383"/>
      <c r="LNH28" s="383"/>
      <c r="LNI28" s="383"/>
      <c r="LNJ28" s="383"/>
      <c r="LNK28" s="383"/>
      <c r="LNL28" s="383"/>
      <c r="LNM28" s="383"/>
      <c r="LNN28" s="383"/>
      <c r="LNO28" s="383"/>
      <c r="LNP28" s="383"/>
      <c r="LNQ28" s="383"/>
      <c r="LNR28" s="383"/>
      <c r="LNS28" s="383"/>
      <c r="LNT28" s="383"/>
      <c r="LNU28" s="383"/>
      <c r="LNV28" s="383"/>
      <c r="LNW28" s="383"/>
      <c r="LNX28" s="383"/>
      <c r="LNY28" s="383"/>
      <c r="LNZ28" s="383"/>
      <c r="LOA28" s="383"/>
      <c r="LOB28" s="383"/>
      <c r="LOC28" s="383"/>
      <c r="LOD28" s="383"/>
      <c r="LOE28" s="383"/>
      <c r="LOF28" s="383"/>
      <c r="LOG28" s="383"/>
      <c r="LOH28" s="383"/>
      <c r="LOI28" s="383"/>
      <c r="LOJ28" s="383"/>
      <c r="LOK28" s="383"/>
      <c r="LOL28" s="383"/>
      <c r="LOM28" s="383"/>
      <c r="LON28" s="383"/>
      <c r="LOO28" s="383"/>
      <c r="LOP28" s="383"/>
      <c r="LOQ28" s="383"/>
      <c r="LOR28" s="383"/>
      <c r="LOS28" s="383"/>
      <c r="LOT28" s="383"/>
      <c r="LOU28" s="383"/>
      <c r="LOV28" s="383"/>
      <c r="LOW28" s="383"/>
      <c r="LOX28" s="383"/>
      <c r="LOY28" s="383"/>
      <c r="LOZ28" s="383"/>
      <c r="LPA28" s="383"/>
      <c r="LPB28" s="383"/>
      <c r="LPC28" s="383"/>
      <c r="LPD28" s="383"/>
      <c r="LPE28" s="383"/>
      <c r="LPF28" s="383"/>
      <c r="LPG28" s="383"/>
      <c r="LPH28" s="383"/>
      <c r="LPI28" s="383"/>
      <c r="LPJ28" s="383"/>
      <c r="LPK28" s="383"/>
      <c r="LPL28" s="383"/>
      <c r="LPM28" s="383"/>
      <c r="LPN28" s="383"/>
      <c r="LPO28" s="383"/>
      <c r="LPP28" s="383"/>
      <c r="LPQ28" s="383"/>
      <c r="LPR28" s="383"/>
      <c r="LPS28" s="383"/>
      <c r="LPT28" s="383"/>
      <c r="LPU28" s="383"/>
      <c r="LPV28" s="383"/>
      <c r="LPW28" s="383"/>
      <c r="LPX28" s="383"/>
      <c r="LPY28" s="383"/>
      <c r="LPZ28" s="383"/>
      <c r="LQA28" s="383"/>
      <c r="LQB28" s="383"/>
      <c r="LQC28" s="383"/>
      <c r="LQD28" s="383"/>
      <c r="LQE28" s="383"/>
      <c r="LQF28" s="383"/>
      <c r="LQG28" s="383"/>
      <c r="LQH28" s="383"/>
      <c r="LQI28" s="383"/>
      <c r="LQJ28" s="383"/>
      <c r="LQK28" s="383"/>
      <c r="LQL28" s="383"/>
      <c r="LQM28" s="383"/>
      <c r="LQN28" s="383"/>
      <c r="LQO28" s="383"/>
      <c r="LQP28" s="383"/>
      <c r="LQQ28" s="383"/>
      <c r="LQR28" s="383"/>
      <c r="LQS28" s="383"/>
      <c r="LQT28" s="383"/>
      <c r="LQU28" s="383"/>
      <c r="LQV28" s="383"/>
      <c r="LQW28" s="383"/>
      <c r="LQX28" s="383"/>
      <c r="LQY28" s="383"/>
      <c r="LQZ28" s="383"/>
      <c r="LRA28" s="383"/>
      <c r="LRB28" s="383"/>
      <c r="LRC28" s="383"/>
      <c r="LRD28" s="383"/>
      <c r="LRE28" s="383"/>
      <c r="LRF28" s="383"/>
      <c r="LRG28" s="383"/>
      <c r="LRH28" s="383"/>
      <c r="LRI28" s="383"/>
      <c r="LRJ28" s="383"/>
      <c r="LRK28" s="383"/>
      <c r="LRL28" s="383"/>
      <c r="LRM28" s="383"/>
      <c r="LRN28" s="383"/>
      <c r="LRO28" s="383"/>
      <c r="LRP28" s="383"/>
      <c r="LRQ28" s="383"/>
      <c r="LRR28" s="383"/>
      <c r="LRS28" s="383"/>
      <c r="LRT28" s="383"/>
      <c r="LRU28" s="383"/>
      <c r="LRV28" s="383"/>
      <c r="LRW28" s="383"/>
      <c r="LRX28" s="383"/>
      <c r="LRY28" s="383"/>
      <c r="LRZ28" s="383"/>
      <c r="LSA28" s="383"/>
      <c r="LSB28" s="383"/>
      <c r="LSC28" s="383"/>
      <c r="LSD28" s="383"/>
      <c r="LSE28" s="383"/>
      <c r="LSF28" s="383"/>
      <c r="LSG28" s="383"/>
      <c r="LSH28" s="383"/>
      <c r="LSI28" s="383"/>
      <c r="LSJ28" s="383"/>
      <c r="LSK28" s="383"/>
      <c r="LSL28" s="383"/>
      <c r="LSM28" s="383"/>
      <c r="LSN28" s="383"/>
      <c r="LSO28" s="383"/>
      <c r="LSP28" s="383"/>
      <c r="LSQ28" s="383"/>
      <c r="LSR28" s="383"/>
      <c r="LSS28" s="383"/>
      <c r="LST28" s="383"/>
      <c r="LSU28" s="383"/>
      <c r="LSV28" s="383"/>
      <c r="LSW28" s="383"/>
      <c r="LSX28" s="383"/>
      <c r="LSY28" s="383"/>
      <c r="LSZ28" s="383"/>
      <c r="LTA28" s="383"/>
      <c r="LTB28" s="383"/>
      <c r="LTC28" s="383"/>
      <c r="LTD28" s="383"/>
      <c r="LTE28" s="383"/>
      <c r="LTF28" s="383"/>
      <c r="LTG28" s="383"/>
      <c r="LTH28" s="383"/>
      <c r="LTI28" s="383"/>
      <c r="LTJ28" s="383"/>
      <c r="LTK28" s="383"/>
      <c r="LTL28" s="383"/>
      <c r="LTM28" s="383"/>
      <c r="LTN28" s="383"/>
      <c r="LTO28" s="383"/>
      <c r="LTP28" s="383"/>
      <c r="LTQ28" s="383"/>
      <c r="LTR28" s="383"/>
      <c r="LTS28" s="383"/>
      <c r="LTT28" s="383"/>
      <c r="LTU28" s="383"/>
      <c r="LTV28" s="383"/>
      <c r="LTW28" s="383"/>
      <c r="LTX28" s="383"/>
      <c r="LTY28" s="383"/>
      <c r="LTZ28" s="383"/>
      <c r="LUA28" s="383"/>
      <c r="LUB28" s="383"/>
      <c r="LUC28" s="383"/>
      <c r="LUD28" s="383"/>
      <c r="LUE28" s="383"/>
      <c r="LUF28" s="383"/>
      <c r="LUG28" s="383"/>
      <c r="LUH28" s="383"/>
      <c r="LUI28" s="383"/>
      <c r="LUJ28" s="383"/>
      <c r="LUK28" s="383"/>
      <c r="LUL28" s="383"/>
      <c r="LUM28" s="383"/>
      <c r="LUN28" s="383"/>
      <c r="LUO28" s="383"/>
      <c r="LUP28" s="383"/>
      <c r="LUQ28" s="383"/>
      <c r="LUR28" s="383"/>
      <c r="LUS28" s="383"/>
      <c r="LUT28" s="383"/>
      <c r="LUU28" s="383"/>
      <c r="LUV28" s="383"/>
      <c r="LUW28" s="383"/>
      <c r="LUX28" s="383"/>
      <c r="LUY28" s="383"/>
      <c r="LUZ28" s="383"/>
      <c r="LVA28" s="383"/>
      <c r="LVB28" s="383"/>
      <c r="LVC28" s="383"/>
      <c r="LVD28" s="383"/>
      <c r="LVE28" s="383"/>
      <c r="LVF28" s="383"/>
      <c r="LVG28" s="383"/>
      <c r="LVH28" s="383"/>
      <c r="LVI28" s="383"/>
      <c r="LVJ28" s="383"/>
      <c r="LVK28" s="383"/>
      <c r="LVL28" s="383"/>
      <c r="LVM28" s="383"/>
      <c r="LVN28" s="383"/>
      <c r="LVO28" s="383"/>
      <c r="LVP28" s="383"/>
      <c r="LVQ28" s="383"/>
      <c r="LVR28" s="383"/>
      <c r="LVS28" s="383"/>
      <c r="LVT28" s="383"/>
      <c r="LVU28" s="383"/>
      <c r="LVV28" s="383"/>
      <c r="LVW28" s="383"/>
      <c r="LVX28" s="383"/>
      <c r="LVY28" s="383"/>
      <c r="LVZ28" s="383"/>
      <c r="LWA28" s="383"/>
      <c r="LWB28" s="383"/>
      <c r="LWC28" s="383"/>
      <c r="LWD28" s="383"/>
      <c r="LWE28" s="383"/>
      <c r="LWF28" s="383"/>
      <c r="LWG28" s="383"/>
      <c r="LWH28" s="383"/>
      <c r="LWI28" s="383"/>
      <c r="LWJ28" s="383"/>
      <c r="LWK28" s="383"/>
      <c r="LWL28" s="383"/>
      <c r="LWM28" s="383"/>
      <c r="LWN28" s="383"/>
      <c r="LWO28" s="383"/>
      <c r="LWP28" s="383"/>
      <c r="LWQ28" s="383"/>
      <c r="LWR28" s="383"/>
      <c r="LWS28" s="383"/>
      <c r="LWT28" s="383"/>
      <c r="LWU28" s="383"/>
      <c r="LWV28" s="383"/>
      <c r="LWW28" s="383"/>
      <c r="LWX28" s="383"/>
      <c r="LWY28" s="383"/>
      <c r="LWZ28" s="383"/>
      <c r="LXA28" s="383"/>
      <c r="LXB28" s="383"/>
      <c r="LXC28" s="383"/>
      <c r="LXD28" s="383"/>
      <c r="LXE28" s="383"/>
      <c r="LXF28" s="383"/>
      <c r="LXG28" s="383"/>
      <c r="LXH28" s="383"/>
      <c r="LXI28" s="383"/>
      <c r="LXJ28" s="383"/>
      <c r="LXK28" s="383"/>
      <c r="LXL28" s="383"/>
      <c r="LXM28" s="383"/>
      <c r="LXN28" s="383"/>
      <c r="LXO28" s="383"/>
      <c r="LXP28" s="383"/>
      <c r="LXQ28" s="383"/>
      <c r="LXR28" s="383"/>
      <c r="LXS28" s="383"/>
      <c r="LXT28" s="383"/>
      <c r="LXU28" s="383"/>
      <c r="LXV28" s="383"/>
      <c r="LXW28" s="383"/>
      <c r="LXX28" s="383"/>
      <c r="LXY28" s="383"/>
      <c r="LXZ28" s="383"/>
      <c r="LYA28" s="383"/>
      <c r="LYB28" s="383"/>
      <c r="LYC28" s="383"/>
      <c r="LYD28" s="383"/>
      <c r="LYE28" s="383"/>
      <c r="LYF28" s="383"/>
      <c r="LYG28" s="383"/>
      <c r="LYH28" s="383"/>
      <c r="LYI28" s="383"/>
      <c r="LYJ28" s="383"/>
      <c r="LYK28" s="383"/>
      <c r="LYL28" s="383"/>
      <c r="LYM28" s="383"/>
      <c r="LYN28" s="383"/>
      <c r="LYO28" s="383"/>
      <c r="LYP28" s="383"/>
      <c r="LYQ28" s="383"/>
      <c r="LYR28" s="383"/>
      <c r="LYS28" s="383"/>
      <c r="LYT28" s="383"/>
      <c r="LYU28" s="383"/>
      <c r="LYV28" s="383"/>
      <c r="LYW28" s="383"/>
      <c r="LYX28" s="383"/>
      <c r="LYY28" s="383"/>
      <c r="LYZ28" s="383"/>
      <c r="LZA28" s="383"/>
      <c r="LZB28" s="383"/>
      <c r="LZC28" s="383"/>
      <c r="LZD28" s="383"/>
      <c r="LZE28" s="383"/>
      <c r="LZF28" s="383"/>
      <c r="LZG28" s="383"/>
      <c r="LZH28" s="383"/>
      <c r="LZI28" s="383"/>
      <c r="LZJ28" s="383"/>
      <c r="LZK28" s="383"/>
      <c r="LZL28" s="383"/>
      <c r="LZM28" s="383"/>
      <c r="LZN28" s="383"/>
      <c r="LZO28" s="383"/>
      <c r="LZP28" s="383"/>
      <c r="LZQ28" s="383"/>
      <c r="LZR28" s="383"/>
      <c r="LZS28" s="383"/>
      <c r="LZT28" s="383"/>
      <c r="LZU28" s="383"/>
      <c r="LZV28" s="383"/>
      <c r="LZW28" s="383"/>
      <c r="LZX28" s="383"/>
      <c r="LZY28" s="383"/>
      <c r="LZZ28" s="383"/>
      <c r="MAA28" s="383"/>
      <c r="MAB28" s="383"/>
      <c r="MAC28" s="383"/>
      <c r="MAD28" s="383"/>
      <c r="MAE28" s="383"/>
      <c r="MAF28" s="383"/>
      <c r="MAG28" s="383"/>
      <c r="MAH28" s="383"/>
      <c r="MAI28" s="383"/>
      <c r="MAJ28" s="383"/>
      <c r="MAK28" s="383"/>
      <c r="MAL28" s="383"/>
      <c r="MAM28" s="383"/>
      <c r="MAN28" s="383"/>
      <c r="MAO28" s="383"/>
      <c r="MAP28" s="383"/>
      <c r="MAQ28" s="383"/>
      <c r="MAR28" s="383"/>
      <c r="MAS28" s="383"/>
      <c r="MAT28" s="383"/>
      <c r="MAU28" s="383"/>
      <c r="MAV28" s="383"/>
      <c r="MAW28" s="383"/>
      <c r="MAX28" s="383"/>
      <c r="MAY28" s="383"/>
      <c r="MAZ28" s="383"/>
      <c r="MBA28" s="383"/>
      <c r="MBB28" s="383"/>
      <c r="MBC28" s="383"/>
      <c r="MBD28" s="383"/>
      <c r="MBE28" s="383"/>
      <c r="MBF28" s="383"/>
      <c r="MBG28" s="383"/>
      <c r="MBH28" s="383"/>
      <c r="MBI28" s="383"/>
      <c r="MBJ28" s="383"/>
      <c r="MBK28" s="383"/>
      <c r="MBL28" s="383"/>
      <c r="MBM28" s="383"/>
      <c r="MBN28" s="383"/>
      <c r="MBO28" s="383"/>
      <c r="MBP28" s="383"/>
      <c r="MBQ28" s="383"/>
      <c r="MBR28" s="383"/>
      <c r="MBS28" s="383"/>
      <c r="MBT28" s="383"/>
      <c r="MBU28" s="383"/>
      <c r="MBV28" s="383"/>
      <c r="MBW28" s="383"/>
      <c r="MBX28" s="383"/>
      <c r="MBY28" s="383"/>
      <c r="MBZ28" s="383"/>
      <c r="MCA28" s="383"/>
      <c r="MCB28" s="383"/>
      <c r="MCC28" s="383"/>
      <c r="MCD28" s="383"/>
      <c r="MCE28" s="383"/>
      <c r="MCF28" s="383"/>
      <c r="MCG28" s="383"/>
      <c r="MCH28" s="383"/>
      <c r="MCI28" s="383"/>
      <c r="MCJ28" s="383"/>
      <c r="MCK28" s="383"/>
      <c r="MCL28" s="383"/>
      <c r="MCM28" s="383"/>
      <c r="MCN28" s="383"/>
      <c r="MCO28" s="383"/>
      <c r="MCP28" s="383"/>
      <c r="MCQ28" s="383"/>
      <c r="MCR28" s="383"/>
      <c r="MCS28" s="383"/>
      <c r="MCT28" s="383"/>
      <c r="MCU28" s="383"/>
      <c r="MCV28" s="383"/>
      <c r="MCW28" s="383"/>
      <c r="MCX28" s="383"/>
      <c r="MCY28" s="383"/>
      <c r="MCZ28" s="383"/>
      <c r="MDA28" s="383"/>
      <c r="MDB28" s="383"/>
      <c r="MDC28" s="383"/>
      <c r="MDD28" s="383"/>
      <c r="MDE28" s="383"/>
      <c r="MDF28" s="383"/>
      <c r="MDG28" s="383"/>
      <c r="MDH28" s="383"/>
      <c r="MDI28" s="383"/>
      <c r="MDJ28" s="383"/>
      <c r="MDK28" s="383"/>
      <c r="MDL28" s="383"/>
      <c r="MDM28" s="383"/>
      <c r="MDN28" s="383"/>
      <c r="MDO28" s="383"/>
      <c r="MDP28" s="383"/>
      <c r="MDQ28" s="383"/>
      <c r="MDR28" s="383"/>
      <c r="MDS28" s="383"/>
      <c r="MDT28" s="383"/>
      <c r="MDU28" s="383"/>
      <c r="MDV28" s="383"/>
      <c r="MDW28" s="383"/>
      <c r="MDX28" s="383"/>
      <c r="MDY28" s="383"/>
      <c r="MDZ28" s="383"/>
      <c r="MEA28" s="383"/>
      <c r="MEB28" s="383"/>
      <c r="MEC28" s="383"/>
      <c r="MED28" s="383"/>
      <c r="MEE28" s="383"/>
      <c r="MEF28" s="383"/>
      <c r="MEG28" s="383"/>
      <c r="MEH28" s="383"/>
      <c r="MEI28" s="383"/>
      <c r="MEJ28" s="383"/>
      <c r="MEK28" s="383"/>
      <c r="MEL28" s="383"/>
      <c r="MEM28" s="383"/>
      <c r="MEN28" s="383"/>
      <c r="MEO28" s="383"/>
      <c r="MEP28" s="383"/>
      <c r="MEQ28" s="383"/>
      <c r="MER28" s="383"/>
      <c r="MES28" s="383"/>
      <c r="MET28" s="383"/>
      <c r="MEU28" s="383"/>
      <c r="MEV28" s="383"/>
      <c r="MEW28" s="383"/>
      <c r="MEX28" s="383"/>
      <c r="MEY28" s="383"/>
      <c r="MEZ28" s="383"/>
      <c r="MFA28" s="383"/>
      <c r="MFB28" s="383"/>
      <c r="MFC28" s="383"/>
      <c r="MFD28" s="383"/>
      <c r="MFE28" s="383"/>
      <c r="MFF28" s="383"/>
      <c r="MFG28" s="383"/>
      <c r="MFH28" s="383"/>
      <c r="MFI28" s="383"/>
      <c r="MFJ28" s="383"/>
      <c r="MFK28" s="383"/>
      <c r="MFL28" s="383"/>
      <c r="MFM28" s="383"/>
      <c r="MFN28" s="383"/>
      <c r="MFO28" s="383"/>
      <c r="MFP28" s="383"/>
      <c r="MFQ28" s="383"/>
      <c r="MFR28" s="383"/>
      <c r="MFS28" s="383"/>
      <c r="MFT28" s="383"/>
      <c r="MFU28" s="383"/>
      <c r="MFV28" s="383"/>
      <c r="MFW28" s="383"/>
      <c r="MFX28" s="383"/>
      <c r="MFY28" s="383"/>
      <c r="MFZ28" s="383"/>
      <c r="MGA28" s="383"/>
      <c r="MGB28" s="383"/>
      <c r="MGC28" s="383"/>
      <c r="MGD28" s="383"/>
      <c r="MGE28" s="383"/>
      <c r="MGF28" s="383"/>
      <c r="MGG28" s="383"/>
      <c r="MGH28" s="383"/>
      <c r="MGI28" s="383"/>
      <c r="MGJ28" s="383"/>
      <c r="MGK28" s="383"/>
      <c r="MGL28" s="383"/>
      <c r="MGM28" s="383"/>
      <c r="MGN28" s="383"/>
      <c r="MGO28" s="383"/>
      <c r="MGP28" s="383"/>
      <c r="MGQ28" s="383"/>
      <c r="MGR28" s="383"/>
      <c r="MGS28" s="383"/>
      <c r="MGT28" s="383"/>
      <c r="MGU28" s="383"/>
      <c r="MGV28" s="383"/>
      <c r="MGW28" s="383"/>
      <c r="MGX28" s="383"/>
      <c r="MGY28" s="383"/>
      <c r="MGZ28" s="383"/>
      <c r="MHA28" s="383"/>
      <c r="MHB28" s="383"/>
      <c r="MHC28" s="383"/>
      <c r="MHD28" s="383"/>
      <c r="MHE28" s="383"/>
      <c r="MHF28" s="383"/>
      <c r="MHG28" s="383"/>
      <c r="MHH28" s="383"/>
      <c r="MHI28" s="383"/>
      <c r="MHJ28" s="383"/>
      <c r="MHK28" s="383"/>
      <c r="MHL28" s="383"/>
      <c r="MHM28" s="383"/>
      <c r="MHN28" s="383"/>
      <c r="MHO28" s="383"/>
      <c r="MHP28" s="383"/>
      <c r="MHQ28" s="383"/>
      <c r="MHR28" s="383"/>
      <c r="MHS28" s="383"/>
      <c r="MHT28" s="383"/>
      <c r="MHU28" s="383"/>
      <c r="MHV28" s="383"/>
      <c r="MHW28" s="383"/>
      <c r="MHX28" s="383"/>
      <c r="MHY28" s="383"/>
      <c r="MHZ28" s="383"/>
      <c r="MIA28" s="383"/>
      <c r="MIB28" s="383"/>
      <c r="MIC28" s="383"/>
      <c r="MID28" s="383"/>
      <c r="MIE28" s="383"/>
      <c r="MIF28" s="383"/>
      <c r="MIG28" s="383"/>
      <c r="MIH28" s="383"/>
      <c r="MII28" s="383"/>
      <c r="MIJ28" s="383"/>
      <c r="MIK28" s="383"/>
      <c r="MIL28" s="383"/>
      <c r="MIM28" s="383"/>
      <c r="MIN28" s="383"/>
      <c r="MIO28" s="383"/>
      <c r="MIP28" s="383"/>
      <c r="MIQ28" s="383"/>
      <c r="MIR28" s="383"/>
      <c r="MIS28" s="383"/>
      <c r="MIT28" s="383"/>
      <c r="MIU28" s="383"/>
      <c r="MIV28" s="383"/>
      <c r="MIW28" s="383"/>
      <c r="MIX28" s="383"/>
      <c r="MIY28" s="383"/>
      <c r="MIZ28" s="383"/>
      <c r="MJA28" s="383"/>
      <c r="MJB28" s="383"/>
      <c r="MJC28" s="383"/>
      <c r="MJD28" s="383"/>
      <c r="MJE28" s="383"/>
      <c r="MJF28" s="383"/>
      <c r="MJG28" s="383"/>
      <c r="MJH28" s="383"/>
      <c r="MJI28" s="383"/>
      <c r="MJJ28" s="383"/>
      <c r="MJK28" s="383"/>
      <c r="MJL28" s="383"/>
      <c r="MJM28" s="383"/>
      <c r="MJN28" s="383"/>
      <c r="MJO28" s="383"/>
      <c r="MJP28" s="383"/>
      <c r="MJQ28" s="383"/>
      <c r="MJR28" s="383"/>
      <c r="MJS28" s="383"/>
      <c r="MJT28" s="383"/>
      <c r="MJU28" s="383"/>
      <c r="MJV28" s="383"/>
      <c r="MJW28" s="383"/>
      <c r="MJX28" s="383"/>
      <c r="MJY28" s="383"/>
      <c r="MJZ28" s="383"/>
      <c r="MKA28" s="383"/>
      <c r="MKB28" s="383"/>
      <c r="MKC28" s="383"/>
      <c r="MKD28" s="383"/>
      <c r="MKE28" s="383"/>
      <c r="MKF28" s="383"/>
      <c r="MKG28" s="383"/>
      <c r="MKH28" s="383"/>
      <c r="MKI28" s="383"/>
      <c r="MKJ28" s="383"/>
      <c r="MKK28" s="383"/>
      <c r="MKL28" s="383"/>
      <c r="MKM28" s="383"/>
      <c r="MKN28" s="383"/>
      <c r="MKO28" s="383"/>
      <c r="MKP28" s="383"/>
      <c r="MKQ28" s="383"/>
      <c r="MKR28" s="383"/>
      <c r="MKS28" s="383"/>
      <c r="MKT28" s="383"/>
      <c r="MKU28" s="383"/>
      <c r="MKV28" s="383"/>
      <c r="MKW28" s="383"/>
      <c r="MKX28" s="383"/>
      <c r="MKY28" s="383"/>
      <c r="MKZ28" s="383"/>
      <c r="MLA28" s="383"/>
      <c r="MLB28" s="383"/>
      <c r="MLC28" s="383"/>
      <c r="MLD28" s="383"/>
      <c r="MLE28" s="383"/>
      <c r="MLF28" s="383"/>
      <c r="MLG28" s="383"/>
      <c r="MLH28" s="383"/>
      <c r="MLI28" s="383"/>
      <c r="MLJ28" s="383"/>
      <c r="MLK28" s="383"/>
      <c r="MLL28" s="383"/>
      <c r="MLM28" s="383"/>
      <c r="MLN28" s="383"/>
      <c r="MLO28" s="383"/>
      <c r="MLP28" s="383"/>
      <c r="MLQ28" s="383"/>
      <c r="MLR28" s="383"/>
      <c r="MLS28" s="383"/>
      <c r="MLT28" s="383"/>
      <c r="MLU28" s="383"/>
      <c r="MLV28" s="383"/>
      <c r="MLW28" s="383"/>
      <c r="MLX28" s="383"/>
      <c r="MLY28" s="383"/>
      <c r="MLZ28" s="383"/>
      <c r="MMA28" s="383"/>
      <c r="MMB28" s="383"/>
      <c r="MMC28" s="383"/>
      <c r="MMD28" s="383"/>
      <c r="MME28" s="383"/>
      <c r="MMF28" s="383"/>
      <c r="MMG28" s="383"/>
      <c r="MMH28" s="383"/>
      <c r="MMI28" s="383"/>
      <c r="MMJ28" s="383"/>
      <c r="MMK28" s="383"/>
      <c r="MML28" s="383"/>
      <c r="MMM28" s="383"/>
      <c r="MMN28" s="383"/>
      <c r="MMO28" s="383"/>
      <c r="MMP28" s="383"/>
      <c r="MMQ28" s="383"/>
      <c r="MMR28" s="383"/>
      <c r="MMS28" s="383"/>
      <c r="MMT28" s="383"/>
      <c r="MMU28" s="383"/>
      <c r="MMV28" s="383"/>
      <c r="MMW28" s="383"/>
      <c r="MMX28" s="383"/>
      <c r="MMY28" s="383"/>
      <c r="MMZ28" s="383"/>
      <c r="MNA28" s="383"/>
      <c r="MNB28" s="383"/>
      <c r="MNC28" s="383"/>
      <c r="MND28" s="383"/>
      <c r="MNE28" s="383"/>
      <c r="MNF28" s="383"/>
      <c r="MNG28" s="383"/>
      <c r="MNH28" s="383"/>
      <c r="MNI28" s="383"/>
      <c r="MNJ28" s="383"/>
      <c r="MNK28" s="383"/>
      <c r="MNL28" s="383"/>
      <c r="MNM28" s="383"/>
      <c r="MNN28" s="383"/>
      <c r="MNO28" s="383"/>
      <c r="MNP28" s="383"/>
      <c r="MNQ28" s="383"/>
      <c r="MNR28" s="383"/>
      <c r="MNS28" s="383"/>
      <c r="MNT28" s="383"/>
      <c r="MNU28" s="383"/>
      <c r="MNV28" s="383"/>
      <c r="MNW28" s="383"/>
      <c r="MNX28" s="383"/>
      <c r="MNY28" s="383"/>
      <c r="MNZ28" s="383"/>
      <c r="MOA28" s="383"/>
      <c r="MOB28" s="383"/>
      <c r="MOC28" s="383"/>
      <c r="MOD28" s="383"/>
      <c r="MOE28" s="383"/>
      <c r="MOF28" s="383"/>
      <c r="MOG28" s="383"/>
      <c r="MOH28" s="383"/>
      <c r="MOI28" s="383"/>
      <c r="MOJ28" s="383"/>
      <c r="MOK28" s="383"/>
      <c r="MOL28" s="383"/>
      <c r="MOM28" s="383"/>
      <c r="MON28" s="383"/>
      <c r="MOO28" s="383"/>
      <c r="MOP28" s="383"/>
      <c r="MOQ28" s="383"/>
      <c r="MOR28" s="383"/>
      <c r="MOS28" s="383"/>
      <c r="MOT28" s="383"/>
      <c r="MOU28" s="383"/>
      <c r="MOV28" s="383"/>
      <c r="MOW28" s="383"/>
      <c r="MOX28" s="383"/>
      <c r="MOY28" s="383"/>
      <c r="MOZ28" s="383"/>
      <c r="MPA28" s="383"/>
      <c r="MPB28" s="383"/>
      <c r="MPC28" s="383"/>
      <c r="MPD28" s="383"/>
      <c r="MPE28" s="383"/>
      <c r="MPF28" s="383"/>
      <c r="MPG28" s="383"/>
      <c r="MPH28" s="383"/>
      <c r="MPI28" s="383"/>
      <c r="MPJ28" s="383"/>
      <c r="MPK28" s="383"/>
      <c r="MPL28" s="383"/>
      <c r="MPM28" s="383"/>
      <c r="MPN28" s="383"/>
      <c r="MPO28" s="383"/>
      <c r="MPP28" s="383"/>
      <c r="MPQ28" s="383"/>
      <c r="MPR28" s="383"/>
      <c r="MPS28" s="383"/>
      <c r="MPT28" s="383"/>
      <c r="MPU28" s="383"/>
      <c r="MPV28" s="383"/>
      <c r="MPW28" s="383"/>
      <c r="MPX28" s="383"/>
      <c r="MPY28" s="383"/>
      <c r="MPZ28" s="383"/>
      <c r="MQA28" s="383"/>
      <c r="MQB28" s="383"/>
      <c r="MQC28" s="383"/>
      <c r="MQD28" s="383"/>
      <c r="MQE28" s="383"/>
      <c r="MQF28" s="383"/>
      <c r="MQG28" s="383"/>
      <c r="MQH28" s="383"/>
      <c r="MQI28" s="383"/>
      <c r="MQJ28" s="383"/>
      <c r="MQK28" s="383"/>
      <c r="MQL28" s="383"/>
      <c r="MQM28" s="383"/>
      <c r="MQN28" s="383"/>
      <c r="MQO28" s="383"/>
      <c r="MQP28" s="383"/>
      <c r="MQQ28" s="383"/>
      <c r="MQR28" s="383"/>
      <c r="MQS28" s="383"/>
      <c r="MQT28" s="383"/>
      <c r="MQU28" s="383"/>
      <c r="MQV28" s="383"/>
      <c r="MQW28" s="383"/>
      <c r="MQX28" s="383"/>
      <c r="MQY28" s="383"/>
      <c r="MQZ28" s="383"/>
      <c r="MRA28" s="383"/>
      <c r="MRB28" s="383"/>
      <c r="MRC28" s="383"/>
      <c r="MRD28" s="383"/>
      <c r="MRE28" s="383"/>
      <c r="MRF28" s="383"/>
      <c r="MRG28" s="383"/>
      <c r="MRH28" s="383"/>
      <c r="MRI28" s="383"/>
      <c r="MRJ28" s="383"/>
      <c r="MRK28" s="383"/>
      <c r="MRL28" s="383"/>
      <c r="MRM28" s="383"/>
      <c r="MRN28" s="383"/>
      <c r="MRO28" s="383"/>
      <c r="MRP28" s="383"/>
      <c r="MRQ28" s="383"/>
      <c r="MRR28" s="383"/>
      <c r="MRS28" s="383"/>
      <c r="MRT28" s="383"/>
      <c r="MRU28" s="383"/>
      <c r="MRV28" s="383"/>
      <c r="MRW28" s="383"/>
      <c r="MRX28" s="383"/>
      <c r="MRY28" s="383"/>
      <c r="MRZ28" s="383"/>
      <c r="MSA28" s="383"/>
      <c r="MSB28" s="383"/>
      <c r="MSC28" s="383"/>
      <c r="MSD28" s="383"/>
      <c r="MSE28" s="383"/>
      <c r="MSF28" s="383"/>
      <c r="MSG28" s="383"/>
      <c r="MSH28" s="383"/>
      <c r="MSI28" s="383"/>
      <c r="MSJ28" s="383"/>
      <c r="MSK28" s="383"/>
      <c r="MSL28" s="383"/>
      <c r="MSM28" s="383"/>
      <c r="MSN28" s="383"/>
      <c r="MSO28" s="383"/>
      <c r="MSP28" s="383"/>
      <c r="MSQ28" s="383"/>
      <c r="MSR28" s="383"/>
      <c r="MSS28" s="383"/>
      <c r="MST28" s="383"/>
      <c r="MSU28" s="383"/>
      <c r="MSV28" s="383"/>
      <c r="MSW28" s="383"/>
      <c r="MSX28" s="383"/>
      <c r="MSY28" s="383"/>
      <c r="MSZ28" s="383"/>
      <c r="MTA28" s="383"/>
      <c r="MTB28" s="383"/>
      <c r="MTC28" s="383"/>
      <c r="MTD28" s="383"/>
      <c r="MTE28" s="383"/>
      <c r="MTF28" s="383"/>
      <c r="MTG28" s="383"/>
      <c r="MTH28" s="383"/>
      <c r="MTI28" s="383"/>
      <c r="MTJ28" s="383"/>
      <c r="MTK28" s="383"/>
      <c r="MTL28" s="383"/>
      <c r="MTM28" s="383"/>
      <c r="MTN28" s="383"/>
      <c r="MTO28" s="383"/>
      <c r="MTP28" s="383"/>
      <c r="MTQ28" s="383"/>
      <c r="MTR28" s="383"/>
      <c r="MTS28" s="383"/>
      <c r="MTT28" s="383"/>
      <c r="MTU28" s="383"/>
      <c r="MTV28" s="383"/>
      <c r="MTW28" s="383"/>
      <c r="MTX28" s="383"/>
      <c r="MTY28" s="383"/>
      <c r="MTZ28" s="383"/>
      <c r="MUA28" s="383"/>
      <c r="MUB28" s="383"/>
      <c r="MUC28" s="383"/>
      <c r="MUD28" s="383"/>
      <c r="MUE28" s="383"/>
      <c r="MUF28" s="383"/>
      <c r="MUG28" s="383"/>
      <c r="MUH28" s="383"/>
      <c r="MUI28" s="383"/>
      <c r="MUJ28" s="383"/>
      <c r="MUK28" s="383"/>
      <c r="MUL28" s="383"/>
      <c r="MUM28" s="383"/>
      <c r="MUN28" s="383"/>
      <c r="MUO28" s="383"/>
      <c r="MUP28" s="383"/>
      <c r="MUQ28" s="383"/>
      <c r="MUR28" s="383"/>
      <c r="MUS28" s="383"/>
      <c r="MUT28" s="383"/>
      <c r="MUU28" s="383"/>
      <c r="MUV28" s="383"/>
      <c r="MUW28" s="383"/>
      <c r="MUX28" s="383"/>
      <c r="MUY28" s="383"/>
      <c r="MUZ28" s="383"/>
      <c r="MVA28" s="383"/>
      <c r="MVB28" s="383"/>
      <c r="MVC28" s="383"/>
      <c r="MVD28" s="383"/>
      <c r="MVE28" s="383"/>
      <c r="MVF28" s="383"/>
      <c r="MVG28" s="383"/>
      <c r="MVH28" s="383"/>
      <c r="MVI28" s="383"/>
      <c r="MVJ28" s="383"/>
      <c r="MVK28" s="383"/>
      <c r="MVL28" s="383"/>
      <c r="MVM28" s="383"/>
      <c r="MVN28" s="383"/>
      <c r="MVO28" s="383"/>
      <c r="MVP28" s="383"/>
      <c r="MVQ28" s="383"/>
      <c r="MVR28" s="383"/>
      <c r="MVS28" s="383"/>
      <c r="MVT28" s="383"/>
      <c r="MVU28" s="383"/>
      <c r="MVV28" s="383"/>
      <c r="MVW28" s="383"/>
      <c r="MVX28" s="383"/>
      <c r="MVY28" s="383"/>
      <c r="MVZ28" s="383"/>
      <c r="MWA28" s="383"/>
      <c r="MWB28" s="383"/>
      <c r="MWC28" s="383"/>
      <c r="MWD28" s="383"/>
      <c r="MWE28" s="383"/>
      <c r="MWF28" s="383"/>
      <c r="MWG28" s="383"/>
      <c r="MWH28" s="383"/>
      <c r="MWI28" s="383"/>
      <c r="MWJ28" s="383"/>
      <c r="MWK28" s="383"/>
      <c r="MWL28" s="383"/>
      <c r="MWM28" s="383"/>
      <c r="MWN28" s="383"/>
      <c r="MWO28" s="383"/>
      <c r="MWP28" s="383"/>
      <c r="MWQ28" s="383"/>
      <c r="MWR28" s="383"/>
      <c r="MWS28" s="383"/>
      <c r="MWT28" s="383"/>
      <c r="MWU28" s="383"/>
      <c r="MWV28" s="383"/>
      <c r="MWW28" s="383"/>
      <c r="MWX28" s="383"/>
      <c r="MWY28" s="383"/>
      <c r="MWZ28" s="383"/>
      <c r="MXA28" s="383"/>
      <c r="MXB28" s="383"/>
      <c r="MXC28" s="383"/>
      <c r="MXD28" s="383"/>
      <c r="MXE28" s="383"/>
      <c r="MXF28" s="383"/>
      <c r="MXG28" s="383"/>
      <c r="MXH28" s="383"/>
      <c r="MXI28" s="383"/>
      <c r="MXJ28" s="383"/>
      <c r="MXK28" s="383"/>
      <c r="MXL28" s="383"/>
      <c r="MXM28" s="383"/>
      <c r="MXN28" s="383"/>
      <c r="MXO28" s="383"/>
      <c r="MXP28" s="383"/>
      <c r="MXQ28" s="383"/>
      <c r="MXR28" s="383"/>
      <c r="MXS28" s="383"/>
      <c r="MXT28" s="383"/>
      <c r="MXU28" s="383"/>
      <c r="MXV28" s="383"/>
      <c r="MXW28" s="383"/>
      <c r="MXX28" s="383"/>
      <c r="MXY28" s="383"/>
      <c r="MXZ28" s="383"/>
      <c r="MYA28" s="383"/>
      <c r="MYB28" s="383"/>
      <c r="MYC28" s="383"/>
      <c r="MYD28" s="383"/>
      <c r="MYE28" s="383"/>
      <c r="MYF28" s="383"/>
      <c r="MYG28" s="383"/>
      <c r="MYH28" s="383"/>
      <c r="MYI28" s="383"/>
      <c r="MYJ28" s="383"/>
      <c r="MYK28" s="383"/>
      <c r="MYL28" s="383"/>
      <c r="MYM28" s="383"/>
      <c r="MYN28" s="383"/>
      <c r="MYO28" s="383"/>
      <c r="MYP28" s="383"/>
      <c r="MYQ28" s="383"/>
      <c r="MYR28" s="383"/>
      <c r="MYS28" s="383"/>
      <c r="MYT28" s="383"/>
      <c r="MYU28" s="383"/>
      <c r="MYV28" s="383"/>
      <c r="MYW28" s="383"/>
      <c r="MYX28" s="383"/>
      <c r="MYY28" s="383"/>
      <c r="MYZ28" s="383"/>
      <c r="MZA28" s="383"/>
      <c r="MZB28" s="383"/>
      <c r="MZC28" s="383"/>
      <c r="MZD28" s="383"/>
      <c r="MZE28" s="383"/>
      <c r="MZF28" s="383"/>
      <c r="MZG28" s="383"/>
      <c r="MZH28" s="383"/>
      <c r="MZI28" s="383"/>
      <c r="MZJ28" s="383"/>
      <c r="MZK28" s="383"/>
      <c r="MZL28" s="383"/>
      <c r="MZM28" s="383"/>
      <c r="MZN28" s="383"/>
      <c r="MZO28" s="383"/>
      <c r="MZP28" s="383"/>
      <c r="MZQ28" s="383"/>
      <c r="MZR28" s="383"/>
      <c r="MZS28" s="383"/>
      <c r="MZT28" s="383"/>
      <c r="MZU28" s="383"/>
      <c r="MZV28" s="383"/>
      <c r="MZW28" s="383"/>
      <c r="MZX28" s="383"/>
      <c r="MZY28" s="383"/>
      <c r="MZZ28" s="383"/>
      <c r="NAA28" s="383"/>
      <c r="NAB28" s="383"/>
      <c r="NAC28" s="383"/>
      <c r="NAD28" s="383"/>
      <c r="NAE28" s="383"/>
      <c r="NAF28" s="383"/>
      <c r="NAG28" s="383"/>
      <c r="NAH28" s="383"/>
      <c r="NAI28" s="383"/>
      <c r="NAJ28" s="383"/>
      <c r="NAK28" s="383"/>
      <c r="NAL28" s="383"/>
      <c r="NAM28" s="383"/>
      <c r="NAN28" s="383"/>
      <c r="NAO28" s="383"/>
      <c r="NAP28" s="383"/>
      <c r="NAQ28" s="383"/>
      <c r="NAR28" s="383"/>
      <c r="NAS28" s="383"/>
      <c r="NAT28" s="383"/>
      <c r="NAU28" s="383"/>
      <c r="NAV28" s="383"/>
      <c r="NAW28" s="383"/>
      <c r="NAX28" s="383"/>
      <c r="NAY28" s="383"/>
      <c r="NAZ28" s="383"/>
      <c r="NBA28" s="383"/>
      <c r="NBB28" s="383"/>
      <c r="NBC28" s="383"/>
      <c r="NBD28" s="383"/>
      <c r="NBE28" s="383"/>
      <c r="NBF28" s="383"/>
      <c r="NBG28" s="383"/>
      <c r="NBH28" s="383"/>
      <c r="NBI28" s="383"/>
      <c r="NBJ28" s="383"/>
      <c r="NBK28" s="383"/>
      <c r="NBL28" s="383"/>
      <c r="NBM28" s="383"/>
      <c r="NBN28" s="383"/>
      <c r="NBO28" s="383"/>
      <c r="NBP28" s="383"/>
      <c r="NBQ28" s="383"/>
      <c r="NBR28" s="383"/>
      <c r="NBS28" s="383"/>
      <c r="NBT28" s="383"/>
      <c r="NBU28" s="383"/>
      <c r="NBV28" s="383"/>
      <c r="NBW28" s="383"/>
      <c r="NBX28" s="383"/>
      <c r="NBY28" s="383"/>
      <c r="NBZ28" s="383"/>
      <c r="NCA28" s="383"/>
      <c r="NCB28" s="383"/>
      <c r="NCC28" s="383"/>
      <c r="NCD28" s="383"/>
      <c r="NCE28" s="383"/>
      <c r="NCF28" s="383"/>
      <c r="NCG28" s="383"/>
      <c r="NCH28" s="383"/>
      <c r="NCI28" s="383"/>
      <c r="NCJ28" s="383"/>
      <c r="NCK28" s="383"/>
      <c r="NCL28" s="383"/>
      <c r="NCM28" s="383"/>
      <c r="NCN28" s="383"/>
      <c r="NCO28" s="383"/>
      <c r="NCP28" s="383"/>
      <c r="NCQ28" s="383"/>
      <c r="NCR28" s="383"/>
      <c r="NCS28" s="383"/>
      <c r="NCT28" s="383"/>
      <c r="NCU28" s="383"/>
      <c r="NCV28" s="383"/>
      <c r="NCW28" s="383"/>
      <c r="NCX28" s="383"/>
      <c r="NCY28" s="383"/>
      <c r="NCZ28" s="383"/>
      <c r="NDA28" s="383"/>
      <c r="NDB28" s="383"/>
      <c r="NDC28" s="383"/>
      <c r="NDD28" s="383"/>
      <c r="NDE28" s="383"/>
      <c r="NDF28" s="383"/>
      <c r="NDG28" s="383"/>
      <c r="NDH28" s="383"/>
      <c r="NDI28" s="383"/>
      <c r="NDJ28" s="383"/>
      <c r="NDK28" s="383"/>
      <c r="NDL28" s="383"/>
      <c r="NDM28" s="383"/>
      <c r="NDN28" s="383"/>
      <c r="NDO28" s="383"/>
      <c r="NDP28" s="383"/>
      <c r="NDQ28" s="383"/>
      <c r="NDR28" s="383"/>
      <c r="NDS28" s="383"/>
      <c r="NDT28" s="383"/>
      <c r="NDU28" s="383"/>
      <c r="NDV28" s="383"/>
      <c r="NDW28" s="383"/>
      <c r="NDX28" s="383"/>
      <c r="NDY28" s="383"/>
      <c r="NDZ28" s="383"/>
      <c r="NEA28" s="383"/>
      <c r="NEB28" s="383"/>
      <c r="NEC28" s="383"/>
      <c r="NED28" s="383"/>
      <c r="NEE28" s="383"/>
      <c r="NEF28" s="383"/>
      <c r="NEG28" s="383"/>
      <c r="NEH28" s="383"/>
      <c r="NEI28" s="383"/>
      <c r="NEJ28" s="383"/>
      <c r="NEK28" s="383"/>
      <c r="NEL28" s="383"/>
      <c r="NEM28" s="383"/>
      <c r="NEN28" s="383"/>
      <c r="NEO28" s="383"/>
      <c r="NEP28" s="383"/>
      <c r="NEQ28" s="383"/>
      <c r="NER28" s="383"/>
      <c r="NES28" s="383"/>
      <c r="NET28" s="383"/>
      <c r="NEU28" s="383"/>
      <c r="NEV28" s="383"/>
      <c r="NEW28" s="383"/>
      <c r="NEX28" s="383"/>
      <c r="NEY28" s="383"/>
      <c r="NEZ28" s="383"/>
      <c r="NFA28" s="383"/>
      <c r="NFB28" s="383"/>
      <c r="NFC28" s="383"/>
      <c r="NFD28" s="383"/>
      <c r="NFE28" s="383"/>
      <c r="NFF28" s="383"/>
      <c r="NFG28" s="383"/>
      <c r="NFH28" s="383"/>
      <c r="NFI28" s="383"/>
      <c r="NFJ28" s="383"/>
      <c r="NFK28" s="383"/>
      <c r="NFL28" s="383"/>
      <c r="NFM28" s="383"/>
      <c r="NFN28" s="383"/>
      <c r="NFO28" s="383"/>
      <c r="NFP28" s="383"/>
      <c r="NFQ28" s="383"/>
      <c r="NFR28" s="383"/>
      <c r="NFS28" s="383"/>
      <c r="NFT28" s="383"/>
      <c r="NFU28" s="383"/>
      <c r="NFV28" s="383"/>
      <c r="NFW28" s="383"/>
      <c r="NFX28" s="383"/>
      <c r="NFY28" s="383"/>
      <c r="NFZ28" s="383"/>
      <c r="NGA28" s="383"/>
      <c r="NGB28" s="383"/>
      <c r="NGC28" s="383"/>
      <c r="NGD28" s="383"/>
      <c r="NGE28" s="383"/>
      <c r="NGF28" s="383"/>
      <c r="NGG28" s="383"/>
      <c r="NGH28" s="383"/>
      <c r="NGI28" s="383"/>
      <c r="NGJ28" s="383"/>
      <c r="NGK28" s="383"/>
      <c r="NGL28" s="383"/>
      <c r="NGM28" s="383"/>
      <c r="NGN28" s="383"/>
      <c r="NGO28" s="383"/>
      <c r="NGP28" s="383"/>
      <c r="NGQ28" s="383"/>
      <c r="NGR28" s="383"/>
      <c r="NGS28" s="383"/>
      <c r="NGT28" s="383"/>
      <c r="NGU28" s="383"/>
      <c r="NGV28" s="383"/>
      <c r="NGW28" s="383"/>
      <c r="NGX28" s="383"/>
      <c r="NGY28" s="383"/>
      <c r="NGZ28" s="383"/>
      <c r="NHA28" s="383"/>
      <c r="NHB28" s="383"/>
      <c r="NHC28" s="383"/>
      <c r="NHD28" s="383"/>
      <c r="NHE28" s="383"/>
      <c r="NHF28" s="383"/>
      <c r="NHG28" s="383"/>
      <c r="NHH28" s="383"/>
      <c r="NHI28" s="383"/>
      <c r="NHJ28" s="383"/>
      <c r="NHK28" s="383"/>
      <c r="NHL28" s="383"/>
      <c r="NHM28" s="383"/>
      <c r="NHN28" s="383"/>
      <c r="NHO28" s="383"/>
      <c r="NHP28" s="383"/>
      <c r="NHQ28" s="383"/>
      <c r="NHR28" s="383"/>
      <c r="NHS28" s="383"/>
      <c r="NHT28" s="383"/>
      <c r="NHU28" s="383"/>
      <c r="NHV28" s="383"/>
      <c r="NHW28" s="383"/>
      <c r="NHX28" s="383"/>
      <c r="NHY28" s="383"/>
      <c r="NHZ28" s="383"/>
      <c r="NIA28" s="383"/>
      <c r="NIB28" s="383"/>
      <c r="NIC28" s="383"/>
      <c r="NID28" s="383"/>
      <c r="NIE28" s="383"/>
      <c r="NIF28" s="383"/>
      <c r="NIG28" s="383"/>
      <c r="NIH28" s="383"/>
      <c r="NII28" s="383"/>
      <c r="NIJ28" s="383"/>
      <c r="NIK28" s="383"/>
      <c r="NIL28" s="383"/>
      <c r="NIM28" s="383"/>
      <c r="NIN28" s="383"/>
      <c r="NIO28" s="383"/>
      <c r="NIP28" s="383"/>
      <c r="NIQ28" s="383"/>
      <c r="NIR28" s="383"/>
      <c r="NIS28" s="383"/>
      <c r="NIT28" s="383"/>
      <c r="NIU28" s="383"/>
      <c r="NIV28" s="383"/>
      <c r="NIW28" s="383"/>
      <c r="NIX28" s="383"/>
      <c r="NIY28" s="383"/>
      <c r="NIZ28" s="383"/>
      <c r="NJA28" s="383"/>
      <c r="NJB28" s="383"/>
      <c r="NJC28" s="383"/>
      <c r="NJD28" s="383"/>
      <c r="NJE28" s="383"/>
      <c r="NJF28" s="383"/>
      <c r="NJG28" s="383"/>
      <c r="NJH28" s="383"/>
      <c r="NJI28" s="383"/>
      <c r="NJJ28" s="383"/>
      <c r="NJK28" s="383"/>
      <c r="NJL28" s="383"/>
      <c r="NJM28" s="383"/>
      <c r="NJN28" s="383"/>
      <c r="NJO28" s="383"/>
      <c r="NJP28" s="383"/>
      <c r="NJQ28" s="383"/>
      <c r="NJR28" s="383"/>
      <c r="NJS28" s="383"/>
      <c r="NJT28" s="383"/>
      <c r="NJU28" s="383"/>
      <c r="NJV28" s="383"/>
      <c r="NJW28" s="383"/>
      <c r="NJX28" s="383"/>
      <c r="NJY28" s="383"/>
      <c r="NJZ28" s="383"/>
      <c r="NKA28" s="383"/>
      <c r="NKB28" s="383"/>
      <c r="NKC28" s="383"/>
      <c r="NKD28" s="383"/>
      <c r="NKE28" s="383"/>
      <c r="NKF28" s="383"/>
      <c r="NKG28" s="383"/>
      <c r="NKH28" s="383"/>
      <c r="NKI28" s="383"/>
      <c r="NKJ28" s="383"/>
      <c r="NKK28" s="383"/>
      <c r="NKL28" s="383"/>
      <c r="NKM28" s="383"/>
      <c r="NKN28" s="383"/>
      <c r="NKO28" s="383"/>
      <c r="NKP28" s="383"/>
      <c r="NKQ28" s="383"/>
      <c r="NKR28" s="383"/>
      <c r="NKS28" s="383"/>
      <c r="NKT28" s="383"/>
      <c r="NKU28" s="383"/>
      <c r="NKV28" s="383"/>
      <c r="NKW28" s="383"/>
      <c r="NKX28" s="383"/>
      <c r="NKY28" s="383"/>
      <c r="NKZ28" s="383"/>
      <c r="NLA28" s="383"/>
      <c r="NLB28" s="383"/>
      <c r="NLC28" s="383"/>
      <c r="NLD28" s="383"/>
      <c r="NLE28" s="383"/>
      <c r="NLF28" s="383"/>
      <c r="NLG28" s="383"/>
      <c r="NLH28" s="383"/>
      <c r="NLI28" s="383"/>
      <c r="NLJ28" s="383"/>
      <c r="NLK28" s="383"/>
      <c r="NLL28" s="383"/>
      <c r="NLM28" s="383"/>
      <c r="NLN28" s="383"/>
      <c r="NLO28" s="383"/>
      <c r="NLP28" s="383"/>
      <c r="NLQ28" s="383"/>
      <c r="NLR28" s="383"/>
      <c r="NLS28" s="383"/>
      <c r="NLT28" s="383"/>
      <c r="NLU28" s="383"/>
      <c r="NLV28" s="383"/>
      <c r="NLW28" s="383"/>
      <c r="NLX28" s="383"/>
      <c r="NLY28" s="383"/>
      <c r="NLZ28" s="383"/>
      <c r="NMA28" s="383"/>
      <c r="NMB28" s="383"/>
      <c r="NMC28" s="383"/>
      <c r="NMD28" s="383"/>
      <c r="NME28" s="383"/>
      <c r="NMF28" s="383"/>
      <c r="NMG28" s="383"/>
      <c r="NMH28" s="383"/>
      <c r="NMI28" s="383"/>
      <c r="NMJ28" s="383"/>
      <c r="NMK28" s="383"/>
      <c r="NML28" s="383"/>
      <c r="NMM28" s="383"/>
      <c r="NMN28" s="383"/>
      <c r="NMO28" s="383"/>
      <c r="NMP28" s="383"/>
      <c r="NMQ28" s="383"/>
      <c r="NMR28" s="383"/>
      <c r="NMS28" s="383"/>
      <c r="NMT28" s="383"/>
      <c r="NMU28" s="383"/>
      <c r="NMV28" s="383"/>
      <c r="NMW28" s="383"/>
      <c r="NMX28" s="383"/>
      <c r="NMY28" s="383"/>
      <c r="NMZ28" s="383"/>
      <c r="NNA28" s="383"/>
      <c r="NNB28" s="383"/>
      <c r="NNC28" s="383"/>
      <c r="NND28" s="383"/>
      <c r="NNE28" s="383"/>
      <c r="NNF28" s="383"/>
      <c r="NNG28" s="383"/>
      <c r="NNH28" s="383"/>
      <c r="NNI28" s="383"/>
      <c r="NNJ28" s="383"/>
      <c r="NNK28" s="383"/>
      <c r="NNL28" s="383"/>
      <c r="NNM28" s="383"/>
      <c r="NNN28" s="383"/>
      <c r="NNO28" s="383"/>
      <c r="NNP28" s="383"/>
      <c r="NNQ28" s="383"/>
      <c r="NNR28" s="383"/>
      <c r="NNS28" s="383"/>
      <c r="NNT28" s="383"/>
      <c r="NNU28" s="383"/>
      <c r="NNV28" s="383"/>
      <c r="NNW28" s="383"/>
      <c r="NNX28" s="383"/>
      <c r="NNY28" s="383"/>
      <c r="NNZ28" s="383"/>
      <c r="NOA28" s="383"/>
      <c r="NOB28" s="383"/>
      <c r="NOC28" s="383"/>
      <c r="NOD28" s="383"/>
      <c r="NOE28" s="383"/>
      <c r="NOF28" s="383"/>
      <c r="NOG28" s="383"/>
      <c r="NOH28" s="383"/>
      <c r="NOI28" s="383"/>
      <c r="NOJ28" s="383"/>
      <c r="NOK28" s="383"/>
      <c r="NOL28" s="383"/>
      <c r="NOM28" s="383"/>
      <c r="NON28" s="383"/>
      <c r="NOO28" s="383"/>
      <c r="NOP28" s="383"/>
      <c r="NOQ28" s="383"/>
      <c r="NOR28" s="383"/>
      <c r="NOS28" s="383"/>
      <c r="NOT28" s="383"/>
      <c r="NOU28" s="383"/>
      <c r="NOV28" s="383"/>
      <c r="NOW28" s="383"/>
      <c r="NOX28" s="383"/>
      <c r="NOY28" s="383"/>
      <c r="NOZ28" s="383"/>
      <c r="NPA28" s="383"/>
      <c r="NPB28" s="383"/>
      <c r="NPC28" s="383"/>
      <c r="NPD28" s="383"/>
      <c r="NPE28" s="383"/>
      <c r="NPF28" s="383"/>
      <c r="NPG28" s="383"/>
      <c r="NPH28" s="383"/>
      <c r="NPI28" s="383"/>
      <c r="NPJ28" s="383"/>
      <c r="NPK28" s="383"/>
      <c r="NPL28" s="383"/>
      <c r="NPM28" s="383"/>
      <c r="NPN28" s="383"/>
      <c r="NPO28" s="383"/>
      <c r="NPP28" s="383"/>
      <c r="NPQ28" s="383"/>
      <c r="NPR28" s="383"/>
      <c r="NPS28" s="383"/>
      <c r="NPT28" s="383"/>
      <c r="NPU28" s="383"/>
      <c r="NPV28" s="383"/>
      <c r="NPW28" s="383"/>
      <c r="NPX28" s="383"/>
      <c r="NPY28" s="383"/>
      <c r="NPZ28" s="383"/>
      <c r="NQA28" s="383"/>
      <c r="NQB28" s="383"/>
      <c r="NQC28" s="383"/>
      <c r="NQD28" s="383"/>
      <c r="NQE28" s="383"/>
      <c r="NQF28" s="383"/>
      <c r="NQG28" s="383"/>
      <c r="NQH28" s="383"/>
      <c r="NQI28" s="383"/>
      <c r="NQJ28" s="383"/>
      <c r="NQK28" s="383"/>
      <c r="NQL28" s="383"/>
      <c r="NQM28" s="383"/>
      <c r="NQN28" s="383"/>
      <c r="NQO28" s="383"/>
      <c r="NQP28" s="383"/>
      <c r="NQQ28" s="383"/>
      <c r="NQR28" s="383"/>
      <c r="NQS28" s="383"/>
      <c r="NQT28" s="383"/>
      <c r="NQU28" s="383"/>
      <c r="NQV28" s="383"/>
      <c r="NQW28" s="383"/>
      <c r="NQX28" s="383"/>
      <c r="NQY28" s="383"/>
      <c r="NQZ28" s="383"/>
      <c r="NRA28" s="383"/>
      <c r="NRB28" s="383"/>
      <c r="NRC28" s="383"/>
      <c r="NRD28" s="383"/>
      <c r="NRE28" s="383"/>
      <c r="NRF28" s="383"/>
      <c r="NRG28" s="383"/>
      <c r="NRH28" s="383"/>
      <c r="NRI28" s="383"/>
      <c r="NRJ28" s="383"/>
      <c r="NRK28" s="383"/>
      <c r="NRL28" s="383"/>
      <c r="NRM28" s="383"/>
      <c r="NRN28" s="383"/>
      <c r="NRO28" s="383"/>
      <c r="NRP28" s="383"/>
      <c r="NRQ28" s="383"/>
      <c r="NRR28" s="383"/>
      <c r="NRS28" s="383"/>
      <c r="NRT28" s="383"/>
      <c r="NRU28" s="383"/>
      <c r="NRV28" s="383"/>
      <c r="NRW28" s="383"/>
      <c r="NRX28" s="383"/>
      <c r="NRY28" s="383"/>
      <c r="NRZ28" s="383"/>
      <c r="NSA28" s="383"/>
      <c r="NSB28" s="383"/>
      <c r="NSC28" s="383"/>
      <c r="NSD28" s="383"/>
      <c r="NSE28" s="383"/>
      <c r="NSF28" s="383"/>
      <c r="NSG28" s="383"/>
      <c r="NSH28" s="383"/>
      <c r="NSI28" s="383"/>
      <c r="NSJ28" s="383"/>
      <c r="NSK28" s="383"/>
      <c r="NSL28" s="383"/>
      <c r="NSM28" s="383"/>
      <c r="NSN28" s="383"/>
      <c r="NSO28" s="383"/>
      <c r="NSP28" s="383"/>
      <c r="NSQ28" s="383"/>
      <c r="NSR28" s="383"/>
      <c r="NSS28" s="383"/>
      <c r="NST28" s="383"/>
      <c r="NSU28" s="383"/>
      <c r="NSV28" s="383"/>
      <c r="NSW28" s="383"/>
      <c r="NSX28" s="383"/>
      <c r="NSY28" s="383"/>
      <c r="NSZ28" s="383"/>
      <c r="NTA28" s="383"/>
      <c r="NTB28" s="383"/>
      <c r="NTC28" s="383"/>
      <c r="NTD28" s="383"/>
      <c r="NTE28" s="383"/>
      <c r="NTF28" s="383"/>
      <c r="NTG28" s="383"/>
      <c r="NTH28" s="383"/>
      <c r="NTI28" s="383"/>
      <c r="NTJ28" s="383"/>
      <c r="NTK28" s="383"/>
      <c r="NTL28" s="383"/>
      <c r="NTM28" s="383"/>
      <c r="NTN28" s="383"/>
      <c r="NTO28" s="383"/>
      <c r="NTP28" s="383"/>
      <c r="NTQ28" s="383"/>
      <c r="NTR28" s="383"/>
      <c r="NTS28" s="383"/>
      <c r="NTT28" s="383"/>
      <c r="NTU28" s="383"/>
      <c r="NTV28" s="383"/>
      <c r="NTW28" s="383"/>
      <c r="NTX28" s="383"/>
      <c r="NTY28" s="383"/>
      <c r="NTZ28" s="383"/>
      <c r="NUA28" s="383"/>
      <c r="NUB28" s="383"/>
      <c r="NUC28" s="383"/>
      <c r="NUD28" s="383"/>
      <c r="NUE28" s="383"/>
      <c r="NUF28" s="383"/>
      <c r="NUG28" s="383"/>
      <c r="NUH28" s="383"/>
      <c r="NUI28" s="383"/>
      <c r="NUJ28" s="383"/>
      <c r="NUK28" s="383"/>
      <c r="NUL28" s="383"/>
      <c r="NUM28" s="383"/>
      <c r="NUN28" s="383"/>
      <c r="NUO28" s="383"/>
      <c r="NUP28" s="383"/>
      <c r="NUQ28" s="383"/>
      <c r="NUR28" s="383"/>
      <c r="NUS28" s="383"/>
      <c r="NUT28" s="383"/>
      <c r="NUU28" s="383"/>
      <c r="NUV28" s="383"/>
      <c r="NUW28" s="383"/>
      <c r="NUX28" s="383"/>
      <c r="NUY28" s="383"/>
      <c r="NUZ28" s="383"/>
      <c r="NVA28" s="383"/>
      <c r="NVB28" s="383"/>
      <c r="NVC28" s="383"/>
      <c r="NVD28" s="383"/>
      <c r="NVE28" s="383"/>
      <c r="NVF28" s="383"/>
      <c r="NVG28" s="383"/>
      <c r="NVH28" s="383"/>
      <c r="NVI28" s="383"/>
      <c r="NVJ28" s="383"/>
      <c r="NVK28" s="383"/>
      <c r="NVL28" s="383"/>
      <c r="NVM28" s="383"/>
      <c r="NVN28" s="383"/>
      <c r="NVO28" s="383"/>
      <c r="NVP28" s="383"/>
      <c r="NVQ28" s="383"/>
      <c r="NVR28" s="383"/>
      <c r="NVS28" s="383"/>
      <c r="NVT28" s="383"/>
      <c r="NVU28" s="383"/>
      <c r="NVV28" s="383"/>
      <c r="NVW28" s="383"/>
      <c r="NVX28" s="383"/>
      <c r="NVY28" s="383"/>
      <c r="NVZ28" s="383"/>
      <c r="NWA28" s="383"/>
      <c r="NWB28" s="383"/>
      <c r="NWC28" s="383"/>
      <c r="NWD28" s="383"/>
      <c r="NWE28" s="383"/>
      <c r="NWF28" s="383"/>
      <c r="NWG28" s="383"/>
      <c r="NWH28" s="383"/>
      <c r="NWI28" s="383"/>
      <c r="NWJ28" s="383"/>
      <c r="NWK28" s="383"/>
      <c r="NWL28" s="383"/>
      <c r="NWM28" s="383"/>
      <c r="NWN28" s="383"/>
      <c r="NWO28" s="383"/>
      <c r="NWP28" s="383"/>
      <c r="NWQ28" s="383"/>
      <c r="NWR28" s="383"/>
      <c r="NWS28" s="383"/>
      <c r="NWT28" s="383"/>
      <c r="NWU28" s="383"/>
      <c r="NWV28" s="383"/>
      <c r="NWW28" s="383"/>
      <c r="NWX28" s="383"/>
      <c r="NWY28" s="383"/>
      <c r="NWZ28" s="383"/>
      <c r="NXA28" s="383"/>
      <c r="NXB28" s="383"/>
      <c r="NXC28" s="383"/>
      <c r="NXD28" s="383"/>
      <c r="NXE28" s="383"/>
      <c r="NXF28" s="383"/>
      <c r="NXG28" s="383"/>
      <c r="NXH28" s="383"/>
      <c r="NXI28" s="383"/>
      <c r="NXJ28" s="383"/>
      <c r="NXK28" s="383"/>
      <c r="NXL28" s="383"/>
      <c r="NXM28" s="383"/>
      <c r="NXN28" s="383"/>
      <c r="NXO28" s="383"/>
      <c r="NXP28" s="383"/>
      <c r="NXQ28" s="383"/>
      <c r="NXR28" s="383"/>
      <c r="NXS28" s="383"/>
      <c r="NXT28" s="383"/>
      <c r="NXU28" s="383"/>
      <c r="NXV28" s="383"/>
      <c r="NXW28" s="383"/>
      <c r="NXX28" s="383"/>
      <c r="NXY28" s="383"/>
      <c r="NXZ28" s="383"/>
      <c r="NYA28" s="383"/>
      <c r="NYB28" s="383"/>
      <c r="NYC28" s="383"/>
      <c r="NYD28" s="383"/>
      <c r="NYE28" s="383"/>
      <c r="NYF28" s="383"/>
      <c r="NYG28" s="383"/>
      <c r="NYH28" s="383"/>
      <c r="NYI28" s="383"/>
      <c r="NYJ28" s="383"/>
      <c r="NYK28" s="383"/>
      <c r="NYL28" s="383"/>
      <c r="NYM28" s="383"/>
      <c r="NYN28" s="383"/>
      <c r="NYO28" s="383"/>
      <c r="NYP28" s="383"/>
      <c r="NYQ28" s="383"/>
      <c r="NYR28" s="383"/>
      <c r="NYS28" s="383"/>
      <c r="NYT28" s="383"/>
      <c r="NYU28" s="383"/>
      <c r="NYV28" s="383"/>
      <c r="NYW28" s="383"/>
      <c r="NYX28" s="383"/>
      <c r="NYY28" s="383"/>
      <c r="NYZ28" s="383"/>
      <c r="NZA28" s="383"/>
      <c r="NZB28" s="383"/>
      <c r="NZC28" s="383"/>
      <c r="NZD28" s="383"/>
      <c r="NZE28" s="383"/>
      <c r="NZF28" s="383"/>
      <c r="NZG28" s="383"/>
      <c r="NZH28" s="383"/>
      <c r="NZI28" s="383"/>
      <c r="NZJ28" s="383"/>
      <c r="NZK28" s="383"/>
      <c r="NZL28" s="383"/>
      <c r="NZM28" s="383"/>
      <c r="NZN28" s="383"/>
      <c r="NZO28" s="383"/>
      <c r="NZP28" s="383"/>
      <c r="NZQ28" s="383"/>
      <c r="NZR28" s="383"/>
      <c r="NZS28" s="383"/>
      <c r="NZT28" s="383"/>
      <c r="NZU28" s="383"/>
      <c r="NZV28" s="383"/>
      <c r="NZW28" s="383"/>
      <c r="NZX28" s="383"/>
      <c r="NZY28" s="383"/>
      <c r="NZZ28" s="383"/>
      <c r="OAA28" s="383"/>
      <c r="OAB28" s="383"/>
      <c r="OAC28" s="383"/>
      <c r="OAD28" s="383"/>
      <c r="OAE28" s="383"/>
      <c r="OAF28" s="383"/>
      <c r="OAG28" s="383"/>
      <c r="OAH28" s="383"/>
      <c r="OAI28" s="383"/>
      <c r="OAJ28" s="383"/>
      <c r="OAK28" s="383"/>
      <c r="OAL28" s="383"/>
      <c r="OAM28" s="383"/>
      <c r="OAN28" s="383"/>
      <c r="OAO28" s="383"/>
      <c r="OAP28" s="383"/>
      <c r="OAQ28" s="383"/>
      <c r="OAR28" s="383"/>
      <c r="OAS28" s="383"/>
      <c r="OAT28" s="383"/>
      <c r="OAU28" s="383"/>
      <c r="OAV28" s="383"/>
      <c r="OAW28" s="383"/>
      <c r="OAX28" s="383"/>
      <c r="OAY28" s="383"/>
      <c r="OAZ28" s="383"/>
      <c r="OBA28" s="383"/>
      <c r="OBB28" s="383"/>
      <c r="OBC28" s="383"/>
      <c r="OBD28" s="383"/>
      <c r="OBE28" s="383"/>
      <c r="OBF28" s="383"/>
      <c r="OBG28" s="383"/>
      <c r="OBH28" s="383"/>
      <c r="OBI28" s="383"/>
      <c r="OBJ28" s="383"/>
      <c r="OBK28" s="383"/>
      <c r="OBL28" s="383"/>
      <c r="OBM28" s="383"/>
      <c r="OBN28" s="383"/>
      <c r="OBO28" s="383"/>
      <c r="OBP28" s="383"/>
      <c r="OBQ28" s="383"/>
      <c r="OBR28" s="383"/>
      <c r="OBS28" s="383"/>
      <c r="OBT28" s="383"/>
      <c r="OBU28" s="383"/>
      <c r="OBV28" s="383"/>
      <c r="OBW28" s="383"/>
      <c r="OBX28" s="383"/>
      <c r="OBY28" s="383"/>
      <c r="OBZ28" s="383"/>
      <c r="OCA28" s="383"/>
      <c r="OCB28" s="383"/>
      <c r="OCC28" s="383"/>
      <c r="OCD28" s="383"/>
      <c r="OCE28" s="383"/>
      <c r="OCF28" s="383"/>
      <c r="OCG28" s="383"/>
      <c r="OCH28" s="383"/>
      <c r="OCI28" s="383"/>
      <c r="OCJ28" s="383"/>
      <c r="OCK28" s="383"/>
      <c r="OCL28" s="383"/>
      <c r="OCM28" s="383"/>
      <c r="OCN28" s="383"/>
      <c r="OCO28" s="383"/>
      <c r="OCP28" s="383"/>
      <c r="OCQ28" s="383"/>
      <c r="OCR28" s="383"/>
      <c r="OCS28" s="383"/>
      <c r="OCT28" s="383"/>
      <c r="OCU28" s="383"/>
      <c r="OCV28" s="383"/>
      <c r="OCW28" s="383"/>
      <c r="OCX28" s="383"/>
      <c r="OCY28" s="383"/>
      <c r="OCZ28" s="383"/>
      <c r="ODA28" s="383"/>
      <c r="ODB28" s="383"/>
      <c r="ODC28" s="383"/>
      <c r="ODD28" s="383"/>
      <c r="ODE28" s="383"/>
      <c r="ODF28" s="383"/>
      <c r="ODG28" s="383"/>
      <c r="ODH28" s="383"/>
      <c r="ODI28" s="383"/>
      <c r="ODJ28" s="383"/>
      <c r="ODK28" s="383"/>
      <c r="ODL28" s="383"/>
      <c r="ODM28" s="383"/>
      <c r="ODN28" s="383"/>
      <c r="ODO28" s="383"/>
      <c r="ODP28" s="383"/>
      <c r="ODQ28" s="383"/>
      <c r="ODR28" s="383"/>
      <c r="ODS28" s="383"/>
      <c r="ODT28" s="383"/>
      <c r="ODU28" s="383"/>
      <c r="ODV28" s="383"/>
      <c r="ODW28" s="383"/>
      <c r="ODX28" s="383"/>
      <c r="ODY28" s="383"/>
      <c r="ODZ28" s="383"/>
      <c r="OEA28" s="383"/>
      <c r="OEB28" s="383"/>
      <c r="OEC28" s="383"/>
      <c r="OED28" s="383"/>
      <c r="OEE28" s="383"/>
      <c r="OEF28" s="383"/>
      <c r="OEG28" s="383"/>
      <c r="OEH28" s="383"/>
      <c r="OEI28" s="383"/>
      <c r="OEJ28" s="383"/>
      <c r="OEK28" s="383"/>
      <c r="OEL28" s="383"/>
      <c r="OEM28" s="383"/>
      <c r="OEN28" s="383"/>
      <c r="OEO28" s="383"/>
      <c r="OEP28" s="383"/>
      <c r="OEQ28" s="383"/>
      <c r="OER28" s="383"/>
      <c r="OES28" s="383"/>
      <c r="OET28" s="383"/>
      <c r="OEU28" s="383"/>
      <c r="OEV28" s="383"/>
      <c r="OEW28" s="383"/>
      <c r="OEX28" s="383"/>
      <c r="OEY28" s="383"/>
      <c r="OEZ28" s="383"/>
      <c r="OFA28" s="383"/>
      <c r="OFB28" s="383"/>
      <c r="OFC28" s="383"/>
      <c r="OFD28" s="383"/>
      <c r="OFE28" s="383"/>
      <c r="OFF28" s="383"/>
      <c r="OFG28" s="383"/>
      <c r="OFH28" s="383"/>
      <c r="OFI28" s="383"/>
      <c r="OFJ28" s="383"/>
      <c r="OFK28" s="383"/>
      <c r="OFL28" s="383"/>
      <c r="OFM28" s="383"/>
      <c r="OFN28" s="383"/>
      <c r="OFO28" s="383"/>
      <c r="OFP28" s="383"/>
      <c r="OFQ28" s="383"/>
      <c r="OFR28" s="383"/>
      <c r="OFS28" s="383"/>
      <c r="OFT28" s="383"/>
      <c r="OFU28" s="383"/>
      <c r="OFV28" s="383"/>
      <c r="OFW28" s="383"/>
      <c r="OFX28" s="383"/>
      <c r="OFY28" s="383"/>
      <c r="OFZ28" s="383"/>
      <c r="OGA28" s="383"/>
      <c r="OGB28" s="383"/>
      <c r="OGC28" s="383"/>
      <c r="OGD28" s="383"/>
      <c r="OGE28" s="383"/>
      <c r="OGF28" s="383"/>
      <c r="OGG28" s="383"/>
      <c r="OGH28" s="383"/>
      <c r="OGI28" s="383"/>
      <c r="OGJ28" s="383"/>
      <c r="OGK28" s="383"/>
      <c r="OGL28" s="383"/>
      <c r="OGM28" s="383"/>
      <c r="OGN28" s="383"/>
      <c r="OGO28" s="383"/>
      <c r="OGP28" s="383"/>
      <c r="OGQ28" s="383"/>
      <c r="OGR28" s="383"/>
      <c r="OGS28" s="383"/>
      <c r="OGT28" s="383"/>
      <c r="OGU28" s="383"/>
      <c r="OGV28" s="383"/>
      <c r="OGW28" s="383"/>
      <c r="OGX28" s="383"/>
      <c r="OGY28" s="383"/>
      <c r="OGZ28" s="383"/>
      <c r="OHA28" s="383"/>
      <c r="OHB28" s="383"/>
      <c r="OHC28" s="383"/>
      <c r="OHD28" s="383"/>
      <c r="OHE28" s="383"/>
      <c r="OHF28" s="383"/>
      <c r="OHG28" s="383"/>
      <c r="OHH28" s="383"/>
      <c r="OHI28" s="383"/>
      <c r="OHJ28" s="383"/>
      <c r="OHK28" s="383"/>
      <c r="OHL28" s="383"/>
      <c r="OHM28" s="383"/>
      <c r="OHN28" s="383"/>
      <c r="OHO28" s="383"/>
      <c r="OHP28" s="383"/>
      <c r="OHQ28" s="383"/>
      <c r="OHR28" s="383"/>
      <c r="OHS28" s="383"/>
      <c r="OHT28" s="383"/>
      <c r="OHU28" s="383"/>
      <c r="OHV28" s="383"/>
      <c r="OHW28" s="383"/>
      <c r="OHX28" s="383"/>
      <c r="OHY28" s="383"/>
      <c r="OHZ28" s="383"/>
      <c r="OIA28" s="383"/>
      <c r="OIB28" s="383"/>
      <c r="OIC28" s="383"/>
      <c r="OID28" s="383"/>
      <c r="OIE28" s="383"/>
      <c r="OIF28" s="383"/>
      <c r="OIG28" s="383"/>
      <c r="OIH28" s="383"/>
      <c r="OII28" s="383"/>
      <c r="OIJ28" s="383"/>
      <c r="OIK28" s="383"/>
      <c r="OIL28" s="383"/>
      <c r="OIM28" s="383"/>
      <c r="OIN28" s="383"/>
      <c r="OIO28" s="383"/>
      <c r="OIP28" s="383"/>
      <c r="OIQ28" s="383"/>
      <c r="OIR28" s="383"/>
      <c r="OIS28" s="383"/>
      <c r="OIT28" s="383"/>
      <c r="OIU28" s="383"/>
      <c r="OIV28" s="383"/>
      <c r="OIW28" s="383"/>
      <c r="OIX28" s="383"/>
      <c r="OIY28" s="383"/>
      <c r="OIZ28" s="383"/>
      <c r="OJA28" s="383"/>
      <c r="OJB28" s="383"/>
      <c r="OJC28" s="383"/>
      <c r="OJD28" s="383"/>
      <c r="OJE28" s="383"/>
      <c r="OJF28" s="383"/>
      <c r="OJG28" s="383"/>
      <c r="OJH28" s="383"/>
      <c r="OJI28" s="383"/>
      <c r="OJJ28" s="383"/>
      <c r="OJK28" s="383"/>
      <c r="OJL28" s="383"/>
      <c r="OJM28" s="383"/>
      <c r="OJN28" s="383"/>
      <c r="OJO28" s="383"/>
      <c r="OJP28" s="383"/>
      <c r="OJQ28" s="383"/>
      <c r="OJR28" s="383"/>
      <c r="OJS28" s="383"/>
      <c r="OJT28" s="383"/>
      <c r="OJU28" s="383"/>
      <c r="OJV28" s="383"/>
      <c r="OJW28" s="383"/>
      <c r="OJX28" s="383"/>
      <c r="OJY28" s="383"/>
      <c r="OJZ28" s="383"/>
      <c r="OKA28" s="383"/>
      <c r="OKB28" s="383"/>
      <c r="OKC28" s="383"/>
      <c r="OKD28" s="383"/>
      <c r="OKE28" s="383"/>
      <c r="OKF28" s="383"/>
      <c r="OKG28" s="383"/>
      <c r="OKH28" s="383"/>
      <c r="OKI28" s="383"/>
      <c r="OKJ28" s="383"/>
      <c r="OKK28" s="383"/>
      <c r="OKL28" s="383"/>
      <c r="OKM28" s="383"/>
      <c r="OKN28" s="383"/>
      <c r="OKO28" s="383"/>
      <c r="OKP28" s="383"/>
      <c r="OKQ28" s="383"/>
      <c r="OKR28" s="383"/>
      <c r="OKS28" s="383"/>
      <c r="OKT28" s="383"/>
      <c r="OKU28" s="383"/>
      <c r="OKV28" s="383"/>
      <c r="OKW28" s="383"/>
      <c r="OKX28" s="383"/>
      <c r="OKY28" s="383"/>
      <c r="OKZ28" s="383"/>
      <c r="OLA28" s="383"/>
      <c r="OLB28" s="383"/>
      <c r="OLC28" s="383"/>
      <c r="OLD28" s="383"/>
      <c r="OLE28" s="383"/>
      <c r="OLF28" s="383"/>
      <c r="OLG28" s="383"/>
      <c r="OLH28" s="383"/>
      <c r="OLI28" s="383"/>
      <c r="OLJ28" s="383"/>
      <c r="OLK28" s="383"/>
      <c r="OLL28" s="383"/>
      <c r="OLM28" s="383"/>
      <c r="OLN28" s="383"/>
      <c r="OLO28" s="383"/>
      <c r="OLP28" s="383"/>
      <c r="OLQ28" s="383"/>
      <c r="OLR28" s="383"/>
      <c r="OLS28" s="383"/>
      <c r="OLT28" s="383"/>
      <c r="OLU28" s="383"/>
      <c r="OLV28" s="383"/>
      <c r="OLW28" s="383"/>
      <c r="OLX28" s="383"/>
      <c r="OLY28" s="383"/>
      <c r="OLZ28" s="383"/>
      <c r="OMA28" s="383"/>
      <c r="OMB28" s="383"/>
      <c r="OMC28" s="383"/>
      <c r="OMD28" s="383"/>
      <c r="OME28" s="383"/>
      <c r="OMF28" s="383"/>
      <c r="OMG28" s="383"/>
      <c r="OMH28" s="383"/>
      <c r="OMI28" s="383"/>
      <c r="OMJ28" s="383"/>
      <c r="OMK28" s="383"/>
      <c r="OML28" s="383"/>
      <c r="OMM28" s="383"/>
      <c r="OMN28" s="383"/>
      <c r="OMO28" s="383"/>
      <c r="OMP28" s="383"/>
      <c r="OMQ28" s="383"/>
      <c r="OMR28" s="383"/>
      <c r="OMS28" s="383"/>
      <c r="OMT28" s="383"/>
      <c r="OMU28" s="383"/>
      <c r="OMV28" s="383"/>
      <c r="OMW28" s="383"/>
      <c r="OMX28" s="383"/>
      <c r="OMY28" s="383"/>
      <c r="OMZ28" s="383"/>
      <c r="ONA28" s="383"/>
      <c r="ONB28" s="383"/>
      <c r="ONC28" s="383"/>
      <c r="OND28" s="383"/>
      <c r="ONE28" s="383"/>
      <c r="ONF28" s="383"/>
      <c r="ONG28" s="383"/>
      <c r="ONH28" s="383"/>
      <c r="ONI28" s="383"/>
      <c r="ONJ28" s="383"/>
      <c r="ONK28" s="383"/>
      <c r="ONL28" s="383"/>
      <c r="ONM28" s="383"/>
      <c r="ONN28" s="383"/>
      <c r="ONO28" s="383"/>
      <c r="ONP28" s="383"/>
      <c r="ONQ28" s="383"/>
      <c r="ONR28" s="383"/>
      <c r="ONS28" s="383"/>
      <c r="ONT28" s="383"/>
      <c r="ONU28" s="383"/>
      <c r="ONV28" s="383"/>
      <c r="ONW28" s="383"/>
      <c r="ONX28" s="383"/>
      <c r="ONY28" s="383"/>
      <c r="ONZ28" s="383"/>
      <c r="OOA28" s="383"/>
      <c r="OOB28" s="383"/>
      <c r="OOC28" s="383"/>
      <c r="OOD28" s="383"/>
      <c r="OOE28" s="383"/>
      <c r="OOF28" s="383"/>
      <c r="OOG28" s="383"/>
      <c r="OOH28" s="383"/>
      <c r="OOI28" s="383"/>
      <c r="OOJ28" s="383"/>
      <c r="OOK28" s="383"/>
      <c r="OOL28" s="383"/>
      <c r="OOM28" s="383"/>
      <c r="OON28" s="383"/>
      <c r="OOO28" s="383"/>
      <c r="OOP28" s="383"/>
      <c r="OOQ28" s="383"/>
      <c r="OOR28" s="383"/>
      <c r="OOS28" s="383"/>
      <c r="OOT28" s="383"/>
      <c r="OOU28" s="383"/>
      <c r="OOV28" s="383"/>
      <c r="OOW28" s="383"/>
      <c r="OOX28" s="383"/>
      <c r="OOY28" s="383"/>
      <c r="OOZ28" s="383"/>
      <c r="OPA28" s="383"/>
      <c r="OPB28" s="383"/>
      <c r="OPC28" s="383"/>
      <c r="OPD28" s="383"/>
      <c r="OPE28" s="383"/>
      <c r="OPF28" s="383"/>
      <c r="OPG28" s="383"/>
      <c r="OPH28" s="383"/>
      <c r="OPI28" s="383"/>
      <c r="OPJ28" s="383"/>
      <c r="OPK28" s="383"/>
      <c r="OPL28" s="383"/>
      <c r="OPM28" s="383"/>
      <c r="OPN28" s="383"/>
      <c r="OPO28" s="383"/>
      <c r="OPP28" s="383"/>
      <c r="OPQ28" s="383"/>
      <c r="OPR28" s="383"/>
      <c r="OPS28" s="383"/>
      <c r="OPT28" s="383"/>
      <c r="OPU28" s="383"/>
      <c r="OPV28" s="383"/>
      <c r="OPW28" s="383"/>
      <c r="OPX28" s="383"/>
      <c r="OPY28" s="383"/>
      <c r="OPZ28" s="383"/>
      <c r="OQA28" s="383"/>
      <c r="OQB28" s="383"/>
      <c r="OQC28" s="383"/>
      <c r="OQD28" s="383"/>
      <c r="OQE28" s="383"/>
      <c r="OQF28" s="383"/>
      <c r="OQG28" s="383"/>
      <c r="OQH28" s="383"/>
      <c r="OQI28" s="383"/>
      <c r="OQJ28" s="383"/>
      <c r="OQK28" s="383"/>
      <c r="OQL28" s="383"/>
      <c r="OQM28" s="383"/>
      <c r="OQN28" s="383"/>
      <c r="OQO28" s="383"/>
      <c r="OQP28" s="383"/>
      <c r="OQQ28" s="383"/>
      <c r="OQR28" s="383"/>
      <c r="OQS28" s="383"/>
      <c r="OQT28" s="383"/>
      <c r="OQU28" s="383"/>
      <c r="OQV28" s="383"/>
      <c r="OQW28" s="383"/>
      <c r="OQX28" s="383"/>
      <c r="OQY28" s="383"/>
      <c r="OQZ28" s="383"/>
      <c r="ORA28" s="383"/>
      <c r="ORB28" s="383"/>
      <c r="ORC28" s="383"/>
      <c r="ORD28" s="383"/>
      <c r="ORE28" s="383"/>
      <c r="ORF28" s="383"/>
      <c r="ORG28" s="383"/>
      <c r="ORH28" s="383"/>
      <c r="ORI28" s="383"/>
      <c r="ORJ28" s="383"/>
      <c r="ORK28" s="383"/>
      <c r="ORL28" s="383"/>
      <c r="ORM28" s="383"/>
      <c r="ORN28" s="383"/>
      <c r="ORO28" s="383"/>
      <c r="ORP28" s="383"/>
      <c r="ORQ28" s="383"/>
      <c r="ORR28" s="383"/>
      <c r="ORS28" s="383"/>
      <c r="ORT28" s="383"/>
      <c r="ORU28" s="383"/>
      <c r="ORV28" s="383"/>
      <c r="ORW28" s="383"/>
      <c r="ORX28" s="383"/>
      <c r="ORY28" s="383"/>
      <c r="ORZ28" s="383"/>
      <c r="OSA28" s="383"/>
      <c r="OSB28" s="383"/>
      <c r="OSC28" s="383"/>
      <c r="OSD28" s="383"/>
      <c r="OSE28" s="383"/>
      <c r="OSF28" s="383"/>
      <c r="OSG28" s="383"/>
      <c r="OSH28" s="383"/>
      <c r="OSI28" s="383"/>
      <c r="OSJ28" s="383"/>
      <c r="OSK28" s="383"/>
      <c r="OSL28" s="383"/>
      <c r="OSM28" s="383"/>
      <c r="OSN28" s="383"/>
      <c r="OSO28" s="383"/>
      <c r="OSP28" s="383"/>
      <c r="OSQ28" s="383"/>
      <c r="OSR28" s="383"/>
      <c r="OSS28" s="383"/>
      <c r="OST28" s="383"/>
      <c r="OSU28" s="383"/>
      <c r="OSV28" s="383"/>
      <c r="OSW28" s="383"/>
      <c r="OSX28" s="383"/>
      <c r="OSY28" s="383"/>
      <c r="OSZ28" s="383"/>
      <c r="OTA28" s="383"/>
      <c r="OTB28" s="383"/>
      <c r="OTC28" s="383"/>
      <c r="OTD28" s="383"/>
      <c r="OTE28" s="383"/>
      <c r="OTF28" s="383"/>
      <c r="OTG28" s="383"/>
      <c r="OTH28" s="383"/>
      <c r="OTI28" s="383"/>
      <c r="OTJ28" s="383"/>
      <c r="OTK28" s="383"/>
      <c r="OTL28" s="383"/>
      <c r="OTM28" s="383"/>
      <c r="OTN28" s="383"/>
      <c r="OTO28" s="383"/>
      <c r="OTP28" s="383"/>
      <c r="OTQ28" s="383"/>
      <c r="OTR28" s="383"/>
      <c r="OTS28" s="383"/>
      <c r="OTT28" s="383"/>
      <c r="OTU28" s="383"/>
      <c r="OTV28" s="383"/>
      <c r="OTW28" s="383"/>
      <c r="OTX28" s="383"/>
      <c r="OTY28" s="383"/>
      <c r="OTZ28" s="383"/>
      <c r="OUA28" s="383"/>
      <c r="OUB28" s="383"/>
      <c r="OUC28" s="383"/>
      <c r="OUD28" s="383"/>
      <c r="OUE28" s="383"/>
      <c r="OUF28" s="383"/>
      <c r="OUG28" s="383"/>
      <c r="OUH28" s="383"/>
      <c r="OUI28" s="383"/>
      <c r="OUJ28" s="383"/>
      <c r="OUK28" s="383"/>
      <c r="OUL28" s="383"/>
      <c r="OUM28" s="383"/>
      <c r="OUN28" s="383"/>
      <c r="OUO28" s="383"/>
      <c r="OUP28" s="383"/>
      <c r="OUQ28" s="383"/>
      <c r="OUR28" s="383"/>
      <c r="OUS28" s="383"/>
      <c r="OUT28" s="383"/>
      <c r="OUU28" s="383"/>
      <c r="OUV28" s="383"/>
      <c r="OUW28" s="383"/>
      <c r="OUX28" s="383"/>
      <c r="OUY28" s="383"/>
      <c r="OUZ28" s="383"/>
      <c r="OVA28" s="383"/>
      <c r="OVB28" s="383"/>
      <c r="OVC28" s="383"/>
      <c r="OVD28" s="383"/>
      <c r="OVE28" s="383"/>
      <c r="OVF28" s="383"/>
      <c r="OVG28" s="383"/>
      <c r="OVH28" s="383"/>
      <c r="OVI28" s="383"/>
      <c r="OVJ28" s="383"/>
      <c r="OVK28" s="383"/>
      <c r="OVL28" s="383"/>
      <c r="OVM28" s="383"/>
      <c r="OVN28" s="383"/>
      <c r="OVO28" s="383"/>
      <c r="OVP28" s="383"/>
      <c r="OVQ28" s="383"/>
      <c r="OVR28" s="383"/>
      <c r="OVS28" s="383"/>
      <c r="OVT28" s="383"/>
      <c r="OVU28" s="383"/>
      <c r="OVV28" s="383"/>
      <c r="OVW28" s="383"/>
      <c r="OVX28" s="383"/>
      <c r="OVY28" s="383"/>
      <c r="OVZ28" s="383"/>
      <c r="OWA28" s="383"/>
      <c r="OWB28" s="383"/>
      <c r="OWC28" s="383"/>
      <c r="OWD28" s="383"/>
      <c r="OWE28" s="383"/>
      <c r="OWF28" s="383"/>
      <c r="OWG28" s="383"/>
      <c r="OWH28" s="383"/>
      <c r="OWI28" s="383"/>
      <c r="OWJ28" s="383"/>
      <c r="OWK28" s="383"/>
      <c r="OWL28" s="383"/>
      <c r="OWM28" s="383"/>
      <c r="OWN28" s="383"/>
      <c r="OWO28" s="383"/>
      <c r="OWP28" s="383"/>
      <c r="OWQ28" s="383"/>
      <c r="OWR28" s="383"/>
      <c r="OWS28" s="383"/>
      <c r="OWT28" s="383"/>
      <c r="OWU28" s="383"/>
      <c r="OWV28" s="383"/>
      <c r="OWW28" s="383"/>
      <c r="OWX28" s="383"/>
      <c r="OWY28" s="383"/>
      <c r="OWZ28" s="383"/>
      <c r="OXA28" s="383"/>
      <c r="OXB28" s="383"/>
      <c r="OXC28" s="383"/>
      <c r="OXD28" s="383"/>
      <c r="OXE28" s="383"/>
      <c r="OXF28" s="383"/>
      <c r="OXG28" s="383"/>
      <c r="OXH28" s="383"/>
      <c r="OXI28" s="383"/>
      <c r="OXJ28" s="383"/>
      <c r="OXK28" s="383"/>
      <c r="OXL28" s="383"/>
      <c r="OXM28" s="383"/>
      <c r="OXN28" s="383"/>
      <c r="OXO28" s="383"/>
      <c r="OXP28" s="383"/>
      <c r="OXQ28" s="383"/>
      <c r="OXR28" s="383"/>
      <c r="OXS28" s="383"/>
      <c r="OXT28" s="383"/>
      <c r="OXU28" s="383"/>
      <c r="OXV28" s="383"/>
      <c r="OXW28" s="383"/>
      <c r="OXX28" s="383"/>
      <c r="OXY28" s="383"/>
      <c r="OXZ28" s="383"/>
      <c r="OYA28" s="383"/>
      <c r="OYB28" s="383"/>
      <c r="OYC28" s="383"/>
      <c r="OYD28" s="383"/>
      <c r="OYE28" s="383"/>
      <c r="OYF28" s="383"/>
      <c r="OYG28" s="383"/>
      <c r="OYH28" s="383"/>
      <c r="OYI28" s="383"/>
      <c r="OYJ28" s="383"/>
      <c r="OYK28" s="383"/>
      <c r="OYL28" s="383"/>
      <c r="OYM28" s="383"/>
      <c r="OYN28" s="383"/>
      <c r="OYO28" s="383"/>
      <c r="OYP28" s="383"/>
      <c r="OYQ28" s="383"/>
      <c r="OYR28" s="383"/>
      <c r="OYS28" s="383"/>
      <c r="OYT28" s="383"/>
      <c r="OYU28" s="383"/>
      <c r="OYV28" s="383"/>
      <c r="OYW28" s="383"/>
      <c r="OYX28" s="383"/>
      <c r="OYY28" s="383"/>
      <c r="OYZ28" s="383"/>
      <c r="OZA28" s="383"/>
      <c r="OZB28" s="383"/>
      <c r="OZC28" s="383"/>
      <c r="OZD28" s="383"/>
      <c r="OZE28" s="383"/>
      <c r="OZF28" s="383"/>
      <c r="OZG28" s="383"/>
      <c r="OZH28" s="383"/>
      <c r="OZI28" s="383"/>
      <c r="OZJ28" s="383"/>
      <c r="OZK28" s="383"/>
      <c r="OZL28" s="383"/>
      <c r="OZM28" s="383"/>
      <c r="OZN28" s="383"/>
      <c r="OZO28" s="383"/>
      <c r="OZP28" s="383"/>
      <c r="OZQ28" s="383"/>
      <c r="OZR28" s="383"/>
      <c r="OZS28" s="383"/>
      <c r="OZT28" s="383"/>
      <c r="OZU28" s="383"/>
      <c r="OZV28" s="383"/>
      <c r="OZW28" s="383"/>
      <c r="OZX28" s="383"/>
      <c r="OZY28" s="383"/>
      <c r="OZZ28" s="383"/>
      <c r="PAA28" s="383"/>
      <c r="PAB28" s="383"/>
      <c r="PAC28" s="383"/>
      <c r="PAD28" s="383"/>
      <c r="PAE28" s="383"/>
      <c r="PAF28" s="383"/>
      <c r="PAG28" s="383"/>
      <c r="PAH28" s="383"/>
      <c r="PAI28" s="383"/>
      <c r="PAJ28" s="383"/>
      <c r="PAK28" s="383"/>
      <c r="PAL28" s="383"/>
      <c r="PAM28" s="383"/>
      <c r="PAN28" s="383"/>
      <c r="PAO28" s="383"/>
      <c r="PAP28" s="383"/>
      <c r="PAQ28" s="383"/>
      <c r="PAR28" s="383"/>
      <c r="PAS28" s="383"/>
      <c r="PAT28" s="383"/>
      <c r="PAU28" s="383"/>
      <c r="PAV28" s="383"/>
      <c r="PAW28" s="383"/>
      <c r="PAX28" s="383"/>
      <c r="PAY28" s="383"/>
      <c r="PAZ28" s="383"/>
      <c r="PBA28" s="383"/>
      <c r="PBB28" s="383"/>
      <c r="PBC28" s="383"/>
      <c r="PBD28" s="383"/>
      <c r="PBE28" s="383"/>
      <c r="PBF28" s="383"/>
      <c r="PBG28" s="383"/>
      <c r="PBH28" s="383"/>
      <c r="PBI28" s="383"/>
      <c r="PBJ28" s="383"/>
      <c r="PBK28" s="383"/>
      <c r="PBL28" s="383"/>
      <c r="PBM28" s="383"/>
      <c r="PBN28" s="383"/>
      <c r="PBO28" s="383"/>
      <c r="PBP28" s="383"/>
      <c r="PBQ28" s="383"/>
      <c r="PBR28" s="383"/>
      <c r="PBS28" s="383"/>
      <c r="PBT28" s="383"/>
      <c r="PBU28" s="383"/>
      <c r="PBV28" s="383"/>
      <c r="PBW28" s="383"/>
      <c r="PBX28" s="383"/>
      <c r="PBY28" s="383"/>
      <c r="PBZ28" s="383"/>
      <c r="PCA28" s="383"/>
      <c r="PCB28" s="383"/>
      <c r="PCC28" s="383"/>
      <c r="PCD28" s="383"/>
      <c r="PCE28" s="383"/>
      <c r="PCF28" s="383"/>
      <c r="PCG28" s="383"/>
      <c r="PCH28" s="383"/>
      <c r="PCI28" s="383"/>
      <c r="PCJ28" s="383"/>
      <c r="PCK28" s="383"/>
      <c r="PCL28" s="383"/>
      <c r="PCM28" s="383"/>
      <c r="PCN28" s="383"/>
      <c r="PCO28" s="383"/>
      <c r="PCP28" s="383"/>
      <c r="PCQ28" s="383"/>
      <c r="PCR28" s="383"/>
      <c r="PCS28" s="383"/>
      <c r="PCT28" s="383"/>
      <c r="PCU28" s="383"/>
      <c r="PCV28" s="383"/>
      <c r="PCW28" s="383"/>
      <c r="PCX28" s="383"/>
      <c r="PCY28" s="383"/>
      <c r="PCZ28" s="383"/>
      <c r="PDA28" s="383"/>
      <c r="PDB28" s="383"/>
      <c r="PDC28" s="383"/>
      <c r="PDD28" s="383"/>
      <c r="PDE28" s="383"/>
      <c r="PDF28" s="383"/>
      <c r="PDG28" s="383"/>
      <c r="PDH28" s="383"/>
      <c r="PDI28" s="383"/>
      <c r="PDJ28" s="383"/>
      <c r="PDK28" s="383"/>
      <c r="PDL28" s="383"/>
      <c r="PDM28" s="383"/>
      <c r="PDN28" s="383"/>
      <c r="PDO28" s="383"/>
      <c r="PDP28" s="383"/>
      <c r="PDQ28" s="383"/>
      <c r="PDR28" s="383"/>
      <c r="PDS28" s="383"/>
      <c r="PDT28" s="383"/>
      <c r="PDU28" s="383"/>
      <c r="PDV28" s="383"/>
      <c r="PDW28" s="383"/>
      <c r="PDX28" s="383"/>
      <c r="PDY28" s="383"/>
      <c r="PDZ28" s="383"/>
      <c r="PEA28" s="383"/>
      <c r="PEB28" s="383"/>
      <c r="PEC28" s="383"/>
      <c r="PED28" s="383"/>
      <c r="PEE28" s="383"/>
      <c r="PEF28" s="383"/>
      <c r="PEG28" s="383"/>
      <c r="PEH28" s="383"/>
      <c r="PEI28" s="383"/>
      <c r="PEJ28" s="383"/>
      <c r="PEK28" s="383"/>
      <c r="PEL28" s="383"/>
      <c r="PEM28" s="383"/>
      <c r="PEN28" s="383"/>
      <c r="PEO28" s="383"/>
      <c r="PEP28" s="383"/>
      <c r="PEQ28" s="383"/>
      <c r="PER28" s="383"/>
      <c r="PES28" s="383"/>
      <c r="PET28" s="383"/>
      <c r="PEU28" s="383"/>
      <c r="PEV28" s="383"/>
      <c r="PEW28" s="383"/>
      <c r="PEX28" s="383"/>
      <c r="PEY28" s="383"/>
      <c r="PEZ28" s="383"/>
      <c r="PFA28" s="383"/>
      <c r="PFB28" s="383"/>
      <c r="PFC28" s="383"/>
      <c r="PFD28" s="383"/>
      <c r="PFE28" s="383"/>
      <c r="PFF28" s="383"/>
      <c r="PFG28" s="383"/>
      <c r="PFH28" s="383"/>
      <c r="PFI28" s="383"/>
      <c r="PFJ28" s="383"/>
      <c r="PFK28" s="383"/>
      <c r="PFL28" s="383"/>
      <c r="PFM28" s="383"/>
      <c r="PFN28" s="383"/>
      <c r="PFO28" s="383"/>
      <c r="PFP28" s="383"/>
      <c r="PFQ28" s="383"/>
      <c r="PFR28" s="383"/>
      <c r="PFS28" s="383"/>
      <c r="PFT28" s="383"/>
      <c r="PFU28" s="383"/>
      <c r="PFV28" s="383"/>
      <c r="PFW28" s="383"/>
      <c r="PFX28" s="383"/>
      <c r="PFY28" s="383"/>
      <c r="PFZ28" s="383"/>
      <c r="PGA28" s="383"/>
      <c r="PGB28" s="383"/>
      <c r="PGC28" s="383"/>
      <c r="PGD28" s="383"/>
      <c r="PGE28" s="383"/>
      <c r="PGF28" s="383"/>
      <c r="PGG28" s="383"/>
      <c r="PGH28" s="383"/>
      <c r="PGI28" s="383"/>
      <c r="PGJ28" s="383"/>
      <c r="PGK28" s="383"/>
      <c r="PGL28" s="383"/>
      <c r="PGM28" s="383"/>
      <c r="PGN28" s="383"/>
      <c r="PGO28" s="383"/>
      <c r="PGP28" s="383"/>
      <c r="PGQ28" s="383"/>
      <c r="PGR28" s="383"/>
      <c r="PGS28" s="383"/>
      <c r="PGT28" s="383"/>
      <c r="PGU28" s="383"/>
      <c r="PGV28" s="383"/>
      <c r="PGW28" s="383"/>
      <c r="PGX28" s="383"/>
      <c r="PGY28" s="383"/>
      <c r="PGZ28" s="383"/>
      <c r="PHA28" s="383"/>
      <c r="PHB28" s="383"/>
      <c r="PHC28" s="383"/>
      <c r="PHD28" s="383"/>
      <c r="PHE28" s="383"/>
      <c r="PHF28" s="383"/>
      <c r="PHG28" s="383"/>
      <c r="PHH28" s="383"/>
      <c r="PHI28" s="383"/>
      <c r="PHJ28" s="383"/>
      <c r="PHK28" s="383"/>
      <c r="PHL28" s="383"/>
      <c r="PHM28" s="383"/>
      <c r="PHN28" s="383"/>
      <c r="PHO28" s="383"/>
      <c r="PHP28" s="383"/>
      <c r="PHQ28" s="383"/>
      <c r="PHR28" s="383"/>
      <c r="PHS28" s="383"/>
      <c r="PHT28" s="383"/>
      <c r="PHU28" s="383"/>
      <c r="PHV28" s="383"/>
      <c r="PHW28" s="383"/>
      <c r="PHX28" s="383"/>
      <c r="PHY28" s="383"/>
      <c r="PHZ28" s="383"/>
      <c r="PIA28" s="383"/>
      <c r="PIB28" s="383"/>
      <c r="PIC28" s="383"/>
      <c r="PID28" s="383"/>
      <c r="PIE28" s="383"/>
      <c r="PIF28" s="383"/>
      <c r="PIG28" s="383"/>
      <c r="PIH28" s="383"/>
      <c r="PII28" s="383"/>
      <c r="PIJ28" s="383"/>
      <c r="PIK28" s="383"/>
      <c r="PIL28" s="383"/>
      <c r="PIM28" s="383"/>
      <c r="PIN28" s="383"/>
      <c r="PIO28" s="383"/>
      <c r="PIP28" s="383"/>
      <c r="PIQ28" s="383"/>
      <c r="PIR28" s="383"/>
      <c r="PIS28" s="383"/>
      <c r="PIT28" s="383"/>
      <c r="PIU28" s="383"/>
      <c r="PIV28" s="383"/>
      <c r="PIW28" s="383"/>
      <c r="PIX28" s="383"/>
      <c r="PIY28" s="383"/>
      <c r="PIZ28" s="383"/>
      <c r="PJA28" s="383"/>
      <c r="PJB28" s="383"/>
      <c r="PJC28" s="383"/>
      <c r="PJD28" s="383"/>
      <c r="PJE28" s="383"/>
      <c r="PJF28" s="383"/>
      <c r="PJG28" s="383"/>
      <c r="PJH28" s="383"/>
      <c r="PJI28" s="383"/>
      <c r="PJJ28" s="383"/>
      <c r="PJK28" s="383"/>
      <c r="PJL28" s="383"/>
      <c r="PJM28" s="383"/>
      <c r="PJN28" s="383"/>
      <c r="PJO28" s="383"/>
      <c r="PJP28" s="383"/>
      <c r="PJQ28" s="383"/>
      <c r="PJR28" s="383"/>
      <c r="PJS28" s="383"/>
      <c r="PJT28" s="383"/>
      <c r="PJU28" s="383"/>
      <c r="PJV28" s="383"/>
      <c r="PJW28" s="383"/>
      <c r="PJX28" s="383"/>
      <c r="PJY28" s="383"/>
      <c r="PJZ28" s="383"/>
      <c r="PKA28" s="383"/>
      <c r="PKB28" s="383"/>
      <c r="PKC28" s="383"/>
      <c r="PKD28" s="383"/>
      <c r="PKE28" s="383"/>
      <c r="PKF28" s="383"/>
      <c r="PKG28" s="383"/>
      <c r="PKH28" s="383"/>
      <c r="PKI28" s="383"/>
      <c r="PKJ28" s="383"/>
      <c r="PKK28" s="383"/>
      <c r="PKL28" s="383"/>
      <c r="PKM28" s="383"/>
      <c r="PKN28" s="383"/>
      <c r="PKO28" s="383"/>
      <c r="PKP28" s="383"/>
      <c r="PKQ28" s="383"/>
      <c r="PKR28" s="383"/>
      <c r="PKS28" s="383"/>
      <c r="PKT28" s="383"/>
      <c r="PKU28" s="383"/>
      <c r="PKV28" s="383"/>
      <c r="PKW28" s="383"/>
      <c r="PKX28" s="383"/>
      <c r="PKY28" s="383"/>
      <c r="PKZ28" s="383"/>
      <c r="PLA28" s="383"/>
      <c r="PLB28" s="383"/>
      <c r="PLC28" s="383"/>
      <c r="PLD28" s="383"/>
      <c r="PLE28" s="383"/>
      <c r="PLF28" s="383"/>
      <c r="PLG28" s="383"/>
      <c r="PLH28" s="383"/>
      <c r="PLI28" s="383"/>
      <c r="PLJ28" s="383"/>
      <c r="PLK28" s="383"/>
      <c r="PLL28" s="383"/>
      <c r="PLM28" s="383"/>
      <c r="PLN28" s="383"/>
      <c r="PLO28" s="383"/>
      <c r="PLP28" s="383"/>
      <c r="PLQ28" s="383"/>
      <c r="PLR28" s="383"/>
      <c r="PLS28" s="383"/>
      <c r="PLT28" s="383"/>
      <c r="PLU28" s="383"/>
      <c r="PLV28" s="383"/>
      <c r="PLW28" s="383"/>
      <c r="PLX28" s="383"/>
      <c r="PLY28" s="383"/>
      <c r="PLZ28" s="383"/>
      <c r="PMA28" s="383"/>
      <c r="PMB28" s="383"/>
      <c r="PMC28" s="383"/>
      <c r="PMD28" s="383"/>
      <c r="PME28" s="383"/>
      <c r="PMF28" s="383"/>
      <c r="PMG28" s="383"/>
      <c r="PMH28" s="383"/>
      <c r="PMI28" s="383"/>
      <c r="PMJ28" s="383"/>
      <c r="PMK28" s="383"/>
      <c r="PML28" s="383"/>
      <c r="PMM28" s="383"/>
      <c r="PMN28" s="383"/>
      <c r="PMO28" s="383"/>
      <c r="PMP28" s="383"/>
      <c r="PMQ28" s="383"/>
      <c r="PMR28" s="383"/>
      <c r="PMS28" s="383"/>
      <c r="PMT28" s="383"/>
      <c r="PMU28" s="383"/>
      <c r="PMV28" s="383"/>
      <c r="PMW28" s="383"/>
      <c r="PMX28" s="383"/>
      <c r="PMY28" s="383"/>
      <c r="PMZ28" s="383"/>
      <c r="PNA28" s="383"/>
      <c r="PNB28" s="383"/>
      <c r="PNC28" s="383"/>
      <c r="PND28" s="383"/>
      <c r="PNE28" s="383"/>
      <c r="PNF28" s="383"/>
      <c r="PNG28" s="383"/>
      <c r="PNH28" s="383"/>
      <c r="PNI28" s="383"/>
      <c r="PNJ28" s="383"/>
      <c r="PNK28" s="383"/>
      <c r="PNL28" s="383"/>
      <c r="PNM28" s="383"/>
      <c r="PNN28" s="383"/>
      <c r="PNO28" s="383"/>
      <c r="PNP28" s="383"/>
      <c r="PNQ28" s="383"/>
      <c r="PNR28" s="383"/>
      <c r="PNS28" s="383"/>
      <c r="PNT28" s="383"/>
      <c r="PNU28" s="383"/>
      <c r="PNV28" s="383"/>
      <c r="PNW28" s="383"/>
      <c r="PNX28" s="383"/>
      <c r="PNY28" s="383"/>
      <c r="PNZ28" s="383"/>
      <c r="POA28" s="383"/>
      <c r="POB28" s="383"/>
      <c r="POC28" s="383"/>
      <c r="POD28" s="383"/>
      <c r="POE28" s="383"/>
      <c r="POF28" s="383"/>
      <c r="POG28" s="383"/>
      <c r="POH28" s="383"/>
      <c r="POI28" s="383"/>
      <c r="POJ28" s="383"/>
      <c r="POK28" s="383"/>
      <c r="POL28" s="383"/>
      <c r="POM28" s="383"/>
      <c r="PON28" s="383"/>
      <c r="POO28" s="383"/>
      <c r="POP28" s="383"/>
      <c r="POQ28" s="383"/>
      <c r="POR28" s="383"/>
      <c r="POS28" s="383"/>
      <c r="POT28" s="383"/>
      <c r="POU28" s="383"/>
      <c r="POV28" s="383"/>
      <c r="POW28" s="383"/>
      <c r="POX28" s="383"/>
      <c r="POY28" s="383"/>
      <c r="POZ28" s="383"/>
      <c r="PPA28" s="383"/>
      <c r="PPB28" s="383"/>
      <c r="PPC28" s="383"/>
      <c r="PPD28" s="383"/>
      <c r="PPE28" s="383"/>
      <c r="PPF28" s="383"/>
      <c r="PPG28" s="383"/>
      <c r="PPH28" s="383"/>
      <c r="PPI28" s="383"/>
      <c r="PPJ28" s="383"/>
      <c r="PPK28" s="383"/>
      <c r="PPL28" s="383"/>
      <c r="PPM28" s="383"/>
      <c r="PPN28" s="383"/>
      <c r="PPO28" s="383"/>
      <c r="PPP28" s="383"/>
      <c r="PPQ28" s="383"/>
      <c r="PPR28" s="383"/>
      <c r="PPS28" s="383"/>
      <c r="PPT28" s="383"/>
      <c r="PPU28" s="383"/>
      <c r="PPV28" s="383"/>
      <c r="PPW28" s="383"/>
      <c r="PPX28" s="383"/>
      <c r="PPY28" s="383"/>
      <c r="PPZ28" s="383"/>
      <c r="PQA28" s="383"/>
      <c r="PQB28" s="383"/>
      <c r="PQC28" s="383"/>
      <c r="PQD28" s="383"/>
      <c r="PQE28" s="383"/>
      <c r="PQF28" s="383"/>
      <c r="PQG28" s="383"/>
      <c r="PQH28" s="383"/>
      <c r="PQI28" s="383"/>
      <c r="PQJ28" s="383"/>
      <c r="PQK28" s="383"/>
      <c r="PQL28" s="383"/>
      <c r="PQM28" s="383"/>
      <c r="PQN28" s="383"/>
      <c r="PQO28" s="383"/>
      <c r="PQP28" s="383"/>
      <c r="PQQ28" s="383"/>
      <c r="PQR28" s="383"/>
      <c r="PQS28" s="383"/>
      <c r="PQT28" s="383"/>
      <c r="PQU28" s="383"/>
      <c r="PQV28" s="383"/>
      <c r="PQW28" s="383"/>
      <c r="PQX28" s="383"/>
      <c r="PQY28" s="383"/>
      <c r="PQZ28" s="383"/>
      <c r="PRA28" s="383"/>
      <c r="PRB28" s="383"/>
      <c r="PRC28" s="383"/>
      <c r="PRD28" s="383"/>
      <c r="PRE28" s="383"/>
      <c r="PRF28" s="383"/>
      <c r="PRG28" s="383"/>
      <c r="PRH28" s="383"/>
      <c r="PRI28" s="383"/>
      <c r="PRJ28" s="383"/>
      <c r="PRK28" s="383"/>
      <c r="PRL28" s="383"/>
      <c r="PRM28" s="383"/>
      <c r="PRN28" s="383"/>
      <c r="PRO28" s="383"/>
      <c r="PRP28" s="383"/>
      <c r="PRQ28" s="383"/>
      <c r="PRR28" s="383"/>
      <c r="PRS28" s="383"/>
      <c r="PRT28" s="383"/>
      <c r="PRU28" s="383"/>
      <c r="PRV28" s="383"/>
      <c r="PRW28" s="383"/>
      <c r="PRX28" s="383"/>
      <c r="PRY28" s="383"/>
      <c r="PRZ28" s="383"/>
      <c r="PSA28" s="383"/>
      <c r="PSB28" s="383"/>
      <c r="PSC28" s="383"/>
      <c r="PSD28" s="383"/>
      <c r="PSE28" s="383"/>
      <c r="PSF28" s="383"/>
      <c r="PSG28" s="383"/>
      <c r="PSH28" s="383"/>
      <c r="PSI28" s="383"/>
      <c r="PSJ28" s="383"/>
      <c r="PSK28" s="383"/>
      <c r="PSL28" s="383"/>
      <c r="PSM28" s="383"/>
      <c r="PSN28" s="383"/>
      <c r="PSO28" s="383"/>
      <c r="PSP28" s="383"/>
      <c r="PSQ28" s="383"/>
      <c r="PSR28" s="383"/>
      <c r="PSS28" s="383"/>
      <c r="PST28" s="383"/>
      <c r="PSU28" s="383"/>
      <c r="PSV28" s="383"/>
      <c r="PSW28" s="383"/>
      <c r="PSX28" s="383"/>
      <c r="PSY28" s="383"/>
      <c r="PSZ28" s="383"/>
      <c r="PTA28" s="383"/>
      <c r="PTB28" s="383"/>
      <c r="PTC28" s="383"/>
      <c r="PTD28" s="383"/>
      <c r="PTE28" s="383"/>
      <c r="PTF28" s="383"/>
      <c r="PTG28" s="383"/>
      <c r="PTH28" s="383"/>
      <c r="PTI28" s="383"/>
      <c r="PTJ28" s="383"/>
      <c r="PTK28" s="383"/>
      <c r="PTL28" s="383"/>
      <c r="PTM28" s="383"/>
      <c r="PTN28" s="383"/>
      <c r="PTO28" s="383"/>
      <c r="PTP28" s="383"/>
      <c r="PTQ28" s="383"/>
      <c r="PTR28" s="383"/>
      <c r="PTS28" s="383"/>
      <c r="PTT28" s="383"/>
      <c r="PTU28" s="383"/>
      <c r="PTV28" s="383"/>
      <c r="PTW28" s="383"/>
      <c r="PTX28" s="383"/>
      <c r="PTY28" s="383"/>
      <c r="PTZ28" s="383"/>
      <c r="PUA28" s="383"/>
      <c r="PUB28" s="383"/>
      <c r="PUC28" s="383"/>
      <c r="PUD28" s="383"/>
      <c r="PUE28" s="383"/>
      <c r="PUF28" s="383"/>
      <c r="PUG28" s="383"/>
      <c r="PUH28" s="383"/>
      <c r="PUI28" s="383"/>
      <c r="PUJ28" s="383"/>
      <c r="PUK28" s="383"/>
      <c r="PUL28" s="383"/>
      <c r="PUM28" s="383"/>
      <c r="PUN28" s="383"/>
      <c r="PUO28" s="383"/>
      <c r="PUP28" s="383"/>
      <c r="PUQ28" s="383"/>
      <c r="PUR28" s="383"/>
      <c r="PUS28" s="383"/>
      <c r="PUT28" s="383"/>
      <c r="PUU28" s="383"/>
      <c r="PUV28" s="383"/>
      <c r="PUW28" s="383"/>
      <c r="PUX28" s="383"/>
      <c r="PUY28" s="383"/>
      <c r="PUZ28" s="383"/>
      <c r="PVA28" s="383"/>
      <c r="PVB28" s="383"/>
      <c r="PVC28" s="383"/>
      <c r="PVD28" s="383"/>
      <c r="PVE28" s="383"/>
      <c r="PVF28" s="383"/>
      <c r="PVG28" s="383"/>
      <c r="PVH28" s="383"/>
      <c r="PVI28" s="383"/>
      <c r="PVJ28" s="383"/>
      <c r="PVK28" s="383"/>
      <c r="PVL28" s="383"/>
      <c r="PVM28" s="383"/>
      <c r="PVN28" s="383"/>
      <c r="PVO28" s="383"/>
      <c r="PVP28" s="383"/>
      <c r="PVQ28" s="383"/>
      <c r="PVR28" s="383"/>
      <c r="PVS28" s="383"/>
      <c r="PVT28" s="383"/>
      <c r="PVU28" s="383"/>
      <c r="PVV28" s="383"/>
      <c r="PVW28" s="383"/>
      <c r="PVX28" s="383"/>
      <c r="PVY28" s="383"/>
      <c r="PVZ28" s="383"/>
      <c r="PWA28" s="383"/>
      <c r="PWB28" s="383"/>
      <c r="PWC28" s="383"/>
      <c r="PWD28" s="383"/>
      <c r="PWE28" s="383"/>
      <c r="PWF28" s="383"/>
      <c r="PWG28" s="383"/>
      <c r="PWH28" s="383"/>
      <c r="PWI28" s="383"/>
      <c r="PWJ28" s="383"/>
      <c r="PWK28" s="383"/>
      <c r="PWL28" s="383"/>
      <c r="PWM28" s="383"/>
      <c r="PWN28" s="383"/>
      <c r="PWO28" s="383"/>
      <c r="PWP28" s="383"/>
      <c r="PWQ28" s="383"/>
      <c r="PWR28" s="383"/>
      <c r="PWS28" s="383"/>
      <c r="PWT28" s="383"/>
      <c r="PWU28" s="383"/>
      <c r="PWV28" s="383"/>
      <c r="PWW28" s="383"/>
      <c r="PWX28" s="383"/>
      <c r="PWY28" s="383"/>
      <c r="PWZ28" s="383"/>
      <c r="PXA28" s="383"/>
      <c r="PXB28" s="383"/>
      <c r="PXC28" s="383"/>
      <c r="PXD28" s="383"/>
      <c r="PXE28" s="383"/>
      <c r="PXF28" s="383"/>
      <c r="PXG28" s="383"/>
      <c r="PXH28" s="383"/>
      <c r="PXI28" s="383"/>
      <c r="PXJ28" s="383"/>
      <c r="PXK28" s="383"/>
      <c r="PXL28" s="383"/>
      <c r="PXM28" s="383"/>
      <c r="PXN28" s="383"/>
      <c r="PXO28" s="383"/>
      <c r="PXP28" s="383"/>
      <c r="PXQ28" s="383"/>
      <c r="PXR28" s="383"/>
      <c r="PXS28" s="383"/>
      <c r="PXT28" s="383"/>
      <c r="PXU28" s="383"/>
      <c r="PXV28" s="383"/>
      <c r="PXW28" s="383"/>
      <c r="PXX28" s="383"/>
      <c r="PXY28" s="383"/>
      <c r="PXZ28" s="383"/>
      <c r="PYA28" s="383"/>
      <c r="PYB28" s="383"/>
      <c r="PYC28" s="383"/>
      <c r="PYD28" s="383"/>
      <c r="PYE28" s="383"/>
      <c r="PYF28" s="383"/>
      <c r="PYG28" s="383"/>
      <c r="PYH28" s="383"/>
      <c r="PYI28" s="383"/>
      <c r="PYJ28" s="383"/>
      <c r="PYK28" s="383"/>
      <c r="PYL28" s="383"/>
      <c r="PYM28" s="383"/>
      <c r="PYN28" s="383"/>
      <c r="PYO28" s="383"/>
      <c r="PYP28" s="383"/>
      <c r="PYQ28" s="383"/>
      <c r="PYR28" s="383"/>
      <c r="PYS28" s="383"/>
      <c r="PYT28" s="383"/>
      <c r="PYU28" s="383"/>
      <c r="PYV28" s="383"/>
      <c r="PYW28" s="383"/>
      <c r="PYX28" s="383"/>
      <c r="PYY28" s="383"/>
      <c r="PYZ28" s="383"/>
      <c r="PZA28" s="383"/>
      <c r="PZB28" s="383"/>
      <c r="PZC28" s="383"/>
      <c r="PZD28" s="383"/>
      <c r="PZE28" s="383"/>
      <c r="PZF28" s="383"/>
      <c r="PZG28" s="383"/>
      <c r="PZH28" s="383"/>
      <c r="PZI28" s="383"/>
      <c r="PZJ28" s="383"/>
      <c r="PZK28" s="383"/>
      <c r="PZL28" s="383"/>
      <c r="PZM28" s="383"/>
      <c r="PZN28" s="383"/>
      <c r="PZO28" s="383"/>
      <c r="PZP28" s="383"/>
      <c r="PZQ28" s="383"/>
      <c r="PZR28" s="383"/>
      <c r="PZS28" s="383"/>
      <c r="PZT28" s="383"/>
      <c r="PZU28" s="383"/>
      <c r="PZV28" s="383"/>
      <c r="PZW28" s="383"/>
      <c r="PZX28" s="383"/>
      <c r="PZY28" s="383"/>
      <c r="PZZ28" s="383"/>
      <c r="QAA28" s="383"/>
      <c r="QAB28" s="383"/>
      <c r="QAC28" s="383"/>
      <c r="QAD28" s="383"/>
      <c r="QAE28" s="383"/>
      <c r="QAF28" s="383"/>
      <c r="QAG28" s="383"/>
      <c r="QAH28" s="383"/>
      <c r="QAI28" s="383"/>
      <c r="QAJ28" s="383"/>
      <c r="QAK28" s="383"/>
      <c r="QAL28" s="383"/>
      <c r="QAM28" s="383"/>
      <c r="QAN28" s="383"/>
      <c r="QAO28" s="383"/>
      <c r="QAP28" s="383"/>
      <c r="QAQ28" s="383"/>
      <c r="QAR28" s="383"/>
      <c r="QAS28" s="383"/>
      <c r="QAT28" s="383"/>
      <c r="QAU28" s="383"/>
      <c r="QAV28" s="383"/>
      <c r="QAW28" s="383"/>
      <c r="QAX28" s="383"/>
      <c r="QAY28" s="383"/>
      <c r="QAZ28" s="383"/>
      <c r="QBA28" s="383"/>
      <c r="QBB28" s="383"/>
      <c r="QBC28" s="383"/>
      <c r="QBD28" s="383"/>
      <c r="QBE28" s="383"/>
      <c r="QBF28" s="383"/>
      <c r="QBG28" s="383"/>
      <c r="QBH28" s="383"/>
      <c r="QBI28" s="383"/>
      <c r="QBJ28" s="383"/>
      <c r="QBK28" s="383"/>
      <c r="QBL28" s="383"/>
      <c r="QBM28" s="383"/>
      <c r="QBN28" s="383"/>
      <c r="QBO28" s="383"/>
      <c r="QBP28" s="383"/>
      <c r="QBQ28" s="383"/>
      <c r="QBR28" s="383"/>
      <c r="QBS28" s="383"/>
      <c r="QBT28" s="383"/>
      <c r="QBU28" s="383"/>
      <c r="QBV28" s="383"/>
      <c r="QBW28" s="383"/>
      <c r="QBX28" s="383"/>
      <c r="QBY28" s="383"/>
      <c r="QBZ28" s="383"/>
      <c r="QCA28" s="383"/>
      <c r="QCB28" s="383"/>
      <c r="QCC28" s="383"/>
      <c r="QCD28" s="383"/>
      <c r="QCE28" s="383"/>
      <c r="QCF28" s="383"/>
      <c r="QCG28" s="383"/>
      <c r="QCH28" s="383"/>
      <c r="QCI28" s="383"/>
      <c r="QCJ28" s="383"/>
      <c r="QCK28" s="383"/>
      <c r="QCL28" s="383"/>
      <c r="QCM28" s="383"/>
      <c r="QCN28" s="383"/>
      <c r="QCO28" s="383"/>
      <c r="QCP28" s="383"/>
      <c r="QCQ28" s="383"/>
      <c r="QCR28" s="383"/>
      <c r="QCS28" s="383"/>
      <c r="QCT28" s="383"/>
      <c r="QCU28" s="383"/>
      <c r="QCV28" s="383"/>
      <c r="QCW28" s="383"/>
      <c r="QCX28" s="383"/>
      <c r="QCY28" s="383"/>
      <c r="QCZ28" s="383"/>
      <c r="QDA28" s="383"/>
      <c r="QDB28" s="383"/>
      <c r="QDC28" s="383"/>
      <c r="QDD28" s="383"/>
      <c r="QDE28" s="383"/>
      <c r="QDF28" s="383"/>
      <c r="QDG28" s="383"/>
      <c r="QDH28" s="383"/>
      <c r="QDI28" s="383"/>
      <c r="QDJ28" s="383"/>
      <c r="QDK28" s="383"/>
      <c r="QDL28" s="383"/>
      <c r="QDM28" s="383"/>
      <c r="QDN28" s="383"/>
      <c r="QDO28" s="383"/>
      <c r="QDP28" s="383"/>
      <c r="QDQ28" s="383"/>
      <c r="QDR28" s="383"/>
      <c r="QDS28" s="383"/>
      <c r="QDT28" s="383"/>
      <c r="QDU28" s="383"/>
      <c r="QDV28" s="383"/>
      <c r="QDW28" s="383"/>
      <c r="QDX28" s="383"/>
      <c r="QDY28" s="383"/>
      <c r="QDZ28" s="383"/>
      <c r="QEA28" s="383"/>
      <c r="QEB28" s="383"/>
      <c r="QEC28" s="383"/>
      <c r="QED28" s="383"/>
      <c r="QEE28" s="383"/>
      <c r="QEF28" s="383"/>
      <c r="QEG28" s="383"/>
      <c r="QEH28" s="383"/>
      <c r="QEI28" s="383"/>
      <c r="QEJ28" s="383"/>
      <c r="QEK28" s="383"/>
      <c r="QEL28" s="383"/>
      <c r="QEM28" s="383"/>
      <c r="QEN28" s="383"/>
      <c r="QEO28" s="383"/>
      <c r="QEP28" s="383"/>
      <c r="QEQ28" s="383"/>
      <c r="QER28" s="383"/>
      <c r="QES28" s="383"/>
      <c r="QET28" s="383"/>
      <c r="QEU28" s="383"/>
      <c r="QEV28" s="383"/>
      <c r="QEW28" s="383"/>
      <c r="QEX28" s="383"/>
      <c r="QEY28" s="383"/>
      <c r="QEZ28" s="383"/>
      <c r="QFA28" s="383"/>
      <c r="QFB28" s="383"/>
      <c r="QFC28" s="383"/>
      <c r="QFD28" s="383"/>
      <c r="QFE28" s="383"/>
      <c r="QFF28" s="383"/>
      <c r="QFG28" s="383"/>
      <c r="QFH28" s="383"/>
      <c r="QFI28" s="383"/>
      <c r="QFJ28" s="383"/>
      <c r="QFK28" s="383"/>
      <c r="QFL28" s="383"/>
      <c r="QFM28" s="383"/>
      <c r="QFN28" s="383"/>
      <c r="QFO28" s="383"/>
      <c r="QFP28" s="383"/>
      <c r="QFQ28" s="383"/>
      <c r="QFR28" s="383"/>
      <c r="QFS28" s="383"/>
      <c r="QFT28" s="383"/>
      <c r="QFU28" s="383"/>
      <c r="QFV28" s="383"/>
      <c r="QFW28" s="383"/>
      <c r="QFX28" s="383"/>
      <c r="QFY28" s="383"/>
      <c r="QFZ28" s="383"/>
      <c r="QGA28" s="383"/>
      <c r="QGB28" s="383"/>
      <c r="QGC28" s="383"/>
      <c r="QGD28" s="383"/>
      <c r="QGE28" s="383"/>
      <c r="QGF28" s="383"/>
      <c r="QGG28" s="383"/>
      <c r="QGH28" s="383"/>
      <c r="QGI28" s="383"/>
      <c r="QGJ28" s="383"/>
      <c r="QGK28" s="383"/>
      <c r="QGL28" s="383"/>
      <c r="QGM28" s="383"/>
      <c r="QGN28" s="383"/>
      <c r="QGO28" s="383"/>
      <c r="QGP28" s="383"/>
      <c r="QGQ28" s="383"/>
      <c r="QGR28" s="383"/>
      <c r="QGS28" s="383"/>
      <c r="QGT28" s="383"/>
      <c r="QGU28" s="383"/>
      <c r="QGV28" s="383"/>
      <c r="QGW28" s="383"/>
      <c r="QGX28" s="383"/>
      <c r="QGY28" s="383"/>
      <c r="QGZ28" s="383"/>
      <c r="QHA28" s="383"/>
      <c r="QHB28" s="383"/>
      <c r="QHC28" s="383"/>
      <c r="QHD28" s="383"/>
      <c r="QHE28" s="383"/>
      <c r="QHF28" s="383"/>
      <c r="QHG28" s="383"/>
      <c r="QHH28" s="383"/>
      <c r="QHI28" s="383"/>
      <c r="QHJ28" s="383"/>
      <c r="QHK28" s="383"/>
      <c r="QHL28" s="383"/>
      <c r="QHM28" s="383"/>
      <c r="QHN28" s="383"/>
      <c r="QHO28" s="383"/>
      <c r="QHP28" s="383"/>
      <c r="QHQ28" s="383"/>
      <c r="QHR28" s="383"/>
      <c r="QHS28" s="383"/>
      <c r="QHT28" s="383"/>
      <c r="QHU28" s="383"/>
      <c r="QHV28" s="383"/>
      <c r="QHW28" s="383"/>
      <c r="QHX28" s="383"/>
      <c r="QHY28" s="383"/>
      <c r="QHZ28" s="383"/>
      <c r="QIA28" s="383"/>
      <c r="QIB28" s="383"/>
      <c r="QIC28" s="383"/>
      <c r="QID28" s="383"/>
      <c r="QIE28" s="383"/>
      <c r="QIF28" s="383"/>
      <c r="QIG28" s="383"/>
      <c r="QIH28" s="383"/>
      <c r="QII28" s="383"/>
      <c r="QIJ28" s="383"/>
      <c r="QIK28" s="383"/>
      <c r="QIL28" s="383"/>
      <c r="QIM28" s="383"/>
      <c r="QIN28" s="383"/>
      <c r="QIO28" s="383"/>
      <c r="QIP28" s="383"/>
      <c r="QIQ28" s="383"/>
      <c r="QIR28" s="383"/>
      <c r="QIS28" s="383"/>
      <c r="QIT28" s="383"/>
      <c r="QIU28" s="383"/>
      <c r="QIV28" s="383"/>
      <c r="QIW28" s="383"/>
      <c r="QIX28" s="383"/>
      <c r="QIY28" s="383"/>
      <c r="QIZ28" s="383"/>
      <c r="QJA28" s="383"/>
      <c r="QJB28" s="383"/>
      <c r="QJC28" s="383"/>
      <c r="QJD28" s="383"/>
      <c r="QJE28" s="383"/>
      <c r="QJF28" s="383"/>
      <c r="QJG28" s="383"/>
      <c r="QJH28" s="383"/>
      <c r="QJI28" s="383"/>
      <c r="QJJ28" s="383"/>
      <c r="QJK28" s="383"/>
      <c r="QJL28" s="383"/>
      <c r="QJM28" s="383"/>
      <c r="QJN28" s="383"/>
      <c r="QJO28" s="383"/>
      <c r="QJP28" s="383"/>
      <c r="QJQ28" s="383"/>
      <c r="QJR28" s="383"/>
      <c r="QJS28" s="383"/>
      <c r="QJT28" s="383"/>
      <c r="QJU28" s="383"/>
      <c r="QJV28" s="383"/>
      <c r="QJW28" s="383"/>
      <c r="QJX28" s="383"/>
      <c r="QJY28" s="383"/>
      <c r="QJZ28" s="383"/>
      <c r="QKA28" s="383"/>
      <c r="QKB28" s="383"/>
      <c r="QKC28" s="383"/>
      <c r="QKD28" s="383"/>
      <c r="QKE28" s="383"/>
      <c r="QKF28" s="383"/>
      <c r="QKG28" s="383"/>
      <c r="QKH28" s="383"/>
      <c r="QKI28" s="383"/>
      <c r="QKJ28" s="383"/>
      <c r="QKK28" s="383"/>
      <c r="QKL28" s="383"/>
      <c r="QKM28" s="383"/>
      <c r="QKN28" s="383"/>
      <c r="QKO28" s="383"/>
      <c r="QKP28" s="383"/>
      <c r="QKQ28" s="383"/>
      <c r="QKR28" s="383"/>
      <c r="QKS28" s="383"/>
      <c r="QKT28" s="383"/>
      <c r="QKU28" s="383"/>
      <c r="QKV28" s="383"/>
      <c r="QKW28" s="383"/>
      <c r="QKX28" s="383"/>
      <c r="QKY28" s="383"/>
      <c r="QKZ28" s="383"/>
      <c r="QLA28" s="383"/>
      <c r="QLB28" s="383"/>
      <c r="QLC28" s="383"/>
      <c r="QLD28" s="383"/>
      <c r="QLE28" s="383"/>
      <c r="QLF28" s="383"/>
      <c r="QLG28" s="383"/>
      <c r="QLH28" s="383"/>
      <c r="QLI28" s="383"/>
      <c r="QLJ28" s="383"/>
      <c r="QLK28" s="383"/>
      <c r="QLL28" s="383"/>
      <c r="QLM28" s="383"/>
      <c r="QLN28" s="383"/>
      <c r="QLO28" s="383"/>
      <c r="QLP28" s="383"/>
      <c r="QLQ28" s="383"/>
      <c r="QLR28" s="383"/>
      <c r="QLS28" s="383"/>
      <c r="QLT28" s="383"/>
      <c r="QLU28" s="383"/>
      <c r="QLV28" s="383"/>
      <c r="QLW28" s="383"/>
      <c r="QLX28" s="383"/>
      <c r="QLY28" s="383"/>
      <c r="QLZ28" s="383"/>
      <c r="QMA28" s="383"/>
      <c r="QMB28" s="383"/>
      <c r="QMC28" s="383"/>
      <c r="QMD28" s="383"/>
      <c r="QME28" s="383"/>
      <c r="QMF28" s="383"/>
      <c r="QMG28" s="383"/>
      <c r="QMH28" s="383"/>
      <c r="QMI28" s="383"/>
      <c r="QMJ28" s="383"/>
      <c r="QMK28" s="383"/>
      <c r="QML28" s="383"/>
      <c r="QMM28" s="383"/>
      <c r="QMN28" s="383"/>
      <c r="QMO28" s="383"/>
      <c r="QMP28" s="383"/>
      <c r="QMQ28" s="383"/>
      <c r="QMR28" s="383"/>
      <c r="QMS28" s="383"/>
      <c r="QMT28" s="383"/>
      <c r="QMU28" s="383"/>
      <c r="QMV28" s="383"/>
      <c r="QMW28" s="383"/>
      <c r="QMX28" s="383"/>
      <c r="QMY28" s="383"/>
      <c r="QMZ28" s="383"/>
      <c r="QNA28" s="383"/>
      <c r="QNB28" s="383"/>
      <c r="QNC28" s="383"/>
      <c r="QND28" s="383"/>
      <c r="QNE28" s="383"/>
      <c r="QNF28" s="383"/>
      <c r="QNG28" s="383"/>
      <c r="QNH28" s="383"/>
      <c r="QNI28" s="383"/>
      <c r="QNJ28" s="383"/>
      <c r="QNK28" s="383"/>
      <c r="QNL28" s="383"/>
      <c r="QNM28" s="383"/>
      <c r="QNN28" s="383"/>
      <c r="QNO28" s="383"/>
      <c r="QNP28" s="383"/>
      <c r="QNQ28" s="383"/>
      <c r="QNR28" s="383"/>
      <c r="QNS28" s="383"/>
      <c r="QNT28" s="383"/>
      <c r="QNU28" s="383"/>
      <c r="QNV28" s="383"/>
      <c r="QNW28" s="383"/>
      <c r="QNX28" s="383"/>
      <c r="QNY28" s="383"/>
      <c r="QNZ28" s="383"/>
      <c r="QOA28" s="383"/>
      <c r="QOB28" s="383"/>
      <c r="QOC28" s="383"/>
      <c r="QOD28" s="383"/>
      <c r="QOE28" s="383"/>
      <c r="QOF28" s="383"/>
      <c r="QOG28" s="383"/>
      <c r="QOH28" s="383"/>
      <c r="QOI28" s="383"/>
      <c r="QOJ28" s="383"/>
      <c r="QOK28" s="383"/>
      <c r="QOL28" s="383"/>
      <c r="QOM28" s="383"/>
      <c r="QON28" s="383"/>
      <c r="QOO28" s="383"/>
      <c r="QOP28" s="383"/>
      <c r="QOQ28" s="383"/>
      <c r="QOR28" s="383"/>
      <c r="QOS28" s="383"/>
      <c r="QOT28" s="383"/>
      <c r="QOU28" s="383"/>
      <c r="QOV28" s="383"/>
      <c r="QOW28" s="383"/>
      <c r="QOX28" s="383"/>
      <c r="QOY28" s="383"/>
      <c r="QOZ28" s="383"/>
      <c r="QPA28" s="383"/>
      <c r="QPB28" s="383"/>
      <c r="QPC28" s="383"/>
      <c r="QPD28" s="383"/>
      <c r="QPE28" s="383"/>
      <c r="QPF28" s="383"/>
      <c r="QPG28" s="383"/>
      <c r="QPH28" s="383"/>
      <c r="QPI28" s="383"/>
      <c r="QPJ28" s="383"/>
      <c r="QPK28" s="383"/>
      <c r="QPL28" s="383"/>
      <c r="QPM28" s="383"/>
      <c r="QPN28" s="383"/>
      <c r="QPO28" s="383"/>
      <c r="QPP28" s="383"/>
      <c r="QPQ28" s="383"/>
      <c r="QPR28" s="383"/>
      <c r="QPS28" s="383"/>
      <c r="QPT28" s="383"/>
      <c r="QPU28" s="383"/>
      <c r="QPV28" s="383"/>
      <c r="QPW28" s="383"/>
      <c r="QPX28" s="383"/>
      <c r="QPY28" s="383"/>
      <c r="QPZ28" s="383"/>
      <c r="QQA28" s="383"/>
      <c r="QQB28" s="383"/>
      <c r="QQC28" s="383"/>
      <c r="QQD28" s="383"/>
      <c r="QQE28" s="383"/>
      <c r="QQF28" s="383"/>
      <c r="QQG28" s="383"/>
      <c r="QQH28" s="383"/>
      <c r="QQI28" s="383"/>
      <c r="QQJ28" s="383"/>
      <c r="QQK28" s="383"/>
      <c r="QQL28" s="383"/>
      <c r="QQM28" s="383"/>
      <c r="QQN28" s="383"/>
      <c r="QQO28" s="383"/>
      <c r="QQP28" s="383"/>
      <c r="QQQ28" s="383"/>
      <c r="QQR28" s="383"/>
      <c r="QQS28" s="383"/>
      <c r="QQT28" s="383"/>
      <c r="QQU28" s="383"/>
      <c r="QQV28" s="383"/>
      <c r="QQW28" s="383"/>
      <c r="QQX28" s="383"/>
      <c r="QQY28" s="383"/>
      <c r="QQZ28" s="383"/>
      <c r="QRA28" s="383"/>
      <c r="QRB28" s="383"/>
      <c r="QRC28" s="383"/>
      <c r="QRD28" s="383"/>
      <c r="QRE28" s="383"/>
      <c r="QRF28" s="383"/>
      <c r="QRG28" s="383"/>
      <c r="QRH28" s="383"/>
      <c r="QRI28" s="383"/>
      <c r="QRJ28" s="383"/>
      <c r="QRK28" s="383"/>
      <c r="QRL28" s="383"/>
      <c r="QRM28" s="383"/>
      <c r="QRN28" s="383"/>
      <c r="QRO28" s="383"/>
      <c r="QRP28" s="383"/>
      <c r="QRQ28" s="383"/>
      <c r="QRR28" s="383"/>
      <c r="QRS28" s="383"/>
      <c r="QRT28" s="383"/>
      <c r="QRU28" s="383"/>
      <c r="QRV28" s="383"/>
      <c r="QRW28" s="383"/>
      <c r="QRX28" s="383"/>
      <c r="QRY28" s="383"/>
      <c r="QRZ28" s="383"/>
      <c r="QSA28" s="383"/>
      <c r="QSB28" s="383"/>
      <c r="QSC28" s="383"/>
      <c r="QSD28" s="383"/>
      <c r="QSE28" s="383"/>
      <c r="QSF28" s="383"/>
      <c r="QSG28" s="383"/>
      <c r="QSH28" s="383"/>
      <c r="QSI28" s="383"/>
      <c r="QSJ28" s="383"/>
      <c r="QSK28" s="383"/>
      <c r="QSL28" s="383"/>
      <c r="QSM28" s="383"/>
      <c r="QSN28" s="383"/>
      <c r="QSO28" s="383"/>
      <c r="QSP28" s="383"/>
      <c r="QSQ28" s="383"/>
      <c r="QSR28" s="383"/>
      <c r="QSS28" s="383"/>
      <c r="QST28" s="383"/>
      <c r="QSU28" s="383"/>
      <c r="QSV28" s="383"/>
      <c r="QSW28" s="383"/>
      <c r="QSX28" s="383"/>
      <c r="QSY28" s="383"/>
      <c r="QSZ28" s="383"/>
      <c r="QTA28" s="383"/>
      <c r="QTB28" s="383"/>
      <c r="QTC28" s="383"/>
      <c r="QTD28" s="383"/>
      <c r="QTE28" s="383"/>
      <c r="QTF28" s="383"/>
      <c r="QTG28" s="383"/>
      <c r="QTH28" s="383"/>
      <c r="QTI28" s="383"/>
      <c r="QTJ28" s="383"/>
      <c r="QTK28" s="383"/>
      <c r="QTL28" s="383"/>
      <c r="QTM28" s="383"/>
      <c r="QTN28" s="383"/>
      <c r="QTO28" s="383"/>
      <c r="QTP28" s="383"/>
      <c r="QTQ28" s="383"/>
      <c r="QTR28" s="383"/>
      <c r="QTS28" s="383"/>
      <c r="QTT28" s="383"/>
      <c r="QTU28" s="383"/>
      <c r="QTV28" s="383"/>
      <c r="QTW28" s="383"/>
      <c r="QTX28" s="383"/>
      <c r="QTY28" s="383"/>
      <c r="QTZ28" s="383"/>
      <c r="QUA28" s="383"/>
      <c r="QUB28" s="383"/>
      <c r="QUC28" s="383"/>
      <c r="QUD28" s="383"/>
      <c r="QUE28" s="383"/>
      <c r="QUF28" s="383"/>
      <c r="QUG28" s="383"/>
      <c r="QUH28" s="383"/>
      <c r="QUI28" s="383"/>
      <c r="QUJ28" s="383"/>
      <c r="QUK28" s="383"/>
      <c r="QUL28" s="383"/>
      <c r="QUM28" s="383"/>
      <c r="QUN28" s="383"/>
      <c r="QUO28" s="383"/>
      <c r="QUP28" s="383"/>
      <c r="QUQ28" s="383"/>
      <c r="QUR28" s="383"/>
      <c r="QUS28" s="383"/>
      <c r="QUT28" s="383"/>
      <c r="QUU28" s="383"/>
      <c r="QUV28" s="383"/>
      <c r="QUW28" s="383"/>
      <c r="QUX28" s="383"/>
      <c r="QUY28" s="383"/>
      <c r="QUZ28" s="383"/>
      <c r="QVA28" s="383"/>
      <c r="QVB28" s="383"/>
      <c r="QVC28" s="383"/>
      <c r="QVD28" s="383"/>
      <c r="QVE28" s="383"/>
      <c r="QVF28" s="383"/>
      <c r="QVG28" s="383"/>
      <c r="QVH28" s="383"/>
      <c r="QVI28" s="383"/>
      <c r="QVJ28" s="383"/>
      <c r="QVK28" s="383"/>
      <c r="QVL28" s="383"/>
      <c r="QVM28" s="383"/>
      <c r="QVN28" s="383"/>
      <c r="QVO28" s="383"/>
      <c r="QVP28" s="383"/>
      <c r="QVQ28" s="383"/>
      <c r="QVR28" s="383"/>
      <c r="QVS28" s="383"/>
      <c r="QVT28" s="383"/>
      <c r="QVU28" s="383"/>
      <c r="QVV28" s="383"/>
      <c r="QVW28" s="383"/>
      <c r="QVX28" s="383"/>
      <c r="QVY28" s="383"/>
      <c r="QVZ28" s="383"/>
      <c r="QWA28" s="383"/>
      <c r="QWB28" s="383"/>
      <c r="QWC28" s="383"/>
      <c r="QWD28" s="383"/>
      <c r="QWE28" s="383"/>
      <c r="QWF28" s="383"/>
      <c r="QWG28" s="383"/>
      <c r="QWH28" s="383"/>
      <c r="QWI28" s="383"/>
      <c r="QWJ28" s="383"/>
      <c r="QWK28" s="383"/>
      <c r="QWL28" s="383"/>
      <c r="QWM28" s="383"/>
      <c r="QWN28" s="383"/>
      <c r="QWO28" s="383"/>
      <c r="QWP28" s="383"/>
      <c r="QWQ28" s="383"/>
      <c r="QWR28" s="383"/>
      <c r="QWS28" s="383"/>
      <c r="QWT28" s="383"/>
      <c r="QWU28" s="383"/>
      <c r="QWV28" s="383"/>
      <c r="QWW28" s="383"/>
      <c r="QWX28" s="383"/>
      <c r="QWY28" s="383"/>
      <c r="QWZ28" s="383"/>
      <c r="QXA28" s="383"/>
      <c r="QXB28" s="383"/>
      <c r="QXC28" s="383"/>
      <c r="QXD28" s="383"/>
      <c r="QXE28" s="383"/>
      <c r="QXF28" s="383"/>
      <c r="QXG28" s="383"/>
      <c r="QXH28" s="383"/>
      <c r="QXI28" s="383"/>
      <c r="QXJ28" s="383"/>
      <c r="QXK28" s="383"/>
      <c r="QXL28" s="383"/>
      <c r="QXM28" s="383"/>
      <c r="QXN28" s="383"/>
      <c r="QXO28" s="383"/>
      <c r="QXP28" s="383"/>
      <c r="QXQ28" s="383"/>
      <c r="QXR28" s="383"/>
      <c r="QXS28" s="383"/>
      <c r="QXT28" s="383"/>
      <c r="QXU28" s="383"/>
      <c r="QXV28" s="383"/>
      <c r="QXW28" s="383"/>
      <c r="QXX28" s="383"/>
      <c r="QXY28" s="383"/>
      <c r="QXZ28" s="383"/>
      <c r="QYA28" s="383"/>
      <c r="QYB28" s="383"/>
      <c r="QYC28" s="383"/>
      <c r="QYD28" s="383"/>
      <c r="QYE28" s="383"/>
      <c r="QYF28" s="383"/>
      <c r="QYG28" s="383"/>
      <c r="QYH28" s="383"/>
      <c r="QYI28" s="383"/>
      <c r="QYJ28" s="383"/>
      <c r="QYK28" s="383"/>
      <c r="QYL28" s="383"/>
      <c r="QYM28" s="383"/>
      <c r="QYN28" s="383"/>
      <c r="QYO28" s="383"/>
      <c r="QYP28" s="383"/>
      <c r="QYQ28" s="383"/>
      <c r="QYR28" s="383"/>
      <c r="QYS28" s="383"/>
      <c r="QYT28" s="383"/>
      <c r="QYU28" s="383"/>
      <c r="QYV28" s="383"/>
      <c r="QYW28" s="383"/>
      <c r="QYX28" s="383"/>
      <c r="QYY28" s="383"/>
      <c r="QYZ28" s="383"/>
      <c r="QZA28" s="383"/>
      <c r="QZB28" s="383"/>
      <c r="QZC28" s="383"/>
      <c r="QZD28" s="383"/>
      <c r="QZE28" s="383"/>
      <c r="QZF28" s="383"/>
      <c r="QZG28" s="383"/>
      <c r="QZH28" s="383"/>
      <c r="QZI28" s="383"/>
      <c r="QZJ28" s="383"/>
      <c r="QZK28" s="383"/>
      <c r="QZL28" s="383"/>
      <c r="QZM28" s="383"/>
      <c r="QZN28" s="383"/>
      <c r="QZO28" s="383"/>
      <c r="QZP28" s="383"/>
      <c r="QZQ28" s="383"/>
      <c r="QZR28" s="383"/>
      <c r="QZS28" s="383"/>
      <c r="QZT28" s="383"/>
      <c r="QZU28" s="383"/>
      <c r="QZV28" s="383"/>
      <c r="QZW28" s="383"/>
      <c r="QZX28" s="383"/>
      <c r="QZY28" s="383"/>
      <c r="QZZ28" s="383"/>
      <c r="RAA28" s="383"/>
      <c r="RAB28" s="383"/>
      <c r="RAC28" s="383"/>
      <c r="RAD28" s="383"/>
      <c r="RAE28" s="383"/>
      <c r="RAF28" s="383"/>
      <c r="RAG28" s="383"/>
      <c r="RAH28" s="383"/>
      <c r="RAI28" s="383"/>
      <c r="RAJ28" s="383"/>
      <c r="RAK28" s="383"/>
      <c r="RAL28" s="383"/>
      <c r="RAM28" s="383"/>
      <c r="RAN28" s="383"/>
      <c r="RAO28" s="383"/>
      <c r="RAP28" s="383"/>
      <c r="RAQ28" s="383"/>
      <c r="RAR28" s="383"/>
      <c r="RAS28" s="383"/>
      <c r="RAT28" s="383"/>
      <c r="RAU28" s="383"/>
      <c r="RAV28" s="383"/>
      <c r="RAW28" s="383"/>
      <c r="RAX28" s="383"/>
      <c r="RAY28" s="383"/>
      <c r="RAZ28" s="383"/>
      <c r="RBA28" s="383"/>
      <c r="RBB28" s="383"/>
      <c r="RBC28" s="383"/>
      <c r="RBD28" s="383"/>
      <c r="RBE28" s="383"/>
      <c r="RBF28" s="383"/>
      <c r="RBG28" s="383"/>
      <c r="RBH28" s="383"/>
      <c r="RBI28" s="383"/>
      <c r="RBJ28" s="383"/>
      <c r="RBK28" s="383"/>
      <c r="RBL28" s="383"/>
      <c r="RBM28" s="383"/>
      <c r="RBN28" s="383"/>
      <c r="RBO28" s="383"/>
      <c r="RBP28" s="383"/>
      <c r="RBQ28" s="383"/>
      <c r="RBR28" s="383"/>
      <c r="RBS28" s="383"/>
      <c r="RBT28" s="383"/>
      <c r="RBU28" s="383"/>
      <c r="RBV28" s="383"/>
      <c r="RBW28" s="383"/>
      <c r="RBX28" s="383"/>
      <c r="RBY28" s="383"/>
      <c r="RBZ28" s="383"/>
      <c r="RCA28" s="383"/>
      <c r="RCB28" s="383"/>
      <c r="RCC28" s="383"/>
      <c r="RCD28" s="383"/>
      <c r="RCE28" s="383"/>
      <c r="RCF28" s="383"/>
      <c r="RCG28" s="383"/>
      <c r="RCH28" s="383"/>
      <c r="RCI28" s="383"/>
      <c r="RCJ28" s="383"/>
      <c r="RCK28" s="383"/>
      <c r="RCL28" s="383"/>
      <c r="RCM28" s="383"/>
      <c r="RCN28" s="383"/>
      <c r="RCO28" s="383"/>
      <c r="RCP28" s="383"/>
      <c r="RCQ28" s="383"/>
      <c r="RCR28" s="383"/>
      <c r="RCS28" s="383"/>
      <c r="RCT28" s="383"/>
      <c r="RCU28" s="383"/>
      <c r="RCV28" s="383"/>
      <c r="RCW28" s="383"/>
      <c r="RCX28" s="383"/>
      <c r="RCY28" s="383"/>
      <c r="RCZ28" s="383"/>
      <c r="RDA28" s="383"/>
      <c r="RDB28" s="383"/>
      <c r="RDC28" s="383"/>
      <c r="RDD28" s="383"/>
      <c r="RDE28" s="383"/>
      <c r="RDF28" s="383"/>
      <c r="RDG28" s="383"/>
      <c r="RDH28" s="383"/>
      <c r="RDI28" s="383"/>
      <c r="RDJ28" s="383"/>
      <c r="RDK28" s="383"/>
      <c r="RDL28" s="383"/>
      <c r="RDM28" s="383"/>
      <c r="RDN28" s="383"/>
      <c r="RDO28" s="383"/>
      <c r="RDP28" s="383"/>
      <c r="RDQ28" s="383"/>
      <c r="RDR28" s="383"/>
      <c r="RDS28" s="383"/>
      <c r="RDT28" s="383"/>
      <c r="RDU28" s="383"/>
      <c r="RDV28" s="383"/>
      <c r="RDW28" s="383"/>
      <c r="RDX28" s="383"/>
      <c r="RDY28" s="383"/>
      <c r="RDZ28" s="383"/>
      <c r="REA28" s="383"/>
      <c r="REB28" s="383"/>
      <c r="REC28" s="383"/>
      <c r="RED28" s="383"/>
      <c r="REE28" s="383"/>
      <c r="REF28" s="383"/>
      <c r="REG28" s="383"/>
      <c r="REH28" s="383"/>
      <c r="REI28" s="383"/>
      <c r="REJ28" s="383"/>
      <c r="REK28" s="383"/>
      <c r="REL28" s="383"/>
      <c r="REM28" s="383"/>
      <c r="REN28" s="383"/>
      <c r="REO28" s="383"/>
      <c r="REP28" s="383"/>
      <c r="REQ28" s="383"/>
      <c r="RER28" s="383"/>
      <c r="RES28" s="383"/>
      <c r="RET28" s="383"/>
      <c r="REU28" s="383"/>
      <c r="REV28" s="383"/>
      <c r="REW28" s="383"/>
      <c r="REX28" s="383"/>
      <c r="REY28" s="383"/>
      <c r="REZ28" s="383"/>
      <c r="RFA28" s="383"/>
      <c r="RFB28" s="383"/>
      <c r="RFC28" s="383"/>
      <c r="RFD28" s="383"/>
      <c r="RFE28" s="383"/>
      <c r="RFF28" s="383"/>
      <c r="RFG28" s="383"/>
      <c r="RFH28" s="383"/>
      <c r="RFI28" s="383"/>
      <c r="RFJ28" s="383"/>
      <c r="RFK28" s="383"/>
      <c r="RFL28" s="383"/>
      <c r="RFM28" s="383"/>
      <c r="RFN28" s="383"/>
      <c r="RFO28" s="383"/>
      <c r="RFP28" s="383"/>
      <c r="RFQ28" s="383"/>
      <c r="RFR28" s="383"/>
      <c r="RFS28" s="383"/>
      <c r="RFT28" s="383"/>
      <c r="RFU28" s="383"/>
      <c r="RFV28" s="383"/>
      <c r="RFW28" s="383"/>
      <c r="RFX28" s="383"/>
      <c r="RFY28" s="383"/>
      <c r="RFZ28" s="383"/>
      <c r="RGA28" s="383"/>
      <c r="RGB28" s="383"/>
      <c r="RGC28" s="383"/>
      <c r="RGD28" s="383"/>
      <c r="RGE28" s="383"/>
      <c r="RGF28" s="383"/>
      <c r="RGG28" s="383"/>
      <c r="RGH28" s="383"/>
      <c r="RGI28" s="383"/>
      <c r="RGJ28" s="383"/>
      <c r="RGK28" s="383"/>
      <c r="RGL28" s="383"/>
      <c r="RGM28" s="383"/>
      <c r="RGN28" s="383"/>
      <c r="RGO28" s="383"/>
      <c r="RGP28" s="383"/>
      <c r="RGQ28" s="383"/>
      <c r="RGR28" s="383"/>
      <c r="RGS28" s="383"/>
      <c r="RGT28" s="383"/>
      <c r="RGU28" s="383"/>
      <c r="RGV28" s="383"/>
      <c r="RGW28" s="383"/>
      <c r="RGX28" s="383"/>
      <c r="RGY28" s="383"/>
      <c r="RGZ28" s="383"/>
      <c r="RHA28" s="383"/>
      <c r="RHB28" s="383"/>
      <c r="RHC28" s="383"/>
      <c r="RHD28" s="383"/>
      <c r="RHE28" s="383"/>
      <c r="RHF28" s="383"/>
      <c r="RHG28" s="383"/>
      <c r="RHH28" s="383"/>
      <c r="RHI28" s="383"/>
      <c r="RHJ28" s="383"/>
      <c r="RHK28" s="383"/>
      <c r="RHL28" s="383"/>
      <c r="RHM28" s="383"/>
      <c r="RHN28" s="383"/>
      <c r="RHO28" s="383"/>
      <c r="RHP28" s="383"/>
      <c r="RHQ28" s="383"/>
      <c r="RHR28" s="383"/>
      <c r="RHS28" s="383"/>
      <c r="RHT28" s="383"/>
      <c r="RHU28" s="383"/>
      <c r="RHV28" s="383"/>
      <c r="RHW28" s="383"/>
      <c r="RHX28" s="383"/>
      <c r="RHY28" s="383"/>
      <c r="RHZ28" s="383"/>
      <c r="RIA28" s="383"/>
      <c r="RIB28" s="383"/>
      <c r="RIC28" s="383"/>
      <c r="RID28" s="383"/>
      <c r="RIE28" s="383"/>
      <c r="RIF28" s="383"/>
      <c r="RIG28" s="383"/>
      <c r="RIH28" s="383"/>
      <c r="RII28" s="383"/>
      <c r="RIJ28" s="383"/>
      <c r="RIK28" s="383"/>
      <c r="RIL28" s="383"/>
      <c r="RIM28" s="383"/>
      <c r="RIN28" s="383"/>
      <c r="RIO28" s="383"/>
      <c r="RIP28" s="383"/>
      <c r="RIQ28" s="383"/>
      <c r="RIR28" s="383"/>
      <c r="RIS28" s="383"/>
      <c r="RIT28" s="383"/>
      <c r="RIU28" s="383"/>
      <c r="RIV28" s="383"/>
      <c r="RIW28" s="383"/>
      <c r="RIX28" s="383"/>
      <c r="RIY28" s="383"/>
      <c r="RIZ28" s="383"/>
      <c r="RJA28" s="383"/>
      <c r="RJB28" s="383"/>
      <c r="RJC28" s="383"/>
      <c r="RJD28" s="383"/>
      <c r="RJE28" s="383"/>
      <c r="RJF28" s="383"/>
      <c r="RJG28" s="383"/>
      <c r="RJH28" s="383"/>
      <c r="RJI28" s="383"/>
      <c r="RJJ28" s="383"/>
      <c r="RJK28" s="383"/>
      <c r="RJL28" s="383"/>
      <c r="RJM28" s="383"/>
      <c r="RJN28" s="383"/>
      <c r="RJO28" s="383"/>
      <c r="RJP28" s="383"/>
      <c r="RJQ28" s="383"/>
      <c r="RJR28" s="383"/>
      <c r="RJS28" s="383"/>
      <c r="RJT28" s="383"/>
      <c r="RJU28" s="383"/>
      <c r="RJV28" s="383"/>
      <c r="RJW28" s="383"/>
      <c r="RJX28" s="383"/>
      <c r="RJY28" s="383"/>
      <c r="RJZ28" s="383"/>
      <c r="RKA28" s="383"/>
      <c r="RKB28" s="383"/>
      <c r="RKC28" s="383"/>
      <c r="RKD28" s="383"/>
      <c r="RKE28" s="383"/>
      <c r="RKF28" s="383"/>
      <c r="RKG28" s="383"/>
      <c r="RKH28" s="383"/>
      <c r="RKI28" s="383"/>
      <c r="RKJ28" s="383"/>
      <c r="RKK28" s="383"/>
      <c r="RKL28" s="383"/>
      <c r="RKM28" s="383"/>
      <c r="RKN28" s="383"/>
      <c r="RKO28" s="383"/>
      <c r="RKP28" s="383"/>
      <c r="RKQ28" s="383"/>
      <c r="RKR28" s="383"/>
      <c r="RKS28" s="383"/>
      <c r="RKT28" s="383"/>
      <c r="RKU28" s="383"/>
      <c r="RKV28" s="383"/>
      <c r="RKW28" s="383"/>
      <c r="RKX28" s="383"/>
      <c r="RKY28" s="383"/>
      <c r="RKZ28" s="383"/>
      <c r="RLA28" s="383"/>
      <c r="RLB28" s="383"/>
      <c r="RLC28" s="383"/>
      <c r="RLD28" s="383"/>
      <c r="RLE28" s="383"/>
      <c r="RLF28" s="383"/>
      <c r="RLG28" s="383"/>
      <c r="RLH28" s="383"/>
      <c r="RLI28" s="383"/>
      <c r="RLJ28" s="383"/>
      <c r="RLK28" s="383"/>
      <c r="RLL28" s="383"/>
      <c r="RLM28" s="383"/>
      <c r="RLN28" s="383"/>
      <c r="RLO28" s="383"/>
      <c r="RLP28" s="383"/>
      <c r="RLQ28" s="383"/>
      <c r="RLR28" s="383"/>
      <c r="RLS28" s="383"/>
      <c r="RLT28" s="383"/>
      <c r="RLU28" s="383"/>
      <c r="RLV28" s="383"/>
      <c r="RLW28" s="383"/>
      <c r="RLX28" s="383"/>
      <c r="RLY28" s="383"/>
      <c r="RLZ28" s="383"/>
      <c r="RMA28" s="383"/>
      <c r="RMB28" s="383"/>
      <c r="RMC28" s="383"/>
      <c r="RMD28" s="383"/>
      <c r="RME28" s="383"/>
      <c r="RMF28" s="383"/>
      <c r="RMG28" s="383"/>
      <c r="RMH28" s="383"/>
      <c r="RMI28" s="383"/>
      <c r="RMJ28" s="383"/>
      <c r="RMK28" s="383"/>
      <c r="RML28" s="383"/>
      <c r="RMM28" s="383"/>
      <c r="RMN28" s="383"/>
      <c r="RMO28" s="383"/>
      <c r="RMP28" s="383"/>
      <c r="RMQ28" s="383"/>
      <c r="RMR28" s="383"/>
      <c r="RMS28" s="383"/>
      <c r="RMT28" s="383"/>
      <c r="RMU28" s="383"/>
      <c r="RMV28" s="383"/>
      <c r="RMW28" s="383"/>
      <c r="RMX28" s="383"/>
      <c r="RMY28" s="383"/>
      <c r="RMZ28" s="383"/>
      <c r="RNA28" s="383"/>
      <c r="RNB28" s="383"/>
      <c r="RNC28" s="383"/>
      <c r="RND28" s="383"/>
      <c r="RNE28" s="383"/>
      <c r="RNF28" s="383"/>
      <c r="RNG28" s="383"/>
      <c r="RNH28" s="383"/>
      <c r="RNI28" s="383"/>
      <c r="RNJ28" s="383"/>
      <c r="RNK28" s="383"/>
      <c r="RNL28" s="383"/>
      <c r="RNM28" s="383"/>
      <c r="RNN28" s="383"/>
      <c r="RNO28" s="383"/>
      <c r="RNP28" s="383"/>
      <c r="RNQ28" s="383"/>
      <c r="RNR28" s="383"/>
      <c r="RNS28" s="383"/>
      <c r="RNT28" s="383"/>
      <c r="RNU28" s="383"/>
      <c r="RNV28" s="383"/>
      <c r="RNW28" s="383"/>
      <c r="RNX28" s="383"/>
      <c r="RNY28" s="383"/>
      <c r="RNZ28" s="383"/>
      <c r="ROA28" s="383"/>
      <c r="ROB28" s="383"/>
      <c r="ROC28" s="383"/>
      <c r="ROD28" s="383"/>
      <c r="ROE28" s="383"/>
      <c r="ROF28" s="383"/>
      <c r="ROG28" s="383"/>
      <c r="ROH28" s="383"/>
      <c r="ROI28" s="383"/>
      <c r="ROJ28" s="383"/>
      <c r="ROK28" s="383"/>
      <c r="ROL28" s="383"/>
      <c r="ROM28" s="383"/>
      <c r="RON28" s="383"/>
      <c r="ROO28" s="383"/>
      <c r="ROP28" s="383"/>
      <c r="ROQ28" s="383"/>
      <c r="ROR28" s="383"/>
      <c r="ROS28" s="383"/>
      <c r="ROT28" s="383"/>
      <c r="ROU28" s="383"/>
      <c r="ROV28" s="383"/>
      <c r="ROW28" s="383"/>
      <c r="ROX28" s="383"/>
      <c r="ROY28" s="383"/>
      <c r="ROZ28" s="383"/>
      <c r="RPA28" s="383"/>
      <c r="RPB28" s="383"/>
      <c r="RPC28" s="383"/>
      <c r="RPD28" s="383"/>
      <c r="RPE28" s="383"/>
      <c r="RPF28" s="383"/>
      <c r="RPG28" s="383"/>
      <c r="RPH28" s="383"/>
      <c r="RPI28" s="383"/>
      <c r="RPJ28" s="383"/>
      <c r="RPK28" s="383"/>
      <c r="RPL28" s="383"/>
      <c r="RPM28" s="383"/>
      <c r="RPN28" s="383"/>
      <c r="RPO28" s="383"/>
      <c r="RPP28" s="383"/>
      <c r="RPQ28" s="383"/>
      <c r="RPR28" s="383"/>
      <c r="RPS28" s="383"/>
      <c r="RPT28" s="383"/>
      <c r="RPU28" s="383"/>
      <c r="RPV28" s="383"/>
      <c r="RPW28" s="383"/>
      <c r="RPX28" s="383"/>
      <c r="RPY28" s="383"/>
      <c r="RPZ28" s="383"/>
      <c r="RQA28" s="383"/>
      <c r="RQB28" s="383"/>
      <c r="RQC28" s="383"/>
      <c r="RQD28" s="383"/>
      <c r="RQE28" s="383"/>
      <c r="RQF28" s="383"/>
      <c r="RQG28" s="383"/>
      <c r="RQH28" s="383"/>
      <c r="RQI28" s="383"/>
      <c r="RQJ28" s="383"/>
      <c r="RQK28" s="383"/>
      <c r="RQL28" s="383"/>
      <c r="RQM28" s="383"/>
      <c r="RQN28" s="383"/>
      <c r="RQO28" s="383"/>
      <c r="RQP28" s="383"/>
      <c r="RQQ28" s="383"/>
      <c r="RQR28" s="383"/>
      <c r="RQS28" s="383"/>
      <c r="RQT28" s="383"/>
      <c r="RQU28" s="383"/>
      <c r="RQV28" s="383"/>
      <c r="RQW28" s="383"/>
      <c r="RQX28" s="383"/>
      <c r="RQY28" s="383"/>
      <c r="RQZ28" s="383"/>
      <c r="RRA28" s="383"/>
      <c r="RRB28" s="383"/>
      <c r="RRC28" s="383"/>
      <c r="RRD28" s="383"/>
      <c r="RRE28" s="383"/>
      <c r="RRF28" s="383"/>
      <c r="RRG28" s="383"/>
      <c r="RRH28" s="383"/>
      <c r="RRI28" s="383"/>
      <c r="RRJ28" s="383"/>
      <c r="RRK28" s="383"/>
      <c r="RRL28" s="383"/>
      <c r="RRM28" s="383"/>
      <c r="RRN28" s="383"/>
      <c r="RRO28" s="383"/>
      <c r="RRP28" s="383"/>
      <c r="RRQ28" s="383"/>
      <c r="RRR28" s="383"/>
      <c r="RRS28" s="383"/>
      <c r="RRT28" s="383"/>
      <c r="RRU28" s="383"/>
      <c r="RRV28" s="383"/>
      <c r="RRW28" s="383"/>
      <c r="RRX28" s="383"/>
      <c r="RRY28" s="383"/>
      <c r="RRZ28" s="383"/>
      <c r="RSA28" s="383"/>
      <c r="RSB28" s="383"/>
      <c r="RSC28" s="383"/>
      <c r="RSD28" s="383"/>
      <c r="RSE28" s="383"/>
      <c r="RSF28" s="383"/>
      <c r="RSG28" s="383"/>
      <c r="RSH28" s="383"/>
      <c r="RSI28" s="383"/>
      <c r="RSJ28" s="383"/>
      <c r="RSK28" s="383"/>
      <c r="RSL28" s="383"/>
      <c r="RSM28" s="383"/>
      <c r="RSN28" s="383"/>
      <c r="RSO28" s="383"/>
      <c r="RSP28" s="383"/>
      <c r="RSQ28" s="383"/>
      <c r="RSR28" s="383"/>
      <c r="RSS28" s="383"/>
      <c r="RST28" s="383"/>
      <c r="RSU28" s="383"/>
      <c r="RSV28" s="383"/>
      <c r="RSW28" s="383"/>
      <c r="RSX28" s="383"/>
      <c r="RSY28" s="383"/>
      <c r="RSZ28" s="383"/>
      <c r="RTA28" s="383"/>
      <c r="RTB28" s="383"/>
      <c r="RTC28" s="383"/>
      <c r="RTD28" s="383"/>
      <c r="RTE28" s="383"/>
      <c r="RTF28" s="383"/>
      <c r="RTG28" s="383"/>
      <c r="RTH28" s="383"/>
      <c r="RTI28" s="383"/>
      <c r="RTJ28" s="383"/>
      <c r="RTK28" s="383"/>
      <c r="RTL28" s="383"/>
      <c r="RTM28" s="383"/>
      <c r="RTN28" s="383"/>
      <c r="RTO28" s="383"/>
      <c r="RTP28" s="383"/>
      <c r="RTQ28" s="383"/>
      <c r="RTR28" s="383"/>
      <c r="RTS28" s="383"/>
      <c r="RTT28" s="383"/>
      <c r="RTU28" s="383"/>
      <c r="RTV28" s="383"/>
      <c r="RTW28" s="383"/>
      <c r="RTX28" s="383"/>
      <c r="RTY28" s="383"/>
      <c r="RTZ28" s="383"/>
      <c r="RUA28" s="383"/>
      <c r="RUB28" s="383"/>
      <c r="RUC28" s="383"/>
      <c r="RUD28" s="383"/>
      <c r="RUE28" s="383"/>
      <c r="RUF28" s="383"/>
      <c r="RUG28" s="383"/>
      <c r="RUH28" s="383"/>
      <c r="RUI28" s="383"/>
      <c r="RUJ28" s="383"/>
      <c r="RUK28" s="383"/>
      <c r="RUL28" s="383"/>
      <c r="RUM28" s="383"/>
      <c r="RUN28" s="383"/>
      <c r="RUO28" s="383"/>
      <c r="RUP28" s="383"/>
      <c r="RUQ28" s="383"/>
      <c r="RUR28" s="383"/>
      <c r="RUS28" s="383"/>
      <c r="RUT28" s="383"/>
      <c r="RUU28" s="383"/>
      <c r="RUV28" s="383"/>
      <c r="RUW28" s="383"/>
      <c r="RUX28" s="383"/>
      <c r="RUY28" s="383"/>
      <c r="RUZ28" s="383"/>
      <c r="RVA28" s="383"/>
      <c r="RVB28" s="383"/>
      <c r="RVC28" s="383"/>
      <c r="RVD28" s="383"/>
      <c r="RVE28" s="383"/>
      <c r="RVF28" s="383"/>
      <c r="RVG28" s="383"/>
      <c r="RVH28" s="383"/>
      <c r="RVI28" s="383"/>
      <c r="RVJ28" s="383"/>
      <c r="RVK28" s="383"/>
      <c r="RVL28" s="383"/>
      <c r="RVM28" s="383"/>
      <c r="RVN28" s="383"/>
      <c r="RVO28" s="383"/>
      <c r="RVP28" s="383"/>
      <c r="RVQ28" s="383"/>
      <c r="RVR28" s="383"/>
      <c r="RVS28" s="383"/>
      <c r="RVT28" s="383"/>
      <c r="RVU28" s="383"/>
      <c r="RVV28" s="383"/>
      <c r="RVW28" s="383"/>
      <c r="RVX28" s="383"/>
      <c r="RVY28" s="383"/>
      <c r="RVZ28" s="383"/>
      <c r="RWA28" s="383"/>
      <c r="RWB28" s="383"/>
      <c r="RWC28" s="383"/>
      <c r="RWD28" s="383"/>
      <c r="RWE28" s="383"/>
      <c r="RWF28" s="383"/>
      <c r="RWG28" s="383"/>
      <c r="RWH28" s="383"/>
      <c r="RWI28" s="383"/>
      <c r="RWJ28" s="383"/>
      <c r="RWK28" s="383"/>
      <c r="RWL28" s="383"/>
      <c r="RWM28" s="383"/>
      <c r="RWN28" s="383"/>
      <c r="RWO28" s="383"/>
      <c r="RWP28" s="383"/>
      <c r="RWQ28" s="383"/>
      <c r="RWR28" s="383"/>
      <c r="RWS28" s="383"/>
      <c r="RWT28" s="383"/>
      <c r="RWU28" s="383"/>
      <c r="RWV28" s="383"/>
      <c r="RWW28" s="383"/>
      <c r="RWX28" s="383"/>
      <c r="RWY28" s="383"/>
      <c r="RWZ28" s="383"/>
      <c r="RXA28" s="383"/>
      <c r="RXB28" s="383"/>
      <c r="RXC28" s="383"/>
      <c r="RXD28" s="383"/>
      <c r="RXE28" s="383"/>
      <c r="RXF28" s="383"/>
      <c r="RXG28" s="383"/>
      <c r="RXH28" s="383"/>
      <c r="RXI28" s="383"/>
      <c r="RXJ28" s="383"/>
      <c r="RXK28" s="383"/>
      <c r="RXL28" s="383"/>
      <c r="RXM28" s="383"/>
      <c r="RXN28" s="383"/>
      <c r="RXO28" s="383"/>
      <c r="RXP28" s="383"/>
      <c r="RXQ28" s="383"/>
      <c r="RXR28" s="383"/>
      <c r="RXS28" s="383"/>
      <c r="RXT28" s="383"/>
      <c r="RXU28" s="383"/>
      <c r="RXV28" s="383"/>
      <c r="RXW28" s="383"/>
      <c r="RXX28" s="383"/>
      <c r="RXY28" s="383"/>
      <c r="RXZ28" s="383"/>
      <c r="RYA28" s="383"/>
      <c r="RYB28" s="383"/>
      <c r="RYC28" s="383"/>
      <c r="RYD28" s="383"/>
      <c r="RYE28" s="383"/>
      <c r="RYF28" s="383"/>
      <c r="RYG28" s="383"/>
      <c r="RYH28" s="383"/>
      <c r="RYI28" s="383"/>
      <c r="RYJ28" s="383"/>
      <c r="RYK28" s="383"/>
      <c r="RYL28" s="383"/>
      <c r="RYM28" s="383"/>
      <c r="RYN28" s="383"/>
      <c r="RYO28" s="383"/>
      <c r="RYP28" s="383"/>
      <c r="RYQ28" s="383"/>
      <c r="RYR28" s="383"/>
      <c r="RYS28" s="383"/>
      <c r="RYT28" s="383"/>
      <c r="RYU28" s="383"/>
      <c r="RYV28" s="383"/>
      <c r="RYW28" s="383"/>
      <c r="RYX28" s="383"/>
      <c r="RYY28" s="383"/>
      <c r="RYZ28" s="383"/>
      <c r="RZA28" s="383"/>
      <c r="RZB28" s="383"/>
      <c r="RZC28" s="383"/>
      <c r="RZD28" s="383"/>
      <c r="RZE28" s="383"/>
      <c r="RZF28" s="383"/>
      <c r="RZG28" s="383"/>
      <c r="RZH28" s="383"/>
      <c r="RZI28" s="383"/>
      <c r="RZJ28" s="383"/>
      <c r="RZK28" s="383"/>
      <c r="RZL28" s="383"/>
      <c r="RZM28" s="383"/>
      <c r="RZN28" s="383"/>
      <c r="RZO28" s="383"/>
      <c r="RZP28" s="383"/>
      <c r="RZQ28" s="383"/>
      <c r="RZR28" s="383"/>
      <c r="RZS28" s="383"/>
      <c r="RZT28" s="383"/>
      <c r="RZU28" s="383"/>
      <c r="RZV28" s="383"/>
      <c r="RZW28" s="383"/>
      <c r="RZX28" s="383"/>
      <c r="RZY28" s="383"/>
      <c r="RZZ28" s="383"/>
      <c r="SAA28" s="383"/>
      <c r="SAB28" s="383"/>
      <c r="SAC28" s="383"/>
      <c r="SAD28" s="383"/>
      <c r="SAE28" s="383"/>
      <c r="SAF28" s="383"/>
      <c r="SAG28" s="383"/>
      <c r="SAH28" s="383"/>
      <c r="SAI28" s="383"/>
      <c r="SAJ28" s="383"/>
      <c r="SAK28" s="383"/>
      <c r="SAL28" s="383"/>
      <c r="SAM28" s="383"/>
      <c r="SAN28" s="383"/>
      <c r="SAO28" s="383"/>
      <c r="SAP28" s="383"/>
      <c r="SAQ28" s="383"/>
      <c r="SAR28" s="383"/>
      <c r="SAS28" s="383"/>
      <c r="SAT28" s="383"/>
      <c r="SAU28" s="383"/>
      <c r="SAV28" s="383"/>
      <c r="SAW28" s="383"/>
      <c r="SAX28" s="383"/>
      <c r="SAY28" s="383"/>
      <c r="SAZ28" s="383"/>
      <c r="SBA28" s="383"/>
      <c r="SBB28" s="383"/>
      <c r="SBC28" s="383"/>
      <c r="SBD28" s="383"/>
      <c r="SBE28" s="383"/>
      <c r="SBF28" s="383"/>
      <c r="SBG28" s="383"/>
      <c r="SBH28" s="383"/>
      <c r="SBI28" s="383"/>
      <c r="SBJ28" s="383"/>
      <c r="SBK28" s="383"/>
      <c r="SBL28" s="383"/>
      <c r="SBM28" s="383"/>
      <c r="SBN28" s="383"/>
      <c r="SBO28" s="383"/>
      <c r="SBP28" s="383"/>
      <c r="SBQ28" s="383"/>
      <c r="SBR28" s="383"/>
      <c r="SBS28" s="383"/>
      <c r="SBT28" s="383"/>
      <c r="SBU28" s="383"/>
      <c r="SBV28" s="383"/>
      <c r="SBW28" s="383"/>
      <c r="SBX28" s="383"/>
      <c r="SBY28" s="383"/>
      <c r="SBZ28" s="383"/>
      <c r="SCA28" s="383"/>
      <c r="SCB28" s="383"/>
      <c r="SCC28" s="383"/>
      <c r="SCD28" s="383"/>
      <c r="SCE28" s="383"/>
      <c r="SCF28" s="383"/>
      <c r="SCG28" s="383"/>
      <c r="SCH28" s="383"/>
      <c r="SCI28" s="383"/>
      <c r="SCJ28" s="383"/>
      <c r="SCK28" s="383"/>
      <c r="SCL28" s="383"/>
      <c r="SCM28" s="383"/>
      <c r="SCN28" s="383"/>
      <c r="SCO28" s="383"/>
      <c r="SCP28" s="383"/>
      <c r="SCQ28" s="383"/>
      <c r="SCR28" s="383"/>
      <c r="SCS28" s="383"/>
      <c r="SCT28" s="383"/>
      <c r="SCU28" s="383"/>
      <c r="SCV28" s="383"/>
      <c r="SCW28" s="383"/>
      <c r="SCX28" s="383"/>
      <c r="SCY28" s="383"/>
      <c r="SCZ28" s="383"/>
      <c r="SDA28" s="383"/>
      <c r="SDB28" s="383"/>
      <c r="SDC28" s="383"/>
      <c r="SDD28" s="383"/>
      <c r="SDE28" s="383"/>
      <c r="SDF28" s="383"/>
      <c r="SDG28" s="383"/>
      <c r="SDH28" s="383"/>
      <c r="SDI28" s="383"/>
      <c r="SDJ28" s="383"/>
      <c r="SDK28" s="383"/>
      <c r="SDL28" s="383"/>
      <c r="SDM28" s="383"/>
      <c r="SDN28" s="383"/>
      <c r="SDO28" s="383"/>
      <c r="SDP28" s="383"/>
      <c r="SDQ28" s="383"/>
      <c r="SDR28" s="383"/>
      <c r="SDS28" s="383"/>
      <c r="SDT28" s="383"/>
      <c r="SDU28" s="383"/>
      <c r="SDV28" s="383"/>
      <c r="SDW28" s="383"/>
      <c r="SDX28" s="383"/>
      <c r="SDY28" s="383"/>
      <c r="SDZ28" s="383"/>
      <c r="SEA28" s="383"/>
      <c r="SEB28" s="383"/>
      <c r="SEC28" s="383"/>
      <c r="SED28" s="383"/>
      <c r="SEE28" s="383"/>
      <c r="SEF28" s="383"/>
      <c r="SEG28" s="383"/>
      <c r="SEH28" s="383"/>
      <c r="SEI28" s="383"/>
      <c r="SEJ28" s="383"/>
      <c r="SEK28" s="383"/>
      <c r="SEL28" s="383"/>
      <c r="SEM28" s="383"/>
      <c r="SEN28" s="383"/>
      <c r="SEO28" s="383"/>
      <c r="SEP28" s="383"/>
      <c r="SEQ28" s="383"/>
      <c r="SER28" s="383"/>
      <c r="SES28" s="383"/>
      <c r="SET28" s="383"/>
      <c r="SEU28" s="383"/>
      <c r="SEV28" s="383"/>
      <c r="SEW28" s="383"/>
      <c r="SEX28" s="383"/>
      <c r="SEY28" s="383"/>
      <c r="SEZ28" s="383"/>
      <c r="SFA28" s="383"/>
      <c r="SFB28" s="383"/>
      <c r="SFC28" s="383"/>
      <c r="SFD28" s="383"/>
      <c r="SFE28" s="383"/>
      <c r="SFF28" s="383"/>
      <c r="SFG28" s="383"/>
      <c r="SFH28" s="383"/>
      <c r="SFI28" s="383"/>
      <c r="SFJ28" s="383"/>
      <c r="SFK28" s="383"/>
      <c r="SFL28" s="383"/>
      <c r="SFM28" s="383"/>
      <c r="SFN28" s="383"/>
      <c r="SFO28" s="383"/>
      <c r="SFP28" s="383"/>
      <c r="SFQ28" s="383"/>
      <c r="SFR28" s="383"/>
      <c r="SFS28" s="383"/>
      <c r="SFT28" s="383"/>
      <c r="SFU28" s="383"/>
      <c r="SFV28" s="383"/>
      <c r="SFW28" s="383"/>
      <c r="SFX28" s="383"/>
      <c r="SFY28" s="383"/>
      <c r="SFZ28" s="383"/>
      <c r="SGA28" s="383"/>
      <c r="SGB28" s="383"/>
      <c r="SGC28" s="383"/>
      <c r="SGD28" s="383"/>
      <c r="SGE28" s="383"/>
      <c r="SGF28" s="383"/>
      <c r="SGG28" s="383"/>
      <c r="SGH28" s="383"/>
      <c r="SGI28" s="383"/>
      <c r="SGJ28" s="383"/>
      <c r="SGK28" s="383"/>
      <c r="SGL28" s="383"/>
      <c r="SGM28" s="383"/>
      <c r="SGN28" s="383"/>
      <c r="SGO28" s="383"/>
      <c r="SGP28" s="383"/>
      <c r="SGQ28" s="383"/>
      <c r="SGR28" s="383"/>
      <c r="SGS28" s="383"/>
      <c r="SGT28" s="383"/>
      <c r="SGU28" s="383"/>
      <c r="SGV28" s="383"/>
      <c r="SGW28" s="383"/>
      <c r="SGX28" s="383"/>
      <c r="SGY28" s="383"/>
      <c r="SGZ28" s="383"/>
      <c r="SHA28" s="383"/>
      <c r="SHB28" s="383"/>
      <c r="SHC28" s="383"/>
      <c r="SHD28" s="383"/>
      <c r="SHE28" s="383"/>
      <c r="SHF28" s="383"/>
      <c r="SHG28" s="383"/>
      <c r="SHH28" s="383"/>
      <c r="SHI28" s="383"/>
      <c r="SHJ28" s="383"/>
      <c r="SHK28" s="383"/>
      <c r="SHL28" s="383"/>
      <c r="SHM28" s="383"/>
      <c r="SHN28" s="383"/>
      <c r="SHO28" s="383"/>
      <c r="SHP28" s="383"/>
      <c r="SHQ28" s="383"/>
      <c r="SHR28" s="383"/>
      <c r="SHS28" s="383"/>
      <c r="SHT28" s="383"/>
      <c r="SHU28" s="383"/>
      <c r="SHV28" s="383"/>
      <c r="SHW28" s="383"/>
      <c r="SHX28" s="383"/>
      <c r="SHY28" s="383"/>
      <c r="SHZ28" s="383"/>
      <c r="SIA28" s="383"/>
      <c r="SIB28" s="383"/>
      <c r="SIC28" s="383"/>
      <c r="SID28" s="383"/>
      <c r="SIE28" s="383"/>
      <c r="SIF28" s="383"/>
      <c r="SIG28" s="383"/>
      <c r="SIH28" s="383"/>
      <c r="SII28" s="383"/>
      <c r="SIJ28" s="383"/>
      <c r="SIK28" s="383"/>
      <c r="SIL28" s="383"/>
      <c r="SIM28" s="383"/>
      <c r="SIN28" s="383"/>
      <c r="SIO28" s="383"/>
      <c r="SIP28" s="383"/>
      <c r="SIQ28" s="383"/>
      <c r="SIR28" s="383"/>
      <c r="SIS28" s="383"/>
      <c r="SIT28" s="383"/>
      <c r="SIU28" s="383"/>
      <c r="SIV28" s="383"/>
      <c r="SIW28" s="383"/>
      <c r="SIX28" s="383"/>
      <c r="SIY28" s="383"/>
      <c r="SIZ28" s="383"/>
      <c r="SJA28" s="383"/>
      <c r="SJB28" s="383"/>
      <c r="SJC28" s="383"/>
      <c r="SJD28" s="383"/>
      <c r="SJE28" s="383"/>
      <c r="SJF28" s="383"/>
      <c r="SJG28" s="383"/>
      <c r="SJH28" s="383"/>
      <c r="SJI28" s="383"/>
      <c r="SJJ28" s="383"/>
      <c r="SJK28" s="383"/>
      <c r="SJL28" s="383"/>
      <c r="SJM28" s="383"/>
      <c r="SJN28" s="383"/>
      <c r="SJO28" s="383"/>
      <c r="SJP28" s="383"/>
      <c r="SJQ28" s="383"/>
      <c r="SJR28" s="383"/>
      <c r="SJS28" s="383"/>
      <c r="SJT28" s="383"/>
      <c r="SJU28" s="383"/>
      <c r="SJV28" s="383"/>
      <c r="SJW28" s="383"/>
      <c r="SJX28" s="383"/>
      <c r="SJY28" s="383"/>
      <c r="SJZ28" s="383"/>
      <c r="SKA28" s="383"/>
      <c r="SKB28" s="383"/>
      <c r="SKC28" s="383"/>
      <c r="SKD28" s="383"/>
      <c r="SKE28" s="383"/>
      <c r="SKF28" s="383"/>
      <c r="SKG28" s="383"/>
      <c r="SKH28" s="383"/>
      <c r="SKI28" s="383"/>
      <c r="SKJ28" s="383"/>
      <c r="SKK28" s="383"/>
      <c r="SKL28" s="383"/>
      <c r="SKM28" s="383"/>
      <c r="SKN28" s="383"/>
      <c r="SKO28" s="383"/>
      <c r="SKP28" s="383"/>
      <c r="SKQ28" s="383"/>
      <c r="SKR28" s="383"/>
      <c r="SKS28" s="383"/>
      <c r="SKT28" s="383"/>
      <c r="SKU28" s="383"/>
      <c r="SKV28" s="383"/>
      <c r="SKW28" s="383"/>
      <c r="SKX28" s="383"/>
      <c r="SKY28" s="383"/>
      <c r="SKZ28" s="383"/>
      <c r="SLA28" s="383"/>
      <c r="SLB28" s="383"/>
      <c r="SLC28" s="383"/>
      <c r="SLD28" s="383"/>
      <c r="SLE28" s="383"/>
      <c r="SLF28" s="383"/>
      <c r="SLG28" s="383"/>
      <c r="SLH28" s="383"/>
      <c r="SLI28" s="383"/>
      <c r="SLJ28" s="383"/>
      <c r="SLK28" s="383"/>
      <c r="SLL28" s="383"/>
      <c r="SLM28" s="383"/>
      <c r="SLN28" s="383"/>
      <c r="SLO28" s="383"/>
      <c r="SLP28" s="383"/>
      <c r="SLQ28" s="383"/>
      <c r="SLR28" s="383"/>
      <c r="SLS28" s="383"/>
      <c r="SLT28" s="383"/>
      <c r="SLU28" s="383"/>
      <c r="SLV28" s="383"/>
      <c r="SLW28" s="383"/>
      <c r="SLX28" s="383"/>
      <c r="SLY28" s="383"/>
      <c r="SLZ28" s="383"/>
      <c r="SMA28" s="383"/>
      <c r="SMB28" s="383"/>
      <c r="SMC28" s="383"/>
      <c r="SMD28" s="383"/>
      <c r="SME28" s="383"/>
      <c r="SMF28" s="383"/>
      <c r="SMG28" s="383"/>
      <c r="SMH28" s="383"/>
      <c r="SMI28" s="383"/>
      <c r="SMJ28" s="383"/>
      <c r="SMK28" s="383"/>
      <c r="SML28" s="383"/>
      <c r="SMM28" s="383"/>
      <c r="SMN28" s="383"/>
      <c r="SMO28" s="383"/>
      <c r="SMP28" s="383"/>
      <c r="SMQ28" s="383"/>
      <c r="SMR28" s="383"/>
      <c r="SMS28" s="383"/>
      <c r="SMT28" s="383"/>
      <c r="SMU28" s="383"/>
      <c r="SMV28" s="383"/>
      <c r="SMW28" s="383"/>
      <c r="SMX28" s="383"/>
      <c r="SMY28" s="383"/>
      <c r="SMZ28" s="383"/>
      <c r="SNA28" s="383"/>
      <c r="SNB28" s="383"/>
      <c r="SNC28" s="383"/>
      <c r="SND28" s="383"/>
      <c r="SNE28" s="383"/>
      <c r="SNF28" s="383"/>
      <c r="SNG28" s="383"/>
      <c r="SNH28" s="383"/>
      <c r="SNI28" s="383"/>
      <c r="SNJ28" s="383"/>
      <c r="SNK28" s="383"/>
      <c r="SNL28" s="383"/>
      <c r="SNM28" s="383"/>
      <c r="SNN28" s="383"/>
      <c r="SNO28" s="383"/>
      <c r="SNP28" s="383"/>
      <c r="SNQ28" s="383"/>
      <c r="SNR28" s="383"/>
      <c r="SNS28" s="383"/>
      <c r="SNT28" s="383"/>
      <c r="SNU28" s="383"/>
      <c r="SNV28" s="383"/>
      <c r="SNW28" s="383"/>
      <c r="SNX28" s="383"/>
      <c r="SNY28" s="383"/>
      <c r="SNZ28" s="383"/>
      <c r="SOA28" s="383"/>
      <c r="SOB28" s="383"/>
      <c r="SOC28" s="383"/>
      <c r="SOD28" s="383"/>
      <c r="SOE28" s="383"/>
      <c r="SOF28" s="383"/>
      <c r="SOG28" s="383"/>
      <c r="SOH28" s="383"/>
      <c r="SOI28" s="383"/>
      <c r="SOJ28" s="383"/>
      <c r="SOK28" s="383"/>
      <c r="SOL28" s="383"/>
      <c r="SOM28" s="383"/>
      <c r="SON28" s="383"/>
      <c r="SOO28" s="383"/>
      <c r="SOP28" s="383"/>
      <c r="SOQ28" s="383"/>
      <c r="SOR28" s="383"/>
      <c r="SOS28" s="383"/>
      <c r="SOT28" s="383"/>
      <c r="SOU28" s="383"/>
      <c r="SOV28" s="383"/>
      <c r="SOW28" s="383"/>
      <c r="SOX28" s="383"/>
      <c r="SOY28" s="383"/>
      <c r="SOZ28" s="383"/>
      <c r="SPA28" s="383"/>
      <c r="SPB28" s="383"/>
      <c r="SPC28" s="383"/>
      <c r="SPD28" s="383"/>
      <c r="SPE28" s="383"/>
      <c r="SPF28" s="383"/>
      <c r="SPG28" s="383"/>
      <c r="SPH28" s="383"/>
      <c r="SPI28" s="383"/>
      <c r="SPJ28" s="383"/>
      <c r="SPK28" s="383"/>
      <c r="SPL28" s="383"/>
      <c r="SPM28" s="383"/>
      <c r="SPN28" s="383"/>
      <c r="SPO28" s="383"/>
      <c r="SPP28" s="383"/>
      <c r="SPQ28" s="383"/>
      <c r="SPR28" s="383"/>
      <c r="SPS28" s="383"/>
      <c r="SPT28" s="383"/>
      <c r="SPU28" s="383"/>
      <c r="SPV28" s="383"/>
      <c r="SPW28" s="383"/>
      <c r="SPX28" s="383"/>
      <c r="SPY28" s="383"/>
      <c r="SPZ28" s="383"/>
      <c r="SQA28" s="383"/>
      <c r="SQB28" s="383"/>
      <c r="SQC28" s="383"/>
      <c r="SQD28" s="383"/>
      <c r="SQE28" s="383"/>
      <c r="SQF28" s="383"/>
      <c r="SQG28" s="383"/>
      <c r="SQH28" s="383"/>
      <c r="SQI28" s="383"/>
      <c r="SQJ28" s="383"/>
      <c r="SQK28" s="383"/>
      <c r="SQL28" s="383"/>
      <c r="SQM28" s="383"/>
      <c r="SQN28" s="383"/>
      <c r="SQO28" s="383"/>
      <c r="SQP28" s="383"/>
      <c r="SQQ28" s="383"/>
      <c r="SQR28" s="383"/>
      <c r="SQS28" s="383"/>
      <c r="SQT28" s="383"/>
      <c r="SQU28" s="383"/>
      <c r="SQV28" s="383"/>
      <c r="SQW28" s="383"/>
      <c r="SQX28" s="383"/>
      <c r="SQY28" s="383"/>
      <c r="SQZ28" s="383"/>
      <c r="SRA28" s="383"/>
      <c r="SRB28" s="383"/>
      <c r="SRC28" s="383"/>
      <c r="SRD28" s="383"/>
      <c r="SRE28" s="383"/>
      <c r="SRF28" s="383"/>
      <c r="SRG28" s="383"/>
      <c r="SRH28" s="383"/>
      <c r="SRI28" s="383"/>
      <c r="SRJ28" s="383"/>
      <c r="SRK28" s="383"/>
      <c r="SRL28" s="383"/>
      <c r="SRM28" s="383"/>
      <c r="SRN28" s="383"/>
      <c r="SRO28" s="383"/>
      <c r="SRP28" s="383"/>
      <c r="SRQ28" s="383"/>
      <c r="SRR28" s="383"/>
      <c r="SRS28" s="383"/>
      <c r="SRT28" s="383"/>
      <c r="SRU28" s="383"/>
      <c r="SRV28" s="383"/>
      <c r="SRW28" s="383"/>
      <c r="SRX28" s="383"/>
      <c r="SRY28" s="383"/>
      <c r="SRZ28" s="383"/>
      <c r="SSA28" s="383"/>
      <c r="SSB28" s="383"/>
      <c r="SSC28" s="383"/>
      <c r="SSD28" s="383"/>
      <c r="SSE28" s="383"/>
      <c r="SSF28" s="383"/>
      <c r="SSG28" s="383"/>
      <c r="SSH28" s="383"/>
      <c r="SSI28" s="383"/>
      <c r="SSJ28" s="383"/>
      <c r="SSK28" s="383"/>
      <c r="SSL28" s="383"/>
      <c r="SSM28" s="383"/>
      <c r="SSN28" s="383"/>
      <c r="SSO28" s="383"/>
      <c r="SSP28" s="383"/>
      <c r="SSQ28" s="383"/>
      <c r="SSR28" s="383"/>
      <c r="SSS28" s="383"/>
      <c r="SST28" s="383"/>
      <c r="SSU28" s="383"/>
      <c r="SSV28" s="383"/>
      <c r="SSW28" s="383"/>
      <c r="SSX28" s="383"/>
      <c r="SSY28" s="383"/>
      <c r="SSZ28" s="383"/>
      <c r="STA28" s="383"/>
      <c r="STB28" s="383"/>
      <c r="STC28" s="383"/>
      <c r="STD28" s="383"/>
      <c r="STE28" s="383"/>
      <c r="STF28" s="383"/>
      <c r="STG28" s="383"/>
      <c r="STH28" s="383"/>
      <c r="STI28" s="383"/>
      <c r="STJ28" s="383"/>
      <c r="STK28" s="383"/>
      <c r="STL28" s="383"/>
      <c r="STM28" s="383"/>
      <c r="STN28" s="383"/>
      <c r="STO28" s="383"/>
      <c r="STP28" s="383"/>
      <c r="STQ28" s="383"/>
      <c r="STR28" s="383"/>
      <c r="STS28" s="383"/>
      <c r="STT28" s="383"/>
      <c r="STU28" s="383"/>
      <c r="STV28" s="383"/>
      <c r="STW28" s="383"/>
      <c r="STX28" s="383"/>
      <c r="STY28" s="383"/>
      <c r="STZ28" s="383"/>
      <c r="SUA28" s="383"/>
      <c r="SUB28" s="383"/>
      <c r="SUC28" s="383"/>
      <c r="SUD28" s="383"/>
      <c r="SUE28" s="383"/>
      <c r="SUF28" s="383"/>
      <c r="SUG28" s="383"/>
      <c r="SUH28" s="383"/>
      <c r="SUI28" s="383"/>
      <c r="SUJ28" s="383"/>
      <c r="SUK28" s="383"/>
      <c r="SUL28" s="383"/>
      <c r="SUM28" s="383"/>
      <c r="SUN28" s="383"/>
      <c r="SUO28" s="383"/>
      <c r="SUP28" s="383"/>
      <c r="SUQ28" s="383"/>
      <c r="SUR28" s="383"/>
      <c r="SUS28" s="383"/>
      <c r="SUT28" s="383"/>
      <c r="SUU28" s="383"/>
      <c r="SUV28" s="383"/>
      <c r="SUW28" s="383"/>
      <c r="SUX28" s="383"/>
      <c r="SUY28" s="383"/>
      <c r="SUZ28" s="383"/>
      <c r="SVA28" s="383"/>
      <c r="SVB28" s="383"/>
      <c r="SVC28" s="383"/>
      <c r="SVD28" s="383"/>
      <c r="SVE28" s="383"/>
      <c r="SVF28" s="383"/>
      <c r="SVG28" s="383"/>
      <c r="SVH28" s="383"/>
      <c r="SVI28" s="383"/>
      <c r="SVJ28" s="383"/>
      <c r="SVK28" s="383"/>
      <c r="SVL28" s="383"/>
      <c r="SVM28" s="383"/>
      <c r="SVN28" s="383"/>
      <c r="SVO28" s="383"/>
      <c r="SVP28" s="383"/>
      <c r="SVQ28" s="383"/>
      <c r="SVR28" s="383"/>
      <c r="SVS28" s="383"/>
      <c r="SVT28" s="383"/>
      <c r="SVU28" s="383"/>
      <c r="SVV28" s="383"/>
      <c r="SVW28" s="383"/>
      <c r="SVX28" s="383"/>
      <c r="SVY28" s="383"/>
      <c r="SVZ28" s="383"/>
      <c r="SWA28" s="383"/>
      <c r="SWB28" s="383"/>
      <c r="SWC28" s="383"/>
      <c r="SWD28" s="383"/>
      <c r="SWE28" s="383"/>
      <c r="SWF28" s="383"/>
      <c r="SWG28" s="383"/>
      <c r="SWH28" s="383"/>
      <c r="SWI28" s="383"/>
      <c r="SWJ28" s="383"/>
      <c r="SWK28" s="383"/>
      <c r="SWL28" s="383"/>
      <c r="SWM28" s="383"/>
      <c r="SWN28" s="383"/>
      <c r="SWO28" s="383"/>
      <c r="SWP28" s="383"/>
      <c r="SWQ28" s="383"/>
      <c r="SWR28" s="383"/>
      <c r="SWS28" s="383"/>
      <c r="SWT28" s="383"/>
      <c r="SWU28" s="383"/>
      <c r="SWV28" s="383"/>
      <c r="SWW28" s="383"/>
      <c r="SWX28" s="383"/>
      <c r="SWY28" s="383"/>
      <c r="SWZ28" s="383"/>
      <c r="SXA28" s="383"/>
      <c r="SXB28" s="383"/>
      <c r="SXC28" s="383"/>
      <c r="SXD28" s="383"/>
      <c r="SXE28" s="383"/>
      <c r="SXF28" s="383"/>
      <c r="SXG28" s="383"/>
      <c r="SXH28" s="383"/>
      <c r="SXI28" s="383"/>
      <c r="SXJ28" s="383"/>
      <c r="SXK28" s="383"/>
      <c r="SXL28" s="383"/>
      <c r="SXM28" s="383"/>
      <c r="SXN28" s="383"/>
      <c r="SXO28" s="383"/>
      <c r="SXP28" s="383"/>
      <c r="SXQ28" s="383"/>
      <c r="SXR28" s="383"/>
      <c r="SXS28" s="383"/>
      <c r="SXT28" s="383"/>
      <c r="SXU28" s="383"/>
      <c r="SXV28" s="383"/>
      <c r="SXW28" s="383"/>
      <c r="SXX28" s="383"/>
      <c r="SXY28" s="383"/>
      <c r="SXZ28" s="383"/>
      <c r="SYA28" s="383"/>
      <c r="SYB28" s="383"/>
      <c r="SYC28" s="383"/>
      <c r="SYD28" s="383"/>
      <c r="SYE28" s="383"/>
      <c r="SYF28" s="383"/>
      <c r="SYG28" s="383"/>
      <c r="SYH28" s="383"/>
      <c r="SYI28" s="383"/>
      <c r="SYJ28" s="383"/>
      <c r="SYK28" s="383"/>
      <c r="SYL28" s="383"/>
      <c r="SYM28" s="383"/>
      <c r="SYN28" s="383"/>
      <c r="SYO28" s="383"/>
      <c r="SYP28" s="383"/>
      <c r="SYQ28" s="383"/>
      <c r="SYR28" s="383"/>
      <c r="SYS28" s="383"/>
      <c r="SYT28" s="383"/>
      <c r="SYU28" s="383"/>
      <c r="SYV28" s="383"/>
      <c r="SYW28" s="383"/>
      <c r="SYX28" s="383"/>
      <c r="SYY28" s="383"/>
      <c r="SYZ28" s="383"/>
      <c r="SZA28" s="383"/>
      <c r="SZB28" s="383"/>
      <c r="SZC28" s="383"/>
      <c r="SZD28" s="383"/>
      <c r="SZE28" s="383"/>
      <c r="SZF28" s="383"/>
      <c r="SZG28" s="383"/>
      <c r="SZH28" s="383"/>
      <c r="SZI28" s="383"/>
      <c r="SZJ28" s="383"/>
      <c r="SZK28" s="383"/>
      <c r="SZL28" s="383"/>
      <c r="SZM28" s="383"/>
      <c r="SZN28" s="383"/>
      <c r="SZO28" s="383"/>
      <c r="SZP28" s="383"/>
      <c r="SZQ28" s="383"/>
      <c r="SZR28" s="383"/>
      <c r="SZS28" s="383"/>
      <c r="SZT28" s="383"/>
      <c r="SZU28" s="383"/>
      <c r="SZV28" s="383"/>
      <c r="SZW28" s="383"/>
      <c r="SZX28" s="383"/>
      <c r="SZY28" s="383"/>
      <c r="SZZ28" s="383"/>
      <c r="TAA28" s="383"/>
      <c r="TAB28" s="383"/>
      <c r="TAC28" s="383"/>
      <c r="TAD28" s="383"/>
      <c r="TAE28" s="383"/>
      <c r="TAF28" s="383"/>
      <c r="TAG28" s="383"/>
      <c r="TAH28" s="383"/>
      <c r="TAI28" s="383"/>
      <c r="TAJ28" s="383"/>
      <c r="TAK28" s="383"/>
      <c r="TAL28" s="383"/>
      <c r="TAM28" s="383"/>
      <c r="TAN28" s="383"/>
      <c r="TAO28" s="383"/>
      <c r="TAP28" s="383"/>
      <c r="TAQ28" s="383"/>
      <c r="TAR28" s="383"/>
      <c r="TAS28" s="383"/>
      <c r="TAT28" s="383"/>
      <c r="TAU28" s="383"/>
      <c r="TAV28" s="383"/>
      <c r="TAW28" s="383"/>
      <c r="TAX28" s="383"/>
      <c r="TAY28" s="383"/>
      <c r="TAZ28" s="383"/>
      <c r="TBA28" s="383"/>
      <c r="TBB28" s="383"/>
      <c r="TBC28" s="383"/>
      <c r="TBD28" s="383"/>
      <c r="TBE28" s="383"/>
      <c r="TBF28" s="383"/>
      <c r="TBG28" s="383"/>
      <c r="TBH28" s="383"/>
      <c r="TBI28" s="383"/>
      <c r="TBJ28" s="383"/>
      <c r="TBK28" s="383"/>
      <c r="TBL28" s="383"/>
      <c r="TBM28" s="383"/>
      <c r="TBN28" s="383"/>
      <c r="TBO28" s="383"/>
      <c r="TBP28" s="383"/>
      <c r="TBQ28" s="383"/>
      <c r="TBR28" s="383"/>
      <c r="TBS28" s="383"/>
      <c r="TBT28" s="383"/>
      <c r="TBU28" s="383"/>
      <c r="TBV28" s="383"/>
      <c r="TBW28" s="383"/>
      <c r="TBX28" s="383"/>
      <c r="TBY28" s="383"/>
      <c r="TBZ28" s="383"/>
      <c r="TCA28" s="383"/>
      <c r="TCB28" s="383"/>
      <c r="TCC28" s="383"/>
      <c r="TCD28" s="383"/>
      <c r="TCE28" s="383"/>
      <c r="TCF28" s="383"/>
      <c r="TCG28" s="383"/>
      <c r="TCH28" s="383"/>
      <c r="TCI28" s="383"/>
      <c r="TCJ28" s="383"/>
      <c r="TCK28" s="383"/>
      <c r="TCL28" s="383"/>
      <c r="TCM28" s="383"/>
      <c r="TCN28" s="383"/>
      <c r="TCO28" s="383"/>
      <c r="TCP28" s="383"/>
      <c r="TCQ28" s="383"/>
      <c r="TCR28" s="383"/>
      <c r="TCS28" s="383"/>
      <c r="TCT28" s="383"/>
      <c r="TCU28" s="383"/>
      <c r="TCV28" s="383"/>
      <c r="TCW28" s="383"/>
      <c r="TCX28" s="383"/>
      <c r="TCY28" s="383"/>
      <c r="TCZ28" s="383"/>
      <c r="TDA28" s="383"/>
      <c r="TDB28" s="383"/>
      <c r="TDC28" s="383"/>
      <c r="TDD28" s="383"/>
      <c r="TDE28" s="383"/>
      <c r="TDF28" s="383"/>
      <c r="TDG28" s="383"/>
      <c r="TDH28" s="383"/>
      <c r="TDI28" s="383"/>
      <c r="TDJ28" s="383"/>
      <c r="TDK28" s="383"/>
      <c r="TDL28" s="383"/>
      <c r="TDM28" s="383"/>
      <c r="TDN28" s="383"/>
      <c r="TDO28" s="383"/>
      <c r="TDP28" s="383"/>
      <c r="TDQ28" s="383"/>
      <c r="TDR28" s="383"/>
      <c r="TDS28" s="383"/>
      <c r="TDT28" s="383"/>
      <c r="TDU28" s="383"/>
      <c r="TDV28" s="383"/>
      <c r="TDW28" s="383"/>
      <c r="TDX28" s="383"/>
      <c r="TDY28" s="383"/>
      <c r="TDZ28" s="383"/>
      <c r="TEA28" s="383"/>
      <c r="TEB28" s="383"/>
      <c r="TEC28" s="383"/>
      <c r="TED28" s="383"/>
      <c r="TEE28" s="383"/>
      <c r="TEF28" s="383"/>
      <c r="TEG28" s="383"/>
      <c r="TEH28" s="383"/>
      <c r="TEI28" s="383"/>
      <c r="TEJ28" s="383"/>
      <c r="TEK28" s="383"/>
      <c r="TEL28" s="383"/>
      <c r="TEM28" s="383"/>
      <c r="TEN28" s="383"/>
      <c r="TEO28" s="383"/>
      <c r="TEP28" s="383"/>
      <c r="TEQ28" s="383"/>
      <c r="TER28" s="383"/>
      <c r="TES28" s="383"/>
      <c r="TET28" s="383"/>
      <c r="TEU28" s="383"/>
      <c r="TEV28" s="383"/>
      <c r="TEW28" s="383"/>
      <c r="TEX28" s="383"/>
      <c r="TEY28" s="383"/>
      <c r="TEZ28" s="383"/>
      <c r="TFA28" s="383"/>
      <c r="TFB28" s="383"/>
      <c r="TFC28" s="383"/>
      <c r="TFD28" s="383"/>
      <c r="TFE28" s="383"/>
      <c r="TFF28" s="383"/>
      <c r="TFG28" s="383"/>
      <c r="TFH28" s="383"/>
      <c r="TFI28" s="383"/>
      <c r="TFJ28" s="383"/>
      <c r="TFK28" s="383"/>
      <c r="TFL28" s="383"/>
      <c r="TFM28" s="383"/>
      <c r="TFN28" s="383"/>
      <c r="TFO28" s="383"/>
      <c r="TFP28" s="383"/>
      <c r="TFQ28" s="383"/>
      <c r="TFR28" s="383"/>
      <c r="TFS28" s="383"/>
      <c r="TFT28" s="383"/>
      <c r="TFU28" s="383"/>
      <c r="TFV28" s="383"/>
      <c r="TFW28" s="383"/>
      <c r="TFX28" s="383"/>
      <c r="TFY28" s="383"/>
      <c r="TFZ28" s="383"/>
      <c r="TGA28" s="383"/>
      <c r="TGB28" s="383"/>
      <c r="TGC28" s="383"/>
      <c r="TGD28" s="383"/>
      <c r="TGE28" s="383"/>
      <c r="TGF28" s="383"/>
      <c r="TGG28" s="383"/>
      <c r="TGH28" s="383"/>
      <c r="TGI28" s="383"/>
      <c r="TGJ28" s="383"/>
      <c r="TGK28" s="383"/>
      <c r="TGL28" s="383"/>
      <c r="TGM28" s="383"/>
      <c r="TGN28" s="383"/>
      <c r="TGO28" s="383"/>
      <c r="TGP28" s="383"/>
      <c r="TGQ28" s="383"/>
      <c r="TGR28" s="383"/>
      <c r="TGS28" s="383"/>
      <c r="TGT28" s="383"/>
      <c r="TGU28" s="383"/>
      <c r="TGV28" s="383"/>
      <c r="TGW28" s="383"/>
      <c r="TGX28" s="383"/>
      <c r="TGY28" s="383"/>
      <c r="TGZ28" s="383"/>
      <c r="THA28" s="383"/>
      <c r="THB28" s="383"/>
      <c r="THC28" s="383"/>
      <c r="THD28" s="383"/>
      <c r="THE28" s="383"/>
      <c r="THF28" s="383"/>
      <c r="THG28" s="383"/>
      <c r="THH28" s="383"/>
      <c r="THI28" s="383"/>
      <c r="THJ28" s="383"/>
      <c r="THK28" s="383"/>
      <c r="THL28" s="383"/>
      <c r="THM28" s="383"/>
      <c r="THN28" s="383"/>
      <c r="THO28" s="383"/>
      <c r="THP28" s="383"/>
      <c r="THQ28" s="383"/>
      <c r="THR28" s="383"/>
      <c r="THS28" s="383"/>
      <c r="THT28" s="383"/>
      <c r="THU28" s="383"/>
      <c r="THV28" s="383"/>
      <c r="THW28" s="383"/>
      <c r="THX28" s="383"/>
      <c r="THY28" s="383"/>
      <c r="THZ28" s="383"/>
      <c r="TIA28" s="383"/>
      <c r="TIB28" s="383"/>
      <c r="TIC28" s="383"/>
      <c r="TID28" s="383"/>
      <c r="TIE28" s="383"/>
      <c r="TIF28" s="383"/>
      <c r="TIG28" s="383"/>
      <c r="TIH28" s="383"/>
      <c r="TII28" s="383"/>
      <c r="TIJ28" s="383"/>
      <c r="TIK28" s="383"/>
      <c r="TIL28" s="383"/>
      <c r="TIM28" s="383"/>
      <c r="TIN28" s="383"/>
      <c r="TIO28" s="383"/>
      <c r="TIP28" s="383"/>
      <c r="TIQ28" s="383"/>
      <c r="TIR28" s="383"/>
      <c r="TIS28" s="383"/>
      <c r="TIT28" s="383"/>
      <c r="TIU28" s="383"/>
      <c r="TIV28" s="383"/>
      <c r="TIW28" s="383"/>
      <c r="TIX28" s="383"/>
      <c r="TIY28" s="383"/>
      <c r="TIZ28" s="383"/>
      <c r="TJA28" s="383"/>
      <c r="TJB28" s="383"/>
      <c r="TJC28" s="383"/>
      <c r="TJD28" s="383"/>
      <c r="TJE28" s="383"/>
      <c r="TJF28" s="383"/>
      <c r="TJG28" s="383"/>
      <c r="TJH28" s="383"/>
      <c r="TJI28" s="383"/>
      <c r="TJJ28" s="383"/>
      <c r="TJK28" s="383"/>
      <c r="TJL28" s="383"/>
      <c r="TJM28" s="383"/>
      <c r="TJN28" s="383"/>
      <c r="TJO28" s="383"/>
      <c r="TJP28" s="383"/>
      <c r="TJQ28" s="383"/>
      <c r="TJR28" s="383"/>
      <c r="TJS28" s="383"/>
      <c r="TJT28" s="383"/>
      <c r="TJU28" s="383"/>
      <c r="TJV28" s="383"/>
      <c r="TJW28" s="383"/>
      <c r="TJX28" s="383"/>
      <c r="TJY28" s="383"/>
      <c r="TJZ28" s="383"/>
      <c r="TKA28" s="383"/>
      <c r="TKB28" s="383"/>
      <c r="TKC28" s="383"/>
      <c r="TKD28" s="383"/>
      <c r="TKE28" s="383"/>
      <c r="TKF28" s="383"/>
      <c r="TKG28" s="383"/>
      <c r="TKH28" s="383"/>
      <c r="TKI28" s="383"/>
      <c r="TKJ28" s="383"/>
      <c r="TKK28" s="383"/>
      <c r="TKL28" s="383"/>
      <c r="TKM28" s="383"/>
      <c r="TKN28" s="383"/>
      <c r="TKO28" s="383"/>
      <c r="TKP28" s="383"/>
      <c r="TKQ28" s="383"/>
      <c r="TKR28" s="383"/>
      <c r="TKS28" s="383"/>
      <c r="TKT28" s="383"/>
      <c r="TKU28" s="383"/>
      <c r="TKV28" s="383"/>
      <c r="TKW28" s="383"/>
      <c r="TKX28" s="383"/>
      <c r="TKY28" s="383"/>
      <c r="TKZ28" s="383"/>
      <c r="TLA28" s="383"/>
      <c r="TLB28" s="383"/>
      <c r="TLC28" s="383"/>
      <c r="TLD28" s="383"/>
      <c r="TLE28" s="383"/>
      <c r="TLF28" s="383"/>
      <c r="TLG28" s="383"/>
      <c r="TLH28" s="383"/>
      <c r="TLI28" s="383"/>
      <c r="TLJ28" s="383"/>
      <c r="TLK28" s="383"/>
      <c r="TLL28" s="383"/>
      <c r="TLM28" s="383"/>
      <c r="TLN28" s="383"/>
      <c r="TLO28" s="383"/>
      <c r="TLP28" s="383"/>
      <c r="TLQ28" s="383"/>
      <c r="TLR28" s="383"/>
      <c r="TLS28" s="383"/>
      <c r="TLT28" s="383"/>
      <c r="TLU28" s="383"/>
      <c r="TLV28" s="383"/>
      <c r="TLW28" s="383"/>
      <c r="TLX28" s="383"/>
      <c r="TLY28" s="383"/>
      <c r="TLZ28" s="383"/>
      <c r="TMA28" s="383"/>
      <c r="TMB28" s="383"/>
      <c r="TMC28" s="383"/>
      <c r="TMD28" s="383"/>
      <c r="TME28" s="383"/>
      <c r="TMF28" s="383"/>
      <c r="TMG28" s="383"/>
      <c r="TMH28" s="383"/>
      <c r="TMI28" s="383"/>
      <c r="TMJ28" s="383"/>
      <c r="TMK28" s="383"/>
      <c r="TML28" s="383"/>
      <c r="TMM28" s="383"/>
      <c r="TMN28" s="383"/>
      <c r="TMO28" s="383"/>
      <c r="TMP28" s="383"/>
      <c r="TMQ28" s="383"/>
      <c r="TMR28" s="383"/>
      <c r="TMS28" s="383"/>
      <c r="TMT28" s="383"/>
      <c r="TMU28" s="383"/>
      <c r="TMV28" s="383"/>
      <c r="TMW28" s="383"/>
      <c r="TMX28" s="383"/>
      <c r="TMY28" s="383"/>
      <c r="TMZ28" s="383"/>
      <c r="TNA28" s="383"/>
      <c r="TNB28" s="383"/>
      <c r="TNC28" s="383"/>
      <c r="TND28" s="383"/>
      <c r="TNE28" s="383"/>
      <c r="TNF28" s="383"/>
      <c r="TNG28" s="383"/>
      <c r="TNH28" s="383"/>
      <c r="TNI28" s="383"/>
      <c r="TNJ28" s="383"/>
      <c r="TNK28" s="383"/>
      <c r="TNL28" s="383"/>
      <c r="TNM28" s="383"/>
      <c r="TNN28" s="383"/>
      <c r="TNO28" s="383"/>
      <c r="TNP28" s="383"/>
      <c r="TNQ28" s="383"/>
      <c r="TNR28" s="383"/>
      <c r="TNS28" s="383"/>
      <c r="TNT28" s="383"/>
      <c r="TNU28" s="383"/>
      <c r="TNV28" s="383"/>
      <c r="TNW28" s="383"/>
      <c r="TNX28" s="383"/>
      <c r="TNY28" s="383"/>
      <c r="TNZ28" s="383"/>
      <c r="TOA28" s="383"/>
      <c r="TOB28" s="383"/>
      <c r="TOC28" s="383"/>
      <c r="TOD28" s="383"/>
      <c r="TOE28" s="383"/>
      <c r="TOF28" s="383"/>
      <c r="TOG28" s="383"/>
      <c r="TOH28" s="383"/>
      <c r="TOI28" s="383"/>
      <c r="TOJ28" s="383"/>
      <c r="TOK28" s="383"/>
      <c r="TOL28" s="383"/>
      <c r="TOM28" s="383"/>
      <c r="TON28" s="383"/>
      <c r="TOO28" s="383"/>
      <c r="TOP28" s="383"/>
      <c r="TOQ28" s="383"/>
      <c r="TOR28" s="383"/>
      <c r="TOS28" s="383"/>
      <c r="TOT28" s="383"/>
      <c r="TOU28" s="383"/>
      <c r="TOV28" s="383"/>
      <c r="TOW28" s="383"/>
      <c r="TOX28" s="383"/>
      <c r="TOY28" s="383"/>
      <c r="TOZ28" s="383"/>
      <c r="TPA28" s="383"/>
      <c r="TPB28" s="383"/>
      <c r="TPC28" s="383"/>
      <c r="TPD28" s="383"/>
      <c r="TPE28" s="383"/>
      <c r="TPF28" s="383"/>
      <c r="TPG28" s="383"/>
      <c r="TPH28" s="383"/>
      <c r="TPI28" s="383"/>
      <c r="TPJ28" s="383"/>
      <c r="TPK28" s="383"/>
      <c r="TPL28" s="383"/>
      <c r="TPM28" s="383"/>
      <c r="TPN28" s="383"/>
      <c r="TPO28" s="383"/>
      <c r="TPP28" s="383"/>
      <c r="TPQ28" s="383"/>
      <c r="TPR28" s="383"/>
      <c r="TPS28" s="383"/>
      <c r="TPT28" s="383"/>
      <c r="TPU28" s="383"/>
      <c r="TPV28" s="383"/>
      <c r="TPW28" s="383"/>
      <c r="TPX28" s="383"/>
      <c r="TPY28" s="383"/>
      <c r="TPZ28" s="383"/>
      <c r="TQA28" s="383"/>
      <c r="TQB28" s="383"/>
      <c r="TQC28" s="383"/>
      <c r="TQD28" s="383"/>
      <c r="TQE28" s="383"/>
      <c r="TQF28" s="383"/>
      <c r="TQG28" s="383"/>
      <c r="TQH28" s="383"/>
      <c r="TQI28" s="383"/>
      <c r="TQJ28" s="383"/>
      <c r="TQK28" s="383"/>
      <c r="TQL28" s="383"/>
      <c r="TQM28" s="383"/>
      <c r="TQN28" s="383"/>
      <c r="TQO28" s="383"/>
      <c r="TQP28" s="383"/>
      <c r="TQQ28" s="383"/>
      <c r="TQR28" s="383"/>
      <c r="TQS28" s="383"/>
      <c r="TQT28" s="383"/>
      <c r="TQU28" s="383"/>
      <c r="TQV28" s="383"/>
      <c r="TQW28" s="383"/>
      <c r="TQX28" s="383"/>
      <c r="TQY28" s="383"/>
      <c r="TQZ28" s="383"/>
      <c r="TRA28" s="383"/>
      <c r="TRB28" s="383"/>
      <c r="TRC28" s="383"/>
      <c r="TRD28" s="383"/>
      <c r="TRE28" s="383"/>
      <c r="TRF28" s="383"/>
      <c r="TRG28" s="383"/>
      <c r="TRH28" s="383"/>
      <c r="TRI28" s="383"/>
      <c r="TRJ28" s="383"/>
      <c r="TRK28" s="383"/>
      <c r="TRL28" s="383"/>
      <c r="TRM28" s="383"/>
      <c r="TRN28" s="383"/>
      <c r="TRO28" s="383"/>
      <c r="TRP28" s="383"/>
      <c r="TRQ28" s="383"/>
      <c r="TRR28" s="383"/>
      <c r="TRS28" s="383"/>
      <c r="TRT28" s="383"/>
      <c r="TRU28" s="383"/>
      <c r="TRV28" s="383"/>
      <c r="TRW28" s="383"/>
      <c r="TRX28" s="383"/>
      <c r="TRY28" s="383"/>
      <c r="TRZ28" s="383"/>
      <c r="TSA28" s="383"/>
      <c r="TSB28" s="383"/>
      <c r="TSC28" s="383"/>
      <c r="TSD28" s="383"/>
      <c r="TSE28" s="383"/>
      <c r="TSF28" s="383"/>
      <c r="TSG28" s="383"/>
      <c r="TSH28" s="383"/>
      <c r="TSI28" s="383"/>
      <c r="TSJ28" s="383"/>
      <c r="TSK28" s="383"/>
      <c r="TSL28" s="383"/>
      <c r="TSM28" s="383"/>
      <c r="TSN28" s="383"/>
      <c r="TSO28" s="383"/>
      <c r="TSP28" s="383"/>
      <c r="TSQ28" s="383"/>
      <c r="TSR28" s="383"/>
      <c r="TSS28" s="383"/>
      <c r="TST28" s="383"/>
      <c r="TSU28" s="383"/>
      <c r="TSV28" s="383"/>
      <c r="TSW28" s="383"/>
      <c r="TSX28" s="383"/>
      <c r="TSY28" s="383"/>
      <c r="TSZ28" s="383"/>
      <c r="TTA28" s="383"/>
      <c r="TTB28" s="383"/>
      <c r="TTC28" s="383"/>
      <c r="TTD28" s="383"/>
      <c r="TTE28" s="383"/>
      <c r="TTF28" s="383"/>
      <c r="TTG28" s="383"/>
      <c r="TTH28" s="383"/>
      <c r="TTI28" s="383"/>
      <c r="TTJ28" s="383"/>
      <c r="TTK28" s="383"/>
      <c r="TTL28" s="383"/>
      <c r="TTM28" s="383"/>
      <c r="TTN28" s="383"/>
      <c r="TTO28" s="383"/>
      <c r="TTP28" s="383"/>
      <c r="TTQ28" s="383"/>
      <c r="TTR28" s="383"/>
      <c r="TTS28" s="383"/>
      <c r="TTT28" s="383"/>
      <c r="TTU28" s="383"/>
      <c r="TTV28" s="383"/>
      <c r="TTW28" s="383"/>
      <c r="TTX28" s="383"/>
      <c r="TTY28" s="383"/>
      <c r="TTZ28" s="383"/>
      <c r="TUA28" s="383"/>
      <c r="TUB28" s="383"/>
      <c r="TUC28" s="383"/>
      <c r="TUD28" s="383"/>
      <c r="TUE28" s="383"/>
      <c r="TUF28" s="383"/>
      <c r="TUG28" s="383"/>
      <c r="TUH28" s="383"/>
      <c r="TUI28" s="383"/>
      <c r="TUJ28" s="383"/>
      <c r="TUK28" s="383"/>
      <c r="TUL28" s="383"/>
      <c r="TUM28" s="383"/>
      <c r="TUN28" s="383"/>
      <c r="TUO28" s="383"/>
      <c r="TUP28" s="383"/>
      <c r="TUQ28" s="383"/>
      <c r="TUR28" s="383"/>
      <c r="TUS28" s="383"/>
      <c r="TUT28" s="383"/>
      <c r="TUU28" s="383"/>
      <c r="TUV28" s="383"/>
      <c r="TUW28" s="383"/>
      <c r="TUX28" s="383"/>
      <c r="TUY28" s="383"/>
      <c r="TUZ28" s="383"/>
      <c r="TVA28" s="383"/>
      <c r="TVB28" s="383"/>
      <c r="TVC28" s="383"/>
      <c r="TVD28" s="383"/>
      <c r="TVE28" s="383"/>
      <c r="TVF28" s="383"/>
      <c r="TVG28" s="383"/>
      <c r="TVH28" s="383"/>
      <c r="TVI28" s="383"/>
      <c r="TVJ28" s="383"/>
      <c r="TVK28" s="383"/>
      <c r="TVL28" s="383"/>
      <c r="TVM28" s="383"/>
      <c r="TVN28" s="383"/>
      <c r="TVO28" s="383"/>
      <c r="TVP28" s="383"/>
      <c r="TVQ28" s="383"/>
      <c r="TVR28" s="383"/>
      <c r="TVS28" s="383"/>
      <c r="TVT28" s="383"/>
      <c r="TVU28" s="383"/>
      <c r="TVV28" s="383"/>
      <c r="TVW28" s="383"/>
      <c r="TVX28" s="383"/>
      <c r="TVY28" s="383"/>
      <c r="TVZ28" s="383"/>
      <c r="TWA28" s="383"/>
      <c r="TWB28" s="383"/>
      <c r="TWC28" s="383"/>
      <c r="TWD28" s="383"/>
      <c r="TWE28" s="383"/>
      <c r="TWF28" s="383"/>
      <c r="TWG28" s="383"/>
      <c r="TWH28" s="383"/>
      <c r="TWI28" s="383"/>
      <c r="TWJ28" s="383"/>
      <c r="TWK28" s="383"/>
      <c r="TWL28" s="383"/>
      <c r="TWM28" s="383"/>
      <c r="TWN28" s="383"/>
      <c r="TWO28" s="383"/>
      <c r="TWP28" s="383"/>
      <c r="TWQ28" s="383"/>
      <c r="TWR28" s="383"/>
      <c r="TWS28" s="383"/>
      <c r="TWT28" s="383"/>
      <c r="TWU28" s="383"/>
      <c r="TWV28" s="383"/>
      <c r="TWW28" s="383"/>
      <c r="TWX28" s="383"/>
      <c r="TWY28" s="383"/>
      <c r="TWZ28" s="383"/>
      <c r="TXA28" s="383"/>
      <c r="TXB28" s="383"/>
      <c r="TXC28" s="383"/>
      <c r="TXD28" s="383"/>
      <c r="TXE28" s="383"/>
      <c r="TXF28" s="383"/>
      <c r="TXG28" s="383"/>
      <c r="TXH28" s="383"/>
      <c r="TXI28" s="383"/>
      <c r="TXJ28" s="383"/>
      <c r="TXK28" s="383"/>
      <c r="TXL28" s="383"/>
      <c r="TXM28" s="383"/>
      <c r="TXN28" s="383"/>
      <c r="TXO28" s="383"/>
      <c r="TXP28" s="383"/>
      <c r="TXQ28" s="383"/>
      <c r="TXR28" s="383"/>
      <c r="TXS28" s="383"/>
      <c r="TXT28" s="383"/>
      <c r="TXU28" s="383"/>
      <c r="TXV28" s="383"/>
      <c r="TXW28" s="383"/>
      <c r="TXX28" s="383"/>
      <c r="TXY28" s="383"/>
      <c r="TXZ28" s="383"/>
      <c r="TYA28" s="383"/>
      <c r="TYB28" s="383"/>
      <c r="TYC28" s="383"/>
      <c r="TYD28" s="383"/>
      <c r="TYE28" s="383"/>
      <c r="TYF28" s="383"/>
      <c r="TYG28" s="383"/>
      <c r="TYH28" s="383"/>
      <c r="TYI28" s="383"/>
      <c r="TYJ28" s="383"/>
      <c r="TYK28" s="383"/>
      <c r="TYL28" s="383"/>
      <c r="TYM28" s="383"/>
      <c r="TYN28" s="383"/>
      <c r="TYO28" s="383"/>
      <c r="TYP28" s="383"/>
      <c r="TYQ28" s="383"/>
      <c r="TYR28" s="383"/>
      <c r="TYS28" s="383"/>
      <c r="TYT28" s="383"/>
      <c r="TYU28" s="383"/>
      <c r="TYV28" s="383"/>
      <c r="TYW28" s="383"/>
      <c r="TYX28" s="383"/>
      <c r="TYY28" s="383"/>
      <c r="TYZ28" s="383"/>
      <c r="TZA28" s="383"/>
      <c r="TZB28" s="383"/>
      <c r="TZC28" s="383"/>
      <c r="TZD28" s="383"/>
      <c r="TZE28" s="383"/>
      <c r="TZF28" s="383"/>
      <c r="TZG28" s="383"/>
      <c r="TZH28" s="383"/>
      <c r="TZI28" s="383"/>
      <c r="TZJ28" s="383"/>
      <c r="TZK28" s="383"/>
      <c r="TZL28" s="383"/>
      <c r="TZM28" s="383"/>
      <c r="TZN28" s="383"/>
      <c r="TZO28" s="383"/>
      <c r="TZP28" s="383"/>
      <c r="TZQ28" s="383"/>
      <c r="TZR28" s="383"/>
      <c r="TZS28" s="383"/>
      <c r="TZT28" s="383"/>
      <c r="TZU28" s="383"/>
      <c r="TZV28" s="383"/>
      <c r="TZW28" s="383"/>
      <c r="TZX28" s="383"/>
      <c r="TZY28" s="383"/>
      <c r="TZZ28" s="383"/>
      <c r="UAA28" s="383"/>
      <c r="UAB28" s="383"/>
      <c r="UAC28" s="383"/>
      <c r="UAD28" s="383"/>
      <c r="UAE28" s="383"/>
      <c r="UAF28" s="383"/>
      <c r="UAG28" s="383"/>
      <c r="UAH28" s="383"/>
      <c r="UAI28" s="383"/>
      <c r="UAJ28" s="383"/>
      <c r="UAK28" s="383"/>
      <c r="UAL28" s="383"/>
      <c r="UAM28" s="383"/>
      <c r="UAN28" s="383"/>
      <c r="UAO28" s="383"/>
      <c r="UAP28" s="383"/>
      <c r="UAQ28" s="383"/>
      <c r="UAR28" s="383"/>
      <c r="UAS28" s="383"/>
      <c r="UAT28" s="383"/>
      <c r="UAU28" s="383"/>
      <c r="UAV28" s="383"/>
      <c r="UAW28" s="383"/>
      <c r="UAX28" s="383"/>
      <c r="UAY28" s="383"/>
      <c r="UAZ28" s="383"/>
      <c r="UBA28" s="383"/>
      <c r="UBB28" s="383"/>
      <c r="UBC28" s="383"/>
      <c r="UBD28" s="383"/>
      <c r="UBE28" s="383"/>
      <c r="UBF28" s="383"/>
      <c r="UBG28" s="383"/>
      <c r="UBH28" s="383"/>
      <c r="UBI28" s="383"/>
      <c r="UBJ28" s="383"/>
      <c r="UBK28" s="383"/>
      <c r="UBL28" s="383"/>
      <c r="UBM28" s="383"/>
      <c r="UBN28" s="383"/>
      <c r="UBO28" s="383"/>
      <c r="UBP28" s="383"/>
      <c r="UBQ28" s="383"/>
      <c r="UBR28" s="383"/>
      <c r="UBS28" s="383"/>
      <c r="UBT28" s="383"/>
      <c r="UBU28" s="383"/>
      <c r="UBV28" s="383"/>
      <c r="UBW28" s="383"/>
      <c r="UBX28" s="383"/>
      <c r="UBY28" s="383"/>
      <c r="UBZ28" s="383"/>
      <c r="UCA28" s="383"/>
      <c r="UCB28" s="383"/>
      <c r="UCC28" s="383"/>
      <c r="UCD28" s="383"/>
      <c r="UCE28" s="383"/>
      <c r="UCF28" s="383"/>
      <c r="UCG28" s="383"/>
      <c r="UCH28" s="383"/>
      <c r="UCI28" s="383"/>
      <c r="UCJ28" s="383"/>
      <c r="UCK28" s="383"/>
      <c r="UCL28" s="383"/>
      <c r="UCM28" s="383"/>
      <c r="UCN28" s="383"/>
      <c r="UCO28" s="383"/>
      <c r="UCP28" s="383"/>
      <c r="UCQ28" s="383"/>
      <c r="UCR28" s="383"/>
      <c r="UCS28" s="383"/>
      <c r="UCT28" s="383"/>
      <c r="UCU28" s="383"/>
      <c r="UCV28" s="383"/>
      <c r="UCW28" s="383"/>
      <c r="UCX28" s="383"/>
      <c r="UCY28" s="383"/>
      <c r="UCZ28" s="383"/>
      <c r="UDA28" s="383"/>
      <c r="UDB28" s="383"/>
      <c r="UDC28" s="383"/>
      <c r="UDD28" s="383"/>
      <c r="UDE28" s="383"/>
      <c r="UDF28" s="383"/>
      <c r="UDG28" s="383"/>
      <c r="UDH28" s="383"/>
      <c r="UDI28" s="383"/>
      <c r="UDJ28" s="383"/>
      <c r="UDK28" s="383"/>
      <c r="UDL28" s="383"/>
      <c r="UDM28" s="383"/>
      <c r="UDN28" s="383"/>
      <c r="UDO28" s="383"/>
      <c r="UDP28" s="383"/>
      <c r="UDQ28" s="383"/>
      <c r="UDR28" s="383"/>
      <c r="UDS28" s="383"/>
      <c r="UDT28" s="383"/>
      <c r="UDU28" s="383"/>
      <c r="UDV28" s="383"/>
      <c r="UDW28" s="383"/>
      <c r="UDX28" s="383"/>
      <c r="UDY28" s="383"/>
      <c r="UDZ28" s="383"/>
      <c r="UEA28" s="383"/>
      <c r="UEB28" s="383"/>
      <c r="UEC28" s="383"/>
      <c r="UED28" s="383"/>
      <c r="UEE28" s="383"/>
      <c r="UEF28" s="383"/>
      <c r="UEG28" s="383"/>
      <c r="UEH28" s="383"/>
      <c r="UEI28" s="383"/>
      <c r="UEJ28" s="383"/>
      <c r="UEK28" s="383"/>
      <c r="UEL28" s="383"/>
      <c r="UEM28" s="383"/>
      <c r="UEN28" s="383"/>
      <c r="UEO28" s="383"/>
      <c r="UEP28" s="383"/>
      <c r="UEQ28" s="383"/>
      <c r="UER28" s="383"/>
      <c r="UES28" s="383"/>
      <c r="UET28" s="383"/>
      <c r="UEU28" s="383"/>
      <c r="UEV28" s="383"/>
      <c r="UEW28" s="383"/>
      <c r="UEX28" s="383"/>
      <c r="UEY28" s="383"/>
      <c r="UEZ28" s="383"/>
      <c r="UFA28" s="383"/>
      <c r="UFB28" s="383"/>
      <c r="UFC28" s="383"/>
      <c r="UFD28" s="383"/>
      <c r="UFE28" s="383"/>
      <c r="UFF28" s="383"/>
      <c r="UFG28" s="383"/>
      <c r="UFH28" s="383"/>
      <c r="UFI28" s="383"/>
      <c r="UFJ28" s="383"/>
      <c r="UFK28" s="383"/>
      <c r="UFL28" s="383"/>
      <c r="UFM28" s="383"/>
      <c r="UFN28" s="383"/>
      <c r="UFO28" s="383"/>
      <c r="UFP28" s="383"/>
      <c r="UFQ28" s="383"/>
      <c r="UFR28" s="383"/>
      <c r="UFS28" s="383"/>
      <c r="UFT28" s="383"/>
      <c r="UFU28" s="383"/>
      <c r="UFV28" s="383"/>
      <c r="UFW28" s="383"/>
      <c r="UFX28" s="383"/>
      <c r="UFY28" s="383"/>
      <c r="UFZ28" s="383"/>
      <c r="UGA28" s="383"/>
      <c r="UGB28" s="383"/>
      <c r="UGC28" s="383"/>
      <c r="UGD28" s="383"/>
      <c r="UGE28" s="383"/>
      <c r="UGF28" s="383"/>
      <c r="UGG28" s="383"/>
      <c r="UGH28" s="383"/>
      <c r="UGI28" s="383"/>
      <c r="UGJ28" s="383"/>
      <c r="UGK28" s="383"/>
      <c r="UGL28" s="383"/>
      <c r="UGM28" s="383"/>
      <c r="UGN28" s="383"/>
      <c r="UGO28" s="383"/>
      <c r="UGP28" s="383"/>
      <c r="UGQ28" s="383"/>
      <c r="UGR28" s="383"/>
      <c r="UGS28" s="383"/>
      <c r="UGT28" s="383"/>
      <c r="UGU28" s="383"/>
      <c r="UGV28" s="383"/>
      <c r="UGW28" s="383"/>
      <c r="UGX28" s="383"/>
      <c r="UGY28" s="383"/>
      <c r="UGZ28" s="383"/>
      <c r="UHA28" s="383"/>
      <c r="UHB28" s="383"/>
      <c r="UHC28" s="383"/>
      <c r="UHD28" s="383"/>
      <c r="UHE28" s="383"/>
      <c r="UHF28" s="383"/>
      <c r="UHG28" s="383"/>
      <c r="UHH28" s="383"/>
      <c r="UHI28" s="383"/>
      <c r="UHJ28" s="383"/>
      <c r="UHK28" s="383"/>
      <c r="UHL28" s="383"/>
      <c r="UHM28" s="383"/>
      <c r="UHN28" s="383"/>
      <c r="UHO28" s="383"/>
      <c r="UHP28" s="383"/>
      <c r="UHQ28" s="383"/>
      <c r="UHR28" s="383"/>
      <c r="UHS28" s="383"/>
      <c r="UHT28" s="383"/>
      <c r="UHU28" s="383"/>
      <c r="UHV28" s="383"/>
      <c r="UHW28" s="383"/>
      <c r="UHX28" s="383"/>
      <c r="UHY28" s="383"/>
      <c r="UHZ28" s="383"/>
      <c r="UIA28" s="383"/>
      <c r="UIB28" s="383"/>
      <c r="UIC28" s="383"/>
      <c r="UID28" s="383"/>
      <c r="UIE28" s="383"/>
      <c r="UIF28" s="383"/>
      <c r="UIG28" s="383"/>
      <c r="UIH28" s="383"/>
      <c r="UII28" s="383"/>
      <c r="UIJ28" s="383"/>
      <c r="UIK28" s="383"/>
      <c r="UIL28" s="383"/>
      <c r="UIM28" s="383"/>
      <c r="UIN28" s="383"/>
      <c r="UIO28" s="383"/>
      <c r="UIP28" s="383"/>
      <c r="UIQ28" s="383"/>
      <c r="UIR28" s="383"/>
      <c r="UIS28" s="383"/>
      <c r="UIT28" s="383"/>
      <c r="UIU28" s="383"/>
      <c r="UIV28" s="383"/>
      <c r="UIW28" s="383"/>
      <c r="UIX28" s="383"/>
      <c r="UIY28" s="383"/>
      <c r="UIZ28" s="383"/>
      <c r="UJA28" s="383"/>
      <c r="UJB28" s="383"/>
      <c r="UJC28" s="383"/>
      <c r="UJD28" s="383"/>
      <c r="UJE28" s="383"/>
      <c r="UJF28" s="383"/>
      <c r="UJG28" s="383"/>
      <c r="UJH28" s="383"/>
      <c r="UJI28" s="383"/>
      <c r="UJJ28" s="383"/>
      <c r="UJK28" s="383"/>
      <c r="UJL28" s="383"/>
      <c r="UJM28" s="383"/>
      <c r="UJN28" s="383"/>
      <c r="UJO28" s="383"/>
      <c r="UJP28" s="383"/>
      <c r="UJQ28" s="383"/>
      <c r="UJR28" s="383"/>
      <c r="UJS28" s="383"/>
      <c r="UJT28" s="383"/>
      <c r="UJU28" s="383"/>
      <c r="UJV28" s="383"/>
      <c r="UJW28" s="383"/>
      <c r="UJX28" s="383"/>
      <c r="UJY28" s="383"/>
      <c r="UJZ28" s="383"/>
      <c r="UKA28" s="383"/>
      <c r="UKB28" s="383"/>
      <c r="UKC28" s="383"/>
      <c r="UKD28" s="383"/>
      <c r="UKE28" s="383"/>
      <c r="UKF28" s="383"/>
      <c r="UKG28" s="383"/>
      <c r="UKH28" s="383"/>
      <c r="UKI28" s="383"/>
      <c r="UKJ28" s="383"/>
      <c r="UKK28" s="383"/>
      <c r="UKL28" s="383"/>
      <c r="UKM28" s="383"/>
      <c r="UKN28" s="383"/>
      <c r="UKO28" s="383"/>
      <c r="UKP28" s="383"/>
      <c r="UKQ28" s="383"/>
      <c r="UKR28" s="383"/>
      <c r="UKS28" s="383"/>
      <c r="UKT28" s="383"/>
      <c r="UKU28" s="383"/>
      <c r="UKV28" s="383"/>
      <c r="UKW28" s="383"/>
      <c r="UKX28" s="383"/>
      <c r="UKY28" s="383"/>
      <c r="UKZ28" s="383"/>
      <c r="ULA28" s="383"/>
      <c r="ULB28" s="383"/>
      <c r="ULC28" s="383"/>
      <c r="ULD28" s="383"/>
      <c r="ULE28" s="383"/>
      <c r="ULF28" s="383"/>
      <c r="ULG28" s="383"/>
      <c r="ULH28" s="383"/>
      <c r="ULI28" s="383"/>
      <c r="ULJ28" s="383"/>
      <c r="ULK28" s="383"/>
      <c r="ULL28" s="383"/>
      <c r="ULM28" s="383"/>
      <c r="ULN28" s="383"/>
      <c r="ULO28" s="383"/>
      <c r="ULP28" s="383"/>
      <c r="ULQ28" s="383"/>
      <c r="ULR28" s="383"/>
      <c r="ULS28" s="383"/>
      <c r="ULT28" s="383"/>
      <c r="ULU28" s="383"/>
      <c r="ULV28" s="383"/>
      <c r="ULW28" s="383"/>
      <c r="ULX28" s="383"/>
      <c r="ULY28" s="383"/>
      <c r="ULZ28" s="383"/>
      <c r="UMA28" s="383"/>
      <c r="UMB28" s="383"/>
      <c r="UMC28" s="383"/>
      <c r="UMD28" s="383"/>
      <c r="UME28" s="383"/>
      <c r="UMF28" s="383"/>
      <c r="UMG28" s="383"/>
      <c r="UMH28" s="383"/>
      <c r="UMI28" s="383"/>
      <c r="UMJ28" s="383"/>
      <c r="UMK28" s="383"/>
      <c r="UML28" s="383"/>
      <c r="UMM28" s="383"/>
      <c r="UMN28" s="383"/>
      <c r="UMO28" s="383"/>
      <c r="UMP28" s="383"/>
      <c r="UMQ28" s="383"/>
      <c r="UMR28" s="383"/>
      <c r="UMS28" s="383"/>
      <c r="UMT28" s="383"/>
      <c r="UMU28" s="383"/>
      <c r="UMV28" s="383"/>
      <c r="UMW28" s="383"/>
      <c r="UMX28" s="383"/>
      <c r="UMY28" s="383"/>
      <c r="UMZ28" s="383"/>
      <c r="UNA28" s="383"/>
      <c r="UNB28" s="383"/>
      <c r="UNC28" s="383"/>
      <c r="UND28" s="383"/>
      <c r="UNE28" s="383"/>
      <c r="UNF28" s="383"/>
      <c r="UNG28" s="383"/>
      <c r="UNH28" s="383"/>
      <c r="UNI28" s="383"/>
      <c r="UNJ28" s="383"/>
      <c r="UNK28" s="383"/>
      <c r="UNL28" s="383"/>
      <c r="UNM28" s="383"/>
      <c r="UNN28" s="383"/>
      <c r="UNO28" s="383"/>
      <c r="UNP28" s="383"/>
      <c r="UNQ28" s="383"/>
      <c r="UNR28" s="383"/>
      <c r="UNS28" s="383"/>
      <c r="UNT28" s="383"/>
      <c r="UNU28" s="383"/>
      <c r="UNV28" s="383"/>
      <c r="UNW28" s="383"/>
      <c r="UNX28" s="383"/>
      <c r="UNY28" s="383"/>
      <c r="UNZ28" s="383"/>
      <c r="UOA28" s="383"/>
      <c r="UOB28" s="383"/>
      <c r="UOC28" s="383"/>
      <c r="UOD28" s="383"/>
      <c r="UOE28" s="383"/>
      <c r="UOF28" s="383"/>
      <c r="UOG28" s="383"/>
      <c r="UOH28" s="383"/>
      <c r="UOI28" s="383"/>
      <c r="UOJ28" s="383"/>
      <c r="UOK28" s="383"/>
      <c r="UOL28" s="383"/>
      <c r="UOM28" s="383"/>
      <c r="UON28" s="383"/>
      <c r="UOO28" s="383"/>
      <c r="UOP28" s="383"/>
      <c r="UOQ28" s="383"/>
      <c r="UOR28" s="383"/>
      <c r="UOS28" s="383"/>
      <c r="UOT28" s="383"/>
      <c r="UOU28" s="383"/>
      <c r="UOV28" s="383"/>
      <c r="UOW28" s="383"/>
      <c r="UOX28" s="383"/>
      <c r="UOY28" s="383"/>
      <c r="UOZ28" s="383"/>
      <c r="UPA28" s="383"/>
      <c r="UPB28" s="383"/>
      <c r="UPC28" s="383"/>
      <c r="UPD28" s="383"/>
      <c r="UPE28" s="383"/>
      <c r="UPF28" s="383"/>
      <c r="UPG28" s="383"/>
      <c r="UPH28" s="383"/>
      <c r="UPI28" s="383"/>
      <c r="UPJ28" s="383"/>
      <c r="UPK28" s="383"/>
      <c r="UPL28" s="383"/>
      <c r="UPM28" s="383"/>
      <c r="UPN28" s="383"/>
      <c r="UPO28" s="383"/>
      <c r="UPP28" s="383"/>
      <c r="UPQ28" s="383"/>
      <c r="UPR28" s="383"/>
      <c r="UPS28" s="383"/>
      <c r="UPT28" s="383"/>
      <c r="UPU28" s="383"/>
      <c r="UPV28" s="383"/>
      <c r="UPW28" s="383"/>
      <c r="UPX28" s="383"/>
      <c r="UPY28" s="383"/>
      <c r="UPZ28" s="383"/>
      <c r="UQA28" s="383"/>
      <c r="UQB28" s="383"/>
      <c r="UQC28" s="383"/>
      <c r="UQD28" s="383"/>
      <c r="UQE28" s="383"/>
      <c r="UQF28" s="383"/>
      <c r="UQG28" s="383"/>
      <c r="UQH28" s="383"/>
      <c r="UQI28" s="383"/>
      <c r="UQJ28" s="383"/>
      <c r="UQK28" s="383"/>
      <c r="UQL28" s="383"/>
      <c r="UQM28" s="383"/>
      <c r="UQN28" s="383"/>
      <c r="UQO28" s="383"/>
      <c r="UQP28" s="383"/>
      <c r="UQQ28" s="383"/>
      <c r="UQR28" s="383"/>
      <c r="UQS28" s="383"/>
      <c r="UQT28" s="383"/>
      <c r="UQU28" s="383"/>
      <c r="UQV28" s="383"/>
      <c r="UQW28" s="383"/>
      <c r="UQX28" s="383"/>
      <c r="UQY28" s="383"/>
      <c r="UQZ28" s="383"/>
      <c r="URA28" s="383"/>
      <c r="URB28" s="383"/>
      <c r="URC28" s="383"/>
      <c r="URD28" s="383"/>
      <c r="URE28" s="383"/>
      <c r="URF28" s="383"/>
      <c r="URG28" s="383"/>
      <c r="URH28" s="383"/>
      <c r="URI28" s="383"/>
      <c r="URJ28" s="383"/>
      <c r="URK28" s="383"/>
      <c r="URL28" s="383"/>
      <c r="URM28" s="383"/>
      <c r="URN28" s="383"/>
      <c r="URO28" s="383"/>
      <c r="URP28" s="383"/>
      <c r="URQ28" s="383"/>
      <c r="URR28" s="383"/>
      <c r="URS28" s="383"/>
      <c r="URT28" s="383"/>
      <c r="URU28" s="383"/>
      <c r="URV28" s="383"/>
      <c r="URW28" s="383"/>
      <c r="URX28" s="383"/>
      <c r="URY28" s="383"/>
      <c r="URZ28" s="383"/>
      <c r="USA28" s="383"/>
      <c r="USB28" s="383"/>
      <c r="USC28" s="383"/>
      <c r="USD28" s="383"/>
      <c r="USE28" s="383"/>
      <c r="USF28" s="383"/>
      <c r="USG28" s="383"/>
      <c r="USH28" s="383"/>
      <c r="USI28" s="383"/>
      <c r="USJ28" s="383"/>
      <c r="USK28" s="383"/>
      <c r="USL28" s="383"/>
      <c r="USM28" s="383"/>
      <c r="USN28" s="383"/>
      <c r="USO28" s="383"/>
      <c r="USP28" s="383"/>
      <c r="USQ28" s="383"/>
      <c r="USR28" s="383"/>
      <c r="USS28" s="383"/>
      <c r="UST28" s="383"/>
      <c r="USU28" s="383"/>
      <c r="USV28" s="383"/>
      <c r="USW28" s="383"/>
      <c r="USX28" s="383"/>
      <c r="USY28" s="383"/>
      <c r="USZ28" s="383"/>
      <c r="UTA28" s="383"/>
      <c r="UTB28" s="383"/>
      <c r="UTC28" s="383"/>
      <c r="UTD28" s="383"/>
      <c r="UTE28" s="383"/>
      <c r="UTF28" s="383"/>
      <c r="UTG28" s="383"/>
      <c r="UTH28" s="383"/>
      <c r="UTI28" s="383"/>
      <c r="UTJ28" s="383"/>
      <c r="UTK28" s="383"/>
      <c r="UTL28" s="383"/>
      <c r="UTM28" s="383"/>
      <c r="UTN28" s="383"/>
      <c r="UTO28" s="383"/>
      <c r="UTP28" s="383"/>
      <c r="UTQ28" s="383"/>
      <c r="UTR28" s="383"/>
      <c r="UTS28" s="383"/>
      <c r="UTT28" s="383"/>
      <c r="UTU28" s="383"/>
      <c r="UTV28" s="383"/>
      <c r="UTW28" s="383"/>
      <c r="UTX28" s="383"/>
      <c r="UTY28" s="383"/>
      <c r="UTZ28" s="383"/>
      <c r="UUA28" s="383"/>
      <c r="UUB28" s="383"/>
      <c r="UUC28" s="383"/>
      <c r="UUD28" s="383"/>
      <c r="UUE28" s="383"/>
      <c r="UUF28" s="383"/>
      <c r="UUG28" s="383"/>
      <c r="UUH28" s="383"/>
      <c r="UUI28" s="383"/>
      <c r="UUJ28" s="383"/>
      <c r="UUK28" s="383"/>
      <c r="UUL28" s="383"/>
      <c r="UUM28" s="383"/>
      <c r="UUN28" s="383"/>
      <c r="UUO28" s="383"/>
      <c r="UUP28" s="383"/>
      <c r="UUQ28" s="383"/>
      <c r="UUR28" s="383"/>
      <c r="UUS28" s="383"/>
      <c r="UUT28" s="383"/>
      <c r="UUU28" s="383"/>
      <c r="UUV28" s="383"/>
      <c r="UUW28" s="383"/>
      <c r="UUX28" s="383"/>
      <c r="UUY28" s="383"/>
      <c r="UUZ28" s="383"/>
      <c r="UVA28" s="383"/>
      <c r="UVB28" s="383"/>
      <c r="UVC28" s="383"/>
      <c r="UVD28" s="383"/>
      <c r="UVE28" s="383"/>
      <c r="UVF28" s="383"/>
      <c r="UVG28" s="383"/>
      <c r="UVH28" s="383"/>
      <c r="UVI28" s="383"/>
      <c r="UVJ28" s="383"/>
      <c r="UVK28" s="383"/>
      <c r="UVL28" s="383"/>
      <c r="UVM28" s="383"/>
      <c r="UVN28" s="383"/>
      <c r="UVO28" s="383"/>
      <c r="UVP28" s="383"/>
      <c r="UVQ28" s="383"/>
      <c r="UVR28" s="383"/>
      <c r="UVS28" s="383"/>
      <c r="UVT28" s="383"/>
      <c r="UVU28" s="383"/>
      <c r="UVV28" s="383"/>
      <c r="UVW28" s="383"/>
      <c r="UVX28" s="383"/>
      <c r="UVY28" s="383"/>
      <c r="UVZ28" s="383"/>
      <c r="UWA28" s="383"/>
      <c r="UWB28" s="383"/>
      <c r="UWC28" s="383"/>
      <c r="UWD28" s="383"/>
      <c r="UWE28" s="383"/>
      <c r="UWF28" s="383"/>
      <c r="UWG28" s="383"/>
      <c r="UWH28" s="383"/>
      <c r="UWI28" s="383"/>
      <c r="UWJ28" s="383"/>
      <c r="UWK28" s="383"/>
      <c r="UWL28" s="383"/>
      <c r="UWM28" s="383"/>
      <c r="UWN28" s="383"/>
      <c r="UWO28" s="383"/>
      <c r="UWP28" s="383"/>
      <c r="UWQ28" s="383"/>
      <c r="UWR28" s="383"/>
      <c r="UWS28" s="383"/>
      <c r="UWT28" s="383"/>
      <c r="UWU28" s="383"/>
      <c r="UWV28" s="383"/>
      <c r="UWW28" s="383"/>
      <c r="UWX28" s="383"/>
      <c r="UWY28" s="383"/>
      <c r="UWZ28" s="383"/>
      <c r="UXA28" s="383"/>
      <c r="UXB28" s="383"/>
      <c r="UXC28" s="383"/>
      <c r="UXD28" s="383"/>
      <c r="UXE28" s="383"/>
      <c r="UXF28" s="383"/>
      <c r="UXG28" s="383"/>
      <c r="UXH28" s="383"/>
      <c r="UXI28" s="383"/>
      <c r="UXJ28" s="383"/>
      <c r="UXK28" s="383"/>
      <c r="UXL28" s="383"/>
      <c r="UXM28" s="383"/>
      <c r="UXN28" s="383"/>
      <c r="UXO28" s="383"/>
      <c r="UXP28" s="383"/>
      <c r="UXQ28" s="383"/>
      <c r="UXR28" s="383"/>
      <c r="UXS28" s="383"/>
      <c r="UXT28" s="383"/>
      <c r="UXU28" s="383"/>
      <c r="UXV28" s="383"/>
      <c r="UXW28" s="383"/>
      <c r="UXX28" s="383"/>
      <c r="UXY28" s="383"/>
      <c r="UXZ28" s="383"/>
      <c r="UYA28" s="383"/>
      <c r="UYB28" s="383"/>
      <c r="UYC28" s="383"/>
      <c r="UYD28" s="383"/>
      <c r="UYE28" s="383"/>
      <c r="UYF28" s="383"/>
      <c r="UYG28" s="383"/>
      <c r="UYH28" s="383"/>
      <c r="UYI28" s="383"/>
      <c r="UYJ28" s="383"/>
      <c r="UYK28" s="383"/>
      <c r="UYL28" s="383"/>
      <c r="UYM28" s="383"/>
      <c r="UYN28" s="383"/>
      <c r="UYO28" s="383"/>
      <c r="UYP28" s="383"/>
      <c r="UYQ28" s="383"/>
      <c r="UYR28" s="383"/>
      <c r="UYS28" s="383"/>
      <c r="UYT28" s="383"/>
      <c r="UYU28" s="383"/>
      <c r="UYV28" s="383"/>
      <c r="UYW28" s="383"/>
      <c r="UYX28" s="383"/>
      <c r="UYY28" s="383"/>
      <c r="UYZ28" s="383"/>
      <c r="UZA28" s="383"/>
      <c r="UZB28" s="383"/>
      <c r="UZC28" s="383"/>
      <c r="UZD28" s="383"/>
      <c r="UZE28" s="383"/>
      <c r="UZF28" s="383"/>
      <c r="UZG28" s="383"/>
      <c r="UZH28" s="383"/>
      <c r="UZI28" s="383"/>
      <c r="UZJ28" s="383"/>
      <c r="UZK28" s="383"/>
      <c r="UZL28" s="383"/>
      <c r="UZM28" s="383"/>
      <c r="UZN28" s="383"/>
      <c r="UZO28" s="383"/>
      <c r="UZP28" s="383"/>
      <c r="UZQ28" s="383"/>
      <c r="UZR28" s="383"/>
      <c r="UZS28" s="383"/>
      <c r="UZT28" s="383"/>
      <c r="UZU28" s="383"/>
      <c r="UZV28" s="383"/>
      <c r="UZW28" s="383"/>
      <c r="UZX28" s="383"/>
      <c r="UZY28" s="383"/>
      <c r="UZZ28" s="383"/>
      <c r="VAA28" s="383"/>
      <c r="VAB28" s="383"/>
      <c r="VAC28" s="383"/>
      <c r="VAD28" s="383"/>
      <c r="VAE28" s="383"/>
      <c r="VAF28" s="383"/>
      <c r="VAG28" s="383"/>
      <c r="VAH28" s="383"/>
      <c r="VAI28" s="383"/>
      <c r="VAJ28" s="383"/>
      <c r="VAK28" s="383"/>
      <c r="VAL28" s="383"/>
      <c r="VAM28" s="383"/>
      <c r="VAN28" s="383"/>
      <c r="VAO28" s="383"/>
      <c r="VAP28" s="383"/>
      <c r="VAQ28" s="383"/>
      <c r="VAR28" s="383"/>
      <c r="VAS28" s="383"/>
      <c r="VAT28" s="383"/>
      <c r="VAU28" s="383"/>
      <c r="VAV28" s="383"/>
      <c r="VAW28" s="383"/>
      <c r="VAX28" s="383"/>
      <c r="VAY28" s="383"/>
      <c r="VAZ28" s="383"/>
      <c r="VBA28" s="383"/>
      <c r="VBB28" s="383"/>
      <c r="VBC28" s="383"/>
      <c r="VBD28" s="383"/>
      <c r="VBE28" s="383"/>
      <c r="VBF28" s="383"/>
      <c r="VBG28" s="383"/>
      <c r="VBH28" s="383"/>
      <c r="VBI28" s="383"/>
      <c r="VBJ28" s="383"/>
      <c r="VBK28" s="383"/>
      <c r="VBL28" s="383"/>
      <c r="VBM28" s="383"/>
      <c r="VBN28" s="383"/>
      <c r="VBO28" s="383"/>
      <c r="VBP28" s="383"/>
      <c r="VBQ28" s="383"/>
      <c r="VBR28" s="383"/>
      <c r="VBS28" s="383"/>
      <c r="VBT28" s="383"/>
      <c r="VBU28" s="383"/>
      <c r="VBV28" s="383"/>
      <c r="VBW28" s="383"/>
      <c r="VBX28" s="383"/>
      <c r="VBY28" s="383"/>
      <c r="VBZ28" s="383"/>
      <c r="VCA28" s="383"/>
      <c r="VCB28" s="383"/>
      <c r="VCC28" s="383"/>
      <c r="VCD28" s="383"/>
      <c r="VCE28" s="383"/>
      <c r="VCF28" s="383"/>
      <c r="VCG28" s="383"/>
      <c r="VCH28" s="383"/>
      <c r="VCI28" s="383"/>
      <c r="VCJ28" s="383"/>
      <c r="VCK28" s="383"/>
      <c r="VCL28" s="383"/>
      <c r="VCM28" s="383"/>
      <c r="VCN28" s="383"/>
      <c r="VCO28" s="383"/>
      <c r="VCP28" s="383"/>
      <c r="VCQ28" s="383"/>
      <c r="VCR28" s="383"/>
      <c r="VCS28" s="383"/>
      <c r="VCT28" s="383"/>
      <c r="VCU28" s="383"/>
      <c r="VCV28" s="383"/>
      <c r="VCW28" s="383"/>
      <c r="VCX28" s="383"/>
      <c r="VCY28" s="383"/>
      <c r="VCZ28" s="383"/>
      <c r="VDA28" s="383"/>
      <c r="VDB28" s="383"/>
      <c r="VDC28" s="383"/>
      <c r="VDD28" s="383"/>
      <c r="VDE28" s="383"/>
      <c r="VDF28" s="383"/>
      <c r="VDG28" s="383"/>
      <c r="VDH28" s="383"/>
      <c r="VDI28" s="383"/>
      <c r="VDJ28" s="383"/>
      <c r="VDK28" s="383"/>
      <c r="VDL28" s="383"/>
      <c r="VDM28" s="383"/>
      <c r="VDN28" s="383"/>
      <c r="VDO28" s="383"/>
      <c r="VDP28" s="383"/>
      <c r="VDQ28" s="383"/>
      <c r="VDR28" s="383"/>
      <c r="VDS28" s="383"/>
      <c r="VDT28" s="383"/>
      <c r="VDU28" s="383"/>
      <c r="VDV28" s="383"/>
      <c r="VDW28" s="383"/>
      <c r="VDX28" s="383"/>
      <c r="VDY28" s="383"/>
      <c r="VDZ28" s="383"/>
      <c r="VEA28" s="383"/>
      <c r="VEB28" s="383"/>
      <c r="VEC28" s="383"/>
      <c r="VED28" s="383"/>
      <c r="VEE28" s="383"/>
      <c r="VEF28" s="383"/>
      <c r="VEG28" s="383"/>
      <c r="VEH28" s="383"/>
      <c r="VEI28" s="383"/>
      <c r="VEJ28" s="383"/>
      <c r="VEK28" s="383"/>
      <c r="VEL28" s="383"/>
      <c r="VEM28" s="383"/>
      <c r="VEN28" s="383"/>
      <c r="VEO28" s="383"/>
      <c r="VEP28" s="383"/>
      <c r="VEQ28" s="383"/>
      <c r="VER28" s="383"/>
      <c r="VES28" s="383"/>
      <c r="VET28" s="383"/>
      <c r="VEU28" s="383"/>
      <c r="VEV28" s="383"/>
      <c r="VEW28" s="383"/>
      <c r="VEX28" s="383"/>
      <c r="VEY28" s="383"/>
      <c r="VEZ28" s="383"/>
      <c r="VFA28" s="383"/>
      <c r="VFB28" s="383"/>
      <c r="VFC28" s="383"/>
      <c r="VFD28" s="383"/>
      <c r="VFE28" s="383"/>
      <c r="VFF28" s="383"/>
      <c r="VFG28" s="383"/>
      <c r="VFH28" s="383"/>
      <c r="VFI28" s="383"/>
      <c r="VFJ28" s="383"/>
      <c r="VFK28" s="383"/>
      <c r="VFL28" s="383"/>
      <c r="VFM28" s="383"/>
      <c r="VFN28" s="383"/>
      <c r="VFO28" s="383"/>
      <c r="VFP28" s="383"/>
      <c r="VFQ28" s="383"/>
      <c r="VFR28" s="383"/>
      <c r="VFS28" s="383"/>
      <c r="VFT28" s="383"/>
      <c r="VFU28" s="383"/>
      <c r="VFV28" s="383"/>
      <c r="VFW28" s="383"/>
      <c r="VFX28" s="383"/>
      <c r="VFY28" s="383"/>
      <c r="VFZ28" s="383"/>
      <c r="VGA28" s="383"/>
      <c r="VGB28" s="383"/>
      <c r="VGC28" s="383"/>
      <c r="VGD28" s="383"/>
      <c r="VGE28" s="383"/>
      <c r="VGF28" s="383"/>
      <c r="VGG28" s="383"/>
      <c r="VGH28" s="383"/>
      <c r="VGI28" s="383"/>
      <c r="VGJ28" s="383"/>
      <c r="VGK28" s="383"/>
      <c r="VGL28" s="383"/>
      <c r="VGM28" s="383"/>
      <c r="VGN28" s="383"/>
      <c r="VGO28" s="383"/>
      <c r="VGP28" s="383"/>
      <c r="VGQ28" s="383"/>
      <c r="VGR28" s="383"/>
      <c r="VGS28" s="383"/>
      <c r="VGT28" s="383"/>
      <c r="VGU28" s="383"/>
      <c r="VGV28" s="383"/>
      <c r="VGW28" s="383"/>
      <c r="VGX28" s="383"/>
      <c r="VGY28" s="383"/>
      <c r="VGZ28" s="383"/>
      <c r="VHA28" s="383"/>
      <c r="VHB28" s="383"/>
      <c r="VHC28" s="383"/>
      <c r="VHD28" s="383"/>
      <c r="VHE28" s="383"/>
      <c r="VHF28" s="383"/>
      <c r="VHG28" s="383"/>
      <c r="VHH28" s="383"/>
      <c r="VHI28" s="383"/>
      <c r="VHJ28" s="383"/>
      <c r="VHK28" s="383"/>
      <c r="VHL28" s="383"/>
      <c r="VHM28" s="383"/>
      <c r="VHN28" s="383"/>
      <c r="VHO28" s="383"/>
      <c r="VHP28" s="383"/>
      <c r="VHQ28" s="383"/>
      <c r="VHR28" s="383"/>
      <c r="VHS28" s="383"/>
      <c r="VHT28" s="383"/>
      <c r="VHU28" s="383"/>
      <c r="VHV28" s="383"/>
      <c r="VHW28" s="383"/>
      <c r="VHX28" s="383"/>
      <c r="VHY28" s="383"/>
      <c r="VHZ28" s="383"/>
      <c r="VIA28" s="383"/>
      <c r="VIB28" s="383"/>
      <c r="VIC28" s="383"/>
      <c r="VID28" s="383"/>
      <c r="VIE28" s="383"/>
      <c r="VIF28" s="383"/>
      <c r="VIG28" s="383"/>
      <c r="VIH28" s="383"/>
      <c r="VII28" s="383"/>
      <c r="VIJ28" s="383"/>
      <c r="VIK28" s="383"/>
      <c r="VIL28" s="383"/>
      <c r="VIM28" s="383"/>
      <c r="VIN28" s="383"/>
      <c r="VIO28" s="383"/>
      <c r="VIP28" s="383"/>
      <c r="VIQ28" s="383"/>
      <c r="VIR28" s="383"/>
      <c r="VIS28" s="383"/>
      <c r="VIT28" s="383"/>
      <c r="VIU28" s="383"/>
      <c r="VIV28" s="383"/>
      <c r="VIW28" s="383"/>
      <c r="VIX28" s="383"/>
      <c r="VIY28" s="383"/>
      <c r="VIZ28" s="383"/>
      <c r="VJA28" s="383"/>
      <c r="VJB28" s="383"/>
      <c r="VJC28" s="383"/>
      <c r="VJD28" s="383"/>
      <c r="VJE28" s="383"/>
      <c r="VJF28" s="383"/>
      <c r="VJG28" s="383"/>
      <c r="VJH28" s="383"/>
      <c r="VJI28" s="383"/>
      <c r="VJJ28" s="383"/>
      <c r="VJK28" s="383"/>
      <c r="VJL28" s="383"/>
      <c r="VJM28" s="383"/>
      <c r="VJN28" s="383"/>
      <c r="VJO28" s="383"/>
      <c r="VJP28" s="383"/>
      <c r="VJQ28" s="383"/>
      <c r="VJR28" s="383"/>
      <c r="VJS28" s="383"/>
      <c r="VJT28" s="383"/>
      <c r="VJU28" s="383"/>
      <c r="VJV28" s="383"/>
      <c r="VJW28" s="383"/>
      <c r="VJX28" s="383"/>
      <c r="VJY28" s="383"/>
      <c r="VJZ28" s="383"/>
      <c r="VKA28" s="383"/>
      <c r="VKB28" s="383"/>
      <c r="VKC28" s="383"/>
      <c r="VKD28" s="383"/>
      <c r="VKE28" s="383"/>
      <c r="VKF28" s="383"/>
      <c r="VKG28" s="383"/>
      <c r="VKH28" s="383"/>
      <c r="VKI28" s="383"/>
      <c r="VKJ28" s="383"/>
      <c r="VKK28" s="383"/>
      <c r="VKL28" s="383"/>
      <c r="VKM28" s="383"/>
      <c r="VKN28" s="383"/>
      <c r="VKO28" s="383"/>
      <c r="VKP28" s="383"/>
      <c r="VKQ28" s="383"/>
      <c r="VKR28" s="383"/>
      <c r="VKS28" s="383"/>
      <c r="VKT28" s="383"/>
      <c r="VKU28" s="383"/>
      <c r="VKV28" s="383"/>
      <c r="VKW28" s="383"/>
      <c r="VKX28" s="383"/>
      <c r="VKY28" s="383"/>
      <c r="VKZ28" s="383"/>
      <c r="VLA28" s="383"/>
      <c r="VLB28" s="383"/>
      <c r="VLC28" s="383"/>
      <c r="VLD28" s="383"/>
      <c r="VLE28" s="383"/>
      <c r="VLF28" s="383"/>
      <c r="VLG28" s="383"/>
      <c r="VLH28" s="383"/>
      <c r="VLI28" s="383"/>
      <c r="VLJ28" s="383"/>
      <c r="VLK28" s="383"/>
      <c r="VLL28" s="383"/>
      <c r="VLM28" s="383"/>
      <c r="VLN28" s="383"/>
      <c r="VLO28" s="383"/>
      <c r="VLP28" s="383"/>
      <c r="VLQ28" s="383"/>
      <c r="VLR28" s="383"/>
      <c r="VLS28" s="383"/>
      <c r="VLT28" s="383"/>
      <c r="VLU28" s="383"/>
      <c r="VLV28" s="383"/>
      <c r="VLW28" s="383"/>
      <c r="VLX28" s="383"/>
      <c r="VLY28" s="383"/>
      <c r="VLZ28" s="383"/>
      <c r="VMA28" s="383"/>
      <c r="VMB28" s="383"/>
      <c r="VMC28" s="383"/>
      <c r="VMD28" s="383"/>
      <c r="VME28" s="383"/>
      <c r="VMF28" s="383"/>
      <c r="VMG28" s="383"/>
      <c r="VMH28" s="383"/>
      <c r="VMI28" s="383"/>
      <c r="VMJ28" s="383"/>
      <c r="VMK28" s="383"/>
      <c r="VML28" s="383"/>
      <c r="VMM28" s="383"/>
      <c r="VMN28" s="383"/>
      <c r="VMO28" s="383"/>
      <c r="VMP28" s="383"/>
      <c r="VMQ28" s="383"/>
      <c r="VMR28" s="383"/>
      <c r="VMS28" s="383"/>
      <c r="VMT28" s="383"/>
      <c r="VMU28" s="383"/>
      <c r="VMV28" s="383"/>
      <c r="VMW28" s="383"/>
      <c r="VMX28" s="383"/>
      <c r="VMY28" s="383"/>
      <c r="VMZ28" s="383"/>
      <c r="VNA28" s="383"/>
      <c r="VNB28" s="383"/>
      <c r="VNC28" s="383"/>
      <c r="VND28" s="383"/>
      <c r="VNE28" s="383"/>
      <c r="VNF28" s="383"/>
      <c r="VNG28" s="383"/>
      <c r="VNH28" s="383"/>
      <c r="VNI28" s="383"/>
      <c r="VNJ28" s="383"/>
      <c r="VNK28" s="383"/>
      <c r="VNL28" s="383"/>
      <c r="VNM28" s="383"/>
      <c r="VNN28" s="383"/>
      <c r="VNO28" s="383"/>
      <c r="VNP28" s="383"/>
      <c r="VNQ28" s="383"/>
      <c r="VNR28" s="383"/>
      <c r="VNS28" s="383"/>
      <c r="VNT28" s="383"/>
      <c r="VNU28" s="383"/>
      <c r="VNV28" s="383"/>
      <c r="VNW28" s="383"/>
      <c r="VNX28" s="383"/>
      <c r="VNY28" s="383"/>
      <c r="VNZ28" s="383"/>
      <c r="VOA28" s="383"/>
      <c r="VOB28" s="383"/>
      <c r="VOC28" s="383"/>
      <c r="VOD28" s="383"/>
      <c r="VOE28" s="383"/>
      <c r="VOF28" s="383"/>
      <c r="VOG28" s="383"/>
      <c r="VOH28" s="383"/>
      <c r="VOI28" s="383"/>
      <c r="VOJ28" s="383"/>
      <c r="VOK28" s="383"/>
      <c r="VOL28" s="383"/>
      <c r="VOM28" s="383"/>
      <c r="VON28" s="383"/>
      <c r="VOO28" s="383"/>
      <c r="VOP28" s="383"/>
      <c r="VOQ28" s="383"/>
      <c r="VOR28" s="383"/>
      <c r="VOS28" s="383"/>
      <c r="VOT28" s="383"/>
      <c r="VOU28" s="383"/>
      <c r="VOV28" s="383"/>
      <c r="VOW28" s="383"/>
      <c r="VOX28" s="383"/>
      <c r="VOY28" s="383"/>
      <c r="VOZ28" s="383"/>
      <c r="VPA28" s="383"/>
      <c r="VPB28" s="383"/>
      <c r="VPC28" s="383"/>
      <c r="VPD28" s="383"/>
      <c r="VPE28" s="383"/>
      <c r="VPF28" s="383"/>
      <c r="VPG28" s="383"/>
      <c r="VPH28" s="383"/>
      <c r="VPI28" s="383"/>
      <c r="VPJ28" s="383"/>
      <c r="VPK28" s="383"/>
      <c r="VPL28" s="383"/>
      <c r="VPM28" s="383"/>
      <c r="VPN28" s="383"/>
      <c r="VPO28" s="383"/>
      <c r="VPP28" s="383"/>
      <c r="VPQ28" s="383"/>
      <c r="VPR28" s="383"/>
      <c r="VPS28" s="383"/>
      <c r="VPT28" s="383"/>
      <c r="VPU28" s="383"/>
      <c r="VPV28" s="383"/>
      <c r="VPW28" s="383"/>
      <c r="VPX28" s="383"/>
      <c r="VPY28" s="383"/>
      <c r="VPZ28" s="383"/>
      <c r="VQA28" s="383"/>
      <c r="VQB28" s="383"/>
      <c r="VQC28" s="383"/>
      <c r="VQD28" s="383"/>
      <c r="VQE28" s="383"/>
      <c r="VQF28" s="383"/>
      <c r="VQG28" s="383"/>
      <c r="VQH28" s="383"/>
      <c r="VQI28" s="383"/>
      <c r="VQJ28" s="383"/>
      <c r="VQK28" s="383"/>
      <c r="VQL28" s="383"/>
      <c r="VQM28" s="383"/>
      <c r="VQN28" s="383"/>
      <c r="VQO28" s="383"/>
      <c r="VQP28" s="383"/>
      <c r="VQQ28" s="383"/>
      <c r="VQR28" s="383"/>
      <c r="VQS28" s="383"/>
      <c r="VQT28" s="383"/>
      <c r="VQU28" s="383"/>
      <c r="VQV28" s="383"/>
      <c r="VQW28" s="383"/>
      <c r="VQX28" s="383"/>
      <c r="VQY28" s="383"/>
      <c r="VQZ28" s="383"/>
      <c r="VRA28" s="383"/>
      <c r="VRB28" s="383"/>
      <c r="VRC28" s="383"/>
      <c r="VRD28" s="383"/>
      <c r="VRE28" s="383"/>
      <c r="VRF28" s="383"/>
      <c r="VRG28" s="383"/>
      <c r="VRH28" s="383"/>
      <c r="VRI28" s="383"/>
      <c r="VRJ28" s="383"/>
      <c r="VRK28" s="383"/>
      <c r="VRL28" s="383"/>
      <c r="VRM28" s="383"/>
      <c r="VRN28" s="383"/>
      <c r="VRO28" s="383"/>
      <c r="VRP28" s="383"/>
      <c r="VRQ28" s="383"/>
      <c r="VRR28" s="383"/>
      <c r="VRS28" s="383"/>
      <c r="VRT28" s="383"/>
      <c r="VRU28" s="383"/>
      <c r="VRV28" s="383"/>
      <c r="VRW28" s="383"/>
      <c r="VRX28" s="383"/>
      <c r="VRY28" s="383"/>
      <c r="VRZ28" s="383"/>
      <c r="VSA28" s="383"/>
      <c r="VSB28" s="383"/>
      <c r="VSC28" s="383"/>
      <c r="VSD28" s="383"/>
      <c r="VSE28" s="383"/>
      <c r="VSF28" s="383"/>
      <c r="VSG28" s="383"/>
      <c r="VSH28" s="383"/>
      <c r="VSI28" s="383"/>
      <c r="VSJ28" s="383"/>
      <c r="VSK28" s="383"/>
      <c r="VSL28" s="383"/>
      <c r="VSM28" s="383"/>
      <c r="VSN28" s="383"/>
      <c r="VSO28" s="383"/>
      <c r="VSP28" s="383"/>
      <c r="VSQ28" s="383"/>
      <c r="VSR28" s="383"/>
      <c r="VSS28" s="383"/>
      <c r="VST28" s="383"/>
      <c r="VSU28" s="383"/>
      <c r="VSV28" s="383"/>
      <c r="VSW28" s="383"/>
      <c r="VSX28" s="383"/>
      <c r="VSY28" s="383"/>
      <c r="VSZ28" s="383"/>
      <c r="VTA28" s="383"/>
      <c r="VTB28" s="383"/>
      <c r="VTC28" s="383"/>
      <c r="VTD28" s="383"/>
      <c r="VTE28" s="383"/>
      <c r="VTF28" s="383"/>
      <c r="VTG28" s="383"/>
      <c r="VTH28" s="383"/>
      <c r="VTI28" s="383"/>
      <c r="VTJ28" s="383"/>
      <c r="VTK28" s="383"/>
      <c r="VTL28" s="383"/>
      <c r="VTM28" s="383"/>
      <c r="VTN28" s="383"/>
      <c r="VTO28" s="383"/>
      <c r="VTP28" s="383"/>
      <c r="VTQ28" s="383"/>
      <c r="VTR28" s="383"/>
      <c r="VTS28" s="383"/>
      <c r="VTT28" s="383"/>
      <c r="VTU28" s="383"/>
      <c r="VTV28" s="383"/>
      <c r="VTW28" s="383"/>
      <c r="VTX28" s="383"/>
      <c r="VTY28" s="383"/>
      <c r="VTZ28" s="383"/>
      <c r="VUA28" s="383"/>
      <c r="VUB28" s="383"/>
      <c r="VUC28" s="383"/>
      <c r="VUD28" s="383"/>
      <c r="VUE28" s="383"/>
      <c r="VUF28" s="383"/>
      <c r="VUG28" s="383"/>
      <c r="VUH28" s="383"/>
      <c r="VUI28" s="383"/>
      <c r="VUJ28" s="383"/>
      <c r="VUK28" s="383"/>
      <c r="VUL28" s="383"/>
      <c r="VUM28" s="383"/>
      <c r="VUN28" s="383"/>
      <c r="VUO28" s="383"/>
      <c r="VUP28" s="383"/>
      <c r="VUQ28" s="383"/>
      <c r="VUR28" s="383"/>
      <c r="VUS28" s="383"/>
      <c r="VUT28" s="383"/>
      <c r="VUU28" s="383"/>
      <c r="VUV28" s="383"/>
      <c r="VUW28" s="383"/>
      <c r="VUX28" s="383"/>
      <c r="VUY28" s="383"/>
      <c r="VUZ28" s="383"/>
      <c r="VVA28" s="383"/>
      <c r="VVB28" s="383"/>
      <c r="VVC28" s="383"/>
      <c r="VVD28" s="383"/>
      <c r="VVE28" s="383"/>
      <c r="VVF28" s="383"/>
      <c r="VVG28" s="383"/>
      <c r="VVH28" s="383"/>
      <c r="VVI28" s="383"/>
      <c r="VVJ28" s="383"/>
      <c r="VVK28" s="383"/>
      <c r="VVL28" s="383"/>
      <c r="VVM28" s="383"/>
      <c r="VVN28" s="383"/>
      <c r="VVO28" s="383"/>
      <c r="VVP28" s="383"/>
      <c r="VVQ28" s="383"/>
      <c r="VVR28" s="383"/>
      <c r="VVS28" s="383"/>
      <c r="VVT28" s="383"/>
      <c r="VVU28" s="383"/>
      <c r="VVV28" s="383"/>
      <c r="VVW28" s="383"/>
      <c r="VVX28" s="383"/>
      <c r="VVY28" s="383"/>
      <c r="VVZ28" s="383"/>
      <c r="VWA28" s="383"/>
      <c r="VWB28" s="383"/>
      <c r="VWC28" s="383"/>
      <c r="VWD28" s="383"/>
      <c r="VWE28" s="383"/>
      <c r="VWF28" s="383"/>
      <c r="VWG28" s="383"/>
      <c r="VWH28" s="383"/>
      <c r="VWI28" s="383"/>
      <c r="VWJ28" s="383"/>
      <c r="VWK28" s="383"/>
      <c r="VWL28" s="383"/>
      <c r="VWM28" s="383"/>
      <c r="VWN28" s="383"/>
      <c r="VWO28" s="383"/>
      <c r="VWP28" s="383"/>
      <c r="VWQ28" s="383"/>
      <c r="VWR28" s="383"/>
      <c r="VWS28" s="383"/>
      <c r="VWT28" s="383"/>
      <c r="VWU28" s="383"/>
      <c r="VWV28" s="383"/>
      <c r="VWW28" s="383"/>
      <c r="VWX28" s="383"/>
      <c r="VWY28" s="383"/>
      <c r="VWZ28" s="383"/>
      <c r="VXA28" s="383"/>
      <c r="VXB28" s="383"/>
      <c r="VXC28" s="383"/>
      <c r="VXD28" s="383"/>
      <c r="VXE28" s="383"/>
      <c r="VXF28" s="383"/>
      <c r="VXG28" s="383"/>
      <c r="VXH28" s="383"/>
      <c r="VXI28" s="383"/>
      <c r="VXJ28" s="383"/>
      <c r="VXK28" s="383"/>
      <c r="VXL28" s="383"/>
      <c r="VXM28" s="383"/>
      <c r="VXN28" s="383"/>
      <c r="VXO28" s="383"/>
      <c r="VXP28" s="383"/>
      <c r="VXQ28" s="383"/>
      <c r="VXR28" s="383"/>
      <c r="VXS28" s="383"/>
      <c r="VXT28" s="383"/>
      <c r="VXU28" s="383"/>
      <c r="VXV28" s="383"/>
      <c r="VXW28" s="383"/>
      <c r="VXX28" s="383"/>
      <c r="VXY28" s="383"/>
      <c r="VXZ28" s="383"/>
      <c r="VYA28" s="383"/>
      <c r="VYB28" s="383"/>
      <c r="VYC28" s="383"/>
      <c r="VYD28" s="383"/>
      <c r="VYE28" s="383"/>
      <c r="VYF28" s="383"/>
      <c r="VYG28" s="383"/>
      <c r="VYH28" s="383"/>
      <c r="VYI28" s="383"/>
      <c r="VYJ28" s="383"/>
      <c r="VYK28" s="383"/>
      <c r="VYL28" s="383"/>
      <c r="VYM28" s="383"/>
      <c r="VYN28" s="383"/>
      <c r="VYO28" s="383"/>
      <c r="VYP28" s="383"/>
      <c r="VYQ28" s="383"/>
      <c r="VYR28" s="383"/>
      <c r="VYS28" s="383"/>
      <c r="VYT28" s="383"/>
      <c r="VYU28" s="383"/>
      <c r="VYV28" s="383"/>
      <c r="VYW28" s="383"/>
      <c r="VYX28" s="383"/>
      <c r="VYY28" s="383"/>
      <c r="VYZ28" s="383"/>
      <c r="VZA28" s="383"/>
      <c r="VZB28" s="383"/>
      <c r="VZC28" s="383"/>
      <c r="VZD28" s="383"/>
      <c r="VZE28" s="383"/>
      <c r="VZF28" s="383"/>
      <c r="VZG28" s="383"/>
      <c r="VZH28" s="383"/>
      <c r="VZI28" s="383"/>
      <c r="VZJ28" s="383"/>
      <c r="VZK28" s="383"/>
      <c r="VZL28" s="383"/>
      <c r="VZM28" s="383"/>
      <c r="VZN28" s="383"/>
      <c r="VZO28" s="383"/>
      <c r="VZP28" s="383"/>
      <c r="VZQ28" s="383"/>
      <c r="VZR28" s="383"/>
      <c r="VZS28" s="383"/>
      <c r="VZT28" s="383"/>
      <c r="VZU28" s="383"/>
      <c r="VZV28" s="383"/>
      <c r="VZW28" s="383"/>
      <c r="VZX28" s="383"/>
      <c r="VZY28" s="383"/>
      <c r="VZZ28" s="383"/>
      <c r="WAA28" s="383"/>
      <c r="WAB28" s="383"/>
      <c r="WAC28" s="383"/>
      <c r="WAD28" s="383"/>
      <c r="WAE28" s="383"/>
      <c r="WAF28" s="383"/>
      <c r="WAG28" s="383"/>
      <c r="WAH28" s="383"/>
      <c r="WAI28" s="383"/>
      <c r="WAJ28" s="383"/>
      <c r="WAK28" s="383"/>
      <c r="WAL28" s="383"/>
      <c r="WAM28" s="383"/>
      <c r="WAN28" s="383"/>
      <c r="WAO28" s="383"/>
      <c r="WAP28" s="383"/>
      <c r="WAQ28" s="383"/>
      <c r="WAR28" s="383"/>
      <c r="WAS28" s="383"/>
      <c r="WAT28" s="383"/>
      <c r="WAU28" s="383"/>
      <c r="WAV28" s="383"/>
      <c r="WAW28" s="383"/>
      <c r="WAX28" s="383"/>
      <c r="WAY28" s="383"/>
      <c r="WAZ28" s="383"/>
      <c r="WBA28" s="383"/>
      <c r="WBB28" s="383"/>
      <c r="WBC28" s="383"/>
      <c r="WBD28" s="383"/>
      <c r="WBE28" s="383"/>
      <c r="WBF28" s="383"/>
      <c r="WBG28" s="383"/>
      <c r="WBH28" s="383"/>
      <c r="WBI28" s="383"/>
      <c r="WBJ28" s="383"/>
      <c r="WBK28" s="383"/>
      <c r="WBL28" s="383"/>
      <c r="WBM28" s="383"/>
      <c r="WBN28" s="383"/>
      <c r="WBO28" s="383"/>
      <c r="WBP28" s="383"/>
      <c r="WBQ28" s="383"/>
      <c r="WBR28" s="383"/>
      <c r="WBS28" s="383"/>
      <c r="WBT28" s="383"/>
      <c r="WBU28" s="383"/>
      <c r="WBV28" s="383"/>
      <c r="WBW28" s="383"/>
      <c r="WBX28" s="383"/>
      <c r="WBY28" s="383"/>
      <c r="WBZ28" s="383"/>
      <c r="WCA28" s="383"/>
      <c r="WCB28" s="383"/>
      <c r="WCC28" s="383"/>
      <c r="WCD28" s="383"/>
      <c r="WCE28" s="383"/>
      <c r="WCF28" s="383"/>
      <c r="WCG28" s="383"/>
      <c r="WCH28" s="383"/>
      <c r="WCI28" s="383"/>
      <c r="WCJ28" s="383"/>
      <c r="WCK28" s="383"/>
      <c r="WCL28" s="383"/>
      <c r="WCM28" s="383"/>
      <c r="WCN28" s="383"/>
      <c r="WCO28" s="383"/>
      <c r="WCP28" s="383"/>
      <c r="WCQ28" s="383"/>
      <c r="WCR28" s="383"/>
      <c r="WCS28" s="383"/>
      <c r="WCT28" s="383"/>
      <c r="WCU28" s="383"/>
      <c r="WCV28" s="383"/>
      <c r="WCW28" s="383"/>
      <c r="WCX28" s="383"/>
      <c r="WCY28" s="383"/>
      <c r="WCZ28" s="383"/>
      <c r="WDA28" s="383"/>
      <c r="WDB28" s="383"/>
      <c r="WDC28" s="383"/>
      <c r="WDD28" s="383"/>
      <c r="WDE28" s="383"/>
      <c r="WDF28" s="383"/>
      <c r="WDG28" s="383"/>
      <c r="WDH28" s="383"/>
      <c r="WDI28" s="383"/>
      <c r="WDJ28" s="383"/>
      <c r="WDK28" s="383"/>
      <c r="WDL28" s="383"/>
      <c r="WDM28" s="383"/>
      <c r="WDN28" s="383"/>
      <c r="WDO28" s="383"/>
      <c r="WDP28" s="383"/>
      <c r="WDQ28" s="383"/>
      <c r="WDR28" s="383"/>
      <c r="WDS28" s="383"/>
      <c r="WDT28" s="383"/>
      <c r="WDU28" s="383"/>
      <c r="WDV28" s="383"/>
      <c r="WDW28" s="383"/>
      <c r="WDX28" s="383"/>
      <c r="WDY28" s="383"/>
      <c r="WDZ28" s="383"/>
      <c r="WEA28" s="383"/>
      <c r="WEB28" s="383"/>
      <c r="WEC28" s="383"/>
      <c r="WED28" s="383"/>
      <c r="WEE28" s="383"/>
      <c r="WEF28" s="383"/>
      <c r="WEG28" s="383"/>
      <c r="WEH28" s="383"/>
      <c r="WEI28" s="383"/>
      <c r="WEJ28" s="383"/>
      <c r="WEK28" s="383"/>
      <c r="WEL28" s="383"/>
      <c r="WEM28" s="383"/>
      <c r="WEN28" s="383"/>
      <c r="WEO28" s="383"/>
      <c r="WEP28" s="383"/>
      <c r="WEQ28" s="383"/>
      <c r="WER28" s="383"/>
      <c r="WES28" s="383"/>
      <c r="WET28" s="383"/>
      <c r="WEU28" s="383"/>
      <c r="WEV28" s="383"/>
      <c r="WEW28" s="383"/>
      <c r="WEX28" s="383"/>
      <c r="WEY28" s="383"/>
      <c r="WEZ28" s="383"/>
      <c r="WFA28" s="383"/>
      <c r="WFB28" s="383"/>
      <c r="WFC28" s="383"/>
      <c r="WFD28" s="383"/>
      <c r="WFE28" s="383"/>
      <c r="WFF28" s="383"/>
      <c r="WFG28" s="383"/>
      <c r="WFH28" s="383"/>
      <c r="WFI28" s="383"/>
      <c r="WFJ28" s="383"/>
      <c r="WFK28" s="383"/>
      <c r="WFL28" s="383"/>
      <c r="WFM28" s="383"/>
      <c r="WFN28" s="383"/>
      <c r="WFO28" s="383"/>
      <c r="WFP28" s="383"/>
      <c r="WFQ28" s="383"/>
      <c r="WFR28" s="383"/>
      <c r="WFS28" s="383"/>
      <c r="WFT28" s="383"/>
      <c r="WFU28" s="383"/>
      <c r="WFV28" s="383"/>
      <c r="WFW28" s="383"/>
      <c r="WFX28" s="383"/>
      <c r="WFY28" s="383"/>
      <c r="WFZ28" s="383"/>
      <c r="WGA28" s="383"/>
      <c r="WGB28" s="383"/>
      <c r="WGC28" s="383"/>
      <c r="WGD28" s="383"/>
      <c r="WGE28" s="383"/>
      <c r="WGF28" s="383"/>
      <c r="WGG28" s="383"/>
      <c r="WGH28" s="383"/>
      <c r="WGI28" s="383"/>
      <c r="WGJ28" s="383"/>
      <c r="WGK28" s="383"/>
      <c r="WGL28" s="383"/>
      <c r="WGM28" s="383"/>
      <c r="WGN28" s="383"/>
      <c r="WGO28" s="383"/>
      <c r="WGP28" s="383"/>
      <c r="WGQ28" s="383"/>
      <c r="WGR28" s="383"/>
      <c r="WGS28" s="383"/>
      <c r="WGT28" s="383"/>
      <c r="WGU28" s="383"/>
      <c r="WGV28" s="383"/>
      <c r="WGW28" s="383"/>
      <c r="WGX28" s="383"/>
      <c r="WGY28" s="383"/>
      <c r="WGZ28" s="383"/>
      <c r="WHA28" s="383"/>
      <c r="WHB28" s="383"/>
      <c r="WHC28" s="383"/>
      <c r="WHD28" s="383"/>
      <c r="WHE28" s="383"/>
      <c r="WHF28" s="383"/>
      <c r="WHG28" s="383"/>
      <c r="WHH28" s="383"/>
      <c r="WHI28" s="383"/>
      <c r="WHJ28" s="383"/>
      <c r="WHK28" s="383"/>
      <c r="WHL28" s="383"/>
      <c r="WHM28" s="383"/>
      <c r="WHN28" s="383"/>
      <c r="WHO28" s="383"/>
      <c r="WHP28" s="383"/>
      <c r="WHQ28" s="383"/>
      <c r="WHR28" s="383"/>
      <c r="WHS28" s="383"/>
      <c r="WHT28" s="383"/>
      <c r="WHU28" s="383"/>
      <c r="WHV28" s="383"/>
      <c r="WHW28" s="383"/>
      <c r="WHX28" s="383"/>
      <c r="WHY28" s="383"/>
      <c r="WHZ28" s="383"/>
      <c r="WIA28" s="383"/>
      <c r="WIB28" s="383"/>
      <c r="WIC28" s="383"/>
      <c r="WID28" s="383"/>
      <c r="WIE28" s="383"/>
      <c r="WIF28" s="383"/>
      <c r="WIG28" s="383"/>
      <c r="WIH28" s="383"/>
      <c r="WII28" s="383"/>
      <c r="WIJ28" s="383"/>
      <c r="WIK28" s="383"/>
      <c r="WIL28" s="383"/>
      <c r="WIM28" s="383"/>
      <c r="WIN28" s="383"/>
      <c r="WIO28" s="383"/>
      <c r="WIP28" s="383"/>
      <c r="WIQ28" s="383"/>
      <c r="WIR28" s="383"/>
      <c r="WIS28" s="383"/>
      <c r="WIT28" s="383"/>
      <c r="WIU28" s="383"/>
      <c r="WIV28" s="383"/>
      <c r="WIW28" s="383"/>
      <c r="WIX28" s="383"/>
      <c r="WIY28" s="383"/>
      <c r="WIZ28" s="383"/>
      <c r="WJA28" s="383"/>
      <c r="WJB28" s="383"/>
      <c r="WJC28" s="383"/>
      <c r="WJD28" s="383"/>
      <c r="WJE28" s="383"/>
      <c r="WJF28" s="383"/>
      <c r="WJG28" s="383"/>
      <c r="WJH28" s="383"/>
      <c r="WJI28" s="383"/>
      <c r="WJJ28" s="383"/>
      <c r="WJK28" s="383"/>
      <c r="WJL28" s="383"/>
      <c r="WJM28" s="383"/>
      <c r="WJN28" s="383"/>
      <c r="WJO28" s="383"/>
      <c r="WJP28" s="383"/>
      <c r="WJQ28" s="383"/>
      <c r="WJR28" s="383"/>
      <c r="WJS28" s="383"/>
      <c r="WJT28" s="383"/>
      <c r="WJU28" s="383"/>
      <c r="WJV28" s="383"/>
      <c r="WJW28" s="383"/>
      <c r="WJX28" s="383"/>
      <c r="WJY28" s="383"/>
      <c r="WJZ28" s="383"/>
      <c r="WKA28" s="383"/>
      <c r="WKB28" s="383"/>
      <c r="WKC28" s="383"/>
      <c r="WKD28" s="383"/>
      <c r="WKE28" s="383"/>
      <c r="WKF28" s="383"/>
      <c r="WKG28" s="383"/>
      <c r="WKH28" s="383"/>
      <c r="WKI28" s="383"/>
      <c r="WKJ28" s="383"/>
      <c r="WKK28" s="383"/>
      <c r="WKL28" s="383"/>
      <c r="WKM28" s="383"/>
      <c r="WKN28" s="383"/>
      <c r="WKO28" s="383"/>
      <c r="WKP28" s="383"/>
      <c r="WKQ28" s="383"/>
      <c r="WKR28" s="383"/>
      <c r="WKS28" s="383"/>
      <c r="WKT28" s="383"/>
      <c r="WKU28" s="383"/>
      <c r="WKV28" s="383"/>
      <c r="WKW28" s="383"/>
      <c r="WKX28" s="383"/>
      <c r="WKY28" s="383"/>
      <c r="WKZ28" s="383"/>
      <c r="WLA28" s="383"/>
      <c r="WLB28" s="383"/>
      <c r="WLC28" s="383"/>
      <c r="WLD28" s="383"/>
      <c r="WLE28" s="383"/>
      <c r="WLF28" s="383"/>
      <c r="WLG28" s="383"/>
      <c r="WLH28" s="383"/>
      <c r="WLI28" s="383"/>
      <c r="WLJ28" s="383"/>
      <c r="WLK28" s="383"/>
      <c r="WLL28" s="383"/>
      <c r="WLM28" s="383"/>
      <c r="WLN28" s="383"/>
      <c r="WLO28" s="383"/>
      <c r="WLP28" s="383"/>
      <c r="WLQ28" s="383"/>
      <c r="WLR28" s="383"/>
      <c r="WLS28" s="383"/>
      <c r="WLT28" s="383"/>
      <c r="WLU28" s="383"/>
      <c r="WLV28" s="383"/>
      <c r="WLW28" s="383"/>
      <c r="WLX28" s="383"/>
      <c r="WLY28" s="383"/>
      <c r="WLZ28" s="383"/>
      <c r="WMA28" s="383"/>
      <c r="WMB28" s="383"/>
      <c r="WMC28" s="383"/>
      <c r="WMD28" s="383"/>
      <c r="WME28" s="383"/>
      <c r="WMF28" s="383"/>
      <c r="WMG28" s="383"/>
      <c r="WMH28" s="383"/>
      <c r="WMI28" s="383"/>
      <c r="WMJ28" s="383"/>
      <c r="WMK28" s="383"/>
      <c r="WML28" s="383"/>
      <c r="WMM28" s="383"/>
      <c r="WMN28" s="383"/>
      <c r="WMO28" s="383"/>
      <c r="WMP28" s="383"/>
      <c r="WMQ28" s="383"/>
      <c r="WMR28" s="383"/>
      <c r="WMS28" s="383"/>
      <c r="WMT28" s="383"/>
      <c r="WMU28" s="383"/>
      <c r="WMV28" s="383"/>
      <c r="WMW28" s="383"/>
      <c r="WMX28" s="383"/>
      <c r="WMY28" s="383"/>
      <c r="WMZ28" s="383"/>
      <c r="WNA28" s="383"/>
      <c r="WNB28" s="383"/>
      <c r="WNC28" s="383"/>
      <c r="WND28" s="383"/>
      <c r="WNE28" s="383"/>
      <c r="WNF28" s="383"/>
      <c r="WNG28" s="383"/>
      <c r="WNH28" s="383"/>
      <c r="WNI28" s="383"/>
      <c r="WNJ28" s="383"/>
      <c r="WNK28" s="383"/>
      <c r="WNL28" s="383"/>
      <c r="WNM28" s="383"/>
      <c r="WNN28" s="383"/>
      <c r="WNO28" s="383"/>
      <c r="WNP28" s="383"/>
      <c r="WNQ28" s="383"/>
      <c r="WNR28" s="383"/>
      <c r="WNS28" s="383"/>
      <c r="WNT28" s="383"/>
      <c r="WNU28" s="383"/>
      <c r="WNV28" s="383"/>
      <c r="WNW28" s="383"/>
      <c r="WNX28" s="383"/>
      <c r="WNY28" s="383"/>
      <c r="WNZ28" s="383"/>
      <c r="WOA28" s="383"/>
      <c r="WOB28" s="383"/>
      <c r="WOC28" s="383"/>
      <c r="WOD28" s="383"/>
      <c r="WOE28" s="383"/>
      <c r="WOF28" s="383"/>
      <c r="WOG28" s="383"/>
      <c r="WOH28" s="383"/>
      <c r="WOI28" s="383"/>
      <c r="WOJ28" s="383"/>
      <c r="WOK28" s="383"/>
      <c r="WOL28" s="383"/>
      <c r="WOM28" s="383"/>
      <c r="WON28" s="383"/>
      <c r="WOO28" s="383"/>
      <c r="WOP28" s="383"/>
      <c r="WOQ28" s="383"/>
      <c r="WOR28" s="383"/>
      <c r="WOS28" s="383"/>
      <c r="WOT28" s="383"/>
      <c r="WOU28" s="383"/>
      <c r="WOV28" s="383"/>
      <c r="WOW28" s="383"/>
      <c r="WOX28" s="383"/>
      <c r="WOY28" s="383"/>
      <c r="WOZ28" s="383"/>
      <c r="WPA28" s="383"/>
      <c r="WPB28" s="383"/>
      <c r="WPC28" s="383"/>
      <c r="WPD28" s="383"/>
      <c r="WPE28" s="383"/>
      <c r="WPF28" s="383"/>
      <c r="WPG28" s="383"/>
      <c r="WPH28" s="383"/>
      <c r="WPI28" s="383"/>
      <c r="WPJ28" s="383"/>
      <c r="WPK28" s="383"/>
      <c r="WPL28" s="383"/>
      <c r="WPM28" s="383"/>
      <c r="WPN28" s="383"/>
      <c r="WPO28" s="383"/>
      <c r="WPP28" s="383"/>
      <c r="WPQ28" s="383"/>
      <c r="WPR28" s="383"/>
      <c r="WPS28" s="383"/>
      <c r="WPT28" s="383"/>
      <c r="WPU28" s="383"/>
      <c r="WPV28" s="383"/>
      <c r="WPW28" s="383"/>
      <c r="WPX28" s="383"/>
      <c r="WPY28" s="383"/>
      <c r="WPZ28" s="383"/>
      <c r="WQA28" s="383"/>
      <c r="WQB28" s="383"/>
      <c r="WQC28" s="383"/>
      <c r="WQD28" s="383"/>
      <c r="WQE28" s="383"/>
      <c r="WQF28" s="383"/>
      <c r="WQG28" s="383"/>
      <c r="WQH28" s="383"/>
      <c r="WQI28" s="383"/>
      <c r="WQJ28" s="383"/>
      <c r="WQK28" s="383"/>
      <c r="WQL28" s="383"/>
      <c r="WQM28" s="383"/>
      <c r="WQN28" s="383"/>
      <c r="WQO28" s="383"/>
      <c r="WQP28" s="383"/>
      <c r="WQQ28" s="383"/>
      <c r="WQR28" s="383"/>
      <c r="WQS28" s="383"/>
      <c r="WQT28" s="383"/>
      <c r="WQU28" s="383"/>
      <c r="WQV28" s="383"/>
      <c r="WQW28" s="383"/>
      <c r="WQX28" s="383"/>
      <c r="WQY28" s="383"/>
      <c r="WQZ28" s="383"/>
      <c r="WRA28" s="383"/>
      <c r="WRB28" s="383"/>
      <c r="WRC28" s="383"/>
      <c r="WRD28" s="383"/>
      <c r="WRE28" s="383"/>
      <c r="WRF28" s="383"/>
      <c r="WRG28" s="383"/>
      <c r="WRH28" s="383"/>
      <c r="WRI28" s="383"/>
      <c r="WRJ28" s="383"/>
      <c r="WRK28" s="383"/>
      <c r="WRL28" s="383"/>
      <c r="WRM28" s="383"/>
      <c r="WRN28" s="383"/>
      <c r="WRO28" s="383"/>
      <c r="WRP28" s="383"/>
      <c r="WRQ28" s="383"/>
      <c r="WRR28" s="383"/>
      <c r="WRS28" s="383"/>
      <c r="WRT28" s="383"/>
      <c r="WRU28" s="383"/>
      <c r="WRV28" s="383"/>
      <c r="WRW28" s="383"/>
      <c r="WRX28" s="383"/>
      <c r="WRY28" s="383"/>
      <c r="WRZ28" s="383"/>
      <c r="WSA28" s="383"/>
      <c r="WSB28" s="383"/>
      <c r="WSC28" s="383"/>
      <c r="WSD28" s="383"/>
      <c r="WSE28" s="383"/>
      <c r="WSF28" s="383"/>
      <c r="WSG28" s="383"/>
      <c r="WSH28" s="383"/>
      <c r="WSI28" s="383"/>
      <c r="WSJ28" s="383"/>
      <c r="WSK28" s="383"/>
      <c r="WSL28" s="383"/>
      <c r="WSM28" s="383"/>
      <c r="WSN28" s="383"/>
      <c r="WSO28" s="383"/>
      <c r="WSP28" s="383"/>
      <c r="WSQ28" s="383"/>
      <c r="WSR28" s="383"/>
      <c r="WSS28" s="383"/>
      <c r="WST28" s="383"/>
      <c r="WSU28" s="383"/>
      <c r="WSV28" s="383"/>
      <c r="WSW28" s="383"/>
      <c r="WSX28" s="383"/>
      <c r="WSY28" s="383"/>
      <c r="WSZ28" s="383"/>
      <c r="WTA28" s="383"/>
      <c r="WTB28" s="383"/>
      <c r="WTC28" s="383"/>
      <c r="WTD28" s="383"/>
      <c r="WTE28" s="383"/>
      <c r="WTF28" s="383"/>
      <c r="WTG28" s="383"/>
      <c r="WTH28" s="383"/>
      <c r="WTI28" s="383"/>
      <c r="WTJ28" s="383"/>
      <c r="WTK28" s="383"/>
      <c r="WTL28" s="383"/>
      <c r="WTM28" s="383"/>
      <c r="WTN28" s="383"/>
      <c r="WTO28" s="383"/>
      <c r="WTP28" s="383"/>
      <c r="WTQ28" s="383"/>
      <c r="WTR28" s="383"/>
      <c r="WTS28" s="383"/>
      <c r="WTT28" s="383"/>
      <c r="WTU28" s="383"/>
      <c r="WTV28" s="383"/>
      <c r="WTW28" s="383"/>
      <c r="WTX28" s="383"/>
      <c r="WTY28" s="383"/>
      <c r="WTZ28" s="383"/>
      <c r="WUA28" s="383"/>
      <c r="WUB28" s="383"/>
      <c r="WUC28" s="383"/>
      <c r="WUD28" s="383"/>
      <c r="WUE28" s="383"/>
      <c r="WUF28" s="383"/>
      <c r="WUG28" s="383"/>
      <c r="WUH28" s="383"/>
      <c r="WUI28" s="383"/>
      <c r="WUJ28" s="383"/>
      <c r="WUK28" s="383"/>
      <c r="WUL28" s="383"/>
      <c r="WUM28" s="383"/>
      <c r="WUN28" s="383"/>
      <c r="WUO28" s="383"/>
      <c r="WUP28" s="383"/>
      <c r="WUQ28" s="383"/>
      <c r="WUR28" s="383"/>
      <c r="WUS28" s="383"/>
      <c r="WUT28" s="383"/>
      <c r="WUU28" s="383"/>
      <c r="WUV28" s="383"/>
      <c r="WUW28" s="383"/>
      <c r="WUX28" s="383"/>
      <c r="WUY28" s="383"/>
      <c r="WUZ28" s="383"/>
      <c r="WVA28" s="383"/>
      <c r="WVB28" s="383"/>
      <c r="WVC28" s="383"/>
      <c r="WVD28" s="383"/>
      <c r="WVE28" s="383"/>
      <c r="WVF28" s="383"/>
      <c r="WVG28" s="383"/>
      <c r="WVH28" s="383"/>
      <c r="WVI28" s="383"/>
      <c r="WVJ28" s="383"/>
      <c r="WVK28" s="383"/>
      <c r="WVL28" s="383"/>
      <c r="WVM28" s="383"/>
      <c r="WVN28" s="383"/>
      <c r="WVO28" s="383"/>
      <c r="WVP28" s="383"/>
      <c r="WVQ28" s="383"/>
      <c r="WVR28" s="383"/>
      <c r="WVS28" s="383"/>
      <c r="WVT28" s="383"/>
      <c r="WVU28" s="383"/>
      <c r="WVV28" s="383"/>
      <c r="WVW28" s="383"/>
      <c r="WVX28" s="383"/>
      <c r="WVY28" s="383"/>
      <c r="WVZ28" s="383"/>
      <c r="WWA28" s="383"/>
      <c r="WWB28" s="383"/>
      <c r="WWC28" s="383"/>
      <c r="WWD28" s="383"/>
      <c r="WWE28" s="383"/>
      <c r="WWF28" s="383"/>
      <c r="WWG28" s="383"/>
      <c r="WWH28" s="383"/>
      <c r="WWI28" s="383"/>
      <c r="WWJ28" s="383"/>
      <c r="WWK28" s="383"/>
      <c r="WWL28" s="383"/>
      <c r="WWM28" s="383"/>
      <c r="WWN28" s="383"/>
      <c r="WWO28" s="383"/>
      <c r="WWP28" s="383"/>
      <c r="WWQ28" s="383"/>
      <c r="WWR28" s="383"/>
      <c r="WWS28" s="383"/>
      <c r="WWT28" s="383"/>
      <c r="WWU28" s="383"/>
      <c r="WWV28" s="383"/>
      <c r="WWW28" s="383"/>
      <c r="WWX28" s="383"/>
      <c r="WWY28" s="383"/>
      <c r="WWZ28" s="383"/>
      <c r="WXA28" s="383"/>
      <c r="WXB28" s="383"/>
      <c r="WXC28" s="383"/>
      <c r="WXD28" s="383"/>
      <c r="WXE28" s="383"/>
      <c r="WXF28" s="383"/>
      <c r="WXG28" s="383"/>
      <c r="WXH28" s="383"/>
      <c r="WXI28" s="383"/>
      <c r="WXJ28" s="383"/>
      <c r="WXK28" s="383"/>
      <c r="WXL28" s="383"/>
      <c r="WXM28" s="383"/>
      <c r="WXN28" s="383"/>
      <c r="WXO28" s="383"/>
      <c r="WXP28" s="383"/>
      <c r="WXQ28" s="383"/>
      <c r="WXR28" s="383"/>
      <c r="WXS28" s="383"/>
      <c r="WXT28" s="383"/>
      <c r="WXU28" s="383"/>
      <c r="WXV28" s="383"/>
      <c r="WXW28" s="383"/>
      <c r="WXX28" s="383"/>
      <c r="WXY28" s="383"/>
      <c r="WXZ28" s="383"/>
      <c r="WYA28" s="383"/>
      <c r="WYB28" s="383"/>
      <c r="WYC28" s="383"/>
      <c r="WYD28" s="383"/>
      <c r="WYE28" s="383"/>
      <c r="WYF28" s="383"/>
      <c r="WYG28" s="383"/>
      <c r="WYH28" s="383"/>
      <c r="WYI28" s="383"/>
      <c r="WYJ28" s="383"/>
      <c r="WYK28" s="383"/>
      <c r="WYL28" s="383"/>
      <c r="WYM28" s="383"/>
      <c r="WYN28" s="383"/>
      <c r="WYO28" s="383"/>
      <c r="WYP28" s="383"/>
      <c r="WYQ28" s="383"/>
      <c r="WYR28" s="383"/>
      <c r="WYS28" s="383"/>
      <c r="WYT28" s="383"/>
      <c r="WYU28" s="383"/>
      <c r="WYV28" s="383"/>
      <c r="WYW28" s="383"/>
      <c r="WYX28" s="383"/>
      <c r="WYY28" s="383"/>
      <c r="WYZ28" s="383"/>
      <c r="WZA28" s="383"/>
      <c r="WZB28" s="383"/>
      <c r="WZC28" s="383"/>
      <c r="WZD28" s="383"/>
      <c r="WZE28" s="383"/>
      <c r="WZF28" s="383"/>
      <c r="WZG28" s="383"/>
      <c r="WZH28" s="383"/>
      <c r="WZI28" s="383"/>
      <c r="WZJ28" s="383"/>
      <c r="WZK28" s="383"/>
      <c r="WZL28" s="383"/>
      <c r="WZM28" s="383"/>
      <c r="WZN28" s="383"/>
      <c r="WZO28" s="383"/>
      <c r="WZP28" s="383"/>
      <c r="WZQ28" s="383"/>
      <c r="WZR28" s="383"/>
      <c r="WZS28" s="383"/>
      <c r="WZT28" s="383"/>
      <c r="WZU28" s="383"/>
      <c r="WZV28" s="383"/>
      <c r="WZW28" s="383"/>
      <c r="WZX28" s="383"/>
      <c r="WZY28" s="383"/>
      <c r="WZZ28" s="383"/>
      <c r="XAA28" s="383"/>
      <c r="XAB28" s="383"/>
      <c r="XAC28" s="383"/>
      <c r="XAD28" s="383"/>
      <c r="XAE28" s="383"/>
      <c r="XAF28" s="383"/>
      <c r="XAG28" s="383"/>
      <c r="XAH28" s="383"/>
      <c r="XAI28" s="383"/>
      <c r="XAJ28" s="383"/>
      <c r="XAK28" s="383"/>
      <c r="XAL28" s="383"/>
      <c r="XAM28" s="383"/>
      <c r="XAN28" s="383"/>
      <c r="XAO28" s="383"/>
      <c r="XAP28" s="383"/>
      <c r="XAQ28" s="383"/>
      <c r="XAR28" s="383"/>
      <c r="XAS28" s="383"/>
      <c r="XAT28" s="383"/>
      <c r="XAU28" s="383"/>
      <c r="XAV28" s="383"/>
      <c r="XAW28" s="383"/>
      <c r="XAX28" s="383"/>
      <c r="XAY28" s="383"/>
      <c r="XAZ28" s="383"/>
      <c r="XBA28" s="383"/>
      <c r="XBB28" s="383"/>
      <c r="XBC28" s="383"/>
      <c r="XBD28" s="383"/>
      <c r="XBE28" s="383"/>
      <c r="XBF28" s="383"/>
      <c r="XBG28" s="383"/>
      <c r="XBH28" s="383"/>
      <c r="XBI28" s="383"/>
      <c r="XBJ28" s="383"/>
      <c r="XBK28" s="383"/>
      <c r="XBL28" s="383"/>
      <c r="XBM28" s="383"/>
      <c r="XBN28" s="383"/>
      <c r="XBO28" s="383"/>
      <c r="XBP28" s="383"/>
      <c r="XBQ28" s="383"/>
      <c r="XBR28" s="383"/>
      <c r="XBS28" s="383"/>
      <c r="XBT28" s="383"/>
      <c r="XBU28" s="383"/>
      <c r="XBV28" s="383"/>
      <c r="XBW28" s="383"/>
      <c r="XBX28" s="383"/>
      <c r="XBY28" s="383"/>
      <c r="XBZ28" s="383"/>
      <c r="XCA28" s="383"/>
      <c r="XCB28" s="383"/>
      <c r="XCC28" s="383"/>
      <c r="XCD28" s="383"/>
      <c r="XCE28" s="383"/>
      <c r="XCF28" s="383"/>
      <c r="XCG28" s="383"/>
      <c r="XCH28" s="383"/>
      <c r="XCI28" s="383"/>
      <c r="XCJ28" s="383"/>
      <c r="XCK28" s="383"/>
      <c r="XCL28" s="383"/>
      <c r="XCM28" s="383"/>
      <c r="XCN28" s="383"/>
      <c r="XCO28" s="383"/>
      <c r="XCP28" s="383"/>
      <c r="XCQ28" s="383"/>
      <c r="XCR28" s="383"/>
      <c r="XCS28" s="383"/>
      <c r="XCT28" s="383"/>
      <c r="XCU28" s="383"/>
      <c r="XCV28" s="383"/>
      <c r="XCW28" s="383"/>
      <c r="XCX28" s="383"/>
      <c r="XCY28" s="383"/>
      <c r="XCZ28" s="383"/>
      <c r="XDA28" s="383"/>
      <c r="XDB28" s="383"/>
      <c r="XDC28" s="383"/>
      <c r="XDD28" s="383"/>
      <c r="XDE28" s="383"/>
      <c r="XDF28" s="383"/>
      <c r="XDG28" s="383"/>
      <c r="XDH28" s="383"/>
      <c r="XDI28" s="383"/>
      <c r="XDJ28" s="383"/>
      <c r="XDK28" s="383"/>
      <c r="XDL28" s="383"/>
      <c r="XDM28" s="383"/>
      <c r="XDN28" s="383"/>
      <c r="XDO28" s="383"/>
      <c r="XDP28" s="383"/>
      <c r="XDQ28" s="383"/>
      <c r="XDR28" s="383"/>
      <c r="XDS28" s="383"/>
      <c r="XDT28" s="383"/>
      <c r="XDU28" s="383"/>
      <c r="XDV28" s="383"/>
      <c r="XDW28" s="383"/>
      <c r="XDX28" s="383"/>
      <c r="XDY28" s="383"/>
      <c r="XDZ28" s="383"/>
      <c r="XEA28" s="383"/>
      <c r="XEB28" s="383"/>
      <c r="XEC28" s="383"/>
      <c r="XED28" s="383"/>
      <c r="XEE28" s="383"/>
      <c r="XEF28" s="383"/>
      <c r="XEG28" s="383"/>
      <c r="XEH28" s="383"/>
      <c r="XEI28" s="383"/>
      <c r="XEJ28" s="383"/>
      <c r="XEK28" s="383"/>
      <c r="XEL28" s="383"/>
      <c r="XEM28" s="383"/>
      <c r="XEN28" s="383"/>
      <c r="XEO28" s="383"/>
      <c r="XEP28" s="383"/>
      <c r="XEQ28" s="383"/>
      <c r="XER28" s="383"/>
      <c r="XES28" s="383"/>
      <c r="XET28" s="383"/>
      <c r="XEU28" s="383"/>
      <c r="XEV28" s="383"/>
      <c r="XEW28" s="383"/>
      <c r="XEX28" s="383"/>
      <c r="XEY28" s="383"/>
      <c r="XEZ28" s="383"/>
      <c r="XFA28" s="383"/>
      <c r="XFB28" s="383"/>
      <c r="XFC28" s="383"/>
      <c r="XFD28" s="383"/>
    </row>
    <row r="29" spans="1:16384" s="222" customFormat="1" ht="17.5" customHeight="1" x14ac:dyDescent="0.35">
      <c r="A29" s="383" t="s">
        <v>323</v>
      </c>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c r="AP29" s="383"/>
      <c r="AQ29" s="383"/>
      <c r="AR29" s="383"/>
      <c r="AS29" s="383"/>
      <c r="AT29" s="383"/>
      <c r="AU29" s="383"/>
      <c r="AV29" s="383"/>
      <c r="AW29" s="383"/>
      <c r="AX29" s="383"/>
      <c r="AY29" s="383"/>
      <c r="AZ29" s="383"/>
      <c r="BA29" s="383"/>
      <c r="BB29" s="383"/>
      <c r="BC29" s="383"/>
      <c r="BD29" s="383"/>
      <c r="BE29" s="383"/>
      <c r="BF29" s="383"/>
      <c r="BG29" s="383"/>
      <c r="BH29" s="383"/>
      <c r="BI29" s="383"/>
      <c r="BJ29" s="383"/>
      <c r="BK29" s="383"/>
      <c r="BL29" s="383"/>
      <c r="BM29" s="383"/>
      <c r="BN29" s="383"/>
      <c r="BO29" s="383"/>
      <c r="BP29" s="383"/>
      <c r="BQ29" s="383"/>
      <c r="BR29" s="383"/>
      <c r="BS29" s="383"/>
      <c r="BT29" s="383"/>
      <c r="BU29" s="383"/>
      <c r="BV29" s="383"/>
      <c r="BW29" s="383"/>
      <c r="BX29" s="383"/>
      <c r="BY29" s="383"/>
      <c r="BZ29" s="383"/>
      <c r="CA29" s="383"/>
      <c r="CB29" s="383"/>
      <c r="CC29" s="383"/>
      <c r="CD29" s="383"/>
      <c r="CE29" s="383"/>
      <c r="CF29" s="383"/>
      <c r="CG29" s="383"/>
      <c r="CH29" s="383"/>
      <c r="CI29" s="383"/>
      <c r="CJ29" s="383"/>
      <c r="CK29" s="383"/>
      <c r="CL29" s="383"/>
      <c r="CM29" s="383"/>
      <c r="CN29" s="383"/>
      <c r="CO29" s="383"/>
      <c r="CP29" s="383"/>
      <c r="CQ29" s="383"/>
      <c r="CR29" s="383"/>
      <c r="CS29" s="383"/>
      <c r="CT29" s="383"/>
      <c r="CU29" s="383"/>
      <c r="CV29" s="383"/>
      <c r="CW29" s="383"/>
      <c r="CX29" s="383"/>
      <c r="CY29" s="383"/>
      <c r="CZ29" s="383"/>
      <c r="DA29" s="383"/>
      <c r="DB29" s="383"/>
      <c r="DC29" s="383"/>
      <c r="DD29" s="383"/>
      <c r="DE29" s="383"/>
      <c r="DF29" s="383"/>
      <c r="DG29" s="383"/>
      <c r="DH29" s="383"/>
      <c r="DI29" s="383"/>
      <c r="DJ29" s="383"/>
      <c r="DK29" s="383"/>
      <c r="DL29" s="383"/>
      <c r="DM29" s="383"/>
      <c r="DN29" s="383"/>
      <c r="DO29" s="383"/>
      <c r="DP29" s="383"/>
      <c r="DQ29" s="383"/>
      <c r="DR29" s="383"/>
      <c r="DS29" s="383"/>
      <c r="DT29" s="383"/>
      <c r="DU29" s="383"/>
      <c r="DV29" s="383"/>
      <c r="DW29" s="383"/>
      <c r="DX29" s="383"/>
      <c r="DY29" s="383"/>
      <c r="DZ29" s="383"/>
      <c r="EA29" s="383"/>
      <c r="EB29" s="383"/>
      <c r="EC29" s="383"/>
      <c r="ED29" s="383"/>
      <c r="EE29" s="383"/>
      <c r="EF29" s="383"/>
      <c r="EG29" s="383"/>
      <c r="EH29" s="383"/>
      <c r="EI29" s="383"/>
      <c r="EJ29" s="383"/>
      <c r="EK29" s="383"/>
      <c r="EL29" s="383"/>
      <c r="EM29" s="383"/>
      <c r="EN29" s="383"/>
      <c r="EO29" s="383"/>
      <c r="EP29" s="383"/>
      <c r="EQ29" s="383"/>
      <c r="ER29" s="383"/>
      <c r="ES29" s="383"/>
      <c r="ET29" s="383"/>
      <c r="EU29" s="383"/>
      <c r="EV29" s="383"/>
      <c r="EW29" s="383"/>
      <c r="EX29" s="383"/>
      <c r="EY29" s="383"/>
      <c r="EZ29" s="383"/>
      <c r="FA29" s="383"/>
      <c r="FB29" s="383"/>
      <c r="FC29" s="383"/>
      <c r="FD29" s="383"/>
      <c r="FE29" s="383"/>
      <c r="FF29" s="383"/>
      <c r="FG29" s="383"/>
      <c r="FH29" s="383"/>
      <c r="FI29" s="383"/>
      <c r="FJ29" s="383"/>
      <c r="FK29" s="383"/>
      <c r="FL29" s="383"/>
      <c r="FM29" s="383"/>
      <c r="FN29" s="383"/>
      <c r="FO29" s="383"/>
      <c r="FP29" s="383"/>
      <c r="FQ29" s="383"/>
      <c r="FR29" s="383"/>
      <c r="FS29" s="383"/>
      <c r="FT29" s="383"/>
      <c r="FU29" s="383"/>
      <c r="FV29" s="383"/>
      <c r="FW29" s="383"/>
      <c r="FX29" s="383"/>
      <c r="FY29" s="383"/>
      <c r="FZ29" s="383"/>
      <c r="GA29" s="383"/>
      <c r="GB29" s="383"/>
      <c r="GC29" s="383"/>
      <c r="GD29" s="383"/>
      <c r="GE29" s="383"/>
      <c r="GF29" s="383"/>
      <c r="GG29" s="383"/>
      <c r="GH29" s="383"/>
      <c r="GI29" s="383"/>
      <c r="GJ29" s="383"/>
      <c r="GK29" s="383"/>
      <c r="GL29" s="383"/>
      <c r="GM29" s="383"/>
      <c r="GN29" s="383"/>
      <c r="GO29" s="383"/>
      <c r="GP29" s="383"/>
      <c r="GQ29" s="383"/>
      <c r="GR29" s="383"/>
      <c r="GS29" s="383"/>
      <c r="GT29" s="383"/>
      <c r="GU29" s="383"/>
      <c r="GV29" s="383"/>
      <c r="GW29" s="383"/>
      <c r="GX29" s="383"/>
      <c r="GY29" s="383"/>
      <c r="GZ29" s="383"/>
      <c r="HA29" s="383"/>
      <c r="HB29" s="383"/>
      <c r="HC29" s="383"/>
      <c r="HD29" s="383"/>
      <c r="HE29" s="383"/>
      <c r="HF29" s="383"/>
      <c r="HG29" s="383"/>
      <c r="HH29" s="383"/>
      <c r="HI29" s="383"/>
      <c r="HJ29" s="383"/>
      <c r="HK29" s="383"/>
      <c r="HL29" s="383"/>
      <c r="HM29" s="383"/>
      <c r="HN29" s="383"/>
      <c r="HO29" s="383"/>
      <c r="HP29" s="383"/>
      <c r="HQ29" s="383"/>
      <c r="HR29" s="383"/>
      <c r="HS29" s="383"/>
      <c r="HT29" s="383"/>
      <c r="HU29" s="383"/>
      <c r="HV29" s="383"/>
      <c r="HW29" s="383"/>
      <c r="HX29" s="383"/>
      <c r="HY29" s="383"/>
      <c r="HZ29" s="383"/>
      <c r="IA29" s="383"/>
      <c r="IB29" s="383"/>
      <c r="IC29" s="383"/>
      <c r="ID29" s="383"/>
      <c r="IE29" s="383"/>
      <c r="IF29" s="383"/>
      <c r="IG29" s="383"/>
      <c r="IH29" s="383"/>
      <c r="II29" s="383"/>
      <c r="IJ29" s="383"/>
      <c r="IK29" s="383"/>
      <c r="IL29" s="383"/>
      <c r="IM29" s="383"/>
      <c r="IN29" s="383"/>
      <c r="IO29" s="383"/>
      <c r="IP29" s="383"/>
      <c r="IQ29" s="383"/>
      <c r="IR29" s="383"/>
      <c r="IS29" s="383"/>
      <c r="IT29" s="383"/>
      <c r="IU29" s="383"/>
      <c r="IV29" s="383"/>
      <c r="IW29" s="383"/>
      <c r="IX29" s="383"/>
      <c r="IY29" s="383"/>
      <c r="IZ29" s="383"/>
      <c r="JA29" s="383"/>
      <c r="JB29" s="383"/>
      <c r="JC29" s="383"/>
      <c r="JD29" s="383"/>
      <c r="JE29" s="383"/>
      <c r="JF29" s="383"/>
      <c r="JG29" s="383"/>
      <c r="JH29" s="383"/>
      <c r="JI29" s="383"/>
      <c r="JJ29" s="383"/>
      <c r="JK29" s="383"/>
      <c r="JL29" s="383"/>
      <c r="JM29" s="383"/>
      <c r="JN29" s="383"/>
      <c r="JO29" s="383"/>
      <c r="JP29" s="383"/>
      <c r="JQ29" s="383"/>
      <c r="JR29" s="383"/>
      <c r="JS29" s="383"/>
      <c r="JT29" s="383"/>
      <c r="JU29" s="383"/>
      <c r="JV29" s="383"/>
      <c r="JW29" s="383"/>
      <c r="JX29" s="383"/>
      <c r="JY29" s="383"/>
      <c r="JZ29" s="383"/>
      <c r="KA29" s="383"/>
      <c r="KB29" s="383"/>
      <c r="KC29" s="383"/>
      <c r="KD29" s="383"/>
      <c r="KE29" s="383"/>
      <c r="KF29" s="383"/>
      <c r="KG29" s="383"/>
      <c r="KH29" s="383"/>
      <c r="KI29" s="383"/>
      <c r="KJ29" s="383"/>
      <c r="KK29" s="383"/>
      <c r="KL29" s="383"/>
      <c r="KM29" s="383"/>
      <c r="KN29" s="383"/>
      <c r="KO29" s="383"/>
      <c r="KP29" s="383"/>
      <c r="KQ29" s="383"/>
      <c r="KR29" s="383"/>
      <c r="KS29" s="383"/>
      <c r="KT29" s="383"/>
      <c r="KU29" s="383"/>
      <c r="KV29" s="383"/>
      <c r="KW29" s="383"/>
      <c r="KX29" s="383"/>
      <c r="KY29" s="383"/>
      <c r="KZ29" s="383"/>
      <c r="LA29" s="383"/>
      <c r="LB29" s="383"/>
      <c r="LC29" s="383"/>
      <c r="LD29" s="383"/>
      <c r="LE29" s="383"/>
      <c r="LF29" s="383"/>
      <c r="LG29" s="383"/>
      <c r="LH29" s="383"/>
      <c r="LI29" s="383"/>
      <c r="LJ29" s="383"/>
      <c r="LK29" s="383"/>
      <c r="LL29" s="383"/>
      <c r="LM29" s="383"/>
      <c r="LN29" s="383"/>
      <c r="LO29" s="383"/>
      <c r="LP29" s="383"/>
      <c r="LQ29" s="383"/>
      <c r="LR29" s="383"/>
      <c r="LS29" s="383"/>
      <c r="LT29" s="383"/>
      <c r="LU29" s="383"/>
      <c r="LV29" s="383"/>
      <c r="LW29" s="383"/>
      <c r="LX29" s="383"/>
      <c r="LY29" s="383"/>
      <c r="LZ29" s="383"/>
      <c r="MA29" s="383"/>
      <c r="MB29" s="383"/>
      <c r="MC29" s="383"/>
      <c r="MD29" s="383"/>
      <c r="ME29" s="383"/>
      <c r="MF29" s="383"/>
      <c r="MG29" s="383"/>
      <c r="MH29" s="383"/>
      <c r="MI29" s="383"/>
      <c r="MJ29" s="383"/>
      <c r="MK29" s="383"/>
      <c r="ML29" s="383"/>
      <c r="MM29" s="383"/>
      <c r="MN29" s="383"/>
      <c r="MO29" s="383"/>
      <c r="MP29" s="383"/>
      <c r="MQ29" s="383"/>
      <c r="MR29" s="383"/>
      <c r="MS29" s="383"/>
      <c r="MT29" s="383"/>
      <c r="MU29" s="383"/>
      <c r="MV29" s="383"/>
      <c r="MW29" s="383"/>
      <c r="MX29" s="383"/>
      <c r="MY29" s="383"/>
      <c r="MZ29" s="383"/>
      <c r="NA29" s="383"/>
      <c r="NB29" s="383"/>
      <c r="NC29" s="383"/>
      <c r="ND29" s="383"/>
      <c r="NE29" s="383"/>
      <c r="NF29" s="383"/>
      <c r="NG29" s="383"/>
      <c r="NH29" s="383"/>
      <c r="NI29" s="383"/>
      <c r="NJ29" s="383"/>
      <c r="NK29" s="383"/>
      <c r="NL29" s="383"/>
      <c r="NM29" s="383"/>
      <c r="NN29" s="383"/>
      <c r="NO29" s="383"/>
      <c r="NP29" s="383"/>
      <c r="NQ29" s="383"/>
      <c r="NR29" s="383"/>
      <c r="NS29" s="383"/>
      <c r="NT29" s="383"/>
      <c r="NU29" s="383"/>
      <c r="NV29" s="383"/>
      <c r="NW29" s="383"/>
      <c r="NX29" s="383"/>
      <c r="NY29" s="383"/>
      <c r="NZ29" s="383"/>
      <c r="OA29" s="383"/>
      <c r="OB29" s="383"/>
      <c r="OC29" s="383"/>
      <c r="OD29" s="383"/>
      <c r="OE29" s="383"/>
      <c r="OF29" s="383"/>
      <c r="OG29" s="383"/>
      <c r="OH29" s="383"/>
      <c r="OI29" s="383"/>
      <c r="OJ29" s="383"/>
      <c r="OK29" s="383"/>
      <c r="OL29" s="383"/>
      <c r="OM29" s="383"/>
      <c r="ON29" s="383"/>
      <c r="OO29" s="383"/>
      <c r="OP29" s="383"/>
      <c r="OQ29" s="383"/>
      <c r="OR29" s="383"/>
      <c r="OS29" s="383"/>
      <c r="OT29" s="383"/>
      <c r="OU29" s="383"/>
      <c r="OV29" s="383"/>
      <c r="OW29" s="383"/>
      <c r="OX29" s="383"/>
      <c r="OY29" s="383"/>
      <c r="OZ29" s="383"/>
      <c r="PA29" s="383"/>
      <c r="PB29" s="383"/>
      <c r="PC29" s="383"/>
      <c r="PD29" s="383"/>
      <c r="PE29" s="383"/>
      <c r="PF29" s="383"/>
      <c r="PG29" s="383"/>
      <c r="PH29" s="383"/>
      <c r="PI29" s="383"/>
      <c r="PJ29" s="383"/>
      <c r="PK29" s="383"/>
      <c r="PL29" s="383"/>
      <c r="PM29" s="383"/>
      <c r="PN29" s="383"/>
      <c r="PO29" s="383"/>
      <c r="PP29" s="383"/>
      <c r="PQ29" s="383"/>
      <c r="PR29" s="383"/>
      <c r="PS29" s="383"/>
      <c r="PT29" s="383"/>
      <c r="PU29" s="383"/>
      <c r="PV29" s="383"/>
      <c r="PW29" s="383"/>
      <c r="PX29" s="383"/>
      <c r="PY29" s="383"/>
      <c r="PZ29" s="383"/>
      <c r="QA29" s="383"/>
      <c r="QB29" s="383"/>
      <c r="QC29" s="383"/>
      <c r="QD29" s="383"/>
      <c r="QE29" s="383"/>
      <c r="QF29" s="383"/>
      <c r="QG29" s="383"/>
      <c r="QH29" s="383"/>
      <c r="QI29" s="383"/>
      <c r="QJ29" s="383"/>
      <c r="QK29" s="383"/>
      <c r="QL29" s="383"/>
      <c r="QM29" s="383"/>
      <c r="QN29" s="383"/>
      <c r="QO29" s="383"/>
      <c r="QP29" s="383"/>
      <c r="QQ29" s="383"/>
      <c r="QR29" s="383"/>
      <c r="QS29" s="383"/>
      <c r="QT29" s="383"/>
      <c r="QU29" s="383"/>
      <c r="QV29" s="383"/>
      <c r="QW29" s="383"/>
      <c r="QX29" s="383"/>
      <c r="QY29" s="383"/>
      <c r="QZ29" s="383"/>
      <c r="RA29" s="383"/>
      <c r="RB29" s="383"/>
      <c r="RC29" s="383"/>
      <c r="RD29" s="383"/>
      <c r="RE29" s="383"/>
      <c r="RF29" s="383"/>
      <c r="RG29" s="383"/>
      <c r="RH29" s="383"/>
      <c r="RI29" s="383"/>
      <c r="RJ29" s="383"/>
      <c r="RK29" s="383"/>
      <c r="RL29" s="383"/>
      <c r="RM29" s="383"/>
      <c r="RN29" s="383"/>
      <c r="RO29" s="383"/>
      <c r="RP29" s="383"/>
      <c r="RQ29" s="383"/>
      <c r="RR29" s="383"/>
      <c r="RS29" s="383"/>
      <c r="RT29" s="383"/>
      <c r="RU29" s="383"/>
      <c r="RV29" s="383"/>
      <c r="RW29" s="383"/>
      <c r="RX29" s="383"/>
      <c r="RY29" s="383"/>
      <c r="RZ29" s="383"/>
      <c r="SA29" s="383"/>
      <c r="SB29" s="383"/>
      <c r="SC29" s="383"/>
      <c r="SD29" s="383"/>
      <c r="SE29" s="383"/>
      <c r="SF29" s="383"/>
      <c r="SG29" s="383"/>
      <c r="SH29" s="383"/>
      <c r="SI29" s="383"/>
      <c r="SJ29" s="383"/>
      <c r="SK29" s="383"/>
      <c r="SL29" s="383"/>
      <c r="SM29" s="383"/>
      <c r="SN29" s="383"/>
      <c r="SO29" s="383"/>
      <c r="SP29" s="383"/>
      <c r="SQ29" s="383"/>
      <c r="SR29" s="383"/>
      <c r="SS29" s="383"/>
      <c r="ST29" s="383"/>
      <c r="SU29" s="383"/>
      <c r="SV29" s="383"/>
      <c r="SW29" s="383"/>
      <c r="SX29" s="383"/>
      <c r="SY29" s="383"/>
      <c r="SZ29" s="383"/>
      <c r="TA29" s="383"/>
      <c r="TB29" s="383"/>
      <c r="TC29" s="383"/>
      <c r="TD29" s="383"/>
      <c r="TE29" s="383"/>
      <c r="TF29" s="383"/>
      <c r="TG29" s="383"/>
      <c r="TH29" s="383"/>
      <c r="TI29" s="383"/>
      <c r="TJ29" s="383"/>
      <c r="TK29" s="383"/>
      <c r="TL29" s="383"/>
      <c r="TM29" s="383"/>
      <c r="TN29" s="383"/>
      <c r="TO29" s="383"/>
      <c r="TP29" s="383"/>
      <c r="TQ29" s="383"/>
      <c r="TR29" s="383"/>
      <c r="TS29" s="383"/>
      <c r="TT29" s="383"/>
      <c r="TU29" s="383"/>
      <c r="TV29" s="383"/>
      <c r="TW29" s="383"/>
      <c r="TX29" s="383"/>
      <c r="TY29" s="383"/>
      <c r="TZ29" s="383"/>
      <c r="UA29" s="383"/>
      <c r="UB29" s="383"/>
      <c r="UC29" s="383"/>
      <c r="UD29" s="383"/>
      <c r="UE29" s="383"/>
      <c r="UF29" s="383"/>
      <c r="UG29" s="383"/>
      <c r="UH29" s="383"/>
      <c r="UI29" s="383"/>
      <c r="UJ29" s="383"/>
      <c r="UK29" s="383"/>
      <c r="UL29" s="383"/>
      <c r="UM29" s="383"/>
      <c r="UN29" s="383"/>
      <c r="UO29" s="383"/>
      <c r="UP29" s="383"/>
      <c r="UQ29" s="383"/>
      <c r="UR29" s="383"/>
      <c r="US29" s="383"/>
      <c r="UT29" s="383"/>
      <c r="UU29" s="383"/>
      <c r="UV29" s="383"/>
      <c r="UW29" s="383"/>
      <c r="UX29" s="383"/>
      <c r="UY29" s="383"/>
      <c r="UZ29" s="383"/>
      <c r="VA29" s="383"/>
      <c r="VB29" s="383"/>
      <c r="VC29" s="383"/>
      <c r="VD29" s="383"/>
      <c r="VE29" s="383"/>
      <c r="VF29" s="383"/>
      <c r="VG29" s="383"/>
      <c r="VH29" s="383"/>
      <c r="VI29" s="383"/>
      <c r="VJ29" s="383"/>
      <c r="VK29" s="383"/>
      <c r="VL29" s="383"/>
      <c r="VM29" s="383"/>
      <c r="VN29" s="383"/>
      <c r="VO29" s="383"/>
      <c r="VP29" s="383"/>
      <c r="VQ29" s="383"/>
      <c r="VR29" s="383"/>
      <c r="VS29" s="383"/>
      <c r="VT29" s="383"/>
      <c r="VU29" s="383"/>
      <c r="VV29" s="383"/>
      <c r="VW29" s="383"/>
      <c r="VX29" s="383"/>
      <c r="VY29" s="383"/>
      <c r="VZ29" s="383"/>
      <c r="WA29" s="383"/>
      <c r="WB29" s="383"/>
      <c r="WC29" s="383"/>
      <c r="WD29" s="383"/>
      <c r="WE29" s="383"/>
      <c r="WF29" s="383"/>
      <c r="WG29" s="383"/>
      <c r="WH29" s="383"/>
      <c r="WI29" s="383"/>
      <c r="WJ29" s="383"/>
      <c r="WK29" s="383"/>
      <c r="WL29" s="383"/>
      <c r="WM29" s="383"/>
      <c r="WN29" s="383"/>
      <c r="WO29" s="383"/>
      <c r="WP29" s="383"/>
      <c r="WQ29" s="383"/>
      <c r="WR29" s="383"/>
      <c r="WS29" s="383"/>
      <c r="WT29" s="383"/>
      <c r="WU29" s="383"/>
      <c r="WV29" s="383"/>
      <c r="WW29" s="383"/>
      <c r="WX29" s="383"/>
      <c r="WY29" s="383"/>
      <c r="WZ29" s="383"/>
      <c r="XA29" s="383"/>
      <c r="XB29" s="383"/>
      <c r="XC29" s="383"/>
      <c r="XD29" s="383"/>
      <c r="XE29" s="383"/>
      <c r="XF29" s="383"/>
      <c r="XG29" s="383"/>
      <c r="XH29" s="383"/>
      <c r="XI29" s="383"/>
      <c r="XJ29" s="383"/>
      <c r="XK29" s="383"/>
      <c r="XL29" s="383"/>
      <c r="XM29" s="383"/>
      <c r="XN29" s="383"/>
      <c r="XO29" s="383"/>
      <c r="XP29" s="383"/>
      <c r="XQ29" s="383"/>
      <c r="XR29" s="383"/>
      <c r="XS29" s="383"/>
      <c r="XT29" s="383"/>
      <c r="XU29" s="383"/>
      <c r="XV29" s="383"/>
      <c r="XW29" s="383"/>
      <c r="XX29" s="383"/>
      <c r="XY29" s="383"/>
      <c r="XZ29" s="383"/>
      <c r="YA29" s="383"/>
      <c r="YB29" s="383"/>
      <c r="YC29" s="383"/>
      <c r="YD29" s="383"/>
      <c r="YE29" s="383"/>
      <c r="YF29" s="383"/>
      <c r="YG29" s="383"/>
      <c r="YH29" s="383"/>
      <c r="YI29" s="383"/>
      <c r="YJ29" s="383"/>
      <c r="YK29" s="383"/>
      <c r="YL29" s="383"/>
      <c r="YM29" s="383"/>
      <c r="YN29" s="383"/>
      <c r="YO29" s="383"/>
      <c r="YP29" s="383"/>
      <c r="YQ29" s="383"/>
      <c r="YR29" s="383"/>
      <c r="YS29" s="383"/>
      <c r="YT29" s="383"/>
      <c r="YU29" s="383"/>
      <c r="YV29" s="383"/>
      <c r="YW29" s="383"/>
      <c r="YX29" s="383"/>
      <c r="YY29" s="383"/>
      <c r="YZ29" s="383"/>
      <c r="ZA29" s="383"/>
      <c r="ZB29" s="383"/>
      <c r="ZC29" s="383"/>
      <c r="ZD29" s="383"/>
      <c r="ZE29" s="383"/>
      <c r="ZF29" s="383"/>
      <c r="ZG29" s="383"/>
      <c r="ZH29" s="383"/>
      <c r="ZI29" s="383"/>
      <c r="ZJ29" s="383"/>
      <c r="ZK29" s="383"/>
      <c r="ZL29" s="383"/>
      <c r="ZM29" s="383"/>
      <c r="ZN29" s="383"/>
      <c r="ZO29" s="383"/>
      <c r="ZP29" s="383"/>
      <c r="ZQ29" s="383"/>
      <c r="ZR29" s="383"/>
      <c r="ZS29" s="383"/>
      <c r="ZT29" s="383"/>
      <c r="ZU29" s="383"/>
      <c r="ZV29" s="383"/>
      <c r="ZW29" s="383"/>
      <c r="ZX29" s="383"/>
      <c r="ZY29" s="383"/>
      <c r="ZZ29" s="383"/>
      <c r="AAA29" s="383"/>
      <c r="AAB29" s="383"/>
      <c r="AAC29" s="383"/>
      <c r="AAD29" s="383"/>
      <c r="AAE29" s="383"/>
      <c r="AAF29" s="383"/>
      <c r="AAG29" s="383"/>
      <c r="AAH29" s="383"/>
      <c r="AAI29" s="383"/>
      <c r="AAJ29" s="383"/>
      <c r="AAK29" s="383"/>
      <c r="AAL29" s="383"/>
      <c r="AAM29" s="383"/>
      <c r="AAN29" s="383"/>
      <c r="AAO29" s="383"/>
      <c r="AAP29" s="383"/>
      <c r="AAQ29" s="383"/>
      <c r="AAR29" s="383"/>
      <c r="AAS29" s="383"/>
      <c r="AAT29" s="383"/>
      <c r="AAU29" s="383"/>
      <c r="AAV29" s="383"/>
      <c r="AAW29" s="383"/>
      <c r="AAX29" s="383"/>
      <c r="AAY29" s="383"/>
      <c r="AAZ29" s="383"/>
      <c r="ABA29" s="383"/>
      <c r="ABB29" s="383"/>
      <c r="ABC29" s="383"/>
      <c r="ABD29" s="383"/>
      <c r="ABE29" s="383"/>
      <c r="ABF29" s="383"/>
      <c r="ABG29" s="383"/>
      <c r="ABH29" s="383"/>
      <c r="ABI29" s="383"/>
      <c r="ABJ29" s="383"/>
      <c r="ABK29" s="383"/>
      <c r="ABL29" s="383"/>
      <c r="ABM29" s="383"/>
      <c r="ABN29" s="383"/>
      <c r="ABO29" s="383"/>
      <c r="ABP29" s="383"/>
      <c r="ABQ29" s="383"/>
      <c r="ABR29" s="383"/>
      <c r="ABS29" s="383"/>
      <c r="ABT29" s="383"/>
      <c r="ABU29" s="383"/>
      <c r="ABV29" s="383"/>
      <c r="ABW29" s="383"/>
      <c r="ABX29" s="383"/>
      <c r="ABY29" s="383"/>
      <c r="ABZ29" s="383"/>
      <c r="ACA29" s="383"/>
      <c r="ACB29" s="383"/>
      <c r="ACC29" s="383"/>
      <c r="ACD29" s="383"/>
      <c r="ACE29" s="383"/>
      <c r="ACF29" s="383"/>
      <c r="ACG29" s="383"/>
      <c r="ACH29" s="383"/>
      <c r="ACI29" s="383"/>
      <c r="ACJ29" s="383"/>
      <c r="ACK29" s="383"/>
      <c r="ACL29" s="383"/>
      <c r="ACM29" s="383"/>
      <c r="ACN29" s="383"/>
      <c r="ACO29" s="383"/>
      <c r="ACP29" s="383"/>
      <c r="ACQ29" s="383"/>
      <c r="ACR29" s="383"/>
      <c r="ACS29" s="383"/>
      <c r="ACT29" s="383"/>
      <c r="ACU29" s="383"/>
      <c r="ACV29" s="383"/>
      <c r="ACW29" s="383"/>
      <c r="ACX29" s="383"/>
      <c r="ACY29" s="383"/>
      <c r="ACZ29" s="383"/>
      <c r="ADA29" s="383"/>
      <c r="ADB29" s="383"/>
      <c r="ADC29" s="383"/>
      <c r="ADD29" s="383"/>
      <c r="ADE29" s="383"/>
      <c r="ADF29" s="383"/>
      <c r="ADG29" s="383"/>
      <c r="ADH29" s="383"/>
      <c r="ADI29" s="383"/>
      <c r="ADJ29" s="383"/>
      <c r="ADK29" s="383"/>
      <c r="ADL29" s="383"/>
      <c r="ADM29" s="383"/>
      <c r="ADN29" s="383"/>
      <c r="ADO29" s="383"/>
      <c r="ADP29" s="383"/>
      <c r="ADQ29" s="383"/>
      <c r="ADR29" s="383"/>
      <c r="ADS29" s="383"/>
      <c r="ADT29" s="383"/>
      <c r="ADU29" s="383"/>
      <c r="ADV29" s="383"/>
      <c r="ADW29" s="383"/>
      <c r="ADX29" s="383"/>
      <c r="ADY29" s="383"/>
      <c r="ADZ29" s="383"/>
      <c r="AEA29" s="383"/>
      <c r="AEB29" s="383"/>
      <c r="AEC29" s="383"/>
      <c r="AED29" s="383"/>
      <c r="AEE29" s="383"/>
      <c r="AEF29" s="383"/>
      <c r="AEG29" s="383"/>
      <c r="AEH29" s="383"/>
      <c r="AEI29" s="383"/>
      <c r="AEJ29" s="383"/>
      <c r="AEK29" s="383"/>
      <c r="AEL29" s="383"/>
      <c r="AEM29" s="383"/>
      <c r="AEN29" s="383"/>
      <c r="AEO29" s="383"/>
      <c r="AEP29" s="383"/>
      <c r="AEQ29" s="383"/>
      <c r="AER29" s="383"/>
      <c r="AES29" s="383"/>
      <c r="AET29" s="383"/>
      <c r="AEU29" s="383"/>
      <c r="AEV29" s="383"/>
      <c r="AEW29" s="383"/>
      <c r="AEX29" s="383"/>
      <c r="AEY29" s="383"/>
      <c r="AEZ29" s="383"/>
      <c r="AFA29" s="383"/>
      <c r="AFB29" s="383"/>
      <c r="AFC29" s="383"/>
      <c r="AFD29" s="383"/>
      <c r="AFE29" s="383"/>
      <c r="AFF29" s="383"/>
      <c r="AFG29" s="383"/>
      <c r="AFH29" s="383"/>
      <c r="AFI29" s="383"/>
      <c r="AFJ29" s="383"/>
      <c r="AFK29" s="383"/>
      <c r="AFL29" s="383"/>
      <c r="AFM29" s="383"/>
      <c r="AFN29" s="383"/>
      <c r="AFO29" s="383"/>
      <c r="AFP29" s="383"/>
      <c r="AFQ29" s="383"/>
      <c r="AFR29" s="383"/>
      <c r="AFS29" s="383"/>
      <c r="AFT29" s="383"/>
      <c r="AFU29" s="383"/>
      <c r="AFV29" s="383"/>
      <c r="AFW29" s="383"/>
      <c r="AFX29" s="383"/>
      <c r="AFY29" s="383"/>
      <c r="AFZ29" s="383"/>
      <c r="AGA29" s="383"/>
      <c r="AGB29" s="383"/>
      <c r="AGC29" s="383"/>
      <c r="AGD29" s="383"/>
      <c r="AGE29" s="383"/>
      <c r="AGF29" s="383"/>
      <c r="AGG29" s="383"/>
      <c r="AGH29" s="383"/>
      <c r="AGI29" s="383"/>
      <c r="AGJ29" s="383"/>
      <c r="AGK29" s="383"/>
      <c r="AGL29" s="383"/>
      <c r="AGM29" s="383"/>
      <c r="AGN29" s="383"/>
      <c r="AGO29" s="383"/>
      <c r="AGP29" s="383"/>
      <c r="AGQ29" s="383"/>
      <c r="AGR29" s="383"/>
      <c r="AGS29" s="383"/>
      <c r="AGT29" s="383"/>
      <c r="AGU29" s="383"/>
      <c r="AGV29" s="383"/>
      <c r="AGW29" s="383"/>
      <c r="AGX29" s="383"/>
      <c r="AGY29" s="383"/>
      <c r="AGZ29" s="383"/>
      <c r="AHA29" s="383"/>
      <c r="AHB29" s="383"/>
      <c r="AHC29" s="383"/>
      <c r="AHD29" s="383"/>
      <c r="AHE29" s="383"/>
      <c r="AHF29" s="383"/>
      <c r="AHG29" s="383"/>
      <c r="AHH29" s="383"/>
      <c r="AHI29" s="383"/>
      <c r="AHJ29" s="383"/>
      <c r="AHK29" s="383"/>
      <c r="AHL29" s="383"/>
      <c r="AHM29" s="383"/>
      <c r="AHN29" s="383"/>
      <c r="AHO29" s="383"/>
      <c r="AHP29" s="383"/>
      <c r="AHQ29" s="383"/>
      <c r="AHR29" s="383"/>
      <c r="AHS29" s="383"/>
      <c r="AHT29" s="383"/>
      <c r="AHU29" s="383"/>
      <c r="AHV29" s="383"/>
      <c r="AHW29" s="383"/>
      <c r="AHX29" s="383"/>
      <c r="AHY29" s="383"/>
      <c r="AHZ29" s="383"/>
      <c r="AIA29" s="383"/>
      <c r="AIB29" s="383"/>
      <c r="AIC29" s="383"/>
      <c r="AID29" s="383"/>
      <c r="AIE29" s="383"/>
      <c r="AIF29" s="383"/>
      <c r="AIG29" s="383"/>
      <c r="AIH29" s="383"/>
      <c r="AII29" s="383"/>
      <c r="AIJ29" s="383"/>
      <c r="AIK29" s="383"/>
      <c r="AIL29" s="383"/>
      <c r="AIM29" s="383"/>
      <c r="AIN29" s="383"/>
      <c r="AIO29" s="383"/>
      <c r="AIP29" s="383"/>
      <c r="AIQ29" s="383"/>
      <c r="AIR29" s="383"/>
      <c r="AIS29" s="383"/>
      <c r="AIT29" s="383"/>
      <c r="AIU29" s="383"/>
      <c r="AIV29" s="383"/>
      <c r="AIW29" s="383"/>
      <c r="AIX29" s="383"/>
      <c r="AIY29" s="383"/>
      <c r="AIZ29" s="383"/>
      <c r="AJA29" s="383"/>
      <c r="AJB29" s="383"/>
      <c r="AJC29" s="383"/>
      <c r="AJD29" s="383"/>
      <c r="AJE29" s="383"/>
      <c r="AJF29" s="383"/>
      <c r="AJG29" s="383"/>
      <c r="AJH29" s="383"/>
      <c r="AJI29" s="383"/>
      <c r="AJJ29" s="383"/>
      <c r="AJK29" s="383"/>
      <c r="AJL29" s="383"/>
      <c r="AJM29" s="383"/>
      <c r="AJN29" s="383"/>
      <c r="AJO29" s="383"/>
      <c r="AJP29" s="383"/>
      <c r="AJQ29" s="383"/>
      <c r="AJR29" s="383"/>
      <c r="AJS29" s="383"/>
      <c r="AJT29" s="383"/>
      <c r="AJU29" s="383"/>
      <c r="AJV29" s="383"/>
      <c r="AJW29" s="383"/>
      <c r="AJX29" s="383"/>
      <c r="AJY29" s="383"/>
      <c r="AJZ29" s="383"/>
      <c r="AKA29" s="383"/>
      <c r="AKB29" s="383"/>
      <c r="AKC29" s="383"/>
      <c r="AKD29" s="383"/>
      <c r="AKE29" s="383"/>
      <c r="AKF29" s="383"/>
      <c r="AKG29" s="383"/>
      <c r="AKH29" s="383"/>
      <c r="AKI29" s="383"/>
      <c r="AKJ29" s="383"/>
      <c r="AKK29" s="383"/>
      <c r="AKL29" s="383"/>
      <c r="AKM29" s="383"/>
      <c r="AKN29" s="383"/>
      <c r="AKO29" s="383"/>
      <c r="AKP29" s="383"/>
      <c r="AKQ29" s="383"/>
      <c r="AKR29" s="383"/>
      <c r="AKS29" s="383"/>
      <c r="AKT29" s="383"/>
      <c r="AKU29" s="383"/>
      <c r="AKV29" s="383"/>
      <c r="AKW29" s="383"/>
      <c r="AKX29" s="383"/>
      <c r="AKY29" s="383"/>
      <c r="AKZ29" s="383"/>
      <c r="ALA29" s="383"/>
      <c r="ALB29" s="383"/>
      <c r="ALC29" s="383"/>
      <c r="ALD29" s="383"/>
      <c r="ALE29" s="383"/>
      <c r="ALF29" s="383"/>
      <c r="ALG29" s="383"/>
      <c r="ALH29" s="383"/>
      <c r="ALI29" s="383"/>
      <c r="ALJ29" s="383"/>
      <c r="ALK29" s="383"/>
      <c r="ALL29" s="383"/>
      <c r="ALM29" s="383"/>
      <c r="ALN29" s="383"/>
      <c r="ALO29" s="383"/>
      <c r="ALP29" s="383"/>
      <c r="ALQ29" s="383"/>
      <c r="ALR29" s="383"/>
      <c r="ALS29" s="383"/>
      <c r="ALT29" s="383"/>
      <c r="ALU29" s="383"/>
      <c r="ALV29" s="383"/>
      <c r="ALW29" s="383"/>
      <c r="ALX29" s="383"/>
      <c r="ALY29" s="383"/>
      <c r="ALZ29" s="383"/>
      <c r="AMA29" s="383"/>
      <c r="AMB29" s="383"/>
      <c r="AMC29" s="383"/>
      <c r="AMD29" s="383"/>
      <c r="AME29" s="383"/>
      <c r="AMF29" s="383"/>
      <c r="AMG29" s="383"/>
      <c r="AMH29" s="383"/>
      <c r="AMI29" s="383"/>
      <c r="AMJ29" s="383"/>
      <c r="AMK29" s="383"/>
      <c r="AML29" s="383"/>
      <c r="AMM29" s="383"/>
      <c r="AMN29" s="383"/>
      <c r="AMO29" s="383"/>
      <c r="AMP29" s="383"/>
      <c r="AMQ29" s="383"/>
      <c r="AMR29" s="383"/>
      <c r="AMS29" s="383"/>
      <c r="AMT29" s="383"/>
      <c r="AMU29" s="383"/>
      <c r="AMV29" s="383"/>
      <c r="AMW29" s="383"/>
      <c r="AMX29" s="383"/>
      <c r="AMY29" s="383"/>
      <c r="AMZ29" s="383"/>
      <c r="ANA29" s="383"/>
      <c r="ANB29" s="383"/>
      <c r="ANC29" s="383"/>
      <c r="AND29" s="383"/>
      <c r="ANE29" s="383"/>
      <c r="ANF29" s="383"/>
      <c r="ANG29" s="383"/>
      <c r="ANH29" s="383"/>
      <c r="ANI29" s="383"/>
      <c r="ANJ29" s="383"/>
      <c r="ANK29" s="383"/>
      <c r="ANL29" s="383"/>
      <c r="ANM29" s="383"/>
      <c r="ANN29" s="383"/>
      <c r="ANO29" s="383"/>
      <c r="ANP29" s="383"/>
      <c r="ANQ29" s="383"/>
      <c r="ANR29" s="383"/>
      <c r="ANS29" s="383"/>
      <c r="ANT29" s="383"/>
      <c r="ANU29" s="383"/>
      <c r="ANV29" s="383"/>
      <c r="ANW29" s="383"/>
      <c r="ANX29" s="383"/>
      <c r="ANY29" s="383"/>
      <c r="ANZ29" s="383"/>
      <c r="AOA29" s="383"/>
      <c r="AOB29" s="383"/>
      <c r="AOC29" s="383"/>
      <c r="AOD29" s="383"/>
      <c r="AOE29" s="383"/>
      <c r="AOF29" s="383"/>
      <c r="AOG29" s="383"/>
      <c r="AOH29" s="383"/>
      <c r="AOI29" s="383"/>
      <c r="AOJ29" s="383"/>
      <c r="AOK29" s="383"/>
      <c r="AOL29" s="383"/>
      <c r="AOM29" s="383"/>
      <c r="AON29" s="383"/>
      <c r="AOO29" s="383"/>
      <c r="AOP29" s="383"/>
      <c r="AOQ29" s="383"/>
      <c r="AOR29" s="383"/>
      <c r="AOS29" s="383"/>
      <c r="AOT29" s="383"/>
      <c r="AOU29" s="383"/>
      <c r="AOV29" s="383"/>
      <c r="AOW29" s="383"/>
      <c r="AOX29" s="383"/>
      <c r="AOY29" s="383"/>
      <c r="AOZ29" s="383"/>
      <c r="APA29" s="383"/>
      <c r="APB29" s="383"/>
      <c r="APC29" s="383"/>
      <c r="APD29" s="383"/>
      <c r="APE29" s="383"/>
      <c r="APF29" s="383"/>
      <c r="APG29" s="383"/>
      <c r="APH29" s="383"/>
      <c r="API29" s="383"/>
      <c r="APJ29" s="383"/>
      <c r="APK29" s="383"/>
      <c r="APL29" s="383"/>
      <c r="APM29" s="383"/>
      <c r="APN29" s="383"/>
      <c r="APO29" s="383"/>
      <c r="APP29" s="383"/>
      <c r="APQ29" s="383"/>
      <c r="APR29" s="383"/>
      <c r="APS29" s="383"/>
      <c r="APT29" s="383"/>
      <c r="APU29" s="383"/>
      <c r="APV29" s="383"/>
      <c r="APW29" s="383"/>
      <c r="APX29" s="383"/>
      <c r="APY29" s="383"/>
      <c r="APZ29" s="383"/>
      <c r="AQA29" s="383"/>
      <c r="AQB29" s="383"/>
      <c r="AQC29" s="383"/>
      <c r="AQD29" s="383"/>
      <c r="AQE29" s="383"/>
      <c r="AQF29" s="383"/>
      <c r="AQG29" s="383"/>
      <c r="AQH29" s="383"/>
      <c r="AQI29" s="383"/>
      <c r="AQJ29" s="383"/>
      <c r="AQK29" s="383"/>
      <c r="AQL29" s="383"/>
      <c r="AQM29" s="383"/>
      <c r="AQN29" s="383"/>
      <c r="AQO29" s="383"/>
      <c r="AQP29" s="383"/>
      <c r="AQQ29" s="383"/>
      <c r="AQR29" s="383"/>
      <c r="AQS29" s="383"/>
      <c r="AQT29" s="383"/>
      <c r="AQU29" s="383"/>
      <c r="AQV29" s="383"/>
      <c r="AQW29" s="383"/>
      <c r="AQX29" s="383"/>
      <c r="AQY29" s="383"/>
      <c r="AQZ29" s="383"/>
      <c r="ARA29" s="383"/>
      <c r="ARB29" s="383"/>
      <c r="ARC29" s="383"/>
      <c r="ARD29" s="383"/>
      <c r="ARE29" s="383"/>
      <c r="ARF29" s="383"/>
      <c r="ARG29" s="383"/>
      <c r="ARH29" s="383"/>
      <c r="ARI29" s="383"/>
      <c r="ARJ29" s="383"/>
      <c r="ARK29" s="383"/>
      <c r="ARL29" s="383"/>
      <c r="ARM29" s="383"/>
      <c r="ARN29" s="383"/>
      <c r="ARO29" s="383"/>
      <c r="ARP29" s="383"/>
      <c r="ARQ29" s="383"/>
      <c r="ARR29" s="383"/>
      <c r="ARS29" s="383"/>
      <c r="ART29" s="383"/>
      <c r="ARU29" s="383"/>
      <c r="ARV29" s="383"/>
      <c r="ARW29" s="383"/>
      <c r="ARX29" s="383"/>
      <c r="ARY29" s="383"/>
      <c r="ARZ29" s="383"/>
      <c r="ASA29" s="383"/>
      <c r="ASB29" s="383"/>
      <c r="ASC29" s="383"/>
      <c r="ASD29" s="383"/>
      <c r="ASE29" s="383"/>
      <c r="ASF29" s="383"/>
      <c r="ASG29" s="383"/>
      <c r="ASH29" s="383"/>
      <c r="ASI29" s="383"/>
      <c r="ASJ29" s="383"/>
      <c r="ASK29" s="383"/>
      <c r="ASL29" s="383"/>
      <c r="ASM29" s="383"/>
      <c r="ASN29" s="383"/>
      <c r="ASO29" s="383"/>
      <c r="ASP29" s="383"/>
      <c r="ASQ29" s="383"/>
      <c r="ASR29" s="383"/>
      <c r="ASS29" s="383"/>
      <c r="AST29" s="383"/>
      <c r="ASU29" s="383"/>
      <c r="ASV29" s="383"/>
      <c r="ASW29" s="383"/>
      <c r="ASX29" s="383"/>
      <c r="ASY29" s="383"/>
      <c r="ASZ29" s="383"/>
      <c r="ATA29" s="383"/>
      <c r="ATB29" s="383"/>
      <c r="ATC29" s="383"/>
      <c r="ATD29" s="383"/>
      <c r="ATE29" s="383"/>
      <c r="ATF29" s="383"/>
      <c r="ATG29" s="383"/>
      <c r="ATH29" s="383"/>
      <c r="ATI29" s="383"/>
      <c r="ATJ29" s="383"/>
      <c r="ATK29" s="383"/>
      <c r="ATL29" s="383"/>
      <c r="ATM29" s="383"/>
      <c r="ATN29" s="383"/>
      <c r="ATO29" s="383"/>
      <c r="ATP29" s="383"/>
      <c r="ATQ29" s="383"/>
      <c r="ATR29" s="383"/>
      <c r="ATS29" s="383"/>
      <c r="ATT29" s="383"/>
      <c r="ATU29" s="383"/>
      <c r="ATV29" s="383"/>
      <c r="ATW29" s="383"/>
      <c r="ATX29" s="383"/>
      <c r="ATY29" s="383"/>
      <c r="ATZ29" s="383"/>
      <c r="AUA29" s="383"/>
      <c r="AUB29" s="383"/>
      <c r="AUC29" s="383"/>
      <c r="AUD29" s="383"/>
      <c r="AUE29" s="383"/>
      <c r="AUF29" s="383"/>
      <c r="AUG29" s="383"/>
      <c r="AUH29" s="383"/>
      <c r="AUI29" s="383"/>
      <c r="AUJ29" s="383"/>
      <c r="AUK29" s="383"/>
      <c r="AUL29" s="383"/>
      <c r="AUM29" s="383"/>
      <c r="AUN29" s="383"/>
      <c r="AUO29" s="383"/>
      <c r="AUP29" s="383"/>
      <c r="AUQ29" s="383"/>
      <c r="AUR29" s="383"/>
      <c r="AUS29" s="383"/>
      <c r="AUT29" s="383"/>
      <c r="AUU29" s="383"/>
      <c r="AUV29" s="383"/>
      <c r="AUW29" s="383"/>
      <c r="AUX29" s="383"/>
      <c r="AUY29" s="383"/>
      <c r="AUZ29" s="383"/>
      <c r="AVA29" s="383"/>
      <c r="AVB29" s="383"/>
      <c r="AVC29" s="383"/>
      <c r="AVD29" s="383"/>
      <c r="AVE29" s="383"/>
      <c r="AVF29" s="383"/>
      <c r="AVG29" s="383"/>
      <c r="AVH29" s="383"/>
      <c r="AVI29" s="383"/>
      <c r="AVJ29" s="383"/>
      <c r="AVK29" s="383"/>
      <c r="AVL29" s="383"/>
      <c r="AVM29" s="383"/>
      <c r="AVN29" s="383"/>
      <c r="AVO29" s="383"/>
      <c r="AVP29" s="383"/>
      <c r="AVQ29" s="383"/>
      <c r="AVR29" s="383"/>
      <c r="AVS29" s="383"/>
      <c r="AVT29" s="383"/>
      <c r="AVU29" s="383"/>
      <c r="AVV29" s="383"/>
      <c r="AVW29" s="383"/>
      <c r="AVX29" s="383"/>
      <c r="AVY29" s="383"/>
      <c r="AVZ29" s="383"/>
      <c r="AWA29" s="383"/>
      <c r="AWB29" s="383"/>
      <c r="AWC29" s="383"/>
      <c r="AWD29" s="383"/>
      <c r="AWE29" s="383"/>
      <c r="AWF29" s="383"/>
      <c r="AWG29" s="383"/>
      <c r="AWH29" s="383"/>
      <c r="AWI29" s="383"/>
      <c r="AWJ29" s="383"/>
      <c r="AWK29" s="383"/>
      <c r="AWL29" s="383"/>
      <c r="AWM29" s="383"/>
      <c r="AWN29" s="383"/>
      <c r="AWO29" s="383"/>
      <c r="AWP29" s="383"/>
      <c r="AWQ29" s="383"/>
      <c r="AWR29" s="383"/>
      <c r="AWS29" s="383"/>
      <c r="AWT29" s="383"/>
      <c r="AWU29" s="383"/>
      <c r="AWV29" s="383"/>
      <c r="AWW29" s="383"/>
      <c r="AWX29" s="383"/>
      <c r="AWY29" s="383"/>
      <c r="AWZ29" s="383"/>
      <c r="AXA29" s="383"/>
      <c r="AXB29" s="383"/>
      <c r="AXC29" s="383"/>
      <c r="AXD29" s="383"/>
      <c r="AXE29" s="383"/>
      <c r="AXF29" s="383"/>
      <c r="AXG29" s="383"/>
      <c r="AXH29" s="383"/>
      <c r="AXI29" s="383"/>
      <c r="AXJ29" s="383"/>
      <c r="AXK29" s="383"/>
      <c r="AXL29" s="383"/>
      <c r="AXM29" s="383"/>
      <c r="AXN29" s="383"/>
      <c r="AXO29" s="383"/>
      <c r="AXP29" s="383"/>
      <c r="AXQ29" s="383"/>
      <c r="AXR29" s="383"/>
      <c r="AXS29" s="383"/>
      <c r="AXT29" s="383"/>
      <c r="AXU29" s="383"/>
      <c r="AXV29" s="383"/>
      <c r="AXW29" s="383"/>
      <c r="AXX29" s="383"/>
      <c r="AXY29" s="383"/>
      <c r="AXZ29" s="383"/>
      <c r="AYA29" s="383"/>
      <c r="AYB29" s="383"/>
      <c r="AYC29" s="383"/>
      <c r="AYD29" s="383"/>
      <c r="AYE29" s="383"/>
      <c r="AYF29" s="383"/>
      <c r="AYG29" s="383"/>
      <c r="AYH29" s="383"/>
      <c r="AYI29" s="383"/>
      <c r="AYJ29" s="383"/>
      <c r="AYK29" s="383"/>
      <c r="AYL29" s="383"/>
      <c r="AYM29" s="383"/>
      <c r="AYN29" s="383"/>
      <c r="AYO29" s="383"/>
      <c r="AYP29" s="383"/>
      <c r="AYQ29" s="383"/>
      <c r="AYR29" s="383"/>
      <c r="AYS29" s="383"/>
      <c r="AYT29" s="383"/>
      <c r="AYU29" s="383"/>
      <c r="AYV29" s="383"/>
      <c r="AYW29" s="383"/>
      <c r="AYX29" s="383"/>
      <c r="AYY29" s="383"/>
      <c r="AYZ29" s="383"/>
      <c r="AZA29" s="383"/>
      <c r="AZB29" s="383"/>
      <c r="AZC29" s="383"/>
      <c r="AZD29" s="383"/>
      <c r="AZE29" s="383"/>
      <c r="AZF29" s="383"/>
      <c r="AZG29" s="383"/>
      <c r="AZH29" s="383"/>
      <c r="AZI29" s="383"/>
      <c r="AZJ29" s="383"/>
      <c r="AZK29" s="383"/>
      <c r="AZL29" s="383"/>
      <c r="AZM29" s="383"/>
      <c r="AZN29" s="383"/>
      <c r="AZO29" s="383"/>
      <c r="AZP29" s="383"/>
      <c r="AZQ29" s="383"/>
      <c r="AZR29" s="383"/>
      <c r="AZS29" s="383"/>
      <c r="AZT29" s="383"/>
      <c r="AZU29" s="383"/>
      <c r="AZV29" s="383"/>
      <c r="AZW29" s="383"/>
      <c r="AZX29" s="383"/>
      <c r="AZY29" s="383"/>
      <c r="AZZ29" s="383"/>
      <c r="BAA29" s="383"/>
      <c r="BAB29" s="383"/>
      <c r="BAC29" s="383"/>
      <c r="BAD29" s="383"/>
      <c r="BAE29" s="383"/>
      <c r="BAF29" s="383"/>
      <c r="BAG29" s="383"/>
      <c r="BAH29" s="383"/>
      <c r="BAI29" s="383"/>
      <c r="BAJ29" s="383"/>
      <c r="BAK29" s="383"/>
      <c r="BAL29" s="383"/>
      <c r="BAM29" s="383"/>
      <c r="BAN29" s="383"/>
      <c r="BAO29" s="383"/>
      <c r="BAP29" s="383"/>
      <c r="BAQ29" s="383"/>
      <c r="BAR29" s="383"/>
      <c r="BAS29" s="383"/>
      <c r="BAT29" s="383"/>
      <c r="BAU29" s="383"/>
      <c r="BAV29" s="383"/>
      <c r="BAW29" s="383"/>
      <c r="BAX29" s="383"/>
      <c r="BAY29" s="383"/>
      <c r="BAZ29" s="383"/>
      <c r="BBA29" s="383"/>
      <c r="BBB29" s="383"/>
      <c r="BBC29" s="383"/>
      <c r="BBD29" s="383"/>
      <c r="BBE29" s="383"/>
      <c r="BBF29" s="383"/>
      <c r="BBG29" s="383"/>
      <c r="BBH29" s="383"/>
      <c r="BBI29" s="383"/>
      <c r="BBJ29" s="383"/>
      <c r="BBK29" s="383"/>
      <c r="BBL29" s="383"/>
      <c r="BBM29" s="383"/>
      <c r="BBN29" s="383"/>
      <c r="BBO29" s="383"/>
      <c r="BBP29" s="383"/>
      <c r="BBQ29" s="383"/>
      <c r="BBR29" s="383"/>
      <c r="BBS29" s="383"/>
      <c r="BBT29" s="383"/>
      <c r="BBU29" s="383"/>
      <c r="BBV29" s="383"/>
      <c r="BBW29" s="383"/>
      <c r="BBX29" s="383"/>
      <c r="BBY29" s="383"/>
      <c r="BBZ29" s="383"/>
      <c r="BCA29" s="383"/>
      <c r="BCB29" s="383"/>
      <c r="BCC29" s="383"/>
      <c r="BCD29" s="383"/>
      <c r="BCE29" s="383"/>
      <c r="BCF29" s="383"/>
      <c r="BCG29" s="383"/>
      <c r="BCH29" s="383"/>
      <c r="BCI29" s="383"/>
      <c r="BCJ29" s="383"/>
      <c r="BCK29" s="383"/>
      <c r="BCL29" s="383"/>
      <c r="BCM29" s="383"/>
      <c r="BCN29" s="383"/>
      <c r="BCO29" s="383"/>
      <c r="BCP29" s="383"/>
      <c r="BCQ29" s="383"/>
      <c r="BCR29" s="383"/>
      <c r="BCS29" s="383"/>
      <c r="BCT29" s="383"/>
      <c r="BCU29" s="383"/>
      <c r="BCV29" s="383"/>
      <c r="BCW29" s="383"/>
      <c r="BCX29" s="383"/>
      <c r="BCY29" s="383"/>
      <c r="BCZ29" s="383"/>
      <c r="BDA29" s="383"/>
      <c r="BDB29" s="383"/>
      <c r="BDC29" s="383"/>
      <c r="BDD29" s="383"/>
      <c r="BDE29" s="383"/>
      <c r="BDF29" s="383"/>
      <c r="BDG29" s="383"/>
      <c r="BDH29" s="383"/>
      <c r="BDI29" s="383"/>
      <c r="BDJ29" s="383"/>
      <c r="BDK29" s="383"/>
      <c r="BDL29" s="383"/>
      <c r="BDM29" s="383"/>
      <c r="BDN29" s="383"/>
      <c r="BDO29" s="383"/>
      <c r="BDP29" s="383"/>
      <c r="BDQ29" s="383"/>
      <c r="BDR29" s="383"/>
      <c r="BDS29" s="383"/>
      <c r="BDT29" s="383"/>
      <c r="BDU29" s="383"/>
      <c r="BDV29" s="383"/>
      <c r="BDW29" s="383"/>
      <c r="BDX29" s="383"/>
      <c r="BDY29" s="383"/>
      <c r="BDZ29" s="383"/>
      <c r="BEA29" s="383"/>
      <c r="BEB29" s="383"/>
      <c r="BEC29" s="383"/>
      <c r="BED29" s="383"/>
      <c r="BEE29" s="383"/>
      <c r="BEF29" s="383"/>
      <c r="BEG29" s="383"/>
      <c r="BEH29" s="383"/>
      <c r="BEI29" s="383"/>
      <c r="BEJ29" s="383"/>
      <c r="BEK29" s="383"/>
      <c r="BEL29" s="383"/>
      <c r="BEM29" s="383"/>
      <c r="BEN29" s="383"/>
      <c r="BEO29" s="383"/>
      <c r="BEP29" s="383"/>
      <c r="BEQ29" s="383"/>
      <c r="BER29" s="383"/>
      <c r="BES29" s="383"/>
      <c r="BET29" s="383"/>
      <c r="BEU29" s="383"/>
      <c r="BEV29" s="383"/>
      <c r="BEW29" s="383"/>
      <c r="BEX29" s="383"/>
      <c r="BEY29" s="383"/>
      <c r="BEZ29" s="383"/>
      <c r="BFA29" s="383"/>
      <c r="BFB29" s="383"/>
      <c r="BFC29" s="383"/>
      <c r="BFD29" s="383"/>
      <c r="BFE29" s="383"/>
      <c r="BFF29" s="383"/>
      <c r="BFG29" s="383"/>
      <c r="BFH29" s="383"/>
      <c r="BFI29" s="383"/>
      <c r="BFJ29" s="383"/>
      <c r="BFK29" s="383"/>
      <c r="BFL29" s="383"/>
      <c r="BFM29" s="383"/>
      <c r="BFN29" s="383"/>
      <c r="BFO29" s="383"/>
      <c r="BFP29" s="383"/>
      <c r="BFQ29" s="383"/>
      <c r="BFR29" s="383"/>
      <c r="BFS29" s="383"/>
      <c r="BFT29" s="383"/>
      <c r="BFU29" s="383"/>
      <c r="BFV29" s="383"/>
      <c r="BFW29" s="383"/>
      <c r="BFX29" s="383"/>
      <c r="BFY29" s="383"/>
      <c r="BFZ29" s="383"/>
      <c r="BGA29" s="383"/>
      <c r="BGB29" s="383"/>
      <c r="BGC29" s="383"/>
      <c r="BGD29" s="383"/>
      <c r="BGE29" s="383"/>
      <c r="BGF29" s="383"/>
      <c r="BGG29" s="383"/>
      <c r="BGH29" s="383"/>
      <c r="BGI29" s="383"/>
      <c r="BGJ29" s="383"/>
      <c r="BGK29" s="383"/>
      <c r="BGL29" s="383"/>
      <c r="BGM29" s="383"/>
      <c r="BGN29" s="383"/>
      <c r="BGO29" s="383"/>
      <c r="BGP29" s="383"/>
      <c r="BGQ29" s="383"/>
      <c r="BGR29" s="383"/>
      <c r="BGS29" s="383"/>
      <c r="BGT29" s="383"/>
      <c r="BGU29" s="383"/>
      <c r="BGV29" s="383"/>
      <c r="BGW29" s="383"/>
      <c r="BGX29" s="383"/>
      <c r="BGY29" s="383"/>
      <c r="BGZ29" s="383"/>
      <c r="BHA29" s="383"/>
      <c r="BHB29" s="383"/>
      <c r="BHC29" s="383"/>
      <c r="BHD29" s="383"/>
      <c r="BHE29" s="383"/>
      <c r="BHF29" s="383"/>
      <c r="BHG29" s="383"/>
      <c r="BHH29" s="383"/>
      <c r="BHI29" s="383"/>
      <c r="BHJ29" s="383"/>
      <c r="BHK29" s="383"/>
      <c r="BHL29" s="383"/>
      <c r="BHM29" s="383"/>
      <c r="BHN29" s="383"/>
      <c r="BHO29" s="383"/>
      <c r="BHP29" s="383"/>
      <c r="BHQ29" s="383"/>
      <c r="BHR29" s="383"/>
      <c r="BHS29" s="383"/>
      <c r="BHT29" s="383"/>
      <c r="BHU29" s="383"/>
      <c r="BHV29" s="383"/>
      <c r="BHW29" s="383"/>
      <c r="BHX29" s="383"/>
      <c r="BHY29" s="383"/>
      <c r="BHZ29" s="383"/>
      <c r="BIA29" s="383"/>
      <c r="BIB29" s="383"/>
      <c r="BIC29" s="383"/>
      <c r="BID29" s="383"/>
      <c r="BIE29" s="383"/>
      <c r="BIF29" s="383"/>
      <c r="BIG29" s="383"/>
      <c r="BIH29" s="383"/>
      <c r="BII29" s="383"/>
      <c r="BIJ29" s="383"/>
      <c r="BIK29" s="383"/>
      <c r="BIL29" s="383"/>
      <c r="BIM29" s="383"/>
      <c r="BIN29" s="383"/>
      <c r="BIO29" s="383"/>
      <c r="BIP29" s="383"/>
      <c r="BIQ29" s="383"/>
      <c r="BIR29" s="383"/>
      <c r="BIS29" s="383"/>
      <c r="BIT29" s="383"/>
      <c r="BIU29" s="383"/>
      <c r="BIV29" s="383"/>
      <c r="BIW29" s="383"/>
      <c r="BIX29" s="383"/>
      <c r="BIY29" s="383"/>
      <c r="BIZ29" s="383"/>
      <c r="BJA29" s="383"/>
      <c r="BJB29" s="383"/>
      <c r="BJC29" s="383"/>
      <c r="BJD29" s="383"/>
      <c r="BJE29" s="383"/>
      <c r="BJF29" s="383"/>
      <c r="BJG29" s="383"/>
      <c r="BJH29" s="383"/>
      <c r="BJI29" s="383"/>
      <c r="BJJ29" s="383"/>
      <c r="BJK29" s="383"/>
      <c r="BJL29" s="383"/>
      <c r="BJM29" s="383"/>
      <c r="BJN29" s="383"/>
      <c r="BJO29" s="383"/>
      <c r="BJP29" s="383"/>
      <c r="BJQ29" s="383"/>
      <c r="BJR29" s="383"/>
      <c r="BJS29" s="383"/>
      <c r="BJT29" s="383"/>
      <c r="BJU29" s="383"/>
      <c r="BJV29" s="383"/>
      <c r="BJW29" s="383"/>
      <c r="BJX29" s="383"/>
      <c r="BJY29" s="383"/>
      <c r="BJZ29" s="383"/>
      <c r="BKA29" s="383"/>
      <c r="BKB29" s="383"/>
      <c r="BKC29" s="383"/>
      <c r="BKD29" s="383"/>
      <c r="BKE29" s="383"/>
      <c r="BKF29" s="383"/>
      <c r="BKG29" s="383"/>
      <c r="BKH29" s="383"/>
      <c r="BKI29" s="383"/>
      <c r="BKJ29" s="383"/>
      <c r="BKK29" s="383"/>
      <c r="BKL29" s="383"/>
      <c r="BKM29" s="383"/>
      <c r="BKN29" s="383"/>
      <c r="BKO29" s="383"/>
      <c r="BKP29" s="383"/>
      <c r="BKQ29" s="383"/>
      <c r="BKR29" s="383"/>
      <c r="BKS29" s="383"/>
      <c r="BKT29" s="383"/>
      <c r="BKU29" s="383"/>
      <c r="BKV29" s="383"/>
      <c r="BKW29" s="383"/>
      <c r="BKX29" s="383"/>
      <c r="BKY29" s="383"/>
      <c r="BKZ29" s="383"/>
      <c r="BLA29" s="383"/>
      <c r="BLB29" s="383"/>
      <c r="BLC29" s="383"/>
      <c r="BLD29" s="383"/>
      <c r="BLE29" s="383"/>
      <c r="BLF29" s="383"/>
      <c r="BLG29" s="383"/>
      <c r="BLH29" s="383"/>
      <c r="BLI29" s="383"/>
      <c r="BLJ29" s="383"/>
      <c r="BLK29" s="383"/>
      <c r="BLL29" s="383"/>
      <c r="BLM29" s="383"/>
      <c r="BLN29" s="383"/>
      <c r="BLO29" s="383"/>
      <c r="BLP29" s="383"/>
      <c r="BLQ29" s="383"/>
      <c r="BLR29" s="383"/>
      <c r="BLS29" s="383"/>
      <c r="BLT29" s="383"/>
      <c r="BLU29" s="383"/>
      <c r="BLV29" s="383"/>
      <c r="BLW29" s="383"/>
      <c r="BLX29" s="383"/>
      <c r="BLY29" s="383"/>
      <c r="BLZ29" s="383"/>
      <c r="BMA29" s="383"/>
      <c r="BMB29" s="383"/>
      <c r="BMC29" s="383"/>
      <c r="BMD29" s="383"/>
      <c r="BME29" s="383"/>
      <c r="BMF29" s="383"/>
      <c r="BMG29" s="383"/>
      <c r="BMH29" s="383"/>
      <c r="BMI29" s="383"/>
      <c r="BMJ29" s="383"/>
      <c r="BMK29" s="383"/>
      <c r="BML29" s="383"/>
      <c r="BMM29" s="383"/>
      <c r="BMN29" s="383"/>
      <c r="BMO29" s="383"/>
      <c r="BMP29" s="383"/>
      <c r="BMQ29" s="383"/>
      <c r="BMR29" s="383"/>
      <c r="BMS29" s="383"/>
      <c r="BMT29" s="383"/>
      <c r="BMU29" s="383"/>
      <c r="BMV29" s="383"/>
      <c r="BMW29" s="383"/>
      <c r="BMX29" s="383"/>
      <c r="BMY29" s="383"/>
      <c r="BMZ29" s="383"/>
      <c r="BNA29" s="383"/>
      <c r="BNB29" s="383"/>
      <c r="BNC29" s="383"/>
      <c r="BND29" s="383"/>
      <c r="BNE29" s="383"/>
      <c r="BNF29" s="383"/>
      <c r="BNG29" s="383"/>
      <c r="BNH29" s="383"/>
      <c r="BNI29" s="383"/>
      <c r="BNJ29" s="383"/>
      <c r="BNK29" s="383"/>
      <c r="BNL29" s="383"/>
      <c r="BNM29" s="383"/>
      <c r="BNN29" s="383"/>
      <c r="BNO29" s="383"/>
      <c r="BNP29" s="383"/>
      <c r="BNQ29" s="383"/>
      <c r="BNR29" s="383"/>
      <c r="BNS29" s="383"/>
      <c r="BNT29" s="383"/>
      <c r="BNU29" s="383"/>
      <c r="BNV29" s="383"/>
      <c r="BNW29" s="383"/>
      <c r="BNX29" s="383"/>
      <c r="BNY29" s="383"/>
      <c r="BNZ29" s="383"/>
      <c r="BOA29" s="383"/>
      <c r="BOB29" s="383"/>
      <c r="BOC29" s="383"/>
      <c r="BOD29" s="383"/>
      <c r="BOE29" s="383"/>
      <c r="BOF29" s="383"/>
      <c r="BOG29" s="383"/>
      <c r="BOH29" s="383"/>
      <c r="BOI29" s="383"/>
      <c r="BOJ29" s="383"/>
      <c r="BOK29" s="383"/>
      <c r="BOL29" s="383"/>
      <c r="BOM29" s="383"/>
      <c r="BON29" s="383"/>
      <c r="BOO29" s="383"/>
      <c r="BOP29" s="383"/>
      <c r="BOQ29" s="383"/>
      <c r="BOR29" s="383"/>
      <c r="BOS29" s="383"/>
      <c r="BOT29" s="383"/>
      <c r="BOU29" s="383"/>
      <c r="BOV29" s="383"/>
      <c r="BOW29" s="383"/>
      <c r="BOX29" s="383"/>
      <c r="BOY29" s="383"/>
      <c r="BOZ29" s="383"/>
      <c r="BPA29" s="383"/>
      <c r="BPB29" s="383"/>
      <c r="BPC29" s="383"/>
      <c r="BPD29" s="383"/>
      <c r="BPE29" s="383"/>
      <c r="BPF29" s="383"/>
      <c r="BPG29" s="383"/>
      <c r="BPH29" s="383"/>
      <c r="BPI29" s="383"/>
      <c r="BPJ29" s="383"/>
      <c r="BPK29" s="383"/>
      <c r="BPL29" s="383"/>
      <c r="BPM29" s="383"/>
      <c r="BPN29" s="383"/>
      <c r="BPO29" s="383"/>
      <c r="BPP29" s="383"/>
      <c r="BPQ29" s="383"/>
      <c r="BPR29" s="383"/>
      <c r="BPS29" s="383"/>
      <c r="BPT29" s="383"/>
      <c r="BPU29" s="383"/>
      <c r="BPV29" s="383"/>
      <c r="BPW29" s="383"/>
      <c r="BPX29" s="383"/>
      <c r="BPY29" s="383"/>
      <c r="BPZ29" s="383"/>
      <c r="BQA29" s="383"/>
      <c r="BQB29" s="383"/>
      <c r="BQC29" s="383"/>
      <c r="BQD29" s="383"/>
      <c r="BQE29" s="383"/>
      <c r="BQF29" s="383"/>
      <c r="BQG29" s="383"/>
      <c r="BQH29" s="383"/>
      <c r="BQI29" s="383"/>
      <c r="BQJ29" s="383"/>
      <c r="BQK29" s="383"/>
      <c r="BQL29" s="383"/>
      <c r="BQM29" s="383"/>
      <c r="BQN29" s="383"/>
      <c r="BQO29" s="383"/>
      <c r="BQP29" s="383"/>
      <c r="BQQ29" s="383"/>
      <c r="BQR29" s="383"/>
      <c r="BQS29" s="383"/>
      <c r="BQT29" s="383"/>
      <c r="BQU29" s="383"/>
      <c r="BQV29" s="383"/>
      <c r="BQW29" s="383"/>
      <c r="BQX29" s="383"/>
      <c r="BQY29" s="383"/>
      <c r="BQZ29" s="383"/>
      <c r="BRA29" s="383"/>
      <c r="BRB29" s="383"/>
      <c r="BRC29" s="383"/>
      <c r="BRD29" s="383"/>
      <c r="BRE29" s="383"/>
      <c r="BRF29" s="383"/>
      <c r="BRG29" s="383"/>
      <c r="BRH29" s="383"/>
      <c r="BRI29" s="383"/>
      <c r="BRJ29" s="383"/>
      <c r="BRK29" s="383"/>
      <c r="BRL29" s="383"/>
      <c r="BRM29" s="383"/>
      <c r="BRN29" s="383"/>
      <c r="BRO29" s="383"/>
      <c r="BRP29" s="383"/>
      <c r="BRQ29" s="383"/>
      <c r="BRR29" s="383"/>
      <c r="BRS29" s="383"/>
      <c r="BRT29" s="383"/>
      <c r="BRU29" s="383"/>
      <c r="BRV29" s="383"/>
      <c r="BRW29" s="383"/>
      <c r="BRX29" s="383"/>
      <c r="BRY29" s="383"/>
      <c r="BRZ29" s="383"/>
      <c r="BSA29" s="383"/>
      <c r="BSB29" s="383"/>
      <c r="BSC29" s="383"/>
      <c r="BSD29" s="383"/>
      <c r="BSE29" s="383"/>
      <c r="BSF29" s="383"/>
      <c r="BSG29" s="383"/>
      <c r="BSH29" s="383"/>
      <c r="BSI29" s="383"/>
      <c r="BSJ29" s="383"/>
      <c r="BSK29" s="383"/>
      <c r="BSL29" s="383"/>
      <c r="BSM29" s="383"/>
      <c r="BSN29" s="383"/>
      <c r="BSO29" s="383"/>
      <c r="BSP29" s="383"/>
      <c r="BSQ29" s="383"/>
      <c r="BSR29" s="383"/>
      <c r="BSS29" s="383"/>
      <c r="BST29" s="383"/>
      <c r="BSU29" s="383"/>
      <c r="BSV29" s="383"/>
      <c r="BSW29" s="383"/>
      <c r="BSX29" s="383"/>
      <c r="BSY29" s="383"/>
      <c r="BSZ29" s="383"/>
      <c r="BTA29" s="383"/>
      <c r="BTB29" s="383"/>
      <c r="BTC29" s="383"/>
      <c r="BTD29" s="383"/>
      <c r="BTE29" s="383"/>
      <c r="BTF29" s="383"/>
      <c r="BTG29" s="383"/>
      <c r="BTH29" s="383"/>
      <c r="BTI29" s="383"/>
      <c r="BTJ29" s="383"/>
      <c r="BTK29" s="383"/>
      <c r="BTL29" s="383"/>
      <c r="BTM29" s="383"/>
      <c r="BTN29" s="383"/>
      <c r="BTO29" s="383"/>
      <c r="BTP29" s="383"/>
      <c r="BTQ29" s="383"/>
      <c r="BTR29" s="383"/>
      <c r="BTS29" s="383"/>
      <c r="BTT29" s="383"/>
      <c r="BTU29" s="383"/>
      <c r="BTV29" s="383"/>
      <c r="BTW29" s="383"/>
      <c r="BTX29" s="383"/>
      <c r="BTY29" s="383"/>
      <c r="BTZ29" s="383"/>
      <c r="BUA29" s="383"/>
      <c r="BUB29" s="383"/>
      <c r="BUC29" s="383"/>
      <c r="BUD29" s="383"/>
      <c r="BUE29" s="383"/>
      <c r="BUF29" s="383"/>
      <c r="BUG29" s="383"/>
      <c r="BUH29" s="383"/>
      <c r="BUI29" s="383"/>
      <c r="BUJ29" s="383"/>
      <c r="BUK29" s="383"/>
      <c r="BUL29" s="383"/>
      <c r="BUM29" s="383"/>
      <c r="BUN29" s="383"/>
      <c r="BUO29" s="383"/>
      <c r="BUP29" s="383"/>
      <c r="BUQ29" s="383"/>
      <c r="BUR29" s="383"/>
      <c r="BUS29" s="383"/>
      <c r="BUT29" s="383"/>
      <c r="BUU29" s="383"/>
      <c r="BUV29" s="383"/>
      <c r="BUW29" s="383"/>
      <c r="BUX29" s="383"/>
      <c r="BUY29" s="383"/>
      <c r="BUZ29" s="383"/>
      <c r="BVA29" s="383"/>
      <c r="BVB29" s="383"/>
      <c r="BVC29" s="383"/>
      <c r="BVD29" s="383"/>
      <c r="BVE29" s="383"/>
      <c r="BVF29" s="383"/>
      <c r="BVG29" s="383"/>
      <c r="BVH29" s="383"/>
      <c r="BVI29" s="383"/>
      <c r="BVJ29" s="383"/>
      <c r="BVK29" s="383"/>
      <c r="BVL29" s="383"/>
      <c r="BVM29" s="383"/>
      <c r="BVN29" s="383"/>
      <c r="BVO29" s="383"/>
      <c r="BVP29" s="383"/>
      <c r="BVQ29" s="383"/>
      <c r="BVR29" s="383"/>
      <c r="BVS29" s="383"/>
      <c r="BVT29" s="383"/>
      <c r="BVU29" s="383"/>
      <c r="BVV29" s="383"/>
      <c r="BVW29" s="383"/>
      <c r="BVX29" s="383"/>
      <c r="BVY29" s="383"/>
      <c r="BVZ29" s="383"/>
      <c r="BWA29" s="383"/>
      <c r="BWB29" s="383"/>
      <c r="BWC29" s="383"/>
      <c r="BWD29" s="383"/>
      <c r="BWE29" s="383"/>
      <c r="BWF29" s="383"/>
      <c r="BWG29" s="383"/>
      <c r="BWH29" s="383"/>
      <c r="BWI29" s="383"/>
      <c r="BWJ29" s="383"/>
      <c r="BWK29" s="383"/>
      <c r="BWL29" s="383"/>
      <c r="BWM29" s="383"/>
      <c r="BWN29" s="383"/>
      <c r="BWO29" s="383"/>
      <c r="BWP29" s="383"/>
      <c r="BWQ29" s="383"/>
      <c r="BWR29" s="383"/>
      <c r="BWS29" s="383"/>
      <c r="BWT29" s="383"/>
      <c r="BWU29" s="383"/>
      <c r="BWV29" s="383"/>
      <c r="BWW29" s="383"/>
      <c r="BWX29" s="383"/>
      <c r="BWY29" s="383"/>
      <c r="BWZ29" s="383"/>
      <c r="BXA29" s="383"/>
      <c r="BXB29" s="383"/>
      <c r="BXC29" s="383"/>
      <c r="BXD29" s="383"/>
      <c r="BXE29" s="383"/>
      <c r="BXF29" s="383"/>
      <c r="BXG29" s="383"/>
      <c r="BXH29" s="383"/>
      <c r="BXI29" s="383"/>
      <c r="BXJ29" s="383"/>
      <c r="BXK29" s="383"/>
      <c r="BXL29" s="383"/>
      <c r="BXM29" s="383"/>
      <c r="BXN29" s="383"/>
      <c r="BXO29" s="383"/>
      <c r="BXP29" s="383"/>
      <c r="BXQ29" s="383"/>
      <c r="BXR29" s="383"/>
      <c r="BXS29" s="383"/>
      <c r="BXT29" s="383"/>
      <c r="BXU29" s="383"/>
      <c r="BXV29" s="383"/>
      <c r="BXW29" s="383"/>
      <c r="BXX29" s="383"/>
      <c r="BXY29" s="383"/>
      <c r="BXZ29" s="383"/>
      <c r="BYA29" s="383"/>
      <c r="BYB29" s="383"/>
      <c r="BYC29" s="383"/>
      <c r="BYD29" s="383"/>
      <c r="BYE29" s="383"/>
      <c r="BYF29" s="383"/>
      <c r="BYG29" s="383"/>
      <c r="BYH29" s="383"/>
      <c r="BYI29" s="383"/>
      <c r="BYJ29" s="383"/>
      <c r="BYK29" s="383"/>
      <c r="BYL29" s="383"/>
      <c r="BYM29" s="383"/>
      <c r="BYN29" s="383"/>
      <c r="BYO29" s="383"/>
      <c r="BYP29" s="383"/>
      <c r="BYQ29" s="383"/>
      <c r="BYR29" s="383"/>
      <c r="BYS29" s="383"/>
      <c r="BYT29" s="383"/>
      <c r="BYU29" s="383"/>
      <c r="BYV29" s="383"/>
      <c r="BYW29" s="383"/>
      <c r="BYX29" s="383"/>
      <c r="BYY29" s="383"/>
      <c r="BYZ29" s="383"/>
      <c r="BZA29" s="383"/>
      <c r="BZB29" s="383"/>
      <c r="BZC29" s="383"/>
      <c r="BZD29" s="383"/>
      <c r="BZE29" s="383"/>
      <c r="BZF29" s="383"/>
      <c r="BZG29" s="383"/>
      <c r="BZH29" s="383"/>
      <c r="BZI29" s="383"/>
      <c r="BZJ29" s="383"/>
      <c r="BZK29" s="383"/>
      <c r="BZL29" s="383"/>
      <c r="BZM29" s="383"/>
      <c r="BZN29" s="383"/>
      <c r="BZO29" s="383"/>
      <c r="BZP29" s="383"/>
      <c r="BZQ29" s="383"/>
      <c r="BZR29" s="383"/>
      <c r="BZS29" s="383"/>
      <c r="BZT29" s="383"/>
      <c r="BZU29" s="383"/>
      <c r="BZV29" s="383"/>
      <c r="BZW29" s="383"/>
      <c r="BZX29" s="383"/>
      <c r="BZY29" s="383"/>
      <c r="BZZ29" s="383"/>
      <c r="CAA29" s="383"/>
      <c r="CAB29" s="383"/>
      <c r="CAC29" s="383"/>
      <c r="CAD29" s="383"/>
      <c r="CAE29" s="383"/>
      <c r="CAF29" s="383"/>
      <c r="CAG29" s="383"/>
      <c r="CAH29" s="383"/>
      <c r="CAI29" s="383"/>
      <c r="CAJ29" s="383"/>
      <c r="CAK29" s="383"/>
      <c r="CAL29" s="383"/>
      <c r="CAM29" s="383"/>
      <c r="CAN29" s="383"/>
      <c r="CAO29" s="383"/>
      <c r="CAP29" s="383"/>
      <c r="CAQ29" s="383"/>
      <c r="CAR29" s="383"/>
      <c r="CAS29" s="383"/>
      <c r="CAT29" s="383"/>
      <c r="CAU29" s="383"/>
      <c r="CAV29" s="383"/>
      <c r="CAW29" s="383"/>
      <c r="CAX29" s="383"/>
      <c r="CAY29" s="383"/>
      <c r="CAZ29" s="383"/>
      <c r="CBA29" s="383"/>
      <c r="CBB29" s="383"/>
      <c r="CBC29" s="383"/>
      <c r="CBD29" s="383"/>
      <c r="CBE29" s="383"/>
      <c r="CBF29" s="383"/>
      <c r="CBG29" s="383"/>
      <c r="CBH29" s="383"/>
      <c r="CBI29" s="383"/>
      <c r="CBJ29" s="383"/>
      <c r="CBK29" s="383"/>
      <c r="CBL29" s="383"/>
      <c r="CBM29" s="383"/>
      <c r="CBN29" s="383"/>
      <c r="CBO29" s="383"/>
      <c r="CBP29" s="383"/>
      <c r="CBQ29" s="383"/>
      <c r="CBR29" s="383"/>
      <c r="CBS29" s="383"/>
      <c r="CBT29" s="383"/>
      <c r="CBU29" s="383"/>
      <c r="CBV29" s="383"/>
      <c r="CBW29" s="383"/>
      <c r="CBX29" s="383"/>
      <c r="CBY29" s="383"/>
      <c r="CBZ29" s="383"/>
      <c r="CCA29" s="383"/>
      <c r="CCB29" s="383"/>
      <c r="CCC29" s="383"/>
      <c r="CCD29" s="383"/>
      <c r="CCE29" s="383"/>
      <c r="CCF29" s="383"/>
      <c r="CCG29" s="383"/>
      <c r="CCH29" s="383"/>
      <c r="CCI29" s="383"/>
      <c r="CCJ29" s="383"/>
      <c r="CCK29" s="383"/>
      <c r="CCL29" s="383"/>
      <c r="CCM29" s="383"/>
      <c r="CCN29" s="383"/>
      <c r="CCO29" s="383"/>
      <c r="CCP29" s="383"/>
      <c r="CCQ29" s="383"/>
      <c r="CCR29" s="383"/>
      <c r="CCS29" s="383"/>
      <c r="CCT29" s="383"/>
      <c r="CCU29" s="383"/>
      <c r="CCV29" s="383"/>
      <c r="CCW29" s="383"/>
      <c r="CCX29" s="383"/>
      <c r="CCY29" s="383"/>
      <c r="CCZ29" s="383"/>
      <c r="CDA29" s="383"/>
      <c r="CDB29" s="383"/>
      <c r="CDC29" s="383"/>
      <c r="CDD29" s="383"/>
      <c r="CDE29" s="383"/>
      <c r="CDF29" s="383"/>
      <c r="CDG29" s="383"/>
      <c r="CDH29" s="383"/>
      <c r="CDI29" s="383"/>
      <c r="CDJ29" s="383"/>
      <c r="CDK29" s="383"/>
      <c r="CDL29" s="383"/>
      <c r="CDM29" s="383"/>
      <c r="CDN29" s="383"/>
      <c r="CDO29" s="383"/>
      <c r="CDP29" s="383"/>
      <c r="CDQ29" s="383"/>
      <c r="CDR29" s="383"/>
      <c r="CDS29" s="383"/>
      <c r="CDT29" s="383"/>
      <c r="CDU29" s="383"/>
      <c r="CDV29" s="383"/>
      <c r="CDW29" s="383"/>
      <c r="CDX29" s="383"/>
      <c r="CDY29" s="383"/>
      <c r="CDZ29" s="383"/>
      <c r="CEA29" s="383"/>
      <c r="CEB29" s="383"/>
      <c r="CEC29" s="383"/>
      <c r="CED29" s="383"/>
      <c r="CEE29" s="383"/>
      <c r="CEF29" s="383"/>
      <c r="CEG29" s="383"/>
      <c r="CEH29" s="383"/>
      <c r="CEI29" s="383"/>
      <c r="CEJ29" s="383"/>
      <c r="CEK29" s="383"/>
      <c r="CEL29" s="383"/>
      <c r="CEM29" s="383"/>
      <c r="CEN29" s="383"/>
      <c r="CEO29" s="383"/>
      <c r="CEP29" s="383"/>
      <c r="CEQ29" s="383"/>
      <c r="CER29" s="383"/>
      <c r="CES29" s="383"/>
      <c r="CET29" s="383"/>
      <c r="CEU29" s="383"/>
      <c r="CEV29" s="383"/>
      <c r="CEW29" s="383"/>
      <c r="CEX29" s="383"/>
      <c r="CEY29" s="383"/>
      <c r="CEZ29" s="383"/>
      <c r="CFA29" s="383"/>
      <c r="CFB29" s="383"/>
      <c r="CFC29" s="383"/>
      <c r="CFD29" s="383"/>
      <c r="CFE29" s="383"/>
      <c r="CFF29" s="383"/>
      <c r="CFG29" s="383"/>
      <c r="CFH29" s="383"/>
      <c r="CFI29" s="383"/>
      <c r="CFJ29" s="383"/>
      <c r="CFK29" s="383"/>
      <c r="CFL29" s="383"/>
      <c r="CFM29" s="383"/>
      <c r="CFN29" s="383"/>
      <c r="CFO29" s="383"/>
      <c r="CFP29" s="383"/>
      <c r="CFQ29" s="383"/>
      <c r="CFR29" s="383"/>
      <c r="CFS29" s="383"/>
      <c r="CFT29" s="383"/>
      <c r="CFU29" s="383"/>
      <c r="CFV29" s="383"/>
      <c r="CFW29" s="383"/>
      <c r="CFX29" s="383"/>
      <c r="CFY29" s="383"/>
      <c r="CFZ29" s="383"/>
      <c r="CGA29" s="383"/>
      <c r="CGB29" s="383"/>
      <c r="CGC29" s="383"/>
      <c r="CGD29" s="383"/>
      <c r="CGE29" s="383"/>
      <c r="CGF29" s="383"/>
      <c r="CGG29" s="383"/>
      <c r="CGH29" s="383"/>
      <c r="CGI29" s="383"/>
      <c r="CGJ29" s="383"/>
      <c r="CGK29" s="383"/>
      <c r="CGL29" s="383"/>
      <c r="CGM29" s="383"/>
      <c r="CGN29" s="383"/>
      <c r="CGO29" s="383"/>
      <c r="CGP29" s="383"/>
      <c r="CGQ29" s="383"/>
      <c r="CGR29" s="383"/>
      <c r="CGS29" s="383"/>
      <c r="CGT29" s="383"/>
      <c r="CGU29" s="383"/>
      <c r="CGV29" s="383"/>
      <c r="CGW29" s="383"/>
      <c r="CGX29" s="383"/>
      <c r="CGY29" s="383"/>
      <c r="CGZ29" s="383"/>
      <c r="CHA29" s="383"/>
      <c r="CHB29" s="383"/>
      <c r="CHC29" s="383"/>
      <c r="CHD29" s="383"/>
      <c r="CHE29" s="383"/>
      <c r="CHF29" s="383"/>
      <c r="CHG29" s="383"/>
      <c r="CHH29" s="383"/>
      <c r="CHI29" s="383"/>
      <c r="CHJ29" s="383"/>
      <c r="CHK29" s="383"/>
      <c r="CHL29" s="383"/>
      <c r="CHM29" s="383"/>
      <c r="CHN29" s="383"/>
      <c r="CHO29" s="383"/>
      <c r="CHP29" s="383"/>
      <c r="CHQ29" s="383"/>
      <c r="CHR29" s="383"/>
      <c r="CHS29" s="383"/>
      <c r="CHT29" s="383"/>
      <c r="CHU29" s="383"/>
      <c r="CHV29" s="383"/>
      <c r="CHW29" s="383"/>
      <c r="CHX29" s="383"/>
      <c r="CHY29" s="383"/>
      <c r="CHZ29" s="383"/>
      <c r="CIA29" s="383"/>
      <c r="CIB29" s="383"/>
      <c r="CIC29" s="383"/>
      <c r="CID29" s="383"/>
      <c r="CIE29" s="383"/>
      <c r="CIF29" s="383"/>
      <c r="CIG29" s="383"/>
      <c r="CIH29" s="383"/>
      <c r="CII29" s="383"/>
      <c r="CIJ29" s="383"/>
      <c r="CIK29" s="383"/>
      <c r="CIL29" s="383"/>
      <c r="CIM29" s="383"/>
      <c r="CIN29" s="383"/>
      <c r="CIO29" s="383"/>
      <c r="CIP29" s="383"/>
      <c r="CIQ29" s="383"/>
      <c r="CIR29" s="383"/>
      <c r="CIS29" s="383"/>
      <c r="CIT29" s="383"/>
      <c r="CIU29" s="383"/>
      <c r="CIV29" s="383"/>
      <c r="CIW29" s="383"/>
      <c r="CIX29" s="383"/>
      <c r="CIY29" s="383"/>
      <c r="CIZ29" s="383"/>
      <c r="CJA29" s="383"/>
      <c r="CJB29" s="383"/>
      <c r="CJC29" s="383"/>
      <c r="CJD29" s="383"/>
      <c r="CJE29" s="383"/>
      <c r="CJF29" s="383"/>
      <c r="CJG29" s="383"/>
      <c r="CJH29" s="383"/>
      <c r="CJI29" s="383"/>
      <c r="CJJ29" s="383"/>
      <c r="CJK29" s="383"/>
      <c r="CJL29" s="383"/>
      <c r="CJM29" s="383"/>
      <c r="CJN29" s="383"/>
      <c r="CJO29" s="383"/>
      <c r="CJP29" s="383"/>
      <c r="CJQ29" s="383"/>
      <c r="CJR29" s="383"/>
      <c r="CJS29" s="383"/>
      <c r="CJT29" s="383"/>
      <c r="CJU29" s="383"/>
      <c r="CJV29" s="383"/>
      <c r="CJW29" s="383"/>
      <c r="CJX29" s="383"/>
      <c r="CJY29" s="383"/>
      <c r="CJZ29" s="383"/>
      <c r="CKA29" s="383"/>
      <c r="CKB29" s="383"/>
      <c r="CKC29" s="383"/>
      <c r="CKD29" s="383"/>
      <c r="CKE29" s="383"/>
      <c r="CKF29" s="383"/>
      <c r="CKG29" s="383"/>
      <c r="CKH29" s="383"/>
      <c r="CKI29" s="383"/>
      <c r="CKJ29" s="383"/>
      <c r="CKK29" s="383"/>
      <c r="CKL29" s="383"/>
      <c r="CKM29" s="383"/>
      <c r="CKN29" s="383"/>
      <c r="CKO29" s="383"/>
      <c r="CKP29" s="383"/>
      <c r="CKQ29" s="383"/>
      <c r="CKR29" s="383"/>
      <c r="CKS29" s="383"/>
      <c r="CKT29" s="383"/>
      <c r="CKU29" s="383"/>
      <c r="CKV29" s="383"/>
      <c r="CKW29" s="383"/>
      <c r="CKX29" s="383"/>
      <c r="CKY29" s="383"/>
      <c r="CKZ29" s="383"/>
      <c r="CLA29" s="383"/>
      <c r="CLB29" s="383"/>
      <c r="CLC29" s="383"/>
      <c r="CLD29" s="383"/>
      <c r="CLE29" s="383"/>
      <c r="CLF29" s="383"/>
      <c r="CLG29" s="383"/>
      <c r="CLH29" s="383"/>
      <c r="CLI29" s="383"/>
      <c r="CLJ29" s="383"/>
      <c r="CLK29" s="383"/>
      <c r="CLL29" s="383"/>
      <c r="CLM29" s="383"/>
      <c r="CLN29" s="383"/>
      <c r="CLO29" s="383"/>
      <c r="CLP29" s="383"/>
      <c r="CLQ29" s="383"/>
      <c r="CLR29" s="383"/>
      <c r="CLS29" s="383"/>
      <c r="CLT29" s="383"/>
      <c r="CLU29" s="383"/>
      <c r="CLV29" s="383"/>
      <c r="CLW29" s="383"/>
      <c r="CLX29" s="383"/>
      <c r="CLY29" s="383"/>
      <c r="CLZ29" s="383"/>
      <c r="CMA29" s="383"/>
      <c r="CMB29" s="383"/>
      <c r="CMC29" s="383"/>
      <c r="CMD29" s="383"/>
      <c r="CME29" s="383"/>
      <c r="CMF29" s="383"/>
      <c r="CMG29" s="383"/>
      <c r="CMH29" s="383"/>
      <c r="CMI29" s="383"/>
      <c r="CMJ29" s="383"/>
      <c r="CMK29" s="383"/>
      <c r="CML29" s="383"/>
      <c r="CMM29" s="383"/>
      <c r="CMN29" s="383"/>
      <c r="CMO29" s="383"/>
      <c r="CMP29" s="383"/>
      <c r="CMQ29" s="383"/>
      <c r="CMR29" s="383"/>
      <c r="CMS29" s="383"/>
      <c r="CMT29" s="383"/>
      <c r="CMU29" s="383"/>
      <c r="CMV29" s="383"/>
      <c r="CMW29" s="383"/>
      <c r="CMX29" s="383"/>
      <c r="CMY29" s="383"/>
      <c r="CMZ29" s="383"/>
      <c r="CNA29" s="383"/>
      <c r="CNB29" s="383"/>
      <c r="CNC29" s="383"/>
      <c r="CND29" s="383"/>
      <c r="CNE29" s="383"/>
      <c r="CNF29" s="383"/>
      <c r="CNG29" s="383"/>
      <c r="CNH29" s="383"/>
      <c r="CNI29" s="383"/>
      <c r="CNJ29" s="383"/>
      <c r="CNK29" s="383"/>
      <c r="CNL29" s="383"/>
      <c r="CNM29" s="383"/>
      <c r="CNN29" s="383"/>
      <c r="CNO29" s="383"/>
      <c r="CNP29" s="383"/>
      <c r="CNQ29" s="383"/>
      <c r="CNR29" s="383"/>
      <c r="CNS29" s="383"/>
      <c r="CNT29" s="383"/>
      <c r="CNU29" s="383"/>
      <c r="CNV29" s="383"/>
      <c r="CNW29" s="383"/>
      <c r="CNX29" s="383"/>
      <c r="CNY29" s="383"/>
      <c r="CNZ29" s="383"/>
      <c r="COA29" s="383"/>
      <c r="COB29" s="383"/>
      <c r="COC29" s="383"/>
      <c r="COD29" s="383"/>
      <c r="COE29" s="383"/>
      <c r="COF29" s="383"/>
      <c r="COG29" s="383"/>
      <c r="COH29" s="383"/>
      <c r="COI29" s="383"/>
      <c r="COJ29" s="383"/>
      <c r="COK29" s="383"/>
      <c r="COL29" s="383"/>
      <c r="COM29" s="383"/>
      <c r="CON29" s="383"/>
      <c r="COO29" s="383"/>
      <c r="COP29" s="383"/>
      <c r="COQ29" s="383"/>
      <c r="COR29" s="383"/>
      <c r="COS29" s="383"/>
      <c r="COT29" s="383"/>
      <c r="COU29" s="383"/>
      <c r="COV29" s="383"/>
      <c r="COW29" s="383"/>
      <c r="COX29" s="383"/>
      <c r="COY29" s="383"/>
      <c r="COZ29" s="383"/>
      <c r="CPA29" s="383"/>
      <c r="CPB29" s="383"/>
      <c r="CPC29" s="383"/>
      <c r="CPD29" s="383"/>
      <c r="CPE29" s="383"/>
      <c r="CPF29" s="383"/>
      <c r="CPG29" s="383"/>
      <c r="CPH29" s="383"/>
      <c r="CPI29" s="383"/>
      <c r="CPJ29" s="383"/>
      <c r="CPK29" s="383"/>
      <c r="CPL29" s="383"/>
      <c r="CPM29" s="383"/>
      <c r="CPN29" s="383"/>
      <c r="CPO29" s="383"/>
      <c r="CPP29" s="383"/>
      <c r="CPQ29" s="383"/>
      <c r="CPR29" s="383"/>
      <c r="CPS29" s="383"/>
      <c r="CPT29" s="383"/>
      <c r="CPU29" s="383"/>
      <c r="CPV29" s="383"/>
      <c r="CPW29" s="383"/>
      <c r="CPX29" s="383"/>
      <c r="CPY29" s="383"/>
      <c r="CPZ29" s="383"/>
      <c r="CQA29" s="383"/>
      <c r="CQB29" s="383"/>
      <c r="CQC29" s="383"/>
      <c r="CQD29" s="383"/>
      <c r="CQE29" s="383"/>
      <c r="CQF29" s="383"/>
      <c r="CQG29" s="383"/>
      <c r="CQH29" s="383"/>
      <c r="CQI29" s="383"/>
      <c r="CQJ29" s="383"/>
      <c r="CQK29" s="383"/>
      <c r="CQL29" s="383"/>
      <c r="CQM29" s="383"/>
      <c r="CQN29" s="383"/>
      <c r="CQO29" s="383"/>
      <c r="CQP29" s="383"/>
      <c r="CQQ29" s="383"/>
      <c r="CQR29" s="383"/>
      <c r="CQS29" s="383"/>
      <c r="CQT29" s="383"/>
      <c r="CQU29" s="383"/>
      <c r="CQV29" s="383"/>
      <c r="CQW29" s="383"/>
      <c r="CQX29" s="383"/>
      <c r="CQY29" s="383"/>
      <c r="CQZ29" s="383"/>
      <c r="CRA29" s="383"/>
      <c r="CRB29" s="383"/>
      <c r="CRC29" s="383"/>
      <c r="CRD29" s="383"/>
      <c r="CRE29" s="383"/>
      <c r="CRF29" s="383"/>
      <c r="CRG29" s="383"/>
      <c r="CRH29" s="383"/>
      <c r="CRI29" s="383"/>
      <c r="CRJ29" s="383"/>
      <c r="CRK29" s="383"/>
      <c r="CRL29" s="383"/>
      <c r="CRM29" s="383"/>
      <c r="CRN29" s="383"/>
      <c r="CRO29" s="383"/>
      <c r="CRP29" s="383"/>
      <c r="CRQ29" s="383"/>
      <c r="CRR29" s="383"/>
      <c r="CRS29" s="383"/>
      <c r="CRT29" s="383"/>
      <c r="CRU29" s="383"/>
      <c r="CRV29" s="383"/>
      <c r="CRW29" s="383"/>
      <c r="CRX29" s="383"/>
      <c r="CRY29" s="383"/>
      <c r="CRZ29" s="383"/>
      <c r="CSA29" s="383"/>
      <c r="CSB29" s="383"/>
      <c r="CSC29" s="383"/>
      <c r="CSD29" s="383"/>
      <c r="CSE29" s="383"/>
      <c r="CSF29" s="383"/>
      <c r="CSG29" s="383"/>
      <c r="CSH29" s="383"/>
      <c r="CSI29" s="383"/>
      <c r="CSJ29" s="383"/>
      <c r="CSK29" s="383"/>
      <c r="CSL29" s="383"/>
      <c r="CSM29" s="383"/>
      <c r="CSN29" s="383"/>
      <c r="CSO29" s="383"/>
      <c r="CSP29" s="383"/>
      <c r="CSQ29" s="383"/>
      <c r="CSR29" s="383"/>
      <c r="CSS29" s="383"/>
      <c r="CST29" s="383"/>
      <c r="CSU29" s="383"/>
      <c r="CSV29" s="383"/>
      <c r="CSW29" s="383"/>
      <c r="CSX29" s="383"/>
      <c r="CSY29" s="383"/>
      <c r="CSZ29" s="383"/>
      <c r="CTA29" s="383"/>
      <c r="CTB29" s="383"/>
      <c r="CTC29" s="383"/>
      <c r="CTD29" s="383"/>
      <c r="CTE29" s="383"/>
      <c r="CTF29" s="383"/>
      <c r="CTG29" s="383"/>
      <c r="CTH29" s="383"/>
      <c r="CTI29" s="383"/>
      <c r="CTJ29" s="383"/>
      <c r="CTK29" s="383"/>
      <c r="CTL29" s="383"/>
      <c r="CTM29" s="383"/>
      <c r="CTN29" s="383"/>
      <c r="CTO29" s="383"/>
      <c r="CTP29" s="383"/>
      <c r="CTQ29" s="383"/>
      <c r="CTR29" s="383"/>
      <c r="CTS29" s="383"/>
      <c r="CTT29" s="383"/>
      <c r="CTU29" s="383"/>
      <c r="CTV29" s="383"/>
      <c r="CTW29" s="383"/>
      <c r="CTX29" s="383"/>
      <c r="CTY29" s="383"/>
      <c r="CTZ29" s="383"/>
      <c r="CUA29" s="383"/>
      <c r="CUB29" s="383"/>
      <c r="CUC29" s="383"/>
      <c r="CUD29" s="383"/>
      <c r="CUE29" s="383"/>
      <c r="CUF29" s="383"/>
      <c r="CUG29" s="383"/>
      <c r="CUH29" s="383"/>
      <c r="CUI29" s="383"/>
      <c r="CUJ29" s="383"/>
      <c r="CUK29" s="383"/>
      <c r="CUL29" s="383"/>
      <c r="CUM29" s="383"/>
      <c r="CUN29" s="383"/>
      <c r="CUO29" s="383"/>
      <c r="CUP29" s="383"/>
      <c r="CUQ29" s="383"/>
      <c r="CUR29" s="383"/>
      <c r="CUS29" s="383"/>
      <c r="CUT29" s="383"/>
      <c r="CUU29" s="383"/>
      <c r="CUV29" s="383"/>
      <c r="CUW29" s="383"/>
      <c r="CUX29" s="383"/>
      <c r="CUY29" s="383"/>
      <c r="CUZ29" s="383"/>
      <c r="CVA29" s="383"/>
      <c r="CVB29" s="383"/>
      <c r="CVC29" s="383"/>
      <c r="CVD29" s="383"/>
      <c r="CVE29" s="383"/>
      <c r="CVF29" s="383"/>
      <c r="CVG29" s="383"/>
      <c r="CVH29" s="383"/>
      <c r="CVI29" s="383"/>
      <c r="CVJ29" s="383"/>
      <c r="CVK29" s="383"/>
      <c r="CVL29" s="383"/>
      <c r="CVM29" s="383"/>
      <c r="CVN29" s="383"/>
      <c r="CVO29" s="383"/>
      <c r="CVP29" s="383"/>
      <c r="CVQ29" s="383"/>
      <c r="CVR29" s="383"/>
      <c r="CVS29" s="383"/>
      <c r="CVT29" s="383"/>
      <c r="CVU29" s="383"/>
      <c r="CVV29" s="383"/>
      <c r="CVW29" s="383"/>
      <c r="CVX29" s="383"/>
      <c r="CVY29" s="383"/>
      <c r="CVZ29" s="383"/>
      <c r="CWA29" s="383"/>
      <c r="CWB29" s="383"/>
      <c r="CWC29" s="383"/>
      <c r="CWD29" s="383"/>
      <c r="CWE29" s="383"/>
      <c r="CWF29" s="383"/>
      <c r="CWG29" s="383"/>
      <c r="CWH29" s="383"/>
      <c r="CWI29" s="383"/>
      <c r="CWJ29" s="383"/>
      <c r="CWK29" s="383"/>
      <c r="CWL29" s="383"/>
      <c r="CWM29" s="383"/>
      <c r="CWN29" s="383"/>
      <c r="CWO29" s="383"/>
      <c r="CWP29" s="383"/>
      <c r="CWQ29" s="383"/>
      <c r="CWR29" s="383"/>
      <c r="CWS29" s="383"/>
      <c r="CWT29" s="383"/>
      <c r="CWU29" s="383"/>
      <c r="CWV29" s="383"/>
      <c r="CWW29" s="383"/>
      <c r="CWX29" s="383"/>
      <c r="CWY29" s="383"/>
      <c r="CWZ29" s="383"/>
      <c r="CXA29" s="383"/>
      <c r="CXB29" s="383"/>
      <c r="CXC29" s="383"/>
      <c r="CXD29" s="383"/>
      <c r="CXE29" s="383"/>
      <c r="CXF29" s="383"/>
      <c r="CXG29" s="383"/>
      <c r="CXH29" s="383"/>
      <c r="CXI29" s="383"/>
      <c r="CXJ29" s="383"/>
      <c r="CXK29" s="383"/>
      <c r="CXL29" s="383"/>
      <c r="CXM29" s="383"/>
      <c r="CXN29" s="383"/>
      <c r="CXO29" s="383"/>
      <c r="CXP29" s="383"/>
      <c r="CXQ29" s="383"/>
      <c r="CXR29" s="383"/>
      <c r="CXS29" s="383"/>
      <c r="CXT29" s="383"/>
      <c r="CXU29" s="383"/>
      <c r="CXV29" s="383"/>
      <c r="CXW29" s="383"/>
      <c r="CXX29" s="383"/>
      <c r="CXY29" s="383"/>
      <c r="CXZ29" s="383"/>
      <c r="CYA29" s="383"/>
      <c r="CYB29" s="383"/>
      <c r="CYC29" s="383"/>
      <c r="CYD29" s="383"/>
      <c r="CYE29" s="383"/>
      <c r="CYF29" s="383"/>
      <c r="CYG29" s="383"/>
      <c r="CYH29" s="383"/>
      <c r="CYI29" s="383"/>
      <c r="CYJ29" s="383"/>
      <c r="CYK29" s="383"/>
      <c r="CYL29" s="383"/>
      <c r="CYM29" s="383"/>
      <c r="CYN29" s="383"/>
      <c r="CYO29" s="383"/>
      <c r="CYP29" s="383"/>
      <c r="CYQ29" s="383"/>
      <c r="CYR29" s="383"/>
      <c r="CYS29" s="383"/>
      <c r="CYT29" s="383"/>
      <c r="CYU29" s="383"/>
      <c r="CYV29" s="383"/>
      <c r="CYW29" s="383"/>
      <c r="CYX29" s="383"/>
      <c r="CYY29" s="383"/>
      <c r="CYZ29" s="383"/>
      <c r="CZA29" s="383"/>
      <c r="CZB29" s="383"/>
      <c r="CZC29" s="383"/>
      <c r="CZD29" s="383"/>
      <c r="CZE29" s="383"/>
      <c r="CZF29" s="383"/>
      <c r="CZG29" s="383"/>
      <c r="CZH29" s="383"/>
      <c r="CZI29" s="383"/>
      <c r="CZJ29" s="383"/>
      <c r="CZK29" s="383"/>
      <c r="CZL29" s="383"/>
      <c r="CZM29" s="383"/>
      <c r="CZN29" s="383"/>
      <c r="CZO29" s="383"/>
      <c r="CZP29" s="383"/>
      <c r="CZQ29" s="383"/>
      <c r="CZR29" s="383"/>
      <c r="CZS29" s="383"/>
      <c r="CZT29" s="383"/>
      <c r="CZU29" s="383"/>
      <c r="CZV29" s="383"/>
      <c r="CZW29" s="383"/>
      <c r="CZX29" s="383"/>
      <c r="CZY29" s="383"/>
      <c r="CZZ29" s="383"/>
      <c r="DAA29" s="383"/>
      <c r="DAB29" s="383"/>
      <c r="DAC29" s="383"/>
      <c r="DAD29" s="383"/>
      <c r="DAE29" s="383"/>
      <c r="DAF29" s="383"/>
      <c r="DAG29" s="383"/>
      <c r="DAH29" s="383"/>
      <c r="DAI29" s="383"/>
      <c r="DAJ29" s="383"/>
      <c r="DAK29" s="383"/>
      <c r="DAL29" s="383"/>
      <c r="DAM29" s="383"/>
      <c r="DAN29" s="383"/>
      <c r="DAO29" s="383"/>
      <c r="DAP29" s="383"/>
      <c r="DAQ29" s="383"/>
      <c r="DAR29" s="383"/>
      <c r="DAS29" s="383"/>
      <c r="DAT29" s="383"/>
      <c r="DAU29" s="383"/>
      <c r="DAV29" s="383"/>
      <c r="DAW29" s="383"/>
      <c r="DAX29" s="383"/>
      <c r="DAY29" s="383"/>
      <c r="DAZ29" s="383"/>
      <c r="DBA29" s="383"/>
      <c r="DBB29" s="383"/>
      <c r="DBC29" s="383"/>
      <c r="DBD29" s="383"/>
      <c r="DBE29" s="383"/>
      <c r="DBF29" s="383"/>
      <c r="DBG29" s="383"/>
      <c r="DBH29" s="383"/>
      <c r="DBI29" s="383"/>
      <c r="DBJ29" s="383"/>
      <c r="DBK29" s="383"/>
      <c r="DBL29" s="383"/>
      <c r="DBM29" s="383"/>
      <c r="DBN29" s="383"/>
      <c r="DBO29" s="383"/>
      <c r="DBP29" s="383"/>
      <c r="DBQ29" s="383"/>
      <c r="DBR29" s="383"/>
      <c r="DBS29" s="383"/>
      <c r="DBT29" s="383"/>
      <c r="DBU29" s="383"/>
      <c r="DBV29" s="383"/>
      <c r="DBW29" s="383"/>
      <c r="DBX29" s="383"/>
      <c r="DBY29" s="383"/>
      <c r="DBZ29" s="383"/>
      <c r="DCA29" s="383"/>
      <c r="DCB29" s="383"/>
      <c r="DCC29" s="383"/>
      <c r="DCD29" s="383"/>
      <c r="DCE29" s="383"/>
      <c r="DCF29" s="383"/>
      <c r="DCG29" s="383"/>
      <c r="DCH29" s="383"/>
      <c r="DCI29" s="383"/>
      <c r="DCJ29" s="383"/>
      <c r="DCK29" s="383"/>
      <c r="DCL29" s="383"/>
      <c r="DCM29" s="383"/>
      <c r="DCN29" s="383"/>
      <c r="DCO29" s="383"/>
      <c r="DCP29" s="383"/>
      <c r="DCQ29" s="383"/>
      <c r="DCR29" s="383"/>
      <c r="DCS29" s="383"/>
      <c r="DCT29" s="383"/>
      <c r="DCU29" s="383"/>
      <c r="DCV29" s="383"/>
      <c r="DCW29" s="383"/>
      <c r="DCX29" s="383"/>
      <c r="DCY29" s="383"/>
      <c r="DCZ29" s="383"/>
      <c r="DDA29" s="383"/>
      <c r="DDB29" s="383"/>
      <c r="DDC29" s="383"/>
      <c r="DDD29" s="383"/>
      <c r="DDE29" s="383"/>
      <c r="DDF29" s="383"/>
      <c r="DDG29" s="383"/>
      <c r="DDH29" s="383"/>
      <c r="DDI29" s="383"/>
      <c r="DDJ29" s="383"/>
      <c r="DDK29" s="383"/>
      <c r="DDL29" s="383"/>
      <c r="DDM29" s="383"/>
      <c r="DDN29" s="383"/>
      <c r="DDO29" s="383"/>
      <c r="DDP29" s="383"/>
      <c r="DDQ29" s="383"/>
      <c r="DDR29" s="383"/>
      <c r="DDS29" s="383"/>
      <c r="DDT29" s="383"/>
      <c r="DDU29" s="383"/>
      <c r="DDV29" s="383"/>
      <c r="DDW29" s="383"/>
      <c r="DDX29" s="383"/>
      <c r="DDY29" s="383"/>
      <c r="DDZ29" s="383"/>
      <c r="DEA29" s="383"/>
      <c r="DEB29" s="383"/>
      <c r="DEC29" s="383"/>
      <c r="DED29" s="383"/>
      <c r="DEE29" s="383"/>
      <c r="DEF29" s="383"/>
      <c r="DEG29" s="383"/>
      <c r="DEH29" s="383"/>
      <c r="DEI29" s="383"/>
      <c r="DEJ29" s="383"/>
      <c r="DEK29" s="383"/>
      <c r="DEL29" s="383"/>
      <c r="DEM29" s="383"/>
      <c r="DEN29" s="383"/>
      <c r="DEO29" s="383"/>
      <c r="DEP29" s="383"/>
      <c r="DEQ29" s="383"/>
      <c r="DER29" s="383"/>
      <c r="DES29" s="383"/>
      <c r="DET29" s="383"/>
      <c r="DEU29" s="383"/>
      <c r="DEV29" s="383"/>
      <c r="DEW29" s="383"/>
      <c r="DEX29" s="383"/>
      <c r="DEY29" s="383"/>
      <c r="DEZ29" s="383"/>
      <c r="DFA29" s="383"/>
      <c r="DFB29" s="383"/>
      <c r="DFC29" s="383"/>
      <c r="DFD29" s="383"/>
      <c r="DFE29" s="383"/>
      <c r="DFF29" s="383"/>
      <c r="DFG29" s="383"/>
      <c r="DFH29" s="383"/>
      <c r="DFI29" s="383"/>
      <c r="DFJ29" s="383"/>
      <c r="DFK29" s="383"/>
      <c r="DFL29" s="383"/>
      <c r="DFM29" s="383"/>
      <c r="DFN29" s="383"/>
      <c r="DFO29" s="383"/>
      <c r="DFP29" s="383"/>
      <c r="DFQ29" s="383"/>
      <c r="DFR29" s="383"/>
      <c r="DFS29" s="383"/>
      <c r="DFT29" s="383"/>
      <c r="DFU29" s="383"/>
      <c r="DFV29" s="383"/>
      <c r="DFW29" s="383"/>
      <c r="DFX29" s="383"/>
      <c r="DFY29" s="383"/>
      <c r="DFZ29" s="383"/>
      <c r="DGA29" s="383"/>
      <c r="DGB29" s="383"/>
      <c r="DGC29" s="383"/>
      <c r="DGD29" s="383"/>
      <c r="DGE29" s="383"/>
      <c r="DGF29" s="383"/>
      <c r="DGG29" s="383"/>
      <c r="DGH29" s="383"/>
      <c r="DGI29" s="383"/>
      <c r="DGJ29" s="383"/>
      <c r="DGK29" s="383"/>
      <c r="DGL29" s="383"/>
      <c r="DGM29" s="383"/>
      <c r="DGN29" s="383"/>
      <c r="DGO29" s="383"/>
      <c r="DGP29" s="383"/>
      <c r="DGQ29" s="383"/>
      <c r="DGR29" s="383"/>
      <c r="DGS29" s="383"/>
      <c r="DGT29" s="383"/>
      <c r="DGU29" s="383"/>
      <c r="DGV29" s="383"/>
      <c r="DGW29" s="383"/>
      <c r="DGX29" s="383"/>
      <c r="DGY29" s="383"/>
      <c r="DGZ29" s="383"/>
      <c r="DHA29" s="383"/>
      <c r="DHB29" s="383"/>
      <c r="DHC29" s="383"/>
      <c r="DHD29" s="383"/>
      <c r="DHE29" s="383"/>
      <c r="DHF29" s="383"/>
      <c r="DHG29" s="383"/>
      <c r="DHH29" s="383"/>
      <c r="DHI29" s="383"/>
      <c r="DHJ29" s="383"/>
      <c r="DHK29" s="383"/>
      <c r="DHL29" s="383"/>
      <c r="DHM29" s="383"/>
      <c r="DHN29" s="383"/>
      <c r="DHO29" s="383"/>
      <c r="DHP29" s="383"/>
      <c r="DHQ29" s="383"/>
      <c r="DHR29" s="383"/>
      <c r="DHS29" s="383"/>
      <c r="DHT29" s="383"/>
      <c r="DHU29" s="383"/>
      <c r="DHV29" s="383"/>
      <c r="DHW29" s="383"/>
      <c r="DHX29" s="383"/>
      <c r="DHY29" s="383"/>
      <c r="DHZ29" s="383"/>
      <c r="DIA29" s="383"/>
      <c r="DIB29" s="383"/>
      <c r="DIC29" s="383"/>
      <c r="DID29" s="383"/>
      <c r="DIE29" s="383"/>
      <c r="DIF29" s="383"/>
      <c r="DIG29" s="383"/>
      <c r="DIH29" s="383"/>
      <c r="DII29" s="383"/>
      <c r="DIJ29" s="383"/>
      <c r="DIK29" s="383"/>
      <c r="DIL29" s="383"/>
      <c r="DIM29" s="383"/>
      <c r="DIN29" s="383"/>
      <c r="DIO29" s="383"/>
      <c r="DIP29" s="383"/>
      <c r="DIQ29" s="383"/>
      <c r="DIR29" s="383"/>
      <c r="DIS29" s="383"/>
      <c r="DIT29" s="383"/>
      <c r="DIU29" s="383"/>
      <c r="DIV29" s="383"/>
      <c r="DIW29" s="383"/>
      <c r="DIX29" s="383"/>
      <c r="DIY29" s="383"/>
      <c r="DIZ29" s="383"/>
      <c r="DJA29" s="383"/>
      <c r="DJB29" s="383"/>
      <c r="DJC29" s="383"/>
      <c r="DJD29" s="383"/>
      <c r="DJE29" s="383"/>
      <c r="DJF29" s="383"/>
      <c r="DJG29" s="383"/>
      <c r="DJH29" s="383"/>
      <c r="DJI29" s="383"/>
      <c r="DJJ29" s="383"/>
      <c r="DJK29" s="383"/>
      <c r="DJL29" s="383"/>
      <c r="DJM29" s="383"/>
      <c r="DJN29" s="383"/>
      <c r="DJO29" s="383"/>
      <c r="DJP29" s="383"/>
      <c r="DJQ29" s="383"/>
      <c r="DJR29" s="383"/>
      <c r="DJS29" s="383"/>
      <c r="DJT29" s="383"/>
      <c r="DJU29" s="383"/>
      <c r="DJV29" s="383"/>
      <c r="DJW29" s="383"/>
      <c r="DJX29" s="383"/>
      <c r="DJY29" s="383"/>
      <c r="DJZ29" s="383"/>
      <c r="DKA29" s="383"/>
      <c r="DKB29" s="383"/>
      <c r="DKC29" s="383"/>
      <c r="DKD29" s="383"/>
      <c r="DKE29" s="383"/>
      <c r="DKF29" s="383"/>
      <c r="DKG29" s="383"/>
      <c r="DKH29" s="383"/>
      <c r="DKI29" s="383"/>
      <c r="DKJ29" s="383"/>
      <c r="DKK29" s="383"/>
      <c r="DKL29" s="383"/>
      <c r="DKM29" s="383"/>
      <c r="DKN29" s="383"/>
      <c r="DKO29" s="383"/>
      <c r="DKP29" s="383"/>
      <c r="DKQ29" s="383"/>
      <c r="DKR29" s="383"/>
      <c r="DKS29" s="383"/>
      <c r="DKT29" s="383"/>
      <c r="DKU29" s="383"/>
      <c r="DKV29" s="383"/>
      <c r="DKW29" s="383"/>
      <c r="DKX29" s="383"/>
      <c r="DKY29" s="383"/>
      <c r="DKZ29" s="383"/>
      <c r="DLA29" s="383"/>
      <c r="DLB29" s="383"/>
      <c r="DLC29" s="383"/>
      <c r="DLD29" s="383"/>
      <c r="DLE29" s="383"/>
      <c r="DLF29" s="383"/>
      <c r="DLG29" s="383"/>
      <c r="DLH29" s="383"/>
      <c r="DLI29" s="383"/>
      <c r="DLJ29" s="383"/>
      <c r="DLK29" s="383"/>
      <c r="DLL29" s="383"/>
      <c r="DLM29" s="383"/>
      <c r="DLN29" s="383"/>
      <c r="DLO29" s="383"/>
      <c r="DLP29" s="383"/>
      <c r="DLQ29" s="383"/>
      <c r="DLR29" s="383"/>
      <c r="DLS29" s="383"/>
      <c r="DLT29" s="383"/>
      <c r="DLU29" s="383"/>
      <c r="DLV29" s="383"/>
      <c r="DLW29" s="383"/>
      <c r="DLX29" s="383"/>
      <c r="DLY29" s="383"/>
      <c r="DLZ29" s="383"/>
      <c r="DMA29" s="383"/>
      <c r="DMB29" s="383"/>
      <c r="DMC29" s="383"/>
      <c r="DMD29" s="383"/>
      <c r="DME29" s="383"/>
      <c r="DMF29" s="383"/>
      <c r="DMG29" s="383"/>
      <c r="DMH29" s="383"/>
      <c r="DMI29" s="383"/>
      <c r="DMJ29" s="383"/>
      <c r="DMK29" s="383"/>
      <c r="DML29" s="383"/>
      <c r="DMM29" s="383"/>
      <c r="DMN29" s="383"/>
      <c r="DMO29" s="383"/>
      <c r="DMP29" s="383"/>
      <c r="DMQ29" s="383"/>
      <c r="DMR29" s="383"/>
      <c r="DMS29" s="383"/>
      <c r="DMT29" s="383"/>
      <c r="DMU29" s="383"/>
      <c r="DMV29" s="383"/>
      <c r="DMW29" s="383"/>
      <c r="DMX29" s="383"/>
      <c r="DMY29" s="383"/>
      <c r="DMZ29" s="383"/>
      <c r="DNA29" s="383"/>
      <c r="DNB29" s="383"/>
      <c r="DNC29" s="383"/>
      <c r="DND29" s="383"/>
      <c r="DNE29" s="383"/>
      <c r="DNF29" s="383"/>
      <c r="DNG29" s="383"/>
      <c r="DNH29" s="383"/>
      <c r="DNI29" s="383"/>
      <c r="DNJ29" s="383"/>
      <c r="DNK29" s="383"/>
      <c r="DNL29" s="383"/>
      <c r="DNM29" s="383"/>
      <c r="DNN29" s="383"/>
      <c r="DNO29" s="383"/>
      <c r="DNP29" s="383"/>
      <c r="DNQ29" s="383"/>
      <c r="DNR29" s="383"/>
      <c r="DNS29" s="383"/>
      <c r="DNT29" s="383"/>
      <c r="DNU29" s="383"/>
      <c r="DNV29" s="383"/>
      <c r="DNW29" s="383"/>
      <c r="DNX29" s="383"/>
      <c r="DNY29" s="383"/>
      <c r="DNZ29" s="383"/>
      <c r="DOA29" s="383"/>
      <c r="DOB29" s="383"/>
      <c r="DOC29" s="383"/>
      <c r="DOD29" s="383"/>
      <c r="DOE29" s="383"/>
      <c r="DOF29" s="383"/>
      <c r="DOG29" s="383"/>
      <c r="DOH29" s="383"/>
      <c r="DOI29" s="383"/>
      <c r="DOJ29" s="383"/>
      <c r="DOK29" s="383"/>
      <c r="DOL29" s="383"/>
      <c r="DOM29" s="383"/>
      <c r="DON29" s="383"/>
      <c r="DOO29" s="383"/>
      <c r="DOP29" s="383"/>
      <c r="DOQ29" s="383"/>
      <c r="DOR29" s="383"/>
      <c r="DOS29" s="383"/>
      <c r="DOT29" s="383"/>
      <c r="DOU29" s="383"/>
      <c r="DOV29" s="383"/>
      <c r="DOW29" s="383"/>
      <c r="DOX29" s="383"/>
      <c r="DOY29" s="383"/>
      <c r="DOZ29" s="383"/>
      <c r="DPA29" s="383"/>
      <c r="DPB29" s="383"/>
      <c r="DPC29" s="383"/>
      <c r="DPD29" s="383"/>
      <c r="DPE29" s="383"/>
      <c r="DPF29" s="383"/>
      <c r="DPG29" s="383"/>
      <c r="DPH29" s="383"/>
      <c r="DPI29" s="383"/>
      <c r="DPJ29" s="383"/>
      <c r="DPK29" s="383"/>
      <c r="DPL29" s="383"/>
      <c r="DPM29" s="383"/>
      <c r="DPN29" s="383"/>
      <c r="DPO29" s="383"/>
      <c r="DPP29" s="383"/>
      <c r="DPQ29" s="383"/>
      <c r="DPR29" s="383"/>
      <c r="DPS29" s="383"/>
      <c r="DPT29" s="383"/>
      <c r="DPU29" s="383"/>
      <c r="DPV29" s="383"/>
      <c r="DPW29" s="383"/>
      <c r="DPX29" s="383"/>
      <c r="DPY29" s="383"/>
      <c r="DPZ29" s="383"/>
      <c r="DQA29" s="383"/>
      <c r="DQB29" s="383"/>
      <c r="DQC29" s="383"/>
      <c r="DQD29" s="383"/>
      <c r="DQE29" s="383"/>
      <c r="DQF29" s="383"/>
      <c r="DQG29" s="383"/>
      <c r="DQH29" s="383"/>
      <c r="DQI29" s="383"/>
      <c r="DQJ29" s="383"/>
      <c r="DQK29" s="383"/>
      <c r="DQL29" s="383"/>
      <c r="DQM29" s="383"/>
      <c r="DQN29" s="383"/>
      <c r="DQO29" s="383"/>
      <c r="DQP29" s="383"/>
      <c r="DQQ29" s="383"/>
      <c r="DQR29" s="383"/>
      <c r="DQS29" s="383"/>
      <c r="DQT29" s="383"/>
      <c r="DQU29" s="383"/>
      <c r="DQV29" s="383"/>
      <c r="DQW29" s="383"/>
      <c r="DQX29" s="383"/>
      <c r="DQY29" s="383"/>
      <c r="DQZ29" s="383"/>
      <c r="DRA29" s="383"/>
      <c r="DRB29" s="383"/>
      <c r="DRC29" s="383"/>
      <c r="DRD29" s="383"/>
      <c r="DRE29" s="383"/>
      <c r="DRF29" s="383"/>
      <c r="DRG29" s="383"/>
      <c r="DRH29" s="383"/>
      <c r="DRI29" s="383"/>
      <c r="DRJ29" s="383"/>
      <c r="DRK29" s="383"/>
      <c r="DRL29" s="383"/>
      <c r="DRM29" s="383"/>
      <c r="DRN29" s="383"/>
      <c r="DRO29" s="383"/>
      <c r="DRP29" s="383"/>
      <c r="DRQ29" s="383"/>
      <c r="DRR29" s="383"/>
      <c r="DRS29" s="383"/>
      <c r="DRT29" s="383"/>
      <c r="DRU29" s="383"/>
      <c r="DRV29" s="383"/>
      <c r="DRW29" s="383"/>
      <c r="DRX29" s="383"/>
      <c r="DRY29" s="383"/>
      <c r="DRZ29" s="383"/>
      <c r="DSA29" s="383"/>
      <c r="DSB29" s="383"/>
      <c r="DSC29" s="383"/>
      <c r="DSD29" s="383"/>
      <c r="DSE29" s="383"/>
      <c r="DSF29" s="383"/>
      <c r="DSG29" s="383"/>
      <c r="DSH29" s="383"/>
      <c r="DSI29" s="383"/>
      <c r="DSJ29" s="383"/>
      <c r="DSK29" s="383"/>
      <c r="DSL29" s="383"/>
      <c r="DSM29" s="383"/>
      <c r="DSN29" s="383"/>
      <c r="DSO29" s="383"/>
      <c r="DSP29" s="383"/>
      <c r="DSQ29" s="383"/>
      <c r="DSR29" s="383"/>
      <c r="DSS29" s="383"/>
      <c r="DST29" s="383"/>
      <c r="DSU29" s="383"/>
      <c r="DSV29" s="383"/>
      <c r="DSW29" s="383"/>
      <c r="DSX29" s="383"/>
      <c r="DSY29" s="383"/>
      <c r="DSZ29" s="383"/>
      <c r="DTA29" s="383"/>
      <c r="DTB29" s="383"/>
      <c r="DTC29" s="383"/>
      <c r="DTD29" s="383"/>
      <c r="DTE29" s="383"/>
      <c r="DTF29" s="383"/>
      <c r="DTG29" s="383"/>
      <c r="DTH29" s="383"/>
      <c r="DTI29" s="383"/>
      <c r="DTJ29" s="383"/>
      <c r="DTK29" s="383"/>
      <c r="DTL29" s="383"/>
      <c r="DTM29" s="383"/>
      <c r="DTN29" s="383"/>
      <c r="DTO29" s="383"/>
      <c r="DTP29" s="383"/>
      <c r="DTQ29" s="383"/>
      <c r="DTR29" s="383"/>
      <c r="DTS29" s="383"/>
      <c r="DTT29" s="383"/>
      <c r="DTU29" s="383"/>
      <c r="DTV29" s="383"/>
      <c r="DTW29" s="383"/>
      <c r="DTX29" s="383"/>
      <c r="DTY29" s="383"/>
      <c r="DTZ29" s="383"/>
      <c r="DUA29" s="383"/>
      <c r="DUB29" s="383"/>
      <c r="DUC29" s="383"/>
      <c r="DUD29" s="383"/>
      <c r="DUE29" s="383"/>
      <c r="DUF29" s="383"/>
      <c r="DUG29" s="383"/>
      <c r="DUH29" s="383"/>
      <c r="DUI29" s="383"/>
      <c r="DUJ29" s="383"/>
      <c r="DUK29" s="383"/>
      <c r="DUL29" s="383"/>
      <c r="DUM29" s="383"/>
      <c r="DUN29" s="383"/>
      <c r="DUO29" s="383"/>
      <c r="DUP29" s="383"/>
      <c r="DUQ29" s="383"/>
      <c r="DUR29" s="383"/>
      <c r="DUS29" s="383"/>
      <c r="DUT29" s="383"/>
      <c r="DUU29" s="383"/>
      <c r="DUV29" s="383"/>
      <c r="DUW29" s="383"/>
      <c r="DUX29" s="383"/>
      <c r="DUY29" s="383"/>
      <c r="DUZ29" s="383"/>
      <c r="DVA29" s="383"/>
      <c r="DVB29" s="383"/>
      <c r="DVC29" s="383"/>
      <c r="DVD29" s="383"/>
      <c r="DVE29" s="383"/>
      <c r="DVF29" s="383"/>
      <c r="DVG29" s="383"/>
      <c r="DVH29" s="383"/>
      <c r="DVI29" s="383"/>
      <c r="DVJ29" s="383"/>
      <c r="DVK29" s="383"/>
      <c r="DVL29" s="383"/>
      <c r="DVM29" s="383"/>
      <c r="DVN29" s="383"/>
      <c r="DVO29" s="383"/>
      <c r="DVP29" s="383"/>
      <c r="DVQ29" s="383"/>
      <c r="DVR29" s="383"/>
      <c r="DVS29" s="383"/>
      <c r="DVT29" s="383"/>
      <c r="DVU29" s="383"/>
      <c r="DVV29" s="383"/>
      <c r="DVW29" s="383"/>
      <c r="DVX29" s="383"/>
      <c r="DVY29" s="383"/>
      <c r="DVZ29" s="383"/>
      <c r="DWA29" s="383"/>
      <c r="DWB29" s="383"/>
      <c r="DWC29" s="383"/>
      <c r="DWD29" s="383"/>
      <c r="DWE29" s="383"/>
      <c r="DWF29" s="383"/>
      <c r="DWG29" s="383"/>
      <c r="DWH29" s="383"/>
      <c r="DWI29" s="383"/>
      <c r="DWJ29" s="383"/>
      <c r="DWK29" s="383"/>
      <c r="DWL29" s="383"/>
      <c r="DWM29" s="383"/>
      <c r="DWN29" s="383"/>
      <c r="DWO29" s="383"/>
      <c r="DWP29" s="383"/>
      <c r="DWQ29" s="383"/>
      <c r="DWR29" s="383"/>
      <c r="DWS29" s="383"/>
      <c r="DWT29" s="383"/>
      <c r="DWU29" s="383"/>
      <c r="DWV29" s="383"/>
      <c r="DWW29" s="383"/>
      <c r="DWX29" s="383"/>
      <c r="DWY29" s="383"/>
      <c r="DWZ29" s="383"/>
      <c r="DXA29" s="383"/>
      <c r="DXB29" s="383"/>
      <c r="DXC29" s="383"/>
      <c r="DXD29" s="383"/>
      <c r="DXE29" s="383"/>
      <c r="DXF29" s="383"/>
      <c r="DXG29" s="383"/>
      <c r="DXH29" s="383"/>
      <c r="DXI29" s="383"/>
      <c r="DXJ29" s="383"/>
      <c r="DXK29" s="383"/>
      <c r="DXL29" s="383"/>
      <c r="DXM29" s="383"/>
      <c r="DXN29" s="383"/>
      <c r="DXO29" s="383"/>
      <c r="DXP29" s="383"/>
      <c r="DXQ29" s="383"/>
      <c r="DXR29" s="383"/>
      <c r="DXS29" s="383"/>
      <c r="DXT29" s="383"/>
      <c r="DXU29" s="383"/>
      <c r="DXV29" s="383"/>
      <c r="DXW29" s="383"/>
      <c r="DXX29" s="383"/>
      <c r="DXY29" s="383"/>
      <c r="DXZ29" s="383"/>
      <c r="DYA29" s="383"/>
      <c r="DYB29" s="383"/>
      <c r="DYC29" s="383"/>
      <c r="DYD29" s="383"/>
      <c r="DYE29" s="383"/>
      <c r="DYF29" s="383"/>
      <c r="DYG29" s="383"/>
      <c r="DYH29" s="383"/>
      <c r="DYI29" s="383"/>
      <c r="DYJ29" s="383"/>
      <c r="DYK29" s="383"/>
      <c r="DYL29" s="383"/>
      <c r="DYM29" s="383"/>
      <c r="DYN29" s="383"/>
      <c r="DYO29" s="383"/>
      <c r="DYP29" s="383"/>
      <c r="DYQ29" s="383"/>
      <c r="DYR29" s="383"/>
      <c r="DYS29" s="383"/>
      <c r="DYT29" s="383"/>
      <c r="DYU29" s="383"/>
      <c r="DYV29" s="383"/>
      <c r="DYW29" s="383"/>
      <c r="DYX29" s="383"/>
      <c r="DYY29" s="383"/>
      <c r="DYZ29" s="383"/>
      <c r="DZA29" s="383"/>
      <c r="DZB29" s="383"/>
      <c r="DZC29" s="383"/>
      <c r="DZD29" s="383"/>
      <c r="DZE29" s="383"/>
      <c r="DZF29" s="383"/>
      <c r="DZG29" s="383"/>
      <c r="DZH29" s="383"/>
      <c r="DZI29" s="383"/>
      <c r="DZJ29" s="383"/>
      <c r="DZK29" s="383"/>
      <c r="DZL29" s="383"/>
      <c r="DZM29" s="383"/>
      <c r="DZN29" s="383"/>
      <c r="DZO29" s="383"/>
      <c r="DZP29" s="383"/>
      <c r="DZQ29" s="383"/>
      <c r="DZR29" s="383"/>
      <c r="DZS29" s="383"/>
      <c r="DZT29" s="383"/>
      <c r="DZU29" s="383"/>
      <c r="DZV29" s="383"/>
      <c r="DZW29" s="383"/>
      <c r="DZX29" s="383"/>
      <c r="DZY29" s="383"/>
      <c r="DZZ29" s="383"/>
      <c r="EAA29" s="383"/>
      <c r="EAB29" s="383"/>
      <c r="EAC29" s="383"/>
      <c r="EAD29" s="383"/>
      <c r="EAE29" s="383"/>
      <c r="EAF29" s="383"/>
      <c r="EAG29" s="383"/>
      <c r="EAH29" s="383"/>
      <c r="EAI29" s="383"/>
      <c r="EAJ29" s="383"/>
      <c r="EAK29" s="383"/>
      <c r="EAL29" s="383"/>
      <c r="EAM29" s="383"/>
      <c r="EAN29" s="383"/>
      <c r="EAO29" s="383"/>
      <c r="EAP29" s="383"/>
      <c r="EAQ29" s="383"/>
      <c r="EAR29" s="383"/>
      <c r="EAS29" s="383"/>
      <c r="EAT29" s="383"/>
      <c r="EAU29" s="383"/>
      <c r="EAV29" s="383"/>
      <c r="EAW29" s="383"/>
      <c r="EAX29" s="383"/>
      <c r="EAY29" s="383"/>
      <c r="EAZ29" s="383"/>
      <c r="EBA29" s="383"/>
      <c r="EBB29" s="383"/>
      <c r="EBC29" s="383"/>
      <c r="EBD29" s="383"/>
      <c r="EBE29" s="383"/>
      <c r="EBF29" s="383"/>
      <c r="EBG29" s="383"/>
      <c r="EBH29" s="383"/>
      <c r="EBI29" s="383"/>
      <c r="EBJ29" s="383"/>
      <c r="EBK29" s="383"/>
      <c r="EBL29" s="383"/>
      <c r="EBM29" s="383"/>
      <c r="EBN29" s="383"/>
      <c r="EBO29" s="383"/>
      <c r="EBP29" s="383"/>
      <c r="EBQ29" s="383"/>
      <c r="EBR29" s="383"/>
      <c r="EBS29" s="383"/>
      <c r="EBT29" s="383"/>
      <c r="EBU29" s="383"/>
      <c r="EBV29" s="383"/>
      <c r="EBW29" s="383"/>
      <c r="EBX29" s="383"/>
      <c r="EBY29" s="383"/>
      <c r="EBZ29" s="383"/>
      <c r="ECA29" s="383"/>
      <c r="ECB29" s="383"/>
      <c r="ECC29" s="383"/>
      <c r="ECD29" s="383"/>
      <c r="ECE29" s="383"/>
      <c r="ECF29" s="383"/>
      <c r="ECG29" s="383"/>
      <c r="ECH29" s="383"/>
      <c r="ECI29" s="383"/>
      <c r="ECJ29" s="383"/>
      <c r="ECK29" s="383"/>
      <c r="ECL29" s="383"/>
      <c r="ECM29" s="383"/>
      <c r="ECN29" s="383"/>
      <c r="ECO29" s="383"/>
      <c r="ECP29" s="383"/>
      <c r="ECQ29" s="383"/>
      <c r="ECR29" s="383"/>
      <c r="ECS29" s="383"/>
      <c r="ECT29" s="383"/>
      <c r="ECU29" s="383"/>
      <c r="ECV29" s="383"/>
      <c r="ECW29" s="383"/>
      <c r="ECX29" s="383"/>
      <c r="ECY29" s="383"/>
      <c r="ECZ29" s="383"/>
      <c r="EDA29" s="383"/>
      <c r="EDB29" s="383"/>
      <c r="EDC29" s="383"/>
      <c r="EDD29" s="383"/>
      <c r="EDE29" s="383"/>
      <c r="EDF29" s="383"/>
      <c r="EDG29" s="383"/>
      <c r="EDH29" s="383"/>
      <c r="EDI29" s="383"/>
      <c r="EDJ29" s="383"/>
      <c r="EDK29" s="383"/>
      <c r="EDL29" s="383"/>
      <c r="EDM29" s="383"/>
      <c r="EDN29" s="383"/>
      <c r="EDO29" s="383"/>
      <c r="EDP29" s="383"/>
      <c r="EDQ29" s="383"/>
      <c r="EDR29" s="383"/>
      <c r="EDS29" s="383"/>
      <c r="EDT29" s="383"/>
      <c r="EDU29" s="383"/>
      <c r="EDV29" s="383"/>
      <c r="EDW29" s="383"/>
      <c r="EDX29" s="383"/>
      <c r="EDY29" s="383"/>
      <c r="EDZ29" s="383"/>
      <c r="EEA29" s="383"/>
      <c r="EEB29" s="383"/>
      <c r="EEC29" s="383"/>
      <c r="EED29" s="383"/>
      <c r="EEE29" s="383"/>
      <c r="EEF29" s="383"/>
      <c r="EEG29" s="383"/>
      <c r="EEH29" s="383"/>
      <c r="EEI29" s="383"/>
      <c r="EEJ29" s="383"/>
      <c r="EEK29" s="383"/>
      <c r="EEL29" s="383"/>
      <c r="EEM29" s="383"/>
      <c r="EEN29" s="383"/>
      <c r="EEO29" s="383"/>
      <c r="EEP29" s="383"/>
      <c r="EEQ29" s="383"/>
      <c r="EER29" s="383"/>
      <c r="EES29" s="383"/>
      <c r="EET29" s="383"/>
      <c r="EEU29" s="383"/>
      <c r="EEV29" s="383"/>
      <c r="EEW29" s="383"/>
      <c r="EEX29" s="383"/>
      <c r="EEY29" s="383"/>
      <c r="EEZ29" s="383"/>
      <c r="EFA29" s="383"/>
      <c r="EFB29" s="383"/>
      <c r="EFC29" s="383"/>
      <c r="EFD29" s="383"/>
      <c r="EFE29" s="383"/>
      <c r="EFF29" s="383"/>
      <c r="EFG29" s="383"/>
      <c r="EFH29" s="383"/>
      <c r="EFI29" s="383"/>
      <c r="EFJ29" s="383"/>
      <c r="EFK29" s="383"/>
      <c r="EFL29" s="383"/>
      <c r="EFM29" s="383"/>
      <c r="EFN29" s="383"/>
      <c r="EFO29" s="383"/>
      <c r="EFP29" s="383"/>
      <c r="EFQ29" s="383"/>
      <c r="EFR29" s="383"/>
      <c r="EFS29" s="383"/>
      <c r="EFT29" s="383"/>
      <c r="EFU29" s="383"/>
      <c r="EFV29" s="383"/>
      <c r="EFW29" s="383"/>
      <c r="EFX29" s="383"/>
      <c r="EFY29" s="383"/>
      <c r="EFZ29" s="383"/>
      <c r="EGA29" s="383"/>
      <c r="EGB29" s="383"/>
      <c r="EGC29" s="383"/>
      <c r="EGD29" s="383"/>
      <c r="EGE29" s="383"/>
      <c r="EGF29" s="383"/>
      <c r="EGG29" s="383"/>
      <c r="EGH29" s="383"/>
      <c r="EGI29" s="383"/>
      <c r="EGJ29" s="383"/>
      <c r="EGK29" s="383"/>
      <c r="EGL29" s="383"/>
      <c r="EGM29" s="383"/>
      <c r="EGN29" s="383"/>
      <c r="EGO29" s="383"/>
      <c r="EGP29" s="383"/>
      <c r="EGQ29" s="383"/>
      <c r="EGR29" s="383"/>
      <c r="EGS29" s="383"/>
      <c r="EGT29" s="383"/>
      <c r="EGU29" s="383"/>
      <c r="EGV29" s="383"/>
      <c r="EGW29" s="383"/>
      <c r="EGX29" s="383"/>
      <c r="EGY29" s="383"/>
      <c r="EGZ29" s="383"/>
      <c r="EHA29" s="383"/>
      <c r="EHB29" s="383"/>
      <c r="EHC29" s="383"/>
      <c r="EHD29" s="383"/>
      <c r="EHE29" s="383"/>
      <c r="EHF29" s="383"/>
      <c r="EHG29" s="383"/>
      <c r="EHH29" s="383"/>
      <c r="EHI29" s="383"/>
      <c r="EHJ29" s="383"/>
      <c r="EHK29" s="383"/>
      <c r="EHL29" s="383"/>
      <c r="EHM29" s="383"/>
      <c r="EHN29" s="383"/>
      <c r="EHO29" s="383"/>
      <c r="EHP29" s="383"/>
      <c r="EHQ29" s="383"/>
      <c r="EHR29" s="383"/>
      <c r="EHS29" s="383"/>
      <c r="EHT29" s="383"/>
      <c r="EHU29" s="383"/>
      <c r="EHV29" s="383"/>
      <c r="EHW29" s="383"/>
      <c r="EHX29" s="383"/>
      <c r="EHY29" s="383"/>
      <c r="EHZ29" s="383"/>
      <c r="EIA29" s="383"/>
      <c r="EIB29" s="383"/>
      <c r="EIC29" s="383"/>
      <c r="EID29" s="383"/>
      <c r="EIE29" s="383"/>
      <c r="EIF29" s="383"/>
      <c r="EIG29" s="383"/>
      <c r="EIH29" s="383"/>
      <c r="EII29" s="383"/>
      <c r="EIJ29" s="383"/>
      <c r="EIK29" s="383"/>
      <c r="EIL29" s="383"/>
      <c r="EIM29" s="383"/>
      <c r="EIN29" s="383"/>
      <c r="EIO29" s="383"/>
      <c r="EIP29" s="383"/>
      <c r="EIQ29" s="383"/>
      <c r="EIR29" s="383"/>
      <c r="EIS29" s="383"/>
      <c r="EIT29" s="383"/>
      <c r="EIU29" s="383"/>
      <c r="EIV29" s="383"/>
      <c r="EIW29" s="383"/>
      <c r="EIX29" s="383"/>
      <c r="EIY29" s="383"/>
      <c r="EIZ29" s="383"/>
      <c r="EJA29" s="383"/>
      <c r="EJB29" s="383"/>
      <c r="EJC29" s="383"/>
      <c r="EJD29" s="383"/>
      <c r="EJE29" s="383"/>
      <c r="EJF29" s="383"/>
      <c r="EJG29" s="383"/>
      <c r="EJH29" s="383"/>
      <c r="EJI29" s="383"/>
      <c r="EJJ29" s="383"/>
      <c r="EJK29" s="383"/>
      <c r="EJL29" s="383"/>
      <c r="EJM29" s="383"/>
      <c r="EJN29" s="383"/>
      <c r="EJO29" s="383"/>
      <c r="EJP29" s="383"/>
      <c r="EJQ29" s="383"/>
      <c r="EJR29" s="383"/>
      <c r="EJS29" s="383"/>
      <c r="EJT29" s="383"/>
      <c r="EJU29" s="383"/>
      <c r="EJV29" s="383"/>
      <c r="EJW29" s="383"/>
      <c r="EJX29" s="383"/>
      <c r="EJY29" s="383"/>
      <c r="EJZ29" s="383"/>
      <c r="EKA29" s="383"/>
      <c r="EKB29" s="383"/>
      <c r="EKC29" s="383"/>
      <c r="EKD29" s="383"/>
      <c r="EKE29" s="383"/>
      <c r="EKF29" s="383"/>
      <c r="EKG29" s="383"/>
      <c r="EKH29" s="383"/>
      <c r="EKI29" s="383"/>
      <c r="EKJ29" s="383"/>
      <c r="EKK29" s="383"/>
      <c r="EKL29" s="383"/>
      <c r="EKM29" s="383"/>
      <c r="EKN29" s="383"/>
      <c r="EKO29" s="383"/>
      <c r="EKP29" s="383"/>
      <c r="EKQ29" s="383"/>
      <c r="EKR29" s="383"/>
      <c r="EKS29" s="383"/>
      <c r="EKT29" s="383"/>
      <c r="EKU29" s="383"/>
      <c r="EKV29" s="383"/>
      <c r="EKW29" s="383"/>
      <c r="EKX29" s="383"/>
      <c r="EKY29" s="383"/>
      <c r="EKZ29" s="383"/>
      <c r="ELA29" s="383"/>
      <c r="ELB29" s="383"/>
      <c r="ELC29" s="383"/>
      <c r="ELD29" s="383"/>
      <c r="ELE29" s="383"/>
      <c r="ELF29" s="383"/>
      <c r="ELG29" s="383"/>
      <c r="ELH29" s="383"/>
      <c r="ELI29" s="383"/>
      <c r="ELJ29" s="383"/>
      <c r="ELK29" s="383"/>
      <c r="ELL29" s="383"/>
      <c r="ELM29" s="383"/>
      <c r="ELN29" s="383"/>
      <c r="ELO29" s="383"/>
      <c r="ELP29" s="383"/>
      <c r="ELQ29" s="383"/>
      <c r="ELR29" s="383"/>
      <c r="ELS29" s="383"/>
      <c r="ELT29" s="383"/>
      <c r="ELU29" s="383"/>
      <c r="ELV29" s="383"/>
      <c r="ELW29" s="383"/>
      <c r="ELX29" s="383"/>
      <c r="ELY29" s="383"/>
      <c r="ELZ29" s="383"/>
      <c r="EMA29" s="383"/>
      <c r="EMB29" s="383"/>
      <c r="EMC29" s="383"/>
      <c r="EMD29" s="383"/>
      <c r="EME29" s="383"/>
      <c r="EMF29" s="383"/>
      <c r="EMG29" s="383"/>
      <c r="EMH29" s="383"/>
      <c r="EMI29" s="383"/>
      <c r="EMJ29" s="383"/>
      <c r="EMK29" s="383"/>
      <c r="EML29" s="383"/>
      <c r="EMM29" s="383"/>
      <c r="EMN29" s="383"/>
      <c r="EMO29" s="383"/>
      <c r="EMP29" s="383"/>
      <c r="EMQ29" s="383"/>
      <c r="EMR29" s="383"/>
      <c r="EMS29" s="383"/>
      <c r="EMT29" s="383"/>
      <c r="EMU29" s="383"/>
      <c r="EMV29" s="383"/>
      <c r="EMW29" s="383"/>
      <c r="EMX29" s="383"/>
      <c r="EMY29" s="383"/>
      <c r="EMZ29" s="383"/>
      <c r="ENA29" s="383"/>
      <c r="ENB29" s="383"/>
      <c r="ENC29" s="383"/>
      <c r="END29" s="383"/>
      <c r="ENE29" s="383"/>
      <c r="ENF29" s="383"/>
      <c r="ENG29" s="383"/>
      <c r="ENH29" s="383"/>
      <c r="ENI29" s="383"/>
      <c r="ENJ29" s="383"/>
      <c r="ENK29" s="383"/>
      <c r="ENL29" s="383"/>
      <c r="ENM29" s="383"/>
      <c r="ENN29" s="383"/>
      <c r="ENO29" s="383"/>
      <c r="ENP29" s="383"/>
      <c r="ENQ29" s="383"/>
      <c r="ENR29" s="383"/>
      <c r="ENS29" s="383"/>
      <c r="ENT29" s="383"/>
      <c r="ENU29" s="383"/>
      <c r="ENV29" s="383"/>
      <c r="ENW29" s="383"/>
      <c r="ENX29" s="383"/>
      <c r="ENY29" s="383"/>
      <c r="ENZ29" s="383"/>
      <c r="EOA29" s="383"/>
      <c r="EOB29" s="383"/>
      <c r="EOC29" s="383"/>
      <c r="EOD29" s="383"/>
      <c r="EOE29" s="383"/>
      <c r="EOF29" s="383"/>
      <c r="EOG29" s="383"/>
      <c r="EOH29" s="383"/>
      <c r="EOI29" s="383"/>
      <c r="EOJ29" s="383"/>
      <c r="EOK29" s="383"/>
      <c r="EOL29" s="383"/>
      <c r="EOM29" s="383"/>
      <c r="EON29" s="383"/>
      <c r="EOO29" s="383"/>
      <c r="EOP29" s="383"/>
      <c r="EOQ29" s="383"/>
      <c r="EOR29" s="383"/>
      <c r="EOS29" s="383"/>
      <c r="EOT29" s="383"/>
      <c r="EOU29" s="383"/>
      <c r="EOV29" s="383"/>
      <c r="EOW29" s="383"/>
      <c r="EOX29" s="383"/>
      <c r="EOY29" s="383"/>
      <c r="EOZ29" s="383"/>
      <c r="EPA29" s="383"/>
      <c r="EPB29" s="383"/>
      <c r="EPC29" s="383"/>
      <c r="EPD29" s="383"/>
      <c r="EPE29" s="383"/>
      <c r="EPF29" s="383"/>
      <c r="EPG29" s="383"/>
      <c r="EPH29" s="383"/>
      <c r="EPI29" s="383"/>
      <c r="EPJ29" s="383"/>
      <c r="EPK29" s="383"/>
      <c r="EPL29" s="383"/>
      <c r="EPM29" s="383"/>
      <c r="EPN29" s="383"/>
      <c r="EPO29" s="383"/>
      <c r="EPP29" s="383"/>
      <c r="EPQ29" s="383"/>
      <c r="EPR29" s="383"/>
      <c r="EPS29" s="383"/>
      <c r="EPT29" s="383"/>
      <c r="EPU29" s="383"/>
      <c r="EPV29" s="383"/>
      <c r="EPW29" s="383"/>
      <c r="EPX29" s="383"/>
      <c r="EPY29" s="383"/>
      <c r="EPZ29" s="383"/>
      <c r="EQA29" s="383"/>
      <c r="EQB29" s="383"/>
      <c r="EQC29" s="383"/>
      <c r="EQD29" s="383"/>
      <c r="EQE29" s="383"/>
      <c r="EQF29" s="383"/>
      <c r="EQG29" s="383"/>
      <c r="EQH29" s="383"/>
      <c r="EQI29" s="383"/>
      <c r="EQJ29" s="383"/>
      <c r="EQK29" s="383"/>
      <c r="EQL29" s="383"/>
      <c r="EQM29" s="383"/>
      <c r="EQN29" s="383"/>
      <c r="EQO29" s="383"/>
      <c r="EQP29" s="383"/>
      <c r="EQQ29" s="383"/>
      <c r="EQR29" s="383"/>
      <c r="EQS29" s="383"/>
      <c r="EQT29" s="383"/>
      <c r="EQU29" s="383"/>
      <c r="EQV29" s="383"/>
      <c r="EQW29" s="383"/>
      <c r="EQX29" s="383"/>
      <c r="EQY29" s="383"/>
      <c r="EQZ29" s="383"/>
      <c r="ERA29" s="383"/>
      <c r="ERB29" s="383"/>
      <c r="ERC29" s="383"/>
      <c r="ERD29" s="383"/>
      <c r="ERE29" s="383"/>
      <c r="ERF29" s="383"/>
      <c r="ERG29" s="383"/>
      <c r="ERH29" s="383"/>
      <c r="ERI29" s="383"/>
      <c r="ERJ29" s="383"/>
      <c r="ERK29" s="383"/>
      <c r="ERL29" s="383"/>
      <c r="ERM29" s="383"/>
      <c r="ERN29" s="383"/>
      <c r="ERO29" s="383"/>
      <c r="ERP29" s="383"/>
      <c r="ERQ29" s="383"/>
      <c r="ERR29" s="383"/>
      <c r="ERS29" s="383"/>
      <c r="ERT29" s="383"/>
      <c r="ERU29" s="383"/>
      <c r="ERV29" s="383"/>
      <c r="ERW29" s="383"/>
      <c r="ERX29" s="383"/>
      <c r="ERY29" s="383"/>
      <c r="ERZ29" s="383"/>
      <c r="ESA29" s="383"/>
      <c r="ESB29" s="383"/>
      <c r="ESC29" s="383"/>
      <c r="ESD29" s="383"/>
      <c r="ESE29" s="383"/>
      <c r="ESF29" s="383"/>
      <c r="ESG29" s="383"/>
      <c r="ESH29" s="383"/>
      <c r="ESI29" s="383"/>
      <c r="ESJ29" s="383"/>
      <c r="ESK29" s="383"/>
      <c r="ESL29" s="383"/>
      <c r="ESM29" s="383"/>
      <c r="ESN29" s="383"/>
      <c r="ESO29" s="383"/>
      <c r="ESP29" s="383"/>
      <c r="ESQ29" s="383"/>
      <c r="ESR29" s="383"/>
      <c r="ESS29" s="383"/>
      <c r="EST29" s="383"/>
      <c r="ESU29" s="383"/>
      <c r="ESV29" s="383"/>
      <c r="ESW29" s="383"/>
      <c r="ESX29" s="383"/>
      <c r="ESY29" s="383"/>
      <c r="ESZ29" s="383"/>
      <c r="ETA29" s="383"/>
      <c r="ETB29" s="383"/>
      <c r="ETC29" s="383"/>
      <c r="ETD29" s="383"/>
      <c r="ETE29" s="383"/>
      <c r="ETF29" s="383"/>
      <c r="ETG29" s="383"/>
      <c r="ETH29" s="383"/>
      <c r="ETI29" s="383"/>
      <c r="ETJ29" s="383"/>
      <c r="ETK29" s="383"/>
      <c r="ETL29" s="383"/>
      <c r="ETM29" s="383"/>
      <c r="ETN29" s="383"/>
      <c r="ETO29" s="383"/>
      <c r="ETP29" s="383"/>
      <c r="ETQ29" s="383"/>
      <c r="ETR29" s="383"/>
      <c r="ETS29" s="383"/>
      <c r="ETT29" s="383"/>
      <c r="ETU29" s="383"/>
      <c r="ETV29" s="383"/>
      <c r="ETW29" s="383"/>
      <c r="ETX29" s="383"/>
      <c r="ETY29" s="383"/>
      <c r="ETZ29" s="383"/>
      <c r="EUA29" s="383"/>
      <c r="EUB29" s="383"/>
      <c r="EUC29" s="383"/>
      <c r="EUD29" s="383"/>
      <c r="EUE29" s="383"/>
      <c r="EUF29" s="383"/>
      <c r="EUG29" s="383"/>
      <c r="EUH29" s="383"/>
      <c r="EUI29" s="383"/>
      <c r="EUJ29" s="383"/>
      <c r="EUK29" s="383"/>
      <c r="EUL29" s="383"/>
      <c r="EUM29" s="383"/>
      <c r="EUN29" s="383"/>
      <c r="EUO29" s="383"/>
      <c r="EUP29" s="383"/>
      <c r="EUQ29" s="383"/>
      <c r="EUR29" s="383"/>
      <c r="EUS29" s="383"/>
      <c r="EUT29" s="383"/>
      <c r="EUU29" s="383"/>
      <c r="EUV29" s="383"/>
      <c r="EUW29" s="383"/>
      <c r="EUX29" s="383"/>
      <c r="EUY29" s="383"/>
      <c r="EUZ29" s="383"/>
      <c r="EVA29" s="383"/>
      <c r="EVB29" s="383"/>
      <c r="EVC29" s="383"/>
      <c r="EVD29" s="383"/>
      <c r="EVE29" s="383"/>
      <c r="EVF29" s="383"/>
      <c r="EVG29" s="383"/>
      <c r="EVH29" s="383"/>
      <c r="EVI29" s="383"/>
      <c r="EVJ29" s="383"/>
      <c r="EVK29" s="383"/>
      <c r="EVL29" s="383"/>
      <c r="EVM29" s="383"/>
      <c r="EVN29" s="383"/>
      <c r="EVO29" s="383"/>
      <c r="EVP29" s="383"/>
      <c r="EVQ29" s="383"/>
      <c r="EVR29" s="383"/>
      <c r="EVS29" s="383"/>
      <c r="EVT29" s="383"/>
      <c r="EVU29" s="383"/>
      <c r="EVV29" s="383"/>
      <c r="EVW29" s="383"/>
      <c r="EVX29" s="383"/>
      <c r="EVY29" s="383"/>
      <c r="EVZ29" s="383"/>
      <c r="EWA29" s="383"/>
      <c r="EWB29" s="383"/>
      <c r="EWC29" s="383"/>
      <c r="EWD29" s="383"/>
      <c r="EWE29" s="383"/>
      <c r="EWF29" s="383"/>
      <c r="EWG29" s="383"/>
      <c r="EWH29" s="383"/>
      <c r="EWI29" s="383"/>
      <c r="EWJ29" s="383"/>
      <c r="EWK29" s="383"/>
      <c r="EWL29" s="383"/>
      <c r="EWM29" s="383"/>
      <c r="EWN29" s="383"/>
      <c r="EWO29" s="383"/>
      <c r="EWP29" s="383"/>
      <c r="EWQ29" s="383"/>
      <c r="EWR29" s="383"/>
      <c r="EWS29" s="383"/>
      <c r="EWT29" s="383"/>
      <c r="EWU29" s="383"/>
      <c r="EWV29" s="383"/>
      <c r="EWW29" s="383"/>
      <c r="EWX29" s="383"/>
      <c r="EWY29" s="383"/>
      <c r="EWZ29" s="383"/>
      <c r="EXA29" s="383"/>
      <c r="EXB29" s="383"/>
      <c r="EXC29" s="383"/>
      <c r="EXD29" s="383"/>
      <c r="EXE29" s="383"/>
      <c r="EXF29" s="383"/>
      <c r="EXG29" s="383"/>
      <c r="EXH29" s="383"/>
      <c r="EXI29" s="383"/>
      <c r="EXJ29" s="383"/>
      <c r="EXK29" s="383"/>
      <c r="EXL29" s="383"/>
      <c r="EXM29" s="383"/>
      <c r="EXN29" s="383"/>
      <c r="EXO29" s="383"/>
      <c r="EXP29" s="383"/>
      <c r="EXQ29" s="383"/>
      <c r="EXR29" s="383"/>
      <c r="EXS29" s="383"/>
      <c r="EXT29" s="383"/>
      <c r="EXU29" s="383"/>
      <c r="EXV29" s="383"/>
      <c r="EXW29" s="383"/>
      <c r="EXX29" s="383"/>
      <c r="EXY29" s="383"/>
      <c r="EXZ29" s="383"/>
      <c r="EYA29" s="383"/>
      <c r="EYB29" s="383"/>
      <c r="EYC29" s="383"/>
      <c r="EYD29" s="383"/>
      <c r="EYE29" s="383"/>
      <c r="EYF29" s="383"/>
      <c r="EYG29" s="383"/>
      <c r="EYH29" s="383"/>
      <c r="EYI29" s="383"/>
      <c r="EYJ29" s="383"/>
      <c r="EYK29" s="383"/>
      <c r="EYL29" s="383"/>
      <c r="EYM29" s="383"/>
      <c r="EYN29" s="383"/>
      <c r="EYO29" s="383"/>
      <c r="EYP29" s="383"/>
      <c r="EYQ29" s="383"/>
      <c r="EYR29" s="383"/>
      <c r="EYS29" s="383"/>
      <c r="EYT29" s="383"/>
      <c r="EYU29" s="383"/>
      <c r="EYV29" s="383"/>
      <c r="EYW29" s="383"/>
      <c r="EYX29" s="383"/>
      <c r="EYY29" s="383"/>
      <c r="EYZ29" s="383"/>
      <c r="EZA29" s="383"/>
      <c r="EZB29" s="383"/>
      <c r="EZC29" s="383"/>
      <c r="EZD29" s="383"/>
      <c r="EZE29" s="383"/>
      <c r="EZF29" s="383"/>
      <c r="EZG29" s="383"/>
      <c r="EZH29" s="383"/>
      <c r="EZI29" s="383"/>
      <c r="EZJ29" s="383"/>
      <c r="EZK29" s="383"/>
      <c r="EZL29" s="383"/>
      <c r="EZM29" s="383"/>
      <c r="EZN29" s="383"/>
      <c r="EZO29" s="383"/>
      <c r="EZP29" s="383"/>
      <c r="EZQ29" s="383"/>
      <c r="EZR29" s="383"/>
      <c r="EZS29" s="383"/>
      <c r="EZT29" s="383"/>
      <c r="EZU29" s="383"/>
      <c r="EZV29" s="383"/>
      <c r="EZW29" s="383"/>
      <c r="EZX29" s="383"/>
      <c r="EZY29" s="383"/>
      <c r="EZZ29" s="383"/>
      <c r="FAA29" s="383"/>
      <c r="FAB29" s="383"/>
      <c r="FAC29" s="383"/>
      <c r="FAD29" s="383"/>
      <c r="FAE29" s="383"/>
      <c r="FAF29" s="383"/>
      <c r="FAG29" s="383"/>
      <c r="FAH29" s="383"/>
      <c r="FAI29" s="383"/>
      <c r="FAJ29" s="383"/>
      <c r="FAK29" s="383"/>
      <c r="FAL29" s="383"/>
      <c r="FAM29" s="383"/>
      <c r="FAN29" s="383"/>
      <c r="FAO29" s="383"/>
      <c r="FAP29" s="383"/>
      <c r="FAQ29" s="383"/>
      <c r="FAR29" s="383"/>
      <c r="FAS29" s="383"/>
      <c r="FAT29" s="383"/>
      <c r="FAU29" s="383"/>
      <c r="FAV29" s="383"/>
      <c r="FAW29" s="383"/>
      <c r="FAX29" s="383"/>
      <c r="FAY29" s="383"/>
      <c r="FAZ29" s="383"/>
      <c r="FBA29" s="383"/>
      <c r="FBB29" s="383"/>
      <c r="FBC29" s="383"/>
      <c r="FBD29" s="383"/>
      <c r="FBE29" s="383"/>
      <c r="FBF29" s="383"/>
      <c r="FBG29" s="383"/>
      <c r="FBH29" s="383"/>
      <c r="FBI29" s="383"/>
      <c r="FBJ29" s="383"/>
      <c r="FBK29" s="383"/>
      <c r="FBL29" s="383"/>
      <c r="FBM29" s="383"/>
      <c r="FBN29" s="383"/>
      <c r="FBO29" s="383"/>
      <c r="FBP29" s="383"/>
      <c r="FBQ29" s="383"/>
      <c r="FBR29" s="383"/>
      <c r="FBS29" s="383"/>
      <c r="FBT29" s="383"/>
      <c r="FBU29" s="383"/>
      <c r="FBV29" s="383"/>
      <c r="FBW29" s="383"/>
      <c r="FBX29" s="383"/>
      <c r="FBY29" s="383"/>
      <c r="FBZ29" s="383"/>
      <c r="FCA29" s="383"/>
      <c r="FCB29" s="383"/>
      <c r="FCC29" s="383"/>
      <c r="FCD29" s="383"/>
      <c r="FCE29" s="383"/>
      <c r="FCF29" s="383"/>
      <c r="FCG29" s="383"/>
      <c r="FCH29" s="383"/>
      <c r="FCI29" s="383"/>
      <c r="FCJ29" s="383"/>
      <c r="FCK29" s="383"/>
      <c r="FCL29" s="383"/>
      <c r="FCM29" s="383"/>
      <c r="FCN29" s="383"/>
      <c r="FCO29" s="383"/>
      <c r="FCP29" s="383"/>
      <c r="FCQ29" s="383"/>
      <c r="FCR29" s="383"/>
      <c r="FCS29" s="383"/>
      <c r="FCT29" s="383"/>
      <c r="FCU29" s="383"/>
      <c r="FCV29" s="383"/>
      <c r="FCW29" s="383"/>
      <c r="FCX29" s="383"/>
      <c r="FCY29" s="383"/>
      <c r="FCZ29" s="383"/>
      <c r="FDA29" s="383"/>
      <c r="FDB29" s="383"/>
      <c r="FDC29" s="383"/>
      <c r="FDD29" s="383"/>
      <c r="FDE29" s="383"/>
      <c r="FDF29" s="383"/>
      <c r="FDG29" s="383"/>
      <c r="FDH29" s="383"/>
      <c r="FDI29" s="383"/>
      <c r="FDJ29" s="383"/>
      <c r="FDK29" s="383"/>
      <c r="FDL29" s="383"/>
      <c r="FDM29" s="383"/>
      <c r="FDN29" s="383"/>
      <c r="FDO29" s="383"/>
      <c r="FDP29" s="383"/>
      <c r="FDQ29" s="383"/>
      <c r="FDR29" s="383"/>
      <c r="FDS29" s="383"/>
      <c r="FDT29" s="383"/>
      <c r="FDU29" s="383"/>
      <c r="FDV29" s="383"/>
      <c r="FDW29" s="383"/>
      <c r="FDX29" s="383"/>
      <c r="FDY29" s="383"/>
      <c r="FDZ29" s="383"/>
      <c r="FEA29" s="383"/>
      <c r="FEB29" s="383"/>
      <c r="FEC29" s="383"/>
      <c r="FED29" s="383"/>
      <c r="FEE29" s="383"/>
      <c r="FEF29" s="383"/>
      <c r="FEG29" s="383"/>
      <c r="FEH29" s="383"/>
      <c r="FEI29" s="383"/>
      <c r="FEJ29" s="383"/>
      <c r="FEK29" s="383"/>
      <c r="FEL29" s="383"/>
      <c r="FEM29" s="383"/>
      <c r="FEN29" s="383"/>
      <c r="FEO29" s="383"/>
      <c r="FEP29" s="383"/>
      <c r="FEQ29" s="383"/>
      <c r="FER29" s="383"/>
      <c r="FES29" s="383"/>
      <c r="FET29" s="383"/>
      <c r="FEU29" s="383"/>
      <c r="FEV29" s="383"/>
      <c r="FEW29" s="383"/>
      <c r="FEX29" s="383"/>
      <c r="FEY29" s="383"/>
      <c r="FEZ29" s="383"/>
      <c r="FFA29" s="383"/>
      <c r="FFB29" s="383"/>
      <c r="FFC29" s="383"/>
      <c r="FFD29" s="383"/>
      <c r="FFE29" s="383"/>
      <c r="FFF29" s="383"/>
      <c r="FFG29" s="383"/>
      <c r="FFH29" s="383"/>
      <c r="FFI29" s="383"/>
      <c r="FFJ29" s="383"/>
      <c r="FFK29" s="383"/>
      <c r="FFL29" s="383"/>
      <c r="FFM29" s="383"/>
      <c r="FFN29" s="383"/>
      <c r="FFO29" s="383"/>
      <c r="FFP29" s="383"/>
      <c r="FFQ29" s="383"/>
      <c r="FFR29" s="383"/>
      <c r="FFS29" s="383"/>
      <c r="FFT29" s="383"/>
      <c r="FFU29" s="383"/>
      <c r="FFV29" s="383"/>
      <c r="FFW29" s="383"/>
      <c r="FFX29" s="383"/>
      <c r="FFY29" s="383"/>
      <c r="FFZ29" s="383"/>
      <c r="FGA29" s="383"/>
      <c r="FGB29" s="383"/>
      <c r="FGC29" s="383"/>
      <c r="FGD29" s="383"/>
      <c r="FGE29" s="383"/>
      <c r="FGF29" s="383"/>
      <c r="FGG29" s="383"/>
      <c r="FGH29" s="383"/>
      <c r="FGI29" s="383"/>
      <c r="FGJ29" s="383"/>
      <c r="FGK29" s="383"/>
      <c r="FGL29" s="383"/>
      <c r="FGM29" s="383"/>
      <c r="FGN29" s="383"/>
      <c r="FGO29" s="383"/>
      <c r="FGP29" s="383"/>
      <c r="FGQ29" s="383"/>
      <c r="FGR29" s="383"/>
      <c r="FGS29" s="383"/>
      <c r="FGT29" s="383"/>
      <c r="FGU29" s="383"/>
      <c r="FGV29" s="383"/>
      <c r="FGW29" s="383"/>
      <c r="FGX29" s="383"/>
      <c r="FGY29" s="383"/>
      <c r="FGZ29" s="383"/>
      <c r="FHA29" s="383"/>
      <c r="FHB29" s="383"/>
      <c r="FHC29" s="383"/>
      <c r="FHD29" s="383"/>
      <c r="FHE29" s="383"/>
      <c r="FHF29" s="383"/>
      <c r="FHG29" s="383"/>
      <c r="FHH29" s="383"/>
      <c r="FHI29" s="383"/>
      <c r="FHJ29" s="383"/>
      <c r="FHK29" s="383"/>
      <c r="FHL29" s="383"/>
      <c r="FHM29" s="383"/>
      <c r="FHN29" s="383"/>
      <c r="FHO29" s="383"/>
      <c r="FHP29" s="383"/>
      <c r="FHQ29" s="383"/>
      <c r="FHR29" s="383"/>
      <c r="FHS29" s="383"/>
      <c r="FHT29" s="383"/>
      <c r="FHU29" s="383"/>
      <c r="FHV29" s="383"/>
      <c r="FHW29" s="383"/>
      <c r="FHX29" s="383"/>
      <c r="FHY29" s="383"/>
      <c r="FHZ29" s="383"/>
      <c r="FIA29" s="383"/>
      <c r="FIB29" s="383"/>
      <c r="FIC29" s="383"/>
      <c r="FID29" s="383"/>
      <c r="FIE29" s="383"/>
      <c r="FIF29" s="383"/>
      <c r="FIG29" s="383"/>
      <c r="FIH29" s="383"/>
      <c r="FII29" s="383"/>
      <c r="FIJ29" s="383"/>
      <c r="FIK29" s="383"/>
      <c r="FIL29" s="383"/>
      <c r="FIM29" s="383"/>
      <c r="FIN29" s="383"/>
      <c r="FIO29" s="383"/>
      <c r="FIP29" s="383"/>
      <c r="FIQ29" s="383"/>
      <c r="FIR29" s="383"/>
      <c r="FIS29" s="383"/>
      <c r="FIT29" s="383"/>
      <c r="FIU29" s="383"/>
      <c r="FIV29" s="383"/>
      <c r="FIW29" s="383"/>
      <c r="FIX29" s="383"/>
      <c r="FIY29" s="383"/>
      <c r="FIZ29" s="383"/>
      <c r="FJA29" s="383"/>
      <c r="FJB29" s="383"/>
      <c r="FJC29" s="383"/>
      <c r="FJD29" s="383"/>
      <c r="FJE29" s="383"/>
      <c r="FJF29" s="383"/>
      <c r="FJG29" s="383"/>
      <c r="FJH29" s="383"/>
      <c r="FJI29" s="383"/>
      <c r="FJJ29" s="383"/>
      <c r="FJK29" s="383"/>
      <c r="FJL29" s="383"/>
      <c r="FJM29" s="383"/>
      <c r="FJN29" s="383"/>
      <c r="FJO29" s="383"/>
      <c r="FJP29" s="383"/>
      <c r="FJQ29" s="383"/>
      <c r="FJR29" s="383"/>
      <c r="FJS29" s="383"/>
      <c r="FJT29" s="383"/>
      <c r="FJU29" s="383"/>
      <c r="FJV29" s="383"/>
      <c r="FJW29" s="383"/>
      <c r="FJX29" s="383"/>
      <c r="FJY29" s="383"/>
      <c r="FJZ29" s="383"/>
      <c r="FKA29" s="383"/>
      <c r="FKB29" s="383"/>
      <c r="FKC29" s="383"/>
      <c r="FKD29" s="383"/>
      <c r="FKE29" s="383"/>
      <c r="FKF29" s="383"/>
      <c r="FKG29" s="383"/>
      <c r="FKH29" s="383"/>
      <c r="FKI29" s="383"/>
      <c r="FKJ29" s="383"/>
      <c r="FKK29" s="383"/>
      <c r="FKL29" s="383"/>
      <c r="FKM29" s="383"/>
      <c r="FKN29" s="383"/>
      <c r="FKO29" s="383"/>
      <c r="FKP29" s="383"/>
      <c r="FKQ29" s="383"/>
      <c r="FKR29" s="383"/>
      <c r="FKS29" s="383"/>
      <c r="FKT29" s="383"/>
      <c r="FKU29" s="383"/>
      <c r="FKV29" s="383"/>
      <c r="FKW29" s="383"/>
      <c r="FKX29" s="383"/>
      <c r="FKY29" s="383"/>
      <c r="FKZ29" s="383"/>
      <c r="FLA29" s="383"/>
      <c r="FLB29" s="383"/>
      <c r="FLC29" s="383"/>
      <c r="FLD29" s="383"/>
      <c r="FLE29" s="383"/>
      <c r="FLF29" s="383"/>
      <c r="FLG29" s="383"/>
      <c r="FLH29" s="383"/>
      <c r="FLI29" s="383"/>
      <c r="FLJ29" s="383"/>
      <c r="FLK29" s="383"/>
      <c r="FLL29" s="383"/>
      <c r="FLM29" s="383"/>
      <c r="FLN29" s="383"/>
      <c r="FLO29" s="383"/>
      <c r="FLP29" s="383"/>
      <c r="FLQ29" s="383"/>
      <c r="FLR29" s="383"/>
      <c r="FLS29" s="383"/>
      <c r="FLT29" s="383"/>
      <c r="FLU29" s="383"/>
      <c r="FLV29" s="383"/>
      <c r="FLW29" s="383"/>
      <c r="FLX29" s="383"/>
      <c r="FLY29" s="383"/>
      <c r="FLZ29" s="383"/>
      <c r="FMA29" s="383"/>
      <c r="FMB29" s="383"/>
      <c r="FMC29" s="383"/>
      <c r="FMD29" s="383"/>
      <c r="FME29" s="383"/>
      <c r="FMF29" s="383"/>
      <c r="FMG29" s="383"/>
      <c r="FMH29" s="383"/>
      <c r="FMI29" s="383"/>
      <c r="FMJ29" s="383"/>
      <c r="FMK29" s="383"/>
      <c r="FML29" s="383"/>
      <c r="FMM29" s="383"/>
      <c r="FMN29" s="383"/>
      <c r="FMO29" s="383"/>
      <c r="FMP29" s="383"/>
      <c r="FMQ29" s="383"/>
      <c r="FMR29" s="383"/>
      <c r="FMS29" s="383"/>
      <c r="FMT29" s="383"/>
      <c r="FMU29" s="383"/>
      <c r="FMV29" s="383"/>
      <c r="FMW29" s="383"/>
      <c r="FMX29" s="383"/>
      <c r="FMY29" s="383"/>
      <c r="FMZ29" s="383"/>
      <c r="FNA29" s="383"/>
      <c r="FNB29" s="383"/>
      <c r="FNC29" s="383"/>
      <c r="FND29" s="383"/>
      <c r="FNE29" s="383"/>
      <c r="FNF29" s="383"/>
      <c r="FNG29" s="383"/>
      <c r="FNH29" s="383"/>
      <c r="FNI29" s="383"/>
      <c r="FNJ29" s="383"/>
      <c r="FNK29" s="383"/>
      <c r="FNL29" s="383"/>
      <c r="FNM29" s="383"/>
      <c r="FNN29" s="383"/>
      <c r="FNO29" s="383"/>
      <c r="FNP29" s="383"/>
      <c r="FNQ29" s="383"/>
      <c r="FNR29" s="383"/>
      <c r="FNS29" s="383"/>
      <c r="FNT29" s="383"/>
      <c r="FNU29" s="383"/>
      <c r="FNV29" s="383"/>
      <c r="FNW29" s="383"/>
      <c r="FNX29" s="383"/>
      <c r="FNY29" s="383"/>
      <c r="FNZ29" s="383"/>
      <c r="FOA29" s="383"/>
      <c r="FOB29" s="383"/>
      <c r="FOC29" s="383"/>
      <c r="FOD29" s="383"/>
      <c r="FOE29" s="383"/>
      <c r="FOF29" s="383"/>
      <c r="FOG29" s="383"/>
      <c r="FOH29" s="383"/>
      <c r="FOI29" s="383"/>
      <c r="FOJ29" s="383"/>
      <c r="FOK29" s="383"/>
      <c r="FOL29" s="383"/>
      <c r="FOM29" s="383"/>
      <c r="FON29" s="383"/>
      <c r="FOO29" s="383"/>
      <c r="FOP29" s="383"/>
      <c r="FOQ29" s="383"/>
      <c r="FOR29" s="383"/>
      <c r="FOS29" s="383"/>
      <c r="FOT29" s="383"/>
      <c r="FOU29" s="383"/>
      <c r="FOV29" s="383"/>
      <c r="FOW29" s="383"/>
      <c r="FOX29" s="383"/>
      <c r="FOY29" s="383"/>
      <c r="FOZ29" s="383"/>
      <c r="FPA29" s="383"/>
      <c r="FPB29" s="383"/>
      <c r="FPC29" s="383"/>
      <c r="FPD29" s="383"/>
      <c r="FPE29" s="383"/>
      <c r="FPF29" s="383"/>
      <c r="FPG29" s="383"/>
      <c r="FPH29" s="383"/>
      <c r="FPI29" s="383"/>
      <c r="FPJ29" s="383"/>
      <c r="FPK29" s="383"/>
      <c r="FPL29" s="383"/>
      <c r="FPM29" s="383"/>
      <c r="FPN29" s="383"/>
      <c r="FPO29" s="383"/>
      <c r="FPP29" s="383"/>
      <c r="FPQ29" s="383"/>
      <c r="FPR29" s="383"/>
      <c r="FPS29" s="383"/>
      <c r="FPT29" s="383"/>
      <c r="FPU29" s="383"/>
      <c r="FPV29" s="383"/>
      <c r="FPW29" s="383"/>
      <c r="FPX29" s="383"/>
      <c r="FPY29" s="383"/>
      <c r="FPZ29" s="383"/>
      <c r="FQA29" s="383"/>
      <c r="FQB29" s="383"/>
      <c r="FQC29" s="383"/>
      <c r="FQD29" s="383"/>
      <c r="FQE29" s="383"/>
      <c r="FQF29" s="383"/>
      <c r="FQG29" s="383"/>
      <c r="FQH29" s="383"/>
      <c r="FQI29" s="383"/>
      <c r="FQJ29" s="383"/>
      <c r="FQK29" s="383"/>
      <c r="FQL29" s="383"/>
      <c r="FQM29" s="383"/>
      <c r="FQN29" s="383"/>
      <c r="FQO29" s="383"/>
      <c r="FQP29" s="383"/>
      <c r="FQQ29" s="383"/>
      <c r="FQR29" s="383"/>
      <c r="FQS29" s="383"/>
      <c r="FQT29" s="383"/>
      <c r="FQU29" s="383"/>
      <c r="FQV29" s="383"/>
      <c r="FQW29" s="383"/>
      <c r="FQX29" s="383"/>
      <c r="FQY29" s="383"/>
      <c r="FQZ29" s="383"/>
      <c r="FRA29" s="383"/>
      <c r="FRB29" s="383"/>
      <c r="FRC29" s="383"/>
      <c r="FRD29" s="383"/>
      <c r="FRE29" s="383"/>
      <c r="FRF29" s="383"/>
      <c r="FRG29" s="383"/>
      <c r="FRH29" s="383"/>
      <c r="FRI29" s="383"/>
      <c r="FRJ29" s="383"/>
      <c r="FRK29" s="383"/>
      <c r="FRL29" s="383"/>
      <c r="FRM29" s="383"/>
      <c r="FRN29" s="383"/>
      <c r="FRO29" s="383"/>
      <c r="FRP29" s="383"/>
      <c r="FRQ29" s="383"/>
      <c r="FRR29" s="383"/>
      <c r="FRS29" s="383"/>
      <c r="FRT29" s="383"/>
      <c r="FRU29" s="383"/>
      <c r="FRV29" s="383"/>
      <c r="FRW29" s="383"/>
      <c r="FRX29" s="383"/>
      <c r="FRY29" s="383"/>
      <c r="FRZ29" s="383"/>
      <c r="FSA29" s="383"/>
      <c r="FSB29" s="383"/>
      <c r="FSC29" s="383"/>
      <c r="FSD29" s="383"/>
      <c r="FSE29" s="383"/>
      <c r="FSF29" s="383"/>
      <c r="FSG29" s="383"/>
      <c r="FSH29" s="383"/>
      <c r="FSI29" s="383"/>
      <c r="FSJ29" s="383"/>
      <c r="FSK29" s="383"/>
      <c r="FSL29" s="383"/>
      <c r="FSM29" s="383"/>
      <c r="FSN29" s="383"/>
      <c r="FSO29" s="383"/>
      <c r="FSP29" s="383"/>
      <c r="FSQ29" s="383"/>
      <c r="FSR29" s="383"/>
      <c r="FSS29" s="383"/>
      <c r="FST29" s="383"/>
      <c r="FSU29" s="383"/>
      <c r="FSV29" s="383"/>
      <c r="FSW29" s="383"/>
      <c r="FSX29" s="383"/>
      <c r="FSY29" s="383"/>
      <c r="FSZ29" s="383"/>
      <c r="FTA29" s="383"/>
      <c r="FTB29" s="383"/>
      <c r="FTC29" s="383"/>
      <c r="FTD29" s="383"/>
      <c r="FTE29" s="383"/>
      <c r="FTF29" s="383"/>
      <c r="FTG29" s="383"/>
      <c r="FTH29" s="383"/>
      <c r="FTI29" s="383"/>
      <c r="FTJ29" s="383"/>
      <c r="FTK29" s="383"/>
      <c r="FTL29" s="383"/>
      <c r="FTM29" s="383"/>
      <c r="FTN29" s="383"/>
      <c r="FTO29" s="383"/>
      <c r="FTP29" s="383"/>
      <c r="FTQ29" s="383"/>
      <c r="FTR29" s="383"/>
      <c r="FTS29" s="383"/>
      <c r="FTT29" s="383"/>
      <c r="FTU29" s="383"/>
      <c r="FTV29" s="383"/>
      <c r="FTW29" s="383"/>
      <c r="FTX29" s="383"/>
      <c r="FTY29" s="383"/>
      <c r="FTZ29" s="383"/>
      <c r="FUA29" s="383"/>
      <c r="FUB29" s="383"/>
      <c r="FUC29" s="383"/>
      <c r="FUD29" s="383"/>
      <c r="FUE29" s="383"/>
      <c r="FUF29" s="383"/>
      <c r="FUG29" s="383"/>
      <c r="FUH29" s="383"/>
      <c r="FUI29" s="383"/>
      <c r="FUJ29" s="383"/>
      <c r="FUK29" s="383"/>
      <c r="FUL29" s="383"/>
      <c r="FUM29" s="383"/>
      <c r="FUN29" s="383"/>
      <c r="FUO29" s="383"/>
      <c r="FUP29" s="383"/>
      <c r="FUQ29" s="383"/>
      <c r="FUR29" s="383"/>
      <c r="FUS29" s="383"/>
      <c r="FUT29" s="383"/>
      <c r="FUU29" s="383"/>
      <c r="FUV29" s="383"/>
      <c r="FUW29" s="383"/>
      <c r="FUX29" s="383"/>
      <c r="FUY29" s="383"/>
      <c r="FUZ29" s="383"/>
      <c r="FVA29" s="383"/>
      <c r="FVB29" s="383"/>
      <c r="FVC29" s="383"/>
      <c r="FVD29" s="383"/>
      <c r="FVE29" s="383"/>
      <c r="FVF29" s="383"/>
      <c r="FVG29" s="383"/>
      <c r="FVH29" s="383"/>
      <c r="FVI29" s="383"/>
      <c r="FVJ29" s="383"/>
      <c r="FVK29" s="383"/>
      <c r="FVL29" s="383"/>
      <c r="FVM29" s="383"/>
      <c r="FVN29" s="383"/>
      <c r="FVO29" s="383"/>
      <c r="FVP29" s="383"/>
      <c r="FVQ29" s="383"/>
      <c r="FVR29" s="383"/>
      <c r="FVS29" s="383"/>
      <c r="FVT29" s="383"/>
      <c r="FVU29" s="383"/>
      <c r="FVV29" s="383"/>
      <c r="FVW29" s="383"/>
      <c r="FVX29" s="383"/>
      <c r="FVY29" s="383"/>
      <c r="FVZ29" s="383"/>
      <c r="FWA29" s="383"/>
      <c r="FWB29" s="383"/>
      <c r="FWC29" s="383"/>
      <c r="FWD29" s="383"/>
      <c r="FWE29" s="383"/>
      <c r="FWF29" s="383"/>
      <c r="FWG29" s="383"/>
      <c r="FWH29" s="383"/>
      <c r="FWI29" s="383"/>
      <c r="FWJ29" s="383"/>
      <c r="FWK29" s="383"/>
      <c r="FWL29" s="383"/>
      <c r="FWM29" s="383"/>
      <c r="FWN29" s="383"/>
      <c r="FWO29" s="383"/>
      <c r="FWP29" s="383"/>
      <c r="FWQ29" s="383"/>
      <c r="FWR29" s="383"/>
      <c r="FWS29" s="383"/>
      <c r="FWT29" s="383"/>
      <c r="FWU29" s="383"/>
      <c r="FWV29" s="383"/>
      <c r="FWW29" s="383"/>
      <c r="FWX29" s="383"/>
      <c r="FWY29" s="383"/>
      <c r="FWZ29" s="383"/>
      <c r="FXA29" s="383"/>
      <c r="FXB29" s="383"/>
      <c r="FXC29" s="383"/>
      <c r="FXD29" s="383"/>
      <c r="FXE29" s="383"/>
      <c r="FXF29" s="383"/>
      <c r="FXG29" s="383"/>
      <c r="FXH29" s="383"/>
      <c r="FXI29" s="383"/>
      <c r="FXJ29" s="383"/>
      <c r="FXK29" s="383"/>
      <c r="FXL29" s="383"/>
      <c r="FXM29" s="383"/>
      <c r="FXN29" s="383"/>
      <c r="FXO29" s="383"/>
      <c r="FXP29" s="383"/>
      <c r="FXQ29" s="383"/>
      <c r="FXR29" s="383"/>
      <c r="FXS29" s="383"/>
      <c r="FXT29" s="383"/>
      <c r="FXU29" s="383"/>
      <c r="FXV29" s="383"/>
      <c r="FXW29" s="383"/>
      <c r="FXX29" s="383"/>
      <c r="FXY29" s="383"/>
      <c r="FXZ29" s="383"/>
      <c r="FYA29" s="383"/>
      <c r="FYB29" s="383"/>
      <c r="FYC29" s="383"/>
      <c r="FYD29" s="383"/>
      <c r="FYE29" s="383"/>
      <c r="FYF29" s="383"/>
      <c r="FYG29" s="383"/>
      <c r="FYH29" s="383"/>
      <c r="FYI29" s="383"/>
      <c r="FYJ29" s="383"/>
      <c r="FYK29" s="383"/>
      <c r="FYL29" s="383"/>
      <c r="FYM29" s="383"/>
      <c r="FYN29" s="383"/>
      <c r="FYO29" s="383"/>
      <c r="FYP29" s="383"/>
      <c r="FYQ29" s="383"/>
      <c r="FYR29" s="383"/>
      <c r="FYS29" s="383"/>
      <c r="FYT29" s="383"/>
      <c r="FYU29" s="383"/>
      <c r="FYV29" s="383"/>
      <c r="FYW29" s="383"/>
      <c r="FYX29" s="383"/>
      <c r="FYY29" s="383"/>
      <c r="FYZ29" s="383"/>
      <c r="FZA29" s="383"/>
      <c r="FZB29" s="383"/>
      <c r="FZC29" s="383"/>
      <c r="FZD29" s="383"/>
      <c r="FZE29" s="383"/>
      <c r="FZF29" s="383"/>
      <c r="FZG29" s="383"/>
      <c r="FZH29" s="383"/>
      <c r="FZI29" s="383"/>
      <c r="FZJ29" s="383"/>
      <c r="FZK29" s="383"/>
      <c r="FZL29" s="383"/>
      <c r="FZM29" s="383"/>
      <c r="FZN29" s="383"/>
      <c r="FZO29" s="383"/>
      <c r="FZP29" s="383"/>
      <c r="FZQ29" s="383"/>
      <c r="FZR29" s="383"/>
      <c r="FZS29" s="383"/>
      <c r="FZT29" s="383"/>
      <c r="FZU29" s="383"/>
      <c r="FZV29" s="383"/>
      <c r="FZW29" s="383"/>
      <c r="FZX29" s="383"/>
      <c r="FZY29" s="383"/>
      <c r="FZZ29" s="383"/>
      <c r="GAA29" s="383"/>
      <c r="GAB29" s="383"/>
      <c r="GAC29" s="383"/>
      <c r="GAD29" s="383"/>
      <c r="GAE29" s="383"/>
      <c r="GAF29" s="383"/>
      <c r="GAG29" s="383"/>
      <c r="GAH29" s="383"/>
      <c r="GAI29" s="383"/>
      <c r="GAJ29" s="383"/>
      <c r="GAK29" s="383"/>
      <c r="GAL29" s="383"/>
      <c r="GAM29" s="383"/>
      <c r="GAN29" s="383"/>
      <c r="GAO29" s="383"/>
      <c r="GAP29" s="383"/>
      <c r="GAQ29" s="383"/>
      <c r="GAR29" s="383"/>
      <c r="GAS29" s="383"/>
      <c r="GAT29" s="383"/>
      <c r="GAU29" s="383"/>
      <c r="GAV29" s="383"/>
      <c r="GAW29" s="383"/>
      <c r="GAX29" s="383"/>
      <c r="GAY29" s="383"/>
      <c r="GAZ29" s="383"/>
      <c r="GBA29" s="383"/>
      <c r="GBB29" s="383"/>
      <c r="GBC29" s="383"/>
      <c r="GBD29" s="383"/>
      <c r="GBE29" s="383"/>
      <c r="GBF29" s="383"/>
      <c r="GBG29" s="383"/>
      <c r="GBH29" s="383"/>
      <c r="GBI29" s="383"/>
      <c r="GBJ29" s="383"/>
      <c r="GBK29" s="383"/>
      <c r="GBL29" s="383"/>
      <c r="GBM29" s="383"/>
      <c r="GBN29" s="383"/>
      <c r="GBO29" s="383"/>
      <c r="GBP29" s="383"/>
      <c r="GBQ29" s="383"/>
      <c r="GBR29" s="383"/>
      <c r="GBS29" s="383"/>
      <c r="GBT29" s="383"/>
      <c r="GBU29" s="383"/>
      <c r="GBV29" s="383"/>
      <c r="GBW29" s="383"/>
      <c r="GBX29" s="383"/>
      <c r="GBY29" s="383"/>
      <c r="GBZ29" s="383"/>
      <c r="GCA29" s="383"/>
      <c r="GCB29" s="383"/>
      <c r="GCC29" s="383"/>
      <c r="GCD29" s="383"/>
      <c r="GCE29" s="383"/>
      <c r="GCF29" s="383"/>
      <c r="GCG29" s="383"/>
      <c r="GCH29" s="383"/>
      <c r="GCI29" s="383"/>
      <c r="GCJ29" s="383"/>
      <c r="GCK29" s="383"/>
      <c r="GCL29" s="383"/>
      <c r="GCM29" s="383"/>
      <c r="GCN29" s="383"/>
      <c r="GCO29" s="383"/>
      <c r="GCP29" s="383"/>
      <c r="GCQ29" s="383"/>
      <c r="GCR29" s="383"/>
      <c r="GCS29" s="383"/>
      <c r="GCT29" s="383"/>
      <c r="GCU29" s="383"/>
      <c r="GCV29" s="383"/>
      <c r="GCW29" s="383"/>
      <c r="GCX29" s="383"/>
      <c r="GCY29" s="383"/>
      <c r="GCZ29" s="383"/>
      <c r="GDA29" s="383"/>
      <c r="GDB29" s="383"/>
      <c r="GDC29" s="383"/>
      <c r="GDD29" s="383"/>
      <c r="GDE29" s="383"/>
      <c r="GDF29" s="383"/>
      <c r="GDG29" s="383"/>
      <c r="GDH29" s="383"/>
      <c r="GDI29" s="383"/>
      <c r="GDJ29" s="383"/>
      <c r="GDK29" s="383"/>
      <c r="GDL29" s="383"/>
      <c r="GDM29" s="383"/>
      <c r="GDN29" s="383"/>
      <c r="GDO29" s="383"/>
      <c r="GDP29" s="383"/>
      <c r="GDQ29" s="383"/>
      <c r="GDR29" s="383"/>
      <c r="GDS29" s="383"/>
      <c r="GDT29" s="383"/>
      <c r="GDU29" s="383"/>
      <c r="GDV29" s="383"/>
      <c r="GDW29" s="383"/>
      <c r="GDX29" s="383"/>
      <c r="GDY29" s="383"/>
      <c r="GDZ29" s="383"/>
      <c r="GEA29" s="383"/>
      <c r="GEB29" s="383"/>
      <c r="GEC29" s="383"/>
      <c r="GED29" s="383"/>
      <c r="GEE29" s="383"/>
      <c r="GEF29" s="383"/>
      <c r="GEG29" s="383"/>
      <c r="GEH29" s="383"/>
      <c r="GEI29" s="383"/>
      <c r="GEJ29" s="383"/>
      <c r="GEK29" s="383"/>
      <c r="GEL29" s="383"/>
      <c r="GEM29" s="383"/>
      <c r="GEN29" s="383"/>
      <c r="GEO29" s="383"/>
      <c r="GEP29" s="383"/>
      <c r="GEQ29" s="383"/>
      <c r="GER29" s="383"/>
      <c r="GES29" s="383"/>
      <c r="GET29" s="383"/>
      <c r="GEU29" s="383"/>
      <c r="GEV29" s="383"/>
      <c r="GEW29" s="383"/>
      <c r="GEX29" s="383"/>
      <c r="GEY29" s="383"/>
      <c r="GEZ29" s="383"/>
      <c r="GFA29" s="383"/>
      <c r="GFB29" s="383"/>
      <c r="GFC29" s="383"/>
      <c r="GFD29" s="383"/>
      <c r="GFE29" s="383"/>
      <c r="GFF29" s="383"/>
      <c r="GFG29" s="383"/>
      <c r="GFH29" s="383"/>
      <c r="GFI29" s="383"/>
      <c r="GFJ29" s="383"/>
      <c r="GFK29" s="383"/>
      <c r="GFL29" s="383"/>
      <c r="GFM29" s="383"/>
      <c r="GFN29" s="383"/>
      <c r="GFO29" s="383"/>
      <c r="GFP29" s="383"/>
      <c r="GFQ29" s="383"/>
      <c r="GFR29" s="383"/>
      <c r="GFS29" s="383"/>
      <c r="GFT29" s="383"/>
      <c r="GFU29" s="383"/>
      <c r="GFV29" s="383"/>
      <c r="GFW29" s="383"/>
      <c r="GFX29" s="383"/>
      <c r="GFY29" s="383"/>
      <c r="GFZ29" s="383"/>
      <c r="GGA29" s="383"/>
      <c r="GGB29" s="383"/>
      <c r="GGC29" s="383"/>
      <c r="GGD29" s="383"/>
      <c r="GGE29" s="383"/>
      <c r="GGF29" s="383"/>
      <c r="GGG29" s="383"/>
      <c r="GGH29" s="383"/>
      <c r="GGI29" s="383"/>
      <c r="GGJ29" s="383"/>
      <c r="GGK29" s="383"/>
      <c r="GGL29" s="383"/>
      <c r="GGM29" s="383"/>
      <c r="GGN29" s="383"/>
      <c r="GGO29" s="383"/>
      <c r="GGP29" s="383"/>
      <c r="GGQ29" s="383"/>
      <c r="GGR29" s="383"/>
      <c r="GGS29" s="383"/>
      <c r="GGT29" s="383"/>
      <c r="GGU29" s="383"/>
      <c r="GGV29" s="383"/>
      <c r="GGW29" s="383"/>
      <c r="GGX29" s="383"/>
      <c r="GGY29" s="383"/>
      <c r="GGZ29" s="383"/>
      <c r="GHA29" s="383"/>
      <c r="GHB29" s="383"/>
      <c r="GHC29" s="383"/>
      <c r="GHD29" s="383"/>
      <c r="GHE29" s="383"/>
      <c r="GHF29" s="383"/>
      <c r="GHG29" s="383"/>
      <c r="GHH29" s="383"/>
      <c r="GHI29" s="383"/>
      <c r="GHJ29" s="383"/>
      <c r="GHK29" s="383"/>
      <c r="GHL29" s="383"/>
      <c r="GHM29" s="383"/>
      <c r="GHN29" s="383"/>
      <c r="GHO29" s="383"/>
      <c r="GHP29" s="383"/>
      <c r="GHQ29" s="383"/>
      <c r="GHR29" s="383"/>
      <c r="GHS29" s="383"/>
      <c r="GHT29" s="383"/>
      <c r="GHU29" s="383"/>
      <c r="GHV29" s="383"/>
      <c r="GHW29" s="383"/>
      <c r="GHX29" s="383"/>
      <c r="GHY29" s="383"/>
      <c r="GHZ29" s="383"/>
      <c r="GIA29" s="383"/>
      <c r="GIB29" s="383"/>
      <c r="GIC29" s="383"/>
      <c r="GID29" s="383"/>
      <c r="GIE29" s="383"/>
      <c r="GIF29" s="383"/>
      <c r="GIG29" s="383"/>
      <c r="GIH29" s="383"/>
      <c r="GII29" s="383"/>
      <c r="GIJ29" s="383"/>
      <c r="GIK29" s="383"/>
      <c r="GIL29" s="383"/>
      <c r="GIM29" s="383"/>
      <c r="GIN29" s="383"/>
      <c r="GIO29" s="383"/>
      <c r="GIP29" s="383"/>
      <c r="GIQ29" s="383"/>
      <c r="GIR29" s="383"/>
      <c r="GIS29" s="383"/>
      <c r="GIT29" s="383"/>
      <c r="GIU29" s="383"/>
      <c r="GIV29" s="383"/>
      <c r="GIW29" s="383"/>
      <c r="GIX29" s="383"/>
      <c r="GIY29" s="383"/>
      <c r="GIZ29" s="383"/>
      <c r="GJA29" s="383"/>
      <c r="GJB29" s="383"/>
      <c r="GJC29" s="383"/>
      <c r="GJD29" s="383"/>
      <c r="GJE29" s="383"/>
      <c r="GJF29" s="383"/>
      <c r="GJG29" s="383"/>
      <c r="GJH29" s="383"/>
      <c r="GJI29" s="383"/>
      <c r="GJJ29" s="383"/>
      <c r="GJK29" s="383"/>
      <c r="GJL29" s="383"/>
      <c r="GJM29" s="383"/>
      <c r="GJN29" s="383"/>
      <c r="GJO29" s="383"/>
      <c r="GJP29" s="383"/>
      <c r="GJQ29" s="383"/>
      <c r="GJR29" s="383"/>
      <c r="GJS29" s="383"/>
      <c r="GJT29" s="383"/>
      <c r="GJU29" s="383"/>
      <c r="GJV29" s="383"/>
      <c r="GJW29" s="383"/>
      <c r="GJX29" s="383"/>
      <c r="GJY29" s="383"/>
      <c r="GJZ29" s="383"/>
      <c r="GKA29" s="383"/>
      <c r="GKB29" s="383"/>
      <c r="GKC29" s="383"/>
      <c r="GKD29" s="383"/>
      <c r="GKE29" s="383"/>
      <c r="GKF29" s="383"/>
      <c r="GKG29" s="383"/>
      <c r="GKH29" s="383"/>
      <c r="GKI29" s="383"/>
      <c r="GKJ29" s="383"/>
      <c r="GKK29" s="383"/>
      <c r="GKL29" s="383"/>
      <c r="GKM29" s="383"/>
      <c r="GKN29" s="383"/>
      <c r="GKO29" s="383"/>
      <c r="GKP29" s="383"/>
      <c r="GKQ29" s="383"/>
      <c r="GKR29" s="383"/>
      <c r="GKS29" s="383"/>
      <c r="GKT29" s="383"/>
      <c r="GKU29" s="383"/>
      <c r="GKV29" s="383"/>
      <c r="GKW29" s="383"/>
      <c r="GKX29" s="383"/>
      <c r="GKY29" s="383"/>
      <c r="GKZ29" s="383"/>
      <c r="GLA29" s="383"/>
      <c r="GLB29" s="383"/>
      <c r="GLC29" s="383"/>
      <c r="GLD29" s="383"/>
      <c r="GLE29" s="383"/>
      <c r="GLF29" s="383"/>
      <c r="GLG29" s="383"/>
      <c r="GLH29" s="383"/>
      <c r="GLI29" s="383"/>
      <c r="GLJ29" s="383"/>
      <c r="GLK29" s="383"/>
      <c r="GLL29" s="383"/>
      <c r="GLM29" s="383"/>
      <c r="GLN29" s="383"/>
      <c r="GLO29" s="383"/>
      <c r="GLP29" s="383"/>
      <c r="GLQ29" s="383"/>
      <c r="GLR29" s="383"/>
      <c r="GLS29" s="383"/>
      <c r="GLT29" s="383"/>
      <c r="GLU29" s="383"/>
      <c r="GLV29" s="383"/>
      <c r="GLW29" s="383"/>
      <c r="GLX29" s="383"/>
      <c r="GLY29" s="383"/>
      <c r="GLZ29" s="383"/>
      <c r="GMA29" s="383"/>
      <c r="GMB29" s="383"/>
      <c r="GMC29" s="383"/>
      <c r="GMD29" s="383"/>
      <c r="GME29" s="383"/>
      <c r="GMF29" s="383"/>
      <c r="GMG29" s="383"/>
      <c r="GMH29" s="383"/>
      <c r="GMI29" s="383"/>
      <c r="GMJ29" s="383"/>
      <c r="GMK29" s="383"/>
      <c r="GML29" s="383"/>
      <c r="GMM29" s="383"/>
      <c r="GMN29" s="383"/>
      <c r="GMO29" s="383"/>
      <c r="GMP29" s="383"/>
      <c r="GMQ29" s="383"/>
      <c r="GMR29" s="383"/>
      <c r="GMS29" s="383"/>
      <c r="GMT29" s="383"/>
      <c r="GMU29" s="383"/>
      <c r="GMV29" s="383"/>
      <c r="GMW29" s="383"/>
      <c r="GMX29" s="383"/>
      <c r="GMY29" s="383"/>
      <c r="GMZ29" s="383"/>
      <c r="GNA29" s="383"/>
      <c r="GNB29" s="383"/>
      <c r="GNC29" s="383"/>
      <c r="GND29" s="383"/>
      <c r="GNE29" s="383"/>
      <c r="GNF29" s="383"/>
      <c r="GNG29" s="383"/>
      <c r="GNH29" s="383"/>
      <c r="GNI29" s="383"/>
      <c r="GNJ29" s="383"/>
      <c r="GNK29" s="383"/>
      <c r="GNL29" s="383"/>
      <c r="GNM29" s="383"/>
      <c r="GNN29" s="383"/>
      <c r="GNO29" s="383"/>
      <c r="GNP29" s="383"/>
      <c r="GNQ29" s="383"/>
      <c r="GNR29" s="383"/>
      <c r="GNS29" s="383"/>
      <c r="GNT29" s="383"/>
      <c r="GNU29" s="383"/>
      <c r="GNV29" s="383"/>
      <c r="GNW29" s="383"/>
      <c r="GNX29" s="383"/>
      <c r="GNY29" s="383"/>
      <c r="GNZ29" s="383"/>
      <c r="GOA29" s="383"/>
      <c r="GOB29" s="383"/>
      <c r="GOC29" s="383"/>
      <c r="GOD29" s="383"/>
      <c r="GOE29" s="383"/>
      <c r="GOF29" s="383"/>
      <c r="GOG29" s="383"/>
      <c r="GOH29" s="383"/>
      <c r="GOI29" s="383"/>
      <c r="GOJ29" s="383"/>
      <c r="GOK29" s="383"/>
      <c r="GOL29" s="383"/>
      <c r="GOM29" s="383"/>
      <c r="GON29" s="383"/>
      <c r="GOO29" s="383"/>
      <c r="GOP29" s="383"/>
      <c r="GOQ29" s="383"/>
      <c r="GOR29" s="383"/>
      <c r="GOS29" s="383"/>
      <c r="GOT29" s="383"/>
      <c r="GOU29" s="383"/>
      <c r="GOV29" s="383"/>
      <c r="GOW29" s="383"/>
      <c r="GOX29" s="383"/>
      <c r="GOY29" s="383"/>
      <c r="GOZ29" s="383"/>
      <c r="GPA29" s="383"/>
      <c r="GPB29" s="383"/>
      <c r="GPC29" s="383"/>
      <c r="GPD29" s="383"/>
      <c r="GPE29" s="383"/>
      <c r="GPF29" s="383"/>
      <c r="GPG29" s="383"/>
      <c r="GPH29" s="383"/>
      <c r="GPI29" s="383"/>
      <c r="GPJ29" s="383"/>
      <c r="GPK29" s="383"/>
      <c r="GPL29" s="383"/>
      <c r="GPM29" s="383"/>
      <c r="GPN29" s="383"/>
      <c r="GPO29" s="383"/>
      <c r="GPP29" s="383"/>
      <c r="GPQ29" s="383"/>
      <c r="GPR29" s="383"/>
      <c r="GPS29" s="383"/>
      <c r="GPT29" s="383"/>
      <c r="GPU29" s="383"/>
      <c r="GPV29" s="383"/>
      <c r="GPW29" s="383"/>
      <c r="GPX29" s="383"/>
      <c r="GPY29" s="383"/>
      <c r="GPZ29" s="383"/>
      <c r="GQA29" s="383"/>
      <c r="GQB29" s="383"/>
      <c r="GQC29" s="383"/>
      <c r="GQD29" s="383"/>
      <c r="GQE29" s="383"/>
      <c r="GQF29" s="383"/>
      <c r="GQG29" s="383"/>
      <c r="GQH29" s="383"/>
      <c r="GQI29" s="383"/>
      <c r="GQJ29" s="383"/>
      <c r="GQK29" s="383"/>
      <c r="GQL29" s="383"/>
      <c r="GQM29" s="383"/>
      <c r="GQN29" s="383"/>
      <c r="GQO29" s="383"/>
      <c r="GQP29" s="383"/>
      <c r="GQQ29" s="383"/>
      <c r="GQR29" s="383"/>
      <c r="GQS29" s="383"/>
      <c r="GQT29" s="383"/>
      <c r="GQU29" s="383"/>
      <c r="GQV29" s="383"/>
      <c r="GQW29" s="383"/>
      <c r="GQX29" s="383"/>
      <c r="GQY29" s="383"/>
      <c r="GQZ29" s="383"/>
      <c r="GRA29" s="383"/>
      <c r="GRB29" s="383"/>
      <c r="GRC29" s="383"/>
      <c r="GRD29" s="383"/>
      <c r="GRE29" s="383"/>
      <c r="GRF29" s="383"/>
      <c r="GRG29" s="383"/>
      <c r="GRH29" s="383"/>
      <c r="GRI29" s="383"/>
      <c r="GRJ29" s="383"/>
      <c r="GRK29" s="383"/>
      <c r="GRL29" s="383"/>
      <c r="GRM29" s="383"/>
      <c r="GRN29" s="383"/>
      <c r="GRO29" s="383"/>
      <c r="GRP29" s="383"/>
      <c r="GRQ29" s="383"/>
      <c r="GRR29" s="383"/>
      <c r="GRS29" s="383"/>
      <c r="GRT29" s="383"/>
      <c r="GRU29" s="383"/>
      <c r="GRV29" s="383"/>
      <c r="GRW29" s="383"/>
      <c r="GRX29" s="383"/>
      <c r="GRY29" s="383"/>
      <c r="GRZ29" s="383"/>
      <c r="GSA29" s="383"/>
      <c r="GSB29" s="383"/>
      <c r="GSC29" s="383"/>
      <c r="GSD29" s="383"/>
      <c r="GSE29" s="383"/>
      <c r="GSF29" s="383"/>
      <c r="GSG29" s="383"/>
      <c r="GSH29" s="383"/>
      <c r="GSI29" s="383"/>
      <c r="GSJ29" s="383"/>
      <c r="GSK29" s="383"/>
      <c r="GSL29" s="383"/>
      <c r="GSM29" s="383"/>
      <c r="GSN29" s="383"/>
      <c r="GSO29" s="383"/>
      <c r="GSP29" s="383"/>
      <c r="GSQ29" s="383"/>
      <c r="GSR29" s="383"/>
      <c r="GSS29" s="383"/>
      <c r="GST29" s="383"/>
      <c r="GSU29" s="383"/>
      <c r="GSV29" s="383"/>
      <c r="GSW29" s="383"/>
      <c r="GSX29" s="383"/>
      <c r="GSY29" s="383"/>
      <c r="GSZ29" s="383"/>
      <c r="GTA29" s="383"/>
      <c r="GTB29" s="383"/>
      <c r="GTC29" s="383"/>
      <c r="GTD29" s="383"/>
      <c r="GTE29" s="383"/>
      <c r="GTF29" s="383"/>
      <c r="GTG29" s="383"/>
      <c r="GTH29" s="383"/>
      <c r="GTI29" s="383"/>
      <c r="GTJ29" s="383"/>
      <c r="GTK29" s="383"/>
      <c r="GTL29" s="383"/>
      <c r="GTM29" s="383"/>
      <c r="GTN29" s="383"/>
      <c r="GTO29" s="383"/>
      <c r="GTP29" s="383"/>
      <c r="GTQ29" s="383"/>
      <c r="GTR29" s="383"/>
      <c r="GTS29" s="383"/>
      <c r="GTT29" s="383"/>
      <c r="GTU29" s="383"/>
      <c r="GTV29" s="383"/>
      <c r="GTW29" s="383"/>
      <c r="GTX29" s="383"/>
      <c r="GTY29" s="383"/>
      <c r="GTZ29" s="383"/>
      <c r="GUA29" s="383"/>
      <c r="GUB29" s="383"/>
      <c r="GUC29" s="383"/>
      <c r="GUD29" s="383"/>
      <c r="GUE29" s="383"/>
      <c r="GUF29" s="383"/>
      <c r="GUG29" s="383"/>
      <c r="GUH29" s="383"/>
      <c r="GUI29" s="383"/>
      <c r="GUJ29" s="383"/>
      <c r="GUK29" s="383"/>
      <c r="GUL29" s="383"/>
      <c r="GUM29" s="383"/>
      <c r="GUN29" s="383"/>
      <c r="GUO29" s="383"/>
      <c r="GUP29" s="383"/>
      <c r="GUQ29" s="383"/>
      <c r="GUR29" s="383"/>
      <c r="GUS29" s="383"/>
      <c r="GUT29" s="383"/>
      <c r="GUU29" s="383"/>
      <c r="GUV29" s="383"/>
      <c r="GUW29" s="383"/>
      <c r="GUX29" s="383"/>
      <c r="GUY29" s="383"/>
      <c r="GUZ29" s="383"/>
      <c r="GVA29" s="383"/>
      <c r="GVB29" s="383"/>
      <c r="GVC29" s="383"/>
      <c r="GVD29" s="383"/>
      <c r="GVE29" s="383"/>
      <c r="GVF29" s="383"/>
      <c r="GVG29" s="383"/>
      <c r="GVH29" s="383"/>
      <c r="GVI29" s="383"/>
      <c r="GVJ29" s="383"/>
      <c r="GVK29" s="383"/>
      <c r="GVL29" s="383"/>
      <c r="GVM29" s="383"/>
      <c r="GVN29" s="383"/>
      <c r="GVO29" s="383"/>
      <c r="GVP29" s="383"/>
      <c r="GVQ29" s="383"/>
      <c r="GVR29" s="383"/>
      <c r="GVS29" s="383"/>
      <c r="GVT29" s="383"/>
      <c r="GVU29" s="383"/>
      <c r="GVV29" s="383"/>
      <c r="GVW29" s="383"/>
      <c r="GVX29" s="383"/>
      <c r="GVY29" s="383"/>
      <c r="GVZ29" s="383"/>
      <c r="GWA29" s="383"/>
      <c r="GWB29" s="383"/>
      <c r="GWC29" s="383"/>
      <c r="GWD29" s="383"/>
      <c r="GWE29" s="383"/>
      <c r="GWF29" s="383"/>
      <c r="GWG29" s="383"/>
      <c r="GWH29" s="383"/>
      <c r="GWI29" s="383"/>
      <c r="GWJ29" s="383"/>
      <c r="GWK29" s="383"/>
      <c r="GWL29" s="383"/>
      <c r="GWM29" s="383"/>
      <c r="GWN29" s="383"/>
      <c r="GWO29" s="383"/>
      <c r="GWP29" s="383"/>
      <c r="GWQ29" s="383"/>
      <c r="GWR29" s="383"/>
      <c r="GWS29" s="383"/>
      <c r="GWT29" s="383"/>
      <c r="GWU29" s="383"/>
      <c r="GWV29" s="383"/>
      <c r="GWW29" s="383"/>
      <c r="GWX29" s="383"/>
      <c r="GWY29" s="383"/>
      <c r="GWZ29" s="383"/>
      <c r="GXA29" s="383"/>
      <c r="GXB29" s="383"/>
      <c r="GXC29" s="383"/>
      <c r="GXD29" s="383"/>
      <c r="GXE29" s="383"/>
      <c r="GXF29" s="383"/>
      <c r="GXG29" s="383"/>
      <c r="GXH29" s="383"/>
      <c r="GXI29" s="383"/>
      <c r="GXJ29" s="383"/>
      <c r="GXK29" s="383"/>
      <c r="GXL29" s="383"/>
      <c r="GXM29" s="383"/>
      <c r="GXN29" s="383"/>
      <c r="GXO29" s="383"/>
      <c r="GXP29" s="383"/>
      <c r="GXQ29" s="383"/>
      <c r="GXR29" s="383"/>
      <c r="GXS29" s="383"/>
      <c r="GXT29" s="383"/>
      <c r="GXU29" s="383"/>
      <c r="GXV29" s="383"/>
      <c r="GXW29" s="383"/>
      <c r="GXX29" s="383"/>
      <c r="GXY29" s="383"/>
      <c r="GXZ29" s="383"/>
      <c r="GYA29" s="383"/>
      <c r="GYB29" s="383"/>
      <c r="GYC29" s="383"/>
      <c r="GYD29" s="383"/>
      <c r="GYE29" s="383"/>
      <c r="GYF29" s="383"/>
      <c r="GYG29" s="383"/>
      <c r="GYH29" s="383"/>
      <c r="GYI29" s="383"/>
      <c r="GYJ29" s="383"/>
      <c r="GYK29" s="383"/>
      <c r="GYL29" s="383"/>
      <c r="GYM29" s="383"/>
      <c r="GYN29" s="383"/>
      <c r="GYO29" s="383"/>
      <c r="GYP29" s="383"/>
      <c r="GYQ29" s="383"/>
      <c r="GYR29" s="383"/>
      <c r="GYS29" s="383"/>
      <c r="GYT29" s="383"/>
      <c r="GYU29" s="383"/>
      <c r="GYV29" s="383"/>
      <c r="GYW29" s="383"/>
      <c r="GYX29" s="383"/>
      <c r="GYY29" s="383"/>
      <c r="GYZ29" s="383"/>
      <c r="GZA29" s="383"/>
      <c r="GZB29" s="383"/>
      <c r="GZC29" s="383"/>
      <c r="GZD29" s="383"/>
      <c r="GZE29" s="383"/>
      <c r="GZF29" s="383"/>
      <c r="GZG29" s="383"/>
      <c r="GZH29" s="383"/>
      <c r="GZI29" s="383"/>
      <c r="GZJ29" s="383"/>
      <c r="GZK29" s="383"/>
      <c r="GZL29" s="383"/>
      <c r="GZM29" s="383"/>
      <c r="GZN29" s="383"/>
      <c r="GZO29" s="383"/>
      <c r="GZP29" s="383"/>
      <c r="GZQ29" s="383"/>
      <c r="GZR29" s="383"/>
      <c r="GZS29" s="383"/>
      <c r="GZT29" s="383"/>
      <c r="GZU29" s="383"/>
      <c r="GZV29" s="383"/>
      <c r="GZW29" s="383"/>
      <c r="GZX29" s="383"/>
      <c r="GZY29" s="383"/>
      <c r="GZZ29" s="383"/>
      <c r="HAA29" s="383"/>
      <c r="HAB29" s="383"/>
      <c r="HAC29" s="383"/>
      <c r="HAD29" s="383"/>
      <c r="HAE29" s="383"/>
      <c r="HAF29" s="383"/>
      <c r="HAG29" s="383"/>
      <c r="HAH29" s="383"/>
      <c r="HAI29" s="383"/>
      <c r="HAJ29" s="383"/>
      <c r="HAK29" s="383"/>
      <c r="HAL29" s="383"/>
      <c r="HAM29" s="383"/>
      <c r="HAN29" s="383"/>
      <c r="HAO29" s="383"/>
      <c r="HAP29" s="383"/>
      <c r="HAQ29" s="383"/>
      <c r="HAR29" s="383"/>
      <c r="HAS29" s="383"/>
      <c r="HAT29" s="383"/>
      <c r="HAU29" s="383"/>
      <c r="HAV29" s="383"/>
      <c r="HAW29" s="383"/>
      <c r="HAX29" s="383"/>
      <c r="HAY29" s="383"/>
      <c r="HAZ29" s="383"/>
      <c r="HBA29" s="383"/>
      <c r="HBB29" s="383"/>
      <c r="HBC29" s="383"/>
      <c r="HBD29" s="383"/>
      <c r="HBE29" s="383"/>
      <c r="HBF29" s="383"/>
      <c r="HBG29" s="383"/>
      <c r="HBH29" s="383"/>
      <c r="HBI29" s="383"/>
      <c r="HBJ29" s="383"/>
      <c r="HBK29" s="383"/>
      <c r="HBL29" s="383"/>
      <c r="HBM29" s="383"/>
      <c r="HBN29" s="383"/>
      <c r="HBO29" s="383"/>
      <c r="HBP29" s="383"/>
      <c r="HBQ29" s="383"/>
      <c r="HBR29" s="383"/>
      <c r="HBS29" s="383"/>
      <c r="HBT29" s="383"/>
      <c r="HBU29" s="383"/>
      <c r="HBV29" s="383"/>
      <c r="HBW29" s="383"/>
      <c r="HBX29" s="383"/>
      <c r="HBY29" s="383"/>
      <c r="HBZ29" s="383"/>
      <c r="HCA29" s="383"/>
      <c r="HCB29" s="383"/>
      <c r="HCC29" s="383"/>
      <c r="HCD29" s="383"/>
      <c r="HCE29" s="383"/>
      <c r="HCF29" s="383"/>
      <c r="HCG29" s="383"/>
      <c r="HCH29" s="383"/>
      <c r="HCI29" s="383"/>
      <c r="HCJ29" s="383"/>
      <c r="HCK29" s="383"/>
      <c r="HCL29" s="383"/>
      <c r="HCM29" s="383"/>
      <c r="HCN29" s="383"/>
      <c r="HCO29" s="383"/>
      <c r="HCP29" s="383"/>
      <c r="HCQ29" s="383"/>
      <c r="HCR29" s="383"/>
      <c r="HCS29" s="383"/>
      <c r="HCT29" s="383"/>
      <c r="HCU29" s="383"/>
      <c r="HCV29" s="383"/>
      <c r="HCW29" s="383"/>
      <c r="HCX29" s="383"/>
      <c r="HCY29" s="383"/>
      <c r="HCZ29" s="383"/>
      <c r="HDA29" s="383"/>
      <c r="HDB29" s="383"/>
      <c r="HDC29" s="383"/>
      <c r="HDD29" s="383"/>
      <c r="HDE29" s="383"/>
      <c r="HDF29" s="383"/>
      <c r="HDG29" s="383"/>
      <c r="HDH29" s="383"/>
      <c r="HDI29" s="383"/>
      <c r="HDJ29" s="383"/>
      <c r="HDK29" s="383"/>
      <c r="HDL29" s="383"/>
      <c r="HDM29" s="383"/>
      <c r="HDN29" s="383"/>
      <c r="HDO29" s="383"/>
      <c r="HDP29" s="383"/>
      <c r="HDQ29" s="383"/>
      <c r="HDR29" s="383"/>
      <c r="HDS29" s="383"/>
      <c r="HDT29" s="383"/>
      <c r="HDU29" s="383"/>
      <c r="HDV29" s="383"/>
      <c r="HDW29" s="383"/>
      <c r="HDX29" s="383"/>
      <c r="HDY29" s="383"/>
      <c r="HDZ29" s="383"/>
      <c r="HEA29" s="383"/>
      <c r="HEB29" s="383"/>
      <c r="HEC29" s="383"/>
      <c r="HED29" s="383"/>
      <c r="HEE29" s="383"/>
      <c r="HEF29" s="383"/>
      <c r="HEG29" s="383"/>
      <c r="HEH29" s="383"/>
      <c r="HEI29" s="383"/>
      <c r="HEJ29" s="383"/>
      <c r="HEK29" s="383"/>
      <c r="HEL29" s="383"/>
      <c r="HEM29" s="383"/>
      <c r="HEN29" s="383"/>
      <c r="HEO29" s="383"/>
      <c r="HEP29" s="383"/>
      <c r="HEQ29" s="383"/>
      <c r="HER29" s="383"/>
      <c r="HES29" s="383"/>
      <c r="HET29" s="383"/>
      <c r="HEU29" s="383"/>
      <c r="HEV29" s="383"/>
      <c r="HEW29" s="383"/>
      <c r="HEX29" s="383"/>
      <c r="HEY29" s="383"/>
      <c r="HEZ29" s="383"/>
      <c r="HFA29" s="383"/>
      <c r="HFB29" s="383"/>
      <c r="HFC29" s="383"/>
      <c r="HFD29" s="383"/>
      <c r="HFE29" s="383"/>
      <c r="HFF29" s="383"/>
      <c r="HFG29" s="383"/>
      <c r="HFH29" s="383"/>
      <c r="HFI29" s="383"/>
      <c r="HFJ29" s="383"/>
      <c r="HFK29" s="383"/>
      <c r="HFL29" s="383"/>
      <c r="HFM29" s="383"/>
      <c r="HFN29" s="383"/>
      <c r="HFO29" s="383"/>
      <c r="HFP29" s="383"/>
      <c r="HFQ29" s="383"/>
      <c r="HFR29" s="383"/>
      <c r="HFS29" s="383"/>
      <c r="HFT29" s="383"/>
      <c r="HFU29" s="383"/>
      <c r="HFV29" s="383"/>
      <c r="HFW29" s="383"/>
      <c r="HFX29" s="383"/>
      <c r="HFY29" s="383"/>
      <c r="HFZ29" s="383"/>
      <c r="HGA29" s="383"/>
      <c r="HGB29" s="383"/>
      <c r="HGC29" s="383"/>
      <c r="HGD29" s="383"/>
      <c r="HGE29" s="383"/>
      <c r="HGF29" s="383"/>
      <c r="HGG29" s="383"/>
      <c r="HGH29" s="383"/>
      <c r="HGI29" s="383"/>
      <c r="HGJ29" s="383"/>
      <c r="HGK29" s="383"/>
      <c r="HGL29" s="383"/>
      <c r="HGM29" s="383"/>
      <c r="HGN29" s="383"/>
      <c r="HGO29" s="383"/>
      <c r="HGP29" s="383"/>
      <c r="HGQ29" s="383"/>
      <c r="HGR29" s="383"/>
      <c r="HGS29" s="383"/>
      <c r="HGT29" s="383"/>
      <c r="HGU29" s="383"/>
      <c r="HGV29" s="383"/>
      <c r="HGW29" s="383"/>
      <c r="HGX29" s="383"/>
      <c r="HGY29" s="383"/>
      <c r="HGZ29" s="383"/>
      <c r="HHA29" s="383"/>
      <c r="HHB29" s="383"/>
      <c r="HHC29" s="383"/>
      <c r="HHD29" s="383"/>
      <c r="HHE29" s="383"/>
      <c r="HHF29" s="383"/>
      <c r="HHG29" s="383"/>
      <c r="HHH29" s="383"/>
      <c r="HHI29" s="383"/>
      <c r="HHJ29" s="383"/>
      <c r="HHK29" s="383"/>
      <c r="HHL29" s="383"/>
      <c r="HHM29" s="383"/>
      <c r="HHN29" s="383"/>
      <c r="HHO29" s="383"/>
      <c r="HHP29" s="383"/>
      <c r="HHQ29" s="383"/>
      <c r="HHR29" s="383"/>
      <c r="HHS29" s="383"/>
      <c r="HHT29" s="383"/>
      <c r="HHU29" s="383"/>
      <c r="HHV29" s="383"/>
      <c r="HHW29" s="383"/>
      <c r="HHX29" s="383"/>
      <c r="HHY29" s="383"/>
      <c r="HHZ29" s="383"/>
      <c r="HIA29" s="383"/>
      <c r="HIB29" s="383"/>
      <c r="HIC29" s="383"/>
      <c r="HID29" s="383"/>
      <c r="HIE29" s="383"/>
      <c r="HIF29" s="383"/>
      <c r="HIG29" s="383"/>
      <c r="HIH29" s="383"/>
      <c r="HII29" s="383"/>
      <c r="HIJ29" s="383"/>
      <c r="HIK29" s="383"/>
      <c r="HIL29" s="383"/>
      <c r="HIM29" s="383"/>
      <c r="HIN29" s="383"/>
      <c r="HIO29" s="383"/>
      <c r="HIP29" s="383"/>
      <c r="HIQ29" s="383"/>
      <c r="HIR29" s="383"/>
      <c r="HIS29" s="383"/>
      <c r="HIT29" s="383"/>
      <c r="HIU29" s="383"/>
      <c r="HIV29" s="383"/>
      <c r="HIW29" s="383"/>
      <c r="HIX29" s="383"/>
      <c r="HIY29" s="383"/>
      <c r="HIZ29" s="383"/>
      <c r="HJA29" s="383"/>
      <c r="HJB29" s="383"/>
      <c r="HJC29" s="383"/>
      <c r="HJD29" s="383"/>
      <c r="HJE29" s="383"/>
      <c r="HJF29" s="383"/>
      <c r="HJG29" s="383"/>
      <c r="HJH29" s="383"/>
      <c r="HJI29" s="383"/>
      <c r="HJJ29" s="383"/>
      <c r="HJK29" s="383"/>
      <c r="HJL29" s="383"/>
      <c r="HJM29" s="383"/>
      <c r="HJN29" s="383"/>
      <c r="HJO29" s="383"/>
      <c r="HJP29" s="383"/>
      <c r="HJQ29" s="383"/>
      <c r="HJR29" s="383"/>
      <c r="HJS29" s="383"/>
      <c r="HJT29" s="383"/>
      <c r="HJU29" s="383"/>
      <c r="HJV29" s="383"/>
      <c r="HJW29" s="383"/>
      <c r="HJX29" s="383"/>
      <c r="HJY29" s="383"/>
      <c r="HJZ29" s="383"/>
      <c r="HKA29" s="383"/>
      <c r="HKB29" s="383"/>
      <c r="HKC29" s="383"/>
      <c r="HKD29" s="383"/>
      <c r="HKE29" s="383"/>
      <c r="HKF29" s="383"/>
      <c r="HKG29" s="383"/>
      <c r="HKH29" s="383"/>
      <c r="HKI29" s="383"/>
      <c r="HKJ29" s="383"/>
      <c r="HKK29" s="383"/>
      <c r="HKL29" s="383"/>
      <c r="HKM29" s="383"/>
      <c r="HKN29" s="383"/>
      <c r="HKO29" s="383"/>
      <c r="HKP29" s="383"/>
      <c r="HKQ29" s="383"/>
      <c r="HKR29" s="383"/>
      <c r="HKS29" s="383"/>
      <c r="HKT29" s="383"/>
      <c r="HKU29" s="383"/>
      <c r="HKV29" s="383"/>
      <c r="HKW29" s="383"/>
      <c r="HKX29" s="383"/>
      <c r="HKY29" s="383"/>
      <c r="HKZ29" s="383"/>
      <c r="HLA29" s="383"/>
      <c r="HLB29" s="383"/>
      <c r="HLC29" s="383"/>
      <c r="HLD29" s="383"/>
      <c r="HLE29" s="383"/>
      <c r="HLF29" s="383"/>
      <c r="HLG29" s="383"/>
      <c r="HLH29" s="383"/>
      <c r="HLI29" s="383"/>
      <c r="HLJ29" s="383"/>
      <c r="HLK29" s="383"/>
      <c r="HLL29" s="383"/>
      <c r="HLM29" s="383"/>
      <c r="HLN29" s="383"/>
      <c r="HLO29" s="383"/>
      <c r="HLP29" s="383"/>
      <c r="HLQ29" s="383"/>
      <c r="HLR29" s="383"/>
      <c r="HLS29" s="383"/>
      <c r="HLT29" s="383"/>
      <c r="HLU29" s="383"/>
      <c r="HLV29" s="383"/>
      <c r="HLW29" s="383"/>
      <c r="HLX29" s="383"/>
      <c r="HLY29" s="383"/>
      <c r="HLZ29" s="383"/>
      <c r="HMA29" s="383"/>
      <c r="HMB29" s="383"/>
      <c r="HMC29" s="383"/>
      <c r="HMD29" s="383"/>
      <c r="HME29" s="383"/>
      <c r="HMF29" s="383"/>
      <c r="HMG29" s="383"/>
      <c r="HMH29" s="383"/>
      <c r="HMI29" s="383"/>
      <c r="HMJ29" s="383"/>
      <c r="HMK29" s="383"/>
      <c r="HML29" s="383"/>
      <c r="HMM29" s="383"/>
      <c r="HMN29" s="383"/>
      <c r="HMO29" s="383"/>
      <c r="HMP29" s="383"/>
      <c r="HMQ29" s="383"/>
      <c r="HMR29" s="383"/>
      <c r="HMS29" s="383"/>
      <c r="HMT29" s="383"/>
      <c r="HMU29" s="383"/>
      <c r="HMV29" s="383"/>
      <c r="HMW29" s="383"/>
      <c r="HMX29" s="383"/>
      <c r="HMY29" s="383"/>
      <c r="HMZ29" s="383"/>
      <c r="HNA29" s="383"/>
      <c r="HNB29" s="383"/>
      <c r="HNC29" s="383"/>
      <c r="HND29" s="383"/>
      <c r="HNE29" s="383"/>
      <c r="HNF29" s="383"/>
      <c r="HNG29" s="383"/>
      <c r="HNH29" s="383"/>
      <c r="HNI29" s="383"/>
      <c r="HNJ29" s="383"/>
      <c r="HNK29" s="383"/>
      <c r="HNL29" s="383"/>
      <c r="HNM29" s="383"/>
      <c r="HNN29" s="383"/>
      <c r="HNO29" s="383"/>
      <c r="HNP29" s="383"/>
      <c r="HNQ29" s="383"/>
      <c r="HNR29" s="383"/>
      <c r="HNS29" s="383"/>
      <c r="HNT29" s="383"/>
      <c r="HNU29" s="383"/>
      <c r="HNV29" s="383"/>
      <c r="HNW29" s="383"/>
      <c r="HNX29" s="383"/>
      <c r="HNY29" s="383"/>
      <c r="HNZ29" s="383"/>
      <c r="HOA29" s="383"/>
      <c r="HOB29" s="383"/>
      <c r="HOC29" s="383"/>
      <c r="HOD29" s="383"/>
      <c r="HOE29" s="383"/>
      <c r="HOF29" s="383"/>
      <c r="HOG29" s="383"/>
      <c r="HOH29" s="383"/>
      <c r="HOI29" s="383"/>
      <c r="HOJ29" s="383"/>
      <c r="HOK29" s="383"/>
      <c r="HOL29" s="383"/>
      <c r="HOM29" s="383"/>
      <c r="HON29" s="383"/>
      <c r="HOO29" s="383"/>
      <c r="HOP29" s="383"/>
      <c r="HOQ29" s="383"/>
      <c r="HOR29" s="383"/>
      <c r="HOS29" s="383"/>
      <c r="HOT29" s="383"/>
      <c r="HOU29" s="383"/>
      <c r="HOV29" s="383"/>
      <c r="HOW29" s="383"/>
      <c r="HOX29" s="383"/>
      <c r="HOY29" s="383"/>
      <c r="HOZ29" s="383"/>
      <c r="HPA29" s="383"/>
      <c r="HPB29" s="383"/>
      <c r="HPC29" s="383"/>
      <c r="HPD29" s="383"/>
      <c r="HPE29" s="383"/>
      <c r="HPF29" s="383"/>
      <c r="HPG29" s="383"/>
      <c r="HPH29" s="383"/>
      <c r="HPI29" s="383"/>
      <c r="HPJ29" s="383"/>
      <c r="HPK29" s="383"/>
      <c r="HPL29" s="383"/>
      <c r="HPM29" s="383"/>
      <c r="HPN29" s="383"/>
      <c r="HPO29" s="383"/>
      <c r="HPP29" s="383"/>
      <c r="HPQ29" s="383"/>
      <c r="HPR29" s="383"/>
      <c r="HPS29" s="383"/>
      <c r="HPT29" s="383"/>
      <c r="HPU29" s="383"/>
      <c r="HPV29" s="383"/>
      <c r="HPW29" s="383"/>
      <c r="HPX29" s="383"/>
      <c r="HPY29" s="383"/>
      <c r="HPZ29" s="383"/>
      <c r="HQA29" s="383"/>
      <c r="HQB29" s="383"/>
      <c r="HQC29" s="383"/>
      <c r="HQD29" s="383"/>
      <c r="HQE29" s="383"/>
      <c r="HQF29" s="383"/>
      <c r="HQG29" s="383"/>
      <c r="HQH29" s="383"/>
      <c r="HQI29" s="383"/>
      <c r="HQJ29" s="383"/>
      <c r="HQK29" s="383"/>
      <c r="HQL29" s="383"/>
      <c r="HQM29" s="383"/>
      <c r="HQN29" s="383"/>
      <c r="HQO29" s="383"/>
      <c r="HQP29" s="383"/>
      <c r="HQQ29" s="383"/>
      <c r="HQR29" s="383"/>
      <c r="HQS29" s="383"/>
      <c r="HQT29" s="383"/>
      <c r="HQU29" s="383"/>
      <c r="HQV29" s="383"/>
      <c r="HQW29" s="383"/>
      <c r="HQX29" s="383"/>
      <c r="HQY29" s="383"/>
      <c r="HQZ29" s="383"/>
      <c r="HRA29" s="383"/>
      <c r="HRB29" s="383"/>
      <c r="HRC29" s="383"/>
      <c r="HRD29" s="383"/>
      <c r="HRE29" s="383"/>
      <c r="HRF29" s="383"/>
      <c r="HRG29" s="383"/>
      <c r="HRH29" s="383"/>
      <c r="HRI29" s="383"/>
      <c r="HRJ29" s="383"/>
      <c r="HRK29" s="383"/>
      <c r="HRL29" s="383"/>
      <c r="HRM29" s="383"/>
      <c r="HRN29" s="383"/>
      <c r="HRO29" s="383"/>
      <c r="HRP29" s="383"/>
      <c r="HRQ29" s="383"/>
      <c r="HRR29" s="383"/>
      <c r="HRS29" s="383"/>
      <c r="HRT29" s="383"/>
      <c r="HRU29" s="383"/>
      <c r="HRV29" s="383"/>
      <c r="HRW29" s="383"/>
      <c r="HRX29" s="383"/>
      <c r="HRY29" s="383"/>
      <c r="HRZ29" s="383"/>
      <c r="HSA29" s="383"/>
      <c r="HSB29" s="383"/>
      <c r="HSC29" s="383"/>
      <c r="HSD29" s="383"/>
      <c r="HSE29" s="383"/>
      <c r="HSF29" s="383"/>
      <c r="HSG29" s="383"/>
      <c r="HSH29" s="383"/>
      <c r="HSI29" s="383"/>
      <c r="HSJ29" s="383"/>
      <c r="HSK29" s="383"/>
      <c r="HSL29" s="383"/>
      <c r="HSM29" s="383"/>
      <c r="HSN29" s="383"/>
      <c r="HSO29" s="383"/>
      <c r="HSP29" s="383"/>
      <c r="HSQ29" s="383"/>
      <c r="HSR29" s="383"/>
      <c r="HSS29" s="383"/>
      <c r="HST29" s="383"/>
      <c r="HSU29" s="383"/>
      <c r="HSV29" s="383"/>
      <c r="HSW29" s="383"/>
      <c r="HSX29" s="383"/>
      <c r="HSY29" s="383"/>
      <c r="HSZ29" s="383"/>
      <c r="HTA29" s="383"/>
      <c r="HTB29" s="383"/>
      <c r="HTC29" s="383"/>
      <c r="HTD29" s="383"/>
      <c r="HTE29" s="383"/>
      <c r="HTF29" s="383"/>
      <c r="HTG29" s="383"/>
      <c r="HTH29" s="383"/>
      <c r="HTI29" s="383"/>
      <c r="HTJ29" s="383"/>
      <c r="HTK29" s="383"/>
      <c r="HTL29" s="383"/>
      <c r="HTM29" s="383"/>
      <c r="HTN29" s="383"/>
      <c r="HTO29" s="383"/>
      <c r="HTP29" s="383"/>
      <c r="HTQ29" s="383"/>
      <c r="HTR29" s="383"/>
      <c r="HTS29" s="383"/>
      <c r="HTT29" s="383"/>
      <c r="HTU29" s="383"/>
      <c r="HTV29" s="383"/>
      <c r="HTW29" s="383"/>
      <c r="HTX29" s="383"/>
      <c r="HTY29" s="383"/>
      <c r="HTZ29" s="383"/>
      <c r="HUA29" s="383"/>
      <c r="HUB29" s="383"/>
      <c r="HUC29" s="383"/>
      <c r="HUD29" s="383"/>
      <c r="HUE29" s="383"/>
      <c r="HUF29" s="383"/>
      <c r="HUG29" s="383"/>
      <c r="HUH29" s="383"/>
      <c r="HUI29" s="383"/>
      <c r="HUJ29" s="383"/>
      <c r="HUK29" s="383"/>
      <c r="HUL29" s="383"/>
      <c r="HUM29" s="383"/>
      <c r="HUN29" s="383"/>
      <c r="HUO29" s="383"/>
      <c r="HUP29" s="383"/>
      <c r="HUQ29" s="383"/>
      <c r="HUR29" s="383"/>
      <c r="HUS29" s="383"/>
      <c r="HUT29" s="383"/>
      <c r="HUU29" s="383"/>
      <c r="HUV29" s="383"/>
      <c r="HUW29" s="383"/>
      <c r="HUX29" s="383"/>
      <c r="HUY29" s="383"/>
      <c r="HUZ29" s="383"/>
      <c r="HVA29" s="383"/>
      <c r="HVB29" s="383"/>
      <c r="HVC29" s="383"/>
      <c r="HVD29" s="383"/>
      <c r="HVE29" s="383"/>
      <c r="HVF29" s="383"/>
      <c r="HVG29" s="383"/>
      <c r="HVH29" s="383"/>
      <c r="HVI29" s="383"/>
      <c r="HVJ29" s="383"/>
      <c r="HVK29" s="383"/>
      <c r="HVL29" s="383"/>
      <c r="HVM29" s="383"/>
      <c r="HVN29" s="383"/>
      <c r="HVO29" s="383"/>
      <c r="HVP29" s="383"/>
      <c r="HVQ29" s="383"/>
      <c r="HVR29" s="383"/>
      <c r="HVS29" s="383"/>
      <c r="HVT29" s="383"/>
      <c r="HVU29" s="383"/>
      <c r="HVV29" s="383"/>
      <c r="HVW29" s="383"/>
      <c r="HVX29" s="383"/>
      <c r="HVY29" s="383"/>
      <c r="HVZ29" s="383"/>
      <c r="HWA29" s="383"/>
      <c r="HWB29" s="383"/>
      <c r="HWC29" s="383"/>
      <c r="HWD29" s="383"/>
      <c r="HWE29" s="383"/>
      <c r="HWF29" s="383"/>
      <c r="HWG29" s="383"/>
      <c r="HWH29" s="383"/>
      <c r="HWI29" s="383"/>
      <c r="HWJ29" s="383"/>
      <c r="HWK29" s="383"/>
      <c r="HWL29" s="383"/>
      <c r="HWM29" s="383"/>
      <c r="HWN29" s="383"/>
      <c r="HWO29" s="383"/>
      <c r="HWP29" s="383"/>
      <c r="HWQ29" s="383"/>
      <c r="HWR29" s="383"/>
      <c r="HWS29" s="383"/>
      <c r="HWT29" s="383"/>
      <c r="HWU29" s="383"/>
      <c r="HWV29" s="383"/>
      <c r="HWW29" s="383"/>
      <c r="HWX29" s="383"/>
      <c r="HWY29" s="383"/>
      <c r="HWZ29" s="383"/>
      <c r="HXA29" s="383"/>
      <c r="HXB29" s="383"/>
      <c r="HXC29" s="383"/>
      <c r="HXD29" s="383"/>
      <c r="HXE29" s="383"/>
      <c r="HXF29" s="383"/>
      <c r="HXG29" s="383"/>
      <c r="HXH29" s="383"/>
      <c r="HXI29" s="383"/>
      <c r="HXJ29" s="383"/>
      <c r="HXK29" s="383"/>
      <c r="HXL29" s="383"/>
      <c r="HXM29" s="383"/>
      <c r="HXN29" s="383"/>
      <c r="HXO29" s="383"/>
      <c r="HXP29" s="383"/>
      <c r="HXQ29" s="383"/>
      <c r="HXR29" s="383"/>
      <c r="HXS29" s="383"/>
      <c r="HXT29" s="383"/>
      <c r="HXU29" s="383"/>
      <c r="HXV29" s="383"/>
      <c r="HXW29" s="383"/>
      <c r="HXX29" s="383"/>
      <c r="HXY29" s="383"/>
      <c r="HXZ29" s="383"/>
      <c r="HYA29" s="383"/>
      <c r="HYB29" s="383"/>
      <c r="HYC29" s="383"/>
      <c r="HYD29" s="383"/>
      <c r="HYE29" s="383"/>
      <c r="HYF29" s="383"/>
      <c r="HYG29" s="383"/>
      <c r="HYH29" s="383"/>
      <c r="HYI29" s="383"/>
      <c r="HYJ29" s="383"/>
      <c r="HYK29" s="383"/>
      <c r="HYL29" s="383"/>
      <c r="HYM29" s="383"/>
      <c r="HYN29" s="383"/>
      <c r="HYO29" s="383"/>
      <c r="HYP29" s="383"/>
      <c r="HYQ29" s="383"/>
      <c r="HYR29" s="383"/>
      <c r="HYS29" s="383"/>
      <c r="HYT29" s="383"/>
      <c r="HYU29" s="383"/>
      <c r="HYV29" s="383"/>
      <c r="HYW29" s="383"/>
      <c r="HYX29" s="383"/>
      <c r="HYY29" s="383"/>
      <c r="HYZ29" s="383"/>
      <c r="HZA29" s="383"/>
      <c r="HZB29" s="383"/>
      <c r="HZC29" s="383"/>
      <c r="HZD29" s="383"/>
      <c r="HZE29" s="383"/>
      <c r="HZF29" s="383"/>
      <c r="HZG29" s="383"/>
      <c r="HZH29" s="383"/>
      <c r="HZI29" s="383"/>
      <c r="HZJ29" s="383"/>
      <c r="HZK29" s="383"/>
      <c r="HZL29" s="383"/>
      <c r="HZM29" s="383"/>
      <c r="HZN29" s="383"/>
      <c r="HZO29" s="383"/>
      <c r="HZP29" s="383"/>
      <c r="HZQ29" s="383"/>
      <c r="HZR29" s="383"/>
      <c r="HZS29" s="383"/>
      <c r="HZT29" s="383"/>
      <c r="HZU29" s="383"/>
      <c r="HZV29" s="383"/>
      <c r="HZW29" s="383"/>
      <c r="HZX29" s="383"/>
      <c r="HZY29" s="383"/>
      <c r="HZZ29" s="383"/>
      <c r="IAA29" s="383"/>
      <c r="IAB29" s="383"/>
      <c r="IAC29" s="383"/>
      <c r="IAD29" s="383"/>
      <c r="IAE29" s="383"/>
      <c r="IAF29" s="383"/>
      <c r="IAG29" s="383"/>
      <c r="IAH29" s="383"/>
      <c r="IAI29" s="383"/>
      <c r="IAJ29" s="383"/>
      <c r="IAK29" s="383"/>
      <c r="IAL29" s="383"/>
      <c r="IAM29" s="383"/>
      <c r="IAN29" s="383"/>
      <c r="IAO29" s="383"/>
      <c r="IAP29" s="383"/>
      <c r="IAQ29" s="383"/>
      <c r="IAR29" s="383"/>
      <c r="IAS29" s="383"/>
      <c r="IAT29" s="383"/>
      <c r="IAU29" s="383"/>
      <c r="IAV29" s="383"/>
      <c r="IAW29" s="383"/>
      <c r="IAX29" s="383"/>
      <c r="IAY29" s="383"/>
      <c r="IAZ29" s="383"/>
      <c r="IBA29" s="383"/>
      <c r="IBB29" s="383"/>
      <c r="IBC29" s="383"/>
      <c r="IBD29" s="383"/>
      <c r="IBE29" s="383"/>
      <c r="IBF29" s="383"/>
      <c r="IBG29" s="383"/>
      <c r="IBH29" s="383"/>
      <c r="IBI29" s="383"/>
      <c r="IBJ29" s="383"/>
      <c r="IBK29" s="383"/>
      <c r="IBL29" s="383"/>
      <c r="IBM29" s="383"/>
      <c r="IBN29" s="383"/>
      <c r="IBO29" s="383"/>
      <c r="IBP29" s="383"/>
      <c r="IBQ29" s="383"/>
      <c r="IBR29" s="383"/>
      <c r="IBS29" s="383"/>
      <c r="IBT29" s="383"/>
      <c r="IBU29" s="383"/>
      <c r="IBV29" s="383"/>
      <c r="IBW29" s="383"/>
      <c r="IBX29" s="383"/>
      <c r="IBY29" s="383"/>
      <c r="IBZ29" s="383"/>
      <c r="ICA29" s="383"/>
      <c r="ICB29" s="383"/>
      <c r="ICC29" s="383"/>
      <c r="ICD29" s="383"/>
      <c r="ICE29" s="383"/>
      <c r="ICF29" s="383"/>
      <c r="ICG29" s="383"/>
      <c r="ICH29" s="383"/>
      <c r="ICI29" s="383"/>
      <c r="ICJ29" s="383"/>
      <c r="ICK29" s="383"/>
      <c r="ICL29" s="383"/>
      <c r="ICM29" s="383"/>
      <c r="ICN29" s="383"/>
      <c r="ICO29" s="383"/>
      <c r="ICP29" s="383"/>
      <c r="ICQ29" s="383"/>
      <c r="ICR29" s="383"/>
      <c r="ICS29" s="383"/>
      <c r="ICT29" s="383"/>
      <c r="ICU29" s="383"/>
      <c r="ICV29" s="383"/>
      <c r="ICW29" s="383"/>
      <c r="ICX29" s="383"/>
      <c r="ICY29" s="383"/>
      <c r="ICZ29" s="383"/>
      <c r="IDA29" s="383"/>
      <c r="IDB29" s="383"/>
      <c r="IDC29" s="383"/>
      <c r="IDD29" s="383"/>
      <c r="IDE29" s="383"/>
      <c r="IDF29" s="383"/>
      <c r="IDG29" s="383"/>
      <c r="IDH29" s="383"/>
      <c r="IDI29" s="383"/>
      <c r="IDJ29" s="383"/>
      <c r="IDK29" s="383"/>
      <c r="IDL29" s="383"/>
      <c r="IDM29" s="383"/>
      <c r="IDN29" s="383"/>
      <c r="IDO29" s="383"/>
      <c r="IDP29" s="383"/>
      <c r="IDQ29" s="383"/>
      <c r="IDR29" s="383"/>
      <c r="IDS29" s="383"/>
      <c r="IDT29" s="383"/>
      <c r="IDU29" s="383"/>
      <c r="IDV29" s="383"/>
      <c r="IDW29" s="383"/>
      <c r="IDX29" s="383"/>
      <c r="IDY29" s="383"/>
      <c r="IDZ29" s="383"/>
      <c r="IEA29" s="383"/>
      <c r="IEB29" s="383"/>
      <c r="IEC29" s="383"/>
      <c r="IED29" s="383"/>
      <c r="IEE29" s="383"/>
      <c r="IEF29" s="383"/>
      <c r="IEG29" s="383"/>
      <c r="IEH29" s="383"/>
      <c r="IEI29" s="383"/>
      <c r="IEJ29" s="383"/>
      <c r="IEK29" s="383"/>
      <c r="IEL29" s="383"/>
      <c r="IEM29" s="383"/>
      <c r="IEN29" s="383"/>
      <c r="IEO29" s="383"/>
      <c r="IEP29" s="383"/>
      <c r="IEQ29" s="383"/>
      <c r="IER29" s="383"/>
      <c r="IES29" s="383"/>
      <c r="IET29" s="383"/>
      <c r="IEU29" s="383"/>
      <c r="IEV29" s="383"/>
      <c r="IEW29" s="383"/>
      <c r="IEX29" s="383"/>
      <c r="IEY29" s="383"/>
      <c r="IEZ29" s="383"/>
      <c r="IFA29" s="383"/>
      <c r="IFB29" s="383"/>
      <c r="IFC29" s="383"/>
      <c r="IFD29" s="383"/>
      <c r="IFE29" s="383"/>
      <c r="IFF29" s="383"/>
      <c r="IFG29" s="383"/>
      <c r="IFH29" s="383"/>
      <c r="IFI29" s="383"/>
      <c r="IFJ29" s="383"/>
      <c r="IFK29" s="383"/>
      <c r="IFL29" s="383"/>
      <c r="IFM29" s="383"/>
      <c r="IFN29" s="383"/>
      <c r="IFO29" s="383"/>
      <c r="IFP29" s="383"/>
      <c r="IFQ29" s="383"/>
      <c r="IFR29" s="383"/>
      <c r="IFS29" s="383"/>
      <c r="IFT29" s="383"/>
      <c r="IFU29" s="383"/>
      <c r="IFV29" s="383"/>
      <c r="IFW29" s="383"/>
      <c r="IFX29" s="383"/>
      <c r="IFY29" s="383"/>
      <c r="IFZ29" s="383"/>
      <c r="IGA29" s="383"/>
      <c r="IGB29" s="383"/>
      <c r="IGC29" s="383"/>
      <c r="IGD29" s="383"/>
      <c r="IGE29" s="383"/>
      <c r="IGF29" s="383"/>
      <c r="IGG29" s="383"/>
      <c r="IGH29" s="383"/>
      <c r="IGI29" s="383"/>
      <c r="IGJ29" s="383"/>
      <c r="IGK29" s="383"/>
      <c r="IGL29" s="383"/>
      <c r="IGM29" s="383"/>
      <c r="IGN29" s="383"/>
      <c r="IGO29" s="383"/>
      <c r="IGP29" s="383"/>
      <c r="IGQ29" s="383"/>
      <c r="IGR29" s="383"/>
      <c r="IGS29" s="383"/>
      <c r="IGT29" s="383"/>
      <c r="IGU29" s="383"/>
      <c r="IGV29" s="383"/>
      <c r="IGW29" s="383"/>
      <c r="IGX29" s="383"/>
      <c r="IGY29" s="383"/>
      <c r="IGZ29" s="383"/>
      <c r="IHA29" s="383"/>
      <c r="IHB29" s="383"/>
      <c r="IHC29" s="383"/>
      <c r="IHD29" s="383"/>
      <c r="IHE29" s="383"/>
      <c r="IHF29" s="383"/>
      <c r="IHG29" s="383"/>
      <c r="IHH29" s="383"/>
      <c r="IHI29" s="383"/>
      <c r="IHJ29" s="383"/>
      <c r="IHK29" s="383"/>
      <c r="IHL29" s="383"/>
      <c r="IHM29" s="383"/>
      <c r="IHN29" s="383"/>
      <c r="IHO29" s="383"/>
      <c r="IHP29" s="383"/>
      <c r="IHQ29" s="383"/>
      <c r="IHR29" s="383"/>
      <c r="IHS29" s="383"/>
      <c r="IHT29" s="383"/>
      <c r="IHU29" s="383"/>
      <c r="IHV29" s="383"/>
      <c r="IHW29" s="383"/>
      <c r="IHX29" s="383"/>
      <c r="IHY29" s="383"/>
      <c r="IHZ29" s="383"/>
      <c r="IIA29" s="383"/>
      <c r="IIB29" s="383"/>
      <c r="IIC29" s="383"/>
      <c r="IID29" s="383"/>
      <c r="IIE29" s="383"/>
      <c r="IIF29" s="383"/>
      <c r="IIG29" s="383"/>
      <c r="IIH29" s="383"/>
      <c r="III29" s="383"/>
      <c r="IIJ29" s="383"/>
      <c r="IIK29" s="383"/>
      <c r="IIL29" s="383"/>
      <c r="IIM29" s="383"/>
      <c r="IIN29" s="383"/>
      <c r="IIO29" s="383"/>
      <c r="IIP29" s="383"/>
      <c r="IIQ29" s="383"/>
      <c r="IIR29" s="383"/>
      <c r="IIS29" s="383"/>
      <c r="IIT29" s="383"/>
      <c r="IIU29" s="383"/>
      <c r="IIV29" s="383"/>
      <c r="IIW29" s="383"/>
      <c r="IIX29" s="383"/>
      <c r="IIY29" s="383"/>
      <c r="IIZ29" s="383"/>
      <c r="IJA29" s="383"/>
      <c r="IJB29" s="383"/>
      <c r="IJC29" s="383"/>
      <c r="IJD29" s="383"/>
      <c r="IJE29" s="383"/>
      <c r="IJF29" s="383"/>
      <c r="IJG29" s="383"/>
      <c r="IJH29" s="383"/>
      <c r="IJI29" s="383"/>
      <c r="IJJ29" s="383"/>
      <c r="IJK29" s="383"/>
      <c r="IJL29" s="383"/>
      <c r="IJM29" s="383"/>
      <c r="IJN29" s="383"/>
      <c r="IJO29" s="383"/>
      <c r="IJP29" s="383"/>
      <c r="IJQ29" s="383"/>
      <c r="IJR29" s="383"/>
      <c r="IJS29" s="383"/>
      <c r="IJT29" s="383"/>
      <c r="IJU29" s="383"/>
      <c r="IJV29" s="383"/>
      <c r="IJW29" s="383"/>
      <c r="IJX29" s="383"/>
      <c r="IJY29" s="383"/>
      <c r="IJZ29" s="383"/>
      <c r="IKA29" s="383"/>
      <c r="IKB29" s="383"/>
      <c r="IKC29" s="383"/>
      <c r="IKD29" s="383"/>
      <c r="IKE29" s="383"/>
      <c r="IKF29" s="383"/>
      <c r="IKG29" s="383"/>
      <c r="IKH29" s="383"/>
      <c r="IKI29" s="383"/>
      <c r="IKJ29" s="383"/>
      <c r="IKK29" s="383"/>
      <c r="IKL29" s="383"/>
      <c r="IKM29" s="383"/>
      <c r="IKN29" s="383"/>
      <c r="IKO29" s="383"/>
      <c r="IKP29" s="383"/>
      <c r="IKQ29" s="383"/>
      <c r="IKR29" s="383"/>
      <c r="IKS29" s="383"/>
      <c r="IKT29" s="383"/>
      <c r="IKU29" s="383"/>
      <c r="IKV29" s="383"/>
      <c r="IKW29" s="383"/>
      <c r="IKX29" s="383"/>
      <c r="IKY29" s="383"/>
      <c r="IKZ29" s="383"/>
      <c r="ILA29" s="383"/>
      <c r="ILB29" s="383"/>
      <c r="ILC29" s="383"/>
      <c r="ILD29" s="383"/>
      <c r="ILE29" s="383"/>
      <c r="ILF29" s="383"/>
      <c r="ILG29" s="383"/>
      <c r="ILH29" s="383"/>
      <c r="ILI29" s="383"/>
      <c r="ILJ29" s="383"/>
      <c r="ILK29" s="383"/>
      <c r="ILL29" s="383"/>
      <c r="ILM29" s="383"/>
      <c r="ILN29" s="383"/>
      <c r="ILO29" s="383"/>
      <c r="ILP29" s="383"/>
      <c r="ILQ29" s="383"/>
      <c r="ILR29" s="383"/>
      <c r="ILS29" s="383"/>
      <c r="ILT29" s="383"/>
      <c r="ILU29" s="383"/>
      <c r="ILV29" s="383"/>
      <c r="ILW29" s="383"/>
      <c r="ILX29" s="383"/>
      <c r="ILY29" s="383"/>
      <c r="ILZ29" s="383"/>
      <c r="IMA29" s="383"/>
      <c r="IMB29" s="383"/>
      <c r="IMC29" s="383"/>
      <c r="IMD29" s="383"/>
      <c r="IME29" s="383"/>
      <c r="IMF29" s="383"/>
      <c r="IMG29" s="383"/>
      <c r="IMH29" s="383"/>
      <c r="IMI29" s="383"/>
      <c r="IMJ29" s="383"/>
      <c r="IMK29" s="383"/>
      <c r="IML29" s="383"/>
      <c r="IMM29" s="383"/>
      <c r="IMN29" s="383"/>
      <c r="IMO29" s="383"/>
      <c r="IMP29" s="383"/>
      <c r="IMQ29" s="383"/>
      <c r="IMR29" s="383"/>
      <c r="IMS29" s="383"/>
      <c r="IMT29" s="383"/>
      <c r="IMU29" s="383"/>
      <c r="IMV29" s="383"/>
      <c r="IMW29" s="383"/>
      <c r="IMX29" s="383"/>
      <c r="IMY29" s="383"/>
      <c r="IMZ29" s="383"/>
      <c r="INA29" s="383"/>
      <c r="INB29" s="383"/>
      <c r="INC29" s="383"/>
      <c r="IND29" s="383"/>
      <c r="INE29" s="383"/>
      <c r="INF29" s="383"/>
      <c r="ING29" s="383"/>
      <c r="INH29" s="383"/>
      <c r="INI29" s="383"/>
      <c r="INJ29" s="383"/>
      <c r="INK29" s="383"/>
      <c r="INL29" s="383"/>
      <c r="INM29" s="383"/>
      <c r="INN29" s="383"/>
      <c r="INO29" s="383"/>
      <c r="INP29" s="383"/>
      <c r="INQ29" s="383"/>
      <c r="INR29" s="383"/>
      <c r="INS29" s="383"/>
      <c r="INT29" s="383"/>
      <c r="INU29" s="383"/>
      <c r="INV29" s="383"/>
      <c r="INW29" s="383"/>
      <c r="INX29" s="383"/>
      <c r="INY29" s="383"/>
      <c r="INZ29" s="383"/>
      <c r="IOA29" s="383"/>
      <c r="IOB29" s="383"/>
      <c r="IOC29" s="383"/>
      <c r="IOD29" s="383"/>
      <c r="IOE29" s="383"/>
      <c r="IOF29" s="383"/>
      <c r="IOG29" s="383"/>
      <c r="IOH29" s="383"/>
      <c r="IOI29" s="383"/>
      <c r="IOJ29" s="383"/>
      <c r="IOK29" s="383"/>
      <c r="IOL29" s="383"/>
      <c r="IOM29" s="383"/>
      <c r="ION29" s="383"/>
      <c r="IOO29" s="383"/>
      <c r="IOP29" s="383"/>
      <c r="IOQ29" s="383"/>
      <c r="IOR29" s="383"/>
      <c r="IOS29" s="383"/>
      <c r="IOT29" s="383"/>
      <c r="IOU29" s="383"/>
      <c r="IOV29" s="383"/>
      <c r="IOW29" s="383"/>
      <c r="IOX29" s="383"/>
      <c r="IOY29" s="383"/>
      <c r="IOZ29" s="383"/>
      <c r="IPA29" s="383"/>
      <c r="IPB29" s="383"/>
      <c r="IPC29" s="383"/>
      <c r="IPD29" s="383"/>
      <c r="IPE29" s="383"/>
      <c r="IPF29" s="383"/>
      <c r="IPG29" s="383"/>
      <c r="IPH29" s="383"/>
      <c r="IPI29" s="383"/>
      <c r="IPJ29" s="383"/>
      <c r="IPK29" s="383"/>
      <c r="IPL29" s="383"/>
      <c r="IPM29" s="383"/>
      <c r="IPN29" s="383"/>
      <c r="IPO29" s="383"/>
      <c r="IPP29" s="383"/>
      <c r="IPQ29" s="383"/>
      <c r="IPR29" s="383"/>
      <c r="IPS29" s="383"/>
      <c r="IPT29" s="383"/>
      <c r="IPU29" s="383"/>
      <c r="IPV29" s="383"/>
      <c r="IPW29" s="383"/>
      <c r="IPX29" s="383"/>
      <c r="IPY29" s="383"/>
      <c r="IPZ29" s="383"/>
      <c r="IQA29" s="383"/>
      <c r="IQB29" s="383"/>
      <c r="IQC29" s="383"/>
      <c r="IQD29" s="383"/>
      <c r="IQE29" s="383"/>
      <c r="IQF29" s="383"/>
      <c r="IQG29" s="383"/>
      <c r="IQH29" s="383"/>
      <c r="IQI29" s="383"/>
      <c r="IQJ29" s="383"/>
      <c r="IQK29" s="383"/>
      <c r="IQL29" s="383"/>
      <c r="IQM29" s="383"/>
      <c r="IQN29" s="383"/>
      <c r="IQO29" s="383"/>
      <c r="IQP29" s="383"/>
      <c r="IQQ29" s="383"/>
      <c r="IQR29" s="383"/>
      <c r="IQS29" s="383"/>
      <c r="IQT29" s="383"/>
      <c r="IQU29" s="383"/>
      <c r="IQV29" s="383"/>
      <c r="IQW29" s="383"/>
      <c r="IQX29" s="383"/>
      <c r="IQY29" s="383"/>
      <c r="IQZ29" s="383"/>
      <c r="IRA29" s="383"/>
      <c r="IRB29" s="383"/>
      <c r="IRC29" s="383"/>
      <c r="IRD29" s="383"/>
      <c r="IRE29" s="383"/>
      <c r="IRF29" s="383"/>
      <c r="IRG29" s="383"/>
      <c r="IRH29" s="383"/>
      <c r="IRI29" s="383"/>
      <c r="IRJ29" s="383"/>
      <c r="IRK29" s="383"/>
      <c r="IRL29" s="383"/>
      <c r="IRM29" s="383"/>
      <c r="IRN29" s="383"/>
      <c r="IRO29" s="383"/>
      <c r="IRP29" s="383"/>
      <c r="IRQ29" s="383"/>
      <c r="IRR29" s="383"/>
      <c r="IRS29" s="383"/>
      <c r="IRT29" s="383"/>
      <c r="IRU29" s="383"/>
      <c r="IRV29" s="383"/>
      <c r="IRW29" s="383"/>
      <c r="IRX29" s="383"/>
      <c r="IRY29" s="383"/>
      <c r="IRZ29" s="383"/>
      <c r="ISA29" s="383"/>
      <c r="ISB29" s="383"/>
      <c r="ISC29" s="383"/>
      <c r="ISD29" s="383"/>
      <c r="ISE29" s="383"/>
      <c r="ISF29" s="383"/>
      <c r="ISG29" s="383"/>
      <c r="ISH29" s="383"/>
      <c r="ISI29" s="383"/>
      <c r="ISJ29" s="383"/>
      <c r="ISK29" s="383"/>
      <c r="ISL29" s="383"/>
      <c r="ISM29" s="383"/>
      <c r="ISN29" s="383"/>
      <c r="ISO29" s="383"/>
      <c r="ISP29" s="383"/>
      <c r="ISQ29" s="383"/>
      <c r="ISR29" s="383"/>
      <c r="ISS29" s="383"/>
      <c r="IST29" s="383"/>
      <c r="ISU29" s="383"/>
      <c r="ISV29" s="383"/>
      <c r="ISW29" s="383"/>
      <c r="ISX29" s="383"/>
      <c r="ISY29" s="383"/>
      <c r="ISZ29" s="383"/>
      <c r="ITA29" s="383"/>
      <c r="ITB29" s="383"/>
      <c r="ITC29" s="383"/>
      <c r="ITD29" s="383"/>
      <c r="ITE29" s="383"/>
      <c r="ITF29" s="383"/>
      <c r="ITG29" s="383"/>
      <c r="ITH29" s="383"/>
      <c r="ITI29" s="383"/>
      <c r="ITJ29" s="383"/>
      <c r="ITK29" s="383"/>
      <c r="ITL29" s="383"/>
      <c r="ITM29" s="383"/>
      <c r="ITN29" s="383"/>
      <c r="ITO29" s="383"/>
      <c r="ITP29" s="383"/>
      <c r="ITQ29" s="383"/>
      <c r="ITR29" s="383"/>
      <c r="ITS29" s="383"/>
      <c r="ITT29" s="383"/>
      <c r="ITU29" s="383"/>
      <c r="ITV29" s="383"/>
      <c r="ITW29" s="383"/>
      <c r="ITX29" s="383"/>
      <c r="ITY29" s="383"/>
      <c r="ITZ29" s="383"/>
      <c r="IUA29" s="383"/>
      <c r="IUB29" s="383"/>
      <c r="IUC29" s="383"/>
      <c r="IUD29" s="383"/>
      <c r="IUE29" s="383"/>
      <c r="IUF29" s="383"/>
      <c r="IUG29" s="383"/>
      <c r="IUH29" s="383"/>
      <c r="IUI29" s="383"/>
      <c r="IUJ29" s="383"/>
      <c r="IUK29" s="383"/>
      <c r="IUL29" s="383"/>
      <c r="IUM29" s="383"/>
      <c r="IUN29" s="383"/>
      <c r="IUO29" s="383"/>
      <c r="IUP29" s="383"/>
      <c r="IUQ29" s="383"/>
      <c r="IUR29" s="383"/>
      <c r="IUS29" s="383"/>
      <c r="IUT29" s="383"/>
      <c r="IUU29" s="383"/>
      <c r="IUV29" s="383"/>
      <c r="IUW29" s="383"/>
      <c r="IUX29" s="383"/>
      <c r="IUY29" s="383"/>
      <c r="IUZ29" s="383"/>
      <c r="IVA29" s="383"/>
      <c r="IVB29" s="383"/>
      <c r="IVC29" s="383"/>
      <c r="IVD29" s="383"/>
      <c r="IVE29" s="383"/>
      <c r="IVF29" s="383"/>
      <c r="IVG29" s="383"/>
      <c r="IVH29" s="383"/>
      <c r="IVI29" s="383"/>
      <c r="IVJ29" s="383"/>
      <c r="IVK29" s="383"/>
      <c r="IVL29" s="383"/>
      <c r="IVM29" s="383"/>
      <c r="IVN29" s="383"/>
      <c r="IVO29" s="383"/>
      <c r="IVP29" s="383"/>
      <c r="IVQ29" s="383"/>
      <c r="IVR29" s="383"/>
      <c r="IVS29" s="383"/>
      <c r="IVT29" s="383"/>
      <c r="IVU29" s="383"/>
      <c r="IVV29" s="383"/>
      <c r="IVW29" s="383"/>
      <c r="IVX29" s="383"/>
      <c r="IVY29" s="383"/>
      <c r="IVZ29" s="383"/>
      <c r="IWA29" s="383"/>
      <c r="IWB29" s="383"/>
      <c r="IWC29" s="383"/>
      <c r="IWD29" s="383"/>
      <c r="IWE29" s="383"/>
      <c r="IWF29" s="383"/>
      <c r="IWG29" s="383"/>
      <c r="IWH29" s="383"/>
      <c r="IWI29" s="383"/>
      <c r="IWJ29" s="383"/>
      <c r="IWK29" s="383"/>
      <c r="IWL29" s="383"/>
      <c r="IWM29" s="383"/>
      <c r="IWN29" s="383"/>
      <c r="IWO29" s="383"/>
      <c r="IWP29" s="383"/>
      <c r="IWQ29" s="383"/>
      <c r="IWR29" s="383"/>
      <c r="IWS29" s="383"/>
      <c r="IWT29" s="383"/>
      <c r="IWU29" s="383"/>
      <c r="IWV29" s="383"/>
      <c r="IWW29" s="383"/>
      <c r="IWX29" s="383"/>
      <c r="IWY29" s="383"/>
      <c r="IWZ29" s="383"/>
      <c r="IXA29" s="383"/>
      <c r="IXB29" s="383"/>
      <c r="IXC29" s="383"/>
      <c r="IXD29" s="383"/>
      <c r="IXE29" s="383"/>
      <c r="IXF29" s="383"/>
      <c r="IXG29" s="383"/>
      <c r="IXH29" s="383"/>
      <c r="IXI29" s="383"/>
      <c r="IXJ29" s="383"/>
      <c r="IXK29" s="383"/>
      <c r="IXL29" s="383"/>
      <c r="IXM29" s="383"/>
      <c r="IXN29" s="383"/>
      <c r="IXO29" s="383"/>
      <c r="IXP29" s="383"/>
      <c r="IXQ29" s="383"/>
      <c r="IXR29" s="383"/>
      <c r="IXS29" s="383"/>
      <c r="IXT29" s="383"/>
      <c r="IXU29" s="383"/>
      <c r="IXV29" s="383"/>
      <c r="IXW29" s="383"/>
      <c r="IXX29" s="383"/>
      <c r="IXY29" s="383"/>
      <c r="IXZ29" s="383"/>
      <c r="IYA29" s="383"/>
      <c r="IYB29" s="383"/>
      <c r="IYC29" s="383"/>
      <c r="IYD29" s="383"/>
      <c r="IYE29" s="383"/>
      <c r="IYF29" s="383"/>
      <c r="IYG29" s="383"/>
      <c r="IYH29" s="383"/>
      <c r="IYI29" s="383"/>
      <c r="IYJ29" s="383"/>
      <c r="IYK29" s="383"/>
      <c r="IYL29" s="383"/>
      <c r="IYM29" s="383"/>
      <c r="IYN29" s="383"/>
      <c r="IYO29" s="383"/>
      <c r="IYP29" s="383"/>
      <c r="IYQ29" s="383"/>
      <c r="IYR29" s="383"/>
      <c r="IYS29" s="383"/>
      <c r="IYT29" s="383"/>
      <c r="IYU29" s="383"/>
      <c r="IYV29" s="383"/>
      <c r="IYW29" s="383"/>
      <c r="IYX29" s="383"/>
      <c r="IYY29" s="383"/>
      <c r="IYZ29" s="383"/>
      <c r="IZA29" s="383"/>
      <c r="IZB29" s="383"/>
      <c r="IZC29" s="383"/>
      <c r="IZD29" s="383"/>
      <c r="IZE29" s="383"/>
      <c r="IZF29" s="383"/>
      <c r="IZG29" s="383"/>
      <c r="IZH29" s="383"/>
      <c r="IZI29" s="383"/>
      <c r="IZJ29" s="383"/>
      <c r="IZK29" s="383"/>
      <c r="IZL29" s="383"/>
      <c r="IZM29" s="383"/>
      <c r="IZN29" s="383"/>
      <c r="IZO29" s="383"/>
      <c r="IZP29" s="383"/>
      <c r="IZQ29" s="383"/>
      <c r="IZR29" s="383"/>
      <c r="IZS29" s="383"/>
      <c r="IZT29" s="383"/>
      <c r="IZU29" s="383"/>
      <c r="IZV29" s="383"/>
      <c r="IZW29" s="383"/>
      <c r="IZX29" s="383"/>
      <c r="IZY29" s="383"/>
      <c r="IZZ29" s="383"/>
      <c r="JAA29" s="383"/>
      <c r="JAB29" s="383"/>
      <c r="JAC29" s="383"/>
      <c r="JAD29" s="383"/>
      <c r="JAE29" s="383"/>
      <c r="JAF29" s="383"/>
      <c r="JAG29" s="383"/>
      <c r="JAH29" s="383"/>
      <c r="JAI29" s="383"/>
      <c r="JAJ29" s="383"/>
      <c r="JAK29" s="383"/>
      <c r="JAL29" s="383"/>
      <c r="JAM29" s="383"/>
      <c r="JAN29" s="383"/>
      <c r="JAO29" s="383"/>
      <c r="JAP29" s="383"/>
      <c r="JAQ29" s="383"/>
      <c r="JAR29" s="383"/>
      <c r="JAS29" s="383"/>
      <c r="JAT29" s="383"/>
      <c r="JAU29" s="383"/>
      <c r="JAV29" s="383"/>
      <c r="JAW29" s="383"/>
      <c r="JAX29" s="383"/>
      <c r="JAY29" s="383"/>
      <c r="JAZ29" s="383"/>
      <c r="JBA29" s="383"/>
      <c r="JBB29" s="383"/>
      <c r="JBC29" s="383"/>
      <c r="JBD29" s="383"/>
      <c r="JBE29" s="383"/>
      <c r="JBF29" s="383"/>
      <c r="JBG29" s="383"/>
      <c r="JBH29" s="383"/>
      <c r="JBI29" s="383"/>
      <c r="JBJ29" s="383"/>
      <c r="JBK29" s="383"/>
      <c r="JBL29" s="383"/>
      <c r="JBM29" s="383"/>
      <c r="JBN29" s="383"/>
      <c r="JBO29" s="383"/>
      <c r="JBP29" s="383"/>
      <c r="JBQ29" s="383"/>
      <c r="JBR29" s="383"/>
      <c r="JBS29" s="383"/>
      <c r="JBT29" s="383"/>
      <c r="JBU29" s="383"/>
      <c r="JBV29" s="383"/>
      <c r="JBW29" s="383"/>
      <c r="JBX29" s="383"/>
      <c r="JBY29" s="383"/>
      <c r="JBZ29" s="383"/>
      <c r="JCA29" s="383"/>
      <c r="JCB29" s="383"/>
      <c r="JCC29" s="383"/>
      <c r="JCD29" s="383"/>
      <c r="JCE29" s="383"/>
      <c r="JCF29" s="383"/>
      <c r="JCG29" s="383"/>
      <c r="JCH29" s="383"/>
      <c r="JCI29" s="383"/>
      <c r="JCJ29" s="383"/>
      <c r="JCK29" s="383"/>
      <c r="JCL29" s="383"/>
      <c r="JCM29" s="383"/>
      <c r="JCN29" s="383"/>
      <c r="JCO29" s="383"/>
      <c r="JCP29" s="383"/>
      <c r="JCQ29" s="383"/>
      <c r="JCR29" s="383"/>
      <c r="JCS29" s="383"/>
      <c r="JCT29" s="383"/>
      <c r="JCU29" s="383"/>
      <c r="JCV29" s="383"/>
      <c r="JCW29" s="383"/>
      <c r="JCX29" s="383"/>
      <c r="JCY29" s="383"/>
      <c r="JCZ29" s="383"/>
      <c r="JDA29" s="383"/>
      <c r="JDB29" s="383"/>
      <c r="JDC29" s="383"/>
      <c r="JDD29" s="383"/>
      <c r="JDE29" s="383"/>
      <c r="JDF29" s="383"/>
      <c r="JDG29" s="383"/>
      <c r="JDH29" s="383"/>
      <c r="JDI29" s="383"/>
      <c r="JDJ29" s="383"/>
      <c r="JDK29" s="383"/>
      <c r="JDL29" s="383"/>
      <c r="JDM29" s="383"/>
      <c r="JDN29" s="383"/>
      <c r="JDO29" s="383"/>
      <c r="JDP29" s="383"/>
      <c r="JDQ29" s="383"/>
      <c r="JDR29" s="383"/>
      <c r="JDS29" s="383"/>
      <c r="JDT29" s="383"/>
      <c r="JDU29" s="383"/>
      <c r="JDV29" s="383"/>
      <c r="JDW29" s="383"/>
      <c r="JDX29" s="383"/>
      <c r="JDY29" s="383"/>
      <c r="JDZ29" s="383"/>
      <c r="JEA29" s="383"/>
      <c r="JEB29" s="383"/>
      <c r="JEC29" s="383"/>
      <c r="JED29" s="383"/>
      <c r="JEE29" s="383"/>
      <c r="JEF29" s="383"/>
      <c r="JEG29" s="383"/>
      <c r="JEH29" s="383"/>
      <c r="JEI29" s="383"/>
      <c r="JEJ29" s="383"/>
      <c r="JEK29" s="383"/>
      <c r="JEL29" s="383"/>
      <c r="JEM29" s="383"/>
      <c r="JEN29" s="383"/>
      <c r="JEO29" s="383"/>
      <c r="JEP29" s="383"/>
      <c r="JEQ29" s="383"/>
      <c r="JER29" s="383"/>
      <c r="JES29" s="383"/>
      <c r="JET29" s="383"/>
      <c r="JEU29" s="383"/>
      <c r="JEV29" s="383"/>
      <c r="JEW29" s="383"/>
      <c r="JEX29" s="383"/>
      <c r="JEY29" s="383"/>
      <c r="JEZ29" s="383"/>
      <c r="JFA29" s="383"/>
      <c r="JFB29" s="383"/>
      <c r="JFC29" s="383"/>
      <c r="JFD29" s="383"/>
      <c r="JFE29" s="383"/>
      <c r="JFF29" s="383"/>
      <c r="JFG29" s="383"/>
      <c r="JFH29" s="383"/>
      <c r="JFI29" s="383"/>
      <c r="JFJ29" s="383"/>
      <c r="JFK29" s="383"/>
      <c r="JFL29" s="383"/>
      <c r="JFM29" s="383"/>
      <c r="JFN29" s="383"/>
      <c r="JFO29" s="383"/>
      <c r="JFP29" s="383"/>
      <c r="JFQ29" s="383"/>
      <c r="JFR29" s="383"/>
      <c r="JFS29" s="383"/>
      <c r="JFT29" s="383"/>
      <c r="JFU29" s="383"/>
      <c r="JFV29" s="383"/>
      <c r="JFW29" s="383"/>
      <c r="JFX29" s="383"/>
      <c r="JFY29" s="383"/>
      <c r="JFZ29" s="383"/>
      <c r="JGA29" s="383"/>
      <c r="JGB29" s="383"/>
      <c r="JGC29" s="383"/>
      <c r="JGD29" s="383"/>
      <c r="JGE29" s="383"/>
      <c r="JGF29" s="383"/>
      <c r="JGG29" s="383"/>
      <c r="JGH29" s="383"/>
      <c r="JGI29" s="383"/>
      <c r="JGJ29" s="383"/>
      <c r="JGK29" s="383"/>
      <c r="JGL29" s="383"/>
      <c r="JGM29" s="383"/>
      <c r="JGN29" s="383"/>
      <c r="JGO29" s="383"/>
      <c r="JGP29" s="383"/>
      <c r="JGQ29" s="383"/>
      <c r="JGR29" s="383"/>
      <c r="JGS29" s="383"/>
      <c r="JGT29" s="383"/>
      <c r="JGU29" s="383"/>
      <c r="JGV29" s="383"/>
      <c r="JGW29" s="383"/>
      <c r="JGX29" s="383"/>
      <c r="JGY29" s="383"/>
      <c r="JGZ29" s="383"/>
      <c r="JHA29" s="383"/>
      <c r="JHB29" s="383"/>
      <c r="JHC29" s="383"/>
      <c r="JHD29" s="383"/>
      <c r="JHE29" s="383"/>
      <c r="JHF29" s="383"/>
      <c r="JHG29" s="383"/>
      <c r="JHH29" s="383"/>
      <c r="JHI29" s="383"/>
      <c r="JHJ29" s="383"/>
      <c r="JHK29" s="383"/>
      <c r="JHL29" s="383"/>
      <c r="JHM29" s="383"/>
      <c r="JHN29" s="383"/>
      <c r="JHO29" s="383"/>
      <c r="JHP29" s="383"/>
      <c r="JHQ29" s="383"/>
      <c r="JHR29" s="383"/>
      <c r="JHS29" s="383"/>
      <c r="JHT29" s="383"/>
      <c r="JHU29" s="383"/>
      <c r="JHV29" s="383"/>
      <c r="JHW29" s="383"/>
      <c r="JHX29" s="383"/>
      <c r="JHY29" s="383"/>
      <c r="JHZ29" s="383"/>
      <c r="JIA29" s="383"/>
      <c r="JIB29" s="383"/>
      <c r="JIC29" s="383"/>
      <c r="JID29" s="383"/>
      <c r="JIE29" s="383"/>
      <c r="JIF29" s="383"/>
      <c r="JIG29" s="383"/>
      <c r="JIH29" s="383"/>
      <c r="JII29" s="383"/>
      <c r="JIJ29" s="383"/>
      <c r="JIK29" s="383"/>
      <c r="JIL29" s="383"/>
      <c r="JIM29" s="383"/>
      <c r="JIN29" s="383"/>
      <c r="JIO29" s="383"/>
      <c r="JIP29" s="383"/>
      <c r="JIQ29" s="383"/>
      <c r="JIR29" s="383"/>
      <c r="JIS29" s="383"/>
      <c r="JIT29" s="383"/>
      <c r="JIU29" s="383"/>
      <c r="JIV29" s="383"/>
      <c r="JIW29" s="383"/>
      <c r="JIX29" s="383"/>
      <c r="JIY29" s="383"/>
      <c r="JIZ29" s="383"/>
      <c r="JJA29" s="383"/>
      <c r="JJB29" s="383"/>
      <c r="JJC29" s="383"/>
      <c r="JJD29" s="383"/>
      <c r="JJE29" s="383"/>
      <c r="JJF29" s="383"/>
      <c r="JJG29" s="383"/>
      <c r="JJH29" s="383"/>
      <c r="JJI29" s="383"/>
      <c r="JJJ29" s="383"/>
      <c r="JJK29" s="383"/>
      <c r="JJL29" s="383"/>
      <c r="JJM29" s="383"/>
      <c r="JJN29" s="383"/>
      <c r="JJO29" s="383"/>
      <c r="JJP29" s="383"/>
      <c r="JJQ29" s="383"/>
      <c r="JJR29" s="383"/>
      <c r="JJS29" s="383"/>
      <c r="JJT29" s="383"/>
      <c r="JJU29" s="383"/>
      <c r="JJV29" s="383"/>
      <c r="JJW29" s="383"/>
      <c r="JJX29" s="383"/>
      <c r="JJY29" s="383"/>
      <c r="JJZ29" s="383"/>
      <c r="JKA29" s="383"/>
      <c r="JKB29" s="383"/>
      <c r="JKC29" s="383"/>
      <c r="JKD29" s="383"/>
      <c r="JKE29" s="383"/>
      <c r="JKF29" s="383"/>
      <c r="JKG29" s="383"/>
      <c r="JKH29" s="383"/>
      <c r="JKI29" s="383"/>
      <c r="JKJ29" s="383"/>
      <c r="JKK29" s="383"/>
      <c r="JKL29" s="383"/>
      <c r="JKM29" s="383"/>
      <c r="JKN29" s="383"/>
      <c r="JKO29" s="383"/>
      <c r="JKP29" s="383"/>
      <c r="JKQ29" s="383"/>
      <c r="JKR29" s="383"/>
      <c r="JKS29" s="383"/>
      <c r="JKT29" s="383"/>
      <c r="JKU29" s="383"/>
      <c r="JKV29" s="383"/>
      <c r="JKW29" s="383"/>
      <c r="JKX29" s="383"/>
      <c r="JKY29" s="383"/>
      <c r="JKZ29" s="383"/>
      <c r="JLA29" s="383"/>
      <c r="JLB29" s="383"/>
      <c r="JLC29" s="383"/>
      <c r="JLD29" s="383"/>
      <c r="JLE29" s="383"/>
      <c r="JLF29" s="383"/>
      <c r="JLG29" s="383"/>
      <c r="JLH29" s="383"/>
      <c r="JLI29" s="383"/>
      <c r="JLJ29" s="383"/>
      <c r="JLK29" s="383"/>
      <c r="JLL29" s="383"/>
      <c r="JLM29" s="383"/>
      <c r="JLN29" s="383"/>
      <c r="JLO29" s="383"/>
      <c r="JLP29" s="383"/>
      <c r="JLQ29" s="383"/>
      <c r="JLR29" s="383"/>
      <c r="JLS29" s="383"/>
      <c r="JLT29" s="383"/>
      <c r="JLU29" s="383"/>
      <c r="JLV29" s="383"/>
      <c r="JLW29" s="383"/>
      <c r="JLX29" s="383"/>
      <c r="JLY29" s="383"/>
      <c r="JLZ29" s="383"/>
      <c r="JMA29" s="383"/>
      <c r="JMB29" s="383"/>
      <c r="JMC29" s="383"/>
      <c r="JMD29" s="383"/>
      <c r="JME29" s="383"/>
      <c r="JMF29" s="383"/>
      <c r="JMG29" s="383"/>
      <c r="JMH29" s="383"/>
      <c r="JMI29" s="383"/>
      <c r="JMJ29" s="383"/>
      <c r="JMK29" s="383"/>
      <c r="JML29" s="383"/>
      <c r="JMM29" s="383"/>
      <c r="JMN29" s="383"/>
      <c r="JMO29" s="383"/>
      <c r="JMP29" s="383"/>
      <c r="JMQ29" s="383"/>
      <c r="JMR29" s="383"/>
      <c r="JMS29" s="383"/>
      <c r="JMT29" s="383"/>
      <c r="JMU29" s="383"/>
      <c r="JMV29" s="383"/>
      <c r="JMW29" s="383"/>
      <c r="JMX29" s="383"/>
      <c r="JMY29" s="383"/>
      <c r="JMZ29" s="383"/>
      <c r="JNA29" s="383"/>
      <c r="JNB29" s="383"/>
      <c r="JNC29" s="383"/>
      <c r="JND29" s="383"/>
      <c r="JNE29" s="383"/>
      <c r="JNF29" s="383"/>
      <c r="JNG29" s="383"/>
      <c r="JNH29" s="383"/>
      <c r="JNI29" s="383"/>
      <c r="JNJ29" s="383"/>
      <c r="JNK29" s="383"/>
      <c r="JNL29" s="383"/>
      <c r="JNM29" s="383"/>
      <c r="JNN29" s="383"/>
      <c r="JNO29" s="383"/>
      <c r="JNP29" s="383"/>
      <c r="JNQ29" s="383"/>
      <c r="JNR29" s="383"/>
      <c r="JNS29" s="383"/>
      <c r="JNT29" s="383"/>
      <c r="JNU29" s="383"/>
      <c r="JNV29" s="383"/>
      <c r="JNW29" s="383"/>
      <c r="JNX29" s="383"/>
      <c r="JNY29" s="383"/>
      <c r="JNZ29" s="383"/>
      <c r="JOA29" s="383"/>
      <c r="JOB29" s="383"/>
      <c r="JOC29" s="383"/>
      <c r="JOD29" s="383"/>
      <c r="JOE29" s="383"/>
      <c r="JOF29" s="383"/>
      <c r="JOG29" s="383"/>
      <c r="JOH29" s="383"/>
      <c r="JOI29" s="383"/>
      <c r="JOJ29" s="383"/>
      <c r="JOK29" s="383"/>
      <c r="JOL29" s="383"/>
      <c r="JOM29" s="383"/>
      <c r="JON29" s="383"/>
      <c r="JOO29" s="383"/>
      <c r="JOP29" s="383"/>
      <c r="JOQ29" s="383"/>
      <c r="JOR29" s="383"/>
      <c r="JOS29" s="383"/>
      <c r="JOT29" s="383"/>
      <c r="JOU29" s="383"/>
      <c r="JOV29" s="383"/>
      <c r="JOW29" s="383"/>
      <c r="JOX29" s="383"/>
      <c r="JOY29" s="383"/>
      <c r="JOZ29" s="383"/>
      <c r="JPA29" s="383"/>
      <c r="JPB29" s="383"/>
      <c r="JPC29" s="383"/>
      <c r="JPD29" s="383"/>
      <c r="JPE29" s="383"/>
      <c r="JPF29" s="383"/>
      <c r="JPG29" s="383"/>
      <c r="JPH29" s="383"/>
      <c r="JPI29" s="383"/>
      <c r="JPJ29" s="383"/>
      <c r="JPK29" s="383"/>
      <c r="JPL29" s="383"/>
      <c r="JPM29" s="383"/>
      <c r="JPN29" s="383"/>
      <c r="JPO29" s="383"/>
      <c r="JPP29" s="383"/>
      <c r="JPQ29" s="383"/>
      <c r="JPR29" s="383"/>
      <c r="JPS29" s="383"/>
      <c r="JPT29" s="383"/>
      <c r="JPU29" s="383"/>
      <c r="JPV29" s="383"/>
      <c r="JPW29" s="383"/>
      <c r="JPX29" s="383"/>
      <c r="JPY29" s="383"/>
      <c r="JPZ29" s="383"/>
      <c r="JQA29" s="383"/>
      <c r="JQB29" s="383"/>
      <c r="JQC29" s="383"/>
      <c r="JQD29" s="383"/>
      <c r="JQE29" s="383"/>
      <c r="JQF29" s="383"/>
      <c r="JQG29" s="383"/>
      <c r="JQH29" s="383"/>
      <c r="JQI29" s="383"/>
      <c r="JQJ29" s="383"/>
      <c r="JQK29" s="383"/>
      <c r="JQL29" s="383"/>
      <c r="JQM29" s="383"/>
      <c r="JQN29" s="383"/>
      <c r="JQO29" s="383"/>
      <c r="JQP29" s="383"/>
      <c r="JQQ29" s="383"/>
      <c r="JQR29" s="383"/>
      <c r="JQS29" s="383"/>
      <c r="JQT29" s="383"/>
      <c r="JQU29" s="383"/>
      <c r="JQV29" s="383"/>
      <c r="JQW29" s="383"/>
      <c r="JQX29" s="383"/>
      <c r="JQY29" s="383"/>
      <c r="JQZ29" s="383"/>
      <c r="JRA29" s="383"/>
      <c r="JRB29" s="383"/>
      <c r="JRC29" s="383"/>
      <c r="JRD29" s="383"/>
      <c r="JRE29" s="383"/>
      <c r="JRF29" s="383"/>
      <c r="JRG29" s="383"/>
      <c r="JRH29" s="383"/>
      <c r="JRI29" s="383"/>
      <c r="JRJ29" s="383"/>
      <c r="JRK29" s="383"/>
      <c r="JRL29" s="383"/>
      <c r="JRM29" s="383"/>
      <c r="JRN29" s="383"/>
      <c r="JRO29" s="383"/>
      <c r="JRP29" s="383"/>
      <c r="JRQ29" s="383"/>
      <c r="JRR29" s="383"/>
      <c r="JRS29" s="383"/>
      <c r="JRT29" s="383"/>
      <c r="JRU29" s="383"/>
      <c r="JRV29" s="383"/>
      <c r="JRW29" s="383"/>
      <c r="JRX29" s="383"/>
      <c r="JRY29" s="383"/>
      <c r="JRZ29" s="383"/>
      <c r="JSA29" s="383"/>
      <c r="JSB29" s="383"/>
      <c r="JSC29" s="383"/>
      <c r="JSD29" s="383"/>
      <c r="JSE29" s="383"/>
      <c r="JSF29" s="383"/>
      <c r="JSG29" s="383"/>
      <c r="JSH29" s="383"/>
      <c r="JSI29" s="383"/>
      <c r="JSJ29" s="383"/>
      <c r="JSK29" s="383"/>
      <c r="JSL29" s="383"/>
      <c r="JSM29" s="383"/>
      <c r="JSN29" s="383"/>
      <c r="JSO29" s="383"/>
      <c r="JSP29" s="383"/>
      <c r="JSQ29" s="383"/>
      <c r="JSR29" s="383"/>
      <c r="JSS29" s="383"/>
      <c r="JST29" s="383"/>
      <c r="JSU29" s="383"/>
      <c r="JSV29" s="383"/>
      <c r="JSW29" s="383"/>
      <c r="JSX29" s="383"/>
      <c r="JSY29" s="383"/>
      <c r="JSZ29" s="383"/>
      <c r="JTA29" s="383"/>
      <c r="JTB29" s="383"/>
      <c r="JTC29" s="383"/>
      <c r="JTD29" s="383"/>
      <c r="JTE29" s="383"/>
      <c r="JTF29" s="383"/>
      <c r="JTG29" s="383"/>
      <c r="JTH29" s="383"/>
      <c r="JTI29" s="383"/>
      <c r="JTJ29" s="383"/>
      <c r="JTK29" s="383"/>
      <c r="JTL29" s="383"/>
      <c r="JTM29" s="383"/>
      <c r="JTN29" s="383"/>
      <c r="JTO29" s="383"/>
      <c r="JTP29" s="383"/>
      <c r="JTQ29" s="383"/>
      <c r="JTR29" s="383"/>
      <c r="JTS29" s="383"/>
      <c r="JTT29" s="383"/>
      <c r="JTU29" s="383"/>
      <c r="JTV29" s="383"/>
      <c r="JTW29" s="383"/>
      <c r="JTX29" s="383"/>
      <c r="JTY29" s="383"/>
      <c r="JTZ29" s="383"/>
      <c r="JUA29" s="383"/>
      <c r="JUB29" s="383"/>
      <c r="JUC29" s="383"/>
      <c r="JUD29" s="383"/>
      <c r="JUE29" s="383"/>
      <c r="JUF29" s="383"/>
      <c r="JUG29" s="383"/>
      <c r="JUH29" s="383"/>
      <c r="JUI29" s="383"/>
      <c r="JUJ29" s="383"/>
      <c r="JUK29" s="383"/>
      <c r="JUL29" s="383"/>
      <c r="JUM29" s="383"/>
      <c r="JUN29" s="383"/>
      <c r="JUO29" s="383"/>
      <c r="JUP29" s="383"/>
      <c r="JUQ29" s="383"/>
      <c r="JUR29" s="383"/>
      <c r="JUS29" s="383"/>
      <c r="JUT29" s="383"/>
      <c r="JUU29" s="383"/>
      <c r="JUV29" s="383"/>
      <c r="JUW29" s="383"/>
      <c r="JUX29" s="383"/>
      <c r="JUY29" s="383"/>
      <c r="JUZ29" s="383"/>
      <c r="JVA29" s="383"/>
      <c r="JVB29" s="383"/>
      <c r="JVC29" s="383"/>
      <c r="JVD29" s="383"/>
      <c r="JVE29" s="383"/>
      <c r="JVF29" s="383"/>
      <c r="JVG29" s="383"/>
      <c r="JVH29" s="383"/>
      <c r="JVI29" s="383"/>
      <c r="JVJ29" s="383"/>
      <c r="JVK29" s="383"/>
      <c r="JVL29" s="383"/>
      <c r="JVM29" s="383"/>
      <c r="JVN29" s="383"/>
      <c r="JVO29" s="383"/>
      <c r="JVP29" s="383"/>
      <c r="JVQ29" s="383"/>
      <c r="JVR29" s="383"/>
      <c r="JVS29" s="383"/>
      <c r="JVT29" s="383"/>
      <c r="JVU29" s="383"/>
      <c r="JVV29" s="383"/>
      <c r="JVW29" s="383"/>
      <c r="JVX29" s="383"/>
      <c r="JVY29" s="383"/>
      <c r="JVZ29" s="383"/>
      <c r="JWA29" s="383"/>
      <c r="JWB29" s="383"/>
      <c r="JWC29" s="383"/>
      <c r="JWD29" s="383"/>
      <c r="JWE29" s="383"/>
      <c r="JWF29" s="383"/>
      <c r="JWG29" s="383"/>
      <c r="JWH29" s="383"/>
      <c r="JWI29" s="383"/>
      <c r="JWJ29" s="383"/>
      <c r="JWK29" s="383"/>
      <c r="JWL29" s="383"/>
      <c r="JWM29" s="383"/>
      <c r="JWN29" s="383"/>
      <c r="JWO29" s="383"/>
      <c r="JWP29" s="383"/>
      <c r="JWQ29" s="383"/>
      <c r="JWR29" s="383"/>
      <c r="JWS29" s="383"/>
      <c r="JWT29" s="383"/>
      <c r="JWU29" s="383"/>
      <c r="JWV29" s="383"/>
      <c r="JWW29" s="383"/>
      <c r="JWX29" s="383"/>
      <c r="JWY29" s="383"/>
      <c r="JWZ29" s="383"/>
      <c r="JXA29" s="383"/>
      <c r="JXB29" s="383"/>
      <c r="JXC29" s="383"/>
      <c r="JXD29" s="383"/>
      <c r="JXE29" s="383"/>
      <c r="JXF29" s="383"/>
      <c r="JXG29" s="383"/>
      <c r="JXH29" s="383"/>
      <c r="JXI29" s="383"/>
      <c r="JXJ29" s="383"/>
      <c r="JXK29" s="383"/>
      <c r="JXL29" s="383"/>
      <c r="JXM29" s="383"/>
      <c r="JXN29" s="383"/>
      <c r="JXO29" s="383"/>
      <c r="JXP29" s="383"/>
      <c r="JXQ29" s="383"/>
      <c r="JXR29" s="383"/>
      <c r="JXS29" s="383"/>
      <c r="JXT29" s="383"/>
      <c r="JXU29" s="383"/>
      <c r="JXV29" s="383"/>
      <c r="JXW29" s="383"/>
      <c r="JXX29" s="383"/>
      <c r="JXY29" s="383"/>
      <c r="JXZ29" s="383"/>
      <c r="JYA29" s="383"/>
      <c r="JYB29" s="383"/>
      <c r="JYC29" s="383"/>
      <c r="JYD29" s="383"/>
      <c r="JYE29" s="383"/>
      <c r="JYF29" s="383"/>
      <c r="JYG29" s="383"/>
      <c r="JYH29" s="383"/>
      <c r="JYI29" s="383"/>
      <c r="JYJ29" s="383"/>
      <c r="JYK29" s="383"/>
      <c r="JYL29" s="383"/>
      <c r="JYM29" s="383"/>
      <c r="JYN29" s="383"/>
      <c r="JYO29" s="383"/>
      <c r="JYP29" s="383"/>
      <c r="JYQ29" s="383"/>
      <c r="JYR29" s="383"/>
      <c r="JYS29" s="383"/>
      <c r="JYT29" s="383"/>
      <c r="JYU29" s="383"/>
      <c r="JYV29" s="383"/>
      <c r="JYW29" s="383"/>
      <c r="JYX29" s="383"/>
      <c r="JYY29" s="383"/>
      <c r="JYZ29" s="383"/>
      <c r="JZA29" s="383"/>
      <c r="JZB29" s="383"/>
      <c r="JZC29" s="383"/>
      <c r="JZD29" s="383"/>
      <c r="JZE29" s="383"/>
      <c r="JZF29" s="383"/>
      <c r="JZG29" s="383"/>
      <c r="JZH29" s="383"/>
      <c r="JZI29" s="383"/>
      <c r="JZJ29" s="383"/>
      <c r="JZK29" s="383"/>
      <c r="JZL29" s="383"/>
      <c r="JZM29" s="383"/>
      <c r="JZN29" s="383"/>
      <c r="JZO29" s="383"/>
      <c r="JZP29" s="383"/>
      <c r="JZQ29" s="383"/>
      <c r="JZR29" s="383"/>
      <c r="JZS29" s="383"/>
      <c r="JZT29" s="383"/>
      <c r="JZU29" s="383"/>
      <c r="JZV29" s="383"/>
      <c r="JZW29" s="383"/>
      <c r="JZX29" s="383"/>
      <c r="JZY29" s="383"/>
      <c r="JZZ29" s="383"/>
      <c r="KAA29" s="383"/>
      <c r="KAB29" s="383"/>
      <c r="KAC29" s="383"/>
      <c r="KAD29" s="383"/>
      <c r="KAE29" s="383"/>
      <c r="KAF29" s="383"/>
      <c r="KAG29" s="383"/>
      <c r="KAH29" s="383"/>
      <c r="KAI29" s="383"/>
      <c r="KAJ29" s="383"/>
      <c r="KAK29" s="383"/>
      <c r="KAL29" s="383"/>
      <c r="KAM29" s="383"/>
      <c r="KAN29" s="383"/>
      <c r="KAO29" s="383"/>
      <c r="KAP29" s="383"/>
      <c r="KAQ29" s="383"/>
      <c r="KAR29" s="383"/>
      <c r="KAS29" s="383"/>
      <c r="KAT29" s="383"/>
      <c r="KAU29" s="383"/>
      <c r="KAV29" s="383"/>
      <c r="KAW29" s="383"/>
      <c r="KAX29" s="383"/>
      <c r="KAY29" s="383"/>
      <c r="KAZ29" s="383"/>
      <c r="KBA29" s="383"/>
      <c r="KBB29" s="383"/>
      <c r="KBC29" s="383"/>
      <c r="KBD29" s="383"/>
      <c r="KBE29" s="383"/>
      <c r="KBF29" s="383"/>
      <c r="KBG29" s="383"/>
      <c r="KBH29" s="383"/>
      <c r="KBI29" s="383"/>
      <c r="KBJ29" s="383"/>
      <c r="KBK29" s="383"/>
      <c r="KBL29" s="383"/>
      <c r="KBM29" s="383"/>
      <c r="KBN29" s="383"/>
      <c r="KBO29" s="383"/>
      <c r="KBP29" s="383"/>
      <c r="KBQ29" s="383"/>
      <c r="KBR29" s="383"/>
      <c r="KBS29" s="383"/>
      <c r="KBT29" s="383"/>
      <c r="KBU29" s="383"/>
      <c r="KBV29" s="383"/>
      <c r="KBW29" s="383"/>
      <c r="KBX29" s="383"/>
      <c r="KBY29" s="383"/>
      <c r="KBZ29" s="383"/>
      <c r="KCA29" s="383"/>
      <c r="KCB29" s="383"/>
      <c r="KCC29" s="383"/>
      <c r="KCD29" s="383"/>
      <c r="KCE29" s="383"/>
      <c r="KCF29" s="383"/>
      <c r="KCG29" s="383"/>
      <c r="KCH29" s="383"/>
      <c r="KCI29" s="383"/>
      <c r="KCJ29" s="383"/>
      <c r="KCK29" s="383"/>
      <c r="KCL29" s="383"/>
      <c r="KCM29" s="383"/>
      <c r="KCN29" s="383"/>
      <c r="KCO29" s="383"/>
      <c r="KCP29" s="383"/>
      <c r="KCQ29" s="383"/>
      <c r="KCR29" s="383"/>
      <c r="KCS29" s="383"/>
      <c r="KCT29" s="383"/>
      <c r="KCU29" s="383"/>
      <c r="KCV29" s="383"/>
      <c r="KCW29" s="383"/>
      <c r="KCX29" s="383"/>
      <c r="KCY29" s="383"/>
      <c r="KCZ29" s="383"/>
      <c r="KDA29" s="383"/>
      <c r="KDB29" s="383"/>
      <c r="KDC29" s="383"/>
      <c r="KDD29" s="383"/>
      <c r="KDE29" s="383"/>
      <c r="KDF29" s="383"/>
      <c r="KDG29" s="383"/>
      <c r="KDH29" s="383"/>
      <c r="KDI29" s="383"/>
      <c r="KDJ29" s="383"/>
      <c r="KDK29" s="383"/>
      <c r="KDL29" s="383"/>
      <c r="KDM29" s="383"/>
      <c r="KDN29" s="383"/>
      <c r="KDO29" s="383"/>
      <c r="KDP29" s="383"/>
      <c r="KDQ29" s="383"/>
      <c r="KDR29" s="383"/>
      <c r="KDS29" s="383"/>
      <c r="KDT29" s="383"/>
      <c r="KDU29" s="383"/>
      <c r="KDV29" s="383"/>
      <c r="KDW29" s="383"/>
      <c r="KDX29" s="383"/>
      <c r="KDY29" s="383"/>
      <c r="KDZ29" s="383"/>
      <c r="KEA29" s="383"/>
      <c r="KEB29" s="383"/>
      <c r="KEC29" s="383"/>
      <c r="KED29" s="383"/>
      <c r="KEE29" s="383"/>
      <c r="KEF29" s="383"/>
      <c r="KEG29" s="383"/>
      <c r="KEH29" s="383"/>
      <c r="KEI29" s="383"/>
      <c r="KEJ29" s="383"/>
      <c r="KEK29" s="383"/>
      <c r="KEL29" s="383"/>
      <c r="KEM29" s="383"/>
      <c r="KEN29" s="383"/>
      <c r="KEO29" s="383"/>
      <c r="KEP29" s="383"/>
      <c r="KEQ29" s="383"/>
      <c r="KER29" s="383"/>
      <c r="KES29" s="383"/>
      <c r="KET29" s="383"/>
      <c r="KEU29" s="383"/>
      <c r="KEV29" s="383"/>
      <c r="KEW29" s="383"/>
      <c r="KEX29" s="383"/>
      <c r="KEY29" s="383"/>
      <c r="KEZ29" s="383"/>
      <c r="KFA29" s="383"/>
      <c r="KFB29" s="383"/>
      <c r="KFC29" s="383"/>
      <c r="KFD29" s="383"/>
      <c r="KFE29" s="383"/>
      <c r="KFF29" s="383"/>
      <c r="KFG29" s="383"/>
      <c r="KFH29" s="383"/>
      <c r="KFI29" s="383"/>
      <c r="KFJ29" s="383"/>
      <c r="KFK29" s="383"/>
      <c r="KFL29" s="383"/>
      <c r="KFM29" s="383"/>
      <c r="KFN29" s="383"/>
      <c r="KFO29" s="383"/>
      <c r="KFP29" s="383"/>
      <c r="KFQ29" s="383"/>
      <c r="KFR29" s="383"/>
      <c r="KFS29" s="383"/>
      <c r="KFT29" s="383"/>
      <c r="KFU29" s="383"/>
      <c r="KFV29" s="383"/>
      <c r="KFW29" s="383"/>
      <c r="KFX29" s="383"/>
      <c r="KFY29" s="383"/>
      <c r="KFZ29" s="383"/>
      <c r="KGA29" s="383"/>
      <c r="KGB29" s="383"/>
      <c r="KGC29" s="383"/>
      <c r="KGD29" s="383"/>
      <c r="KGE29" s="383"/>
      <c r="KGF29" s="383"/>
      <c r="KGG29" s="383"/>
      <c r="KGH29" s="383"/>
      <c r="KGI29" s="383"/>
      <c r="KGJ29" s="383"/>
      <c r="KGK29" s="383"/>
      <c r="KGL29" s="383"/>
      <c r="KGM29" s="383"/>
      <c r="KGN29" s="383"/>
      <c r="KGO29" s="383"/>
      <c r="KGP29" s="383"/>
      <c r="KGQ29" s="383"/>
      <c r="KGR29" s="383"/>
      <c r="KGS29" s="383"/>
      <c r="KGT29" s="383"/>
      <c r="KGU29" s="383"/>
      <c r="KGV29" s="383"/>
      <c r="KGW29" s="383"/>
      <c r="KGX29" s="383"/>
      <c r="KGY29" s="383"/>
      <c r="KGZ29" s="383"/>
      <c r="KHA29" s="383"/>
      <c r="KHB29" s="383"/>
      <c r="KHC29" s="383"/>
      <c r="KHD29" s="383"/>
      <c r="KHE29" s="383"/>
      <c r="KHF29" s="383"/>
      <c r="KHG29" s="383"/>
      <c r="KHH29" s="383"/>
      <c r="KHI29" s="383"/>
      <c r="KHJ29" s="383"/>
      <c r="KHK29" s="383"/>
      <c r="KHL29" s="383"/>
      <c r="KHM29" s="383"/>
      <c r="KHN29" s="383"/>
      <c r="KHO29" s="383"/>
      <c r="KHP29" s="383"/>
      <c r="KHQ29" s="383"/>
      <c r="KHR29" s="383"/>
      <c r="KHS29" s="383"/>
      <c r="KHT29" s="383"/>
      <c r="KHU29" s="383"/>
      <c r="KHV29" s="383"/>
      <c r="KHW29" s="383"/>
      <c r="KHX29" s="383"/>
      <c r="KHY29" s="383"/>
      <c r="KHZ29" s="383"/>
      <c r="KIA29" s="383"/>
      <c r="KIB29" s="383"/>
      <c r="KIC29" s="383"/>
      <c r="KID29" s="383"/>
      <c r="KIE29" s="383"/>
      <c r="KIF29" s="383"/>
      <c r="KIG29" s="383"/>
      <c r="KIH29" s="383"/>
      <c r="KII29" s="383"/>
      <c r="KIJ29" s="383"/>
      <c r="KIK29" s="383"/>
      <c r="KIL29" s="383"/>
      <c r="KIM29" s="383"/>
      <c r="KIN29" s="383"/>
      <c r="KIO29" s="383"/>
      <c r="KIP29" s="383"/>
      <c r="KIQ29" s="383"/>
      <c r="KIR29" s="383"/>
      <c r="KIS29" s="383"/>
      <c r="KIT29" s="383"/>
      <c r="KIU29" s="383"/>
      <c r="KIV29" s="383"/>
      <c r="KIW29" s="383"/>
      <c r="KIX29" s="383"/>
      <c r="KIY29" s="383"/>
      <c r="KIZ29" s="383"/>
      <c r="KJA29" s="383"/>
      <c r="KJB29" s="383"/>
      <c r="KJC29" s="383"/>
      <c r="KJD29" s="383"/>
      <c r="KJE29" s="383"/>
      <c r="KJF29" s="383"/>
      <c r="KJG29" s="383"/>
      <c r="KJH29" s="383"/>
      <c r="KJI29" s="383"/>
      <c r="KJJ29" s="383"/>
      <c r="KJK29" s="383"/>
      <c r="KJL29" s="383"/>
      <c r="KJM29" s="383"/>
      <c r="KJN29" s="383"/>
      <c r="KJO29" s="383"/>
      <c r="KJP29" s="383"/>
      <c r="KJQ29" s="383"/>
      <c r="KJR29" s="383"/>
      <c r="KJS29" s="383"/>
      <c r="KJT29" s="383"/>
      <c r="KJU29" s="383"/>
      <c r="KJV29" s="383"/>
      <c r="KJW29" s="383"/>
      <c r="KJX29" s="383"/>
      <c r="KJY29" s="383"/>
      <c r="KJZ29" s="383"/>
      <c r="KKA29" s="383"/>
      <c r="KKB29" s="383"/>
      <c r="KKC29" s="383"/>
      <c r="KKD29" s="383"/>
      <c r="KKE29" s="383"/>
      <c r="KKF29" s="383"/>
      <c r="KKG29" s="383"/>
      <c r="KKH29" s="383"/>
      <c r="KKI29" s="383"/>
      <c r="KKJ29" s="383"/>
      <c r="KKK29" s="383"/>
      <c r="KKL29" s="383"/>
      <c r="KKM29" s="383"/>
      <c r="KKN29" s="383"/>
      <c r="KKO29" s="383"/>
      <c r="KKP29" s="383"/>
      <c r="KKQ29" s="383"/>
      <c r="KKR29" s="383"/>
      <c r="KKS29" s="383"/>
      <c r="KKT29" s="383"/>
      <c r="KKU29" s="383"/>
      <c r="KKV29" s="383"/>
      <c r="KKW29" s="383"/>
      <c r="KKX29" s="383"/>
      <c r="KKY29" s="383"/>
      <c r="KKZ29" s="383"/>
      <c r="KLA29" s="383"/>
      <c r="KLB29" s="383"/>
      <c r="KLC29" s="383"/>
      <c r="KLD29" s="383"/>
      <c r="KLE29" s="383"/>
      <c r="KLF29" s="383"/>
      <c r="KLG29" s="383"/>
      <c r="KLH29" s="383"/>
      <c r="KLI29" s="383"/>
      <c r="KLJ29" s="383"/>
      <c r="KLK29" s="383"/>
      <c r="KLL29" s="383"/>
      <c r="KLM29" s="383"/>
      <c r="KLN29" s="383"/>
      <c r="KLO29" s="383"/>
      <c r="KLP29" s="383"/>
      <c r="KLQ29" s="383"/>
      <c r="KLR29" s="383"/>
      <c r="KLS29" s="383"/>
      <c r="KLT29" s="383"/>
      <c r="KLU29" s="383"/>
      <c r="KLV29" s="383"/>
      <c r="KLW29" s="383"/>
      <c r="KLX29" s="383"/>
      <c r="KLY29" s="383"/>
      <c r="KLZ29" s="383"/>
      <c r="KMA29" s="383"/>
      <c r="KMB29" s="383"/>
      <c r="KMC29" s="383"/>
      <c r="KMD29" s="383"/>
      <c r="KME29" s="383"/>
      <c r="KMF29" s="383"/>
      <c r="KMG29" s="383"/>
      <c r="KMH29" s="383"/>
      <c r="KMI29" s="383"/>
      <c r="KMJ29" s="383"/>
      <c r="KMK29" s="383"/>
      <c r="KML29" s="383"/>
      <c r="KMM29" s="383"/>
      <c r="KMN29" s="383"/>
      <c r="KMO29" s="383"/>
      <c r="KMP29" s="383"/>
      <c r="KMQ29" s="383"/>
      <c r="KMR29" s="383"/>
      <c r="KMS29" s="383"/>
      <c r="KMT29" s="383"/>
      <c r="KMU29" s="383"/>
      <c r="KMV29" s="383"/>
      <c r="KMW29" s="383"/>
      <c r="KMX29" s="383"/>
      <c r="KMY29" s="383"/>
      <c r="KMZ29" s="383"/>
      <c r="KNA29" s="383"/>
      <c r="KNB29" s="383"/>
      <c r="KNC29" s="383"/>
      <c r="KND29" s="383"/>
      <c r="KNE29" s="383"/>
      <c r="KNF29" s="383"/>
      <c r="KNG29" s="383"/>
      <c r="KNH29" s="383"/>
      <c r="KNI29" s="383"/>
      <c r="KNJ29" s="383"/>
      <c r="KNK29" s="383"/>
      <c r="KNL29" s="383"/>
      <c r="KNM29" s="383"/>
      <c r="KNN29" s="383"/>
      <c r="KNO29" s="383"/>
      <c r="KNP29" s="383"/>
      <c r="KNQ29" s="383"/>
      <c r="KNR29" s="383"/>
      <c r="KNS29" s="383"/>
      <c r="KNT29" s="383"/>
      <c r="KNU29" s="383"/>
      <c r="KNV29" s="383"/>
      <c r="KNW29" s="383"/>
      <c r="KNX29" s="383"/>
      <c r="KNY29" s="383"/>
      <c r="KNZ29" s="383"/>
      <c r="KOA29" s="383"/>
      <c r="KOB29" s="383"/>
      <c r="KOC29" s="383"/>
      <c r="KOD29" s="383"/>
      <c r="KOE29" s="383"/>
      <c r="KOF29" s="383"/>
      <c r="KOG29" s="383"/>
      <c r="KOH29" s="383"/>
      <c r="KOI29" s="383"/>
      <c r="KOJ29" s="383"/>
      <c r="KOK29" s="383"/>
      <c r="KOL29" s="383"/>
      <c r="KOM29" s="383"/>
      <c r="KON29" s="383"/>
      <c r="KOO29" s="383"/>
      <c r="KOP29" s="383"/>
      <c r="KOQ29" s="383"/>
      <c r="KOR29" s="383"/>
      <c r="KOS29" s="383"/>
      <c r="KOT29" s="383"/>
      <c r="KOU29" s="383"/>
      <c r="KOV29" s="383"/>
      <c r="KOW29" s="383"/>
      <c r="KOX29" s="383"/>
      <c r="KOY29" s="383"/>
      <c r="KOZ29" s="383"/>
      <c r="KPA29" s="383"/>
      <c r="KPB29" s="383"/>
      <c r="KPC29" s="383"/>
      <c r="KPD29" s="383"/>
      <c r="KPE29" s="383"/>
      <c r="KPF29" s="383"/>
      <c r="KPG29" s="383"/>
      <c r="KPH29" s="383"/>
      <c r="KPI29" s="383"/>
      <c r="KPJ29" s="383"/>
      <c r="KPK29" s="383"/>
      <c r="KPL29" s="383"/>
      <c r="KPM29" s="383"/>
      <c r="KPN29" s="383"/>
      <c r="KPO29" s="383"/>
      <c r="KPP29" s="383"/>
      <c r="KPQ29" s="383"/>
      <c r="KPR29" s="383"/>
      <c r="KPS29" s="383"/>
      <c r="KPT29" s="383"/>
      <c r="KPU29" s="383"/>
      <c r="KPV29" s="383"/>
      <c r="KPW29" s="383"/>
      <c r="KPX29" s="383"/>
      <c r="KPY29" s="383"/>
      <c r="KPZ29" s="383"/>
      <c r="KQA29" s="383"/>
      <c r="KQB29" s="383"/>
      <c r="KQC29" s="383"/>
      <c r="KQD29" s="383"/>
      <c r="KQE29" s="383"/>
      <c r="KQF29" s="383"/>
      <c r="KQG29" s="383"/>
      <c r="KQH29" s="383"/>
      <c r="KQI29" s="383"/>
      <c r="KQJ29" s="383"/>
      <c r="KQK29" s="383"/>
      <c r="KQL29" s="383"/>
      <c r="KQM29" s="383"/>
      <c r="KQN29" s="383"/>
      <c r="KQO29" s="383"/>
      <c r="KQP29" s="383"/>
      <c r="KQQ29" s="383"/>
      <c r="KQR29" s="383"/>
      <c r="KQS29" s="383"/>
      <c r="KQT29" s="383"/>
      <c r="KQU29" s="383"/>
      <c r="KQV29" s="383"/>
      <c r="KQW29" s="383"/>
      <c r="KQX29" s="383"/>
      <c r="KQY29" s="383"/>
      <c r="KQZ29" s="383"/>
      <c r="KRA29" s="383"/>
      <c r="KRB29" s="383"/>
      <c r="KRC29" s="383"/>
      <c r="KRD29" s="383"/>
      <c r="KRE29" s="383"/>
      <c r="KRF29" s="383"/>
      <c r="KRG29" s="383"/>
      <c r="KRH29" s="383"/>
      <c r="KRI29" s="383"/>
      <c r="KRJ29" s="383"/>
      <c r="KRK29" s="383"/>
      <c r="KRL29" s="383"/>
      <c r="KRM29" s="383"/>
      <c r="KRN29" s="383"/>
      <c r="KRO29" s="383"/>
      <c r="KRP29" s="383"/>
      <c r="KRQ29" s="383"/>
      <c r="KRR29" s="383"/>
      <c r="KRS29" s="383"/>
      <c r="KRT29" s="383"/>
      <c r="KRU29" s="383"/>
      <c r="KRV29" s="383"/>
      <c r="KRW29" s="383"/>
      <c r="KRX29" s="383"/>
      <c r="KRY29" s="383"/>
      <c r="KRZ29" s="383"/>
      <c r="KSA29" s="383"/>
      <c r="KSB29" s="383"/>
      <c r="KSC29" s="383"/>
      <c r="KSD29" s="383"/>
      <c r="KSE29" s="383"/>
      <c r="KSF29" s="383"/>
      <c r="KSG29" s="383"/>
      <c r="KSH29" s="383"/>
      <c r="KSI29" s="383"/>
      <c r="KSJ29" s="383"/>
      <c r="KSK29" s="383"/>
      <c r="KSL29" s="383"/>
      <c r="KSM29" s="383"/>
      <c r="KSN29" s="383"/>
      <c r="KSO29" s="383"/>
      <c r="KSP29" s="383"/>
      <c r="KSQ29" s="383"/>
      <c r="KSR29" s="383"/>
      <c r="KSS29" s="383"/>
      <c r="KST29" s="383"/>
      <c r="KSU29" s="383"/>
      <c r="KSV29" s="383"/>
      <c r="KSW29" s="383"/>
      <c r="KSX29" s="383"/>
      <c r="KSY29" s="383"/>
      <c r="KSZ29" s="383"/>
      <c r="KTA29" s="383"/>
      <c r="KTB29" s="383"/>
      <c r="KTC29" s="383"/>
      <c r="KTD29" s="383"/>
      <c r="KTE29" s="383"/>
      <c r="KTF29" s="383"/>
      <c r="KTG29" s="383"/>
      <c r="KTH29" s="383"/>
      <c r="KTI29" s="383"/>
      <c r="KTJ29" s="383"/>
      <c r="KTK29" s="383"/>
      <c r="KTL29" s="383"/>
      <c r="KTM29" s="383"/>
      <c r="KTN29" s="383"/>
      <c r="KTO29" s="383"/>
      <c r="KTP29" s="383"/>
      <c r="KTQ29" s="383"/>
      <c r="KTR29" s="383"/>
      <c r="KTS29" s="383"/>
      <c r="KTT29" s="383"/>
      <c r="KTU29" s="383"/>
      <c r="KTV29" s="383"/>
      <c r="KTW29" s="383"/>
      <c r="KTX29" s="383"/>
      <c r="KTY29" s="383"/>
      <c r="KTZ29" s="383"/>
      <c r="KUA29" s="383"/>
      <c r="KUB29" s="383"/>
      <c r="KUC29" s="383"/>
      <c r="KUD29" s="383"/>
      <c r="KUE29" s="383"/>
      <c r="KUF29" s="383"/>
      <c r="KUG29" s="383"/>
      <c r="KUH29" s="383"/>
      <c r="KUI29" s="383"/>
      <c r="KUJ29" s="383"/>
      <c r="KUK29" s="383"/>
      <c r="KUL29" s="383"/>
      <c r="KUM29" s="383"/>
      <c r="KUN29" s="383"/>
      <c r="KUO29" s="383"/>
      <c r="KUP29" s="383"/>
      <c r="KUQ29" s="383"/>
      <c r="KUR29" s="383"/>
      <c r="KUS29" s="383"/>
      <c r="KUT29" s="383"/>
      <c r="KUU29" s="383"/>
      <c r="KUV29" s="383"/>
      <c r="KUW29" s="383"/>
      <c r="KUX29" s="383"/>
      <c r="KUY29" s="383"/>
      <c r="KUZ29" s="383"/>
      <c r="KVA29" s="383"/>
      <c r="KVB29" s="383"/>
      <c r="KVC29" s="383"/>
      <c r="KVD29" s="383"/>
      <c r="KVE29" s="383"/>
      <c r="KVF29" s="383"/>
      <c r="KVG29" s="383"/>
      <c r="KVH29" s="383"/>
      <c r="KVI29" s="383"/>
      <c r="KVJ29" s="383"/>
      <c r="KVK29" s="383"/>
      <c r="KVL29" s="383"/>
      <c r="KVM29" s="383"/>
      <c r="KVN29" s="383"/>
      <c r="KVO29" s="383"/>
      <c r="KVP29" s="383"/>
      <c r="KVQ29" s="383"/>
      <c r="KVR29" s="383"/>
      <c r="KVS29" s="383"/>
      <c r="KVT29" s="383"/>
      <c r="KVU29" s="383"/>
      <c r="KVV29" s="383"/>
      <c r="KVW29" s="383"/>
      <c r="KVX29" s="383"/>
      <c r="KVY29" s="383"/>
      <c r="KVZ29" s="383"/>
      <c r="KWA29" s="383"/>
      <c r="KWB29" s="383"/>
      <c r="KWC29" s="383"/>
      <c r="KWD29" s="383"/>
      <c r="KWE29" s="383"/>
      <c r="KWF29" s="383"/>
      <c r="KWG29" s="383"/>
      <c r="KWH29" s="383"/>
      <c r="KWI29" s="383"/>
      <c r="KWJ29" s="383"/>
      <c r="KWK29" s="383"/>
      <c r="KWL29" s="383"/>
      <c r="KWM29" s="383"/>
      <c r="KWN29" s="383"/>
      <c r="KWO29" s="383"/>
      <c r="KWP29" s="383"/>
      <c r="KWQ29" s="383"/>
      <c r="KWR29" s="383"/>
      <c r="KWS29" s="383"/>
      <c r="KWT29" s="383"/>
      <c r="KWU29" s="383"/>
      <c r="KWV29" s="383"/>
      <c r="KWW29" s="383"/>
      <c r="KWX29" s="383"/>
      <c r="KWY29" s="383"/>
      <c r="KWZ29" s="383"/>
      <c r="KXA29" s="383"/>
      <c r="KXB29" s="383"/>
      <c r="KXC29" s="383"/>
      <c r="KXD29" s="383"/>
      <c r="KXE29" s="383"/>
      <c r="KXF29" s="383"/>
      <c r="KXG29" s="383"/>
      <c r="KXH29" s="383"/>
      <c r="KXI29" s="383"/>
      <c r="KXJ29" s="383"/>
      <c r="KXK29" s="383"/>
      <c r="KXL29" s="383"/>
      <c r="KXM29" s="383"/>
      <c r="KXN29" s="383"/>
      <c r="KXO29" s="383"/>
      <c r="KXP29" s="383"/>
      <c r="KXQ29" s="383"/>
      <c r="KXR29" s="383"/>
      <c r="KXS29" s="383"/>
      <c r="KXT29" s="383"/>
      <c r="KXU29" s="383"/>
      <c r="KXV29" s="383"/>
      <c r="KXW29" s="383"/>
      <c r="KXX29" s="383"/>
      <c r="KXY29" s="383"/>
      <c r="KXZ29" s="383"/>
      <c r="KYA29" s="383"/>
      <c r="KYB29" s="383"/>
      <c r="KYC29" s="383"/>
      <c r="KYD29" s="383"/>
      <c r="KYE29" s="383"/>
      <c r="KYF29" s="383"/>
      <c r="KYG29" s="383"/>
      <c r="KYH29" s="383"/>
      <c r="KYI29" s="383"/>
      <c r="KYJ29" s="383"/>
      <c r="KYK29" s="383"/>
      <c r="KYL29" s="383"/>
      <c r="KYM29" s="383"/>
      <c r="KYN29" s="383"/>
      <c r="KYO29" s="383"/>
      <c r="KYP29" s="383"/>
      <c r="KYQ29" s="383"/>
      <c r="KYR29" s="383"/>
      <c r="KYS29" s="383"/>
      <c r="KYT29" s="383"/>
      <c r="KYU29" s="383"/>
      <c r="KYV29" s="383"/>
      <c r="KYW29" s="383"/>
      <c r="KYX29" s="383"/>
      <c r="KYY29" s="383"/>
      <c r="KYZ29" s="383"/>
      <c r="KZA29" s="383"/>
      <c r="KZB29" s="383"/>
      <c r="KZC29" s="383"/>
      <c r="KZD29" s="383"/>
      <c r="KZE29" s="383"/>
      <c r="KZF29" s="383"/>
      <c r="KZG29" s="383"/>
      <c r="KZH29" s="383"/>
      <c r="KZI29" s="383"/>
      <c r="KZJ29" s="383"/>
      <c r="KZK29" s="383"/>
      <c r="KZL29" s="383"/>
      <c r="KZM29" s="383"/>
      <c r="KZN29" s="383"/>
      <c r="KZO29" s="383"/>
      <c r="KZP29" s="383"/>
      <c r="KZQ29" s="383"/>
      <c r="KZR29" s="383"/>
      <c r="KZS29" s="383"/>
      <c r="KZT29" s="383"/>
      <c r="KZU29" s="383"/>
      <c r="KZV29" s="383"/>
      <c r="KZW29" s="383"/>
      <c r="KZX29" s="383"/>
      <c r="KZY29" s="383"/>
      <c r="KZZ29" s="383"/>
      <c r="LAA29" s="383"/>
      <c r="LAB29" s="383"/>
      <c r="LAC29" s="383"/>
      <c r="LAD29" s="383"/>
      <c r="LAE29" s="383"/>
      <c r="LAF29" s="383"/>
      <c r="LAG29" s="383"/>
      <c r="LAH29" s="383"/>
      <c r="LAI29" s="383"/>
      <c r="LAJ29" s="383"/>
      <c r="LAK29" s="383"/>
      <c r="LAL29" s="383"/>
      <c r="LAM29" s="383"/>
      <c r="LAN29" s="383"/>
      <c r="LAO29" s="383"/>
      <c r="LAP29" s="383"/>
      <c r="LAQ29" s="383"/>
      <c r="LAR29" s="383"/>
      <c r="LAS29" s="383"/>
      <c r="LAT29" s="383"/>
      <c r="LAU29" s="383"/>
      <c r="LAV29" s="383"/>
      <c r="LAW29" s="383"/>
      <c r="LAX29" s="383"/>
      <c r="LAY29" s="383"/>
      <c r="LAZ29" s="383"/>
      <c r="LBA29" s="383"/>
      <c r="LBB29" s="383"/>
      <c r="LBC29" s="383"/>
      <c r="LBD29" s="383"/>
      <c r="LBE29" s="383"/>
      <c r="LBF29" s="383"/>
      <c r="LBG29" s="383"/>
      <c r="LBH29" s="383"/>
      <c r="LBI29" s="383"/>
      <c r="LBJ29" s="383"/>
      <c r="LBK29" s="383"/>
      <c r="LBL29" s="383"/>
      <c r="LBM29" s="383"/>
      <c r="LBN29" s="383"/>
      <c r="LBO29" s="383"/>
      <c r="LBP29" s="383"/>
      <c r="LBQ29" s="383"/>
      <c r="LBR29" s="383"/>
      <c r="LBS29" s="383"/>
      <c r="LBT29" s="383"/>
      <c r="LBU29" s="383"/>
      <c r="LBV29" s="383"/>
      <c r="LBW29" s="383"/>
      <c r="LBX29" s="383"/>
      <c r="LBY29" s="383"/>
      <c r="LBZ29" s="383"/>
      <c r="LCA29" s="383"/>
      <c r="LCB29" s="383"/>
      <c r="LCC29" s="383"/>
      <c r="LCD29" s="383"/>
      <c r="LCE29" s="383"/>
      <c r="LCF29" s="383"/>
      <c r="LCG29" s="383"/>
      <c r="LCH29" s="383"/>
      <c r="LCI29" s="383"/>
      <c r="LCJ29" s="383"/>
      <c r="LCK29" s="383"/>
      <c r="LCL29" s="383"/>
      <c r="LCM29" s="383"/>
      <c r="LCN29" s="383"/>
      <c r="LCO29" s="383"/>
      <c r="LCP29" s="383"/>
      <c r="LCQ29" s="383"/>
      <c r="LCR29" s="383"/>
      <c r="LCS29" s="383"/>
      <c r="LCT29" s="383"/>
      <c r="LCU29" s="383"/>
      <c r="LCV29" s="383"/>
      <c r="LCW29" s="383"/>
      <c r="LCX29" s="383"/>
      <c r="LCY29" s="383"/>
      <c r="LCZ29" s="383"/>
      <c r="LDA29" s="383"/>
      <c r="LDB29" s="383"/>
      <c r="LDC29" s="383"/>
      <c r="LDD29" s="383"/>
      <c r="LDE29" s="383"/>
      <c r="LDF29" s="383"/>
      <c r="LDG29" s="383"/>
      <c r="LDH29" s="383"/>
      <c r="LDI29" s="383"/>
      <c r="LDJ29" s="383"/>
      <c r="LDK29" s="383"/>
      <c r="LDL29" s="383"/>
      <c r="LDM29" s="383"/>
      <c r="LDN29" s="383"/>
      <c r="LDO29" s="383"/>
      <c r="LDP29" s="383"/>
      <c r="LDQ29" s="383"/>
      <c r="LDR29" s="383"/>
      <c r="LDS29" s="383"/>
      <c r="LDT29" s="383"/>
      <c r="LDU29" s="383"/>
      <c r="LDV29" s="383"/>
      <c r="LDW29" s="383"/>
      <c r="LDX29" s="383"/>
      <c r="LDY29" s="383"/>
      <c r="LDZ29" s="383"/>
      <c r="LEA29" s="383"/>
      <c r="LEB29" s="383"/>
      <c r="LEC29" s="383"/>
      <c r="LED29" s="383"/>
      <c r="LEE29" s="383"/>
      <c r="LEF29" s="383"/>
      <c r="LEG29" s="383"/>
      <c r="LEH29" s="383"/>
      <c r="LEI29" s="383"/>
      <c r="LEJ29" s="383"/>
      <c r="LEK29" s="383"/>
      <c r="LEL29" s="383"/>
      <c r="LEM29" s="383"/>
      <c r="LEN29" s="383"/>
      <c r="LEO29" s="383"/>
      <c r="LEP29" s="383"/>
      <c r="LEQ29" s="383"/>
      <c r="LER29" s="383"/>
      <c r="LES29" s="383"/>
      <c r="LET29" s="383"/>
      <c r="LEU29" s="383"/>
      <c r="LEV29" s="383"/>
      <c r="LEW29" s="383"/>
      <c r="LEX29" s="383"/>
      <c r="LEY29" s="383"/>
      <c r="LEZ29" s="383"/>
      <c r="LFA29" s="383"/>
      <c r="LFB29" s="383"/>
      <c r="LFC29" s="383"/>
      <c r="LFD29" s="383"/>
      <c r="LFE29" s="383"/>
      <c r="LFF29" s="383"/>
      <c r="LFG29" s="383"/>
      <c r="LFH29" s="383"/>
      <c r="LFI29" s="383"/>
      <c r="LFJ29" s="383"/>
      <c r="LFK29" s="383"/>
      <c r="LFL29" s="383"/>
      <c r="LFM29" s="383"/>
      <c r="LFN29" s="383"/>
      <c r="LFO29" s="383"/>
      <c r="LFP29" s="383"/>
      <c r="LFQ29" s="383"/>
      <c r="LFR29" s="383"/>
      <c r="LFS29" s="383"/>
      <c r="LFT29" s="383"/>
      <c r="LFU29" s="383"/>
      <c r="LFV29" s="383"/>
      <c r="LFW29" s="383"/>
      <c r="LFX29" s="383"/>
      <c r="LFY29" s="383"/>
      <c r="LFZ29" s="383"/>
      <c r="LGA29" s="383"/>
      <c r="LGB29" s="383"/>
      <c r="LGC29" s="383"/>
      <c r="LGD29" s="383"/>
      <c r="LGE29" s="383"/>
      <c r="LGF29" s="383"/>
      <c r="LGG29" s="383"/>
      <c r="LGH29" s="383"/>
      <c r="LGI29" s="383"/>
      <c r="LGJ29" s="383"/>
      <c r="LGK29" s="383"/>
      <c r="LGL29" s="383"/>
      <c r="LGM29" s="383"/>
      <c r="LGN29" s="383"/>
      <c r="LGO29" s="383"/>
      <c r="LGP29" s="383"/>
      <c r="LGQ29" s="383"/>
      <c r="LGR29" s="383"/>
      <c r="LGS29" s="383"/>
      <c r="LGT29" s="383"/>
      <c r="LGU29" s="383"/>
      <c r="LGV29" s="383"/>
      <c r="LGW29" s="383"/>
      <c r="LGX29" s="383"/>
      <c r="LGY29" s="383"/>
      <c r="LGZ29" s="383"/>
      <c r="LHA29" s="383"/>
      <c r="LHB29" s="383"/>
      <c r="LHC29" s="383"/>
      <c r="LHD29" s="383"/>
      <c r="LHE29" s="383"/>
      <c r="LHF29" s="383"/>
      <c r="LHG29" s="383"/>
      <c r="LHH29" s="383"/>
      <c r="LHI29" s="383"/>
      <c r="LHJ29" s="383"/>
      <c r="LHK29" s="383"/>
      <c r="LHL29" s="383"/>
      <c r="LHM29" s="383"/>
      <c r="LHN29" s="383"/>
      <c r="LHO29" s="383"/>
      <c r="LHP29" s="383"/>
      <c r="LHQ29" s="383"/>
      <c r="LHR29" s="383"/>
      <c r="LHS29" s="383"/>
      <c r="LHT29" s="383"/>
      <c r="LHU29" s="383"/>
      <c r="LHV29" s="383"/>
      <c r="LHW29" s="383"/>
      <c r="LHX29" s="383"/>
      <c r="LHY29" s="383"/>
      <c r="LHZ29" s="383"/>
      <c r="LIA29" s="383"/>
      <c r="LIB29" s="383"/>
      <c r="LIC29" s="383"/>
      <c r="LID29" s="383"/>
      <c r="LIE29" s="383"/>
      <c r="LIF29" s="383"/>
      <c r="LIG29" s="383"/>
      <c r="LIH29" s="383"/>
      <c r="LII29" s="383"/>
      <c r="LIJ29" s="383"/>
      <c r="LIK29" s="383"/>
      <c r="LIL29" s="383"/>
      <c r="LIM29" s="383"/>
      <c r="LIN29" s="383"/>
      <c r="LIO29" s="383"/>
      <c r="LIP29" s="383"/>
      <c r="LIQ29" s="383"/>
      <c r="LIR29" s="383"/>
      <c r="LIS29" s="383"/>
      <c r="LIT29" s="383"/>
      <c r="LIU29" s="383"/>
      <c r="LIV29" s="383"/>
      <c r="LIW29" s="383"/>
      <c r="LIX29" s="383"/>
      <c r="LIY29" s="383"/>
      <c r="LIZ29" s="383"/>
      <c r="LJA29" s="383"/>
      <c r="LJB29" s="383"/>
      <c r="LJC29" s="383"/>
      <c r="LJD29" s="383"/>
      <c r="LJE29" s="383"/>
      <c r="LJF29" s="383"/>
      <c r="LJG29" s="383"/>
      <c r="LJH29" s="383"/>
      <c r="LJI29" s="383"/>
      <c r="LJJ29" s="383"/>
      <c r="LJK29" s="383"/>
      <c r="LJL29" s="383"/>
      <c r="LJM29" s="383"/>
      <c r="LJN29" s="383"/>
      <c r="LJO29" s="383"/>
      <c r="LJP29" s="383"/>
      <c r="LJQ29" s="383"/>
      <c r="LJR29" s="383"/>
      <c r="LJS29" s="383"/>
      <c r="LJT29" s="383"/>
      <c r="LJU29" s="383"/>
      <c r="LJV29" s="383"/>
      <c r="LJW29" s="383"/>
      <c r="LJX29" s="383"/>
      <c r="LJY29" s="383"/>
      <c r="LJZ29" s="383"/>
      <c r="LKA29" s="383"/>
      <c r="LKB29" s="383"/>
      <c r="LKC29" s="383"/>
      <c r="LKD29" s="383"/>
      <c r="LKE29" s="383"/>
      <c r="LKF29" s="383"/>
      <c r="LKG29" s="383"/>
      <c r="LKH29" s="383"/>
      <c r="LKI29" s="383"/>
      <c r="LKJ29" s="383"/>
      <c r="LKK29" s="383"/>
      <c r="LKL29" s="383"/>
      <c r="LKM29" s="383"/>
      <c r="LKN29" s="383"/>
      <c r="LKO29" s="383"/>
      <c r="LKP29" s="383"/>
      <c r="LKQ29" s="383"/>
      <c r="LKR29" s="383"/>
      <c r="LKS29" s="383"/>
      <c r="LKT29" s="383"/>
      <c r="LKU29" s="383"/>
      <c r="LKV29" s="383"/>
      <c r="LKW29" s="383"/>
      <c r="LKX29" s="383"/>
      <c r="LKY29" s="383"/>
      <c r="LKZ29" s="383"/>
      <c r="LLA29" s="383"/>
      <c r="LLB29" s="383"/>
      <c r="LLC29" s="383"/>
      <c r="LLD29" s="383"/>
      <c r="LLE29" s="383"/>
      <c r="LLF29" s="383"/>
      <c r="LLG29" s="383"/>
      <c r="LLH29" s="383"/>
      <c r="LLI29" s="383"/>
      <c r="LLJ29" s="383"/>
      <c r="LLK29" s="383"/>
      <c r="LLL29" s="383"/>
      <c r="LLM29" s="383"/>
      <c r="LLN29" s="383"/>
      <c r="LLO29" s="383"/>
      <c r="LLP29" s="383"/>
      <c r="LLQ29" s="383"/>
      <c r="LLR29" s="383"/>
      <c r="LLS29" s="383"/>
      <c r="LLT29" s="383"/>
      <c r="LLU29" s="383"/>
      <c r="LLV29" s="383"/>
      <c r="LLW29" s="383"/>
      <c r="LLX29" s="383"/>
      <c r="LLY29" s="383"/>
      <c r="LLZ29" s="383"/>
      <c r="LMA29" s="383"/>
      <c r="LMB29" s="383"/>
      <c r="LMC29" s="383"/>
      <c r="LMD29" s="383"/>
      <c r="LME29" s="383"/>
      <c r="LMF29" s="383"/>
      <c r="LMG29" s="383"/>
      <c r="LMH29" s="383"/>
      <c r="LMI29" s="383"/>
      <c r="LMJ29" s="383"/>
      <c r="LMK29" s="383"/>
      <c r="LML29" s="383"/>
      <c r="LMM29" s="383"/>
      <c r="LMN29" s="383"/>
      <c r="LMO29" s="383"/>
      <c r="LMP29" s="383"/>
      <c r="LMQ29" s="383"/>
      <c r="LMR29" s="383"/>
      <c r="LMS29" s="383"/>
      <c r="LMT29" s="383"/>
      <c r="LMU29" s="383"/>
      <c r="LMV29" s="383"/>
      <c r="LMW29" s="383"/>
      <c r="LMX29" s="383"/>
      <c r="LMY29" s="383"/>
      <c r="LMZ29" s="383"/>
      <c r="LNA29" s="383"/>
      <c r="LNB29" s="383"/>
      <c r="LNC29" s="383"/>
      <c r="LND29" s="383"/>
      <c r="LNE29" s="383"/>
      <c r="LNF29" s="383"/>
      <c r="LNG29" s="383"/>
      <c r="LNH29" s="383"/>
      <c r="LNI29" s="383"/>
      <c r="LNJ29" s="383"/>
      <c r="LNK29" s="383"/>
      <c r="LNL29" s="383"/>
      <c r="LNM29" s="383"/>
      <c r="LNN29" s="383"/>
      <c r="LNO29" s="383"/>
      <c r="LNP29" s="383"/>
      <c r="LNQ29" s="383"/>
      <c r="LNR29" s="383"/>
      <c r="LNS29" s="383"/>
      <c r="LNT29" s="383"/>
      <c r="LNU29" s="383"/>
      <c r="LNV29" s="383"/>
      <c r="LNW29" s="383"/>
      <c r="LNX29" s="383"/>
      <c r="LNY29" s="383"/>
      <c r="LNZ29" s="383"/>
      <c r="LOA29" s="383"/>
      <c r="LOB29" s="383"/>
      <c r="LOC29" s="383"/>
      <c r="LOD29" s="383"/>
      <c r="LOE29" s="383"/>
      <c r="LOF29" s="383"/>
      <c r="LOG29" s="383"/>
      <c r="LOH29" s="383"/>
      <c r="LOI29" s="383"/>
      <c r="LOJ29" s="383"/>
      <c r="LOK29" s="383"/>
      <c r="LOL29" s="383"/>
      <c r="LOM29" s="383"/>
      <c r="LON29" s="383"/>
      <c r="LOO29" s="383"/>
      <c r="LOP29" s="383"/>
      <c r="LOQ29" s="383"/>
      <c r="LOR29" s="383"/>
      <c r="LOS29" s="383"/>
      <c r="LOT29" s="383"/>
      <c r="LOU29" s="383"/>
      <c r="LOV29" s="383"/>
      <c r="LOW29" s="383"/>
      <c r="LOX29" s="383"/>
      <c r="LOY29" s="383"/>
      <c r="LOZ29" s="383"/>
      <c r="LPA29" s="383"/>
      <c r="LPB29" s="383"/>
      <c r="LPC29" s="383"/>
      <c r="LPD29" s="383"/>
      <c r="LPE29" s="383"/>
      <c r="LPF29" s="383"/>
      <c r="LPG29" s="383"/>
      <c r="LPH29" s="383"/>
      <c r="LPI29" s="383"/>
      <c r="LPJ29" s="383"/>
      <c r="LPK29" s="383"/>
      <c r="LPL29" s="383"/>
      <c r="LPM29" s="383"/>
      <c r="LPN29" s="383"/>
      <c r="LPO29" s="383"/>
      <c r="LPP29" s="383"/>
      <c r="LPQ29" s="383"/>
      <c r="LPR29" s="383"/>
      <c r="LPS29" s="383"/>
      <c r="LPT29" s="383"/>
      <c r="LPU29" s="383"/>
      <c r="LPV29" s="383"/>
      <c r="LPW29" s="383"/>
      <c r="LPX29" s="383"/>
      <c r="LPY29" s="383"/>
      <c r="LPZ29" s="383"/>
      <c r="LQA29" s="383"/>
      <c r="LQB29" s="383"/>
      <c r="LQC29" s="383"/>
      <c r="LQD29" s="383"/>
      <c r="LQE29" s="383"/>
      <c r="LQF29" s="383"/>
      <c r="LQG29" s="383"/>
      <c r="LQH29" s="383"/>
      <c r="LQI29" s="383"/>
      <c r="LQJ29" s="383"/>
      <c r="LQK29" s="383"/>
      <c r="LQL29" s="383"/>
      <c r="LQM29" s="383"/>
      <c r="LQN29" s="383"/>
      <c r="LQO29" s="383"/>
      <c r="LQP29" s="383"/>
      <c r="LQQ29" s="383"/>
      <c r="LQR29" s="383"/>
      <c r="LQS29" s="383"/>
      <c r="LQT29" s="383"/>
      <c r="LQU29" s="383"/>
      <c r="LQV29" s="383"/>
      <c r="LQW29" s="383"/>
      <c r="LQX29" s="383"/>
      <c r="LQY29" s="383"/>
      <c r="LQZ29" s="383"/>
      <c r="LRA29" s="383"/>
      <c r="LRB29" s="383"/>
      <c r="LRC29" s="383"/>
      <c r="LRD29" s="383"/>
      <c r="LRE29" s="383"/>
      <c r="LRF29" s="383"/>
      <c r="LRG29" s="383"/>
      <c r="LRH29" s="383"/>
      <c r="LRI29" s="383"/>
      <c r="LRJ29" s="383"/>
      <c r="LRK29" s="383"/>
      <c r="LRL29" s="383"/>
      <c r="LRM29" s="383"/>
      <c r="LRN29" s="383"/>
      <c r="LRO29" s="383"/>
      <c r="LRP29" s="383"/>
      <c r="LRQ29" s="383"/>
      <c r="LRR29" s="383"/>
      <c r="LRS29" s="383"/>
      <c r="LRT29" s="383"/>
      <c r="LRU29" s="383"/>
      <c r="LRV29" s="383"/>
      <c r="LRW29" s="383"/>
      <c r="LRX29" s="383"/>
      <c r="LRY29" s="383"/>
      <c r="LRZ29" s="383"/>
      <c r="LSA29" s="383"/>
      <c r="LSB29" s="383"/>
      <c r="LSC29" s="383"/>
      <c r="LSD29" s="383"/>
      <c r="LSE29" s="383"/>
      <c r="LSF29" s="383"/>
      <c r="LSG29" s="383"/>
      <c r="LSH29" s="383"/>
      <c r="LSI29" s="383"/>
      <c r="LSJ29" s="383"/>
      <c r="LSK29" s="383"/>
      <c r="LSL29" s="383"/>
      <c r="LSM29" s="383"/>
      <c r="LSN29" s="383"/>
      <c r="LSO29" s="383"/>
      <c r="LSP29" s="383"/>
      <c r="LSQ29" s="383"/>
      <c r="LSR29" s="383"/>
      <c r="LSS29" s="383"/>
      <c r="LST29" s="383"/>
      <c r="LSU29" s="383"/>
      <c r="LSV29" s="383"/>
      <c r="LSW29" s="383"/>
      <c r="LSX29" s="383"/>
      <c r="LSY29" s="383"/>
      <c r="LSZ29" s="383"/>
      <c r="LTA29" s="383"/>
      <c r="LTB29" s="383"/>
      <c r="LTC29" s="383"/>
      <c r="LTD29" s="383"/>
      <c r="LTE29" s="383"/>
      <c r="LTF29" s="383"/>
      <c r="LTG29" s="383"/>
      <c r="LTH29" s="383"/>
      <c r="LTI29" s="383"/>
      <c r="LTJ29" s="383"/>
      <c r="LTK29" s="383"/>
      <c r="LTL29" s="383"/>
      <c r="LTM29" s="383"/>
      <c r="LTN29" s="383"/>
      <c r="LTO29" s="383"/>
      <c r="LTP29" s="383"/>
      <c r="LTQ29" s="383"/>
      <c r="LTR29" s="383"/>
      <c r="LTS29" s="383"/>
      <c r="LTT29" s="383"/>
      <c r="LTU29" s="383"/>
      <c r="LTV29" s="383"/>
      <c r="LTW29" s="383"/>
      <c r="LTX29" s="383"/>
      <c r="LTY29" s="383"/>
      <c r="LTZ29" s="383"/>
      <c r="LUA29" s="383"/>
      <c r="LUB29" s="383"/>
      <c r="LUC29" s="383"/>
      <c r="LUD29" s="383"/>
      <c r="LUE29" s="383"/>
      <c r="LUF29" s="383"/>
      <c r="LUG29" s="383"/>
      <c r="LUH29" s="383"/>
      <c r="LUI29" s="383"/>
      <c r="LUJ29" s="383"/>
      <c r="LUK29" s="383"/>
      <c r="LUL29" s="383"/>
      <c r="LUM29" s="383"/>
      <c r="LUN29" s="383"/>
      <c r="LUO29" s="383"/>
      <c r="LUP29" s="383"/>
      <c r="LUQ29" s="383"/>
      <c r="LUR29" s="383"/>
      <c r="LUS29" s="383"/>
      <c r="LUT29" s="383"/>
      <c r="LUU29" s="383"/>
      <c r="LUV29" s="383"/>
      <c r="LUW29" s="383"/>
      <c r="LUX29" s="383"/>
      <c r="LUY29" s="383"/>
      <c r="LUZ29" s="383"/>
      <c r="LVA29" s="383"/>
      <c r="LVB29" s="383"/>
      <c r="LVC29" s="383"/>
      <c r="LVD29" s="383"/>
      <c r="LVE29" s="383"/>
      <c r="LVF29" s="383"/>
      <c r="LVG29" s="383"/>
      <c r="LVH29" s="383"/>
      <c r="LVI29" s="383"/>
      <c r="LVJ29" s="383"/>
      <c r="LVK29" s="383"/>
      <c r="LVL29" s="383"/>
      <c r="LVM29" s="383"/>
      <c r="LVN29" s="383"/>
      <c r="LVO29" s="383"/>
      <c r="LVP29" s="383"/>
      <c r="LVQ29" s="383"/>
      <c r="LVR29" s="383"/>
      <c r="LVS29" s="383"/>
      <c r="LVT29" s="383"/>
      <c r="LVU29" s="383"/>
      <c r="LVV29" s="383"/>
      <c r="LVW29" s="383"/>
      <c r="LVX29" s="383"/>
      <c r="LVY29" s="383"/>
      <c r="LVZ29" s="383"/>
      <c r="LWA29" s="383"/>
      <c r="LWB29" s="383"/>
      <c r="LWC29" s="383"/>
      <c r="LWD29" s="383"/>
      <c r="LWE29" s="383"/>
      <c r="LWF29" s="383"/>
      <c r="LWG29" s="383"/>
      <c r="LWH29" s="383"/>
      <c r="LWI29" s="383"/>
      <c r="LWJ29" s="383"/>
      <c r="LWK29" s="383"/>
      <c r="LWL29" s="383"/>
      <c r="LWM29" s="383"/>
      <c r="LWN29" s="383"/>
      <c r="LWO29" s="383"/>
      <c r="LWP29" s="383"/>
      <c r="LWQ29" s="383"/>
      <c r="LWR29" s="383"/>
      <c r="LWS29" s="383"/>
      <c r="LWT29" s="383"/>
      <c r="LWU29" s="383"/>
      <c r="LWV29" s="383"/>
      <c r="LWW29" s="383"/>
      <c r="LWX29" s="383"/>
      <c r="LWY29" s="383"/>
      <c r="LWZ29" s="383"/>
      <c r="LXA29" s="383"/>
      <c r="LXB29" s="383"/>
      <c r="LXC29" s="383"/>
      <c r="LXD29" s="383"/>
      <c r="LXE29" s="383"/>
      <c r="LXF29" s="383"/>
      <c r="LXG29" s="383"/>
      <c r="LXH29" s="383"/>
      <c r="LXI29" s="383"/>
      <c r="LXJ29" s="383"/>
      <c r="LXK29" s="383"/>
      <c r="LXL29" s="383"/>
      <c r="LXM29" s="383"/>
      <c r="LXN29" s="383"/>
      <c r="LXO29" s="383"/>
      <c r="LXP29" s="383"/>
      <c r="LXQ29" s="383"/>
      <c r="LXR29" s="383"/>
      <c r="LXS29" s="383"/>
      <c r="LXT29" s="383"/>
      <c r="LXU29" s="383"/>
      <c r="LXV29" s="383"/>
      <c r="LXW29" s="383"/>
      <c r="LXX29" s="383"/>
      <c r="LXY29" s="383"/>
      <c r="LXZ29" s="383"/>
      <c r="LYA29" s="383"/>
      <c r="LYB29" s="383"/>
      <c r="LYC29" s="383"/>
      <c r="LYD29" s="383"/>
      <c r="LYE29" s="383"/>
      <c r="LYF29" s="383"/>
      <c r="LYG29" s="383"/>
      <c r="LYH29" s="383"/>
      <c r="LYI29" s="383"/>
      <c r="LYJ29" s="383"/>
      <c r="LYK29" s="383"/>
      <c r="LYL29" s="383"/>
      <c r="LYM29" s="383"/>
      <c r="LYN29" s="383"/>
      <c r="LYO29" s="383"/>
      <c r="LYP29" s="383"/>
      <c r="LYQ29" s="383"/>
      <c r="LYR29" s="383"/>
      <c r="LYS29" s="383"/>
      <c r="LYT29" s="383"/>
      <c r="LYU29" s="383"/>
      <c r="LYV29" s="383"/>
      <c r="LYW29" s="383"/>
      <c r="LYX29" s="383"/>
      <c r="LYY29" s="383"/>
      <c r="LYZ29" s="383"/>
      <c r="LZA29" s="383"/>
      <c r="LZB29" s="383"/>
      <c r="LZC29" s="383"/>
      <c r="LZD29" s="383"/>
      <c r="LZE29" s="383"/>
      <c r="LZF29" s="383"/>
      <c r="LZG29" s="383"/>
      <c r="LZH29" s="383"/>
      <c r="LZI29" s="383"/>
      <c r="LZJ29" s="383"/>
      <c r="LZK29" s="383"/>
      <c r="LZL29" s="383"/>
      <c r="LZM29" s="383"/>
      <c r="LZN29" s="383"/>
      <c r="LZO29" s="383"/>
      <c r="LZP29" s="383"/>
      <c r="LZQ29" s="383"/>
      <c r="LZR29" s="383"/>
      <c r="LZS29" s="383"/>
      <c r="LZT29" s="383"/>
      <c r="LZU29" s="383"/>
      <c r="LZV29" s="383"/>
      <c r="LZW29" s="383"/>
      <c r="LZX29" s="383"/>
      <c r="LZY29" s="383"/>
      <c r="LZZ29" s="383"/>
      <c r="MAA29" s="383"/>
      <c r="MAB29" s="383"/>
      <c r="MAC29" s="383"/>
      <c r="MAD29" s="383"/>
      <c r="MAE29" s="383"/>
      <c r="MAF29" s="383"/>
      <c r="MAG29" s="383"/>
      <c r="MAH29" s="383"/>
      <c r="MAI29" s="383"/>
      <c r="MAJ29" s="383"/>
      <c r="MAK29" s="383"/>
      <c r="MAL29" s="383"/>
      <c r="MAM29" s="383"/>
      <c r="MAN29" s="383"/>
      <c r="MAO29" s="383"/>
      <c r="MAP29" s="383"/>
      <c r="MAQ29" s="383"/>
      <c r="MAR29" s="383"/>
      <c r="MAS29" s="383"/>
      <c r="MAT29" s="383"/>
      <c r="MAU29" s="383"/>
      <c r="MAV29" s="383"/>
      <c r="MAW29" s="383"/>
      <c r="MAX29" s="383"/>
      <c r="MAY29" s="383"/>
      <c r="MAZ29" s="383"/>
      <c r="MBA29" s="383"/>
      <c r="MBB29" s="383"/>
      <c r="MBC29" s="383"/>
      <c r="MBD29" s="383"/>
      <c r="MBE29" s="383"/>
      <c r="MBF29" s="383"/>
      <c r="MBG29" s="383"/>
      <c r="MBH29" s="383"/>
      <c r="MBI29" s="383"/>
      <c r="MBJ29" s="383"/>
      <c r="MBK29" s="383"/>
      <c r="MBL29" s="383"/>
      <c r="MBM29" s="383"/>
      <c r="MBN29" s="383"/>
      <c r="MBO29" s="383"/>
      <c r="MBP29" s="383"/>
      <c r="MBQ29" s="383"/>
      <c r="MBR29" s="383"/>
      <c r="MBS29" s="383"/>
      <c r="MBT29" s="383"/>
      <c r="MBU29" s="383"/>
      <c r="MBV29" s="383"/>
      <c r="MBW29" s="383"/>
      <c r="MBX29" s="383"/>
      <c r="MBY29" s="383"/>
      <c r="MBZ29" s="383"/>
      <c r="MCA29" s="383"/>
      <c r="MCB29" s="383"/>
      <c r="MCC29" s="383"/>
      <c r="MCD29" s="383"/>
      <c r="MCE29" s="383"/>
      <c r="MCF29" s="383"/>
      <c r="MCG29" s="383"/>
      <c r="MCH29" s="383"/>
      <c r="MCI29" s="383"/>
      <c r="MCJ29" s="383"/>
      <c r="MCK29" s="383"/>
      <c r="MCL29" s="383"/>
      <c r="MCM29" s="383"/>
      <c r="MCN29" s="383"/>
      <c r="MCO29" s="383"/>
      <c r="MCP29" s="383"/>
      <c r="MCQ29" s="383"/>
      <c r="MCR29" s="383"/>
      <c r="MCS29" s="383"/>
      <c r="MCT29" s="383"/>
      <c r="MCU29" s="383"/>
      <c r="MCV29" s="383"/>
      <c r="MCW29" s="383"/>
      <c r="MCX29" s="383"/>
      <c r="MCY29" s="383"/>
      <c r="MCZ29" s="383"/>
      <c r="MDA29" s="383"/>
      <c r="MDB29" s="383"/>
      <c r="MDC29" s="383"/>
      <c r="MDD29" s="383"/>
      <c r="MDE29" s="383"/>
      <c r="MDF29" s="383"/>
      <c r="MDG29" s="383"/>
      <c r="MDH29" s="383"/>
      <c r="MDI29" s="383"/>
      <c r="MDJ29" s="383"/>
      <c r="MDK29" s="383"/>
      <c r="MDL29" s="383"/>
      <c r="MDM29" s="383"/>
      <c r="MDN29" s="383"/>
      <c r="MDO29" s="383"/>
      <c r="MDP29" s="383"/>
      <c r="MDQ29" s="383"/>
      <c r="MDR29" s="383"/>
      <c r="MDS29" s="383"/>
      <c r="MDT29" s="383"/>
      <c r="MDU29" s="383"/>
      <c r="MDV29" s="383"/>
      <c r="MDW29" s="383"/>
      <c r="MDX29" s="383"/>
      <c r="MDY29" s="383"/>
      <c r="MDZ29" s="383"/>
      <c r="MEA29" s="383"/>
      <c r="MEB29" s="383"/>
      <c r="MEC29" s="383"/>
      <c r="MED29" s="383"/>
      <c r="MEE29" s="383"/>
      <c r="MEF29" s="383"/>
      <c r="MEG29" s="383"/>
      <c r="MEH29" s="383"/>
      <c r="MEI29" s="383"/>
      <c r="MEJ29" s="383"/>
      <c r="MEK29" s="383"/>
      <c r="MEL29" s="383"/>
      <c r="MEM29" s="383"/>
      <c r="MEN29" s="383"/>
      <c r="MEO29" s="383"/>
      <c r="MEP29" s="383"/>
      <c r="MEQ29" s="383"/>
      <c r="MER29" s="383"/>
      <c r="MES29" s="383"/>
      <c r="MET29" s="383"/>
      <c r="MEU29" s="383"/>
      <c r="MEV29" s="383"/>
      <c r="MEW29" s="383"/>
      <c r="MEX29" s="383"/>
      <c r="MEY29" s="383"/>
      <c r="MEZ29" s="383"/>
      <c r="MFA29" s="383"/>
      <c r="MFB29" s="383"/>
      <c r="MFC29" s="383"/>
      <c r="MFD29" s="383"/>
      <c r="MFE29" s="383"/>
      <c r="MFF29" s="383"/>
      <c r="MFG29" s="383"/>
      <c r="MFH29" s="383"/>
      <c r="MFI29" s="383"/>
      <c r="MFJ29" s="383"/>
      <c r="MFK29" s="383"/>
      <c r="MFL29" s="383"/>
      <c r="MFM29" s="383"/>
      <c r="MFN29" s="383"/>
      <c r="MFO29" s="383"/>
      <c r="MFP29" s="383"/>
      <c r="MFQ29" s="383"/>
      <c r="MFR29" s="383"/>
      <c r="MFS29" s="383"/>
      <c r="MFT29" s="383"/>
      <c r="MFU29" s="383"/>
      <c r="MFV29" s="383"/>
      <c r="MFW29" s="383"/>
      <c r="MFX29" s="383"/>
      <c r="MFY29" s="383"/>
      <c r="MFZ29" s="383"/>
      <c r="MGA29" s="383"/>
      <c r="MGB29" s="383"/>
      <c r="MGC29" s="383"/>
      <c r="MGD29" s="383"/>
      <c r="MGE29" s="383"/>
      <c r="MGF29" s="383"/>
      <c r="MGG29" s="383"/>
      <c r="MGH29" s="383"/>
      <c r="MGI29" s="383"/>
      <c r="MGJ29" s="383"/>
      <c r="MGK29" s="383"/>
      <c r="MGL29" s="383"/>
      <c r="MGM29" s="383"/>
      <c r="MGN29" s="383"/>
      <c r="MGO29" s="383"/>
      <c r="MGP29" s="383"/>
      <c r="MGQ29" s="383"/>
      <c r="MGR29" s="383"/>
      <c r="MGS29" s="383"/>
      <c r="MGT29" s="383"/>
      <c r="MGU29" s="383"/>
      <c r="MGV29" s="383"/>
      <c r="MGW29" s="383"/>
      <c r="MGX29" s="383"/>
      <c r="MGY29" s="383"/>
      <c r="MGZ29" s="383"/>
      <c r="MHA29" s="383"/>
      <c r="MHB29" s="383"/>
      <c r="MHC29" s="383"/>
      <c r="MHD29" s="383"/>
      <c r="MHE29" s="383"/>
      <c r="MHF29" s="383"/>
      <c r="MHG29" s="383"/>
      <c r="MHH29" s="383"/>
      <c r="MHI29" s="383"/>
      <c r="MHJ29" s="383"/>
      <c r="MHK29" s="383"/>
      <c r="MHL29" s="383"/>
      <c r="MHM29" s="383"/>
      <c r="MHN29" s="383"/>
      <c r="MHO29" s="383"/>
      <c r="MHP29" s="383"/>
      <c r="MHQ29" s="383"/>
      <c r="MHR29" s="383"/>
      <c r="MHS29" s="383"/>
      <c r="MHT29" s="383"/>
      <c r="MHU29" s="383"/>
      <c r="MHV29" s="383"/>
      <c r="MHW29" s="383"/>
      <c r="MHX29" s="383"/>
      <c r="MHY29" s="383"/>
      <c r="MHZ29" s="383"/>
      <c r="MIA29" s="383"/>
      <c r="MIB29" s="383"/>
      <c r="MIC29" s="383"/>
      <c r="MID29" s="383"/>
      <c r="MIE29" s="383"/>
      <c r="MIF29" s="383"/>
      <c r="MIG29" s="383"/>
      <c r="MIH29" s="383"/>
      <c r="MII29" s="383"/>
      <c r="MIJ29" s="383"/>
      <c r="MIK29" s="383"/>
      <c r="MIL29" s="383"/>
      <c r="MIM29" s="383"/>
      <c r="MIN29" s="383"/>
      <c r="MIO29" s="383"/>
      <c r="MIP29" s="383"/>
      <c r="MIQ29" s="383"/>
      <c r="MIR29" s="383"/>
      <c r="MIS29" s="383"/>
      <c r="MIT29" s="383"/>
      <c r="MIU29" s="383"/>
      <c r="MIV29" s="383"/>
      <c r="MIW29" s="383"/>
      <c r="MIX29" s="383"/>
      <c r="MIY29" s="383"/>
      <c r="MIZ29" s="383"/>
      <c r="MJA29" s="383"/>
      <c r="MJB29" s="383"/>
      <c r="MJC29" s="383"/>
      <c r="MJD29" s="383"/>
      <c r="MJE29" s="383"/>
      <c r="MJF29" s="383"/>
      <c r="MJG29" s="383"/>
      <c r="MJH29" s="383"/>
      <c r="MJI29" s="383"/>
      <c r="MJJ29" s="383"/>
      <c r="MJK29" s="383"/>
      <c r="MJL29" s="383"/>
      <c r="MJM29" s="383"/>
      <c r="MJN29" s="383"/>
      <c r="MJO29" s="383"/>
      <c r="MJP29" s="383"/>
      <c r="MJQ29" s="383"/>
      <c r="MJR29" s="383"/>
      <c r="MJS29" s="383"/>
      <c r="MJT29" s="383"/>
      <c r="MJU29" s="383"/>
      <c r="MJV29" s="383"/>
      <c r="MJW29" s="383"/>
      <c r="MJX29" s="383"/>
      <c r="MJY29" s="383"/>
      <c r="MJZ29" s="383"/>
      <c r="MKA29" s="383"/>
      <c r="MKB29" s="383"/>
      <c r="MKC29" s="383"/>
      <c r="MKD29" s="383"/>
      <c r="MKE29" s="383"/>
      <c r="MKF29" s="383"/>
      <c r="MKG29" s="383"/>
      <c r="MKH29" s="383"/>
      <c r="MKI29" s="383"/>
      <c r="MKJ29" s="383"/>
      <c r="MKK29" s="383"/>
      <c r="MKL29" s="383"/>
      <c r="MKM29" s="383"/>
      <c r="MKN29" s="383"/>
      <c r="MKO29" s="383"/>
      <c r="MKP29" s="383"/>
      <c r="MKQ29" s="383"/>
      <c r="MKR29" s="383"/>
      <c r="MKS29" s="383"/>
      <c r="MKT29" s="383"/>
      <c r="MKU29" s="383"/>
      <c r="MKV29" s="383"/>
      <c r="MKW29" s="383"/>
      <c r="MKX29" s="383"/>
      <c r="MKY29" s="383"/>
      <c r="MKZ29" s="383"/>
      <c r="MLA29" s="383"/>
      <c r="MLB29" s="383"/>
      <c r="MLC29" s="383"/>
      <c r="MLD29" s="383"/>
      <c r="MLE29" s="383"/>
      <c r="MLF29" s="383"/>
      <c r="MLG29" s="383"/>
      <c r="MLH29" s="383"/>
      <c r="MLI29" s="383"/>
      <c r="MLJ29" s="383"/>
      <c r="MLK29" s="383"/>
      <c r="MLL29" s="383"/>
      <c r="MLM29" s="383"/>
      <c r="MLN29" s="383"/>
      <c r="MLO29" s="383"/>
      <c r="MLP29" s="383"/>
      <c r="MLQ29" s="383"/>
      <c r="MLR29" s="383"/>
      <c r="MLS29" s="383"/>
      <c r="MLT29" s="383"/>
      <c r="MLU29" s="383"/>
      <c r="MLV29" s="383"/>
      <c r="MLW29" s="383"/>
      <c r="MLX29" s="383"/>
      <c r="MLY29" s="383"/>
      <c r="MLZ29" s="383"/>
      <c r="MMA29" s="383"/>
      <c r="MMB29" s="383"/>
      <c r="MMC29" s="383"/>
      <c r="MMD29" s="383"/>
      <c r="MME29" s="383"/>
      <c r="MMF29" s="383"/>
      <c r="MMG29" s="383"/>
      <c r="MMH29" s="383"/>
      <c r="MMI29" s="383"/>
      <c r="MMJ29" s="383"/>
      <c r="MMK29" s="383"/>
      <c r="MML29" s="383"/>
      <c r="MMM29" s="383"/>
      <c r="MMN29" s="383"/>
      <c r="MMO29" s="383"/>
      <c r="MMP29" s="383"/>
      <c r="MMQ29" s="383"/>
      <c r="MMR29" s="383"/>
      <c r="MMS29" s="383"/>
      <c r="MMT29" s="383"/>
      <c r="MMU29" s="383"/>
      <c r="MMV29" s="383"/>
      <c r="MMW29" s="383"/>
      <c r="MMX29" s="383"/>
      <c r="MMY29" s="383"/>
      <c r="MMZ29" s="383"/>
      <c r="MNA29" s="383"/>
      <c r="MNB29" s="383"/>
      <c r="MNC29" s="383"/>
      <c r="MND29" s="383"/>
      <c r="MNE29" s="383"/>
      <c r="MNF29" s="383"/>
      <c r="MNG29" s="383"/>
      <c r="MNH29" s="383"/>
      <c r="MNI29" s="383"/>
      <c r="MNJ29" s="383"/>
      <c r="MNK29" s="383"/>
      <c r="MNL29" s="383"/>
      <c r="MNM29" s="383"/>
      <c r="MNN29" s="383"/>
      <c r="MNO29" s="383"/>
      <c r="MNP29" s="383"/>
      <c r="MNQ29" s="383"/>
      <c r="MNR29" s="383"/>
      <c r="MNS29" s="383"/>
      <c r="MNT29" s="383"/>
      <c r="MNU29" s="383"/>
      <c r="MNV29" s="383"/>
      <c r="MNW29" s="383"/>
      <c r="MNX29" s="383"/>
      <c r="MNY29" s="383"/>
      <c r="MNZ29" s="383"/>
      <c r="MOA29" s="383"/>
      <c r="MOB29" s="383"/>
      <c r="MOC29" s="383"/>
      <c r="MOD29" s="383"/>
      <c r="MOE29" s="383"/>
      <c r="MOF29" s="383"/>
      <c r="MOG29" s="383"/>
      <c r="MOH29" s="383"/>
      <c r="MOI29" s="383"/>
      <c r="MOJ29" s="383"/>
      <c r="MOK29" s="383"/>
      <c r="MOL29" s="383"/>
      <c r="MOM29" s="383"/>
      <c r="MON29" s="383"/>
      <c r="MOO29" s="383"/>
      <c r="MOP29" s="383"/>
      <c r="MOQ29" s="383"/>
      <c r="MOR29" s="383"/>
      <c r="MOS29" s="383"/>
      <c r="MOT29" s="383"/>
      <c r="MOU29" s="383"/>
      <c r="MOV29" s="383"/>
      <c r="MOW29" s="383"/>
      <c r="MOX29" s="383"/>
      <c r="MOY29" s="383"/>
      <c r="MOZ29" s="383"/>
      <c r="MPA29" s="383"/>
      <c r="MPB29" s="383"/>
      <c r="MPC29" s="383"/>
      <c r="MPD29" s="383"/>
      <c r="MPE29" s="383"/>
      <c r="MPF29" s="383"/>
      <c r="MPG29" s="383"/>
      <c r="MPH29" s="383"/>
      <c r="MPI29" s="383"/>
      <c r="MPJ29" s="383"/>
      <c r="MPK29" s="383"/>
      <c r="MPL29" s="383"/>
      <c r="MPM29" s="383"/>
      <c r="MPN29" s="383"/>
      <c r="MPO29" s="383"/>
      <c r="MPP29" s="383"/>
      <c r="MPQ29" s="383"/>
      <c r="MPR29" s="383"/>
      <c r="MPS29" s="383"/>
      <c r="MPT29" s="383"/>
      <c r="MPU29" s="383"/>
      <c r="MPV29" s="383"/>
      <c r="MPW29" s="383"/>
      <c r="MPX29" s="383"/>
      <c r="MPY29" s="383"/>
      <c r="MPZ29" s="383"/>
      <c r="MQA29" s="383"/>
      <c r="MQB29" s="383"/>
      <c r="MQC29" s="383"/>
      <c r="MQD29" s="383"/>
      <c r="MQE29" s="383"/>
      <c r="MQF29" s="383"/>
      <c r="MQG29" s="383"/>
      <c r="MQH29" s="383"/>
      <c r="MQI29" s="383"/>
      <c r="MQJ29" s="383"/>
      <c r="MQK29" s="383"/>
      <c r="MQL29" s="383"/>
      <c r="MQM29" s="383"/>
      <c r="MQN29" s="383"/>
      <c r="MQO29" s="383"/>
      <c r="MQP29" s="383"/>
      <c r="MQQ29" s="383"/>
      <c r="MQR29" s="383"/>
      <c r="MQS29" s="383"/>
      <c r="MQT29" s="383"/>
      <c r="MQU29" s="383"/>
      <c r="MQV29" s="383"/>
      <c r="MQW29" s="383"/>
      <c r="MQX29" s="383"/>
      <c r="MQY29" s="383"/>
      <c r="MQZ29" s="383"/>
      <c r="MRA29" s="383"/>
      <c r="MRB29" s="383"/>
      <c r="MRC29" s="383"/>
      <c r="MRD29" s="383"/>
      <c r="MRE29" s="383"/>
      <c r="MRF29" s="383"/>
      <c r="MRG29" s="383"/>
      <c r="MRH29" s="383"/>
      <c r="MRI29" s="383"/>
      <c r="MRJ29" s="383"/>
      <c r="MRK29" s="383"/>
      <c r="MRL29" s="383"/>
      <c r="MRM29" s="383"/>
      <c r="MRN29" s="383"/>
      <c r="MRO29" s="383"/>
      <c r="MRP29" s="383"/>
      <c r="MRQ29" s="383"/>
      <c r="MRR29" s="383"/>
      <c r="MRS29" s="383"/>
      <c r="MRT29" s="383"/>
      <c r="MRU29" s="383"/>
      <c r="MRV29" s="383"/>
      <c r="MRW29" s="383"/>
      <c r="MRX29" s="383"/>
      <c r="MRY29" s="383"/>
      <c r="MRZ29" s="383"/>
      <c r="MSA29" s="383"/>
      <c r="MSB29" s="383"/>
      <c r="MSC29" s="383"/>
      <c r="MSD29" s="383"/>
      <c r="MSE29" s="383"/>
      <c r="MSF29" s="383"/>
      <c r="MSG29" s="383"/>
      <c r="MSH29" s="383"/>
      <c r="MSI29" s="383"/>
      <c r="MSJ29" s="383"/>
      <c r="MSK29" s="383"/>
      <c r="MSL29" s="383"/>
      <c r="MSM29" s="383"/>
      <c r="MSN29" s="383"/>
      <c r="MSO29" s="383"/>
      <c r="MSP29" s="383"/>
      <c r="MSQ29" s="383"/>
      <c r="MSR29" s="383"/>
      <c r="MSS29" s="383"/>
      <c r="MST29" s="383"/>
      <c r="MSU29" s="383"/>
      <c r="MSV29" s="383"/>
      <c r="MSW29" s="383"/>
      <c r="MSX29" s="383"/>
      <c r="MSY29" s="383"/>
      <c r="MSZ29" s="383"/>
      <c r="MTA29" s="383"/>
      <c r="MTB29" s="383"/>
      <c r="MTC29" s="383"/>
      <c r="MTD29" s="383"/>
      <c r="MTE29" s="383"/>
      <c r="MTF29" s="383"/>
      <c r="MTG29" s="383"/>
      <c r="MTH29" s="383"/>
      <c r="MTI29" s="383"/>
      <c r="MTJ29" s="383"/>
      <c r="MTK29" s="383"/>
      <c r="MTL29" s="383"/>
      <c r="MTM29" s="383"/>
      <c r="MTN29" s="383"/>
      <c r="MTO29" s="383"/>
      <c r="MTP29" s="383"/>
      <c r="MTQ29" s="383"/>
      <c r="MTR29" s="383"/>
      <c r="MTS29" s="383"/>
      <c r="MTT29" s="383"/>
      <c r="MTU29" s="383"/>
      <c r="MTV29" s="383"/>
      <c r="MTW29" s="383"/>
      <c r="MTX29" s="383"/>
      <c r="MTY29" s="383"/>
      <c r="MTZ29" s="383"/>
      <c r="MUA29" s="383"/>
      <c r="MUB29" s="383"/>
      <c r="MUC29" s="383"/>
      <c r="MUD29" s="383"/>
      <c r="MUE29" s="383"/>
      <c r="MUF29" s="383"/>
      <c r="MUG29" s="383"/>
      <c r="MUH29" s="383"/>
      <c r="MUI29" s="383"/>
      <c r="MUJ29" s="383"/>
      <c r="MUK29" s="383"/>
      <c r="MUL29" s="383"/>
      <c r="MUM29" s="383"/>
      <c r="MUN29" s="383"/>
      <c r="MUO29" s="383"/>
      <c r="MUP29" s="383"/>
      <c r="MUQ29" s="383"/>
      <c r="MUR29" s="383"/>
      <c r="MUS29" s="383"/>
      <c r="MUT29" s="383"/>
      <c r="MUU29" s="383"/>
      <c r="MUV29" s="383"/>
      <c r="MUW29" s="383"/>
      <c r="MUX29" s="383"/>
      <c r="MUY29" s="383"/>
      <c r="MUZ29" s="383"/>
      <c r="MVA29" s="383"/>
      <c r="MVB29" s="383"/>
      <c r="MVC29" s="383"/>
      <c r="MVD29" s="383"/>
      <c r="MVE29" s="383"/>
      <c r="MVF29" s="383"/>
      <c r="MVG29" s="383"/>
      <c r="MVH29" s="383"/>
      <c r="MVI29" s="383"/>
      <c r="MVJ29" s="383"/>
      <c r="MVK29" s="383"/>
      <c r="MVL29" s="383"/>
      <c r="MVM29" s="383"/>
      <c r="MVN29" s="383"/>
      <c r="MVO29" s="383"/>
      <c r="MVP29" s="383"/>
      <c r="MVQ29" s="383"/>
      <c r="MVR29" s="383"/>
      <c r="MVS29" s="383"/>
      <c r="MVT29" s="383"/>
      <c r="MVU29" s="383"/>
      <c r="MVV29" s="383"/>
      <c r="MVW29" s="383"/>
      <c r="MVX29" s="383"/>
      <c r="MVY29" s="383"/>
      <c r="MVZ29" s="383"/>
      <c r="MWA29" s="383"/>
      <c r="MWB29" s="383"/>
      <c r="MWC29" s="383"/>
      <c r="MWD29" s="383"/>
      <c r="MWE29" s="383"/>
      <c r="MWF29" s="383"/>
      <c r="MWG29" s="383"/>
      <c r="MWH29" s="383"/>
      <c r="MWI29" s="383"/>
      <c r="MWJ29" s="383"/>
      <c r="MWK29" s="383"/>
      <c r="MWL29" s="383"/>
      <c r="MWM29" s="383"/>
      <c r="MWN29" s="383"/>
      <c r="MWO29" s="383"/>
      <c r="MWP29" s="383"/>
      <c r="MWQ29" s="383"/>
      <c r="MWR29" s="383"/>
      <c r="MWS29" s="383"/>
      <c r="MWT29" s="383"/>
      <c r="MWU29" s="383"/>
      <c r="MWV29" s="383"/>
      <c r="MWW29" s="383"/>
      <c r="MWX29" s="383"/>
      <c r="MWY29" s="383"/>
      <c r="MWZ29" s="383"/>
      <c r="MXA29" s="383"/>
      <c r="MXB29" s="383"/>
      <c r="MXC29" s="383"/>
      <c r="MXD29" s="383"/>
      <c r="MXE29" s="383"/>
      <c r="MXF29" s="383"/>
      <c r="MXG29" s="383"/>
      <c r="MXH29" s="383"/>
      <c r="MXI29" s="383"/>
      <c r="MXJ29" s="383"/>
      <c r="MXK29" s="383"/>
      <c r="MXL29" s="383"/>
      <c r="MXM29" s="383"/>
      <c r="MXN29" s="383"/>
      <c r="MXO29" s="383"/>
      <c r="MXP29" s="383"/>
      <c r="MXQ29" s="383"/>
      <c r="MXR29" s="383"/>
      <c r="MXS29" s="383"/>
      <c r="MXT29" s="383"/>
      <c r="MXU29" s="383"/>
      <c r="MXV29" s="383"/>
      <c r="MXW29" s="383"/>
      <c r="MXX29" s="383"/>
      <c r="MXY29" s="383"/>
      <c r="MXZ29" s="383"/>
      <c r="MYA29" s="383"/>
      <c r="MYB29" s="383"/>
      <c r="MYC29" s="383"/>
      <c r="MYD29" s="383"/>
      <c r="MYE29" s="383"/>
      <c r="MYF29" s="383"/>
      <c r="MYG29" s="383"/>
      <c r="MYH29" s="383"/>
      <c r="MYI29" s="383"/>
      <c r="MYJ29" s="383"/>
      <c r="MYK29" s="383"/>
      <c r="MYL29" s="383"/>
      <c r="MYM29" s="383"/>
      <c r="MYN29" s="383"/>
      <c r="MYO29" s="383"/>
      <c r="MYP29" s="383"/>
      <c r="MYQ29" s="383"/>
      <c r="MYR29" s="383"/>
      <c r="MYS29" s="383"/>
      <c r="MYT29" s="383"/>
      <c r="MYU29" s="383"/>
      <c r="MYV29" s="383"/>
      <c r="MYW29" s="383"/>
      <c r="MYX29" s="383"/>
      <c r="MYY29" s="383"/>
      <c r="MYZ29" s="383"/>
      <c r="MZA29" s="383"/>
      <c r="MZB29" s="383"/>
      <c r="MZC29" s="383"/>
      <c r="MZD29" s="383"/>
      <c r="MZE29" s="383"/>
      <c r="MZF29" s="383"/>
      <c r="MZG29" s="383"/>
      <c r="MZH29" s="383"/>
      <c r="MZI29" s="383"/>
      <c r="MZJ29" s="383"/>
      <c r="MZK29" s="383"/>
      <c r="MZL29" s="383"/>
      <c r="MZM29" s="383"/>
      <c r="MZN29" s="383"/>
      <c r="MZO29" s="383"/>
      <c r="MZP29" s="383"/>
      <c r="MZQ29" s="383"/>
      <c r="MZR29" s="383"/>
      <c r="MZS29" s="383"/>
      <c r="MZT29" s="383"/>
      <c r="MZU29" s="383"/>
      <c r="MZV29" s="383"/>
      <c r="MZW29" s="383"/>
      <c r="MZX29" s="383"/>
      <c r="MZY29" s="383"/>
      <c r="MZZ29" s="383"/>
      <c r="NAA29" s="383"/>
      <c r="NAB29" s="383"/>
      <c r="NAC29" s="383"/>
      <c r="NAD29" s="383"/>
      <c r="NAE29" s="383"/>
      <c r="NAF29" s="383"/>
      <c r="NAG29" s="383"/>
      <c r="NAH29" s="383"/>
      <c r="NAI29" s="383"/>
      <c r="NAJ29" s="383"/>
      <c r="NAK29" s="383"/>
      <c r="NAL29" s="383"/>
      <c r="NAM29" s="383"/>
      <c r="NAN29" s="383"/>
      <c r="NAO29" s="383"/>
      <c r="NAP29" s="383"/>
      <c r="NAQ29" s="383"/>
      <c r="NAR29" s="383"/>
      <c r="NAS29" s="383"/>
      <c r="NAT29" s="383"/>
      <c r="NAU29" s="383"/>
      <c r="NAV29" s="383"/>
      <c r="NAW29" s="383"/>
      <c r="NAX29" s="383"/>
      <c r="NAY29" s="383"/>
      <c r="NAZ29" s="383"/>
      <c r="NBA29" s="383"/>
      <c r="NBB29" s="383"/>
      <c r="NBC29" s="383"/>
      <c r="NBD29" s="383"/>
      <c r="NBE29" s="383"/>
      <c r="NBF29" s="383"/>
      <c r="NBG29" s="383"/>
      <c r="NBH29" s="383"/>
      <c r="NBI29" s="383"/>
      <c r="NBJ29" s="383"/>
      <c r="NBK29" s="383"/>
      <c r="NBL29" s="383"/>
      <c r="NBM29" s="383"/>
      <c r="NBN29" s="383"/>
      <c r="NBO29" s="383"/>
      <c r="NBP29" s="383"/>
      <c r="NBQ29" s="383"/>
      <c r="NBR29" s="383"/>
      <c r="NBS29" s="383"/>
      <c r="NBT29" s="383"/>
      <c r="NBU29" s="383"/>
      <c r="NBV29" s="383"/>
      <c r="NBW29" s="383"/>
      <c r="NBX29" s="383"/>
      <c r="NBY29" s="383"/>
      <c r="NBZ29" s="383"/>
      <c r="NCA29" s="383"/>
      <c r="NCB29" s="383"/>
      <c r="NCC29" s="383"/>
      <c r="NCD29" s="383"/>
      <c r="NCE29" s="383"/>
      <c r="NCF29" s="383"/>
      <c r="NCG29" s="383"/>
      <c r="NCH29" s="383"/>
      <c r="NCI29" s="383"/>
      <c r="NCJ29" s="383"/>
      <c r="NCK29" s="383"/>
      <c r="NCL29" s="383"/>
      <c r="NCM29" s="383"/>
      <c r="NCN29" s="383"/>
      <c r="NCO29" s="383"/>
      <c r="NCP29" s="383"/>
      <c r="NCQ29" s="383"/>
      <c r="NCR29" s="383"/>
      <c r="NCS29" s="383"/>
      <c r="NCT29" s="383"/>
      <c r="NCU29" s="383"/>
      <c r="NCV29" s="383"/>
      <c r="NCW29" s="383"/>
      <c r="NCX29" s="383"/>
      <c r="NCY29" s="383"/>
      <c r="NCZ29" s="383"/>
      <c r="NDA29" s="383"/>
      <c r="NDB29" s="383"/>
      <c r="NDC29" s="383"/>
      <c r="NDD29" s="383"/>
      <c r="NDE29" s="383"/>
      <c r="NDF29" s="383"/>
      <c r="NDG29" s="383"/>
      <c r="NDH29" s="383"/>
      <c r="NDI29" s="383"/>
      <c r="NDJ29" s="383"/>
      <c r="NDK29" s="383"/>
      <c r="NDL29" s="383"/>
      <c r="NDM29" s="383"/>
      <c r="NDN29" s="383"/>
      <c r="NDO29" s="383"/>
      <c r="NDP29" s="383"/>
      <c r="NDQ29" s="383"/>
      <c r="NDR29" s="383"/>
      <c r="NDS29" s="383"/>
      <c r="NDT29" s="383"/>
      <c r="NDU29" s="383"/>
      <c r="NDV29" s="383"/>
      <c r="NDW29" s="383"/>
      <c r="NDX29" s="383"/>
      <c r="NDY29" s="383"/>
      <c r="NDZ29" s="383"/>
      <c r="NEA29" s="383"/>
      <c r="NEB29" s="383"/>
      <c r="NEC29" s="383"/>
      <c r="NED29" s="383"/>
      <c r="NEE29" s="383"/>
      <c r="NEF29" s="383"/>
      <c r="NEG29" s="383"/>
      <c r="NEH29" s="383"/>
      <c r="NEI29" s="383"/>
      <c r="NEJ29" s="383"/>
      <c r="NEK29" s="383"/>
      <c r="NEL29" s="383"/>
      <c r="NEM29" s="383"/>
      <c r="NEN29" s="383"/>
      <c r="NEO29" s="383"/>
      <c r="NEP29" s="383"/>
      <c r="NEQ29" s="383"/>
      <c r="NER29" s="383"/>
      <c r="NES29" s="383"/>
      <c r="NET29" s="383"/>
      <c r="NEU29" s="383"/>
      <c r="NEV29" s="383"/>
      <c r="NEW29" s="383"/>
      <c r="NEX29" s="383"/>
      <c r="NEY29" s="383"/>
      <c r="NEZ29" s="383"/>
      <c r="NFA29" s="383"/>
      <c r="NFB29" s="383"/>
      <c r="NFC29" s="383"/>
      <c r="NFD29" s="383"/>
      <c r="NFE29" s="383"/>
      <c r="NFF29" s="383"/>
      <c r="NFG29" s="383"/>
      <c r="NFH29" s="383"/>
      <c r="NFI29" s="383"/>
      <c r="NFJ29" s="383"/>
      <c r="NFK29" s="383"/>
      <c r="NFL29" s="383"/>
      <c r="NFM29" s="383"/>
      <c r="NFN29" s="383"/>
      <c r="NFO29" s="383"/>
      <c r="NFP29" s="383"/>
      <c r="NFQ29" s="383"/>
      <c r="NFR29" s="383"/>
      <c r="NFS29" s="383"/>
      <c r="NFT29" s="383"/>
      <c r="NFU29" s="383"/>
      <c r="NFV29" s="383"/>
      <c r="NFW29" s="383"/>
      <c r="NFX29" s="383"/>
      <c r="NFY29" s="383"/>
      <c r="NFZ29" s="383"/>
      <c r="NGA29" s="383"/>
      <c r="NGB29" s="383"/>
      <c r="NGC29" s="383"/>
      <c r="NGD29" s="383"/>
      <c r="NGE29" s="383"/>
      <c r="NGF29" s="383"/>
      <c r="NGG29" s="383"/>
      <c r="NGH29" s="383"/>
      <c r="NGI29" s="383"/>
      <c r="NGJ29" s="383"/>
      <c r="NGK29" s="383"/>
      <c r="NGL29" s="383"/>
      <c r="NGM29" s="383"/>
      <c r="NGN29" s="383"/>
      <c r="NGO29" s="383"/>
      <c r="NGP29" s="383"/>
      <c r="NGQ29" s="383"/>
      <c r="NGR29" s="383"/>
      <c r="NGS29" s="383"/>
      <c r="NGT29" s="383"/>
      <c r="NGU29" s="383"/>
      <c r="NGV29" s="383"/>
      <c r="NGW29" s="383"/>
      <c r="NGX29" s="383"/>
      <c r="NGY29" s="383"/>
      <c r="NGZ29" s="383"/>
      <c r="NHA29" s="383"/>
      <c r="NHB29" s="383"/>
      <c r="NHC29" s="383"/>
      <c r="NHD29" s="383"/>
      <c r="NHE29" s="383"/>
      <c r="NHF29" s="383"/>
      <c r="NHG29" s="383"/>
      <c r="NHH29" s="383"/>
      <c r="NHI29" s="383"/>
      <c r="NHJ29" s="383"/>
      <c r="NHK29" s="383"/>
      <c r="NHL29" s="383"/>
      <c r="NHM29" s="383"/>
      <c r="NHN29" s="383"/>
      <c r="NHO29" s="383"/>
      <c r="NHP29" s="383"/>
      <c r="NHQ29" s="383"/>
      <c r="NHR29" s="383"/>
      <c r="NHS29" s="383"/>
      <c r="NHT29" s="383"/>
      <c r="NHU29" s="383"/>
      <c r="NHV29" s="383"/>
      <c r="NHW29" s="383"/>
      <c r="NHX29" s="383"/>
      <c r="NHY29" s="383"/>
      <c r="NHZ29" s="383"/>
      <c r="NIA29" s="383"/>
      <c r="NIB29" s="383"/>
      <c r="NIC29" s="383"/>
      <c r="NID29" s="383"/>
      <c r="NIE29" s="383"/>
      <c r="NIF29" s="383"/>
      <c r="NIG29" s="383"/>
      <c r="NIH29" s="383"/>
      <c r="NII29" s="383"/>
      <c r="NIJ29" s="383"/>
      <c r="NIK29" s="383"/>
      <c r="NIL29" s="383"/>
      <c r="NIM29" s="383"/>
      <c r="NIN29" s="383"/>
      <c r="NIO29" s="383"/>
      <c r="NIP29" s="383"/>
      <c r="NIQ29" s="383"/>
      <c r="NIR29" s="383"/>
      <c r="NIS29" s="383"/>
      <c r="NIT29" s="383"/>
      <c r="NIU29" s="383"/>
      <c r="NIV29" s="383"/>
      <c r="NIW29" s="383"/>
      <c r="NIX29" s="383"/>
      <c r="NIY29" s="383"/>
      <c r="NIZ29" s="383"/>
      <c r="NJA29" s="383"/>
      <c r="NJB29" s="383"/>
      <c r="NJC29" s="383"/>
      <c r="NJD29" s="383"/>
      <c r="NJE29" s="383"/>
      <c r="NJF29" s="383"/>
      <c r="NJG29" s="383"/>
      <c r="NJH29" s="383"/>
      <c r="NJI29" s="383"/>
      <c r="NJJ29" s="383"/>
      <c r="NJK29" s="383"/>
      <c r="NJL29" s="383"/>
      <c r="NJM29" s="383"/>
      <c r="NJN29" s="383"/>
      <c r="NJO29" s="383"/>
      <c r="NJP29" s="383"/>
      <c r="NJQ29" s="383"/>
      <c r="NJR29" s="383"/>
      <c r="NJS29" s="383"/>
      <c r="NJT29" s="383"/>
      <c r="NJU29" s="383"/>
      <c r="NJV29" s="383"/>
      <c r="NJW29" s="383"/>
      <c r="NJX29" s="383"/>
      <c r="NJY29" s="383"/>
      <c r="NJZ29" s="383"/>
      <c r="NKA29" s="383"/>
      <c r="NKB29" s="383"/>
      <c r="NKC29" s="383"/>
      <c r="NKD29" s="383"/>
      <c r="NKE29" s="383"/>
      <c r="NKF29" s="383"/>
      <c r="NKG29" s="383"/>
      <c r="NKH29" s="383"/>
      <c r="NKI29" s="383"/>
      <c r="NKJ29" s="383"/>
      <c r="NKK29" s="383"/>
      <c r="NKL29" s="383"/>
      <c r="NKM29" s="383"/>
      <c r="NKN29" s="383"/>
      <c r="NKO29" s="383"/>
      <c r="NKP29" s="383"/>
      <c r="NKQ29" s="383"/>
      <c r="NKR29" s="383"/>
      <c r="NKS29" s="383"/>
      <c r="NKT29" s="383"/>
      <c r="NKU29" s="383"/>
      <c r="NKV29" s="383"/>
      <c r="NKW29" s="383"/>
      <c r="NKX29" s="383"/>
      <c r="NKY29" s="383"/>
      <c r="NKZ29" s="383"/>
      <c r="NLA29" s="383"/>
      <c r="NLB29" s="383"/>
      <c r="NLC29" s="383"/>
      <c r="NLD29" s="383"/>
      <c r="NLE29" s="383"/>
      <c r="NLF29" s="383"/>
      <c r="NLG29" s="383"/>
      <c r="NLH29" s="383"/>
      <c r="NLI29" s="383"/>
      <c r="NLJ29" s="383"/>
      <c r="NLK29" s="383"/>
      <c r="NLL29" s="383"/>
      <c r="NLM29" s="383"/>
      <c r="NLN29" s="383"/>
      <c r="NLO29" s="383"/>
      <c r="NLP29" s="383"/>
      <c r="NLQ29" s="383"/>
      <c r="NLR29" s="383"/>
      <c r="NLS29" s="383"/>
      <c r="NLT29" s="383"/>
      <c r="NLU29" s="383"/>
      <c r="NLV29" s="383"/>
      <c r="NLW29" s="383"/>
      <c r="NLX29" s="383"/>
      <c r="NLY29" s="383"/>
      <c r="NLZ29" s="383"/>
      <c r="NMA29" s="383"/>
      <c r="NMB29" s="383"/>
      <c r="NMC29" s="383"/>
      <c r="NMD29" s="383"/>
      <c r="NME29" s="383"/>
      <c r="NMF29" s="383"/>
      <c r="NMG29" s="383"/>
      <c r="NMH29" s="383"/>
      <c r="NMI29" s="383"/>
      <c r="NMJ29" s="383"/>
      <c r="NMK29" s="383"/>
      <c r="NML29" s="383"/>
      <c r="NMM29" s="383"/>
      <c r="NMN29" s="383"/>
      <c r="NMO29" s="383"/>
      <c r="NMP29" s="383"/>
      <c r="NMQ29" s="383"/>
      <c r="NMR29" s="383"/>
      <c r="NMS29" s="383"/>
      <c r="NMT29" s="383"/>
      <c r="NMU29" s="383"/>
      <c r="NMV29" s="383"/>
      <c r="NMW29" s="383"/>
      <c r="NMX29" s="383"/>
      <c r="NMY29" s="383"/>
      <c r="NMZ29" s="383"/>
      <c r="NNA29" s="383"/>
      <c r="NNB29" s="383"/>
      <c r="NNC29" s="383"/>
      <c r="NND29" s="383"/>
      <c r="NNE29" s="383"/>
      <c r="NNF29" s="383"/>
      <c r="NNG29" s="383"/>
      <c r="NNH29" s="383"/>
      <c r="NNI29" s="383"/>
      <c r="NNJ29" s="383"/>
      <c r="NNK29" s="383"/>
      <c r="NNL29" s="383"/>
      <c r="NNM29" s="383"/>
      <c r="NNN29" s="383"/>
      <c r="NNO29" s="383"/>
      <c r="NNP29" s="383"/>
      <c r="NNQ29" s="383"/>
      <c r="NNR29" s="383"/>
      <c r="NNS29" s="383"/>
      <c r="NNT29" s="383"/>
      <c r="NNU29" s="383"/>
      <c r="NNV29" s="383"/>
      <c r="NNW29" s="383"/>
      <c r="NNX29" s="383"/>
      <c r="NNY29" s="383"/>
      <c r="NNZ29" s="383"/>
      <c r="NOA29" s="383"/>
      <c r="NOB29" s="383"/>
      <c r="NOC29" s="383"/>
      <c r="NOD29" s="383"/>
      <c r="NOE29" s="383"/>
      <c r="NOF29" s="383"/>
      <c r="NOG29" s="383"/>
      <c r="NOH29" s="383"/>
      <c r="NOI29" s="383"/>
      <c r="NOJ29" s="383"/>
      <c r="NOK29" s="383"/>
      <c r="NOL29" s="383"/>
      <c r="NOM29" s="383"/>
      <c r="NON29" s="383"/>
      <c r="NOO29" s="383"/>
      <c r="NOP29" s="383"/>
      <c r="NOQ29" s="383"/>
      <c r="NOR29" s="383"/>
      <c r="NOS29" s="383"/>
      <c r="NOT29" s="383"/>
      <c r="NOU29" s="383"/>
      <c r="NOV29" s="383"/>
      <c r="NOW29" s="383"/>
      <c r="NOX29" s="383"/>
      <c r="NOY29" s="383"/>
      <c r="NOZ29" s="383"/>
      <c r="NPA29" s="383"/>
      <c r="NPB29" s="383"/>
      <c r="NPC29" s="383"/>
      <c r="NPD29" s="383"/>
      <c r="NPE29" s="383"/>
      <c r="NPF29" s="383"/>
      <c r="NPG29" s="383"/>
      <c r="NPH29" s="383"/>
      <c r="NPI29" s="383"/>
      <c r="NPJ29" s="383"/>
      <c r="NPK29" s="383"/>
      <c r="NPL29" s="383"/>
      <c r="NPM29" s="383"/>
      <c r="NPN29" s="383"/>
      <c r="NPO29" s="383"/>
      <c r="NPP29" s="383"/>
      <c r="NPQ29" s="383"/>
      <c r="NPR29" s="383"/>
      <c r="NPS29" s="383"/>
      <c r="NPT29" s="383"/>
      <c r="NPU29" s="383"/>
      <c r="NPV29" s="383"/>
      <c r="NPW29" s="383"/>
      <c r="NPX29" s="383"/>
      <c r="NPY29" s="383"/>
      <c r="NPZ29" s="383"/>
      <c r="NQA29" s="383"/>
      <c r="NQB29" s="383"/>
      <c r="NQC29" s="383"/>
      <c r="NQD29" s="383"/>
      <c r="NQE29" s="383"/>
      <c r="NQF29" s="383"/>
      <c r="NQG29" s="383"/>
      <c r="NQH29" s="383"/>
      <c r="NQI29" s="383"/>
      <c r="NQJ29" s="383"/>
      <c r="NQK29" s="383"/>
      <c r="NQL29" s="383"/>
      <c r="NQM29" s="383"/>
      <c r="NQN29" s="383"/>
      <c r="NQO29" s="383"/>
      <c r="NQP29" s="383"/>
      <c r="NQQ29" s="383"/>
      <c r="NQR29" s="383"/>
      <c r="NQS29" s="383"/>
      <c r="NQT29" s="383"/>
      <c r="NQU29" s="383"/>
      <c r="NQV29" s="383"/>
      <c r="NQW29" s="383"/>
      <c r="NQX29" s="383"/>
      <c r="NQY29" s="383"/>
      <c r="NQZ29" s="383"/>
      <c r="NRA29" s="383"/>
      <c r="NRB29" s="383"/>
      <c r="NRC29" s="383"/>
      <c r="NRD29" s="383"/>
      <c r="NRE29" s="383"/>
      <c r="NRF29" s="383"/>
      <c r="NRG29" s="383"/>
      <c r="NRH29" s="383"/>
      <c r="NRI29" s="383"/>
      <c r="NRJ29" s="383"/>
      <c r="NRK29" s="383"/>
      <c r="NRL29" s="383"/>
      <c r="NRM29" s="383"/>
      <c r="NRN29" s="383"/>
      <c r="NRO29" s="383"/>
      <c r="NRP29" s="383"/>
      <c r="NRQ29" s="383"/>
      <c r="NRR29" s="383"/>
      <c r="NRS29" s="383"/>
      <c r="NRT29" s="383"/>
      <c r="NRU29" s="383"/>
      <c r="NRV29" s="383"/>
      <c r="NRW29" s="383"/>
      <c r="NRX29" s="383"/>
      <c r="NRY29" s="383"/>
      <c r="NRZ29" s="383"/>
      <c r="NSA29" s="383"/>
      <c r="NSB29" s="383"/>
      <c r="NSC29" s="383"/>
      <c r="NSD29" s="383"/>
      <c r="NSE29" s="383"/>
      <c r="NSF29" s="383"/>
      <c r="NSG29" s="383"/>
      <c r="NSH29" s="383"/>
      <c r="NSI29" s="383"/>
      <c r="NSJ29" s="383"/>
      <c r="NSK29" s="383"/>
      <c r="NSL29" s="383"/>
      <c r="NSM29" s="383"/>
      <c r="NSN29" s="383"/>
      <c r="NSO29" s="383"/>
      <c r="NSP29" s="383"/>
      <c r="NSQ29" s="383"/>
      <c r="NSR29" s="383"/>
      <c r="NSS29" s="383"/>
      <c r="NST29" s="383"/>
      <c r="NSU29" s="383"/>
      <c r="NSV29" s="383"/>
      <c r="NSW29" s="383"/>
      <c r="NSX29" s="383"/>
      <c r="NSY29" s="383"/>
      <c r="NSZ29" s="383"/>
      <c r="NTA29" s="383"/>
      <c r="NTB29" s="383"/>
      <c r="NTC29" s="383"/>
      <c r="NTD29" s="383"/>
      <c r="NTE29" s="383"/>
      <c r="NTF29" s="383"/>
      <c r="NTG29" s="383"/>
      <c r="NTH29" s="383"/>
      <c r="NTI29" s="383"/>
      <c r="NTJ29" s="383"/>
      <c r="NTK29" s="383"/>
      <c r="NTL29" s="383"/>
      <c r="NTM29" s="383"/>
      <c r="NTN29" s="383"/>
      <c r="NTO29" s="383"/>
      <c r="NTP29" s="383"/>
      <c r="NTQ29" s="383"/>
      <c r="NTR29" s="383"/>
      <c r="NTS29" s="383"/>
      <c r="NTT29" s="383"/>
      <c r="NTU29" s="383"/>
      <c r="NTV29" s="383"/>
      <c r="NTW29" s="383"/>
      <c r="NTX29" s="383"/>
      <c r="NTY29" s="383"/>
      <c r="NTZ29" s="383"/>
      <c r="NUA29" s="383"/>
      <c r="NUB29" s="383"/>
      <c r="NUC29" s="383"/>
      <c r="NUD29" s="383"/>
      <c r="NUE29" s="383"/>
      <c r="NUF29" s="383"/>
      <c r="NUG29" s="383"/>
      <c r="NUH29" s="383"/>
      <c r="NUI29" s="383"/>
      <c r="NUJ29" s="383"/>
      <c r="NUK29" s="383"/>
      <c r="NUL29" s="383"/>
      <c r="NUM29" s="383"/>
      <c r="NUN29" s="383"/>
      <c r="NUO29" s="383"/>
      <c r="NUP29" s="383"/>
      <c r="NUQ29" s="383"/>
      <c r="NUR29" s="383"/>
      <c r="NUS29" s="383"/>
      <c r="NUT29" s="383"/>
      <c r="NUU29" s="383"/>
      <c r="NUV29" s="383"/>
      <c r="NUW29" s="383"/>
      <c r="NUX29" s="383"/>
      <c r="NUY29" s="383"/>
      <c r="NUZ29" s="383"/>
      <c r="NVA29" s="383"/>
      <c r="NVB29" s="383"/>
      <c r="NVC29" s="383"/>
      <c r="NVD29" s="383"/>
      <c r="NVE29" s="383"/>
      <c r="NVF29" s="383"/>
      <c r="NVG29" s="383"/>
      <c r="NVH29" s="383"/>
      <c r="NVI29" s="383"/>
      <c r="NVJ29" s="383"/>
      <c r="NVK29" s="383"/>
      <c r="NVL29" s="383"/>
      <c r="NVM29" s="383"/>
      <c r="NVN29" s="383"/>
      <c r="NVO29" s="383"/>
      <c r="NVP29" s="383"/>
      <c r="NVQ29" s="383"/>
      <c r="NVR29" s="383"/>
      <c r="NVS29" s="383"/>
      <c r="NVT29" s="383"/>
      <c r="NVU29" s="383"/>
      <c r="NVV29" s="383"/>
      <c r="NVW29" s="383"/>
      <c r="NVX29" s="383"/>
      <c r="NVY29" s="383"/>
      <c r="NVZ29" s="383"/>
      <c r="NWA29" s="383"/>
      <c r="NWB29" s="383"/>
      <c r="NWC29" s="383"/>
      <c r="NWD29" s="383"/>
      <c r="NWE29" s="383"/>
      <c r="NWF29" s="383"/>
      <c r="NWG29" s="383"/>
      <c r="NWH29" s="383"/>
      <c r="NWI29" s="383"/>
      <c r="NWJ29" s="383"/>
      <c r="NWK29" s="383"/>
      <c r="NWL29" s="383"/>
      <c r="NWM29" s="383"/>
      <c r="NWN29" s="383"/>
      <c r="NWO29" s="383"/>
      <c r="NWP29" s="383"/>
      <c r="NWQ29" s="383"/>
      <c r="NWR29" s="383"/>
      <c r="NWS29" s="383"/>
      <c r="NWT29" s="383"/>
      <c r="NWU29" s="383"/>
      <c r="NWV29" s="383"/>
      <c r="NWW29" s="383"/>
      <c r="NWX29" s="383"/>
      <c r="NWY29" s="383"/>
      <c r="NWZ29" s="383"/>
      <c r="NXA29" s="383"/>
      <c r="NXB29" s="383"/>
      <c r="NXC29" s="383"/>
      <c r="NXD29" s="383"/>
      <c r="NXE29" s="383"/>
      <c r="NXF29" s="383"/>
      <c r="NXG29" s="383"/>
      <c r="NXH29" s="383"/>
      <c r="NXI29" s="383"/>
      <c r="NXJ29" s="383"/>
      <c r="NXK29" s="383"/>
      <c r="NXL29" s="383"/>
      <c r="NXM29" s="383"/>
      <c r="NXN29" s="383"/>
      <c r="NXO29" s="383"/>
      <c r="NXP29" s="383"/>
      <c r="NXQ29" s="383"/>
      <c r="NXR29" s="383"/>
      <c r="NXS29" s="383"/>
      <c r="NXT29" s="383"/>
      <c r="NXU29" s="383"/>
      <c r="NXV29" s="383"/>
      <c r="NXW29" s="383"/>
      <c r="NXX29" s="383"/>
      <c r="NXY29" s="383"/>
      <c r="NXZ29" s="383"/>
      <c r="NYA29" s="383"/>
      <c r="NYB29" s="383"/>
      <c r="NYC29" s="383"/>
      <c r="NYD29" s="383"/>
      <c r="NYE29" s="383"/>
      <c r="NYF29" s="383"/>
      <c r="NYG29" s="383"/>
      <c r="NYH29" s="383"/>
      <c r="NYI29" s="383"/>
      <c r="NYJ29" s="383"/>
      <c r="NYK29" s="383"/>
      <c r="NYL29" s="383"/>
      <c r="NYM29" s="383"/>
      <c r="NYN29" s="383"/>
      <c r="NYO29" s="383"/>
      <c r="NYP29" s="383"/>
      <c r="NYQ29" s="383"/>
      <c r="NYR29" s="383"/>
      <c r="NYS29" s="383"/>
      <c r="NYT29" s="383"/>
      <c r="NYU29" s="383"/>
      <c r="NYV29" s="383"/>
      <c r="NYW29" s="383"/>
      <c r="NYX29" s="383"/>
      <c r="NYY29" s="383"/>
      <c r="NYZ29" s="383"/>
      <c r="NZA29" s="383"/>
      <c r="NZB29" s="383"/>
      <c r="NZC29" s="383"/>
      <c r="NZD29" s="383"/>
      <c r="NZE29" s="383"/>
      <c r="NZF29" s="383"/>
      <c r="NZG29" s="383"/>
      <c r="NZH29" s="383"/>
      <c r="NZI29" s="383"/>
      <c r="NZJ29" s="383"/>
      <c r="NZK29" s="383"/>
      <c r="NZL29" s="383"/>
      <c r="NZM29" s="383"/>
      <c r="NZN29" s="383"/>
      <c r="NZO29" s="383"/>
      <c r="NZP29" s="383"/>
      <c r="NZQ29" s="383"/>
      <c r="NZR29" s="383"/>
      <c r="NZS29" s="383"/>
      <c r="NZT29" s="383"/>
      <c r="NZU29" s="383"/>
      <c r="NZV29" s="383"/>
      <c r="NZW29" s="383"/>
      <c r="NZX29" s="383"/>
      <c r="NZY29" s="383"/>
      <c r="NZZ29" s="383"/>
      <c r="OAA29" s="383"/>
      <c r="OAB29" s="383"/>
      <c r="OAC29" s="383"/>
      <c r="OAD29" s="383"/>
      <c r="OAE29" s="383"/>
      <c r="OAF29" s="383"/>
      <c r="OAG29" s="383"/>
      <c r="OAH29" s="383"/>
      <c r="OAI29" s="383"/>
      <c r="OAJ29" s="383"/>
      <c r="OAK29" s="383"/>
      <c r="OAL29" s="383"/>
      <c r="OAM29" s="383"/>
      <c r="OAN29" s="383"/>
      <c r="OAO29" s="383"/>
      <c r="OAP29" s="383"/>
      <c r="OAQ29" s="383"/>
      <c r="OAR29" s="383"/>
      <c r="OAS29" s="383"/>
      <c r="OAT29" s="383"/>
      <c r="OAU29" s="383"/>
      <c r="OAV29" s="383"/>
      <c r="OAW29" s="383"/>
      <c r="OAX29" s="383"/>
      <c r="OAY29" s="383"/>
      <c r="OAZ29" s="383"/>
      <c r="OBA29" s="383"/>
      <c r="OBB29" s="383"/>
      <c r="OBC29" s="383"/>
      <c r="OBD29" s="383"/>
      <c r="OBE29" s="383"/>
      <c r="OBF29" s="383"/>
      <c r="OBG29" s="383"/>
      <c r="OBH29" s="383"/>
      <c r="OBI29" s="383"/>
      <c r="OBJ29" s="383"/>
      <c r="OBK29" s="383"/>
      <c r="OBL29" s="383"/>
      <c r="OBM29" s="383"/>
      <c r="OBN29" s="383"/>
      <c r="OBO29" s="383"/>
      <c r="OBP29" s="383"/>
      <c r="OBQ29" s="383"/>
      <c r="OBR29" s="383"/>
      <c r="OBS29" s="383"/>
      <c r="OBT29" s="383"/>
      <c r="OBU29" s="383"/>
      <c r="OBV29" s="383"/>
      <c r="OBW29" s="383"/>
      <c r="OBX29" s="383"/>
      <c r="OBY29" s="383"/>
      <c r="OBZ29" s="383"/>
      <c r="OCA29" s="383"/>
      <c r="OCB29" s="383"/>
      <c r="OCC29" s="383"/>
      <c r="OCD29" s="383"/>
      <c r="OCE29" s="383"/>
      <c r="OCF29" s="383"/>
      <c r="OCG29" s="383"/>
      <c r="OCH29" s="383"/>
      <c r="OCI29" s="383"/>
      <c r="OCJ29" s="383"/>
      <c r="OCK29" s="383"/>
      <c r="OCL29" s="383"/>
      <c r="OCM29" s="383"/>
      <c r="OCN29" s="383"/>
      <c r="OCO29" s="383"/>
      <c r="OCP29" s="383"/>
      <c r="OCQ29" s="383"/>
      <c r="OCR29" s="383"/>
      <c r="OCS29" s="383"/>
      <c r="OCT29" s="383"/>
      <c r="OCU29" s="383"/>
      <c r="OCV29" s="383"/>
      <c r="OCW29" s="383"/>
      <c r="OCX29" s="383"/>
      <c r="OCY29" s="383"/>
      <c r="OCZ29" s="383"/>
      <c r="ODA29" s="383"/>
      <c r="ODB29" s="383"/>
      <c r="ODC29" s="383"/>
      <c r="ODD29" s="383"/>
      <c r="ODE29" s="383"/>
      <c r="ODF29" s="383"/>
      <c r="ODG29" s="383"/>
      <c r="ODH29" s="383"/>
      <c r="ODI29" s="383"/>
      <c r="ODJ29" s="383"/>
      <c r="ODK29" s="383"/>
      <c r="ODL29" s="383"/>
      <c r="ODM29" s="383"/>
      <c r="ODN29" s="383"/>
      <c r="ODO29" s="383"/>
      <c r="ODP29" s="383"/>
      <c r="ODQ29" s="383"/>
      <c r="ODR29" s="383"/>
      <c r="ODS29" s="383"/>
      <c r="ODT29" s="383"/>
      <c r="ODU29" s="383"/>
      <c r="ODV29" s="383"/>
      <c r="ODW29" s="383"/>
      <c r="ODX29" s="383"/>
      <c r="ODY29" s="383"/>
      <c r="ODZ29" s="383"/>
      <c r="OEA29" s="383"/>
      <c r="OEB29" s="383"/>
      <c r="OEC29" s="383"/>
      <c r="OED29" s="383"/>
      <c r="OEE29" s="383"/>
      <c r="OEF29" s="383"/>
      <c r="OEG29" s="383"/>
      <c r="OEH29" s="383"/>
      <c r="OEI29" s="383"/>
      <c r="OEJ29" s="383"/>
      <c r="OEK29" s="383"/>
      <c r="OEL29" s="383"/>
      <c r="OEM29" s="383"/>
      <c r="OEN29" s="383"/>
      <c r="OEO29" s="383"/>
      <c r="OEP29" s="383"/>
      <c r="OEQ29" s="383"/>
      <c r="OER29" s="383"/>
      <c r="OES29" s="383"/>
      <c r="OET29" s="383"/>
      <c r="OEU29" s="383"/>
      <c r="OEV29" s="383"/>
      <c r="OEW29" s="383"/>
      <c r="OEX29" s="383"/>
      <c r="OEY29" s="383"/>
      <c r="OEZ29" s="383"/>
      <c r="OFA29" s="383"/>
      <c r="OFB29" s="383"/>
      <c r="OFC29" s="383"/>
      <c r="OFD29" s="383"/>
      <c r="OFE29" s="383"/>
      <c r="OFF29" s="383"/>
      <c r="OFG29" s="383"/>
      <c r="OFH29" s="383"/>
      <c r="OFI29" s="383"/>
      <c r="OFJ29" s="383"/>
      <c r="OFK29" s="383"/>
      <c r="OFL29" s="383"/>
      <c r="OFM29" s="383"/>
      <c r="OFN29" s="383"/>
      <c r="OFO29" s="383"/>
      <c r="OFP29" s="383"/>
      <c r="OFQ29" s="383"/>
      <c r="OFR29" s="383"/>
      <c r="OFS29" s="383"/>
      <c r="OFT29" s="383"/>
      <c r="OFU29" s="383"/>
      <c r="OFV29" s="383"/>
      <c r="OFW29" s="383"/>
      <c r="OFX29" s="383"/>
      <c r="OFY29" s="383"/>
      <c r="OFZ29" s="383"/>
      <c r="OGA29" s="383"/>
      <c r="OGB29" s="383"/>
      <c r="OGC29" s="383"/>
      <c r="OGD29" s="383"/>
      <c r="OGE29" s="383"/>
      <c r="OGF29" s="383"/>
      <c r="OGG29" s="383"/>
      <c r="OGH29" s="383"/>
      <c r="OGI29" s="383"/>
      <c r="OGJ29" s="383"/>
      <c r="OGK29" s="383"/>
      <c r="OGL29" s="383"/>
      <c r="OGM29" s="383"/>
      <c r="OGN29" s="383"/>
      <c r="OGO29" s="383"/>
      <c r="OGP29" s="383"/>
      <c r="OGQ29" s="383"/>
      <c r="OGR29" s="383"/>
      <c r="OGS29" s="383"/>
      <c r="OGT29" s="383"/>
      <c r="OGU29" s="383"/>
      <c r="OGV29" s="383"/>
      <c r="OGW29" s="383"/>
      <c r="OGX29" s="383"/>
      <c r="OGY29" s="383"/>
      <c r="OGZ29" s="383"/>
      <c r="OHA29" s="383"/>
      <c r="OHB29" s="383"/>
      <c r="OHC29" s="383"/>
      <c r="OHD29" s="383"/>
      <c r="OHE29" s="383"/>
      <c r="OHF29" s="383"/>
      <c r="OHG29" s="383"/>
      <c r="OHH29" s="383"/>
      <c r="OHI29" s="383"/>
      <c r="OHJ29" s="383"/>
      <c r="OHK29" s="383"/>
      <c r="OHL29" s="383"/>
      <c r="OHM29" s="383"/>
      <c r="OHN29" s="383"/>
      <c r="OHO29" s="383"/>
      <c r="OHP29" s="383"/>
      <c r="OHQ29" s="383"/>
      <c r="OHR29" s="383"/>
      <c r="OHS29" s="383"/>
      <c r="OHT29" s="383"/>
      <c r="OHU29" s="383"/>
      <c r="OHV29" s="383"/>
      <c r="OHW29" s="383"/>
      <c r="OHX29" s="383"/>
      <c r="OHY29" s="383"/>
      <c r="OHZ29" s="383"/>
      <c r="OIA29" s="383"/>
      <c r="OIB29" s="383"/>
      <c r="OIC29" s="383"/>
      <c r="OID29" s="383"/>
      <c r="OIE29" s="383"/>
      <c r="OIF29" s="383"/>
      <c r="OIG29" s="383"/>
      <c r="OIH29" s="383"/>
      <c r="OII29" s="383"/>
      <c r="OIJ29" s="383"/>
      <c r="OIK29" s="383"/>
      <c r="OIL29" s="383"/>
      <c r="OIM29" s="383"/>
      <c r="OIN29" s="383"/>
      <c r="OIO29" s="383"/>
      <c r="OIP29" s="383"/>
      <c r="OIQ29" s="383"/>
      <c r="OIR29" s="383"/>
      <c r="OIS29" s="383"/>
      <c r="OIT29" s="383"/>
      <c r="OIU29" s="383"/>
      <c r="OIV29" s="383"/>
      <c r="OIW29" s="383"/>
      <c r="OIX29" s="383"/>
      <c r="OIY29" s="383"/>
      <c r="OIZ29" s="383"/>
      <c r="OJA29" s="383"/>
      <c r="OJB29" s="383"/>
      <c r="OJC29" s="383"/>
      <c r="OJD29" s="383"/>
      <c r="OJE29" s="383"/>
      <c r="OJF29" s="383"/>
      <c r="OJG29" s="383"/>
      <c r="OJH29" s="383"/>
      <c r="OJI29" s="383"/>
      <c r="OJJ29" s="383"/>
      <c r="OJK29" s="383"/>
      <c r="OJL29" s="383"/>
      <c r="OJM29" s="383"/>
      <c r="OJN29" s="383"/>
      <c r="OJO29" s="383"/>
      <c r="OJP29" s="383"/>
      <c r="OJQ29" s="383"/>
      <c r="OJR29" s="383"/>
      <c r="OJS29" s="383"/>
      <c r="OJT29" s="383"/>
      <c r="OJU29" s="383"/>
      <c r="OJV29" s="383"/>
      <c r="OJW29" s="383"/>
      <c r="OJX29" s="383"/>
      <c r="OJY29" s="383"/>
      <c r="OJZ29" s="383"/>
      <c r="OKA29" s="383"/>
      <c r="OKB29" s="383"/>
      <c r="OKC29" s="383"/>
      <c r="OKD29" s="383"/>
      <c r="OKE29" s="383"/>
      <c r="OKF29" s="383"/>
      <c r="OKG29" s="383"/>
      <c r="OKH29" s="383"/>
      <c r="OKI29" s="383"/>
      <c r="OKJ29" s="383"/>
      <c r="OKK29" s="383"/>
      <c r="OKL29" s="383"/>
      <c r="OKM29" s="383"/>
      <c r="OKN29" s="383"/>
      <c r="OKO29" s="383"/>
      <c r="OKP29" s="383"/>
      <c r="OKQ29" s="383"/>
      <c r="OKR29" s="383"/>
      <c r="OKS29" s="383"/>
      <c r="OKT29" s="383"/>
      <c r="OKU29" s="383"/>
      <c r="OKV29" s="383"/>
      <c r="OKW29" s="383"/>
      <c r="OKX29" s="383"/>
      <c r="OKY29" s="383"/>
      <c r="OKZ29" s="383"/>
      <c r="OLA29" s="383"/>
      <c r="OLB29" s="383"/>
      <c r="OLC29" s="383"/>
      <c r="OLD29" s="383"/>
      <c r="OLE29" s="383"/>
      <c r="OLF29" s="383"/>
      <c r="OLG29" s="383"/>
      <c r="OLH29" s="383"/>
      <c r="OLI29" s="383"/>
      <c r="OLJ29" s="383"/>
      <c r="OLK29" s="383"/>
      <c r="OLL29" s="383"/>
      <c r="OLM29" s="383"/>
      <c r="OLN29" s="383"/>
      <c r="OLO29" s="383"/>
      <c r="OLP29" s="383"/>
      <c r="OLQ29" s="383"/>
      <c r="OLR29" s="383"/>
      <c r="OLS29" s="383"/>
      <c r="OLT29" s="383"/>
      <c r="OLU29" s="383"/>
      <c r="OLV29" s="383"/>
      <c r="OLW29" s="383"/>
      <c r="OLX29" s="383"/>
      <c r="OLY29" s="383"/>
      <c r="OLZ29" s="383"/>
      <c r="OMA29" s="383"/>
      <c r="OMB29" s="383"/>
      <c r="OMC29" s="383"/>
      <c r="OMD29" s="383"/>
      <c r="OME29" s="383"/>
      <c r="OMF29" s="383"/>
      <c r="OMG29" s="383"/>
      <c r="OMH29" s="383"/>
      <c r="OMI29" s="383"/>
      <c r="OMJ29" s="383"/>
      <c r="OMK29" s="383"/>
      <c r="OML29" s="383"/>
      <c r="OMM29" s="383"/>
      <c r="OMN29" s="383"/>
      <c r="OMO29" s="383"/>
      <c r="OMP29" s="383"/>
      <c r="OMQ29" s="383"/>
      <c r="OMR29" s="383"/>
      <c r="OMS29" s="383"/>
      <c r="OMT29" s="383"/>
      <c r="OMU29" s="383"/>
      <c r="OMV29" s="383"/>
      <c r="OMW29" s="383"/>
      <c r="OMX29" s="383"/>
      <c r="OMY29" s="383"/>
      <c r="OMZ29" s="383"/>
      <c r="ONA29" s="383"/>
      <c r="ONB29" s="383"/>
      <c r="ONC29" s="383"/>
      <c r="OND29" s="383"/>
      <c r="ONE29" s="383"/>
      <c r="ONF29" s="383"/>
      <c r="ONG29" s="383"/>
      <c r="ONH29" s="383"/>
      <c r="ONI29" s="383"/>
      <c r="ONJ29" s="383"/>
      <c r="ONK29" s="383"/>
      <c r="ONL29" s="383"/>
      <c r="ONM29" s="383"/>
      <c r="ONN29" s="383"/>
      <c r="ONO29" s="383"/>
      <c r="ONP29" s="383"/>
      <c r="ONQ29" s="383"/>
      <c r="ONR29" s="383"/>
      <c r="ONS29" s="383"/>
      <c r="ONT29" s="383"/>
      <c r="ONU29" s="383"/>
      <c r="ONV29" s="383"/>
      <c r="ONW29" s="383"/>
      <c r="ONX29" s="383"/>
      <c r="ONY29" s="383"/>
      <c r="ONZ29" s="383"/>
      <c r="OOA29" s="383"/>
      <c r="OOB29" s="383"/>
      <c r="OOC29" s="383"/>
      <c r="OOD29" s="383"/>
      <c r="OOE29" s="383"/>
      <c r="OOF29" s="383"/>
      <c r="OOG29" s="383"/>
      <c r="OOH29" s="383"/>
      <c r="OOI29" s="383"/>
      <c r="OOJ29" s="383"/>
      <c r="OOK29" s="383"/>
      <c r="OOL29" s="383"/>
      <c r="OOM29" s="383"/>
      <c r="OON29" s="383"/>
      <c r="OOO29" s="383"/>
      <c r="OOP29" s="383"/>
      <c r="OOQ29" s="383"/>
      <c r="OOR29" s="383"/>
      <c r="OOS29" s="383"/>
      <c r="OOT29" s="383"/>
      <c r="OOU29" s="383"/>
      <c r="OOV29" s="383"/>
      <c r="OOW29" s="383"/>
      <c r="OOX29" s="383"/>
      <c r="OOY29" s="383"/>
      <c r="OOZ29" s="383"/>
      <c r="OPA29" s="383"/>
      <c r="OPB29" s="383"/>
      <c r="OPC29" s="383"/>
      <c r="OPD29" s="383"/>
      <c r="OPE29" s="383"/>
      <c r="OPF29" s="383"/>
      <c r="OPG29" s="383"/>
      <c r="OPH29" s="383"/>
      <c r="OPI29" s="383"/>
      <c r="OPJ29" s="383"/>
      <c r="OPK29" s="383"/>
      <c r="OPL29" s="383"/>
      <c r="OPM29" s="383"/>
      <c r="OPN29" s="383"/>
      <c r="OPO29" s="383"/>
      <c r="OPP29" s="383"/>
      <c r="OPQ29" s="383"/>
      <c r="OPR29" s="383"/>
      <c r="OPS29" s="383"/>
      <c r="OPT29" s="383"/>
      <c r="OPU29" s="383"/>
      <c r="OPV29" s="383"/>
      <c r="OPW29" s="383"/>
      <c r="OPX29" s="383"/>
      <c r="OPY29" s="383"/>
      <c r="OPZ29" s="383"/>
      <c r="OQA29" s="383"/>
      <c r="OQB29" s="383"/>
      <c r="OQC29" s="383"/>
      <c r="OQD29" s="383"/>
      <c r="OQE29" s="383"/>
      <c r="OQF29" s="383"/>
      <c r="OQG29" s="383"/>
      <c r="OQH29" s="383"/>
      <c r="OQI29" s="383"/>
      <c r="OQJ29" s="383"/>
      <c r="OQK29" s="383"/>
      <c r="OQL29" s="383"/>
      <c r="OQM29" s="383"/>
      <c r="OQN29" s="383"/>
      <c r="OQO29" s="383"/>
      <c r="OQP29" s="383"/>
      <c r="OQQ29" s="383"/>
      <c r="OQR29" s="383"/>
      <c r="OQS29" s="383"/>
      <c r="OQT29" s="383"/>
      <c r="OQU29" s="383"/>
      <c r="OQV29" s="383"/>
      <c r="OQW29" s="383"/>
      <c r="OQX29" s="383"/>
      <c r="OQY29" s="383"/>
      <c r="OQZ29" s="383"/>
      <c r="ORA29" s="383"/>
      <c r="ORB29" s="383"/>
      <c r="ORC29" s="383"/>
      <c r="ORD29" s="383"/>
      <c r="ORE29" s="383"/>
      <c r="ORF29" s="383"/>
      <c r="ORG29" s="383"/>
      <c r="ORH29" s="383"/>
      <c r="ORI29" s="383"/>
      <c r="ORJ29" s="383"/>
      <c r="ORK29" s="383"/>
      <c r="ORL29" s="383"/>
      <c r="ORM29" s="383"/>
      <c r="ORN29" s="383"/>
      <c r="ORO29" s="383"/>
      <c r="ORP29" s="383"/>
      <c r="ORQ29" s="383"/>
      <c r="ORR29" s="383"/>
      <c r="ORS29" s="383"/>
      <c r="ORT29" s="383"/>
      <c r="ORU29" s="383"/>
      <c r="ORV29" s="383"/>
      <c r="ORW29" s="383"/>
      <c r="ORX29" s="383"/>
      <c r="ORY29" s="383"/>
      <c r="ORZ29" s="383"/>
      <c r="OSA29" s="383"/>
      <c r="OSB29" s="383"/>
      <c r="OSC29" s="383"/>
      <c r="OSD29" s="383"/>
      <c r="OSE29" s="383"/>
      <c r="OSF29" s="383"/>
      <c r="OSG29" s="383"/>
      <c r="OSH29" s="383"/>
      <c r="OSI29" s="383"/>
      <c r="OSJ29" s="383"/>
      <c r="OSK29" s="383"/>
      <c r="OSL29" s="383"/>
      <c r="OSM29" s="383"/>
      <c r="OSN29" s="383"/>
      <c r="OSO29" s="383"/>
      <c r="OSP29" s="383"/>
      <c r="OSQ29" s="383"/>
      <c r="OSR29" s="383"/>
      <c r="OSS29" s="383"/>
      <c r="OST29" s="383"/>
      <c r="OSU29" s="383"/>
      <c r="OSV29" s="383"/>
      <c r="OSW29" s="383"/>
      <c r="OSX29" s="383"/>
      <c r="OSY29" s="383"/>
      <c r="OSZ29" s="383"/>
      <c r="OTA29" s="383"/>
      <c r="OTB29" s="383"/>
      <c r="OTC29" s="383"/>
      <c r="OTD29" s="383"/>
      <c r="OTE29" s="383"/>
      <c r="OTF29" s="383"/>
      <c r="OTG29" s="383"/>
      <c r="OTH29" s="383"/>
      <c r="OTI29" s="383"/>
      <c r="OTJ29" s="383"/>
      <c r="OTK29" s="383"/>
      <c r="OTL29" s="383"/>
      <c r="OTM29" s="383"/>
      <c r="OTN29" s="383"/>
      <c r="OTO29" s="383"/>
      <c r="OTP29" s="383"/>
      <c r="OTQ29" s="383"/>
      <c r="OTR29" s="383"/>
      <c r="OTS29" s="383"/>
      <c r="OTT29" s="383"/>
      <c r="OTU29" s="383"/>
      <c r="OTV29" s="383"/>
      <c r="OTW29" s="383"/>
      <c r="OTX29" s="383"/>
      <c r="OTY29" s="383"/>
      <c r="OTZ29" s="383"/>
      <c r="OUA29" s="383"/>
      <c r="OUB29" s="383"/>
      <c r="OUC29" s="383"/>
      <c r="OUD29" s="383"/>
      <c r="OUE29" s="383"/>
      <c r="OUF29" s="383"/>
      <c r="OUG29" s="383"/>
      <c r="OUH29" s="383"/>
      <c r="OUI29" s="383"/>
      <c r="OUJ29" s="383"/>
      <c r="OUK29" s="383"/>
      <c r="OUL29" s="383"/>
      <c r="OUM29" s="383"/>
      <c r="OUN29" s="383"/>
      <c r="OUO29" s="383"/>
      <c r="OUP29" s="383"/>
      <c r="OUQ29" s="383"/>
      <c r="OUR29" s="383"/>
      <c r="OUS29" s="383"/>
      <c r="OUT29" s="383"/>
      <c r="OUU29" s="383"/>
      <c r="OUV29" s="383"/>
      <c r="OUW29" s="383"/>
      <c r="OUX29" s="383"/>
      <c r="OUY29" s="383"/>
      <c r="OUZ29" s="383"/>
      <c r="OVA29" s="383"/>
      <c r="OVB29" s="383"/>
      <c r="OVC29" s="383"/>
      <c r="OVD29" s="383"/>
      <c r="OVE29" s="383"/>
      <c r="OVF29" s="383"/>
      <c r="OVG29" s="383"/>
      <c r="OVH29" s="383"/>
      <c r="OVI29" s="383"/>
      <c r="OVJ29" s="383"/>
      <c r="OVK29" s="383"/>
      <c r="OVL29" s="383"/>
      <c r="OVM29" s="383"/>
      <c r="OVN29" s="383"/>
      <c r="OVO29" s="383"/>
      <c r="OVP29" s="383"/>
      <c r="OVQ29" s="383"/>
      <c r="OVR29" s="383"/>
      <c r="OVS29" s="383"/>
      <c r="OVT29" s="383"/>
      <c r="OVU29" s="383"/>
      <c r="OVV29" s="383"/>
      <c r="OVW29" s="383"/>
      <c r="OVX29" s="383"/>
      <c r="OVY29" s="383"/>
      <c r="OVZ29" s="383"/>
      <c r="OWA29" s="383"/>
      <c r="OWB29" s="383"/>
      <c r="OWC29" s="383"/>
      <c r="OWD29" s="383"/>
      <c r="OWE29" s="383"/>
      <c r="OWF29" s="383"/>
      <c r="OWG29" s="383"/>
      <c r="OWH29" s="383"/>
      <c r="OWI29" s="383"/>
      <c r="OWJ29" s="383"/>
      <c r="OWK29" s="383"/>
      <c r="OWL29" s="383"/>
      <c r="OWM29" s="383"/>
      <c r="OWN29" s="383"/>
      <c r="OWO29" s="383"/>
      <c r="OWP29" s="383"/>
      <c r="OWQ29" s="383"/>
      <c r="OWR29" s="383"/>
      <c r="OWS29" s="383"/>
      <c r="OWT29" s="383"/>
      <c r="OWU29" s="383"/>
      <c r="OWV29" s="383"/>
      <c r="OWW29" s="383"/>
      <c r="OWX29" s="383"/>
      <c r="OWY29" s="383"/>
      <c r="OWZ29" s="383"/>
      <c r="OXA29" s="383"/>
      <c r="OXB29" s="383"/>
      <c r="OXC29" s="383"/>
      <c r="OXD29" s="383"/>
      <c r="OXE29" s="383"/>
      <c r="OXF29" s="383"/>
      <c r="OXG29" s="383"/>
      <c r="OXH29" s="383"/>
      <c r="OXI29" s="383"/>
      <c r="OXJ29" s="383"/>
      <c r="OXK29" s="383"/>
      <c r="OXL29" s="383"/>
      <c r="OXM29" s="383"/>
      <c r="OXN29" s="383"/>
      <c r="OXO29" s="383"/>
      <c r="OXP29" s="383"/>
      <c r="OXQ29" s="383"/>
      <c r="OXR29" s="383"/>
      <c r="OXS29" s="383"/>
      <c r="OXT29" s="383"/>
      <c r="OXU29" s="383"/>
      <c r="OXV29" s="383"/>
      <c r="OXW29" s="383"/>
      <c r="OXX29" s="383"/>
      <c r="OXY29" s="383"/>
      <c r="OXZ29" s="383"/>
      <c r="OYA29" s="383"/>
      <c r="OYB29" s="383"/>
      <c r="OYC29" s="383"/>
      <c r="OYD29" s="383"/>
      <c r="OYE29" s="383"/>
      <c r="OYF29" s="383"/>
      <c r="OYG29" s="383"/>
      <c r="OYH29" s="383"/>
      <c r="OYI29" s="383"/>
      <c r="OYJ29" s="383"/>
      <c r="OYK29" s="383"/>
      <c r="OYL29" s="383"/>
      <c r="OYM29" s="383"/>
      <c r="OYN29" s="383"/>
      <c r="OYO29" s="383"/>
      <c r="OYP29" s="383"/>
      <c r="OYQ29" s="383"/>
      <c r="OYR29" s="383"/>
      <c r="OYS29" s="383"/>
      <c r="OYT29" s="383"/>
      <c r="OYU29" s="383"/>
      <c r="OYV29" s="383"/>
      <c r="OYW29" s="383"/>
      <c r="OYX29" s="383"/>
      <c r="OYY29" s="383"/>
      <c r="OYZ29" s="383"/>
      <c r="OZA29" s="383"/>
      <c r="OZB29" s="383"/>
      <c r="OZC29" s="383"/>
      <c r="OZD29" s="383"/>
      <c r="OZE29" s="383"/>
      <c r="OZF29" s="383"/>
      <c r="OZG29" s="383"/>
      <c r="OZH29" s="383"/>
      <c r="OZI29" s="383"/>
      <c r="OZJ29" s="383"/>
      <c r="OZK29" s="383"/>
      <c r="OZL29" s="383"/>
      <c r="OZM29" s="383"/>
      <c r="OZN29" s="383"/>
      <c r="OZO29" s="383"/>
      <c r="OZP29" s="383"/>
      <c r="OZQ29" s="383"/>
      <c r="OZR29" s="383"/>
      <c r="OZS29" s="383"/>
      <c r="OZT29" s="383"/>
      <c r="OZU29" s="383"/>
      <c r="OZV29" s="383"/>
      <c r="OZW29" s="383"/>
      <c r="OZX29" s="383"/>
      <c r="OZY29" s="383"/>
      <c r="OZZ29" s="383"/>
      <c r="PAA29" s="383"/>
      <c r="PAB29" s="383"/>
      <c r="PAC29" s="383"/>
      <c r="PAD29" s="383"/>
      <c r="PAE29" s="383"/>
      <c r="PAF29" s="383"/>
      <c r="PAG29" s="383"/>
      <c r="PAH29" s="383"/>
      <c r="PAI29" s="383"/>
      <c r="PAJ29" s="383"/>
      <c r="PAK29" s="383"/>
      <c r="PAL29" s="383"/>
      <c r="PAM29" s="383"/>
      <c r="PAN29" s="383"/>
      <c r="PAO29" s="383"/>
      <c r="PAP29" s="383"/>
      <c r="PAQ29" s="383"/>
      <c r="PAR29" s="383"/>
      <c r="PAS29" s="383"/>
      <c r="PAT29" s="383"/>
      <c r="PAU29" s="383"/>
      <c r="PAV29" s="383"/>
      <c r="PAW29" s="383"/>
      <c r="PAX29" s="383"/>
      <c r="PAY29" s="383"/>
      <c r="PAZ29" s="383"/>
      <c r="PBA29" s="383"/>
      <c r="PBB29" s="383"/>
      <c r="PBC29" s="383"/>
      <c r="PBD29" s="383"/>
      <c r="PBE29" s="383"/>
      <c r="PBF29" s="383"/>
      <c r="PBG29" s="383"/>
      <c r="PBH29" s="383"/>
      <c r="PBI29" s="383"/>
      <c r="PBJ29" s="383"/>
      <c r="PBK29" s="383"/>
      <c r="PBL29" s="383"/>
      <c r="PBM29" s="383"/>
      <c r="PBN29" s="383"/>
      <c r="PBO29" s="383"/>
      <c r="PBP29" s="383"/>
      <c r="PBQ29" s="383"/>
      <c r="PBR29" s="383"/>
      <c r="PBS29" s="383"/>
      <c r="PBT29" s="383"/>
      <c r="PBU29" s="383"/>
      <c r="PBV29" s="383"/>
      <c r="PBW29" s="383"/>
      <c r="PBX29" s="383"/>
      <c r="PBY29" s="383"/>
      <c r="PBZ29" s="383"/>
      <c r="PCA29" s="383"/>
      <c r="PCB29" s="383"/>
      <c r="PCC29" s="383"/>
      <c r="PCD29" s="383"/>
      <c r="PCE29" s="383"/>
      <c r="PCF29" s="383"/>
      <c r="PCG29" s="383"/>
      <c r="PCH29" s="383"/>
      <c r="PCI29" s="383"/>
      <c r="PCJ29" s="383"/>
      <c r="PCK29" s="383"/>
      <c r="PCL29" s="383"/>
      <c r="PCM29" s="383"/>
      <c r="PCN29" s="383"/>
      <c r="PCO29" s="383"/>
      <c r="PCP29" s="383"/>
      <c r="PCQ29" s="383"/>
      <c r="PCR29" s="383"/>
      <c r="PCS29" s="383"/>
      <c r="PCT29" s="383"/>
      <c r="PCU29" s="383"/>
      <c r="PCV29" s="383"/>
      <c r="PCW29" s="383"/>
      <c r="PCX29" s="383"/>
      <c r="PCY29" s="383"/>
      <c r="PCZ29" s="383"/>
      <c r="PDA29" s="383"/>
      <c r="PDB29" s="383"/>
      <c r="PDC29" s="383"/>
      <c r="PDD29" s="383"/>
      <c r="PDE29" s="383"/>
      <c r="PDF29" s="383"/>
      <c r="PDG29" s="383"/>
      <c r="PDH29" s="383"/>
      <c r="PDI29" s="383"/>
      <c r="PDJ29" s="383"/>
      <c r="PDK29" s="383"/>
      <c r="PDL29" s="383"/>
      <c r="PDM29" s="383"/>
      <c r="PDN29" s="383"/>
      <c r="PDO29" s="383"/>
      <c r="PDP29" s="383"/>
      <c r="PDQ29" s="383"/>
      <c r="PDR29" s="383"/>
      <c r="PDS29" s="383"/>
      <c r="PDT29" s="383"/>
      <c r="PDU29" s="383"/>
      <c r="PDV29" s="383"/>
      <c r="PDW29" s="383"/>
      <c r="PDX29" s="383"/>
      <c r="PDY29" s="383"/>
      <c r="PDZ29" s="383"/>
      <c r="PEA29" s="383"/>
      <c r="PEB29" s="383"/>
      <c r="PEC29" s="383"/>
      <c r="PED29" s="383"/>
      <c r="PEE29" s="383"/>
      <c r="PEF29" s="383"/>
      <c r="PEG29" s="383"/>
      <c r="PEH29" s="383"/>
      <c r="PEI29" s="383"/>
      <c r="PEJ29" s="383"/>
      <c r="PEK29" s="383"/>
      <c r="PEL29" s="383"/>
      <c r="PEM29" s="383"/>
      <c r="PEN29" s="383"/>
      <c r="PEO29" s="383"/>
      <c r="PEP29" s="383"/>
      <c r="PEQ29" s="383"/>
      <c r="PER29" s="383"/>
      <c r="PES29" s="383"/>
      <c r="PET29" s="383"/>
      <c r="PEU29" s="383"/>
      <c r="PEV29" s="383"/>
      <c r="PEW29" s="383"/>
      <c r="PEX29" s="383"/>
      <c r="PEY29" s="383"/>
      <c r="PEZ29" s="383"/>
      <c r="PFA29" s="383"/>
      <c r="PFB29" s="383"/>
      <c r="PFC29" s="383"/>
      <c r="PFD29" s="383"/>
      <c r="PFE29" s="383"/>
      <c r="PFF29" s="383"/>
      <c r="PFG29" s="383"/>
      <c r="PFH29" s="383"/>
      <c r="PFI29" s="383"/>
      <c r="PFJ29" s="383"/>
      <c r="PFK29" s="383"/>
      <c r="PFL29" s="383"/>
      <c r="PFM29" s="383"/>
      <c r="PFN29" s="383"/>
      <c r="PFO29" s="383"/>
      <c r="PFP29" s="383"/>
      <c r="PFQ29" s="383"/>
      <c r="PFR29" s="383"/>
      <c r="PFS29" s="383"/>
      <c r="PFT29" s="383"/>
      <c r="PFU29" s="383"/>
      <c r="PFV29" s="383"/>
      <c r="PFW29" s="383"/>
      <c r="PFX29" s="383"/>
      <c r="PFY29" s="383"/>
      <c r="PFZ29" s="383"/>
      <c r="PGA29" s="383"/>
      <c r="PGB29" s="383"/>
      <c r="PGC29" s="383"/>
      <c r="PGD29" s="383"/>
      <c r="PGE29" s="383"/>
      <c r="PGF29" s="383"/>
      <c r="PGG29" s="383"/>
      <c r="PGH29" s="383"/>
      <c r="PGI29" s="383"/>
      <c r="PGJ29" s="383"/>
      <c r="PGK29" s="383"/>
      <c r="PGL29" s="383"/>
      <c r="PGM29" s="383"/>
      <c r="PGN29" s="383"/>
      <c r="PGO29" s="383"/>
      <c r="PGP29" s="383"/>
      <c r="PGQ29" s="383"/>
      <c r="PGR29" s="383"/>
      <c r="PGS29" s="383"/>
      <c r="PGT29" s="383"/>
      <c r="PGU29" s="383"/>
      <c r="PGV29" s="383"/>
      <c r="PGW29" s="383"/>
      <c r="PGX29" s="383"/>
      <c r="PGY29" s="383"/>
      <c r="PGZ29" s="383"/>
      <c r="PHA29" s="383"/>
      <c r="PHB29" s="383"/>
      <c r="PHC29" s="383"/>
      <c r="PHD29" s="383"/>
      <c r="PHE29" s="383"/>
      <c r="PHF29" s="383"/>
      <c r="PHG29" s="383"/>
      <c r="PHH29" s="383"/>
      <c r="PHI29" s="383"/>
      <c r="PHJ29" s="383"/>
      <c r="PHK29" s="383"/>
      <c r="PHL29" s="383"/>
      <c r="PHM29" s="383"/>
      <c r="PHN29" s="383"/>
      <c r="PHO29" s="383"/>
      <c r="PHP29" s="383"/>
      <c r="PHQ29" s="383"/>
      <c r="PHR29" s="383"/>
      <c r="PHS29" s="383"/>
      <c r="PHT29" s="383"/>
      <c r="PHU29" s="383"/>
      <c r="PHV29" s="383"/>
      <c r="PHW29" s="383"/>
      <c r="PHX29" s="383"/>
      <c r="PHY29" s="383"/>
      <c r="PHZ29" s="383"/>
      <c r="PIA29" s="383"/>
      <c r="PIB29" s="383"/>
      <c r="PIC29" s="383"/>
      <c r="PID29" s="383"/>
      <c r="PIE29" s="383"/>
      <c r="PIF29" s="383"/>
      <c r="PIG29" s="383"/>
      <c r="PIH29" s="383"/>
      <c r="PII29" s="383"/>
      <c r="PIJ29" s="383"/>
      <c r="PIK29" s="383"/>
      <c r="PIL29" s="383"/>
      <c r="PIM29" s="383"/>
      <c r="PIN29" s="383"/>
      <c r="PIO29" s="383"/>
      <c r="PIP29" s="383"/>
      <c r="PIQ29" s="383"/>
      <c r="PIR29" s="383"/>
      <c r="PIS29" s="383"/>
      <c r="PIT29" s="383"/>
      <c r="PIU29" s="383"/>
      <c r="PIV29" s="383"/>
      <c r="PIW29" s="383"/>
      <c r="PIX29" s="383"/>
      <c r="PIY29" s="383"/>
      <c r="PIZ29" s="383"/>
      <c r="PJA29" s="383"/>
      <c r="PJB29" s="383"/>
      <c r="PJC29" s="383"/>
      <c r="PJD29" s="383"/>
      <c r="PJE29" s="383"/>
      <c r="PJF29" s="383"/>
      <c r="PJG29" s="383"/>
      <c r="PJH29" s="383"/>
      <c r="PJI29" s="383"/>
      <c r="PJJ29" s="383"/>
      <c r="PJK29" s="383"/>
      <c r="PJL29" s="383"/>
      <c r="PJM29" s="383"/>
      <c r="PJN29" s="383"/>
      <c r="PJO29" s="383"/>
      <c r="PJP29" s="383"/>
      <c r="PJQ29" s="383"/>
      <c r="PJR29" s="383"/>
      <c r="PJS29" s="383"/>
      <c r="PJT29" s="383"/>
      <c r="PJU29" s="383"/>
      <c r="PJV29" s="383"/>
      <c r="PJW29" s="383"/>
      <c r="PJX29" s="383"/>
      <c r="PJY29" s="383"/>
      <c r="PJZ29" s="383"/>
      <c r="PKA29" s="383"/>
      <c r="PKB29" s="383"/>
      <c r="PKC29" s="383"/>
      <c r="PKD29" s="383"/>
      <c r="PKE29" s="383"/>
      <c r="PKF29" s="383"/>
      <c r="PKG29" s="383"/>
      <c r="PKH29" s="383"/>
      <c r="PKI29" s="383"/>
      <c r="PKJ29" s="383"/>
      <c r="PKK29" s="383"/>
      <c r="PKL29" s="383"/>
      <c r="PKM29" s="383"/>
      <c r="PKN29" s="383"/>
      <c r="PKO29" s="383"/>
      <c r="PKP29" s="383"/>
      <c r="PKQ29" s="383"/>
      <c r="PKR29" s="383"/>
      <c r="PKS29" s="383"/>
      <c r="PKT29" s="383"/>
      <c r="PKU29" s="383"/>
      <c r="PKV29" s="383"/>
      <c r="PKW29" s="383"/>
      <c r="PKX29" s="383"/>
      <c r="PKY29" s="383"/>
      <c r="PKZ29" s="383"/>
      <c r="PLA29" s="383"/>
      <c r="PLB29" s="383"/>
      <c r="PLC29" s="383"/>
      <c r="PLD29" s="383"/>
      <c r="PLE29" s="383"/>
      <c r="PLF29" s="383"/>
      <c r="PLG29" s="383"/>
      <c r="PLH29" s="383"/>
      <c r="PLI29" s="383"/>
      <c r="PLJ29" s="383"/>
      <c r="PLK29" s="383"/>
      <c r="PLL29" s="383"/>
      <c r="PLM29" s="383"/>
      <c r="PLN29" s="383"/>
      <c r="PLO29" s="383"/>
      <c r="PLP29" s="383"/>
      <c r="PLQ29" s="383"/>
      <c r="PLR29" s="383"/>
      <c r="PLS29" s="383"/>
      <c r="PLT29" s="383"/>
      <c r="PLU29" s="383"/>
      <c r="PLV29" s="383"/>
      <c r="PLW29" s="383"/>
      <c r="PLX29" s="383"/>
      <c r="PLY29" s="383"/>
      <c r="PLZ29" s="383"/>
      <c r="PMA29" s="383"/>
      <c r="PMB29" s="383"/>
      <c r="PMC29" s="383"/>
      <c r="PMD29" s="383"/>
      <c r="PME29" s="383"/>
      <c r="PMF29" s="383"/>
      <c r="PMG29" s="383"/>
      <c r="PMH29" s="383"/>
      <c r="PMI29" s="383"/>
      <c r="PMJ29" s="383"/>
      <c r="PMK29" s="383"/>
      <c r="PML29" s="383"/>
      <c r="PMM29" s="383"/>
      <c r="PMN29" s="383"/>
      <c r="PMO29" s="383"/>
      <c r="PMP29" s="383"/>
      <c r="PMQ29" s="383"/>
      <c r="PMR29" s="383"/>
      <c r="PMS29" s="383"/>
      <c r="PMT29" s="383"/>
      <c r="PMU29" s="383"/>
      <c r="PMV29" s="383"/>
      <c r="PMW29" s="383"/>
      <c r="PMX29" s="383"/>
      <c r="PMY29" s="383"/>
      <c r="PMZ29" s="383"/>
      <c r="PNA29" s="383"/>
      <c r="PNB29" s="383"/>
      <c r="PNC29" s="383"/>
      <c r="PND29" s="383"/>
      <c r="PNE29" s="383"/>
      <c r="PNF29" s="383"/>
      <c r="PNG29" s="383"/>
      <c r="PNH29" s="383"/>
      <c r="PNI29" s="383"/>
      <c r="PNJ29" s="383"/>
      <c r="PNK29" s="383"/>
      <c r="PNL29" s="383"/>
      <c r="PNM29" s="383"/>
      <c r="PNN29" s="383"/>
      <c r="PNO29" s="383"/>
      <c r="PNP29" s="383"/>
      <c r="PNQ29" s="383"/>
      <c r="PNR29" s="383"/>
      <c r="PNS29" s="383"/>
      <c r="PNT29" s="383"/>
      <c r="PNU29" s="383"/>
      <c r="PNV29" s="383"/>
      <c r="PNW29" s="383"/>
      <c r="PNX29" s="383"/>
      <c r="PNY29" s="383"/>
      <c r="PNZ29" s="383"/>
      <c r="POA29" s="383"/>
      <c r="POB29" s="383"/>
      <c r="POC29" s="383"/>
      <c r="POD29" s="383"/>
      <c r="POE29" s="383"/>
      <c r="POF29" s="383"/>
      <c r="POG29" s="383"/>
      <c r="POH29" s="383"/>
      <c r="POI29" s="383"/>
      <c r="POJ29" s="383"/>
      <c r="POK29" s="383"/>
      <c r="POL29" s="383"/>
      <c r="POM29" s="383"/>
      <c r="PON29" s="383"/>
      <c r="POO29" s="383"/>
      <c r="POP29" s="383"/>
      <c r="POQ29" s="383"/>
      <c r="POR29" s="383"/>
      <c r="POS29" s="383"/>
      <c r="POT29" s="383"/>
      <c r="POU29" s="383"/>
      <c r="POV29" s="383"/>
      <c r="POW29" s="383"/>
      <c r="POX29" s="383"/>
      <c r="POY29" s="383"/>
      <c r="POZ29" s="383"/>
      <c r="PPA29" s="383"/>
      <c r="PPB29" s="383"/>
      <c r="PPC29" s="383"/>
      <c r="PPD29" s="383"/>
      <c r="PPE29" s="383"/>
      <c r="PPF29" s="383"/>
      <c r="PPG29" s="383"/>
      <c r="PPH29" s="383"/>
      <c r="PPI29" s="383"/>
      <c r="PPJ29" s="383"/>
      <c r="PPK29" s="383"/>
      <c r="PPL29" s="383"/>
      <c r="PPM29" s="383"/>
      <c r="PPN29" s="383"/>
      <c r="PPO29" s="383"/>
      <c r="PPP29" s="383"/>
      <c r="PPQ29" s="383"/>
      <c r="PPR29" s="383"/>
      <c r="PPS29" s="383"/>
      <c r="PPT29" s="383"/>
      <c r="PPU29" s="383"/>
      <c r="PPV29" s="383"/>
      <c r="PPW29" s="383"/>
      <c r="PPX29" s="383"/>
      <c r="PPY29" s="383"/>
      <c r="PPZ29" s="383"/>
      <c r="PQA29" s="383"/>
      <c r="PQB29" s="383"/>
      <c r="PQC29" s="383"/>
      <c r="PQD29" s="383"/>
      <c r="PQE29" s="383"/>
      <c r="PQF29" s="383"/>
      <c r="PQG29" s="383"/>
      <c r="PQH29" s="383"/>
      <c r="PQI29" s="383"/>
      <c r="PQJ29" s="383"/>
      <c r="PQK29" s="383"/>
      <c r="PQL29" s="383"/>
      <c r="PQM29" s="383"/>
      <c r="PQN29" s="383"/>
      <c r="PQO29" s="383"/>
      <c r="PQP29" s="383"/>
      <c r="PQQ29" s="383"/>
      <c r="PQR29" s="383"/>
      <c r="PQS29" s="383"/>
      <c r="PQT29" s="383"/>
      <c r="PQU29" s="383"/>
      <c r="PQV29" s="383"/>
      <c r="PQW29" s="383"/>
      <c r="PQX29" s="383"/>
      <c r="PQY29" s="383"/>
      <c r="PQZ29" s="383"/>
      <c r="PRA29" s="383"/>
      <c r="PRB29" s="383"/>
      <c r="PRC29" s="383"/>
      <c r="PRD29" s="383"/>
      <c r="PRE29" s="383"/>
      <c r="PRF29" s="383"/>
      <c r="PRG29" s="383"/>
      <c r="PRH29" s="383"/>
      <c r="PRI29" s="383"/>
      <c r="PRJ29" s="383"/>
      <c r="PRK29" s="383"/>
      <c r="PRL29" s="383"/>
      <c r="PRM29" s="383"/>
      <c r="PRN29" s="383"/>
      <c r="PRO29" s="383"/>
      <c r="PRP29" s="383"/>
      <c r="PRQ29" s="383"/>
      <c r="PRR29" s="383"/>
      <c r="PRS29" s="383"/>
      <c r="PRT29" s="383"/>
      <c r="PRU29" s="383"/>
      <c r="PRV29" s="383"/>
      <c r="PRW29" s="383"/>
      <c r="PRX29" s="383"/>
      <c r="PRY29" s="383"/>
      <c r="PRZ29" s="383"/>
      <c r="PSA29" s="383"/>
      <c r="PSB29" s="383"/>
      <c r="PSC29" s="383"/>
      <c r="PSD29" s="383"/>
      <c r="PSE29" s="383"/>
      <c r="PSF29" s="383"/>
      <c r="PSG29" s="383"/>
      <c r="PSH29" s="383"/>
      <c r="PSI29" s="383"/>
      <c r="PSJ29" s="383"/>
      <c r="PSK29" s="383"/>
      <c r="PSL29" s="383"/>
      <c r="PSM29" s="383"/>
      <c r="PSN29" s="383"/>
      <c r="PSO29" s="383"/>
      <c r="PSP29" s="383"/>
      <c r="PSQ29" s="383"/>
      <c r="PSR29" s="383"/>
      <c r="PSS29" s="383"/>
      <c r="PST29" s="383"/>
      <c r="PSU29" s="383"/>
      <c r="PSV29" s="383"/>
      <c r="PSW29" s="383"/>
      <c r="PSX29" s="383"/>
      <c r="PSY29" s="383"/>
      <c r="PSZ29" s="383"/>
      <c r="PTA29" s="383"/>
      <c r="PTB29" s="383"/>
      <c r="PTC29" s="383"/>
      <c r="PTD29" s="383"/>
      <c r="PTE29" s="383"/>
      <c r="PTF29" s="383"/>
      <c r="PTG29" s="383"/>
      <c r="PTH29" s="383"/>
      <c r="PTI29" s="383"/>
      <c r="PTJ29" s="383"/>
      <c r="PTK29" s="383"/>
      <c r="PTL29" s="383"/>
      <c r="PTM29" s="383"/>
      <c r="PTN29" s="383"/>
      <c r="PTO29" s="383"/>
      <c r="PTP29" s="383"/>
      <c r="PTQ29" s="383"/>
      <c r="PTR29" s="383"/>
      <c r="PTS29" s="383"/>
      <c r="PTT29" s="383"/>
      <c r="PTU29" s="383"/>
      <c r="PTV29" s="383"/>
      <c r="PTW29" s="383"/>
      <c r="PTX29" s="383"/>
      <c r="PTY29" s="383"/>
      <c r="PTZ29" s="383"/>
      <c r="PUA29" s="383"/>
      <c r="PUB29" s="383"/>
      <c r="PUC29" s="383"/>
      <c r="PUD29" s="383"/>
      <c r="PUE29" s="383"/>
      <c r="PUF29" s="383"/>
      <c r="PUG29" s="383"/>
      <c r="PUH29" s="383"/>
      <c r="PUI29" s="383"/>
      <c r="PUJ29" s="383"/>
      <c r="PUK29" s="383"/>
      <c r="PUL29" s="383"/>
      <c r="PUM29" s="383"/>
      <c r="PUN29" s="383"/>
      <c r="PUO29" s="383"/>
      <c r="PUP29" s="383"/>
      <c r="PUQ29" s="383"/>
      <c r="PUR29" s="383"/>
      <c r="PUS29" s="383"/>
      <c r="PUT29" s="383"/>
      <c r="PUU29" s="383"/>
      <c r="PUV29" s="383"/>
      <c r="PUW29" s="383"/>
      <c r="PUX29" s="383"/>
      <c r="PUY29" s="383"/>
      <c r="PUZ29" s="383"/>
      <c r="PVA29" s="383"/>
      <c r="PVB29" s="383"/>
      <c r="PVC29" s="383"/>
      <c r="PVD29" s="383"/>
      <c r="PVE29" s="383"/>
      <c r="PVF29" s="383"/>
      <c r="PVG29" s="383"/>
      <c r="PVH29" s="383"/>
      <c r="PVI29" s="383"/>
      <c r="PVJ29" s="383"/>
      <c r="PVK29" s="383"/>
      <c r="PVL29" s="383"/>
      <c r="PVM29" s="383"/>
      <c r="PVN29" s="383"/>
      <c r="PVO29" s="383"/>
      <c r="PVP29" s="383"/>
      <c r="PVQ29" s="383"/>
      <c r="PVR29" s="383"/>
      <c r="PVS29" s="383"/>
      <c r="PVT29" s="383"/>
      <c r="PVU29" s="383"/>
      <c r="PVV29" s="383"/>
      <c r="PVW29" s="383"/>
      <c r="PVX29" s="383"/>
      <c r="PVY29" s="383"/>
      <c r="PVZ29" s="383"/>
      <c r="PWA29" s="383"/>
      <c r="PWB29" s="383"/>
      <c r="PWC29" s="383"/>
      <c r="PWD29" s="383"/>
      <c r="PWE29" s="383"/>
      <c r="PWF29" s="383"/>
      <c r="PWG29" s="383"/>
      <c r="PWH29" s="383"/>
      <c r="PWI29" s="383"/>
      <c r="PWJ29" s="383"/>
      <c r="PWK29" s="383"/>
      <c r="PWL29" s="383"/>
      <c r="PWM29" s="383"/>
      <c r="PWN29" s="383"/>
      <c r="PWO29" s="383"/>
      <c r="PWP29" s="383"/>
      <c r="PWQ29" s="383"/>
      <c r="PWR29" s="383"/>
      <c r="PWS29" s="383"/>
      <c r="PWT29" s="383"/>
      <c r="PWU29" s="383"/>
      <c r="PWV29" s="383"/>
      <c r="PWW29" s="383"/>
      <c r="PWX29" s="383"/>
      <c r="PWY29" s="383"/>
      <c r="PWZ29" s="383"/>
      <c r="PXA29" s="383"/>
      <c r="PXB29" s="383"/>
      <c r="PXC29" s="383"/>
      <c r="PXD29" s="383"/>
      <c r="PXE29" s="383"/>
      <c r="PXF29" s="383"/>
      <c r="PXG29" s="383"/>
      <c r="PXH29" s="383"/>
      <c r="PXI29" s="383"/>
      <c r="PXJ29" s="383"/>
      <c r="PXK29" s="383"/>
      <c r="PXL29" s="383"/>
      <c r="PXM29" s="383"/>
      <c r="PXN29" s="383"/>
      <c r="PXO29" s="383"/>
      <c r="PXP29" s="383"/>
      <c r="PXQ29" s="383"/>
      <c r="PXR29" s="383"/>
      <c r="PXS29" s="383"/>
      <c r="PXT29" s="383"/>
      <c r="PXU29" s="383"/>
      <c r="PXV29" s="383"/>
      <c r="PXW29" s="383"/>
      <c r="PXX29" s="383"/>
      <c r="PXY29" s="383"/>
      <c r="PXZ29" s="383"/>
      <c r="PYA29" s="383"/>
      <c r="PYB29" s="383"/>
      <c r="PYC29" s="383"/>
      <c r="PYD29" s="383"/>
      <c r="PYE29" s="383"/>
      <c r="PYF29" s="383"/>
      <c r="PYG29" s="383"/>
      <c r="PYH29" s="383"/>
      <c r="PYI29" s="383"/>
      <c r="PYJ29" s="383"/>
      <c r="PYK29" s="383"/>
      <c r="PYL29" s="383"/>
      <c r="PYM29" s="383"/>
      <c r="PYN29" s="383"/>
      <c r="PYO29" s="383"/>
      <c r="PYP29" s="383"/>
      <c r="PYQ29" s="383"/>
      <c r="PYR29" s="383"/>
      <c r="PYS29" s="383"/>
      <c r="PYT29" s="383"/>
      <c r="PYU29" s="383"/>
      <c r="PYV29" s="383"/>
      <c r="PYW29" s="383"/>
      <c r="PYX29" s="383"/>
      <c r="PYY29" s="383"/>
      <c r="PYZ29" s="383"/>
      <c r="PZA29" s="383"/>
      <c r="PZB29" s="383"/>
      <c r="PZC29" s="383"/>
      <c r="PZD29" s="383"/>
      <c r="PZE29" s="383"/>
      <c r="PZF29" s="383"/>
      <c r="PZG29" s="383"/>
      <c r="PZH29" s="383"/>
      <c r="PZI29" s="383"/>
      <c r="PZJ29" s="383"/>
      <c r="PZK29" s="383"/>
      <c r="PZL29" s="383"/>
      <c r="PZM29" s="383"/>
      <c r="PZN29" s="383"/>
      <c r="PZO29" s="383"/>
      <c r="PZP29" s="383"/>
      <c r="PZQ29" s="383"/>
      <c r="PZR29" s="383"/>
      <c r="PZS29" s="383"/>
      <c r="PZT29" s="383"/>
      <c r="PZU29" s="383"/>
      <c r="PZV29" s="383"/>
      <c r="PZW29" s="383"/>
      <c r="PZX29" s="383"/>
      <c r="PZY29" s="383"/>
      <c r="PZZ29" s="383"/>
      <c r="QAA29" s="383"/>
      <c r="QAB29" s="383"/>
      <c r="QAC29" s="383"/>
      <c r="QAD29" s="383"/>
      <c r="QAE29" s="383"/>
      <c r="QAF29" s="383"/>
      <c r="QAG29" s="383"/>
      <c r="QAH29" s="383"/>
      <c r="QAI29" s="383"/>
      <c r="QAJ29" s="383"/>
      <c r="QAK29" s="383"/>
      <c r="QAL29" s="383"/>
      <c r="QAM29" s="383"/>
      <c r="QAN29" s="383"/>
      <c r="QAO29" s="383"/>
      <c r="QAP29" s="383"/>
      <c r="QAQ29" s="383"/>
      <c r="QAR29" s="383"/>
      <c r="QAS29" s="383"/>
      <c r="QAT29" s="383"/>
      <c r="QAU29" s="383"/>
      <c r="QAV29" s="383"/>
      <c r="QAW29" s="383"/>
      <c r="QAX29" s="383"/>
      <c r="QAY29" s="383"/>
      <c r="QAZ29" s="383"/>
      <c r="QBA29" s="383"/>
      <c r="QBB29" s="383"/>
      <c r="QBC29" s="383"/>
      <c r="QBD29" s="383"/>
      <c r="QBE29" s="383"/>
      <c r="QBF29" s="383"/>
      <c r="QBG29" s="383"/>
      <c r="QBH29" s="383"/>
      <c r="QBI29" s="383"/>
      <c r="QBJ29" s="383"/>
      <c r="QBK29" s="383"/>
      <c r="QBL29" s="383"/>
      <c r="QBM29" s="383"/>
      <c r="QBN29" s="383"/>
      <c r="QBO29" s="383"/>
      <c r="QBP29" s="383"/>
      <c r="QBQ29" s="383"/>
      <c r="QBR29" s="383"/>
      <c r="QBS29" s="383"/>
      <c r="QBT29" s="383"/>
      <c r="QBU29" s="383"/>
      <c r="QBV29" s="383"/>
      <c r="QBW29" s="383"/>
      <c r="QBX29" s="383"/>
      <c r="QBY29" s="383"/>
      <c r="QBZ29" s="383"/>
      <c r="QCA29" s="383"/>
      <c r="QCB29" s="383"/>
      <c r="QCC29" s="383"/>
      <c r="QCD29" s="383"/>
      <c r="QCE29" s="383"/>
      <c r="QCF29" s="383"/>
      <c r="QCG29" s="383"/>
      <c r="QCH29" s="383"/>
      <c r="QCI29" s="383"/>
      <c r="QCJ29" s="383"/>
      <c r="QCK29" s="383"/>
      <c r="QCL29" s="383"/>
      <c r="QCM29" s="383"/>
      <c r="QCN29" s="383"/>
      <c r="QCO29" s="383"/>
      <c r="QCP29" s="383"/>
      <c r="QCQ29" s="383"/>
      <c r="QCR29" s="383"/>
      <c r="QCS29" s="383"/>
      <c r="QCT29" s="383"/>
      <c r="QCU29" s="383"/>
      <c r="QCV29" s="383"/>
      <c r="QCW29" s="383"/>
      <c r="QCX29" s="383"/>
      <c r="QCY29" s="383"/>
      <c r="QCZ29" s="383"/>
      <c r="QDA29" s="383"/>
      <c r="QDB29" s="383"/>
      <c r="QDC29" s="383"/>
      <c r="QDD29" s="383"/>
      <c r="QDE29" s="383"/>
      <c r="QDF29" s="383"/>
      <c r="QDG29" s="383"/>
      <c r="QDH29" s="383"/>
      <c r="QDI29" s="383"/>
      <c r="QDJ29" s="383"/>
      <c r="QDK29" s="383"/>
      <c r="QDL29" s="383"/>
      <c r="QDM29" s="383"/>
      <c r="QDN29" s="383"/>
      <c r="QDO29" s="383"/>
      <c r="QDP29" s="383"/>
      <c r="QDQ29" s="383"/>
      <c r="QDR29" s="383"/>
      <c r="QDS29" s="383"/>
      <c r="QDT29" s="383"/>
      <c r="QDU29" s="383"/>
      <c r="QDV29" s="383"/>
      <c r="QDW29" s="383"/>
      <c r="QDX29" s="383"/>
      <c r="QDY29" s="383"/>
      <c r="QDZ29" s="383"/>
      <c r="QEA29" s="383"/>
      <c r="QEB29" s="383"/>
      <c r="QEC29" s="383"/>
      <c r="QED29" s="383"/>
      <c r="QEE29" s="383"/>
      <c r="QEF29" s="383"/>
      <c r="QEG29" s="383"/>
      <c r="QEH29" s="383"/>
      <c r="QEI29" s="383"/>
      <c r="QEJ29" s="383"/>
      <c r="QEK29" s="383"/>
      <c r="QEL29" s="383"/>
      <c r="QEM29" s="383"/>
      <c r="QEN29" s="383"/>
      <c r="QEO29" s="383"/>
      <c r="QEP29" s="383"/>
      <c r="QEQ29" s="383"/>
      <c r="QER29" s="383"/>
      <c r="QES29" s="383"/>
      <c r="QET29" s="383"/>
      <c r="QEU29" s="383"/>
      <c r="QEV29" s="383"/>
      <c r="QEW29" s="383"/>
      <c r="QEX29" s="383"/>
      <c r="QEY29" s="383"/>
      <c r="QEZ29" s="383"/>
      <c r="QFA29" s="383"/>
      <c r="QFB29" s="383"/>
      <c r="QFC29" s="383"/>
      <c r="QFD29" s="383"/>
      <c r="QFE29" s="383"/>
      <c r="QFF29" s="383"/>
      <c r="QFG29" s="383"/>
      <c r="QFH29" s="383"/>
      <c r="QFI29" s="383"/>
      <c r="QFJ29" s="383"/>
      <c r="QFK29" s="383"/>
      <c r="QFL29" s="383"/>
      <c r="QFM29" s="383"/>
      <c r="QFN29" s="383"/>
      <c r="QFO29" s="383"/>
      <c r="QFP29" s="383"/>
      <c r="QFQ29" s="383"/>
      <c r="QFR29" s="383"/>
      <c r="QFS29" s="383"/>
      <c r="QFT29" s="383"/>
      <c r="QFU29" s="383"/>
      <c r="QFV29" s="383"/>
      <c r="QFW29" s="383"/>
      <c r="QFX29" s="383"/>
      <c r="QFY29" s="383"/>
      <c r="QFZ29" s="383"/>
      <c r="QGA29" s="383"/>
      <c r="QGB29" s="383"/>
      <c r="QGC29" s="383"/>
      <c r="QGD29" s="383"/>
      <c r="QGE29" s="383"/>
      <c r="QGF29" s="383"/>
      <c r="QGG29" s="383"/>
      <c r="QGH29" s="383"/>
      <c r="QGI29" s="383"/>
      <c r="QGJ29" s="383"/>
      <c r="QGK29" s="383"/>
      <c r="QGL29" s="383"/>
      <c r="QGM29" s="383"/>
      <c r="QGN29" s="383"/>
      <c r="QGO29" s="383"/>
      <c r="QGP29" s="383"/>
      <c r="QGQ29" s="383"/>
      <c r="QGR29" s="383"/>
      <c r="QGS29" s="383"/>
      <c r="QGT29" s="383"/>
      <c r="QGU29" s="383"/>
      <c r="QGV29" s="383"/>
      <c r="QGW29" s="383"/>
      <c r="QGX29" s="383"/>
      <c r="QGY29" s="383"/>
      <c r="QGZ29" s="383"/>
      <c r="QHA29" s="383"/>
      <c r="QHB29" s="383"/>
      <c r="QHC29" s="383"/>
      <c r="QHD29" s="383"/>
      <c r="QHE29" s="383"/>
      <c r="QHF29" s="383"/>
      <c r="QHG29" s="383"/>
      <c r="QHH29" s="383"/>
      <c r="QHI29" s="383"/>
      <c r="QHJ29" s="383"/>
      <c r="QHK29" s="383"/>
      <c r="QHL29" s="383"/>
      <c r="QHM29" s="383"/>
      <c r="QHN29" s="383"/>
      <c r="QHO29" s="383"/>
      <c r="QHP29" s="383"/>
      <c r="QHQ29" s="383"/>
      <c r="QHR29" s="383"/>
      <c r="QHS29" s="383"/>
      <c r="QHT29" s="383"/>
      <c r="QHU29" s="383"/>
      <c r="QHV29" s="383"/>
      <c r="QHW29" s="383"/>
      <c r="QHX29" s="383"/>
      <c r="QHY29" s="383"/>
      <c r="QHZ29" s="383"/>
      <c r="QIA29" s="383"/>
      <c r="QIB29" s="383"/>
      <c r="QIC29" s="383"/>
      <c r="QID29" s="383"/>
      <c r="QIE29" s="383"/>
      <c r="QIF29" s="383"/>
      <c r="QIG29" s="383"/>
      <c r="QIH29" s="383"/>
      <c r="QII29" s="383"/>
      <c r="QIJ29" s="383"/>
      <c r="QIK29" s="383"/>
      <c r="QIL29" s="383"/>
      <c r="QIM29" s="383"/>
      <c r="QIN29" s="383"/>
      <c r="QIO29" s="383"/>
      <c r="QIP29" s="383"/>
      <c r="QIQ29" s="383"/>
      <c r="QIR29" s="383"/>
      <c r="QIS29" s="383"/>
      <c r="QIT29" s="383"/>
      <c r="QIU29" s="383"/>
      <c r="QIV29" s="383"/>
      <c r="QIW29" s="383"/>
      <c r="QIX29" s="383"/>
      <c r="QIY29" s="383"/>
      <c r="QIZ29" s="383"/>
      <c r="QJA29" s="383"/>
      <c r="QJB29" s="383"/>
      <c r="QJC29" s="383"/>
      <c r="QJD29" s="383"/>
      <c r="QJE29" s="383"/>
      <c r="QJF29" s="383"/>
      <c r="QJG29" s="383"/>
      <c r="QJH29" s="383"/>
      <c r="QJI29" s="383"/>
      <c r="QJJ29" s="383"/>
      <c r="QJK29" s="383"/>
      <c r="QJL29" s="383"/>
      <c r="QJM29" s="383"/>
      <c r="QJN29" s="383"/>
      <c r="QJO29" s="383"/>
      <c r="QJP29" s="383"/>
      <c r="QJQ29" s="383"/>
      <c r="QJR29" s="383"/>
      <c r="QJS29" s="383"/>
      <c r="QJT29" s="383"/>
      <c r="QJU29" s="383"/>
      <c r="QJV29" s="383"/>
      <c r="QJW29" s="383"/>
      <c r="QJX29" s="383"/>
      <c r="QJY29" s="383"/>
      <c r="QJZ29" s="383"/>
      <c r="QKA29" s="383"/>
      <c r="QKB29" s="383"/>
      <c r="QKC29" s="383"/>
      <c r="QKD29" s="383"/>
      <c r="QKE29" s="383"/>
      <c r="QKF29" s="383"/>
      <c r="QKG29" s="383"/>
      <c r="QKH29" s="383"/>
      <c r="QKI29" s="383"/>
      <c r="QKJ29" s="383"/>
      <c r="QKK29" s="383"/>
      <c r="QKL29" s="383"/>
      <c r="QKM29" s="383"/>
      <c r="QKN29" s="383"/>
      <c r="QKO29" s="383"/>
      <c r="QKP29" s="383"/>
      <c r="QKQ29" s="383"/>
      <c r="QKR29" s="383"/>
      <c r="QKS29" s="383"/>
      <c r="QKT29" s="383"/>
      <c r="QKU29" s="383"/>
      <c r="QKV29" s="383"/>
      <c r="QKW29" s="383"/>
      <c r="QKX29" s="383"/>
      <c r="QKY29" s="383"/>
      <c r="QKZ29" s="383"/>
      <c r="QLA29" s="383"/>
      <c r="QLB29" s="383"/>
      <c r="QLC29" s="383"/>
      <c r="QLD29" s="383"/>
      <c r="QLE29" s="383"/>
      <c r="QLF29" s="383"/>
      <c r="QLG29" s="383"/>
      <c r="QLH29" s="383"/>
      <c r="QLI29" s="383"/>
      <c r="QLJ29" s="383"/>
      <c r="QLK29" s="383"/>
      <c r="QLL29" s="383"/>
      <c r="QLM29" s="383"/>
      <c r="QLN29" s="383"/>
      <c r="QLO29" s="383"/>
      <c r="QLP29" s="383"/>
      <c r="QLQ29" s="383"/>
      <c r="QLR29" s="383"/>
      <c r="QLS29" s="383"/>
      <c r="QLT29" s="383"/>
      <c r="QLU29" s="383"/>
      <c r="QLV29" s="383"/>
      <c r="QLW29" s="383"/>
      <c r="QLX29" s="383"/>
      <c r="QLY29" s="383"/>
      <c r="QLZ29" s="383"/>
      <c r="QMA29" s="383"/>
      <c r="QMB29" s="383"/>
      <c r="QMC29" s="383"/>
      <c r="QMD29" s="383"/>
      <c r="QME29" s="383"/>
      <c r="QMF29" s="383"/>
      <c r="QMG29" s="383"/>
      <c r="QMH29" s="383"/>
      <c r="QMI29" s="383"/>
      <c r="QMJ29" s="383"/>
      <c r="QMK29" s="383"/>
      <c r="QML29" s="383"/>
      <c r="QMM29" s="383"/>
      <c r="QMN29" s="383"/>
      <c r="QMO29" s="383"/>
      <c r="QMP29" s="383"/>
      <c r="QMQ29" s="383"/>
      <c r="QMR29" s="383"/>
      <c r="QMS29" s="383"/>
      <c r="QMT29" s="383"/>
      <c r="QMU29" s="383"/>
      <c r="QMV29" s="383"/>
      <c r="QMW29" s="383"/>
      <c r="QMX29" s="383"/>
      <c r="QMY29" s="383"/>
      <c r="QMZ29" s="383"/>
      <c r="QNA29" s="383"/>
      <c r="QNB29" s="383"/>
      <c r="QNC29" s="383"/>
      <c r="QND29" s="383"/>
      <c r="QNE29" s="383"/>
      <c r="QNF29" s="383"/>
      <c r="QNG29" s="383"/>
      <c r="QNH29" s="383"/>
      <c r="QNI29" s="383"/>
      <c r="QNJ29" s="383"/>
      <c r="QNK29" s="383"/>
      <c r="QNL29" s="383"/>
      <c r="QNM29" s="383"/>
      <c r="QNN29" s="383"/>
      <c r="QNO29" s="383"/>
      <c r="QNP29" s="383"/>
      <c r="QNQ29" s="383"/>
      <c r="QNR29" s="383"/>
      <c r="QNS29" s="383"/>
      <c r="QNT29" s="383"/>
      <c r="QNU29" s="383"/>
      <c r="QNV29" s="383"/>
      <c r="QNW29" s="383"/>
      <c r="QNX29" s="383"/>
      <c r="QNY29" s="383"/>
      <c r="QNZ29" s="383"/>
      <c r="QOA29" s="383"/>
      <c r="QOB29" s="383"/>
      <c r="QOC29" s="383"/>
      <c r="QOD29" s="383"/>
      <c r="QOE29" s="383"/>
      <c r="QOF29" s="383"/>
      <c r="QOG29" s="383"/>
      <c r="QOH29" s="383"/>
      <c r="QOI29" s="383"/>
      <c r="QOJ29" s="383"/>
      <c r="QOK29" s="383"/>
      <c r="QOL29" s="383"/>
      <c r="QOM29" s="383"/>
      <c r="QON29" s="383"/>
      <c r="QOO29" s="383"/>
      <c r="QOP29" s="383"/>
      <c r="QOQ29" s="383"/>
      <c r="QOR29" s="383"/>
      <c r="QOS29" s="383"/>
      <c r="QOT29" s="383"/>
      <c r="QOU29" s="383"/>
      <c r="QOV29" s="383"/>
      <c r="QOW29" s="383"/>
      <c r="QOX29" s="383"/>
      <c r="QOY29" s="383"/>
      <c r="QOZ29" s="383"/>
      <c r="QPA29" s="383"/>
      <c r="QPB29" s="383"/>
      <c r="QPC29" s="383"/>
      <c r="QPD29" s="383"/>
      <c r="QPE29" s="383"/>
      <c r="QPF29" s="383"/>
      <c r="QPG29" s="383"/>
      <c r="QPH29" s="383"/>
      <c r="QPI29" s="383"/>
      <c r="QPJ29" s="383"/>
      <c r="QPK29" s="383"/>
      <c r="QPL29" s="383"/>
      <c r="QPM29" s="383"/>
      <c r="QPN29" s="383"/>
      <c r="QPO29" s="383"/>
      <c r="QPP29" s="383"/>
      <c r="QPQ29" s="383"/>
      <c r="QPR29" s="383"/>
      <c r="QPS29" s="383"/>
      <c r="QPT29" s="383"/>
      <c r="QPU29" s="383"/>
      <c r="QPV29" s="383"/>
      <c r="QPW29" s="383"/>
      <c r="QPX29" s="383"/>
      <c r="QPY29" s="383"/>
      <c r="QPZ29" s="383"/>
      <c r="QQA29" s="383"/>
      <c r="QQB29" s="383"/>
      <c r="QQC29" s="383"/>
      <c r="QQD29" s="383"/>
      <c r="QQE29" s="383"/>
      <c r="QQF29" s="383"/>
      <c r="QQG29" s="383"/>
      <c r="QQH29" s="383"/>
      <c r="QQI29" s="383"/>
      <c r="QQJ29" s="383"/>
      <c r="QQK29" s="383"/>
      <c r="QQL29" s="383"/>
      <c r="QQM29" s="383"/>
      <c r="QQN29" s="383"/>
      <c r="QQO29" s="383"/>
      <c r="QQP29" s="383"/>
      <c r="QQQ29" s="383"/>
      <c r="QQR29" s="383"/>
      <c r="QQS29" s="383"/>
      <c r="QQT29" s="383"/>
      <c r="QQU29" s="383"/>
      <c r="QQV29" s="383"/>
      <c r="QQW29" s="383"/>
      <c r="QQX29" s="383"/>
      <c r="QQY29" s="383"/>
      <c r="QQZ29" s="383"/>
      <c r="QRA29" s="383"/>
      <c r="QRB29" s="383"/>
      <c r="QRC29" s="383"/>
      <c r="QRD29" s="383"/>
      <c r="QRE29" s="383"/>
      <c r="QRF29" s="383"/>
      <c r="QRG29" s="383"/>
      <c r="QRH29" s="383"/>
      <c r="QRI29" s="383"/>
      <c r="QRJ29" s="383"/>
      <c r="QRK29" s="383"/>
      <c r="QRL29" s="383"/>
      <c r="QRM29" s="383"/>
      <c r="QRN29" s="383"/>
      <c r="QRO29" s="383"/>
      <c r="QRP29" s="383"/>
      <c r="QRQ29" s="383"/>
      <c r="QRR29" s="383"/>
      <c r="QRS29" s="383"/>
      <c r="QRT29" s="383"/>
      <c r="QRU29" s="383"/>
      <c r="QRV29" s="383"/>
      <c r="QRW29" s="383"/>
      <c r="QRX29" s="383"/>
      <c r="QRY29" s="383"/>
      <c r="QRZ29" s="383"/>
      <c r="QSA29" s="383"/>
      <c r="QSB29" s="383"/>
      <c r="QSC29" s="383"/>
      <c r="QSD29" s="383"/>
      <c r="QSE29" s="383"/>
      <c r="QSF29" s="383"/>
      <c r="QSG29" s="383"/>
      <c r="QSH29" s="383"/>
      <c r="QSI29" s="383"/>
      <c r="QSJ29" s="383"/>
      <c r="QSK29" s="383"/>
      <c r="QSL29" s="383"/>
      <c r="QSM29" s="383"/>
      <c r="QSN29" s="383"/>
      <c r="QSO29" s="383"/>
      <c r="QSP29" s="383"/>
      <c r="QSQ29" s="383"/>
      <c r="QSR29" s="383"/>
      <c r="QSS29" s="383"/>
      <c r="QST29" s="383"/>
      <c r="QSU29" s="383"/>
      <c r="QSV29" s="383"/>
      <c r="QSW29" s="383"/>
      <c r="QSX29" s="383"/>
      <c r="QSY29" s="383"/>
      <c r="QSZ29" s="383"/>
      <c r="QTA29" s="383"/>
      <c r="QTB29" s="383"/>
      <c r="QTC29" s="383"/>
      <c r="QTD29" s="383"/>
      <c r="QTE29" s="383"/>
      <c r="QTF29" s="383"/>
      <c r="QTG29" s="383"/>
      <c r="QTH29" s="383"/>
      <c r="QTI29" s="383"/>
      <c r="QTJ29" s="383"/>
      <c r="QTK29" s="383"/>
      <c r="QTL29" s="383"/>
      <c r="QTM29" s="383"/>
      <c r="QTN29" s="383"/>
      <c r="QTO29" s="383"/>
      <c r="QTP29" s="383"/>
      <c r="QTQ29" s="383"/>
      <c r="QTR29" s="383"/>
      <c r="QTS29" s="383"/>
      <c r="QTT29" s="383"/>
      <c r="QTU29" s="383"/>
      <c r="QTV29" s="383"/>
      <c r="QTW29" s="383"/>
      <c r="QTX29" s="383"/>
      <c r="QTY29" s="383"/>
      <c r="QTZ29" s="383"/>
      <c r="QUA29" s="383"/>
      <c r="QUB29" s="383"/>
      <c r="QUC29" s="383"/>
      <c r="QUD29" s="383"/>
      <c r="QUE29" s="383"/>
      <c r="QUF29" s="383"/>
      <c r="QUG29" s="383"/>
      <c r="QUH29" s="383"/>
      <c r="QUI29" s="383"/>
      <c r="QUJ29" s="383"/>
      <c r="QUK29" s="383"/>
      <c r="QUL29" s="383"/>
      <c r="QUM29" s="383"/>
      <c r="QUN29" s="383"/>
      <c r="QUO29" s="383"/>
      <c r="QUP29" s="383"/>
      <c r="QUQ29" s="383"/>
      <c r="QUR29" s="383"/>
      <c r="QUS29" s="383"/>
      <c r="QUT29" s="383"/>
      <c r="QUU29" s="383"/>
      <c r="QUV29" s="383"/>
      <c r="QUW29" s="383"/>
      <c r="QUX29" s="383"/>
      <c r="QUY29" s="383"/>
      <c r="QUZ29" s="383"/>
      <c r="QVA29" s="383"/>
      <c r="QVB29" s="383"/>
      <c r="QVC29" s="383"/>
      <c r="QVD29" s="383"/>
      <c r="QVE29" s="383"/>
      <c r="QVF29" s="383"/>
      <c r="QVG29" s="383"/>
      <c r="QVH29" s="383"/>
      <c r="QVI29" s="383"/>
      <c r="QVJ29" s="383"/>
      <c r="QVK29" s="383"/>
      <c r="QVL29" s="383"/>
      <c r="QVM29" s="383"/>
      <c r="QVN29" s="383"/>
      <c r="QVO29" s="383"/>
      <c r="QVP29" s="383"/>
      <c r="QVQ29" s="383"/>
      <c r="QVR29" s="383"/>
      <c r="QVS29" s="383"/>
      <c r="QVT29" s="383"/>
      <c r="QVU29" s="383"/>
      <c r="QVV29" s="383"/>
      <c r="QVW29" s="383"/>
      <c r="QVX29" s="383"/>
      <c r="QVY29" s="383"/>
      <c r="QVZ29" s="383"/>
      <c r="QWA29" s="383"/>
      <c r="QWB29" s="383"/>
      <c r="QWC29" s="383"/>
      <c r="QWD29" s="383"/>
      <c r="QWE29" s="383"/>
      <c r="QWF29" s="383"/>
      <c r="QWG29" s="383"/>
      <c r="QWH29" s="383"/>
      <c r="QWI29" s="383"/>
      <c r="QWJ29" s="383"/>
      <c r="QWK29" s="383"/>
      <c r="QWL29" s="383"/>
      <c r="QWM29" s="383"/>
      <c r="QWN29" s="383"/>
      <c r="QWO29" s="383"/>
      <c r="QWP29" s="383"/>
      <c r="QWQ29" s="383"/>
      <c r="QWR29" s="383"/>
      <c r="QWS29" s="383"/>
      <c r="QWT29" s="383"/>
      <c r="QWU29" s="383"/>
      <c r="QWV29" s="383"/>
      <c r="QWW29" s="383"/>
      <c r="QWX29" s="383"/>
      <c r="QWY29" s="383"/>
      <c r="QWZ29" s="383"/>
      <c r="QXA29" s="383"/>
      <c r="QXB29" s="383"/>
      <c r="QXC29" s="383"/>
      <c r="QXD29" s="383"/>
      <c r="QXE29" s="383"/>
      <c r="QXF29" s="383"/>
      <c r="QXG29" s="383"/>
      <c r="QXH29" s="383"/>
      <c r="QXI29" s="383"/>
      <c r="QXJ29" s="383"/>
      <c r="QXK29" s="383"/>
      <c r="QXL29" s="383"/>
      <c r="QXM29" s="383"/>
      <c r="QXN29" s="383"/>
      <c r="QXO29" s="383"/>
      <c r="QXP29" s="383"/>
      <c r="QXQ29" s="383"/>
      <c r="QXR29" s="383"/>
      <c r="QXS29" s="383"/>
      <c r="QXT29" s="383"/>
      <c r="QXU29" s="383"/>
      <c r="QXV29" s="383"/>
      <c r="QXW29" s="383"/>
      <c r="QXX29" s="383"/>
      <c r="QXY29" s="383"/>
      <c r="QXZ29" s="383"/>
      <c r="QYA29" s="383"/>
      <c r="QYB29" s="383"/>
      <c r="QYC29" s="383"/>
      <c r="QYD29" s="383"/>
      <c r="QYE29" s="383"/>
      <c r="QYF29" s="383"/>
      <c r="QYG29" s="383"/>
      <c r="QYH29" s="383"/>
      <c r="QYI29" s="383"/>
      <c r="QYJ29" s="383"/>
      <c r="QYK29" s="383"/>
      <c r="QYL29" s="383"/>
      <c r="QYM29" s="383"/>
      <c r="QYN29" s="383"/>
      <c r="QYO29" s="383"/>
      <c r="QYP29" s="383"/>
      <c r="QYQ29" s="383"/>
      <c r="QYR29" s="383"/>
      <c r="QYS29" s="383"/>
      <c r="QYT29" s="383"/>
      <c r="QYU29" s="383"/>
      <c r="QYV29" s="383"/>
      <c r="QYW29" s="383"/>
      <c r="QYX29" s="383"/>
      <c r="QYY29" s="383"/>
      <c r="QYZ29" s="383"/>
      <c r="QZA29" s="383"/>
      <c r="QZB29" s="383"/>
      <c r="QZC29" s="383"/>
      <c r="QZD29" s="383"/>
      <c r="QZE29" s="383"/>
      <c r="QZF29" s="383"/>
      <c r="QZG29" s="383"/>
      <c r="QZH29" s="383"/>
      <c r="QZI29" s="383"/>
      <c r="QZJ29" s="383"/>
      <c r="QZK29" s="383"/>
      <c r="QZL29" s="383"/>
      <c r="QZM29" s="383"/>
      <c r="QZN29" s="383"/>
      <c r="QZO29" s="383"/>
      <c r="QZP29" s="383"/>
      <c r="QZQ29" s="383"/>
      <c r="QZR29" s="383"/>
      <c r="QZS29" s="383"/>
      <c r="QZT29" s="383"/>
      <c r="QZU29" s="383"/>
      <c r="QZV29" s="383"/>
      <c r="QZW29" s="383"/>
      <c r="QZX29" s="383"/>
      <c r="QZY29" s="383"/>
      <c r="QZZ29" s="383"/>
      <c r="RAA29" s="383"/>
      <c r="RAB29" s="383"/>
      <c r="RAC29" s="383"/>
      <c r="RAD29" s="383"/>
      <c r="RAE29" s="383"/>
      <c r="RAF29" s="383"/>
      <c r="RAG29" s="383"/>
      <c r="RAH29" s="383"/>
      <c r="RAI29" s="383"/>
      <c r="RAJ29" s="383"/>
      <c r="RAK29" s="383"/>
      <c r="RAL29" s="383"/>
      <c r="RAM29" s="383"/>
      <c r="RAN29" s="383"/>
      <c r="RAO29" s="383"/>
      <c r="RAP29" s="383"/>
      <c r="RAQ29" s="383"/>
      <c r="RAR29" s="383"/>
      <c r="RAS29" s="383"/>
      <c r="RAT29" s="383"/>
      <c r="RAU29" s="383"/>
      <c r="RAV29" s="383"/>
      <c r="RAW29" s="383"/>
      <c r="RAX29" s="383"/>
      <c r="RAY29" s="383"/>
      <c r="RAZ29" s="383"/>
      <c r="RBA29" s="383"/>
      <c r="RBB29" s="383"/>
      <c r="RBC29" s="383"/>
      <c r="RBD29" s="383"/>
      <c r="RBE29" s="383"/>
      <c r="RBF29" s="383"/>
      <c r="RBG29" s="383"/>
      <c r="RBH29" s="383"/>
      <c r="RBI29" s="383"/>
      <c r="RBJ29" s="383"/>
      <c r="RBK29" s="383"/>
      <c r="RBL29" s="383"/>
      <c r="RBM29" s="383"/>
      <c r="RBN29" s="383"/>
      <c r="RBO29" s="383"/>
      <c r="RBP29" s="383"/>
      <c r="RBQ29" s="383"/>
      <c r="RBR29" s="383"/>
      <c r="RBS29" s="383"/>
      <c r="RBT29" s="383"/>
      <c r="RBU29" s="383"/>
      <c r="RBV29" s="383"/>
      <c r="RBW29" s="383"/>
      <c r="RBX29" s="383"/>
      <c r="RBY29" s="383"/>
      <c r="RBZ29" s="383"/>
      <c r="RCA29" s="383"/>
      <c r="RCB29" s="383"/>
      <c r="RCC29" s="383"/>
      <c r="RCD29" s="383"/>
      <c r="RCE29" s="383"/>
      <c r="RCF29" s="383"/>
      <c r="RCG29" s="383"/>
      <c r="RCH29" s="383"/>
      <c r="RCI29" s="383"/>
      <c r="RCJ29" s="383"/>
      <c r="RCK29" s="383"/>
      <c r="RCL29" s="383"/>
      <c r="RCM29" s="383"/>
      <c r="RCN29" s="383"/>
      <c r="RCO29" s="383"/>
      <c r="RCP29" s="383"/>
      <c r="RCQ29" s="383"/>
      <c r="RCR29" s="383"/>
      <c r="RCS29" s="383"/>
      <c r="RCT29" s="383"/>
      <c r="RCU29" s="383"/>
      <c r="RCV29" s="383"/>
      <c r="RCW29" s="383"/>
      <c r="RCX29" s="383"/>
      <c r="RCY29" s="383"/>
      <c r="RCZ29" s="383"/>
      <c r="RDA29" s="383"/>
      <c r="RDB29" s="383"/>
      <c r="RDC29" s="383"/>
      <c r="RDD29" s="383"/>
      <c r="RDE29" s="383"/>
      <c r="RDF29" s="383"/>
      <c r="RDG29" s="383"/>
      <c r="RDH29" s="383"/>
      <c r="RDI29" s="383"/>
      <c r="RDJ29" s="383"/>
      <c r="RDK29" s="383"/>
      <c r="RDL29" s="383"/>
      <c r="RDM29" s="383"/>
      <c r="RDN29" s="383"/>
      <c r="RDO29" s="383"/>
      <c r="RDP29" s="383"/>
      <c r="RDQ29" s="383"/>
      <c r="RDR29" s="383"/>
      <c r="RDS29" s="383"/>
      <c r="RDT29" s="383"/>
      <c r="RDU29" s="383"/>
      <c r="RDV29" s="383"/>
      <c r="RDW29" s="383"/>
      <c r="RDX29" s="383"/>
      <c r="RDY29" s="383"/>
      <c r="RDZ29" s="383"/>
      <c r="REA29" s="383"/>
      <c r="REB29" s="383"/>
      <c r="REC29" s="383"/>
      <c r="RED29" s="383"/>
      <c r="REE29" s="383"/>
      <c r="REF29" s="383"/>
      <c r="REG29" s="383"/>
      <c r="REH29" s="383"/>
      <c r="REI29" s="383"/>
      <c r="REJ29" s="383"/>
      <c r="REK29" s="383"/>
      <c r="REL29" s="383"/>
      <c r="REM29" s="383"/>
      <c r="REN29" s="383"/>
      <c r="REO29" s="383"/>
      <c r="REP29" s="383"/>
      <c r="REQ29" s="383"/>
      <c r="RER29" s="383"/>
      <c r="RES29" s="383"/>
      <c r="RET29" s="383"/>
      <c r="REU29" s="383"/>
      <c r="REV29" s="383"/>
      <c r="REW29" s="383"/>
      <c r="REX29" s="383"/>
      <c r="REY29" s="383"/>
      <c r="REZ29" s="383"/>
      <c r="RFA29" s="383"/>
      <c r="RFB29" s="383"/>
      <c r="RFC29" s="383"/>
      <c r="RFD29" s="383"/>
      <c r="RFE29" s="383"/>
      <c r="RFF29" s="383"/>
      <c r="RFG29" s="383"/>
      <c r="RFH29" s="383"/>
      <c r="RFI29" s="383"/>
      <c r="RFJ29" s="383"/>
      <c r="RFK29" s="383"/>
      <c r="RFL29" s="383"/>
      <c r="RFM29" s="383"/>
      <c r="RFN29" s="383"/>
      <c r="RFO29" s="383"/>
      <c r="RFP29" s="383"/>
      <c r="RFQ29" s="383"/>
      <c r="RFR29" s="383"/>
      <c r="RFS29" s="383"/>
      <c r="RFT29" s="383"/>
      <c r="RFU29" s="383"/>
      <c r="RFV29" s="383"/>
      <c r="RFW29" s="383"/>
      <c r="RFX29" s="383"/>
      <c r="RFY29" s="383"/>
      <c r="RFZ29" s="383"/>
      <c r="RGA29" s="383"/>
      <c r="RGB29" s="383"/>
      <c r="RGC29" s="383"/>
      <c r="RGD29" s="383"/>
      <c r="RGE29" s="383"/>
      <c r="RGF29" s="383"/>
      <c r="RGG29" s="383"/>
      <c r="RGH29" s="383"/>
      <c r="RGI29" s="383"/>
      <c r="RGJ29" s="383"/>
      <c r="RGK29" s="383"/>
      <c r="RGL29" s="383"/>
      <c r="RGM29" s="383"/>
      <c r="RGN29" s="383"/>
      <c r="RGO29" s="383"/>
      <c r="RGP29" s="383"/>
      <c r="RGQ29" s="383"/>
      <c r="RGR29" s="383"/>
      <c r="RGS29" s="383"/>
      <c r="RGT29" s="383"/>
      <c r="RGU29" s="383"/>
      <c r="RGV29" s="383"/>
      <c r="RGW29" s="383"/>
      <c r="RGX29" s="383"/>
      <c r="RGY29" s="383"/>
      <c r="RGZ29" s="383"/>
      <c r="RHA29" s="383"/>
      <c r="RHB29" s="383"/>
      <c r="RHC29" s="383"/>
      <c r="RHD29" s="383"/>
      <c r="RHE29" s="383"/>
      <c r="RHF29" s="383"/>
      <c r="RHG29" s="383"/>
      <c r="RHH29" s="383"/>
      <c r="RHI29" s="383"/>
      <c r="RHJ29" s="383"/>
      <c r="RHK29" s="383"/>
      <c r="RHL29" s="383"/>
      <c r="RHM29" s="383"/>
      <c r="RHN29" s="383"/>
      <c r="RHO29" s="383"/>
      <c r="RHP29" s="383"/>
      <c r="RHQ29" s="383"/>
      <c r="RHR29" s="383"/>
      <c r="RHS29" s="383"/>
      <c r="RHT29" s="383"/>
      <c r="RHU29" s="383"/>
      <c r="RHV29" s="383"/>
      <c r="RHW29" s="383"/>
      <c r="RHX29" s="383"/>
      <c r="RHY29" s="383"/>
      <c r="RHZ29" s="383"/>
      <c r="RIA29" s="383"/>
      <c r="RIB29" s="383"/>
      <c r="RIC29" s="383"/>
      <c r="RID29" s="383"/>
      <c r="RIE29" s="383"/>
      <c r="RIF29" s="383"/>
      <c r="RIG29" s="383"/>
      <c r="RIH29" s="383"/>
      <c r="RII29" s="383"/>
      <c r="RIJ29" s="383"/>
      <c r="RIK29" s="383"/>
      <c r="RIL29" s="383"/>
      <c r="RIM29" s="383"/>
      <c r="RIN29" s="383"/>
      <c r="RIO29" s="383"/>
      <c r="RIP29" s="383"/>
      <c r="RIQ29" s="383"/>
      <c r="RIR29" s="383"/>
      <c r="RIS29" s="383"/>
      <c r="RIT29" s="383"/>
      <c r="RIU29" s="383"/>
      <c r="RIV29" s="383"/>
      <c r="RIW29" s="383"/>
      <c r="RIX29" s="383"/>
      <c r="RIY29" s="383"/>
      <c r="RIZ29" s="383"/>
      <c r="RJA29" s="383"/>
      <c r="RJB29" s="383"/>
      <c r="RJC29" s="383"/>
      <c r="RJD29" s="383"/>
      <c r="RJE29" s="383"/>
      <c r="RJF29" s="383"/>
      <c r="RJG29" s="383"/>
      <c r="RJH29" s="383"/>
      <c r="RJI29" s="383"/>
      <c r="RJJ29" s="383"/>
      <c r="RJK29" s="383"/>
      <c r="RJL29" s="383"/>
      <c r="RJM29" s="383"/>
      <c r="RJN29" s="383"/>
      <c r="RJO29" s="383"/>
      <c r="RJP29" s="383"/>
      <c r="RJQ29" s="383"/>
      <c r="RJR29" s="383"/>
      <c r="RJS29" s="383"/>
      <c r="RJT29" s="383"/>
      <c r="RJU29" s="383"/>
      <c r="RJV29" s="383"/>
      <c r="RJW29" s="383"/>
      <c r="RJX29" s="383"/>
      <c r="RJY29" s="383"/>
      <c r="RJZ29" s="383"/>
      <c r="RKA29" s="383"/>
      <c r="RKB29" s="383"/>
      <c r="RKC29" s="383"/>
      <c r="RKD29" s="383"/>
      <c r="RKE29" s="383"/>
      <c r="RKF29" s="383"/>
      <c r="RKG29" s="383"/>
      <c r="RKH29" s="383"/>
      <c r="RKI29" s="383"/>
      <c r="RKJ29" s="383"/>
      <c r="RKK29" s="383"/>
      <c r="RKL29" s="383"/>
      <c r="RKM29" s="383"/>
      <c r="RKN29" s="383"/>
      <c r="RKO29" s="383"/>
      <c r="RKP29" s="383"/>
      <c r="RKQ29" s="383"/>
      <c r="RKR29" s="383"/>
      <c r="RKS29" s="383"/>
      <c r="RKT29" s="383"/>
      <c r="RKU29" s="383"/>
      <c r="RKV29" s="383"/>
      <c r="RKW29" s="383"/>
      <c r="RKX29" s="383"/>
      <c r="RKY29" s="383"/>
      <c r="RKZ29" s="383"/>
      <c r="RLA29" s="383"/>
      <c r="RLB29" s="383"/>
      <c r="RLC29" s="383"/>
      <c r="RLD29" s="383"/>
      <c r="RLE29" s="383"/>
      <c r="RLF29" s="383"/>
      <c r="RLG29" s="383"/>
      <c r="RLH29" s="383"/>
      <c r="RLI29" s="383"/>
      <c r="RLJ29" s="383"/>
      <c r="RLK29" s="383"/>
      <c r="RLL29" s="383"/>
      <c r="RLM29" s="383"/>
      <c r="RLN29" s="383"/>
      <c r="RLO29" s="383"/>
      <c r="RLP29" s="383"/>
      <c r="RLQ29" s="383"/>
      <c r="RLR29" s="383"/>
      <c r="RLS29" s="383"/>
      <c r="RLT29" s="383"/>
      <c r="RLU29" s="383"/>
      <c r="RLV29" s="383"/>
      <c r="RLW29" s="383"/>
      <c r="RLX29" s="383"/>
      <c r="RLY29" s="383"/>
      <c r="RLZ29" s="383"/>
      <c r="RMA29" s="383"/>
      <c r="RMB29" s="383"/>
      <c r="RMC29" s="383"/>
      <c r="RMD29" s="383"/>
      <c r="RME29" s="383"/>
      <c r="RMF29" s="383"/>
      <c r="RMG29" s="383"/>
      <c r="RMH29" s="383"/>
      <c r="RMI29" s="383"/>
      <c r="RMJ29" s="383"/>
      <c r="RMK29" s="383"/>
      <c r="RML29" s="383"/>
      <c r="RMM29" s="383"/>
      <c r="RMN29" s="383"/>
      <c r="RMO29" s="383"/>
      <c r="RMP29" s="383"/>
      <c r="RMQ29" s="383"/>
      <c r="RMR29" s="383"/>
      <c r="RMS29" s="383"/>
      <c r="RMT29" s="383"/>
      <c r="RMU29" s="383"/>
      <c r="RMV29" s="383"/>
      <c r="RMW29" s="383"/>
      <c r="RMX29" s="383"/>
      <c r="RMY29" s="383"/>
      <c r="RMZ29" s="383"/>
      <c r="RNA29" s="383"/>
      <c r="RNB29" s="383"/>
      <c r="RNC29" s="383"/>
      <c r="RND29" s="383"/>
      <c r="RNE29" s="383"/>
      <c r="RNF29" s="383"/>
      <c r="RNG29" s="383"/>
      <c r="RNH29" s="383"/>
      <c r="RNI29" s="383"/>
      <c r="RNJ29" s="383"/>
      <c r="RNK29" s="383"/>
      <c r="RNL29" s="383"/>
      <c r="RNM29" s="383"/>
      <c r="RNN29" s="383"/>
      <c r="RNO29" s="383"/>
      <c r="RNP29" s="383"/>
      <c r="RNQ29" s="383"/>
      <c r="RNR29" s="383"/>
      <c r="RNS29" s="383"/>
      <c r="RNT29" s="383"/>
      <c r="RNU29" s="383"/>
      <c r="RNV29" s="383"/>
      <c r="RNW29" s="383"/>
      <c r="RNX29" s="383"/>
      <c r="RNY29" s="383"/>
      <c r="RNZ29" s="383"/>
      <c r="ROA29" s="383"/>
      <c r="ROB29" s="383"/>
      <c r="ROC29" s="383"/>
      <c r="ROD29" s="383"/>
      <c r="ROE29" s="383"/>
      <c r="ROF29" s="383"/>
      <c r="ROG29" s="383"/>
      <c r="ROH29" s="383"/>
      <c r="ROI29" s="383"/>
      <c r="ROJ29" s="383"/>
      <c r="ROK29" s="383"/>
      <c r="ROL29" s="383"/>
      <c r="ROM29" s="383"/>
      <c r="RON29" s="383"/>
      <c r="ROO29" s="383"/>
      <c r="ROP29" s="383"/>
      <c r="ROQ29" s="383"/>
      <c r="ROR29" s="383"/>
      <c r="ROS29" s="383"/>
      <c r="ROT29" s="383"/>
      <c r="ROU29" s="383"/>
      <c r="ROV29" s="383"/>
      <c r="ROW29" s="383"/>
      <c r="ROX29" s="383"/>
      <c r="ROY29" s="383"/>
      <c r="ROZ29" s="383"/>
      <c r="RPA29" s="383"/>
      <c r="RPB29" s="383"/>
      <c r="RPC29" s="383"/>
      <c r="RPD29" s="383"/>
      <c r="RPE29" s="383"/>
      <c r="RPF29" s="383"/>
      <c r="RPG29" s="383"/>
      <c r="RPH29" s="383"/>
      <c r="RPI29" s="383"/>
      <c r="RPJ29" s="383"/>
      <c r="RPK29" s="383"/>
      <c r="RPL29" s="383"/>
      <c r="RPM29" s="383"/>
      <c r="RPN29" s="383"/>
      <c r="RPO29" s="383"/>
      <c r="RPP29" s="383"/>
      <c r="RPQ29" s="383"/>
      <c r="RPR29" s="383"/>
      <c r="RPS29" s="383"/>
      <c r="RPT29" s="383"/>
      <c r="RPU29" s="383"/>
      <c r="RPV29" s="383"/>
      <c r="RPW29" s="383"/>
      <c r="RPX29" s="383"/>
      <c r="RPY29" s="383"/>
      <c r="RPZ29" s="383"/>
      <c r="RQA29" s="383"/>
      <c r="RQB29" s="383"/>
      <c r="RQC29" s="383"/>
      <c r="RQD29" s="383"/>
      <c r="RQE29" s="383"/>
      <c r="RQF29" s="383"/>
      <c r="RQG29" s="383"/>
      <c r="RQH29" s="383"/>
      <c r="RQI29" s="383"/>
      <c r="RQJ29" s="383"/>
      <c r="RQK29" s="383"/>
      <c r="RQL29" s="383"/>
      <c r="RQM29" s="383"/>
      <c r="RQN29" s="383"/>
      <c r="RQO29" s="383"/>
      <c r="RQP29" s="383"/>
      <c r="RQQ29" s="383"/>
      <c r="RQR29" s="383"/>
      <c r="RQS29" s="383"/>
      <c r="RQT29" s="383"/>
      <c r="RQU29" s="383"/>
      <c r="RQV29" s="383"/>
      <c r="RQW29" s="383"/>
      <c r="RQX29" s="383"/>
      <c r="RQY29" s="383"/>
      <c r="RQZ29" s="383"/>
      <c r="RRA29" s="383"/>
      <c r="RRB29" s="383"/>
      <c r="RRC29" s="383"/>
      <c r="RRD29" s="383"/>
      <c r="RRE29" s="383"/>
      <c r="RRF29" s="383"/>
      <c r="RRG29" s="383"/>
      <c r="RRH29" s="383"/>
      <c r="RRI29" s="383"/>
      <c r="RRJ29" s="383"/>
      <c r="RRK29" s="383"/>
      <c r="RRL29" s="383"/>
      <c r="RRM29" s="383"/>
      <c r="RRN29" s="383"/>
      <c r="RRO29" s="383"/>
      <c r="RRP29" s="383"/>
      <c r="RRQ29" s="383"/>
      <c r="RRR29" s="383"/>
      <c r="RRS29" s="383"/>
      <c r="RRT29" s="383"/>
      <c r="RRU29" s="383"/>
      <c r="RRV29" s="383"/>
      <c r="RRW29" s="383"/>
      <c r="RRX29" s="383"/>
      <c r="RRY29" s="383"/>
      <c r="RRZ29" s="383"/>
      <c r="RSA29" s="383"/>
      <c r="RSB29" s="383"/>
      <c r="RSC29" s="383"/>
      <c r="RSD29" s="383"/>
      <c r="RSE29" s="383"/>
      <c r="RSF29" s="383"/>
      <c r="RSG29" s="383"/>
      <c r="RSH29" s="383"/>
      <c r="RSI29" s="383"/>
      <c r="RSJ29" s="383"/>
      <c r="RSK29" s="383"/>
      <c r="RSL29" s="383"/>
      <c r="RSM29" s="383"/>
      <c r="RSN29" s="383"/>
      <c r="RSO29" s="383"/>
      <c r="RSP29" s="383"/>
      <c r="RSQ29" s="383"/>
      <c r="RSR29" s="383"/>
      <c r="RSS29" s="383"/>
      <c r="RST29" s="383"/>
      <c r="RSU29" s="383"/>
      <c r="RSV29" s="383"/>
      <c r="RSW29" s="383"/>
      <c r="RSX29" s="383"/>
      <c r="RSY29" s="383"/>
      <c r="RSZ29" s="383"/>
      <c r="RTA29" s="383"/>
      <c r="RTB29" s="383"/>
      <c r="RTC29" s="383"/>
      <c r="RTD29" s="383"/>
      <c r="RTE29" s="383"/>
      <c r="RTF29" s="383"/>
      <c r="RTG29" s="383"/>
      <c r="RTH29" s="383"/>
      <c r="RTI29" s="383"/>
      <c r="RTJ29" s="383"/>
      <c r="RTK29" s="383"/>
      <c r="RTL29" s="383"/>
      <c r="RTM29" s="383"/>
      <c r="RTN29" s="383"/>
      <c r="RTO29" s="383"/>
      <c r="RTP29" s="383"/>
      <c r="RTQ29" s="383"/>
      <c r="RTR29" s="383"/>
      <c r="RTS29" s="383"/>
      <c r="RTT29" s="383"/>
      <c r="RTU29" s="383"/>
      <c r="RTV29" s="383"/>
      <c r="RTW29" s="383"/>
      <c r="RTX29" s="383"/>
      <c r="RTY29" s="383"/>
      <c r="RTZ29" s="383"/>
      <c r="RUA29" s="383"/>
      <c r="RUB29" s="383"/>
      <c r="RUC29" s="383"/>
      <c r="RUD29" s="383"/>
      <c r="RUE29" s="383"/>
      <c r="RUF29" s="383"/>
      <c r="RUG29" s="383"/>
      <c r="RUH29" s="383"/>
      <c r="RUI29" s="383"/>
      <c r="RUJ29" s="383"/>
      <c r="RUK29" s="383"/>
      <c r="RUL29" s="383"/>
      <c r="RUM29" s="383"/>
      <c r="RUN29" s="383"/>
      <c r="RUO29" s="383"/>
      <c r="RUP29" s="383"/>
      <c r="RUQ29" s="383"/>
      <c r="RUR29" s="383"/>
      <c r="RUS29" s="383"/>
      <c r="RUT29" s="383"/>
      <c r="RUU29" s="383"/>
      <c r="RUV29" s="383"/>
      <c r="RUW29" s="383"/>
      <c r="RUX29" s="383"/>
      <c r="RUY29" s="383"/>
      <c r="RUZ29" s="383"/>
      <c r="RVA29" s="383"/>
      <c r="RVB29" s="383"/>
      <c r="RVC29" s="383"/>
      <c r="RVD29" s="383"/>
      <c r="RVE29" s="383"/>
      <c r="RVF29" s="383"/>
      <c r="RVG29" s="383"/>
      <c r="RVH29" s="383"/>
      <c r="RVI29" s="383"/>
      <c r="RVJ29" s="383"/>
      <c r="RVK29" s="383"/>
      <c r="RVL29" s="383"/>
      <c r="RVM29" s="383"/>
      <c r="RVN29" s="383"/>
      <c r="RVO29" s="383"/>
      <c r="RVP29" s="383"/>
      <c r="RVQ29" s="383"/>
      <c r="RVR29" s="383"/>
      <c r="RVS29" s="383"/>
      <c r="RVT29" s="383"/>
      <c r="RVU29" s="383"/>
      <c r="RVV29" s="383"/>
      <c r="RVW29" s="383"/>
      <c r="RVX29" s="383"/>
      <c r="RVY29" s="383"/>
      <c r="RVZ29" s="383"/>
      <c r="RWA29" s="383"/>
      <c r="RWB29" s="383"/>
      <c r="RWC29" s="383"/>
      <c r="RWD29" s="383"/>
      <c r="RWE29" s="383"/>
      <c r="RWF29" s="383"/>
      <c r="RWG29" s="383"/>
      <c r="RWH29" s="383"/>
      <c r="RWI29" s="383"/>
      <c r="RWJ29" s="383"/>
      <c r="RWK29" s="383"/>
      <c r="RWL29" s="383"/>
      <c r="RWM29" s="383"/>
      <c r="RWN29" s="383"/>
      <c r="RWO29" s="383"/>
      <c r="RWP29" s="383"/>
      <c r="RWQ29" s="383"/>
      <c r="RWR29" s="383"/>
      <c r="RWS29" s="383"/>
      <c r="RWT29" s="383"/>
      <c r="RWU29" s="383"/>
      <c r="RWV29" s="383"/>
      <c r="RWW29" s="383"/>
      <c r="RWX29" s="383"/>
      <c r="RWY29" s="383"/>
      <c r="RWZ29" s="383"/>
      <c r="RXA29" s="383"/>
      <c r="RXB29" s="383"/>
      <c r="RXC29" s="383"/>
      <c r="RXD29" s="383"/>
      <c r="RXE29" s="383"/>
      <c r="RXF29" s="383"/>
      <c r="RXG29" s="383"/>
      <c r="RXH29" s="383"/>
      <c r="RXI29" s="383"/>
      <c r="RXJ29" s="383"/>
      <c r="RXK29" s="383"/>
      <c r="RXL29" s="383"/>
      <c r="RXM29" s="383"/>
      <c r="RXN29" s="383"/>
      <c r="RXO29" s="383"/>
      <c r="RXP29" s="383"/>
      <c r="RXQ29" s="383"/>
      <c r="RXR29" s="383"/>
      <c r="RXS29" s="383"/>
      <c r="RXT29" s="383"/>
      <c r="RXU29" s="383"/>
      <c r="RXV29" s="383"/>
      <c r="RXW29" s="383"/>
      <c r="RXX29" s="383"/>
      <c r="RXY29" s="383"/>
      <c r="RXZ29" s="383"/>
      <c r="RYA29" s="383"/>
      <c r="RYB29" s="383"/>
      <c r="RYC29" s="383"/>
      <c r="RYD29" s="383"/>
      <c r="RYE29" s="383"/>
      <c r="RYF29" s="383"/>
      <c r="RYG29" s="383"/>
      <c r="RYH29" s="383"/>
      <c r="RYI29" s="383"/>
      <c r="RYJ29" s="383"/>
      <c r="RYK29" s="383"/>
      <c r="RYL29" s="383"/>
      <c r="RYM29" s="383"/>
      <c r="RYN29" s="383"/>
      <c r="RYO29" s="383"/>
      <c r="RYP29" s="383"/>
      <c r="RYQ29" s="383"/>
      <c r="RYR29" s="383"/>
      <c r="RYS29" s="383"/>
      <c r="RYT29" s="383"/>
      <c r="RYU29" s="383"/>
      <c r="RYV29" s="383"/>
      <c r="RYW29" s="383"/>
      <c r="RYX29" s="383"/>
      <c r="RYY29" s="383"/>
      <c r="RYZ29" s="383"/>
      <c r="RZA29" s="383"/>
      <c r="RZB29" s="383"/>
      <c r="RZC29" s="383"/>
      <c r="RZD29" s="383"/>
      <c r="RZE29" s="383"/>
      <c r="RZF29" s="383"/>
      <c r="RZG29" s="383"/>
      <c r="RZH29" s="383"/>
      <c r="RZI29" s="383"/>
      <c r="RZJ29" s="383"/>
      <c r="RZK29" s="383"/>
      <c r="RZL29" s="383"/>
      <c r="RZM29" s="383"/>
      <c r="RZN29" s="383"/>
      <c r="RZO29" s="383"/>
      <c r="RZP29" s="383"/>
      <c r="RZQ29" s="383"/>
      <c r="RZR29" s="383"/>
      <c r="RZS29" s="383"/>
      <c r="RZT29" s="383"/>
      <c r="RZU29" s="383"/>
      <c r="RZV29" s="383"/>
      <c r="RZW29" s="383"/>
      <c r="RZX29" s="383"/>
      <c r="RZY29" s="383"/>
      <c r="RZZ29" s="383"/>
      <c r="SAA29" s="383"/>
      <c r="SAB29" s="383"/>
      <c r="SAC29" s="383"/>
      <c r="SAD29" s="383"/>
      <c r="SAE29" s="383"/>
      <c r="SAF29" s="383"/>
      <c r="SAG29" s="383"/>
      <c r="SAH29" s="383"/>
      <c r="SAI29" s="383"/>
      <c r="SAJ29" s="383"/>
      <c r="SAK29" s="383"/>
      <c r="SAL29" s="383"/>
      <c r="SAM29" s="383"/>
      <c r="SAN29" s="383"/>
      <c r="SAO29" s="383"/>
      <c r="SAP29" s="383"/>
      <c r="SAQ29" s="383"/>
      <c r="SAR29" s="383"/>
      <c r="SAS29" s="383"/>
      <c r="SAT29" s="383"/>
      <c r="SAU29" s="383"/>
      <c r="SAV29" s="383"/>
      <c r="SAW29" s="383"/>
      <c r="SAX29" s="383"/>
      <c r="SAY29" s="383"/>
      <c r="SAZ29" s="383"/>
      <c r="SBA29" s="383"/>
      <c r="SBB29" s="383"/>
      <c r="SBC29" s="383"/>
      <c r="SBD29" s="383"/>
      <c r="SBE29" s="383"/>
      <c r="SBF29" s="383"/>
      <c r="SBG29" s="383"/>
      <c r="SBH29" s="383"/>
      <c r="SBI29" s="383"/>
      <c r="SBJ29" s="383"/>
      <c r="SBK29" s="383"/>
      <c r="SBL29" s="383"/>
      <c r="SBM29" s="383"/>
      <c r="SBN29" s="383"/>
      <c r="SBO29" s="383"/>
      <c r="SBP29" s="383"/>
      <c r="SBQ29" s="383"/>
      <c r="SBR29" s="383"/>
      <c r="SBS29" s="383"/>
      <c r="SBT29" s="383"/>
      <c r="SBU29" s="383"/>
      <c r="SBV29" s="383"/>
      <c r="SBW29" s="383"/>
      <c r="SBX29" s="383"/>
      <c r="SBY29" s="383"/>
      <c r="SBZ29" s="383"/>
      <c r="SCA29" s="383"/>
      <c r="SCB29" s="383"/>
      <c r="SCC29" s="383"/>
      <c r="SCD29" s="383"/>
      <c r="SCE29" s="383"/>
      <c r="SCF29" s="383"/>
      <c r="SCG29" s="383"/>
      <c r="SCH29" s="383"/>
      <c r="SCI29" s="383"/>
      <c r="SCJ29" s="383"/>
      <c r="SCK29" s="383"/>
      <c r="SCL29" s="383"/>
      <c r="SCM29" s="383"/>
      <c r="SCN29" s="383"/>
      <c r="SCO29" s="383"/>
      <c r="SCP29" s="383"/>
      <c r="SCQ29" s="383"/>
      <c r="SCR29" s="383"/>
      <c r="SCS29" s="383"/>
      <c r="SCT29" s="383"/>
      <c r="SCU29" s="383"/>
      <c r="SCV29" s="383"/>
      <c r="SCW29" s="383"/>
      <c r="SCX29" s="383"/>
      <c r="SCY29" s="383"/>
      <c r="SCZ29" s="383"/>
      <c r="SDA29" s="383"/>
      <c r="SDB29" s="383"/>
      <c r="SDC29" s="383"/>
      <c r="SDD29" s="383"/>
      <c r="SDE29" s="383"/>
      <c r="SDF29" s="383"/>
      <c r="SDG29" s="383"/>
      <c r="SDH29" s="383"/>
      <c r="SDI29" s="383"/>
      <c r="SDJ29" s="383"/>
      <c r="SDK29" s="383"/>
      <c r="SDL29" s="383"/>
      <c r="SDM29" s="383"/>
      <c r="SDN29" s="383"/>
      <c r="SDO29" s="383"/>
      <c r="SDP29" s="383"/>
      <c r="SDQ29" s="383"/>
      <c r="SDR29" s="383"/>
      <c r="SDS29" s="383"/>
      <c r="SDT29" s="383"/>
      <c r="SDU29" s="383"/>
      <c r="SDV29" s="383"/>
      <c r="SDW29" s="383"/>
      <c r="SDX29" s="383"/>
      <c r="SDY29" s="383"/>
      <c r="SDZ29" s="383"/>
      <c r="SEA29" s="383"/>
      <c r="SEB29" s="383"/>
      <c r="SEC29" s="383"/>
      <c r="SED29" s="383"/>
      <c r="SEE29" s="383"/>
      <c r="SEF29" s="383"/>
      <c r="SEG29" s="383"/>
      <c r="SEH29" s="383"/>
      <c r="SEI29" s="383"/>
      <c r="SEJ29" s="383"/>
      <c r="SEK29" s="383"/>
      <c r="SEL29" s="383"/>
      <c r="SEM29" s="383"/>
      <c r="SEN29" s="383"/>
      <c r="SEO29" s="383"/>
      <c r="SEP29" s="383"/>
      <c r="SEQ29" s="383"/>
      <c r="SER29" s="383"/>
      <c r="SES29" s="383"/>
      <c r="SET29" s="383"/>
      <c r="SEU29" s="383"/>
      <c r="SEV29" s="383"/>
      <c r="SEW29" s="383"/>
      <c r="SEX29" s="383"/>
      <c r="SEY29" s="383"/>
      <c r="SEZ29" s="383"/>
      <c r="SFA29" s="383"/>
      <c r="SFB29" s="383"/>
      <c r="SFC29" s="383"/>
      <c r="SFD29" s="383"/>
      <c r="SFE29" s="383"/>
      <c r="SFF29" s="383"/>
      <c r="SFG29" s="383"/>
      <c r="SFH29" s="383"/>
      <c r="SFI29" s="383"/>
      <c r="SFJ29" s="383"/>
      <c r="SFK29" s="383"/>
      <c r="SFL29" s="383"/>
      <c r="SFM29" s="383"/>
      <c r="SFN29" s="383"/>
      <c r="SFO29" s="383"/>
      <c r="SFP29" s="383"/>
      <c r="SFQ29" s="383"/>
      <c r="SFR29" s="383"/>
      <c r="SFS29" s="383"/>
      <c r="SFT29" s="383"/>
      <c r="SFU29" s="383"/>
      <c r="SFV29" s="383"/>
      <c r="SFW29" s="383"/>
      <c r="SFX29" s="383"/>
      <c r="SFY29" s="383"/>
      <c r="SFZ29" s="383"/>
      <c r="SGA29" s="383"/>
      <c r="SGB29" s="383"/>
      <c r="SGC29" s="383"/>
      <c r="SGD29" s="383"/>
      <c r="SGE29" s="383"/>
      <c r="SGF29" s="383"/>
      <c r="SGG29" s="383"/>
      <c r="SGH29" s="383"/>
      <c r="SGI29" s="383"/>
      <c r="SGJ29" s="383"/>
      <c r="SGK29" s="383"/>
      <c r="SGL29" s="383"/>
      <c r="SGM29" s="383"/>
      <c r="SGN29" s="383"/>
      <c r="SGO29" s="383"/>
      <c r="SGP29" s="383"/>
      <c r="SGQ29" s="383"/>
      <c r="SGR29" s="383"/>
      <c r="SGS29" s="383"/>
      <c r="SGT29" s="383"/>
      <c r="SGU29" s="383"/>
      <c r="SGV29" s="383"/>
      <c r="SGW29" s="383"/>
      <c r="SGX29" s="383"/>
      <c r="SGY29" s="383"/>
      <c r="SGZ29" s="383"/>
      <c r="SHA29" s="383"/>
      <c r="SHB29" s="383"/>
      <c r="SHC29" s="383"/>
      <c r="SHD29" s="383"/>
      <c r="SHE29" s="383"/>
      <c r="SHF29" s="383"/>
      <c r="SHG29" s="383"/>
      <c r="SHH29" s="383"/>
      <c r="SHI29" s="383"/>
      <c r="SHJ29" s="383"/>
      <c r="SHK29" s="383"/>
      <c r="SHL29" s="383"/>
      <c r="SHM29" s="383"/>
      <c r="SHN29" s="383"/>
      <c r="SHO29" s="383"/>
      <c r="SHP29" s="383"/>
      <c r="SHQ29" s="383"/>
      <c r="SHR29" s="383"/>
      <c r="SHS29" s="383"/>
      <c r="SHT29" s="383"/>
      <c r="SHU29" s="383"/>
      <c r="SHV29" s="383"/>
      <c r="SHW29" s="383"/>
      <c r="SHX29" s="383"/>
      <c r="SHY29" s="383"/>
      <c r="SHZ29" s="383"/>
      <c r="SIA29" s="383"/>
      <c r="SIB29" s="383"/>
      <c r="SIC29" s="383"/>
      <c r="SID29" s="383"/>
      <c r="SIE29" s="383"/>
      <c r="SIF29" s="383"/>
      <c r="SIG29" s="383"/>
      <c r="SIH29" s="383"/>
      <c r="SII29" s="383"/>
      <c r="SIJ29" s="383"/>
      <c r="SIK29" s="383"/>
      <c r="SIL29" s="383"/>
      <c r="SIM29" s="383"/>
      <c r="SIN29" s="383"/>
      <c r="SIO29" s="383"/>
      <c r="SIP29" s="383"/>
      <c r="SIQ29" s="383"/>
      <c r="SIR29" s="383"/>
      <c r="SIS29" s="383"/>
      <c r="SIT29" s="383"/>
      <c r="SIU29" s="383"/>
      <c r="SIV29" s="383"/>
      <c r="SIW29" s="383"/>
      <c r="SIX29" s="383"/>
      <c r="SIY29" s="383"/>
      <c r="SIZ29" s="383"/>
      <c r="SJA29" s="383"/>
      <c r="SJB29" s="383"/>
      <c r="SJC29" s="383"/>
      <c r="SJD29" s="383"/>
      <c r="SJE29" s="383"/>
      <c r="SJF29" s="383"/>
      <c r="SJG29" s="383"/>
      <c r="SJH29" s="383"/>
      <c r="SJI29" s="383"/>
      <c r="SJJ29" s="383"/>
      <c r="SJK29" s="383"/>
      <c r="SJL29" s="383"/>
      <c r="SJM29" s="383"/>
      <c r="SJN29" s="383"/>
      <c r="SJO29" s="383"/>
      <c r="SJP29" s="383"/>
      <c r="SJQ29" s="383"/>
      <c r="SJR29" s="383"/>
      <c r="SJS29" s="383"/>
      <c r="SJT29" s="383"/>
      <c r="SJU29" s="383"/>
      <c r="SJV29" s="383"/>
      <c r="SJW29" s="383"/>
      <c r="SJX29" s="383"/>
      <c r="SJY29" s="383"/>
      <c r="SJZ29" s="383"/>
      <c r="SKA29" s="383"/>
      <c r="SKB29" s="383"/>
      <c r="SKC29" s="383"/>
      <c r="SKD29" s="383"/>
      <c r="SKE29" s="383"/>
      <c r="SKF29" s="383"/>
      <c r="SKG29" s="383"/>
      <c r="SKH29" s="383"/>
      <c r="SKI29" s="383"/>
      <c r="SKJ29" s="383"/>
      <c r="SKK29" s="383"/>
      <c r="SKL29" s="383"/>
      <c r="SKM29" s="383"/>
      <c r="SKN29" s="383"/>
      <c r="SKO29" s="383"/>
      <c r="SKP29" s="383"/>
      <c r="SKQ29" s="383"/>
      <c r="SKR29" s="383"/>
      <c r="SKS29" s="383"/>
      <c r="SKT29" s="383"/>
      <c r="SKU29" s="383"/>
      <c r="SKV29" s="383"/>
      <c r="SKW29" s="383"/>
      <c r="SKX29" s="383"/>
      <c r="SKY29" s="383"/>
      <c r="SKZ29" s="383"/>
      <c r="SLA29" s="383"/>
      <c r="SLB29" s="383"/>
      <c r="SLC29" s="383"/>
      <c r="SLD29" s="383"/>
      <c r="SLE29" s="383"/>
      <c r="SLF29" s="383"/>
      <c r="SLG29" s="383"/>
      <c r="SLH29" s="383"/>
      <c r="SLI29" s="383"/>
      <c r="SLJ29" s="383"/>
      <c r="SLK29" s="383"/>
      <c r="SLL29" s="383"/>
      <c r="SLM29" s="383"/>
      <c r="SLN29" s="383"/>
      <c r="SLO29" s="383"/>
      <c r="SLP29" s="383"/>
      <c r="SLQ29" s="383"/>
      <c r="SLR29" s="383"/>
      <c r="SLS29" s="383"/>
      <c r="SLT29" s="383"/>
      <c r="SLU29" s="383"/>
      <c r="SLV29" s="383"/>
      <c r="SLW29" s="383"/>
      <c r="SLX29" s="383"/>
      <c r="SLY29" s="383"/>
      <c r="SLZ29" s="383"/>
      <c r="SMA29" s="383"/>
      <c r="SMB29" s="383"/>
      <c r="SMC29" s="383"/>
      <c r="SMD29" s="383"/>
      <c r="SME29" s="383"/>
      <c r="SMF29" s="383"/>
      <c r="SMG29" s="383"/>
      <c r="SMH29" s="383"/>
      <c r="SMI29" s="383"/>
      <c r="SMJ29" s="383"/>
      <c r="SMK29" s="383"/>
      <c r="SML29" s="383"/>
      <c r="SMM29" s="383"/>
      <c r="SMN29" s="383"/>
      <c r="SMO29" s="383"/>
      <c r="SMP29" s="383"/>
      <c r="SMQ29" s="383"/>
      <c r="SMR29" s="383"/>
      <c r="SMS29" s="383"/>
      <c r="SMT29" s="383"/>
      <c r="SMU29" s="383"/>
      <c r="SMV29" s="383"/>
      <c r="SMW29" s="383"/>
      <c r="SMX29" s="383"/>
      <c r="SMY29" s="383"/>
      <c r="SMZ29" s="383"/>
      <c r="SNA29" s="383"/>
      <c r="SNB29" s="383"/>
      <c r="SNC29" s="383"/>
      <c r="SND29" s="383"/>
      <c r="SNE29" s="383"/>
      <c r="SNF29" s="383"/>
      <c r="SNG29" s="383"/>
      <c r="SNH29" s="383"/>
      <c r="SNI29" s="383"/>
      <c r="SNJ29" s="383"/>
      <c r="SNK29" s="383"/>
      <c r="SNL29" s="383"/>
      <c r="SNM29" s="383"/>
      <c r="SNN29" s="383"/>
      <c r="SNO29" s="383"/>
      <c r="SNP29" s="383"/>
      <c r="SNQ29" s="383"/>
      <c r="SNR29" s="383"/>
      <c r="SNS29" s="383"/>
      <c r="SNT29" s="383"/>
      <c r="SNU29" s="383"/>
      <c r="SNV29" s="383"/>
      <c r="SNW29" s="383"/>
      <c r="SNX29" s="383"/>
      <c r="SNY29" s="383"/>
      <c r="SNZ29" s="383"/>
      <c r="SOA29" s="383"/>
      <c r="SOB29" s="383"/>
      <c r="SOC29" s="383"/>
      <c r="SOD29" s="383"/>
      <c r="SOE29" s="383"/>
      <c r="SOF29" s="383"/>
      <c r="SOG29" s="383"/>
      <c r="SOH29" s="383"/>
      <c r="SOI29" s="383"/>
      <c r="SOJ29" s="383"/>
      <c r="SOK29" s="383"/>
      <c r="SOL29" s="383"/>
      <c r="SOM29" s="383"/>
      <c r="SON29" s="383"/>
      <c r="SOO29" s="383"/>
      <c r="SOP29" s="383"/>
      <c r="SOQ29" s="383"/>
      <c r="SOR29" s="383"/>
      <c r="SOS29" s="383"/>
      <c r="SOT29" s="383"/>
      <c r="SOU29" s="383"/>
      <c r="SOV29" s="383"/>
      <c r="SOW29" s="383"/>
      <c r="SOX29" s="383"/>
      <c r="SOY29" s="383"/>
      <c r="SOZ29" s="383"/>
      <c r="SPA29" s="383"/>
      <c r="SPB29" s="383"/>
      <c r="SPC29" s="383"/>
      <c r="SPD29" s="383"/>
      <c r="SPE29" s="383"/>
      <c r="SPF29" s="383"/>
      <c r="SPG29" s="383"/>
      <c r="SPH29" s="383"/>
      <c r="SPI29" s="383"/>
      <c r="SPJ29" s="383"/>
      <c r="SPK29" s="383"/>
      <c r="SPL29" s="383"/>
      <c r="SPM29" s="383"/>
      <c r="SPN29" s="383"/>
      <c r="SPO29" s="383"/>
      <c r="SPP29" s="383"/>
      <c r="SPQ29" s="383"/>
      <c r="SPR29" s="383"/>
      <c r="SPS29" s="383"/>
      <c r="SPT29" s="383"/>
      <c r="SPU29" s="383"/>
      <c r="SPV29" s="383"/>
      <c r="SPW29" s="383"/>
      <c r="SPX29" s="383"/>
      <c r="SPY29" s="383"/>
      <c r="SPZ29" s="383"/>
      <c r="SQA29" s="383"/>
      <c r="SQB29" s="383"/>
      <c r="SQC29" s="383"/>
      <c r="SQD29" s="383"/>
      <c r="SQE29" s="383"/>
      <c r="SQF29" s="383"/>
      <c r="SQG29" s="383"/>
      <c r="SQH29" s="383"/>
      <c r="SQI29" s="383"/>
      <c r="SQJ29" s="383"/>
      <c r="SQK29" s="383"/>
      <c r="SQL29" s="383"/>
      <c r="SQM29" s="383"/>
      <c r="SQN29" s="383"/>
      <c r="SQO29" s="383"/>
      <c r="SQP29" s="383"/>
      <c r="SQQ29" s="383"/>
      <c r="SQR29" s="383"/>
      <c r="SQS29" s="383"/>
      <c r="SQT29" s="383"/>
      <c r="SQU29" s="383"/>
      <c r="SQV29" s="383"/>
      <c r="SQW29" s="383"/>
      <c r="SQX29" s="383"/>
      <c r="SQY29" s="383"/>
      <c r="SQZ29" s="383"/>
      <c r="SRA29" s="383"/>
      <c r="SRB29" s="383"/>
      <c r="SRC29" s="383"/>
      <c r="SRD29" s="383"/>
      <c r="SRE29" s="383"/>
      <c r="SRF29" s="383"/>
      <c r="SRG29" s="383"/>
      <c r="SRH29" s="383"/>
      <c r="SRI29" s="383"/>
      <c r="SRJ29" s="383"/>
      <c r="SRK29" s="383"/>
      <c r="SRL29" s="383"/>
      <c r="SRM29" s="383"/>
      <c r="SRN29" s="383"/>
      <c r="SRO29" s="383"/>
      <c r="SRP29" s="383"/>
      <c r="SRQ29" s="383"/>
      <c r="SRR29" s="383"/>
      <c r="SRS29" s="383"/>
      <c r="SRT29" s="383"/>
      <c r="SRU29" s="383"/>
      <c r="SRV29" s="383"/>
      <c r="SRW29" s="383"/>
      <c r="SRX29" s="383"/>
      <c r="SRY29" s="383"/>
      <c r="SRZ29" s="383"/>
      <c r="SSA29" s="383"/>
      <c r="SSB29" s="383"/>
      <c r="SSC29" s="383"/>
      <c r="SSD29" s="383"/>
      <c r="SSE29" s="383"/>
      <c r="SSF29" s="383"/>
      <c r="SSG29" s="383"/>
      <c r="SSH29" s="383"/>
      <c r="SSI29" s="383"/>
      <c r="SSJ29" s="383"/>
      <c r="SSK29" s="383"/>
      <c r="SSL29" s="383"/>
      <c r="SSM29" s="383"/>
      <c r="SSN29" s="383"/>
      <c r="SSO29" s="383"/>
      <c r="SSP29" s="383"/>
      <c r="SSQ29" s="383"/>
      <c r="SSR29" s="383"/>
      <c r="SSS29" s="383"/>
      <c r="SST29" s="383"/>
      <c r="SSU29" s="383"/>
      <c r="SSV29" s="383"/>
      <c r="SSW29" s="383"/>
      <c r="SSX29" s="383"/>
      <c r="SSY29" s="383"/>
      <c r="SSZ29" s="383"/>
      <c r="STA29" s="383"/>
      <c r="STB29" s="383"/>
      <c r="STC29" s="383"/>
      <c r="STD29" s="383"/>
      <c r="STE29" s="383"/>
      <c r="STF29" s="383"/>
      <c r="STG29" s="383"/>
      <c r="STH29" s="383"/>
      <c r="STI29" s="383"/>
      <c r="STJ29" s="383"/>
      <c r="STK29" s="383"/>
      <c r="STL29" s="383"/>
      <c r="STM29" s="383"/>
      <c r="STN29" s="383"/>
      <c r="STO29" s="383"/>
      <c r="STP29" s="383"/>
      <c r="STQ29" s="383"/>
      <c r="STR29" s="383"/>
      <c r="STS29" s="383"/>
      <c r="STT29" s="383"/>
      <c r="STU29" s="383"/>
      <c r="STV29" s="383"/>
      <c r="STW29" s="383"/>
      <c r="STX29" s="383"/>
      <c r="STY29" s="383"/>
      <c r="STZ29" s="383"/>
      <c r="SUA29" s="383"/>
      <c r="SUB29" s="383"/>
      <c r="SUC29" s="383"/>
      <c r="SUD29" s="383"/>
      <c r="SUE29" s="383"/>
      <c r="SUF29" s="383"/>
      <c r="SUG29" s="383"/>
      <c r="SUH29" s="383"/>
      <c r="SUI29" s="383"/>
      <c r="SUJ29" s="383"/>
      <c r="SUK29" s="383"/>
      <c r="SUL29" s="383"/>
      <c r="SUM29" s="383"/>
      <c r="SUN29" s="383"/>
      <c r="SUO29" s="383"/>
      <c r="SUP29" s="383"/>
      <c r="SUQ29" s="383"/>
      <c r="SUR29" s="383"/>
      <c r="SUS29" s="383"/>
      <c r="SUT29" s="383"/>
      <c r="SUU29" s="383"/>
      <c r="SUV29" s="383"/>
      <c r="SUW29" s="383"/>
      <c r="SUX29" s="383"/>
      <c r="SUY29" s="383"/>
      <c r="SUZ29" s="383"/>
      <c r="SVA29" s="383"/>
      <c r="SVB29" s="383"/>
      <c r="SVC29" s="383"/>
      <c r="SVD29" s="383"/>
      <c r="SVE29" s="383"/>
      <c r="SVF29" s="383"/>
      <c r="SVG29" s="383"/>
      <c r="SVH29" s="383"/>
      <c r="SVI29" s="383"/>
      <c r="SVJ29" s="383"/>
      <c r="SVK29" s="383"/>
      <c r="SVL29" s="383"/>
      <c r="SVM29" s="383"/>
      <c r="SVN29" s="383"/>
      <c r="SVO29" s="383"/>
      <c r="SVP29" s="383"/>
      <c r="SVQ29" s="383"/>
      <c r="SVR29" s="383"/>
      <c r="SVS29" s="383"/>
      <c r="SVT29" s="383"/>
      <c r="SVU29" s="383"/>
      <c r="SVV29" s="383"/>
      <c r="SVW29" s="383"/>
      <c r="SVX29" s="383"/>
      <c r="SVY29" s="383"/>
      <c r="SVZ29" s="383"/>
      <c r="SWA29" s="383"/>
      <c r="SWB29" s="383"/>
      <c r="SWC29" s="383"/>
      <c r="SWD29" s="383"/>
      <c r="SWE29" s="383"/>
      <c r="SWF29" s="383"/>
      <c r="SWG29" s="383"/>
      <c r="SWH29" s="383"/>
      <c r="SWI29" s="383"/>
      <c r="SWJ29" s="383"/>
      <c r="SWK29" s="383"/>
      <c r="SWL29" s="383"/>
      <c r="SWM29" s="383"/>
      <c r="SWN29" s="383"/>
      <c r="SWO29" s="383"/>
      <c r="SWP29" s="383"/>
      <c r="SWQ29" s="383"/>
      <c r="SWR29" s="383"/>
      <c r="SWS29" s="383"/>
      <c r="SWT29" s="383"/>
      <c r="SWU29" s="383"/>
      <c r="SWV29" s="383"/>
      <c r="SWW29" s="383"/>
      <c r="SWX29" s="383"/>
      <c r="SWY29" s="383"/>
      <c r="SWZ29" s="383"/>
      <c r="SXA29" s="383"/>
      <c r="SXB29" s="383"/>
      <c r="SXC29" s="383"/>
      <c r="SXD29" s="383"/>
      <c r="SXE29" s="383"/>
      <c r="SXF29" s="383"/>
      <c r="SXG29" s="383"/>
      <c r="SXH29" s="383"/>
      <c r="SXI29" s="383"/>
      <c r="SXJ29" s="383"/>
      <c r="SXK29" s="383"/>
      <c r="SXL29" s="383"/>
      <c r="SXM29" s="383"/>
      <c r="SXN29" s="383"/>
      <c r="SXO29" s="383"/>
      <c r="SXP29" s="383"/>
      <c r="SXQ29" s="383"/>
      <c r="SXR29" s="383"/>
      <c r="SXS29" s="383"/>
      <c r="SXT29" s="383"/>
      <c r="SXU29" s="383"/>
      <c r="SXV29" s="383"/>
      <c r="SXW29" s="383"/>
      <c r="SXX29" s="383"/>
      <c r="SXY29" s="383"/>
      <c r="SXZ29" s="383"/>
      <c r="SYA29" s="383"/>
      <c r="SYB29" s="383"/>
      <c r="SYC29" s="383"/>
      <c r="SYD29" s="383"/>
      <c r="SYE29" s="383"/>
      <c r="SYF29" s="383"/>
      <c r="SYG29" s="383"/>
      <c r="SYH29" s="383"/>
      <c r="SYI29" s="383"/>
      <c r="SYJ29" s="383"/>
      <c r="SYK29" s="383"/>
      <c r="SYL29" s="383"/>
      <c r="SYM29" s="383"/>
      <c r="SYN29" s="383"/>
      <c r="SYO29" s="383"/>
      <c r="SYP29" s="383"/>
      <c r="SYQ29" s="383"/>
      <c r="SYR29" s="383"/>
      <c r="SYS29" s="383"/>
      <c r="SYT29" s="383"/>
      <c r="SYU29" s="383"/>
      <c r="SYV29" s="383"/>
      <c r="SYW29" s="383"/>
      <c r="SYX29" s="383"/>
      <c r="SYY29" s="383"/>
      <c r="SYZ29" s="383"/>
      <c r="SZA29" s="383"/>
      <c r="SZB29" s="383"/>
      <c r="SZC29" s="383"/>
      <c r="SZD29" s="383"/>
      <c r="SZE29" s="383"/>
      <c r="SZF29" s="383"/>
      <c r="SZG29" s="383"/>
      <c r="SZH29" s="383"/>
      <c r="SZI29" s="383"/>
      <c r="SZJ29" s="383"/>
      <c r="SZK29" s="383"/>
      <c r="SZL29" s="383"/>
      <c r="SZM29" s="383"/>
      <c r="SZN29" s="383"/>
      <c r="SZO29" s="383"/>
      <c r="SZP29" s="383"/>
      <c r="SZQ29" s="383"/>
      <c r="SZR29" s="383"/>
      <c r="SZS29" s="383"/>
      <c r="SZT29" s="383"/>
      <c r="SZU29" s="383"/>
      <c r="SZV29" s="383"/>
      <c r="SZW29" s="383"/>
      <c r="SZX29" s="383"/>
      <c r="SZY29" s="383"/>
      <c r="SZZ29" s="383"/>
      <c r="TAA29" s="383"/>
      <c r="TAB29" s="383"/>
      <c r="TAC29" s="383"/>
      <c r="TAD29" s="383"/>
      <c r="TAE29" s="383"/>
      <c r="TAF29" s="383"/>
      <c r="TAG29" s="383"/>
      <c r="TAH29" s="383"/>
      <c r="TAI29" s="383"/>
      <c r="TAJ29" s="383"/>
      <c r="TAK29" s="383"/>
      <c r="TAL29" s="383"/>
      <c r="TAM29" s="383"/>
      <c r="TAN29" s="383"/>
      <c r="TAO29" s="383"/>
      <c r="TAP29" s="383"/>
      <c r="TAQ29" s="383"/>
      <c r="TAR29" s="383"/>
      <c r="TAS29" s="383"/>
      <c r="TAT29" s="383"/>
      <c r="TAU29" s="383"/>
      <c r="TAV29" s="383"/>
      <c r="TAW29" s="383"/>
      <c r="TAX29" s="383"/>
      <c r="TAY29" s="383"/>
      <c r="TAZ29" s="383"/>
      <c r="TBA29" s="383"/>
      <c r="TBB29" s="383"/>
      <c r="TBC29" s="383"/>
      <c r="TBD29" s="383"/>
      <c r="TBE29" s="383"/>
      <c r="TBF29" s="383"/>
      <c r="TBG29" s="383"/>
      <c r="TBH29" s="383"/>
      <c r="TBI29" s="383"/>
      <c r="TBJ29" s="383"/>
      <c r="TBK29" s="383"/>
      <c r="TBL29" s="383"/>
      <c r="TBM29" s="383"/>
      <c r="TBN29" s="383"/>
      <c r="TBO29" s="383"/>
      <c r="TBP29" s="383"/>
      <c r="TBQ29" s="383"/>
      <c r="TBR29" s="383"/>
      <c r="TBS29" s="383"/>
      <c r="TBT29" s="383"/>
      <c r="TBU29" s="383"/>
      <c r="TBV29" s="383"/>
      <c r="TBW29" s="383"/>
      <c r="TBX29" s="383"/>
      <c r="TBY29" s="383"/>
      <c r="TBZ29" s="383"/>
      <c r="TCA29" s="383"/>
      <c r="TCB29" s="383"/>
      <c r="TCC29" s="383"/>
      <c r="TCD29" s="383"/>
      <c r="TCE29" s="383"/>
      <c r="TCF29" s="383"/>
      <c r="TCG29" s="383"/>
      <c r="TCH29" s="383"/>
      <c r="TCI29" s="383"/>
      <c r="TCJ29" s="383"/>
      <c r="TCK29" s="383"/>
      <c r="TCL29" s="383"/>
      <c r="TCM29" s="383"/>
      <c r="TCN29" s="383"/>
      <c r="TCO29" s="383"/>
      <c r="TCP29" s="383"/>
      <c r="TCQ29" s="383"/>
      <c r="TCR29" s="383"/>
      <c r="TCS29" s="383"/>
      <c r="TCT29" s="383"/>
      <c r="TCU29" s="383"/>
      <c r="TCV29" s="383"/>
      <c r="TCW29" s="383"/>
      <c r="TCX29" s="383"/>
      <c r="TCY29" s="383"/>
      <c r="TCZ29" s="383"/>
      <c r="TDA29" s="383"/>
      <c r="TDB29" s="383"/>
      <c r="TDC29" s="383"/>
      <c r="TDD29" s="383"/>
      <c r="TDE29" s="383"/>
      <c r="TDF29" s="383"/>
      <c r="TDG29" s="383"/>
      <c r="TDH29" s="383"/>
      <c r="TDI29" s="383"/>
      <c r="TDJ29" s="383"/>
      <c r="TDK29" s="383"/>
      <c r="TDL29" s="383"/>
      <c r="TDM29" s="383"/>
      <c r="TDN29" s="383"/>
      <c r="TDO29" s="383"/>
      <c r="TDP29" s="383"/>
      <c r="TDQ29" s="383"/>
      <c r="TDR29" s="383"/>
      <c r="TDS29" s="383"/>
      <c r="TDT29" s="383"/>
      <c r="TDU29" s="383"/>
      <c r="TDV29" s="383"/>
      <c r="TDW29" s="383"/>
      <c r="TDX29" s="383"/>
      <c r="TDY29" s="383"/>
      <c r="TDZ29" s="383"/>
      <c r="TEA29" s="383"/>
      <c r="TEB29" s="383"/>
      <c r="TEC29" s="383"/>
      <c r="TED29" s="383"/>
      <c r="TEE29" s="383"/>
      <c r="TEF29" s="383"/>
      <c r="TEG29" s="383"/>
      <c r="TEH29" s="383"/>
      <c r="TEI29" s="383"/>
      <c r="TEJ29" s="383"/>
      <c r="TEK29" s="383"/>
      <c r="TEL29" s="383"/>
      <c r="TEM29" s="383"/>
      <c r="TEN29" s="383"/>
      <c r="TEO29" s="383"/>
      <c r="TEP29" s="383"/>
      <c r="TEQ29" s="383"/>
      <c r="TER29" s="383"/>
      <c r="TES29" s="383"/>
      <c r="TET29" s="383"/>
      <c r="TEU29" s="383"/>
      <c r="TEV29" s="383"/>
      <c r="TEW29" s="383"/>
      <c r="TEX29" s="383"/>
      <c r="TEY29" s="383"/>
      <c r="TEZ29" s="383"/>
      <c r="TFA29" s="383"/>
      <c r="TFB29" s="383"/>
      <c r="TFC29" s="383"/>
      <c r="TFD29" s="383"/>
      <c r="TFE29" s="383"/>
      <c r="TFF29" s="383"/>
      <c r="TFG29" s="383"/>
      <c r="TFH29" s="383"/>
      <c r="TFI29" s="383"/>
      <c r="TFJ29" s="383"/>
      <c r="TFK29" s="383"/>
      <c r="TFL29" s="383"/>
      <c r="TFM29" s="383"/>
      <c r="TFN29" s="383"/>
      <c r="TFO29" s="383"/>
      <c r="TFP29" s="383"/>
      <c r="TFQ29" s="383"/>
      <c r="TFR29" s="383"/>
      <c r="TFS29" s="383"/>
      <c r="TFT29" s="383"/>
      <c r="TFU29" s="383"/>
      <c r="TFV29" s="383"/>
      <c r="TFW29" s="383"/>
      <c r="TFX29" s="383"/>
      <c r="TFY29" s="383"/>
      <c r="TFZ29" s="383"/>
      <c r="TGA29" s="383"/>
      <c r="TGB29" s="383"/>
      <c r="TGC29" s="383"/>
      <c r="TGD29" s="383"/>
      <c r="TGE29" s="383"/>
      <c r="TGF29" s="383"/>
      <c r="TGG29" s="383"/>
      <c r="TGH29" s="383"/>
      <c r="TGI29" s="383"/>
      <c r="TGJ29" s="383"/>
      <c r="TGK29" s="383"/>
      <c r="TGL29" s="383"/>
      <c r="TGM29" s="383"/>
      <c r="TGN29" s="383"/>
      <c r="TGO29" s="383"/>
      <c r="TGP29" s="383"/>
      <c r="TGQ29" s="383"/>
      <c r="TGR29" s="383"/>
      <c r="TGS29" s="383"/>
      <c r="TGT29" s="383"/>
      <c r="TGU29" s="383"/>
      <c r="TGV29" s="383"/>
      <c r="TGW29" s="383"/>
      <c r="TGX29" s="383"/>
      <c r="TGY29" s="383"/>
      <c r="TGZ29" s="383"/>
      <c r="THA29" s="383"/>
      <c r="THB29" s="383"/>
      <c r="THC29" s="383"/>
      <c r="THD29" s="383"/>
      <c r="THE29" s="383"/>
      <c r="THF29" s="383"/>
      <c r="THG29" s="383"/>
      <c r="THH29" s="383"/>
      <c r="THI29" s="383"/>
      <c r="THJ29" s="383"/>
      <c r="THK29" s="383"/>
      <c r="THL29" s="383"/>
      <c r="THM29" s="383"/>
      <c r="THN29" s="383"/>
      <c r="THO29" s="383"/>
      <c r="THP29" s="383"/>
      <c r="THQ29" s="383"/>
      <c r="THR29" s="383"/>
      <c r="THS29" s="383"/>
      <c r="THT29" s="383"/>
      <c r="THU29" s="383"/>
      <c r="THV29" s="383"/>
      <c r="THW29" s="383"/>
      <c r="THX29" s="383"/>
      <c r="THY29" s="383"/>
      <c r="THZ29" s="383"/>
      <c r="TIA29" s="383"/>
      <c r="TIB29" s="383"/>
      <c r="TIC29" s="383"/>
      <c r="TID29" s="383"/>
      <c r="TIE29" s="383"/>
      <c r="TIF29" s="383"/>
      <c r="TIG29" s="383"/>
      <c r="TIH29" s="383"/>
      <c r="TII29" s="383"/>
      <c r="TIJ29" s="383"/>
      <c r="TIK29" s="383"/>
      <c r="TIL29" s="383"/>
      <c r="TIM29" s="383"/>
      <c r="TIN29" s="383"/>
      <c r="TIO29" s="383"/>
      <c r="TIP29" s="383"/>
      <c r="TIQ29" s="383"/>
      <c r="TIR29" s="383"/>
      <c r="TIS29" s="383"/>
      <c r="TIT29" s="383"/>
      <c r="TIU29" s="383"/>
      <c r="TIV29" s="383"/>
      <c r="TIW29" s="383"/>
      <c r="TIX29" s="383"/>
      <c r="TIY29" s="383"/>
      <c r="TIZ29" s="383"/>
      <c r="TJA29" s="383"/>
      <c r="TJB29" s="383"/>
      <c r="TJC29" s="383"/>
      <c r="TJD29" s="383"/>
      <c r="TJE29" s="383"/>
      <c r="TJF29" s="383"/>
      <c r="TJG29" s="383"/>
      <c r="TJH29" s="383"/>
      <c r="TJI29" s="383"/>
      <c r="TJJ29" s="383"/>
      <c r="TJK29" s="383"/>
      <c r="TJL29" s="383"/>
      <c r="TJM29" s="383"/>
      <c r="TJN29" s="383"/>
      <c r="TJO29" s="383"/>
      <c r="TJP29" s="383"/>
      <c r="TJQ29" s="383"/>
      <c r="TJR29" s="383"/>
      <c r="TJS29" s="383"/>
      <c r="TJT29" s="383"/>
      <c r="TJU29" s="383"/>
      <c r="TJV29" s="383"/>
      <c r="TJW29" s="383"/>
      <c r="TJX29" s="383"/>
      <c r="TJY29" s="383"/>
      <c r="TJZ29" s="383"/>
      <c r="TKA29" s="383"/>
      <c r="TKB29" s="383"/>
      <c r="TKC29" s="383"/>
      <c r="TKD29" s="383"/>
      <c r="TKE29" s="383"/>
      <c r="TKF29" s="383"/>
      <c r="TKG29" s="383"/>
      <c r="TKH29" s="383"/>
      <c r="TKI29" s="383"/>
      <c r="TKJ29" s="383"/>
      <c r="TKK29" s="383"/>
      <c r="TKL29" s="383"/>
      <c r="TKM29" s="383"/>
      <c r="TKN29" s="383"/>
      <c r="TKO29" s="383"/>
      <c r="TKP29" s="383"/>
      <c r="TKQ29" s="383"/>
      <c r="TKR29" s="383"/>
      <c r="TKS29" s="383"/>
      <c r="TKT29" s="383"/>
      <c r="TKU29" s="383"/>
      <c r="TKV29" s="383"/>
      <c r="TKW29" s="383"/>
      <c r="TKX29" s="383"/>
      <c r="TKY29" s="383"/>
      <c r="TKZ29" s="383"/>
      <c r="TLA29" s="383"/>
      <c r="TLB29" s="383"/>
      <c r="TLC29" s="383"/>
      <c r="TLD29" s="383"/>
      <c r="TLE29" s="383"/>
      <c r="TLF29" s="383"/>
      <c r="TLG29" s="383"/>
      <c r="TLH29" s="383"/>
      <c r="TLI29" s="383"/>
      <c r="TLJ29" s="383"/>
      <c r="TLK29" s="383"/>
      <c r="TLL29" s="383"/>
      <c r="TLM29" s="383"/>
      <c r="TLN29" s="383"/>
      <c r="TLO29" s="383"/>
      <c r="TLP29" s="383"/>
      <c r="TLQ29" s="383"/>
      <c r="TLR29" s="383"/>
      <c r="TLS29" s="383"/>
      <c r="TLT29" s="383"/>
      <c r="TLU29" s="383"/>
      <c r="TLV29" s="383"/>
      <c r="TLW29" s="383"/>
      <c r="TLX29" s="383"/>
      <c r="TLY29" s="383"/>
      <c r="TLZ29" s="383"/>
      <c r="TMA29" s="383"/>
      <c r="TMB29" s="383"/>
      <c r="TMC29" s="383"/>
      <c r="TMD29" s="383"/>
      <c r="TME29" s="383"/>
      <c r="TMF29" s="383"/>
      <c r="TMG29" s="383"/>
      <c r="TMH29" s="383"/>
      <c r="TMI29" s="383"/>
      <c r="TMJ29" s="383"/>
      <c r="TMK29" s="383"/>
      <c r="TML29" s="383"/>
      <c r="TMM29" s="383"/>
      <c r="TMN29" s="383"/>
      <c r="TMO29" s="383"/>
      <c r="TMP29" s="383"/>
      <c r="TMQ29" s="383"/>
      <c r="TMR29" s="383"/>
      <c r="TMS29" s="383"/>
      <c r="TMT29" s="383"/>
      <c r="TMU29" s="383"/>
      <c r="TMV29" s="383"/>
      <c r="TMW29" s="383"/>
      <c r="TMX29" s="383"/>
      <c r="TMY29" s="383"/>
      <c r="TMZ29" s="383"/>
      <c r="TNA29" s="383"/>
      <c r="TNB29" s="383"/>
      <c r="TNC29" s="383"/>
      <c r="TND29" s="383"/>
      <c r="TNE29" s="383"/>
      <c r="TNF29" s="383"/>
      <c r="TNG29" s="383"/>
      <c r="TNH29" s="383"/>
      <c r="TNI29" s="383"/>
      <c r="TNJ29" s="383"/>
      <c r="TNK29" s="383"/>
      <c r="TNL29" s="383"/>
      <c r="TNM29" s="383"/>
      <c r="TNN29" s="383"/>
      <c r="TNO29" s="383"/>
      <c r="TNP29" s="383"/>
      <c r="TNQ29" s="383"/>
      <c r="TNR29" s="383"/>
      <c r="TNS29" s="383"/>
      <c r="TNT29" s="383"/>
      <c r="TNU29" s="383"/>
      <c r="TNV29" s="383"/>
      <c r="TNW29" s="383"/>
      <c r="TNX29" s="383"/>
      <c r="TNY29" s="383"/>
      <c r="TNZ29" s="383"/>
      <c r="TOA29" s="383"/>
      <c r="TOB29" s="383"/>
      <c r="TOC29" s="383"/>
      <c r="TOD29" s="383"/>
      <c r="TOE29" s="383"/>
      <c r="TOF29" s="383"/>
      <c r="TOG29" s="383"/>
      <c r="TOH29" s="383"/>
      <c r="TOI29" s="383"/>
      <c r="TOJ29" s="383"/>
      <c r="TOK29" s="383"/>
      <c r="TOL29" s="383"/>
      <c r="TOM29" s="383"/>
      <c r="TON29" s="383"/>
      <c r="TOO29" s="383"/>
      <c r="TOP29" s="383"/>
      <c r="TOQ29" s="383"/>
      <c r="TOR29" s="383"/>
      <c r="TOS29" s="383"/>
      <c r="TOT29" s="383"/>
      <c r="TOU29" s="383"/>
      <c r="TOV29" s="383"/>
      <c r="TOW29" s="383"/>
      <c r="TOX29" s="383"/>
      <c r="TOY29" s="383"/>
      <c r="TOZ29" s="383"/>
      <c r="TPA29" s="383"/>
      <c r="TPB29" s="383"/>
      <c r="TPC29" s="383"/>
      <c r="TPD29" s="383"/>
      <c r="TPE29" s="383"/>
      <c r="TPF29" s="383"/>
      <c r="TPG29" s="383"/>
      <c r="TPH29" s="383"/>
      <c r="TPI29" s="383"/>
      <c r="TPJ29" s="383"/>
      <c r="TPK29" s="383"/>
      <c r="TPL29" s="383"/>
      <c r="TPM29" s="383"/>
      <c r="TPN29" s="383"/>
      <c r="TPO29" s="383"/>
      <c r="TPP29" s="383"/>
      <c r="TPQ29" s="383"/>
      <c r="TPR29" s="383"/>
      <c r="TPS29" s="383"/>
      <c r="TPT29" s="383"/>
      <c r="TPU29" s="383"/>
      <c r="TPV29" s="383"/>
      <c r="TPW29" s="383"/>
      <c r="TPX29" s="383"/>
      <c r="TPY29" s="383"/>
      <c r="TPZ29" s="383"/>
      <c r="TQA29" s="383"/>
      <c r="TQB29" s="383"/>
      <c r="TQC29" s="383"/>
      <c r="TQD29" s="383"/>
      <c r="TQE29" s="383"/>
      <c r="TQF29" s="383"/>
      <c r="TQG29" s="383"/>
      <c r="TQH29" s="383"/>
      <c r="TQI29" s="383"/>
      <c r="TQJ29" s="383"/>
      <c r="TQK29" s="383"/>
      <c r="TQL29" s="383"/>
      <c r="TQM29" s="383"/>
      <c r="TQN29" s="383"/>
      <c r="TQO29" s="383"/>
      <c r="TQP29" s="383"/>
      <c r="TQQ29" s="383"/>
      <c r="TQR29" s="383"/>
      <c r="TQS29" s="383"/>
      <c r="TQT29" s="383"/>
      <c r="TQU29" s="383"/>
      <c r="TQV29" s="383"/>
      <c r="TQW29" s="383"/>
      <c r="TQX29" s="383"/>
      <c r="TQY29" s="383"/>
      <c r="TQZ29" s="383"/>
      <c r="TRA29" s="383"/>
      <c r="TRB29" s="383"/>
      <c r="TRC29" s="383"/>
      <c r="TRD29" s="383"/>
      <c r="TRE29" s="383"/>
      <c r="TRF29" s="383"/>
      <c r="TRG29" s="383"/>
      <c r="TRH29" s="383"/>
      <c r="TRI29" s="383"/>
      <c r="TRJ29" s="383"/>
      <c r="TRK29" s="383"/>
      <c r="TRL29" s="383"/>
      <c r="TRM29" s="383"/>
      <c r="TRN29" s="383"/>
      <c r="TRO29" s="383"/>
      <c r="TRP29" s="383"/>
      <c r="TRQ29" s="383"/>
      <c r="TRR29" s="383"/>
      <c r="TRS29" s="383"/>
      <c r="TRT29" s="383"/>
      <c r="TRU29" s="383"/>
      <c r="TRV29" s="383"/>
      <c r="TRW29" s="383"/>
      <c r="TRX29" s="383"/>
      <c r="TRY29" s="383"/>
      <c r="TRZ29" s="383"/>
      <c r="TSA29" s="383"/>
      <c r="TSB29" s="383"/>
      <c r="TSC29" s="383"/>
      <c r="TSD29" s="383"/>
      <c r="TSE29" s="383"/>
      <c r="TSF29" s="383"/>
      <c r="TSG29" s="383"/>
      <c r="TSH29" s="383"/>
      <c r="TSI29" s="383"/>
      <c r="TSJ29" s="383"/>
      <c r="TSK29" s="383"/>
      <c r="TSL29" s="383"/>
      <c r="TSM29" s="383"/>
      <c r="TSN29" s="383"/>
      <c r="TSO29" s="383"/>
      <c r="TSP29" s="383"/>
      <c r="TSQ29" s="383"/>
      <c r="TSR29" s="383"/>
      <c r="TSS29" s="383"/>
      <c r="TST29" s="383"/>
      <c r="TSU29" s="383"/>
      <c r="TSV29" s="383"/>
      <c r="TSW29" s="383"/>
      <c r="TSX29" s="383"/>
      <c r="TSY29" s="383"/>
      <c r="TSZ29" s="383"/>
      <c r="TTA29" s="383"/>
      <c r="TTB29" s="383"/>
      <c r="TTC29" s="383"/>
      <c r="TTD29" s="383"/>
      <c r="TTE29" s="383"/>
      <c r="TTF29" s="383"/>
      <c r="TTG29" s="383"/>
      <c r="TTH29" s="383"/>
      <c r="TTI29" s="383"/>
      <c r="TTJ29" s="383"/>
      <c r="TTK29" s="383"/>
      <c r="TTL29" s="383"/>
      <c r="TTM29" s="383"/>
      <c r="TTN29" s="383"/>
      <c r="TTO29" s="383"/>
      <c r="TTP29" s="383"/>
      <c r="TTQ29" s="383"/>
      <c r="TTR29" s="383"/>
      <c r="TTS29" s="383"/>
      <c r="TTT29" s="383"/>
      <c r="TTU29" s="383"/>
      <c r="TTV29" s="383"/>
      <c r="TTW29" s="383"/>
      <c r="TTX29" s="383"/>
      <c r="TTY29" s="383"/>
      <c r="TTZ29" s="383"/>
      <c r="TUA29" s="383"/>
      <c r="TUB29" s="383"/>
      <c r="TUC29" s="383"/>
      <c r="TUD29" s="383"/>
      <c r="TUE29" s="383"/>
      <c r="TUF29" s="383"/>
      <c r="TUG29" s="383"/>
      <c r="TUH29" s="383"/>
      <c r="TUI29" s="383"/>
      <c r="TUJ29" s="383"/>
      <c r="TUK29" s="383"/>
      <c r="TUL29" s="383"/>
      <c r="TUM29" s="383"/>
      <c r="TUN29" s="383"/>
      <c r="TUO29" s="383"/>
      <c r="TUP29" s="383"/>
      <c r="TUQ29" s="383"/>
      <c r="TUR29" s="383"/>
      <c r="TUS29" s="383"/>
      <c r="TUT29" s="383"/>
      <c r="TUU29" s="383"/>
      <c r="TUV29" s="383"/>
      <c r="TUW29" s="383"/>
      <c r="TUX29" s="383"/>
      <c r="TUY29" s="383"/>
      <c r="TUZ29" s="383"/>
      <c r="TVA29" s="383"/>
      <c r="TVB29" s="383"/>
      <c r="TVC29" s="383"/>
      <c r="TVD29" s="383"/>
      <c r="TVE29" s="383"/>
      <c r="TVF29" s="383"/>
      <c r="TVG29" s="383"/>
      <c r="TVH29" s="383"/>
      <c r="TVI29" s="383"/>
      <c r="TVJ29" s="383"/>
      <c r="TVK29" s="383"/>
      <c r="TVL29" s="383"/>
      <c r="TVM29" s="383"/>
      <c r="TVN29" s="383"/>
      <c r="TVO29" s="383"/>
      <c r="TVP29" s="383"/>
      <c r="TVQ29" s="383"/>
      <c r="TVR29" s="383"/>
      <c r="TVS29" s="383"/>
      <c r="TVT29" s="383"/>
      <c r="TVU29" s="383"/>
      <c r="TVV29" s="383"/>
      <c r="TVW29" s="383"/>
      <c r="TVX29" s="383"/>
      <c r="TVY29" s="383"/>
      <c r="TVZ29" s="383"/>
      <c r="TWA29" s="383"/>
      <c r="TWB29" s="383"/>
      <c r="TWC29" s="383"/>
      <c r="TWD29" s="383"/>
      <c r="TWE29" s="383"/>
      <c r="TWF29" s="383"/>
      <c r="TWG29" s="383"/>
      <c r="TWH29" s="383"/>
      <c r="TWI29" s="383"/>
      <c r="TWJ29" s="383"/>
      <c r="TWK29" s="383"/>
      <c r="TWL29" s="383"/>
      <c r="TWM29" s="383"/>
      <c r="TWN29" s="383"/>
      <c r="TWO29" s="383"/>
      <c r="TWP29" s="383"/>
      <c r="TWQ29" s="383"/>
      <c r="TWR29" s="383"/>
      <c r="TWS29" s="383"/>
      <c r="TWT29" s="383"/>
      <c r="TWU29" s="383"/>
      <c r="TWV29" s="383"/>
      <c r="TWW29" s="383"/>
      <c r="TWX29" s="383"/>
      <c r="TWY29" s="383"/>
      <c r="TWZ29" s="383"/>
      <c r="TXA29" s="383"/>
      <c r="TXB29" s="383"/>
      <c r="TXC29" s="383"/>
      <c r="TXD29" s="383"/>
      <c r="TXE29" s="383"/>
      <c r="TXF29" s="383"/>
      <c r="TXG29" s="383"/>
      <c r="TXH29" s="383"/>
      <c r="TXI29" s="383"/>
      <c r="TXJ29" s="383"/>
      <c r="TXK29" s="383"/>
      <c r="TXL29" s="383"/>
      <c r="TXM29" s="383"/>
      <c r="TXN29" s="383"/>
      <c r="TXO29" s="383"/>
      <c r="TXP29" s="383"/>
      <c r="TXQ29" s="383"/>
      <c r="TXR29" s="383"/>
      <c r="TXS29" s="383"/>
      <c r="TXT29" s="383"/>
      <c r="TXU29" s="383"/>
      <c r="TXV29" s="383"/>
      <c r="TXW29" s="383"/>
      <c r="TXX29" s="383"/>
      <c r="TXY29" s="383"/>
      <c r="TXZ29" s="383"/>
      <c r="TYA29" s="383"/>
      <c r="TYB29" s="383"/>
      <c r="TYC29" s="383"/>
      <c r="TYD29" s="383"/>
      <c r="TYE29" s="383"/>
      <c r="TYF29" s="383"/>
      <c r="TYG29" s="383"/>
      <c r="TYH29" s="383"/>
      <c r="TYI29" s="383"/>
      <c r="TYJ29" s="383"/>
      <c r="TYK29" s="383"/>
      <c r="TYL29" s="383"/>
      <c r="TYM29" s="383"/>
      <c r="TYN29" s="383"/>
      <c r="TYO29" s="383"/>
      <c r="TYP29" s="383"/>
      <c r="TYQ29" s="383"/>
      <c r="TYR29" s="383"/>
      <c r="TYS29" s="383"/>
      <c r="TYT29" s="383"/>
      <c r="TYU29" s="383"/>
      <c r="TYV29" s="383"/>
      <c r="TYW29" s="383"/>
      <c r="TYX29" s="383"/>
      <c r="TYY29" s="383"/>
      <c r="TYZ29" s="383"/>
      <c r="TZA29" s="383"/>
      <c r="TZB29" s="383"/>
      <c r="TZC29" s="383"/>
      <c r="TZD29" s="383"/>
      <c r="TZE29" s="383"/>
      <c r="TZF29" s="383"/>
      <c r="TZG29" s="383"/>
      <c r="TZH29" s="383"/>
      <c r="TZI29" s="383"/>
      <c r="TZJ29" s="383"/>
      <c r="TZK29" s="383"/>
      <c r="TZL29" s="383"/>
      <c r="TZM29" s="383"/>
      <c r="TZN29" s="383"/>
      <c r="TZO29" s="383"/>
      <c r="TZP29" s="383"/>
      <c r="TZQ29" s="383"/>
      <c r="TZR29" s="383"/>
      <c r="TZS29" s="383"/>
      <c r="TZT29" s="383"/>
      <c r="TZU29" s="383"/>
      <c r="TZV29" s="383"/>
      <c r="TZW29" s="383"/>
      <c r="TZX29" s="383"/>
      <c r="TZY29" s="383"/>
      <c r="TZZ29" s="383"/>
      <c r="UAA29" s="383"/>
      <c r="UAB29" s="383"/>
      <c r="UAC29" s="383"/>
      <c r="UAD29" s="383"/>
      <c r="UAE29" s="383"/>
      <c r="UAF29" s="383"/>
      <c r="UAG29" s="383"/>
      <c r="UAH29" s="383"/>
      <c r="UAI29" s="383"/>
      <c r="UAJ29" s="383"/>
      <c r="UAK29" s="383"/>
      <c r="UAL29" s="383"/>
      <c r="UAM29" s="383"/>
      <c r="UAN29" s="383"/>
      <c r="UAO29" s="383"/>
      <c r="UAP29" s="383"/>
      <c r="UAQ29" s="383"/>
      <c r="UAR29" s="383"/>
      <c r="UAS29" s="383"/>
      <c r="UAT29" s="383"/>
      <c r="UAU29" s="383"/>
      <c r="UAV29" s="383"/>
      <c r="UAW29" s="383"/>
      <c r="UAX29" s="383"/>
      <c r="UAY29" s="383"/>
      <c r="UAZ29" s="383"/>
      <c r="UBA29" s="383"/>
      <c r="UBB29" s="383"/>
      <c r="UBC29" s="383"/>
      <c r="UBD29" s="383"/>
      <c r="UBE29" s="383"/>
      <c r="UBF29" s="383"/>
      <c r="UBG29" s="383"/>
      <c r="UBH29" s="383"/>
      <c r="UBI29" s="383"/>
      <c r="UBJ29" s="383"/>
      <c r="UBK29" s="383"/>
      <c r="UBL29" s="383"/>
      <c r="UBM29" s="383"/>
      <c r="UBN29" s="383"/>
      <c r="UBO29" s="383"/>
      <c r="UBP29" s="383"/>
      <c r="UBQ29" s="383"/>
      <c r="UBR29" s="383"/>
      <c r="UBS29" s="383"/>
      <c r="UBT29" s="383"/>
      <c r="UBU29" s="383"/>
      <c r="UBV29" s="383"/>
      <c r="UBW29" s="383"/>
      <c r="UBX29" s="383"/>
      <c r="UBY29" s="383"/>
      <c r="UBZ29" s="383"/>
      <c r="UCA29" s="383"/>
      <c r="UCB29" s="383"/>
      <c r="UCC29" s="383"/>
      <c r="UCD29" s="383"/>
      <c r="UCE29" s="383"/>
      <c r="UCF29" s="383"/>
      <c r="UCG29" s="383"/>
      <c r="UCH29" s="383"/>
      <c r="UCI29" s="383"/>
      <c r="UCJ29" s="383"/>
      <c r="UCK29" s="383"/>
      <c r="UCL29" s="383"/>
      <c r="UCM29" s="383"/>
      <c r="UCN29" s="383"/>
      <c r="UCO29" s="383"/>
      <c r="UCP29" s="383"/>
      <c r="UCQ29" s="383"/>
      <c r="UCR29" s="383"/>
      <c r="UCS29" s="383"/>
      <c r="UCT29" s="383"/>
      <c r="UCU29" s="383"/>
      <c r="UCV29" s="383"/>
      <c r="UCW29" s="383"/>
      <c r="UCX29" s="383"/>
      <c r="UCY29" s="383"/>
      <c r="UCZ29" s="383"/>
      <c r="UDA29" s="383"/>
      <c r="UDB29" s="383"/>
      <c r="UDC29" s="383"/>
      <c r="UDD29" s="383"/>
      <c r="UDE29" s="383"/>
      <c r="UDF29" s="383"/>
      <c r="UDG29" s="383"/>
      <c r="UDH29" s="383"/>
      <c r="UDI29" s="383"/>
      <c r="UDJ29" s="383"/>
      <c r="UDK29" s="383"/>
      <c r="UDL29" s="383"/>
      <c r="UDM29" s="383"/>
      <c r="UDN29" s="383"/>
      <c r="UDO29" s="383"/>
      <c r="UDP29" s="383"/>
      <c r="UDQ29" s="383"/>
      <c r="UDR29" s="383"/>
      <c r="UDS29" s="383"/>
      <c r="UDT29" s="383"/>
      <c r="UDU29" s="383"/>
      <c r="UDV29" s="383"/>
      <c r="UDW29" s="383"/>
      <c r="UDX29" s="383"/>
      <c r="UDY29" s="383"/>
      <c r="UDZ29" s="383"/>
      <c r="UEA29" s="383"/>
      <c r="UEB29" s="383"/>
      <c r="UEC29" s="383"/>
      <c r="UED29" s="383"/>
      <c r="UEE29" s="383"/>
      <c r="UEF29" s="383"/>
      <c r="UEG29" s="383"/>
      <c r="UEH29" s="383"/>
      <c r="UEI29" s="383"/>
      <c r="UEJ29" s="383"/>
      <c r="UEK29" s="383"/>
      <c r="UEL29" s="383"/>
      <c r="UEM29" s="383"/>
      <c r="UEN29" s="383"/>
      <c r="UEO29" s="383"/>
      <c r="UEP29" s="383"/>
      <c r="UEQ29" s="383"/>
      <c r="UER29" s="383"/>
      <c r="UES29" s="383"/>
      <c r="UET29" s="383"/>
      <c r="UEU29" s="383"/>
      <c r="UEV29" s="383"/>
      <c r="UEW29" s="383"/>
      <c r="UEX29" s="383"/>
      <c r="UEY29" s="383"/>
      <c r="UEZ29" s="383"/>
      <c r="UFA29" s="383"/>
      <c r="UFB29" s="383"/>
      <c r="UFC29" s="383"/>
      <c r="UFD29" s="383"/>
      <c r="UFE29" s="383"/>
      <c r="UFF29" s="383"/>
      <c r="UFG29" s="383"/>
      <c r="UFH29" s="383"/>
      <c r="UFI29" s="383"/>
      <c r="UFJ29" s="383"/>
      <c r="UFK29" s="383"/>
      <c r="UFL29" s="383"/>
      <c r="UFM29" s="383"/>
      <c r="UFN29" s="383"/>
      <c r="UFO29" s="383"/>
      <c r="UFP29" s="383"/>
      <c r="UFQ29" s="383"/>
      <c r="UFR29" s="383"/>
      <c r="UFS29" s="383"/>
      <c r="UFT29" s="383"/>
      <c r="UFU29" s="383"/>
      <c r="UFV29" s="383"/>
      <c r="UFW29" s="383"/>
      <c r="UFX29" s="383"/>
      <c r="UFY29" s="383"/>
      <c r="UFZ29" s="383"/>
      <c r="UGA29" s="383"/>
      <c r="UGB29" s="383"/>
      <c r="UGC29" s="383"/>
      <c r="UGD29" s="383"/>
      <c r="UGE29" s="383"/>
      <c r="UGF29" s="383"/>
      <c r="UGG29" s="383"/>
      <c r="UGH29" s="383"/>
      <c r="UGI29" s="383"/>
      <c r="UGJ29" s="383"/>
      <c r="UGK29" s="383"/>
      <c r="UGL29" s="383"/>
      <c r="UGM29" s="383"/>
      <c r="UGN29" s="383"/>
      <c r="UGO29" s="383"/>
      <c r="UGP29" s="383"/>
      <c r="UGQ29" s="383"/>
      <c r="UGR29" s="383"/>
      <c r="UGS29" s="383"/>
      <c r="UGT29" s="383"/>
      <c r="UGU29" s="383"/>
      <c r="UGV29" s="383"/>
      <c r="UGW29" s="383"/>
      <c r="UGX29" s="383"/>
      <c r="UGY29" s="383"/>
      <c r="UGZ29" s="383"/>
      <c r="UHA29" s="383"/>
      <c r="UHB29" s="383"/>
      <c r="UHC29" s="383"/>
      <c r="UHD29" s="383"/>
      <c r="UHE29" s="383"/>
      <c r="UHF29" s="383"/>
      <c r="UHG29" s="383"/>
      <c r="UHH29" s="383"/>
      <c r="UHI29" s="383"/>
      <c r="UHJ29" s="383"/>
      <c r="UHK29" s="383"/>
      <c r="UHL29" s="383"/>
      <c r="UHM29" s="383"/>
      <c r="UHN29" s="383"/>
      <c r="UHO29" s="383"/>
      <c r="UHP29" s="383"/>
      <c r="UHQ29" s="383"/>
      <c r="UHR29" s="383"/>
      <c r="UHS29" s="383"/>
      <c r="UHT29" s="383"/>
      <c r="UHU29" s="383"/>
      <c r="UHV29" s="383"/>
      <c r="UHW29" s="383"/>
      <c r="UHX29" s="383"/>
      <c r="UHY29" s="383"/>
      <c r="UHZ29" s="383"/>
      <c r="UIA29" s="383"/>
      <c r="UIB29" s="383"/>
      <c r="UIC29" s="383"/>
      <c r="UID29" s="383"/>
      <c r="UIE29" s="383"/>
      <c r="UIF29" s="383"/>
      <c r="UIG29" s="383"/>
      <c r="UIH29" s="383"/>
      <c r="UII29" s="383"/>
      <c r="UIJ29" s="383"/>
      <c r="UIK29" s="383"/>
      <c r="UIL29" s="383"/>
      <c r="UIM29" s="383"/>
      <c r="UIN29" s="383"/>
      <c r="UIO29" s="383"/>
      <c r="UIP29" s="383"/>
      <c r="UIQ29" s="383"/>
      <c r="UIR29" s="383"/>
      <c r="UIS29" s="383"/>
      <c r="UIT29" s="383"/>
      <c r="UIU29" s="383"/>
      <c r="UIV29" s="383"/>
      <c r="UIW29" s="383"/>
      <c r="UIX29" s="383"/>
      <c r="UIY29" s="383"/>
      <c r="UIZ29" s="383"/>
      <c r="UJA29" s="383"/>
      <c r="UJB29" s="383"/>
      <c r="UJC29" s="383"/>
      <c r="UJD29" s="383"/>
      <c r="UJE29" s="383"/>
      <c r="UJF29" s="383"/>
      <c r="UJG29" s="383"/>
      <c r="UJH29" s="383"/>
      <c r="UJI29" s="383"/>
      <c r="UJJ29" s="383"/>
      <c r="UJK29" s="383"/>
      <c r="UJL29" s="383"/>
      <c r="UJM29" s="383"/>
      <c r="UJN29" s="383"/>
      <c r="UJO29" s="383"/>
      <c r="UJP29" s="383"/>
      <c r="UJQ29" s="383"/>
      <c r="UJR29" s="383"/>
      <c r="UJS29" s="383"/>
      <c r="UJT29" s="383"/>
      <c r="UJU29" s="383"/>
      <c r="UJV29" s="383"/>
      <c r="UJW29" s="383"/>
      <c r="UJX29" s="383"/>
      <c r="UJY29" s="383"/>
      <c r="UJZ29" s="383"/>
      <c r="UKA29" s="383"/>
      <c r="UKB29" s="383"/>
      <c r="UKC29" s="383"/>
      <c r="UKD29" s="383"/>
      <c r="UKE29" s="383"/>
      <c r="UKF29" s="383"/>
      <c r="UKG29" s="383"/>
      <c r="UKH29" s="383"/>
      <c r="UKI29" s="383"/>
      <c r="UKJ29" s="383"/>
      <c r="UKK29" s="383"/>
      <c r="UKL29" s="383"/>
      <c r="UKM29" s="383"/>
      <c r="UKN29" s="383"/>
      <c r="UKO29" s="383"/>
      <c r="UKP29" s="383"/>
      <c r="UKQ29" s="383"/>
      <c r="UKR29" s="383"/>
      <c r="UKS29" s="383"/>
      <c r="UKT29" s="383"/>
      <c r="UKU29" s="383"/>
      <c r="UKV29" s="383"/>
      <c r="UKW29" s="383"/>
      <c r="UKX29" s="383"/>
      <c r="UKY29" s="383"/>
      <c r="UKZ29" s="383"/>
      <c r="ULA29" s="383"/>
      <c r="ULB29" s="383"/>
      <c r="ULC29" s="383"/>
      <c r="ULD29" s="383"/>
      <c r="ULE29" s="383"/>
      <c r="ULF29" s="383"/>
      <c r="ULG29" s="383"/>
      <c r="ULH29" s="383"/>
      <c r="ULI29" s="383"/>
      <c r="ULJ29" s="383"/>
      <c r="ULK29" s="383"/>
      <c r="ULL29" s="383"/>
      <c r="ULM29" s="383"/>
      <c r="ULN29" s="383"/>
      <c r="ULO29" s="383"/>
      <c r="ULP29" s="383"/>
      <c r="ULQ29" s="383"/>
      <c r="ULR29" s="383"/>
      <c r="ULS29" s="383"/>
      <c r="ULT29" s="383"/>
      <c r="ULU29" s="383"/>
      <c r="ULV29" s="383"/>
      <c r="ULW29" s="383"/>
      <c r="ULX29" s="383"/>
      <c r="ULY29" s="383"/>
      <c r="ULZ29" s="383"/>
      <c r="UMA29" s="383"/>
      <c r="UMB29" s="383"/>
      <c r="UMC29" s="383"/>
      <c r="UMD29" s="383"/>
      <c r="UME29" s="383"/>
      <c r="UMF29" s="383"/>
      <c r="UMG29" s="383"/>
      <c r="UMH29" s="383"/>
      <c r="UMI29" s="383"/>
      <c r="UMJ29" s="383"/>
      <c r="UMK29" s="383"/>
      <c r="UML29" s="383"/>
      <c r="UMM29" s="383"/>
      <c r="UMN29" s="383"/>
      <c r="UMO29" s="383"/>
      <c r="UMP29" s="383"/>
      <c r="UMQ29" s="383"/>
      <c r="UMR29" s="383"/>
      <c r="UMS29" s="383"/>
      <c r="UMT29" s="383"/>
      <c r="UMU29" s="383"/>
      <c r="UMV29" s="383"/>
      <c r="UMW29" s="383"/>
      <c r="UMX29" s="383"/>
      <c r="UMY29" s="383"/>
      <c r="UMZ29" s="383"/>
      <c r="UNA29" s="383"/>
      <c r="UNB29" s="383"/>
      <c r="UNC29" s="383"/>
      <c r="UND29" s="383"/>
      <c r="UNE29" s="383"/>
      <c r="UNF29" s="383"/>
      <c r="UNG29" s="383"/>
      <c r="UNH29" s="383"/>
      <c r="UNI29" s="383"/>
      <c r="UNJ29" s="383"/>
      <c r="UNK29" s="383"/>
      <c r="UNL29" s="383"/>
      <c r="UNM29" s="383"/>
      <c r="UNN29" s="383"/>
      <c r="UNO29" s="383"/>
      <c r="UNP29" s="383"/>
      <c r="UNQ29" s="383"/>
      <c r="UNR29" s="383"/>
      <c r="UNS29" s="383"/>
      <c r="UNT29" s="383"/>
      <c r="UNU29" s="383"/>
      <c r="UNV29" s="383"/>
      <c r="UNW29" s="383"/>
      <c r="UNX29" s="383"/>
      <c r="UNY29" s="383"/>
      <c r="UNZ29" s="383"/>
      <c r="UOA29" s="383"/>
      <c r="UOB29" s="383"/>
      <c r="UOC29" s="383"/>
      <c r="UOD29" s="383"/>
      <c r="UOE29" s="383"/>
      <c r="UOF29" s="383"/>
      <c r="UOG29" s="383"/>
      <c r="UOH29" s="383"/>
      <c r="UOI29" s="383"/>
      <c r="UOJ29" s="383"/>
      <c r="UOK29" s="383"/>
      <c r="UOL29" s="383"/>
      <c r="UOM29" s="383"/>
      <c r="UON29" s="383"/>
      <c r="UOO29" s="383"/>
      <c r="UOP29" s="383"/>
      <c r="UOQ29" s="383"/>
      <c r="UOR29" s="383"/>
      <c r="UOS29" s="383"/>
      <c r="UOT29" s="383"/>
      <c r="UOU29" s="383"/>
      <c r="UOV29" s="383"/>
      <c r="UOW29" s="383"/>
      <c r="UOX29" s="383"/>
      <c r="UOY29" s="383"/>
      <c r="UOZ29" s="383"/>
      <c r="UPA29" s="383"/>
      <c r="UPB29" s="383"/>
      <c r="UPC29" s="383"/>
      <c r="UPD29" s="383"/>
      <c r="UPE29" s="383"/>
      <c r="UPF29" s="383"/>
      <c r="UPG29" s="383"/>
      <c r="UPH29" s="383"/>
      <c r="UPI29" s="383"/>
      <c r="UPJ29" s="383"/>
      <c r="UPK29" s="383"/>
      <c r="UPL29" s="383"/>
      <c r="UPM29" s="383"/>
      <c r="UPN29" s="383"/>
      <c r="UPO29" s="383"/>
      <c r="UPP29" s="383"/>
      <c r="UPQ29" s="383"/>
      <c r="UPR29" s="383"/>
      <c r="UPS29" s="383"/>
      <c r="UPT29" s="383"/>
      <c r="UPU29" s="383"/>
      <c r="UPV29" s="383"/>
      <c r="UPW29" s="383"/>
      <c r="UPX29" s="383"/>
      <c r="UPY29" s="383"/>
      <c r="UPZ29" s="383"/>
      <c r="UQA29" s="383"/>
      <c r="UQB29" s="383"/>
      <c r="UQC29" s="383"/>
      <c r="UQD29" s="383"/>
      <c r="UQE29" s="383"/>
      <c r="UQF29" s="383"/>
      <c r="UQG29" s="383"/>
      <c r="UQH29" s="383"/>
      <c r="UQI29" s="383"/>
      <c r="UQJ29" s="383"/>
      <c r="UQK29" s="383"/>
      <c r="UQL29" s="383"/>
      <c r="UQM29" s="383"/>
      <c r="UQN29" s="383"/>
      <c r="UQO29" s="383"/>
      <c r="UQP29" s="383"/>
      <c r="UQQ29" s="383"/>
      <c r="UQR29" s="383"/>
      <c r="UQS29" s="383"/>
      <c r="UQT29" s="383"/>
      <c r="UQU29" s="383"/>
      <c r="UQV29" s="383"/>
      <c r="UQW29" s="383"/>
      <c r="UQX29" s="383"/>
      <c r="UQY29" s="383"/>
      <c r="UQZ29" s="383"/>
      <c r="URA29" s="383"/>
      <c r="URB29" s="383"/>
      <c r="URC29" s="383"/>
      <c r="URD29" s="383"/>
      <c r="URE29" s="383"/>
      <c r="URF29" s="383"/>
      <c r="URG29" s="383"/>
      <c r="URH29" s="383"/>
      <c r="URI29" s="383"/>
      <c r="URJ29" s="383"/>
      <c r="URK29" s="383"/>
      <c r="URL29" s="383"/>
      <c r="URM29" s="383"/>
      <c r="URN29" s="383"/>
      <c r="URO29" s="383"/>
      <c r="URP29" s="383"/>
      <c r="URQ29" s="383"/>
      <c r="URR29" s="383"/>
      <c r="URS29" s="383"/>
      <c r="URT29" s="383"/>
      <c r="URU29" s="383"/>
      <c r="URV29" s="383"/>
      <c r="URW29" s="383"/>
      <c r="URX29" s="383"/>
      <c r="URY29" s="383"/>
      <c r="URZ29" s="383"/>
      <c r="USA29" s="383"/>
      <c r="USB29" s="383"/>
      <c r="USC29" s="383"/>
      <c r="USD29" s="383"/>
      <c r="USE29" s="383"/>
      <c r="USF29" s="383"/>
      <c r="USG29" s="383"/>
      <c r="USH29" s="383"/>
      <c r="USI29" s="383"/>
      <c r="USJ29" s="383"/>
      <c r="USK29" s="383"/>
      <c r="USL29" s="383"/>
      <c r="USM29" s="383"/>
      <c r="USN29" s="383"/>
      <c r="USO29" s="383"/>
      <c r="USP29" s="383"/>
      <c r="USQ29" s="383"/>
      <c r="USR29" s="383"/>
      <c r="USS29" s="383"/>
      <c r="UST29" s="383"/>
      <c r="USU29" s="383"/>
      <c r="USV29" s="383"/>
      <c r="USW29" s="383"/>
      <c r="USX29" s="383"/>
      <c r="USY29" s="383"/>
      <c r="USZ29" s="383"/>
      <c r="UTA29" s="383"/>
      <c r="UTB29" s="383"/>
      <c r="UTC29" s="383"/>
      <c r="UTD29" s="383"/>
      <c r="UTE29" s="383"/>
      <c r="UTF29" s="383"/>
      <c r="UTG29" s="383"/>
      <c r="UTH29" s="383"/>
      <c r="UTI29" s="383"/>
      <c r="UTJ29" s="383"/>
      <c r="UTK29" s="383"/>
      <c r="UTL29" s="383"/>
      <c r="UTM29" s="383"/>
      <c r="UTN29" s="383"/>
      <c r="UTO29" s="383"/>
      <c r="UTP29" s="383"/>
      <c r="UTQ29" s="383"/>
      <c r="UTR29" s="383"/>
      <c r="UTS29" s="383"/>
      <c r="UTT29" s="383"/>
      <c r="UTU29" s="383"/>
      <c r="UTV29" s="383"/>
      <c r="UTW29" s="383"/>
      <c r="UTX29" s="383"/>
      <c r="UTY29" s="383"/>
      <c r="UTZ29" s="383"/>
      <c r="UUA29" s="383"/>
      <c r="UUB29" s="383"/>
      <c r="UUC29" s="383"/>
      <c r="UUD29" s="383"/>
      <c r="UUE29" s="383"/>
      <c r="UUF29" s="383"/>
      <c r="UUG29" s="383"/>
      <c r="UUH29" s="383"/>
      <c r="UUI29" s="383"/>
      <c r="UUJ29" s="383"/>
      <c r="UUK29" s="383"/>
      <c r="UUL29" s="383"/>
      <c r="UUM29" s="383"/>
      <c r="UUN29" s="383"/>
      <c r="UUO29" s="383"/>
      <c r="UUP29" s="383"/>
      <c r="UUQ29" s="383"/>
      <c r="UUR29" s="383"/>
      <c r="UUS29" s="383"/>
      <c r="UUT29" s="383"/>
      <c r="UUU29" s="383"/>
      <c r="UUV29" s="383"/>
      <c r="UUW29" s="383"/>
      <c r="UUX29" s="383"/>
      <c r="UUY29" s="383"/>
      <c r="UUZ29" s="383"/>
      <c r="UVA29" s="383"/>
      <c r="UVB29" s="383"/>
      <c r="UVC29" s="383"/>
      <c r="UVD29" s="383"/>
      <c r="UVE29" s="383"/>
      <c r="UVF29" s="383"/>
      <c r="UVG29" s="383"/>
      <c r="UVH29" s="383"/>
      <c r="UVI29" s="383"/>
      <c r="UVJ29" s="383"/>
      <c r="UVK29" s="383"/>
      <c r="UVL29" s="383"/>
      <c r="UVM29" s="383"/>
      <c r="UVN29" s="383"/>
      <c r="UVO29" s="383"/>
      <c r="UVP29" s="383"/>
      <c r="UVQ29" s="383"/>
      <c r="UVR29" s="383"/>
      <c r="UVS29" s="383"/>
      <c r="UVT29" s="383"/>
      <c r="UVU29" s="383"/>
      <c r="UVV29" s="383"/>
      <c r="UVW29" s="383"/>
      <c r="UVX29" s="383"/>
      <c r="UVY29" s="383"/>
      <c r="UVZ29" s="383"/>
      <c r="UWA29" s="383"/>
      <c r="UWB29" s="383"/>
      <c r="UWC29" s="383"/>
      <c r="UWD29" s="383"/>
      <c r="UWE29" s="383"/>
      <c r="UWF29" s="383"/>
      <c r="UWG29" s="383"/>
      <c r="UWH29" s="383"/>
      <c r="UWI29" s="383"/>
      <c r="UWJ29" s="383"/>
      <c r="UWK29" s="383"/>
      <c r="UWL29" s="383"/>
      <c r="UWM29" s="383"/>
      <c r="UWN29" s="383"/>
      <c r="UWO29" s="383"/>
      <c r="UWP29" s="383"/>
      <c r="UWQ29" s="383"/>
      <c r="UWR29" s="383"/>
      <c r="UWS29" s="383"/>
      <c r="UWT29" s="383"/>
      <c r="UWU29" s="383"/>
      <c r="UWV29" s="383"/>
      <c r="UWW29" s="383"/>
      <c r="UWX29" s="383"/>
      <c r="UWY29" s="383"/>
      <c r="UWZ29" s="383"/>
      <c r="UXA29" s="383"/>
      <c r="UXB29" s="383"/>
      <c r="UXC29" s="383"/>
      <c r="UXD29" s="383"/>
      <c r="UXE29" s="383"/>
      <c r="UXF29" s="383"/>
      <c r="UXG29" s="383"/>
      <c r="UXH29" s="383"/>
      <c r="UXI29" s="383"/>
      <c r="UXJ29" s="383"/>
      <c r="UXK29" s="383"/>
      <c r="UXL29" s="383"/>
      <c r="UXM29" s="383"/>
      <c r="UXN29" s="383"/>
      <c r="UXO29" s="383"/>
      <c r="UXP29" s="383"/>
      <c r="UXQ29" s="383"/>
      <c r="UXR29" s="383"/>
      <c r="UXS29" s="383"/>
      <c r="UXT29" s="383"/>
      <c r="UXU29" s="383"/>
      <c r="UXV29" s="383"/>
      <c r="UXW29" s="383"/>
      <c r="UXX29" s="383"/>
      <c r="UXY29" s="383"/>
      <c r="UXZ29" s="383"/>
      <c r="UYA29" s="383"/>
      <c r="UYB29" s="383"/>
      <c r="UYC29" s="383"/>
      <c r="UYD29" s="383"/>
      <c r="UYE29" s="383"/>
      <c r="UYF29" s="383"/>
      <c r="UYG29" s="383"/>
      <c r="UYH29" s="383"/>
      <c r="UYI29" s="383"/>
      <c r="UYJ29" s="383"/>
      <c r="UYK29" s="383"/>
      <c r="UYL29" s="383"/>
      <c r="UYM29" s="383"/>
      <c r="UYN29" s="383"/>
      <c r="UYO29" s="383"/>
      <c r="UYP29" s="383"/>
      <c r="UYQ29" s="383"/>
      <c r="UYR29" s="383"/>
      <c r="UYS29" s="383"/>
      <c r="UYT29" s="383"/>
      <c r="UYU29" s="383"/>
      <c r="UYV29" s="383"/>
      <c r="UYW29" s="383"/>
      <c r="UYX29" s="383"/>
      <c r="UYY29" s="383"/>
      <c r="UYZ29" s="383"/>
      <c r="UZA29" s="383"/>
      <c r="UZB29" s="383"/>
      <c r="UZC29" s="383"/>
      <c r="UZD29" s="383"/>
      <c r="UZE29" s="383"/>
      <c r="UZF29" s="383"/>
      <c r="UZG29" s="383"/>
      <c r="UZH29" s="383"/>
      <c r="UZI29" s="383"/>
      <c r="UZJ29" s="383"/>
      <c r="UZK29" s="383"/>
      <c r="UZL29" s="383"/>
      <c r="UZM29" s="383"/>
      <c r="UZN29" s="383"/>
      <c r="UZO29" s="383"/>
      <c r="UZP29" s="383"/>
      <c r="UZQ29" s="383"/>
      <c r="UZR29" s="383"/>
      <c r="UZS29" s="383"/>
      <c r="UZT29" s="383"/>
      <c r="UZU29" s="383"/>
      <c r="UZV29" s="383"/>
      <c r="UZW29" s="383"/>
      <c r="UZX29" s="383"/>
      <c r="UZY29" s="383"/>
      <c r="UZZ29" s="383"/>
      <c r="VAA29" s="383"/>
      <c r="VAB29" s="383"/>
      <c r="VAC29" s="383"/>
      <c r="VAD29" s="383"/>
      <c r="VAE29" s="383"/>
      <c r="VAF29" s="383"/>
      <c r="VAG29" s="383"/>
      <c r="VAH29" s="383"/>
      <c r="VAI29" s="383"/>
      <c r="VAJ29" s="383"/>
      <c r="VAK29" s="383"/>
      <c r="VAL29" s="383"/>
      <c r="VAM29" s="383"/>
      <c r="VAN29" s="383"/>
      <c r="VAO29" s="383"/>
      <c r="VAP29" s="383"/>
      <c r="VAQ29" s="383"/>
      <c r="VAR29" s="383"/>
      <c r="VAS29" s="383"/>
      <c r="VAT29" s="383"/>
      <c r="VAU29" s="383"/>
      <c r="VAV29" s="383"/>
      <c r="VAW29" s="383"/>
      <c r="VAX29" s="383"/>
      <c r="VAY29" s="383"/>
      <c r="VAZ29" s="383"/>
      <c r="VBA29" s="383"/>
      <c r="VBB29" s="383"/>
      <c r="VBC29" s="383"/>
      <c r="VBD29" s="383"/>
      <c r="VBE29" s="383"/>
      <c r="VBF29" s="383"/>
      <c r="VBG29" s="383"/>
      <c r="VBH29" s="383"/>
      <c r="VBI29" s="383"/>
      <c r="VBJ29" s="383"/>
      <c r="VBK29" s="383"/>
      <c r="VBL29" s="383"/>
      <c r="VBM29" s="383"/>
      <c r="VBN29" s="383"/>
      <c r="VBO29" s="383"/>
      <c r="VBP29" s="383"/>
      <c r="VBQ29" s="383"/>
      <c r="VBR29" s="383"/>
      <c r="VBS29" s="383"/>
      <c r="VBT29" s="383"/>
      <c r="VBU29" s="383"/>
      <c r="VBV29" s="383"/>
      <c r="VBW29" s="383"/>
      <c r="VBX29" s="383"/>
      <c r="VBY29" s="383"/>
      <c r="VBZ29" s="383"/>
      <c r="VCA29" s="383"/>
      <c r="VCB29" s="383"/>
      <c r="VCC29" s="383"/>
      <c r="VCD29" s="383"/>
      <c r="VCE29" s="383"/>
      <c r="VCF29" s="383"/>
      <c r="VCG29" s="383"/>
      <c r="VCH29" s="383"/>
      <c r="VCI29" s="383"/>
      <c r="VCJ29" s="383"/>
      <c r="VCK29" s="383"/>
      <c r="VCL29" s="383"/>
      <c r="VCM29" s="383"/>
      <c r="VCN29" s="383"/>
      <c r="VCO29" s="383"/>
      <c r="VCP29" s="383"/>
      <c r="VCQ29" s="383"/>
      <c r="VCR29" s="383"/>
      <c r="VCS29" s="383"/>
      <c r="VCT29" s="383"/>
      <c r="VCU29" s="383"/>
      <c r="VCV29" s="383"/>
      <c r="VCW29" s="383"/>
      <c r="VCX29" s="383"/>
      <c r="VCY29" s="383"/>
      <c r="VCZ29" s="383"/>
      <c r="VDA29" s="383"/>
      <c r="VDB29" s="383"/>
      <c r="VDC29" s="383"/>
      <c r="VDD29" s="383"/>
      <c r="VDE29" s="383"/>
      <c r="VDF29" s="383"/>
      <c r="VDG29" s="383"/>
      <c r="VDH29" s="383"/>
      <c r="VDI29" s="383"/>
      <c r="VDJ29" s="383"/>
      <c r="VDK29" s="383"/>
      <c r="VDL29" s="383"/>
      <c r="VDM29" s="383"/>
      <c r="VDN29" s="383"/>
      <c r="VDO29" s="383"/>
      <c r="VDP29" s="383"/>
      <c r="VDQ29" s="383"/>
      <c r="VDR29" s="383"/>
      <c r="VDS29" s="383"/>
      <c r="VDT29" s="383"/>
      <c r="VDU29" s="383"/>
      <c r="VDV29" s="383"/>
      <c r="VDW29" s="383"/>
      <c r="VDX29" s="383"/>
      <c r="VDY29" s="383"/>
      <c r="VDZ29" s="383"/>
      <c r="VEA29" s="383"/>
      <c r="VEB29" s="383"/>
      <c r="VEC29" s="383"/>
      <c r="VED29" s="383"/>
      <c r="VEE29" s="383"/>
      <c r="VEF29" s="383"/>
      <c r="VEG29" s="383"/>
      <c r="VEH29" s="383"/>
      <c r="VEI29" s="383"/>
      <c r="VEJ29" s="383"/>
      <c r="VEK29" s="383"/>
      <c r="VEL29" s="383"/>
      <c r="VEM29" s="383"/>
      <c r="VEN29" s="383"/>
      <c r="VEO29" s="383"/>
      <c r="VEP29" s="383"/>
      <c r="VEQ29" s="383"/>
      <c r="VER29" s="383"/>
      <c r="VES29" s="383"/>
      <c r="VET29" s="383"/>
      <c r="VEU29" s="383"/>
      <c r="VEV29" s="383"/>
      <c r="VEW29" s="383"/>
      <c r="VEX29" s="383"/>
      <c r="VEY29" s="383"/>
      <c r="VEZ29" s="383"/>
      <c r="VFA29" s="383"/>
      <c r="VFB29" s="383"/>
      <c r="VFC29" s="383"/>
      <c r="VFD29" s="383"/>
      <c r="VFE29" s="383"/>
      <c r="VFF29" s="383"/>
      <c r="VFG29" s="383"/>
      <c r="VFH29" s="383"/>
      <c r="VFI29" s="383"/>
      <c r="VFJ29" s="383"/>
      <c r="VFK29" s="383"/>
      <c r="VFL29" s="383"/>
      <c r="VFM29" s="383"/>
      <c r="VFN29" s="383"/>
      <c r="VFO29" s="383"/>
      <c r="VFP29" s="383"/>
      <c r="VFQ29" s="383"/>
      <c r="VFR29" s="383"/>
      <c r="VFS29" s="383"/>
      <c r="VFT29" s="383"/>
      <c r="VFU29" s="383"/>
      <c r="VFV29" s="383"/>
      <c r="VFW29" s="383"/>
      <c r="VFX29" s="383"/>
      <c r="VFY29" s="383"/>
      <c r="VFZ29" s="383"/>
      <c r="VGA29" s="383"/>
      <c r="VGB29" s="383"/>
      <c r="VGC29" s="383"/>
      <c r="VGD29" s="383"/>
      <c r="VGE29" s="383"/>
      <c r="VGF29" s="383"/>
      <c r="VGG29" s="383"/>
      <c r="VGH29" s="383"/>
      <c r="VGI29" s="383"/>
      <c r="VGJ29" s="383"/>
      <c r="VGK29" s="383"/>
      <c r="VGL29" s="383"/>
      <c r="VGM29" s="383"/>
      <c r="VGN29" s="383"/>
      <c r="VGO29" s="383"/>
      <c r="VGP29" s="383"/>
      <c r="VGQ29" s="383"/>
      <c r="VGR29" s="383"/>
      <c r="VGS29" s="383"/>
      <c r="VGT29" s="383"/>
      <c r="VGU29" s="383"/>
      <c r="VGV29" s="383"/>
      <c r="VGW29" s="383"/>
      <c r="VGX29" s="383"/>
      <c r="VGY29" s="383"/>
      <c r="VGZ29" s="383"/>
      <c r="VHA29" s="383"/>
      <c r="VHB29" s="383"/>
      <c r="VHC29" s="383"/>
      <c r="VHD29" s="383"/>
      <c r="VHE29" s="383"/>
      <c r="VHF29" s="383"/>
      <c r="VHG29" s="383"/>
      <c r="VHH29" s="383"/>
      <c r="VHI29" s="383"/>
      <c r="VHJ29" s="383"/>
      <c r="VHK29" s="383"/>
      <c r="VHL29" s="383"/>
      <c r="VHM29" s="383"/>
      <c r="VHN29" s="383"/>
      <c r="VHO29" s="383"/>
      <c r="VHP29" s="383"/>
      <c r="VHQ29" s="383"/>
      <c r="VHR29" s="383"/>
      <c r="VHS29" s="383"/>
      <c r="VHT29" s="383"/>
      <c r="VHU29" s="383"/>
      <c r="VHV29" s="383"/>
      <c r="VHW29" s="383"/>
      <c r="VHX29" s="383"/>
      <c r="VHY29" s="383"/>
      <c r="VHZ29" s="383"/>
      <c r="VIA29" s="383"/>
      <c r="VIB29" s="383"/>
      <c r="VIC29" s="383"/>
      <c r="VID29" s="383"/>
      <c r="VIE29" s="383"/>
      <c r="VIF29" s="383"/>
      <c r="VIG29" s="383"/>
      <c r="VIH29" s="383"/>
      <c r="VII29" s="383"/>
      <c r="VIJ29" s="383"/>
      <c r="VIK29" s="383"/>
      <c r="VIL29" s="383"/>
      <c r="VIM29" s="383"/>
      <c r="VIN29" s="383"/>
      <c r="VIO29" s="383"/>
      <c r="VIP29" s="383"/>
      <c r="VIQ29" s="383"/>
      <c r="VIR29" s="383"/>
      <c r="VIS29" s="383"/>
      <c r="VIT29" s="383"/>
      <c r="VIU29" s="383"/>
      <c r="VIV29" s="383"/>
      <c r="VIW29" s="383"/>
      <c r="VIX29" s="383"/>
      <c r="VIY29" s="383"/>
      <c r="VIZ29" s="383"/>
      <c r="VJA29" s="383"/>
      <c r="VJB29" s="383"/>
      <c r="VJC29" s="383"/>
      <c r="VJD29" s="383"/>
      <c r="VJE29" s="383"/>
      <c r="VJF29" s="383"/>
      <c r="VJG29" s="383"/>
      <c r="VJH29" s="383"/>
      <c r="VJI29" s="383"/>
      <c r="VJJ29" s="383"/>
      <c r="VJK29" s="383"/>
      <c r="VJL29" s="383"/>
      <c r="VJM29" s="383"/>
      <c r="VJN29" s="383"/>
      <c r="VJO29" s="383"/>
      <c r="VJP29" s="383"/>
      <c r="VJQ29" s="383"/>
      <c r="VJR29" s="383"/>
      <c r="VJS29" s="383"/>
      <c r="VJT29" s="383"/>
      <c r="VJU29" s="383"/>
      <c r="VJV29" s="383"/>
      <c r="VJW29" s="383"/>
      <c r="VJX29" s="383"/>
      <c r="VJY29" s="383"/>
      <c r="VJZ29" s="383"/>
      <c r="VKA29" s="383"/>
      <c r="VKB29" s="383"/>
      <c r="VKC29" s="383"/>
      <c r="VKD29" s="383"/>
      <c r="VKE29" s="383"/>
      <c r="VKF29" s="383"/>
      <c r="VKG29" s="383"/>
      <c r="VKH29" s="383"/>
      <c r="VKI29" s="383"/>
      <c r="VKJ29" s="383"/>
      <c r="VKK29" s="383"/>
      <c r="VKL29" s="383"/>
      <c r="VKM29" s="383"/>
      <c r="VKN29" s="383"/>
      <c r="VKO29" s="383"/>
      <c r="VKP29" s="383"/>
      <c r="VKQ29" s="383"/>
      <c r="VKR29" s="383"/>
      <c r="VKS29" s="383"/>
      <c r="VKT29" s="383"/>
      <c r="VKU29" s="383"/>
      <c r="VKV29" s="383"/>
      <c r="VKW29" s="383"/>
      <c r="VKX29" s="383"/>
      <c r="VKY29" s="383"/>
      <c r="VKZ29" s="383"/>
      <c r="VLA29" s="383"/>
      <c r="VLB29" s="383"/>
      <c r="VLC29" s="383"/>
      <c r="VLD29" s="383"/>
      <c r="VLE29" s="383"/>
      <c r="VLF29" s="383"/>
      <c r="VLG29" s="383"/>
      <c r="VLH29" s="383"/>
      <c r="VLI29" s="383"/>
      <c r="VLJ29" s="383"/>
      <c r="VLK29" s="383"/>
      <c r="VLL29" s="383"/>
      <c r="VLM29" s="383"/>
      <c r="VLN29" s="383"/>
      <c r="VLO29" s="383"/>
      <c r="VLP29" s="383"/>
      <c r="VLQ29" s="383"/>
      <c r="VLR29" s="383"/>
      <c r="VLS29" s="383"/>
      <c r="VLT29" s="383"/>
      <c r="VLU29" s="383"/>
      <c r="VLV29" s="383"/>
      <c r="VLW29" s="383"/>
      <c r="VLX29" s="383"/>
      <c r="VLY29" s="383"/>
      <c r="VLZ29" s="383"/>
      <c r="VMA29" s="383"/>
      <c r="VMB29" s="383"/>
      <c r="VMC29" s="383"/>
      <c r="VMD29" s="383"/>
      <c r="VME29" s="383"/>
      <c r="VMF29" s="383"/>
      <c r="VMG29" s="383"/>
      <c r="VMH29" s="383"/>
      <c r="VMI29" s="383"/>
      <c r="VMJ29" s="383"/>
      <c r="VMK29" s="383"/>
      <c r="VML29" s="383"/>
      <c r="VMM29" s="383"/>
      <c r="VMN29" s="383"/>
      <c r="VMO29" s="383"/>
      <c r="VMP29" s="383"/>
      <c r="VMQ29" s="383"/>
      <c r="VMR29" s="383"/>
      <c r="VMS29" s="383"/>
      <c r="VMT29" s="383"/>
      <c r="VMU29" s="383"/>
      <c r="VMV29" s="383"/>
      <c r="VMW29" s="383"/>
      <c r="VMX29" s="383"/>
      <c r="VMY29" s="383"/>
      <c r="VMZ29" s="383"/>
      <c r="VNA29" s="383"/>
      <c r="VNB29" s="383"/>
      <c r="VNC29" s="383"/>
      <c r="VND29" s="383"/>
      <c r="VNE29" s="383"/>
      <c r="VNF29" s="383"/>
      <c r="VNG29" s="383"/>
      <c r="VNH29" s="383"/>
      <c r="VNI29" s="383"/>
      <c r="VNJ29" s="383"/>
      <c r="VNK29" s="383"/>
      <c r="VNL29" s="383"/>
      <c r="VNM29" s="383"/>
      <c r="VNN29" s="383"/>
      <c r="VNO29" s="383"/>
      <c r="VNP29" s="383"/>
      <c r="VNQ29" s="383"/>
      <c r="VNR29" s="383"/>
      <c r="VNS29" s="383"/>
      <c r="VNT29" s="383"/>
      <c r="VNU29" s="383"/>
      <c r="VNV29" s="383"/>
      <c r="VNW29" s="383"/>
      <c r="VNX29" s="383"/>
      <c r="VNY29" s="383"/>
      <c r="VNZ29" s="383"/>
      <c r="VOA29" s="383"/>
      <c r="VOB29" s="383"/>
      <c r="VOC29" s="383"/>
      <c r="VOD29" s="383"/>
      <c r="VOE29" s="383"/>
      <c r="VOF29" s="383"/>
      <c r="VOG29" s="383"/>
      <c r="VOH29" s="383"/>
      <c r="VOI29" s="383"/>
      <c r="VOJ29" s="383"/>
      <c r="VOK29" s="383"/>
      <c r="VOL29" s="383"/>
      <c r="VOM29" s="383"/>
      <c r="VON29" s="383"/>
      <c r="VOO29" s="383"/>
      <c r="VOP29" s="383"/>
      <c r="VOQ29" s="383"/>
      <c r="VOR29" s="383"/>
      <c r="VOS29" s="383"/>
      <c r="VOT29" s="383"/>
      <c r="VOU29" s="383"/>
      <c r="VOV29" s="383"/>
      <c r="VOW29" s="383"/>
      <c r="VOX29" s="383"/>
      <c r="VOY29" s="383"/>
      <c r="VOZ29" s="383"/>
      <c r="VPA29" s="383"/>
      <c r="VPB29" s="383"/>
      <c r="VPC29" s="383"/>
      <c r="VPD29" s="383"/>
      <c r="VPE29" s="383"/>
      <c r="VPF29" s="383"/>
      <c r="VPG29" s="383"/>
      <c r="VPH29" s="383"/>
      <c r="VPI29" s="383"/>
      <c r="VPJ29" s="383"/>
      <c r="VPK29" s="383"/>
      <c r="VPL29" s="383"/>
      <c r="VPM29" s="383"/>
      <c r="VPN29" s="383"/>
      <c r="VPO29" s="383"/>
      <c r="VPP29" s="383"/>
      <c r="VPQ29" s="383"/>
      <c r="VPR29" s="383"/>
      <c r="VPS29" s="383"/>
      <c r="VPT29" s="383"/>
      <c r="VPU29" s="383"/>
      <c r="VPV29" s="383"/>
      <c r="VPW29" s="383"/>
      <c r="VPX29" s="383"/>
      <c r="VPY29" s="383"/>
      <c r="VPZ29" s="383"/>
      <c r="VQA29" s="383"/>
      <c r="VQB29" s="383"/>
      <c r="VQC29" s="383"/>
      <c r="VQD29" s="383"/>
      <c r="VQE29" s="383"/>
      <c r="VQF29" s="383"/>
      <c r="VQG29" s="383"/>
      <c r="VQH29" s="383"/>
      <c r="VQI29" s="383"/>
      <c r="VQJ29" s="383"/>
      <c r="VQK29" s="383"/>
      <c r="VQL29" s="383"/>
      <c r="VQM29" s="383"/>
      <c r="VQN29" s="383"/>
      <c r="VQO29" s="383"/>
      <c r="VQP29" s="383"/>
      <c r="VQQ29" s="383"/>
      <c r="VQR29" s="383"/>
      <c r="VQS29" s="383"/>
      <c r="VQT29" s="383"/>
      <c r="VQU29" s="383"/>
      <c r="VQV29" s="383"/>
      <c r="VQW29" s="383"/>
      <c r="VQX29" s="383"/>
      <c r="VQY29" s="383"/>
      <c r="VQZ29" s="383"/>
      <c r="VRA29" s="383"/>
      <c r="VRB29" s="383"/>
      <c r="VRC29" s="383"/>
      <c r="VRD29" s="383"/>
      <c r="VRE29" s="383"/>
      <c r="VRF29" s="383"/>
      <c r="VRG29" s="383"/>
      <c r="VRH29" s="383"/>
      <c r="VRI29" s="383"/>
      <c r="VRJ29" s="383"/>
      <c r="VRK29" s="383"/>
      <c r="VRL29" s="383"/>
      <c r="VRM29" s="383"/>
      <c r="VRN29" s="383"/>
      <c r="VRO29" s="383"/>
      <c r="VRP29" s="383"/>
      <c r="VRQ29" s="383"/>
      <c r="VRR29" s="383"/>
      <c r="VRS29" s="383"/>
      <c r="VRT29" s="383"/>
      <c r="VRU29" s="383"/>
      <c r="VRV29" s="383"/>
      <c r="VRW29" s="383"/>
      <c r="VRX29" s="383"/>
      <c r="VRY29" s="383"/>
      <c r="VRZ29" s="383"/>
      <c r="VSA29" s="383"/>
      <c r="VSB29" s="383"/>
      <c r="VSC29" s="383"/>
      <c r="VSD29" s="383"/>
      <c r="VSE29" s="383"/>
      <c r="VSF29" s="383"/>
      <c r="VSG29" s="383"/>
      <c r="VSH29" s="383"/>
      <c r="VSI29" s="383"/>
      <c r="VSJ29" s="383"/>
      <c r="VSK29" s="383"/>
      <c r="VSL29" s="383"/>
      <c r="VSM29" s="383"/>
      <c r="VSN29" s="383"/>
      <c r="VSO29" s="383"/>
      <c r="VSP29" s="383"/>
      <c r="VSQ29" s="383"/>
      <c r="VSR29" s="383"/>
      <c r="VSS29" s="383"/>
      <c r="VST29" s="383"/>
      <c r="VSU29" s="383"/>
      <c r="VSV29" s="383"/>
      <c r="VSW29" s="383"/>
      <c r="VSX29" s="383"/>
      <c r="VSY29" s="383"/>
      <c r="VSZ29" s="383"/>
      <c r="VTA29" s="383"/>
      <c r="VTB29" s="383"/>
      <c r="VTC29" s="383"/>
      <c r="VTD29" s="383"/>
      <c r="VTE29" s="383"/>
      <c r="VTF29" s="383"/>
      <c r="VTG29" s="383"/>
      <c r="VTH29" s="383"/>
      <c r="VTI29" s="383"/>
      <c r="VTJ29" s="383"/>
      <c r="VTK29" s="383"/>
      <c r="VTL29" s="383"/>
      <c r="VTM29" s="383"/>
      <c r="VTN29" s="383"/>
      <c r="VTO29" s="383"/>
      <c r="VTP29" s="383"/>
      <c r="VTQ29" s="383"/>
      <c r="VTR29" s="383"/>
      <c r="VTS29" s="383"/>
      <c r="VTT29" s="383"/>
      <c r="VTU29" s="383"/>
      <c r="VTV29" s="383"/>
      <c r="VTW29" s="383"/>
      <c r="VTX29" s="383"/>
      <c r="VTY29" s="383"/>
      <c r="VTZ29" s="383"/>
      <c r="VUA29" s="383"/>
      <c r="VUB29" s="383"/>
      <c r="VUC29" s="383"/>
      <c r="VUD29" s="383"/>
      <c r="VUE29" s="383"/>
      <c r="VUF29" s="383"/>
      <c r="VUG29" s="383"/>
      <c r="VUH29" s="383"/>
      <c r="VUI29" s="383"/>
      <c r="VUJ29" s="383"/>
      <c r="VUK29" s="383"/>
      <c r="VUL29" s="383"/>
      <c r="VUM29" s="383"/>
      <c r="VUN29" s="383"/>
      <c r="VUO29" s="383"/>
      <c r="VUP29" s="383"/>
      <c r="VUQ29" s="383"/>
      <c r="VUR29" s="383"/>
      <c r="VUS29" s="383"/>
      <c r="VUT29" s="383"/>
      <c r="VUU29" s="383"/>
      <c r="VUV29" s="383"/>
      <c r="VUW29" s="383"/>
      <c r="VUX29" s="383"/>
      <c r="VUY29" s="383"/>
      <c r="VUZ29" s="383"/>
      <c r="VVA29" s="383"/>
      <c r="VVB29" s="383"/>
      <c r="VVC29" s="383"/>
      <c r="VVD29" s="383"/>
      <c r="VVE29" s="383"/>
      <c r="VVF29" s="383"/>
      <c r="VVG29" s="383"/>
      <c r="VVH29" s="383"/>
      <c r="VVI29" s="383"/>
      <c r="VVJ29" s="383"/>
      <c r="VVK29" s="383"/>
      <c r="VVL29" s="383"/>
      <c r="VVM29" s="383"/>
      <c r="VVN29" s="383"/>
      <c r="VVO29" s="383"/>
      <c r="VVP29" s="383"/>
      <c r="VVQ29" s="383"/>
      <c r="VVR29" s="383"/>
      <c r="VVS29" s="383"/>
      <c r="VVT29" s="383"/>
      <c r="VVU29" s="383"/>
      <c r="VVV29" s="383"/>
      <c r="VVW29" s="383"/>
      <c r="VVX29" s="383"/>
      <c r="VVY29" s="383"/>
      <c r="VVZ29" s="383"/>
      <c r="VWA29" s="383"/>
      <c r="VWB29" s="383"/>
      <c r="VWC29" s="383"/>
      <c r="VWD29" s="383"/>
      <c r="VWE29" s="383"/>
      <c r="VWF29" s="383"/>
      <c r="VWG29" s="383"/>
      <c r="VWH29" s="383"/>
      <c r="VWI29" s="383"/>
      <c r="VWJ29" s="383"/>
      <c r="VWK29" s="383"/>
      <c r="VWL29" s="383"/>
      <c r="VWM29" s="383"/>
      <c r="VWN29" s="383"/>
      <c r="VWO29" s="383"/>
      <c r="VWP29" s="383"/>
      <c r="VWQ29" s="383"/>
      <c r="VWR29" s="383"/>
      <c r="VWS29" s="383"/>
      <c r="VWT29" s="383"/>
      <c r="VWU29" s="383"/>
      <c r="VWV29" s="383"/>
      <c r="VWW29" s="383"/>
      <c r="VWX29" s="383"/>
      <c r="VWY29" s="383"/>
      <c r="VWZ29" s="383"/>
      <c r="VXA29" s="383"/>
      <c r="VXB29" s="383"/>
      <c r="VXC29" s="383"/>
      <c r="VXD29" s="383"/>
      <c r="VXE29" s="383"/>
      <c r="VXF29" s="383"/>
      <c r="VXG29" s="383"/>
      <c r="VXH29" s="383"/>
      <c r="VXI29" s="383"/>
      <c r="VXJ29" s="383"/>
      <c r="VXK29" s="383"/>
      <c r="VXL29" s="383"/>
      <c r="VXM29" s="383"/>
      <c r="VXN29" s="383"/>
      <c r="VXO29" s="383"/>
      <c r="VXP29" s="383"/>
      <c r="VXQ29" s="383"/>
      <c r="VXR29" s="383"/>
      <c r="VXS29" s="383"/>
      <c r="VXT29" s="383"/>
      <c r="VXU29" s="383"/>
      <c r="VXV29" s="383"/>
      <c r="VXW29" s="383"/>
      <c r="VXX29" s="383"/>
      <c r="VXY29" s="383"/>
      <c r="VXZ29" s="383"/>
      <c r="VYA29" s="383"/>
      <c r="VYB29" s="383"/>
      <c r="VYC29" s="383"/>
      <c r="VYD29" s="383"/>
      <c r="VYE29" s="383"/>
      <c r="VYF29" s="383"/>
      <c r="VYG29" s="383"/>
      <c r="VYH29" s="383"/>
      <c r="VYI29" s="383"/>
      <c r="VYJ29" s="383"/>
      <c r="VYK29" s="383"/>
      <c r="VYL29" s="383"/>
      <c r="VYM29" s="383"/>
      <c r="VYN29" s="383"/>
      <c r="VYO29" s="383"/>
      <c r="VYP29" s="383"/>
      <c r="VYQ29" s="383"/>
      <c r="VYR29" s="383"/>
      <c r="VYS29" s="383"/>
      <c r="VYT29" s="383"/>
      <c r="VYU29" s="383"/>
      <c r="VYV29" s="383"/>
      <c r="VYW29" s="383"/>
      <c r="VYX29" s="383"/>
      <c r="VYY29" s="383"/>
      <c r="VYZ29" s="383"/>
      <c r="VZA29" s="383"/>
      <c r="VZB29" s="383"/>
      <c r="VZC29" s="383"/>
      <c r="VZD29" s="383"/>
      <c r="VZE29" s="383"/>
      <c r="VZF29" s="383"/>
      <c r="VZG29" s="383"/>
      <c r="VZH29" s="383"/>
      <c r="VZI29" s="383"/>
      <c r="VZJ29" s="383"/>
      <c r="VZK29" s="383"/>
      <c r="VZL29" s="383"/>
      <c r="VZM29" s="383"/>
      <c r="VZN29" s="383"/>
      <c r="VZO29" s="383"/>
      <c r="VZP29" s="383"/>
      <c r="VZQ29" s="383"/>
      <c r="VZR29" s="383"/>
      <c r="VZS29" s="383"/>
      <c r="VZT29" s="383"/>
      <c r="VZU29" s="383"/>
      <c r="VZV29" s="383"/>
      <c r="VZW29" s="383"/>
      <c r="VZX29" s="383"/>
      <c r="VZY29" s="383"/>
      <c r="VZZ29" s="383"/>
      <c r="WAA29" s="383"/>
      <c r="WAB29" s="383"/>
      <c r="WAC29" s="383"/>
      <c r="WAD29" s="383"/>
      <c r="WAE29" s="383"/>
      <c r="WAF29" s="383"/>
      <c r="WAG29" s="383"/>
      <c r="WAH29" s="383"/>
      <c r="WAI29" s="383"/>
      <c r="WAJ29" s="383"/>
      <c r="WAK29" s="383"/>
      <c r="WAL29" s="383"/>
      <c r="WAM29" s="383"/>
      <c r="WAN29" s="383"/>
      <c r="WAO29" s="383"/>
      <c r="WAP29" s="383"/>
      <c r="WAQ29" s="383"/>
      <c r="WAR29" s="383"/>
      <c r="WAS29" s="383"/>
      <c r="WAT29" s="383"/>
      <c r="WAU29" s="383"/>
      <c r="WAV29" s="383"/>
      <c r="WAW29" s="383"/>
      <c r="WAX29" s="383"/>
      <c r="WAY29" s="383"/>
      <c r="WAZ29" s="383"/>
      <c r="WBA29" s="383"/>
      <c r="WBB29" s="383"/>
      <c r="WBC29" s="383"/>
      <c r="WBD29" s="383"/>
      <c r="WBE29" s="383"/>
      <c r="WBF29" s="383"/>
      <c r="WBG29" s="383"/>
      <c r="WBH29" s="383"/>
      <c r="WBI29" s="383"/>
      <c r="WBJ29" s="383"/>
      <c r="WBK29" s="383"/>
      <c r="WBL29" s="383"/>
      <c r="WBM29" s="383"/>
      <c r="WBN29" s="383"/>
      <c r="WBO29" s="383"/>
      <c r="WBP29" s="383"/>
      <c r="WBQ29" s="383"/>
      <c r="WBR29" s="383"/>
      <c r="WBS29" s="383"/>
      <c r="WBT29" s="383"/>
      <c r="WBU29" s="383"/>
      <c r="WBV29" s="383"/>
      <c r="WBW29" s="383"/>
      <c r="WBX29" s="383"/>
      <c r="WBY29" s="383"/>
      <c r="WBZ29" s="383"/>
      <c r="WCA29" s="383"/>
      <c r="WCB29" s="383"/>
      <c r="WCC29" s="383"/>
      <c r="WCD29" s="383"/>
      <c r="WCE29" s="383"/>
      <c r="WCF29" s="383"/>
      <c r="WCG29" s="383"/>
      <c r="WCH29" s="383"/>
      <c r="WCI29" s="383"/>
      <c r="WCJ29" s="383"/>
      <c r="WCK29" s="383"/>
      <c r="WCL29" s="383"/>
      <c r="WCM29" s="383"/>
      <c r="WCN29" s="383"/>
      <c r="WCO29" s="383"/>
      <c r="WCP29" s="383"/>
      <c r="WCQ29" s="383"/>
      <c r="WCR29" s="383"/>
      <c r="WCS29" s="383"/>
      <c r="WCT29" s="383"/>
      <c r="WCU29" s="383"/>
      <c r="WCV29" s="383"/>
      <c r="WCW29" s="383"/>
      <c r="WCX29" s="383"/>
      <c r="WCY29" s="383"/>
      <c r="WCZ29" s="383"/>
      <c r="WDA29" s="383"/>
      <c r="WDB29" s="383"/>
      <c r="WDC29" s="383"/>
      <c r="WDD29" s="383"/>
      <c r="WDE29" s="383"/>
      <c r="WDF29" s="383"/>
      <c r="WDG29" s="383"/>
      <c r="WDH29" s="383"/>
      <c r="WDI29" s="383"/>
      <c r="WDJ29" s="383"/>
      <c r="WDK29" s="383"/>
      <c r="WDL29" s="383"/>
      <c r="WDM29" s="383"/>
      <c r="WDN29" s="383"/>
      <c r="WDO29" s="383"/>
      <c r="WDP29" s="383"/>
      <c r="WDQ29" s="383"/>
      <c r="WDR29" s="383"/>
      <c r="WDS29" s="383"/>
      <c r="WDT29" s="383"/>
      <c r="WDU29" s="383"/>
      <c r="WDV29" s="383"/>
      <c r="WDW29" s="383"/>
      <c r="WDX29" s="383"/>
      <c r="WDY29" s="383"/>
      <c r="WDZ29" s="383"/>
      <c r="WEA29" s="383"/>
      <c r="WEB29" s="383"/>
      <c r="WEC29" s="383"/>
      <c r="WED29" s="383"/>
      <c r="WEE29" s="383"/>
      <c r="WEF29" s="383"/>
      <c r="WEG29" s="383"/>
      <c r="WEH29" s="383"/>
      <c r="WEI29" s="383"/>
      <c r="WEJ29" s="383"/>
      <c r="WEK29" s="383"/>
      <c r="WEL29" s="383"/>
      <c r="WEM29" s="383"/>
      <c r="WEN29" s="383"/>
      <c r="WEO29" s="383"/>
      <c r="WEP29" s="383"/>
      <c r="WEQ29" s="383"/>
      <c r="WER29" s="383"/>
      <c r="WES29" s="383"/>
      <c r="WET29" s="383"/>
      <c r="WEU29" s="383"/>
      <c r="WEV29" s="383"/>
      <c r="WEW29" s="383"/>
      <c r="WEX29" s="383"/>
      <c r="WEY29" s="383"/>
      <c r="WEZ29" s="383"/>
      <c r="WFA29" s="383"/>
      <c r="WFB29" s="383"/>
      <c r="WFC29" s="383"/>
      <c r="WFD29" s="383"/>
      <c r="WFE29" s="383"/>
      <c r="WFF29" s="383"/>
      <c r="WFG29" s="383"/>
      <c r="WFH29" s="383"/>
      <c r="WFI29" s="383"/>
      <c r="WFJ29" s="383"/>
      <c r="WFK29" s="383"/>
      <c r="WFL29" s="383"/>
      <c r="WFM29" s="383"/>
      <c r="WFN29" s="383"/>
      <c r="WFO29" s="383"/>
      <c r="WFP29" s="383"/>
      <c r="WFQ29" s="383"/>
      <c r="WFR29" s="383"/>
      <c r="WFS29" s="383"/>
      <c r="WFT29" s="383"/>
      <c r="WFU29" s="383"/>
      <c r="WFV29" s="383"/>
      <c r="WFW29" s="383"/>
      <c r="WFX29" s="383"/>
      <c r="WFY29" s="383"/>
      <c r="WFZ29" s="383"/>
      <c r="WGA29" s="383"/>
      <c r="WGB29" s="383"/>
      <c r="WGC29" s="383"/>
      <c r="WGD29" s="383"/>
      <c r="WGE29" s="383"/>
      <c r="WGF29" s="383"/>
      <c r="WGG29" s="383"/>
      <c r="WGH29" s="383"/>
      <c r="WGI29" s="383"/>
      <c r="WGJ29" s="383"/>
      <c r="WGK29" s="383"/>
      <c r="WGL29" s="383"/>
      <c r="WGM29" s="383"/>
      <c r="WGN29" s="383"/>
      <c r="WGO29" s="383"/>
      <c r="WGP29" s="383"/>
      <c r="WGQ29" s="383"/>
      <c r="WGR29" s="383"/>
      <c r="WGS29" s="383"/>
      <c r="WGT29" s="383"/>
      <c r="WGU29" s="383"/>
      <c r="WGV29" s="383"/>
      <c r="WGW29" s="383"/>
      <c r="WGX29" s="383"/>
      <c r="WGY29" s="383"/>
      <c r="WGZ29" s="383"/>
      <c r="WHA29" s="383"/>
      <c r="WHB29" s="383"/>
      <c r="WHC29" s="383"/>
      <c r="WHD29" s="383"/>
      <c r="WHE29" s="383"/>
      <c r="WHF29" s="383"/>
      <c r="WHG29" s="383"/>
      <c r="WHH29" s="383"/>
      <c r="WHI29" s="383"/>
      <c r="WHJ29" s="383"/>
      <c r="WHK29" s="383"/>
      <c r="WHL29" s="383"/>
      <c r="WHM29" s="383"/>
      <c r="WHN29" s="383"/>
      <c r="WHO29" s="383"/>
      <c r="WHP29" s="383"/>
      <c r="WHQ29" s="383"/>
      <c r="WHR29" s="383"/>
      <c r="WHS29" s="383"/>
      <c r="WHT29" s="383"/>
      <c r="WHU29" s="383"/>
      <c r="WHV29" s="383"/>
      <c r="WHW29" s="383"/>
      <c r="WHX29" s="383"/>
      <c r="WHY29" s="383"/>
      <c r="WHZ29" s="383"/>
      <c r="WIA29" s="383"/>
      <c r="WIB29" s="383"/>
      <c r="WIC29" s="383"/>
      <c r="WID29" s="383"/>
      <c r="WIE29" s="383"/>
      <c r="WIF29" s="383"/>
      <c r="WIG29" s="383"/>
      <c r="WIH29" s="383"/>
      <c r="WII29" s="383"/>
      <c r="WIJ29" s="383"/>
      <c r="WIK29" s="383"/>
      <c r="WIL29" s="383"/>
      <c r="WIM29" s="383"/>
      <c r="WIN29" s="383"/>
      <c r="WIO29" s="383"/>
      <c r="WIP29" s="383"/>
      <c r="WIQ29" s="383"/>
      <c r="WIR29" s="383"/>
      <c r="WIS29" s="383"/>
      <c r="WIT29" s="383"/>
      <c r="WIU29" s="383"/>
      <c r="WIV29" s="383"/>
      <c r="WIW29" s="383"/>
      <c r="WIX29" s="383"/>
      <c r="WIY29" s="383"/>
      <c r="WIZ29" s="383"/>
      <c r="WJA29" s="383"/>
      <c r="WJB29" s="383"/>
      <c r="WJC29" s="383"/>
      <c r="WJD29" s="383"/>
      <c r="WJE29" s="383"/>
      <c r="WJF29" s="383"/>
      <c r="WJG29" s="383"/>
      <c r="WJH29" s="383"/>
      <c r="WJI29" s="383"/>
      <c r="WJJ29" s="383"/>
      <c r="WJK29" s="383"/>
      <c r="WJL29" s="383"/>
      <c r="WJM29" s="383"/>
      <c r="WJN29" s="383"/>
      <c r="WJO29" s="383"/>
      <c r="WJP29" s="383"/>
      <c r="WJQ29" s="383"/>
      <c r="WJR29" s="383"/>
      <c r="WJS29" s="383"/>
      <c r="WJT29" s="383"/>
      <c r="WJU29" s="383"/>
      <c r="WJV29" s="383"/>
      <c r="WJW29" s="383"/>
      <c r="WJX29" s="383"/>
      <c r="WJY29" s="383"/>
      <c r="WJZ29" s="383"/>
      <c r="WKA29" s="383"/>
      <c r="WKB29" s="383"/>
      <c r="WKC29" s="383"/>
      <c r="WKD29" s="383"/>
      <c r="WKE29" s="383"/>
      <c r="WKF29" s="383"/>
      <c r="WKG29" s="383"/>
      <c r="WKH29" s="383"/>
      <c r="WKI29" s="383"/>
      <c r="WKJ29" s="383"/>
      <c r="WKK29" s="383"/>
      <c r="WKL29" s="383"/>
      <c r="WKM29" s="383"/>
      <c r="WKN29" s="383"/>
      <c r="WKO29" s="383"/>
      <c r="WKP29" s="383"/>
      <c r="WKQ29" s="383"/>
      <c r="WKR29" s="383"/>
      <c r="WKS29" s="383"/>
      <c r="WKT29" s="383"/>
      <c r="WKU29" s="383"/>
      <c r="WKV29" s="383"/>
      <c r="WKW29" s="383"/>
      <c r="WKX29" s="383"/>
      <c r="WKY29" s="383"/>
      <c r="WKZ29" s="383"/>
      <c r="WLA29" s="383"/>
      <c r="WLB29" s="383"/>
      <c r="WLC29" s="383"/>
      <c r="WLD29" s="383"/>
      <c r="WLE29" s="383"/>
      <c r="WLF29" s="383"/>
      <c r="WLG29" s="383"/>
      <c r="WLH29" s="383"/>
      <c r="WLI29" s="383"/>
      <c r="WLJ29" s="383"/>
      <c r="WLK29" s="383"/>
      <c r="WLL29" s="383"/>
      <c r="WLM29" s="383"/>
      <c r="WLN29" s="383"/>
      <c r="WLO29" s="383"/>
      <c r="WLP29" s="383"/>
      <c r="WLQ29" s="383"/>
      <c r="WLR29" s="383"/>
      <c r="WLS29" s="383"/>
      <c r="WLT29" s="383"/>
      <c r="WLU29" s="383"/>
      <c r="WLV29" s="383"/>
      <c r="WLW29" s="383"/>
      <c r="WLX29" s="383"/>
      <c r="WLY29" s="383"/>
      <c r="WLZ29" s="383"/>
      <c r="WMA29" s="383"/>
      <c r="WMB29" s="383"/>
      <c r="WMC29" s="383"/>
      <c r="WMD29" s="383"/>
      <c r="WME29" s="383"/>
      <c r="WMF29" s="383"/>
      <c r="WMG29" s="383"/>
      <c r="WMH29" s="383"/>
      <c r="WMI29" s="383"/>
      <c r="WMJ29" s="383"/>
      <c r="WMK29" s="383"/>
      <c r="WML29" s="383"/>
      <c r="WMM29" s="383"/>
      <c r="WMN29" s="383"/>
      <c r="WMO29" s="383"/>
      <c r="WMP29" s="383"/>
      <c r="WMQ29" s="383"/>
      <c r="WMR29" s="383"/>
      <c r="WMS29" s="383"/>
      <c r="WMT29" s="383"/>
      <c r="WMU29" s="383"/>
      <c r="WMV29" s="383"/>
      <c r="WMW29" s="383"/>
      <c r="WMX29" s="383"/>
      <c r="WMY29" s="383"/>
      <c r="WMZ29" s="383"/>
      <c r="WNA29" s="383"/>
      <c r="WNB29" s="383"/>
      <c r="WNC29" s="383"/>
      <c r="WND29" s="383"/>
      <c r="WNE29" s="383"/>
      <c r="WNF29" s="383"/>
      <c r="WNG29" s="383"/>
      <c r="WNH29" s="383"/>
      <c r="WNI29" s="383"/>
      <c r="WNJ29" s="383"/>
      <c r="WNK29" s="383"/>
      <c r="WNL29" s="383"/>
      <c r="WNM29" s="383"/>
      <c r="WNN29" s="383"/>
      <c r="WNO29" s="383"/>
      <c r="WNP29" s="383"/>
      <c r="WNQ29" s="383"/>
      <c r="WNR29" s="383"/>
      <c r="WNS29" s="383"/>
      <c r="WNT29" s="383"/>
      <c r="WNU29" s="383"/>
      <c r="WNV29" s="383"/>
      <c r="WNW29" s="383"/>
      <c r="WNX29" s="383"/>
      <c r="WNY29" s="383"/>
      <c r="WNZ29" s="383"/>
      <c r="WOA29" s="383"/>
      <c r="WOB29" s="383"/>
      <c r="WOC29" s="383"/>
      <c r="WOD29" s="383"/>
      <c r="WOE29" s="383"/>
      <c r="WOF29" s="383"/>
      <c r="WOG29" s="383"/>
      <c r="WOH29" s="383"/>
      <c r="WOI29" s="383"/>
      <c r="WOJ29" s="383"/>
      <c r="WOK29" s="383"/>
      <c r="WOL29" s="383"/>
      <c r="WOM29" s="383"/>
      <c r="WON29" s="383"/>
      <c r="WOO29" s="383"/>
      <c r="WOP29" s="383"/>
      <c r="WOQ29" s="383"/>
      <c r="WOR29" s="383"/>
      <c r="WOS29" s="383"/>
      <c r="WOT29" s="383"/>
      <c r="WOU29" s="383"/>
      <c r="WOV29" s="383"/>
      <c r="WOW29" s="383"/>
      <c r="WOX29" s="383"/>
      <c r="WOY29" s="383"/>
      <c r="WOZ29" s="383"/>
      <c r="WPA29" s="383"/>
      <c r="WPB29" s="383"/>
      <c r="WPC29" s="383"/>
      <c r="WPD29" s="383"/>
      <c r="WPE29" s="383"/>
      <c r="WPF29" s="383"/>
      <c r="WPG29" s="383"/>
      <c r="WPH29" s="383"/>
      <c r="WPI29" s="383"/>
      <c r="WPJ29" s="383"/>
      <c r="WPK29" s="383"/>
      <c r="WPL29" s="383"/>
      <c r="WPM29" s="383"/>
      <c r="WPN29" s="383"/>
      <c r="WPO29" s="383"/>
      <c r="WPP29" s="383"/>
      <c r="WPQ29" s="383"/>
      <c r="WPR29" s="383"/>
      <c r="WPS29" s="383"/>
      <c r="WPT29" s="383"/>
      <c r="WPU29" s="383"/>
      <c r="WPV29" s="383"/>
      <c r="WPW29" s="383"/>
      <c r="WPX29" s="383"/>
      <c r="WPY29" s="383"/>
      <c r="WPZ29" s="383"/>
      <c r="WQA29" s="383"/>
      <c r="WQB29" s="383"/>
      <c r="WQC29" s="383"/>
      <c r="WQD29" s="383"/>
      <c r="WQE29" s="383"/>
      <c r="WQF29" s="383"/>
      <c r="WQG29" s="383"/>
      <c r="WQH29" s="383"/>
      <c r="WQI29" s="383"/>
      <c r="WQJ29" s="383"/>
      <c r="WQK29" s="383"/>
      <c r="WQL29" s="383"/>
      <c r="WQM29" s="383"/>
      <c r="WQN29" s="383"/>
      <c r="WQO29" s="383"/>
      <c r="WQP29" s="383"/>
      <c r="WQQ29" s="383"/>
      <c r="WQR29" s="383"/>
      <c r="WQS29" s="383"/>
      <c r="WQT29" s="383"/>
      <c r="WQU29" s="383"/>
      <c r="WQV29" s="383"/>
      <c r="WQW29" s="383"/>
      <c r="WQX29" s="383"/>
      <c r="WQY29" s="383"/>
      <c r="WQZ29" s="383"/>
      <c r="WRA29" s="383"/>
      <c r="WRB29" s="383"/>
      <c r="WRC29" s="383"/>
      <c r="WRD29" s="383"/>
      <c r="WRE29" s="383"/>
      <c r="WRF29" s="383"/>
      <c r="WRG29" s="383"/>
      <c r="WRH29" s="383"/>
      <c r="WRI29" s="383"/>
      <c r="WRJ29" s="383"/>
      <c r="WRK29" s="383"/>
      <c r="WRL29" s="383"/>
      <c r="WRM29" s="383"/>
      <c r="WRN29" s="383"/>
      <c r="WRO29" s="383"/>
      <c r="WRP29" s="383"/>
      <c r="WRQ29" s="383"/>
      <c r="WRR29" s="383"/>
      <c r="WRS29" s="383"/>
      <c r="WRT29" s="383"/>
      <c r="WRU29" s="383"/>
      <c r="WRV29" s="383"/>
      <c r="WRW29" s="383"/>
      <c r="WRX29" s="383"/>
      <c r="WRY29" s="383"/>
      <c r="WRZ29" s="383"/>
      <c r="WSA29" s="383"/>
      <c r="WSB29" s="383"/>
      <c r="WSC29" s="383"/>
      <c r="WSD29" s="383"/>
      <c r="WSE29" s="383"/>
      <c r="WSF29" s="383"/>
      <c r="WSG29" s="383"/>
      <c r="WSH29" s="383"/>
      <c r="WSI29" s="383"/>
      <c r="WSJ29" s="383"/>
      <c r="WSK29" s="383"/>
      <c r="WSL29" s="383"/>
      <c r="WSM29" s="383"/>
      <c r="WSN29" s="383"/>
      <c r="WSO29" s="383"/>
      <c r="WSP29" s="383"/>
      <c r="WSQ29" s="383"/>
      <c r="WSR29" s="383"/>
      <c r="WSS29" s="383"/>
      <c r="WST29" s="383"/>
      <c r="WSU29" s="383"/>
      <c r="WSV29" s="383"/>
      <c r="WSW29" s="383"/>
      <c r="WSX29" s="383"/>
      <c r="WSY29" s="383"/>
      <c r="WSZ29" s="383"/>
      <c r="WTA29" s="383"/>
      <c r="WTB29" s="383"/>
      <c r="WTC29" s="383"/>
      <c r="WTD29" s="383"/>
      <c r="WTE29" s="383"/>
      <c r="WTF29" s="383"/>
      <c r="WTG29" s="383"/>
      <c r="WTH29" s="383"/>
      <c r="WTI29" s="383"/>
      <c r="WTJ29" s="383"/>
      <c r="WTK29" s="383"/>
      <c r="WTL29" s="383"/>
      <c r="WTM29" s="383"/>
      <c r="WTN29" s="383"/>
      <c r="WTO29" s="383"/>
      <c r="WTP29" s="383"/>
      <c r="WTQ29" s="383"/>
      <c r="WTR29" s="383"/>
      <c r="WTS29" s="383"/>
      <c r="WTT29" s="383"/>
      <c r="WTU29" s="383"/>
      <c r="WTV29" s="383"/>
      <c r="WTW29" s="383"/>
      <c r="WTX29" s="383"/>
      <c r="WTY29" s="383"/>
      <c r="WTZ29" s="383"/>
      <c r="WUA29" s="383"/>
      <c r="WUB29" s="383"/>
      <c r="WUC29" s="383"/>
      <c r="WUD29" s="383"/>
      <c r="WUE29" s="383"/>
      <c r="WUF29" s="383"/>
      <c r="WUG29" s="383"/>
      <c r="WUH29" s="383"/>
      <c r="WUI29" s="383"/>
      <c r="WUJ29" s="383"/>
      <c r="WUK29" s="383"/>
      <c r="WUL29" s="383"/>
      <c r="WUM29" s="383"/>
      <c r="WUN29" s="383"/>
      <c r="WUO29" s="383"/>
      <c r="WUP29" s="383"/>
      <c r="WUQ29" s="383"/>
      <c r="WUR29" s="383"/>
      <c r="WUS29" s="383"/>
      <c r="WUT29" s="383"/>
      <c r="WUU29" s="383"/>
      <c r="WUV29" s="383"/>
      <c r="WUW29" s="383"/>
      <c r="WUX29" s="383"/>
      <c r="WUY29" s="383"/>
      <c r="WUZ29" s="383"/>
      <c r="WVA29" s="383"/>
      <c r="WVB29" s="383"/>
      <c r="WVC29" s="383"/>
      <c r="WVD29" s="383"/>
      <c r="WVE29" s="383"/>
      <c r="WVF29" s="383"/>
      <c r="WVG29" s="383"/>
      <c r="WVH29" s="383"/>
      <c r="WVI29" s="383"/>
      <c r="WVJ29" s="383"/>
      <c r="WVK29" s="383"/>
      <c r="WVL29" s="383"/>
      <c r="WVM29" s="383"/>
      <c r="WVN29" s="383"/>
      <c r="WVO29" s="383"/>
      <c r="WVP29" s="383"/>
      <c r="WVQ29" s="383"/>
      <c r="WVR29" s="383"/>
      <c r="WVS29" s="383"/>
      <c r="WVT29" s="383"/>
      <c r="WVU29" s="383"/>
      <c r="WVV29" s="383"/>
      <c r="WVW29" s="383"/>
      <c r="WVX29" s="383"/>
      <c r="WVY29" s="383"/>
      <c r="WVZ29" s="383"/>
      <c r="WWA29" s="383"/>
      <c r="WWB29" s="383"/>
      <c r="WWC29" s="383"/>
      <c r="WWD29" s="383"/>
      <c r="WWE29" s="383"/>
      <c r="WWF29" s="383"/>
      <c r="WWG29" s="383"/>
      <c r="WWH29" s="383"/>
      <c r="WWI29" s="383"/>
      <c r="WWJ29" s="383"/>
      <c r="WWK29" s="383"/>
      <c r="WWL29" s="383"/>
      <c r="WWM29" s="383"/>
      <c r="WWN29" s="383"/>
      <c r="WWO29" s="383"/>
      <c r="WWP29" s="383"/>
      <c r="WWQ29" s="383"/>
      <c r="WWR29" s="383"/>
      <c r="WWS29" s="383"/>
      <c r="WWT29" s="383"/>
      <c r="WWU29" s="383"/>
      <c r="WWV29" s="383"/>
      <c r="WWW29" s="383"/>
      <c r="WWX29" s="383"/>
      <c r="WWY29" s="383"/>
      <c r="WWZ29" s="383"/>
      <c r="WXA29" s="383"/>
      <c r="WXB29" s="383"/>
      <c r="WXC29" s="383"/>
      <c r="WXD29" s="383"/>
      <c r="WXE29" s="383"/>
      <c r="WXF29" s="383"/>
      <c r="WXG29" s="383"/>
      <c r="WXH29" s="383"/>
      <c r="WXI29" s="383"/>
      <c r="WXJ29" s="383"/>
      <c r="WXK29" s="383"/>
      <c r="WXL29" s="383"/>
      <c r="WXM29" s="383"/>
      <c r="WXN29" s="383"/>
      <c r="WXO29" s="383"/>
      <c r="WXP29" s="383"/>
      <c r="WXQ29" s="383"/>
      <c r="WXR29" s="383"/>
      <c r="WXS29" s="383"/>
      <c r="WXT29" s="383"/>
      <c r="WXU29" s="383"/>
      <c r="WXV29" s="383"/>
      <c r="WXW29" s="383"/>
      <c r="WXX29" s="383"/>
      <c r="WXY29" s="383"/>
      <c r="WXZ29" s="383"/>
      <c r="WYA29" s="383"/>
      <c r="WYB29" s="383"/>
      <c r="WYC29" s="383"/>
      <c r="WYD29" s="383"/>
      <c r="WYE29" s="383"/>
      <c r="WYF29" s="383"/>
      <c r="WYG29" s="383"/>
      <c r="WYH29" s="383"/>
      <c r="WYI29" s="383"/>
      <c r="WYJ29" s="383"/>
      <c r="WYK29" s="383"/>
      <c r="WYL29" s="383"/>
      <c r="WYM29" s="383"/>
      <c r="WYN29" s="383"/>
      <c r="WYO29" s="383"/>
      <c r="WYP29" s="383"/>
      <c r="WYQ29" s="383"/>
      <c r="WYR29" s="383"/>
      <c r="WYS29" s="383"/>
      <c r="WYT29" s="383"/>
      <c r="WYU29" s="383"/>
      <c r="WYV29" s="383"/>
      <c r="WYW29" s="383"/>
      <c r="WYX29" s="383"/>
      <c r="WYY29" s="383"/>
      <c r="WYZ29" s="383"/>
      <c r="WZA29" s="383"/>
      <c r="WZB29" s="383"/>
      <c r="WZC29" s="383"/>
      <c r="WZD29" s="383"/>
      <c r="WZE29" s="383"/>
      <c r="WZF29" s="383"/>
      <c r="WZG29" s="383"/>
      <c r="WZH29" s="383"/>
      <c r="WZI29" s="383"/>
      <c r="WZJ29" s="383"/>
      <c r="WZK29" s="383"/>
      <c r="WZL29" s="383"/>
      <c r="WZM29" s="383"/>
      <c r="WZN29" s="383"/>
      <c r="WZO29" s="383"/>
      <c r="WZP29" s="383"/>
      <c r="WZQ29" s="383"/>
      <c r="WZR29" s="383"/>
      <c r="WZS29" s="383"/>
      <c r="WZT29" s="383"/>
      <c r="WZU29" s="383"/>
      <c r="WZV29" s="383"/>
      <c r="WZW29" s="383"/>
      <c r="WZX29" s="383"/>
      <c r="WZY29" s="383"/>
      <c r="WZZ29" s="383"/>
      <c r="XAA29" s="383"/>
      <c r="XAB29" s="383"/>
      <c r="XAC29" s="383"/>
      <c r="XAD29" s="383"/>
      <c r="XAE29" s="383"/>
      <c r="XAF29" s="383"/>
      <c r="XAG29" s="383"/>
      <c r="XAH29" s="383"/>
      <c r="XAI29" s="383"/>
      <c r="XAJ29" s="383"/>
      <c r="XAK29" s="383"/>
      <c r="XAL29" s="383"/>
      <c r="XAM29" s="383"/>
      <c r="XAN29" s="383"/>
      <c r="XAO29" s="383"/>
      <c r="XAP29" s="383"/>
      <c r="XAQ29" s="383"/>
      <c r="XAR29" s="383"/>
      <c r="XAS29" s="383"/>
      <c r="XAT29" s="383"/>
      <c r="XAU29" s="383"/>
      <c r="XAV29" s="383"/>
      <c r="XAW29" s="383"/>
      <c r="XAX29" s="383"/>
      <c r="XAY29" s="383"/>
      <c r="XAZ29" s="383"/>
      <c r="XBA29" s="383"/>
      <c r="XBB29" s="383"/>
      <c r="XBC29" s="383"/>
      <c r="XBD29" s="383"/>
      <c r="XBE29" s="383"/>
      <c r="XBF29" s="383"/>
      <c r="XBG29" s="383"/>
      <c r="XBH29" s="383"/>
      <c r="XBI29" s="383"/>
      <c r="XBJ29" s="383"/>
      <c r="XBK29" s="383"/>
      <c r="XBL29" s="383"/>
      <c r="XBM29" s="383"/>
      <c r="XBN29" s="383"/>
      <c r="XBO29" s="383"/>
      <c r="XBP29" s="383"/>
      <c r="XBQ29" s="383"/>
      <c r="XBR29" s="383"/>
      <c r="XBS29" s="383"/>
      <c r="XBT29" s="383"/>
      <c r="XBU29" s="383"/>
      <c r="XBV29" s="383"/>
      <c r="XBW29" s="383"/>
      <c r="XBX29" s="383"/>
      <c r="XBY29" s="383"/>
      <c r="XBZ29" s="383"/>
      <c r="XCA29" s="383"/>
      <c r="XCB29" s="383"/>
      <c r="XCC29" s="383"/>
      <c r="XCD29" s="383"/>
      <c r="XCE29" s="383"/>
      <c r="XCF29" s="383"/>
      <c r="XCG29" s="383"/>
      <c r="XCH29" s="383"/>
      <c r="XCI29" s="383"/>
      <c r="XCJ29" s="383"/>
      <c r="XCK29" s="383"/>
      <c r="XCL29" s="383"/>
      <c r="XCM29" s="383"/>
      <c r="XCN29" s="383"/>
      <c r="XCO29" s="383"/>
      <c r="XCP29" s="383"/>
      <c r="XCQ29" s="383"/>
      <c r="XCR29" s="383"/>
      <c r="XCS29" s="383"/>
      <c r="XCT29" s="383"/>
      <c r="XCU29" s="383"/>
      <c r="XCV29" s="383"/>
      <c r="XCW29" s="383"/>
      <c r="XCX29" s="383"/>
      <c r="XCY29" s="383"/>
      <c r="XCZ29" s="383"/>
      <c r="XDA29" s="383"/>
      <c r="XDB29" s="383"/>
      <c r="XDC29" s="383"/>
      <c r="XDD29" s="383"/>
      <c r="XDE29" s="383"/>
      <c r="XDF29" s="383"/>
      <c r="XDG29" s="383"/>
      <c r="XDH29" s="383"/>
      <c r="XDI29" s="383"/>
      <c r="XDJ29" s="383"/>
      <c r="XDK29" s="383"/>
      <c r="XDL29" s="383"/>
      <c r="XDM29" s="383"/>
      <c r="XDN29" s="383"/>
      <c r="XDO29" s="383"/>
      <c r="XDP29" s="383"/>
      <c r="XDQ29" s="383"/>
      <c r="XDR29" s="383"/>
      <c r="XDS29" s="383"/>
      <c r="XDT29" s="383"/>
      <c r="XDU29" s="383"/>
      <c r="XDV29" s="383"/>
      <c r="XDW29" s="383"/>
      <c r="XDX29" s="383"/>
      <c r="XDY29" s="383"/>
      <c r="XDZ29" s="383"/>
      <c r="XEA29" s="383"/>
      <c r="XEB29" s="383"/>
      <c r="XEC29" s="383"/>
      <c r="XED29" s="383"/>
      <c r="XEE29" s="383"/>
      <c r="XEF29" s="383"/>
      <c r="XEG29" s="383"/>
      <c r="XEH29" s="383"/>
      <c r="XEI29" s="383"/>
      <c r="XEJ29" s="383"/>
      <c r="XEK29" s="383"/>
      <c r="XEL29" s="383"/>
      <c r="XEM29" s="383"/>
      <c r="XEN29" s="383"/>
      <c r="XEO29" s="383"/>
      <c r="XEP29" s="383"/>
      <c r="XEQ29" s="383"/>
      <c r="XER29" s="383"/>
      <c r="XES29" s="383"/>
      <c r="XET29" s="383"/>
      <c r="XEU29" s="383"/>
      <c r="XEV29" s="383"/>
      <c r="XEW29" s="383"/>
      <c r="XEX29" s="383"/>
      <c r="XEY29" s="383"/>
      <c r="XEZ29" s="383"/>
      <c r="XFA29" s="383"/>
      <c r="XFB29" s="383"/>
      <c r="XFC29" s="383"/>
      <c r="XFD29" s="383"/>
    </row>
    <row r="30" spans="1:16384" s="222" customFormat="1" ht="17.5" customHeight="1" x14ac:dyDescent="0.35">
      <c r="A30" s="383" t="s">
        <v>324</v>
      </c>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c r="AP30" s="383"/>
      <c r="AQ30" s="383"/>
      <c r="AR30" s="383"/>
      <c r="AS30" s="383"/>
      <c r="AT30" s="383"/>
      <c r="AU30" s="383"/>
      <c r="AV30" s="383"/>
      <c r="AW30" s="383"/>
      <c r="AX30" s="383"/>
      <c r="AY30" s="383"/>
      <c r="AZ30" s="383"/>
      <c r="BA30" s="383"/>
      <c r="BB30" s="383"/>
      <c r="BC30" s="383"/>
      <c r="BD30" s="383"/>
      <c r="BE30" s="383"/>
      <c r="BF30" s="383"/>
      <c r="BG30" s="383"/>
      <c r="BH30" s="383"/>
      <c r="BI30" s="383"/>
      <c r="BJ30" s="383"/>
      <c r="BK30" s="383"/>
      <c r="BL30" s="383"/>
      <c r="BM30" s="383"/>
      <c r="BN30" s="383"/>
      <c r="BO30" s="383"/>
      <c r="BP30" s="383"/>
      <c r="BQ30" s="383"/>
      <c r="BR30" s="383"/>
      <c r="BS30" s="383"/>
      <c r="BT30" s="383"/>
      <c r="BU30" s="383"/>
      <c r="BV30" s="383"/>
      <c r="BW30" s="383"/>
      <c r="BX30" s="383"/>
      <c r="BY30" s="383"/>
      <c r="BZ30" s="383"/>
      <c r="CA30" s="383"/>
      <c r="CB30" s="383"/>
      <c r="CC30" s="383"/>
      <c r="CD30" s="383"/>
      <c r="CE30" s="383"/>
      <c r="CF30" s="383"/>
      <c r="CG30" s="383"/>
      <c r="CH30" s="383"/>
      <c r="CI30" s="383"/>
      <c r="CJ30" s="383"/>
      <c r="CK30" s="383"/>
      <c r="CL30" s="383"/>
      <c r="CM30" s="383"/>
      <c r="CN30" s="383"/>
      <c r="CO30" s="383"/>
      <c r="CP30" s="383"/>
      <c r="CQ30" s="383"/>
      <c r="CR30" s="383"/>
      <c r="CS30" s="383"/>
      <c r="CT30" s="383"/>
      <c r="CU30" s="383"/>
      <c r="CV30" s="383"/>
      <c r="CW30" s="383"/>
      <c r="CX30" s="383"/>
      <c r="CY30" s="383"/>
      <c r="CZ30" s="383"/>
      <c r="DA30" s="383"/>
      <c r="DB30" s="383"/>
      <c r="DC30" s="383"/>
      <c r="DD30" s="383"/>
      <c r="DE30" s="383"/>
      <c r="DF30" s="383"/>
      <c r="DG30" s="383"/>
      <c r="DH30" s="383"/>
      <c r="DI30" s="383"/>
      <c r="DJ30" s="383"/>
      <c r="DK30" s="383"/>
      <c r="DL30" s="383"/>
      <c r="DM30" s="383"/>
      <c r="DN30" s="383"/>
      <c r="DO30" s="383"/>
      <c r="DP30" s="383"/>
      <c r="DQ30" s="383"/>
      <c r="DR30" s="383"/>
      <c r="DS30" s="383"/>
      <c r="DT30" s="383"/>
      <c r="DU30" s="383"/>
      <c r="DV30" s="383"/>
      <c r="DW30" s="383"/>
      <c r="DX30" s="383"/>
      <c r="DY30" s="383"/>
      <c r="DZ30" s="383"/>
      <c r="EA30" s="383"/>
      <c r="EB30" s="383"/>
      <c r="EC30" s="383"/>
      <c r="ED30" s="383"/>
      <c r="EE30" s="383"/>
      <c r="EF30" s="383"/>
      <c r="EG30" s="383"/>
      <c r="EH30" s="383"/>
      <c r="EI30" s="383"/>
      <c r="EJ30" s="383"/>
      <c r="EK30" s="383"/>
      <c r="EL30" s="383"/>
      <c r="EM30" s="383"/>
      <c r="EN30" s="383"/>
      <c r="EO30" s="383"/>
      <c r="EP30" s="383"/>
      <c r="EQ30" s="383"/>
      <c r="ER30" s="383"/>
      <c r="ES30" s="383"/>
      <c r="ET30" s="383"/>
      <c r="EU30" s="383"/>
      <c r="EV30" s="383"/>
      <c r="EW30" s="383"/>
      <c r="EX30" s="383"/>
      <c r="EY30" s="383"/>
      <c r="EZ30" s="383"/>
      <c r="FA30" s="383"/>
      <c r="FB30" s="383"/>
      <c r="FC30" s="383"/>
      <c r="FD30" s="383"/>
      <c r="FE30" s="383"/>
      <c r="FF30" s="383"/>
      <c r="FG30" s="383"/>
      <c r="FH30" s="383"/>
      <c r="FI30" s="383"/>
      <c r="FJ30" s="383"/>
      <c r="FK30" s="383"/>
      <c r="FL30" s="383"/>
      <c r="FM30" s="383"/>
      <c r="FN30" s="383"/>
      <c r="FO30" s="383"/>
      <c r="FP30" s="383"/>
      <c r="FQ30" s="383"/>
      <c r="FR30" s="383"/>
      <c r="FS30" s="383"/>
      <c r="FT30" s="383"/>
      <c r="FU30" s="383"/>
      <c r="FV30" s="383"/>
      <c r="FW30" s="383"/>
      <c r="FX30" s="383"/>
      <c r="FY30" s="383"/>
      <c r="FZ30" s="383"/>
      <c r="GA30" s="383"/>
      <c r="GB30" s="383"/>
      <c r="GC30" s="383"/>
      <c r="GD30" s="383"/>
      <c r="GE30" s="383"/>
      <c r="GF30" s="383"/>
      <c r="GG30" s="383"/>
      <c r="GH30" s="383"/>
      <c r="GI30" s="383"/>
      <c r="GJ30" s="383"/>
      <c r="GK30" s="383"/>
      <c r="GL30" s="383"/>
      <c r="GM30" s="383"/>
      <c r="GN30" s="383"/>
      <c r="GO30" s="383"/>
      <c r="GP30" s="383"/>
      <c r="GQ30" s="383"/>
      <c r="GR30" s="383"/>
      <c r="GS30" s="383"/>
      <c r="GT30" s="383"/>
      <c r="GU30" s="383"/>
      <c r="GV30" s="383"/>
      <c r="GW30" s="383"/>
      <c r="GX30" s="383"/>
      <c r="GY30" s="383"/>
      <c r="GZ30" s="383"/>
      <c r="HA30" s="383"/>
      <c r="HB30" s="383"/>
      <c r="HC30" s="383"/>
      <c r="HD30" s="383"/>
      <c r="HE30" s="383"/>
      <c r="HF30" s="383"/>
      <c r="HG30" s="383"/>
      <c r="HH30" s="383"/>
      <c r="HI30" s="383"/>
      <c r="HJ30" s="383"/>
      <c r="HK30" s="383"/>
      <c r="HL30" s="383"/>
      <c r="HM30" s="383"/>
      <c r="HN30" s="383"/>
      <c r="HO30" s="383"/>
      <c r="HP30" s="383"/>
      <c r="HQ30" s="383"/>
      <c r="HR30" s="383"/>
      <c r="HS30" s="383"/>
      <c r="HT30" s="383"/>
      <c r="HU30" s="383"/>
      <c r="HV30" s="383"/>
      <c r="HW30" s="383"/>
      <c r="HX30" s="383"/>
      <c r="HY30" s="383"/>
      <c r="HZ30" s="383"/>
      <c r="IA30" s="383"/>
      <c r="IB30" s="383"/>
      <c r="IC30" s="383"/>
      <c r="ID30" s="383"/>
      <c r="IE30" s="383"/>
      <c r="IF30" s="383"/>
      <c r="IG30" s="383"/>
      <c r="IH30" s="383"/>
      <c r="II30" s="383"/>
      <c r="IJ30" s="383"/>
      <c r="IK30" s="383"/>
      <c r="IL30" s="383"/>
      <c r="IM30" s="383"/>
      <c r="IN30" s="383"/>
      <c r="IO30" s="383"/>
      <c r="IP30" s="383"/>
      <c r="IQ30" s="383"/>
      <c r="IR30" s="383"/>
      <c r="IS30" s="383"/>
      <c r="IT30" s="383"/>
      <c r="IU30" s="383"/>
      <c r="IV30" s="383"/>
      <c r="IW30" s="383"/>
      <c r="IX30" s="383"/>
      <c r="IY30" s="383"/>
      <c r="IZ30" s="383"/>
      <c r="JA30" s="383"/>
      <c r="JB30" s="383"/>
      <c r="JC30" s="383"/>
      <c r="JD30" s="383"/>
      <c r="JE30" s="383"/>
      <c r="JF30" s="383"/>
      <c r="JG30" s="383"/>
      <c r="JH30" s="383"/>
      <c r="JI30" s="383"/>
      <c r="JJ30" s="383"/>
      <c r="JK30" s="383"/>
      <c r="JL30" s="383"/>
      <c r="JM30" s="383"/>
      <c r="JN30" s="383"/>
      <c r="JO30" s="383"/>
      <c r="JP30" s="383"/>
      <c r="JQ30" s="383"/>
      <c r="JR30" s="383"/>
      <c r="JS30" s="383"/>
      <c r="JT30" s="383"/>
      <c r="JU30" s="383"/>
      <c r="JV30" s="383"/>
      <c r="JW30" s="383"/>
      <c r="JX30" s="383"/>
      <c r="JY30" s="383"/>
      <c r="JZ30" s="383"/>
      <c r="KA30" s="383"/>
      <c r="KB30" s="383"/>
      <c r="KC30" s="383"/>
      <c r="KD30" s="383"/>
      <c r="KE30" s="383"/>
      <c r="KF30" s="383"/>
      <c r="KG30" s="383"/>
      <c r="KH30" s="383"/>
      <c r="KI30" s="383"/>
      <c r="KJ30" s="383"/>
      <c r="KK30" s="383"/>
      <c r="KL30" s="383"/>
      <c r="KM30" s="383"/>
      <c r="KN30" s="383"/>
      <c r="KO30" s="383"/>
      <c r="KP30" s="383"/>
      <c r="KQ30" s="383"/>
      <c r="KR30" s="383"/>
      <c r="KS30" s="383"/>
      <c r="KT30" s="383"/>
      <c r="KU30" s="383"/>
      <c r="KV30" s="383"/>
      <c r="KW30" s="383"/>
      <c r="KX30" s="383"/>
      <c r="KY30" s="383"/>
      <c r="KZ30" s="383"/>
      <c r="LA30" s="383"/>
      <c r="LB30" s="383"/>
      <c r="LC30" s="383"/>
      <c r="LD30" s="383"/>
      <c r="LE30" s="383"/>
      <c r="LF30" s="383"/>
      <c r="LG30" s="383"/>
      <c r="LH30" s="383"/>
      <c r="LI30" s="383"/>
      <c r="LJ30" s="383"/>
      <c r="LK30" s="383"/>
      <c r="LL30" s="383"/>
      <c r="LM30" s="383"/>
      <c r="LN30" s="383"/>
      <c r="LO30" s="383"/>
      <c r="LP30" s="383"/>
      <c r="LQ30" s="383"/>
      <c r="LR30" s="383"/>
      <c r="LS30" s="383"/>
      <c r="LT30" s="383"/>
      <c r="LU30" s="383"/>
      <c r="LV30" s="383"/>
      <c r="LW30" s="383"/>
      <c r="LX30" s="383"/>
      <c r="LY30" s="383"/>
      <c r="LZ30" s="383"/>
      <c r="MA30" s="383"/>
      <c r="MB30" s="383"/>
      <c r="MC30" s="383"/>
      <c r="MD30" s="383"/>
      <c r="ME30" s="383"/>
      <c r="MF30" s="383"/>
      <c r="MG30" s="383"/>
      <c r="MH30" s="383"/>
      <c r="MI30" s="383"/>
      <c r="MJ30" s="383"/>
      <c r="MK30" s="383"/>
      <c r="ML30" s="383"/>
      <c r="MM30" s="383"/>
      <c r="MN30" s="383"/>
      <c r="MO30" s="383"/>
      <c r="MP30" s="383"/>
      <c r="MQ30" s="383"/>
      <c r="MR30" s="383"/>
      <c r="MS30" s="383"/>
      <c r="MT30" s="383"/>
      <c r="MU30" s="383"/>
      <c r="MV30" s="383"/>
      <c r="MW30" s="383"/>
      <c r="MX30" s="383"/>
      <c r="MY30" s="383"/>
      <c r="MZ30" s="383"/>
      <c r="NA30" s="383"/>
      <c r="NB30" s="383"/>
      <c r="NC30" s="383"/>
      <c r="ND30" s="383"/>
      <c r="NE30" s="383"/>
      <c r="NF30" s="383"/>
      <c r="NG30" s="383"/>
      <c r="NH30" s="383"/>
      <c r="NI30" s="383"/>
      <c r="NJ30" s="383"/>
      <c r="NK30" s="383"/>
      <c r="NL30" s="383"/>
      <c r="NM30" s="383"/>
      <c r="NN30" s="383"/>
      <c r="NO30" s="383"/>
      <c r="NP30" s="383"/>
      <c r="NQ30" s="383"/>
      <c r="NR30" s="383"/>
      <c r="NS30" s="383"/>
      <c r="NT30" s="383"/>
      <c r="NU30" s="383"/>
      <c r="NV30" s="383"/>
      <c r="NW30" s="383"/>
      <c r="NX30" s="383"/>
      <c r="NY30" s="383"/>
      <c r="NZ30" s="383"/>
      <c r="OA30" s="383"/>
      <c r="OB30" s="383"/>
      <c r="OC30" s="383"/>
      <c r="OD30" s="383"/>
      <c r="OE30" s="383"/>
      <c r="OF30" s="383"/>
      <c r="OG30" s="383"/>
      <c r="OH30" s="383"/>
      <c r="OI30" s="383"/>
      <c r="OJ30" s="383"/>
      <c r="OK30" s="383"/>
      <c r="OL30" s="383"/>
      <c r="OM30" s="383"/>
      <c r="ON30" s="383"/>
      <c r="OO30" s="383"/>
      <c r="OP30" s="383"/>
      <c r="OQ30" s="383"/>
      <c r="OR30" s="383"/>
      <c r="OS30" s="383"/>
      <c r="OT30" s="383"/>
      <c r="OU30" s="383"/>
      <c r="OV30" s="383"/>
      <c r="OW30" s="383"/>
      <c r="OX30" s="383"/>
      <c r="OY30" s="383"/>
      <c r="OZ30" s="383"/>
      <c r="PA30" s="383"/>
      <c r="PB30" s="383"/>
      <c r="PC30" s="383"/>
      <c r="PD30" s="383"/>
      <c r="PE30" s="383"/>
      <c r="PF30" s="383"/>
      <c r="PG30" s="383"/>
      <c r="PH30" s="383"/>
      <c r="PI30" s="383"/>
      <c r="PJ30" s="383"/>
      <c r="PK30" s="383"/>
      <c r="PL30" s="383"/>
      <c r="PM30" s="383"/>
      <c r="PN30" s="383"/>
      <c r="PO30" s="383"/>
      <c r="PP30" s="383"/>
      <c r="PQ30" s="383"/>
      <c r="PR30" s="383"/>
      <c r="PS30" s="383"/>
      <c r="PT30" s="383"/>
      <c r="PU30" s="383"/>
      <c r="PV30" s="383"/>
      <c r="PW30" s="383"/>
      <c r="PX30" s="383"/>
      <c r="PY30" s="383"/>
      <c r="PZ30" s="383"/>
      <c r="QA30" s="383"/>
      <c r="QB30" s="383"/>
      <c r="QC30" s="383"/>
      <c r="QD30" s="383"/>
      <c r="QE30" s="383"/>
      <c r="QF30" s="383"/>
      <c r="QG30" s="383"/>
      <c r="QH30" s="383"/>
      <c r="QI30" s="383"/>
      <c r="QJ30" s="383"/>
      <c r="QK30" s="383"/>
      <c r="QL30" s="383"/>
      <c r="QM30" s="383"/>
      <c r="QN30" s="383"/>
      <c r="QO30" s="383"/>
      <c r="QP30" s="383"/>
      <c r="QQ30" s="383"/>
      <c r="QR30" s="383"/>
      <c r="QS30" s="383"/>
      <c r="QT30" s="383"/>
      <c r="QU30" s="383"/>
      <c r="QV30" s="383"/>
      <c r="QW30" s="383"/>
      <c r="QX30" s="383"/>
      <c r="QY30" s="383"/>
      <c r="QZ30" s="383"/>
      <c r="RA30" s="383"/>
      <c r="RB30" s="383"/>
      <c r="RC30" s="383"/>
      <c r="RD30" s="383"/>
      <c r="RE30" s="383"/>
      <c r="RF30" s="383"/>
      <c r="RG30" s="383"/>
      <c r="RH30" s="383"/>
      <c r="RI30" s="383"/>
      <c r="RJ30" s="383"/>
      <c r="RK30" s="383"/>
      <c r="RL30" s="383"/>
      <c r="RM30" s="383"/>
      <c r="RN30" s="383"/>
      <c r="RO30" s="383"/>
      <c r="RP30" s="383"/>
      <c r="RQ30" s="383"/>
      <c r="RR30" s="383"/>
      <c r="RS30" s="383"/>
      <c r="RT30" s="383"/>
      <c r="RU30" s="383"/>
      <c r="RV30" s="383"/>
      <c r="RW30" s="383"/>
      <c r="RX30" s="383"/>
      <c r="RY30" s="383"/>
      <c r="RZ30" s="383"/>
      <c r="SA30" s="383"/>
      <c r="SB30" s="383"/>
      <c r="SC30" s="383"/>
      <c r="SD30" s="383"/>
      <c r="SE30" s="383"/>
      <c r="SF30" s="383"/>
      <c r="SG30" s="383"/>
      <c r="SH30" s="383"/>
      <c r="SI30" s="383"/>
      <c r="SJ30" s="383"/>
      <c r="SK30" s="383"/>
      <c r="SL30" s="383"/>
      <c r="SM30" s="383"/>
      <c r="SN30" s="383"/>
      <c r="SO30" s="383"/>
      <c r="SP30" s="383"/>
      <c r="SQ30" s="383"/>
      <c r="SR30" s="383"/>
      <c r="SS30" s="383"/>
      <c r="ST30" s="383"/>
      <c r="SU30" s="383"/>
      <c r="SV30" s="383"/>
      <c r="SW30" s="383"/>
      <c r="SX30" s="383"/>
      <c r="SY30" s="383"/>
      <c r="SZ30" s="383"/>
      <c r="TA30" s="383"/>
      <c r="TB30" s="383"/>
      <c r="TC30" s="383"/>
      <c r="TD30" s="383"/>
      <c r="TE30" s="383"/>
      <c r="TF30" s="383"/>
      <c r="TG30" s="383"/>
      <c r="TH30" s="383"/>
      <c r="TI30" s="383"/>
      <c r="TJ30" s="383"/>
      <c r="TK30" s="383"/>
      <c r="TL30" s="383"/>
      <c r="TM30" s="383"/>
      <c r="TN30" s="383"/>
      <c r="TO30" s="383"/>
      <c r="TP30" s="383"/>
      <c r="TQ30" s="383"/>
      <c r="TR30" s="383"/>
      <c r="TS30" s="383"/>
      <c r="TT30" s="383"/>
      <c r="TU30" s="383"/>
      <c r="TV30" s="383"/>
      <c r="TW30" s="383"/>
      <c r="TX30" s="383"/>
      <c r="TY30" s="383"/>
      <c r="TZ30" s="383"/>
      <c r="UA30" s="383"/>
      <c r="UB30" s="383"/>
      <c r="UC30" s="383"/>
      <c r="UD30" s="383"/>
      <c r="UE30" s="383"/>
      <c r="UF30" s="383"/>
      <c r="UG30" s="383"/>
      <c r="UH30" s="383"/>
      <c r="UI30" s="383"/>
      <c r="UJ30" s="383"/>
      <c r="UK30" s="383"/>
      <c r="UL30" s="383"/>
      <c r="UM30" s="383"/>
      <c r="UN30" s="383"/>
      <c r="UO30" s="383"/>
      <c r="UP30" s="383"/>
      <c r="UQ30" s="383"/>
      <c r="UR30" s="383"/>
      <c r="US30" s="383"/>
      <c r="UT30" s="383"/>
      <c r="UU30" s="383"/>
      <c r="UV30" s="383"/>
      <c r="UW30" s="383"/>
      <c r="UX30" s="383"/>
      <c r="UY30" s="383"/>
      <c r="UZ30" s="383"/>
      <c r="VA30" s="383"/>
      <c r="VB30" s="383"/>
      <c r="VC30" s="383"/>
      <c r="VD30" s="383"/>
      <c r="VE30" s="383"/>
      <c r="VF30" s="383"/>
      <c r="VG30" s="383"/>
      <c r="VH30" s="383"/>
      <c r="VI30" s="383"/>
      <c r="VJ30" s="383"/>
      <c r="VK30" s="383"/>
      <c r="VL30" s="383"/>
      <c r="VM30" s="383"/>
      <c r="VN30" s="383"/>
      <c r="VO30" s="383"/>
      <c r="VP30" s="383"/>
      <c r="VQ30" s="383"/>
      <c r="VR30" s="383"/>
      <c r="VS30" s="383"/>
      <c r="VT30" s="383"/>
      <c r="VU30" s="383"/>
      <c r="VV30" s="383"/>
      <c r="VW30" s="383"/>
      <c r="VX30" s="383"/>
      <c r="VY30" s="383"/>
      <c r="VZ30" s="383"/>
      <c r="WA30" s="383"/>
      <c r="WB30" s="383"/>
      <c r="WC30" s="383"/>
      <c r="WD30" s="383"/>
      <c r="WE30" s="383"/>
      <c r="WF30" s="383"/>
      <c r="WG30" s="383"/>
      <c r="WH30" s="383"/>
      <c r="WI30" s="383"/>
      <c r="WJ30" s="383"/>
      <c r="WK30" s="383"/>
      <c r="WL30" s="383"/>
      <c r="WM30" s="383"/>
      <c r="WN30" s="383"/>
      <c r="WO30" s="383"/>
      <c r="WP30" s="383"/>
      <c r="WQ30" s="383"/>
      <c r="WR30" s="383"/>
      <c r="WS30" s="383"/>
      <c r="WT30" s="383"/>
      <c r="WU30" s="383"/>
      <c r="WV30" s="383"/>
      <c r="WW30" s="383"/>
      <c r="WX30" s="383"/>
      <c r="WY30" s="383"/>
      <c r="WZ30" s="383"/>
      <c r="XA30" s="383"/>
      <c r="XB30" s="383"/>
      <c r="XC30" s="383"/>
      <c r="XD30" s="383"/>
      <c r="XE30" s="383"/>
      <c r="XF30" s="383"/>
      <c r="XG30" s="383"/>
      <c r="XH30" s="383"/>
      <c r="XI30" s="383"/>
      <c r="XJ30" s="383"/>
      <c r="XK30" s="383"/>
      <c r="XL30" s="383"/>
      <c r="XM30" s="383"/>
      <c r="XN30" s="383"/>
      <c r="XO30" s="383"/>
      <c r="XP30" s="383"/>
      <c r="XQ30" s="383"/>
      <c r="XR30" s="383"/>
      <c r="XS30" s="383"/>
      <c r="XT30" s="383"/>
      <c r="XU30" s="383"/>
      <c r="XV30" s="383"/>
      <c r="XW30" s="383"/>
      <c r="XX30" s="383"/>
      <c r="XY30" s="383"/>
      <c r="XZ30" s="383"/>
      <c r="YA30" s="383"/>
      <c r="YB30" s="383"/>
      <c r="YC30" s="383"/>
      <c r="YD30" s="383"/>
      <c r="YE30" s="383"/>
      <c r="YF30" s="383"/>
      <c r="YG30" s="383"/>
      <c r="YH30" s="383"/>
      <c r="YI30" s="383"/>
      <c r="YJ30" s="383"/>
      <c r="YK30" s="383"/>
      <c r="YL30" s="383"/>
      <c r="YM30" s="383"/>
      <c r="YN30" s="383"/>
      <c r="YO30" s="383"/>
      <c r="YP30" s="383"/>
      <c r="YQ30" s="383"/>
      <c r="YR30" s="383"/>
      <c r="YS30" s="383"/>
      <c r="YT30" s="383"/>
      <c r="YU30" s="383"/>
      <c r="YV30" s="383"/>
      <c r="YW30" s="383"/>
      <c r="YX30" s="383"/>
      <c r="YY30" s="383"/>
      <c r="YZ30" s="383"/>
      <c r="ZA30" s="383"/>
      <c r="ZB30" s="383"/>
      <c r="ZC30" s="383"/>
      <c r="ZD30" s="383"/>
      <c r="ZE30" s="383"/>
      <c r="ZF30" s="383"/>
      <c r="ZG30" s="383"/>
      <c r="ZH30" s="383"/>
      <c r="ZI30" s="383"/>
      <c r="ZJ30" s="383"/>
      <c r="ZK30" s="383"/>
      <c r="ZL30" s="383"/>
      <c r="ZM30" s="383"/>
      <c r="ZN30" s="383"/>
      <c r="ZO30" s="383"/>
      <c r="ZP30" s="383"/>
      <c r="ZQ30" s="383"/>
      <c r="ZR30" s="383"/>
      <c r="ZS30" s="383"/>
      <c r="ZT30" s="383"/>
      <c r="ZU30" s="383"/>
      <c r="ZV30" s="383"/>
      <c r="ZW30" s="383"/>
      <c r="ZX30" s="383"/>
      <c r="ZY30" s="383"/>
      <c r="ZZ30" s="383"/>
      <c r="AAA30" s="383"/>
      <c r="AAB30" s="383"/>
      <c r="AAC30" s="383"/>
      <c r="AAD30" s="383"/>
      <c r="AAE30" s="383"/>
      <c r="AAF30" s="383"/>
      <c r="AAG30" s="383"/>
      <c r="AAH30" s="383"/>
      <c r="AAI30" s="383"/>
      <c r="AAJ30" s="383"/>
      <c r="AAK30" s="383"/>
      <c r="AAL30" s="383"/>
      <c r="AAM30" s="383"/>
      <c r="AAN30" s="383"/>
      <c r="AAO30" s="383"/>
      <c r="AAP30" s="383"/>
      <c r="AAQ30" s="383"/>
      <c r="AAR30" s="383"/>
      <c r="AAS30" s="383"/>
      <c r="AAT30" s="383"/>
      <c r="AAU30" s="383"/>
      <c r="AAV30" s="383"/>
      <c r="AAW30" s="383"/>
      <c r="AAX30" s="383"/>
      <c r="AAY30" s="383"/>
      <c r="AAZ30" s="383"/>
      <c r="ABA30" s="383"/>
      <c r="ABB30" s="383"/>
      <c r="ABC30" s="383"/>
      <c r="ABD30" s="383"/>
      <c r="ABE30" s="383"/>
      <c r="ABF30" s="383"/>
      <c r="ABG30" s="383"/>
      <c r="ABH30" s="383"/>
      <c r="ABI30" s="383"/>
      <c r="ABJ30" s="383"/>
      <c r="ABK30" s="383"/>
      <c r="ABL30" s="383"/>
      <c r="ABM30" s="383"/>
      <c r="ABN30" s="383"/>
      <c r="ABO30" s="383"/>
      <c r="ABP30" s="383"/>
      <c r="ABQ30" s="383"/>
      <c r="ABR30" s="383"/>
      <c r="ABS30" s="383"/>
      <c r="ABT30" s="383"/>
      <c r="ABU30" s="383"/>
      <c r="ABV30" s="383"/>
      <c r="ABW30" s="383"/>
      <c r="ABX30" s="383"/>
      <c r="ABY30" s="383"/>
      <c r="ABZ30" s="383"/>
      <c r="ACA30" s="383"/>
      <c r="ACB30" s="383"/>
      <c r="ACC30" s="383"/>
      <c r="ACD30" s="383"/>
      <c r="ACE30" s="383"/>
      <c r="ACF30" s="383"/>
      <c r="ACG30" s="383"/>
      <c r="ACH30" s="383"/>
      <c r="ACI30" s="383"/>
      <c r="ACJ30" s="383"/>
      <c r="ACK30" s="383"/>
      <c r="ACL30" s="383"/>
      <c r="ACM30" s="383"/>
      <c r="ACN30" s="383"/>
      <c r="ACO30" s="383"/>
      <c r="ACP30" s="383"/>
      <c r="ACQ30" s="383"/>
      <c r="ACR30" s="383"/>
      <c r="ACS30" s="383"/>
      <c r="ACT30" s="383"/>
      <c r="ACU30" s="383"/>
      <c r="ACV30" s="383"/>
      <c r="ACW30" s="383"/>
      <c r="ACX30" s="383"/>
      <c r="ACY30" s="383"/>
      <c r="ACZ30" s="383"/>
      <c r="ADA30" s="383"/>
      <c r="ADB30" s="383"/>
      <c r="ADC30" s="383"/>
      <c r="ADD30" s="383"/>
      <c r="ADE30" s="383"/>
      <c r="ADF30" s="383"/>
      <c r="ADG30" s="383"/>
      <c r="ADH30" s="383"/>
      <c r="ADI30" s="383"/>
      <c r="ADJ30" s="383"/>
      <c r="ADK30" s="383"/>
      <c r="ADL30" s="383"/>
      <c r="ADM30" s="383"/>
      <c r="ADN30" s="383"/>
      <c r="ADO30" s="383"/>
      <c r="ADP30" s="383"/>
      <c r="ADQ30" s="383"/>
      <c r="ADR30" s="383"/>
      <c r="ADS30" s="383"/>
      <c r="ADT30" s="383"/>
      <c r="ADU30" s="383"/>
      <c r="ADV30" s="383"/>
      <c r="ADW30" s="383"/>
      <c r="ADX30" s="383"/>
      <c r="ADY30" s="383"/>
      <c r="ADZ30" s="383"/>
      <c r="AEA30" s="383"/>
      <c r="AEB30" s="383"/>
      <c r="AEC30" s="383"/>
      <c r="AED30" s="383"/>
      <c r="AEE30" s="383"/>
      <c r="AEF30" s="383"/>
      <c r="AEG30" s="383"/>
      <c r="AEH30" s="383"/>
      <c r="AEI30" s="383"/>
      <c r="AEJ30" s="383"/>
      <c r="AEK30" s="383"/>
      <c r="AEL30" s="383"/>
      <c r="AEM30" s="383"/>
      <c r="AEN30" s="383"/>
      <c r="AEO30" s="383"/>
      <c r="AEP30" s="383"/>
      <c r="AEQ30" s="383"/>
      <c r="AER30" s="383"/>
      <c r="AES30" s="383"/>
      <c r="AET30" s="383"/>
      <c r="AEU30" s="383"/>
      <c r="AEV30" s="383"/>
      <c r="AEW30" s="383"/>
      <c r="AEX30" s="383"/>
      <c r="AEY30" s="383"/>
      <c r="AEZ30" s="383"/>
      <c r="AFA30" s="383"/>
      <c r="AFB30" s="383"/>
      <c r="AFC30" s="383"/>
      <c r="AFD30" s="383"/>
      <c r="AFE30" s="383"/>
      <c r="AFF30" s="383"/>
      <c r="AFG30" s="383"/>
      <c r="AFH30" s="383"/>
      <c r="AFI30" s="383"/>
      <c r="AFJ30" s="383"/>
      <c r="AFK30" s="383"/>
      <c r="AFL30" s="383"/>
      <c r="AFM30" s="383"/>
      <c r="AFN30" s="383"/>
      <c r="AFO30" s="383"/>
      <c r="AFP30" s="383"/>
      <c r="AFQ30" s="383"/>
      <c r="AFR30" s="383"/>
      <c r="AFS30" s="383"/>
      <c r="AFT30" s="383"/>
      <c r="AFU30" s="383"/>
      <c r="AFV30" s="383"/>
      <c r="AFW30" s="383"/>
      <c r="AFX30" s="383"/>
      <c r="AFY30" s="383"/>
      <c r="AFZ30" s="383"/>
      <c r="AGA30" s="383"/>
      <c r="AGB30" s="383"/>
      <c r="AGC30" s="383"/>
      <c r="AGD30" s="383"/>
      <c r="AGE30" s="383"/>
      <c r="AGF30" s="383"/>
      <c r="AGG30" s="383"/>
      <c r="AGH30" s="383"/>
      <c r="AGI30" s="383"/>
      <c r="AGJ30" s="383"/>
      <c r="AGK30" s="383"/>
      <c r="AGL30" s="383"/>
      <c r="AGM30" s="383"/>
      <c r="AGN30" s="383"/>
      <c r="AGO30" s="383"/>
      <c r="AGP30" s="383"/>
      <c r="AGQ30" s="383"/>
      <c r="AGR30" s="383"/>
      <c r="AGS30" s="383"/>
      <c r="AGT30" s="383"/>
      <c r="AGU30" s="383"/>
      <c r="AGV30" s="383"/>
      <c r="AGW30" s="383"/>
      <c r="AGX30" s="383"/>
      <c r="AGY30" s="383"/>
      <c r="AGZ30" s="383"/>
      <c r="AHA30" s="383"/>
      <c r="AHB30" s="383"/>
      <c r="AHC30" s="383"/>
      <c r="AHD30" s="383"/>
      <c r="AHE30" s="383"/>
      <c r="AHF30" s="383"/>
      <c r="AHG30" s="383"/>
      <c r="AHH30" s="383"/>
      <c r="AHI30" s="383"/>
      <c r="AHJ30" s="383"/>
      <c r="AHK30" s="383"/>
      <c r="AHL30" s="383"/>
      <c r="AHM30" s="383"/>
      <c r="AHN30" s="383"/>
      <c r="AHO30" s="383"/>
      <c r="AHP30" s="383"/>
      <c r="AHQ30" s="383"/>
      <c r="AHR30" s="383"/>
      <c r="AHS30" s="383"/>
      <c r="AHT30" s="383"/>
      <c r="AHU30" s="383"/>
      <c r="AHV30" s="383"/>
      <c r="AHW30" s="383"/>
      <c r="AHX30" s="383"/>
      <c r="AHY30" s="383"/>
      <c r="AHZ30" s="383"/>
      <c r="AIA30" s="383"/>
      <c r="AIB30" s="383"/>
      <c r="AIC30" s="383"/>
      <c r="AID30" s="383"/>
      <c r="AIE30" s="383"/>
      <c r="AIF30" s="383"/>
      <c r="AIG30" s="383"/>
      <c r="AIH30" s="383"/>
      <c r="AII30" s="383"/>
      <c r="AIJ30" s="383"/>
      <c r="AIK30" s="383"/>
      <c r="AIL30" s="383"/>
      <c r="AIM30" s="383"/>
      <c r="AIN30" s="383"/>
      <c r="AIO30" s="383"/>
      <c r="AIP30" s="383"/>
      <c r="AIQ30" s="383"/>
      <c r="AIR30" s="383"/>
      <c r="AIS30" s="383"/>
      <c r="AIT30" s="383"/>
      <c r="AIU30" s="383"/>
      <c r="AIV30" s="383"/>
      <c r="AIW30" s="383"/>
      <c r="AIX30" s="383"/>
      <c r="AIY30" s="383"/>
      <c r="AIZ30" s="383"/>
      <c r="AJA30" s="383"/>
      <c r="AJB30" s="383"/>
      <c r="AJC30" s="383"/>
      <c r="AJD30" s="383"/>
      <c r="AJE30" s="383"/>
      <c r="AJF30" s="383"/>
      <c r="AJG30" s="383"/>
      <c r="AJH30" s="383"/>
      <c r="AJI30" s="383"/>
      <c r="AJJ30" s="383"/>
      <c r="AJK30" s="383"/>
      <c r="AJL30" s="383"/>
      <c r="AJM30" s="383"/>
      <c r="AJN30" s="383"/>
      <c r="AJO30" s="383"/>
      <c r="AJP30" s="383"/>
      <c r="AJQ30" s="383"/>
      <c r="AJR30" s="383"/>
      <c r="AJS30" s="383"/>
      <c r="AJT30" s="383"/>
      <c r="AJU30" s="383"/>
      <c r="AJV30" s="383"/>
      <c r="AJW30" s="383"/>
      <c r="AJX30" s="383"/>
      <c r="AJY30" s="383"/>
      <c r="AJZ30" s="383"/>
      <c r="AKA30" s="383"/>
      <c r="AKB30" s="383"/>
      <c r="AKC30" s="383"/>
      <c r="AKD30" s="383"/>
      <c r="AKE30" s="383"/>
      <c r="AKF30" s="383"/>
      <c r="AKG30" s="383"/>
      <c r="AKH30" s="383"/>
      <c r="AKI30" s="383"/>
      <c r="AKJ30" s="383"/>
      <c r="AKK30" s="383"/>
      <c r="AKL30" s="383"/>
      <c r="AKM30" s="383"/>
      <c r="AKN30" s="383"/>
      <c r="AKO30" s="383"/>
      <c r="AKP30" s="383"/>
      <c r="AKQ30" s="383"/>
      <c r="AKR30" s="383"/>
      <c r="AKS30" s="383"/>
      <c r="AKT30" s="383"/>
      <c r="AKU30" s="383"/>
      <c r="AKV30" s="383"/>
      <c r="AKW30" s="383"/>
      <c r="AKX30" s="383"/>
      <c r="AKY30" s="383"/>
      <c r="AKZ30" s="383"/>
      <c r="ALA30" s="383"/>
      <c r="ALB30" s="383"/>
      <c r="ALC30" s="383"/>
      <c r="ALD30" s="383"/>
      <c r="ALE30" s="383"/>
      <c r="ALF30" s="383"/>
      <c r="ALG30" s="383"/>
      <c r="ALH30" s="383"/>
      <c r="ALI30" s="383"/>
      <c r="ALJ30" s="383"/>
      <c r="ALK30" s="383"/>
      <c r="ALL30" s="383"/>
      <c r="ALM30" s="383"/>
      <c r="ALN30" s="383"/>
      <c r="ALO30" s="383"/>
      <c r="ALP30" s="383"/>
      <c r="ALQ30" s="383"/>
      <c r="ALR30" s="383"/>
      <c r="ALS30" s="383"/>
      <c r="ALT30" s="383"/>
      <c r="ALU30" s="383"/>
      <c r="ALV30" s="383"/>
      <c r="ALW30" s="383"/>
      <c r="ALX30" s="383"/>
      <c r="ALY30" s="383"/>
      <c r="ALZ30" s="383"/>
      <c r="AMA30" s="383"/>
      <c r="AMB30" s="383"/>
      <c r="AMC30" s="383"/>
      <c r="AMD30" s="383"/>
      <c r="AME30" s="383"/>
      <c r="AMF30" s="383"/>
      <c r="AMG30" s="383"/>
      <c r="AMH30" s="383"/>
      <c r="AMI30" s="383"/>
      <c r="AMJ30" s="383"/>
      <c r="AMK30" s="383"/>
      <c r="AML30" s="383"/>
      <c r="AMM30" s="383"/>
      <c r="AMN30" s="383"/>
      <c r="AMO30" s="383"/>
      <c r="AMP30" s="383"/>
      <c r="AMQ30" s="383"/>
      <c r="AMR30" s="383"/>
      <c r="AMS30" s="383"/>
      <c r="AMT30" s="383"/>
      <c r="AMU30" s="383"/>
      <c r="AMV30" s="383"/>
      <c r="AMW30" s="383"/>
      <c r="AMX30" s="383"/>
      <c r="AMY30" s="383"/>
      <c r="AMZ30" s="383"/>
      <c r="ANA30" s="383"/>
      <c r="ANB30" s="383"/>
      <c r="ANC30" s="383"/>
      <c r="AND30" s="383"/>
      <c r="ANE30" s="383"/>
      <c r="ANF30" s="383"/>
      <c r="ANG30" s="383"/>
      <c r="ANH30" s="383"/>
      <c r="ANI30" s="383"/>
      <c r="ANJ30" s="383"/>
      <c r="ANK30" s="383"/>
      <c r="ANL30" s="383"/>
      <c r="ANM30" s="383"/>
      <c r="ANN30" s="383"/>
      <c r="ANO30" s="383"/>
      <c r="ANP30" s="383"/>
      <c r="ANQ30" s="383"/>
      <c r="ANR30" s="383"/>
      <c r="ANS30" s="383"/>
      <c r="ANT30" s="383"/>
      <c r="ANU30" s="383"/>
      <c r="ANV30" s="383"/>
      <c r="ANW30" s="383"/>
      <c r="ANX30" s="383"/>
      <c r="ANY30" s="383"/>
      <c r="ANZ30" s="383"/>
      <c r="AOA30" s="383"/>
      <c r="AOB30" s="383"/>
      <c r="AOC30" s="383"/>
      <c r="AOD30" s="383"/>
      <c r="AOE30" s="383"/>
      <c r="AOF30" s="383"/>
      <c r="AOG30" s="383"/>
      <c r="AOH30" s="383"/>
      <c r="AOI30" s="383"/>
      <c r="AOJ30" s="383"/>
      <c r="AOK30" s="383"/>
      <c r="AOL30" s="383"/>
      <c r="AOM30" s="383"/>
      <c r="AON30" s="383"/>
      <c r="AOO30" s="383"/>
      <c r="AOP30" s="383"/>
      <c r="AOQ30" s="383"/>
      <c r="AOR30" s="383"/>
      <c r="AOS30" s="383"/>
      <c r="AOT30" s="383"/>
      <c r="AOU30" s="383"/>
      <c r="AOV30" s="383"/>
      <c r="AOW30" s="383"/>
      <c r="AOX30" s="383"/>
      <c r="AOY30" s="383"/>
      <c r="AOZ30" s="383"/>
      <c r="APA30" s="383"/>
      <c r="APB30" s="383"/>
      <c r="APC30" s="383"/>
      <c r="APD30" s="383"/>
      <c r="APE30" s="383"/>
      <c r="APF30" s="383"/>
      <c r="APG30" s="383"/>
      <c r="APH30" s="383"/>
      <c r="API30" s="383"/>
      <c r="APJ30" s="383"/>
      <c r="APK30" s="383"/>
      <c r="APL30" s="383"/>
      <c r="APM30" s="383"/>
      <c r="APN30" s="383"/>
      <c r="APO30" s="383"/>
      <c r="APP30" s="383"/>
      <c r="APQ30" s="383"/>
      <c r="APR30" s="383"/>
      <c r="APS30" s="383"/>
      <c r="APT30" s="383"/>
      <c r="APU30" s="383"/>
      <c r="APV30" s="383"/>
      <c r="APW30" s="383"/>
      <c r="APX30" s="383"/>
      <c r="APY30" s="383"/>
      <c r="APZ30" s="383"/>
      <c r="AQA30" s="383"/>
      <c r="AQB30" s="383"/>
      <c r="AQC30" s="383"/>
      <c r="AQD30" s="383"/>
      <c r="AQE30" s="383"/>
      <c r="AQF30" s="383"/>
      <c r="AQG30" s="383"/>
      <c r="AQH30" s="383"/>
      <c r="AQI30" s="383"/>
      <c r="AQJ30" s="383"/>
      <c r="AQK30" s="383"/>
      <c r="AQL30" s="383"/>
      <c r="AQM30" s="383"/>
      <c r="AQN30" s="383"/>
      <c r="AQO30" s="383"/>
      <c r="AQP30" s="383"/>
      <c r="AQQ30" s="383"/>
      <c r="AQR30" s="383"/>
      <c r="AQS30" s="383"/>
      <c r="AQT30" s="383"/>
      <c r="AQU30" s="383"/>
      <c r="AQV30" s="383"/>
      <c r="AQW30" s="383"/>
      <c r="AQX30" s="383"/>
      <c r="AQY30" s="383"/>
      <c r="AQZ30" s="383"/>
      <c r="ARA30" s="383"/>
      <c r="ARB30" s="383"/>
      <c r="ARC30" s="383"/>
      <c r="ARD30" s="383"/>
      <c r="ARE30" s="383"/>
      <c r="ARF30" s="383"/>
      <c r="ARG30" s="383"/>
      <c r="ARH30" s="383"/>
      <c r="ARI30" s="383"/>
      <c r="ARJ30" s="383"/>
      <c r="ARK30" s="383"/>
      <c r="ARL30" s="383"/>
      <c r="ARM30" s="383"/>
      <c r="ARN30" s="383"/>
      <c r="ARO30" s="383"/>
      <c r="ARP30" s="383"/>
      <c r="ARQ30" s="383"/>
      <c r="ARR30" s="383"/>
      <c r="ARS30" s="383"/>
      <c r="ART30" s="383"/>
      <c r="ARU30" s="383"/>
      <c r="ARV30" s="383"/>
      <c r="ARW30" s="383"/>
      <c r="ARX30" s="383"/>
      <c r="ARY30" s="383"/>
      <c r="ARZ30" s="383"/>
      <c r="ASA30" s="383"/>
      <c r="ASB30" s="383"/>
      <c r="ASC30" s="383"/>
      <c r="ASD30" s="383"/>
      <c r="ASE30" s="383"/>
      <c r="ASF30" s="383"/>
      <c r="ASG30" s="383"/>
      <c r="ASH30" s="383"/>
      <c r="ASI30" s="383"/>
      <c r="ASJ30" s="383"/>
      <c r="ASK30" s="383"/>
      <c r="ASL30" s="383"/>
      <c r="ASM30" s="383"/>
      <c r="ASN30" s="383"/>
      <c r="ASO30" s="383"/>
      <c r="ASP30" s="383"/>
      <c r="ASQ30" s="383"/>
      <c r="ASR30" s="383"/>
      <c r="ASS30" s="383"/>
      <c r="AST30" s="383"/>
      <c r="ASU30" s="383"/>
      <c r="ASV30" s="383"/>
      <c r="ASW30" s="383"/>
      <c r="ASX30" s="383"/>
      <c r="ASY30" s="383"/>
      <c r="ASZ30" s="383"/>
      <c r="ATA30" s="383"/>
      <c r="ATB30" s="383"/>
      <c r="ATC30" s="383"/>
      <c r="ATD30" s="383"/>
      <c r="ATE30" s="383"/>
      <c r="ATF30" s="383"/>
      <c r="ATG30" s="383"/>
      <c r="ATH30" s="383"/>
      <c r="ATI30" s="383"/>
      <c r="ATJ30" s="383"/>
      <c r="ATK30" s="383"/>
      <c r="ATL30" s="383"/>
      <c r="ATM30" s="383"/>
      <c r="ATN30" s="383"/>
      <c r="ATO30" s="383"/>
      <c r="ATP30" s="383"/>
      <c r="ATQ30" s="383"/>
      <c r="ATR30" s="383"/>
      <c r="ATS30" s="383"/>
      <c r="ATT30" s="383"/>
      <c r="ATU30" s="383"/>
      <c r="ATV30" s="383"/>
      <c r="ATW30" s="383"/>
      <c r="ATX30" s="383"/>
      <c r="ATY30" s="383"/>
      <c r="ATZ30" s="383"/>
      <c r="AUA30" s="383"/>
      <c r="AUB30" s="383"/>
      <c r="AUC30" s="383"/>
      <c r="AUD30" s="383"/>
      <c r="AUE30" s="383"/>
      <c r="AUF30" s="383"/>
      <c r="AUG30" s="383"/>
      <c r="AUH30" s="383"/>
      <c r="AUI30" s="383"/>
      <c r="AUJ30" s="383"/>
      <c r="AUK30" s="383"/>
      <c r="AUL30" s="383"/>
      <c r="AUM30" s="383"/>
      <c r="AUN30" s="383"/>
      <c r="AUO30" s="383"/>
      <c r="AUP30" s="383"/>
      <c r="AUQ30" s="383"/>
      <c r="AUR30" s="383"/>
      <c r="AUS30" s="383"/>
      <c r="AUT30" s="383"/>
      <c r="AUU30" s="383"/>
      <c r="AUV30" s="383"/>
      <c r="AUW30" s="383"/>
      <c r="AUX30" s="383"/>
      <c r="AUY30" s="383"/>
      <c r="AUZ30" s="383"/>
      <c r="AVA30" s="383"/>
      <c r="AVB30" s="383"/>
      <c r="AVC30" s="383"/>
      <c r="AVD30" s="383"/>
      <c r="AVE30" s="383"/>
      <c r="AVF30" s="383"/>
      <c r="AVG30" s="383"/>
      <c r="AVH30" s="383"/>
      <c r="AVI30" s="383"/>
      <c r="AVJ30" s="383"/>
      <c r="AVK30" s="383"/>
      <c r="AVL30" s="383"/>
      <c r="AVM30" s="383"/>
      <c r="AVN30" s="383"/>
      <c r="AVO30" s="383"/>
      <c r="AVP30" s="383"/>
      <c r="AVQ30" s="383"/>
      <c r="AVR30" s="383"/>
      <c r="AVS30" s="383"/>
      <c r="AVT30" s="383"/>
      <c r="AVU30" s="383"/>
      <c r="AVV30" s="383"/>
      <c r="AVW30" s="383"/>
      <c r="AVX30" s="383"/>
      <c r="AVY30" s="383"/>
      <c r="AVZ30" s="383"/>
      <c r="AWA30" s="383"/>
      <c r="AWB30" s="383"/>
      <c r="AWC30" s="383"/>
      <c r="AWD30" s="383"/>
      <c r="AWE30" s="383"/>
      <c r="AWF30" s="383"/>
      <c r="AWG30" s="383"/>
      <c r="AWH30" s="383"/>
      <c r="AWI30" s="383"/>
      <c r="AWJ30" s="383"/>
      <c r="AWK30" s="383"/>
      <c r="AWL30" s="383"/>
      <c r="AWM30" s="383"/>
      <c r="AWN30" s="383"/>
      <c r="AWO30" s="383"/>
      <c r="AWP30" s="383"/>
      <c r="AWQ30" s="383"/>
      <c r="AWR30" s="383"/>
      <c r="AWS30" s="383"/>
      <c r="AWT30" s="383"/>
      <c r="AWU30" s="383"/>
      <c r="AWV30" s="383"/>
      <c r="AWW30" s="383"/>
      <c r="AWX30" s="383"/>
      <c r="AWY30" s="383"/>
      <c r="AWZ30" s="383"/>
      <c r="AXA30" s="383"/>
      <c r="AXB30" s="383"/>
      <c r="AXC30" s="383"/>
      <c r="AXD30" s="383"/>
      <c r="AXE30" s="383"/>
      <c r="AXF30" s="383"/>
      <c r="AXG30" s="383"/>
      <c r="AXH30" s="383"/>
      <c r="AXI30" s="383"/>
      <c r="AXJ30" s="383"/>
      <c r="AXK30" s="383"/>
      <c r="AXL30" s="383"/>
      <c r="AXM30" s="383"/>
      <c r="AXN30" s="383"/>
      <c r="AXO30" s="383"/>
      <c r="AXP30" s="383"/>
      <c r="AXQ30" s="383"/>
      <c r="AXR30" s="383"/>
      <c r="AXS30" s="383"/>
      <c r="AXT30" s="383"/>
      <c r="AXU30" s="383"/>
      <c r="AXV30" s="383"/>
      <c r="AXW30" s="383"/>
      <c r="AXX30" s="383"/>
      <c r="AXY30" s="383"/>
      <c r="AXZ30" s="383"/>
      <c r="AYA30" s="383"/>
      <c r="AYB30" s="383"/>
      <c r="AYC30" s="383"/>
      <c r="AYD30" s="383"/>
      <c r="AYE30" s="383"/>
      <c r="AYF30" s="383"/>
      <c r="AYG30" s="383"/>
      <c r="AYH30" s="383"/>
      <c r="AYI30" s="383"/>
      <c r="AYJ30" s="383"/>
      <c r="AYK30" s="383"/>
      <c r="AYL30" s="383"/>
      <c r="AYM30" s="383"/>
      <c r="AYN30" s="383"/>
      <c r="AYO30" s="383"/>
      <c r="AYP30" s="383"/>
      <c r="AYQ30" s="383"/>
      <c r="AYR30" s="383"/>
      <c r="AYS30" s="383"/>
      <c r="AYT30" s="383"/>
      <c r="AYU30" s="383"/>
      <c r="AYV30" s="383"/>
      <c r="AYW30" s="383"/>
      <c r="AYX30" s="383"/>
      <c r="AYY30" s="383"/>
      <c r="AYZ30" s="383"/>
      <c r="AZA30" s="383"/>
      <c r="AZB30" s="383"/>
      <c r="AZC30" s="383"/>
      <c r="AZD30" s="383"/>
      <c r="AZE30" s="383"/>
      <c r="AZF30" s="383"/>
      <c r="AZG30" s="383"/>
      <c r="AZH30" s="383"/>
      <c r="AZI30" s="383"/>
      <c r="AZJ30" s="383"/>
      <c r="AZK30" s="383"/>
      <c r="AZL30" s="383"/>
      <c r="AZM30" s="383"/>
      <c r="AZN30" s="383"/>
      <c r="AZO30" s="383"/>
      <c r="AZP30" s="383"/>
      <c r="AZQ30" s="383"/>
      <c r="AZR30" s="383"/>
      <c r="AZS30" s="383"/>
      <c r="AZT30" s="383"/>
      <c r="AZU30" s="383"/>
      <c r="AZV30" s="383"/>
      <c r="AZW30" s="383"/>
      <c r="AZX30" s="383"/>
      <c r="AZY30" s="383"/>
      <c r="AZZ30" s="383"/>
      <c r="BAA30" s="383"/>
      <c r="BAB30" s="383"/>
      <c r="BAC30" s="383"/>
      <c r="BAD30" s="383"/>
      <c r="BAE30" s="383"/>
      <c r="BAF30" s="383"/>
      <c r="BAG30" s="383"/>
      <c r="BAH30" s="383"/>
      <c r="BAI30" s="383"/>
      <c r="BAJ30" s="383"/>
      <c r="BAK30" s="383"/>
      <c r="BAL30" s="383"/>
      <c r="BAM30" s="383"/>
      <c r="BAN30" s="383"/>
      <c r="BAO30" s="383"/>
      <c r="BAP30" s="383"/>
      <c r="BAQ30" s="383"/>
      <c r="BAR30" s="383"/>
      <c r="BAS30" s="383"/>
      <c r="BAT30" s="383"/>
      <c r="BAU30" s="383"/>
      <c r="BAV30" s="383"/>
      <c r="BAW30" s="383"/>
      <c r="BAX30" s="383"/>
      <c r="BAY30" s="383"/>
      <c r="BAZ30" s="383"/>
      <c r="BBA30" s="383"/>
      <c r="BBB30" s="383"/>
      <c r="BBC30" s="383"/>
      <c r="BBD30" s="383"/>
      <c r="BBE30" s="383"/>
      <c r="BBF30" s="383"/>
      <c r="BBG30" s="383"/>
      <c r="BBH30" s="383"/>
      <c r="BBI30" s="383"/>
      <c r="BBJ30" s="383"/>
      <c r="BBK30" s="383"/>
      <c r="BBL30" s="383"/>
      <c r="BBM30" s="383"/>
      <c r="BBN30" s="383"/>
      <c r="BBO30" s="383"/>
      <c r="BBP30" s="383"/>
      <c r="BBQ30" s="383"/>
      <c r="BBR30" s="383"/>
      <c r="BBS30" s="383"/>
      <c r="BBT30" s="383"/>
      <c r="BBU30" s="383"/>
      <c r="BBV30" s="383"/>
      <c r="BBW30" s="383"/>
      <c r="BBX30" s="383"/>
      <c r="BBY30" s="383"/>
      <c r="BBZ30" s="383"/>
      <c r="BCA30" s="383"/>
      <c r="BCB30" s="383"/>
      <c r="BCC30" s="383"/>
      <c r="BCD30" s="383"/>
      <c r="BCE30" s="383"/>
      <c r="BCF30" s="383"/>
      <c r="BCG30" s="383"/>
      <c r="BCH30" s="383"/>
      <c r="BCI30" s="383"/>
      <c r="BCJ30" s="383"/>
      <c r="BCK30" s="383"/>
      <c r="BCL30" s="383"/>
      <c r="BCM30" s="383"/>
      <c r="BCN30" s="383"/>
      <c r="BCO30" s="383"/>
      <c r="BCP30" s="383"/>
      <c r="BCQ30" s="383"/>
      <c r="BCR30" s="383"/>
      <c r="BCS30" s="383"/>
      <c r="BCT30" s="383"/>
      <c r="BCU30" s="383"/>
      <c r="BCV30" s="383"/>
      <c r="BCW30" s="383"/>
      <c r="BCX30" s="383"/>
      <c r="BCY30" s="383"/>
      <c r="BCZ30" s="383"/>
      <c r="BDA30" s="383"/>
      <c r="BDB30" s="383"/>
      <c r="BDC30" s="383"/>
      <c r="BDD30" s="383"/>
      <c r="BDE30" s="383"/>
      <c r="BDF30" s="383"/>
      <c r="BDG30" s="383"/>
      <c r="BDH30" s="383"/>
      <c r="BDI30" s="383"/>
      <c r="BDJ30" s="383"/>
      <c r="BDK30" s="383"/>
      <c r="BDL30" s="383"/>
      <c r="BDM30" s="383"/>
      <c r="BDN30" s="383"/>
      <c r="BDO30" s="383"/>
      <c r="BDP30" s="383"/>
      <c r="BDQ30" s="383"/>
      <c r="BDR30" s="383"/>
      <c r="BDS30" s="383"/>
      <c r="BDT30" s="383"/>
      <c r="BDU30" s="383"/>
      <c r="BDV30" s="383"/>
      <c r="BDW30" s="383"/>
      <c r="BDX30" s="383"/>
      <c r="BDY30" s="383"/>
      <c r="BDZ30" s="383"/>
      <c r="BEA30" s="383"/>
      <c r="BEB30" s="383"/>
      <c r="BEC30" s="383"/>
      <c r="BED30" s="383"/>
      <c r="BEE30" s="383"/>
      <c r="BEF30" s="383"/>
      <c r="BEG30" s="383"/>
      <c r="BEH30" s="383"/>
      <c r="BEI30" s="383"/>
      <c r="BEJ30" s="383"/>
      <c r="BEK30" s="383"/>
      <c r="BEL30" s="383"/>
      <c r="BEM30" s="383"/>
      <c r="BEN30" s="383"/>
      <c r="BEO30" s="383"/>
      <c r="BEP30" s="383"/>
      <c r="BEQ30" s="383"/>
      <c r="BER30" s="383"/>
      <c r="BES30" s="383"/>
      <c r="BET30" s="383"/>
      <c r="BEU30" s="383"/>
      <c r="BEV30" s="383"/>
      <c r="BEW30" s="383"/>
      <c r="BEX30" s="383"/>
      <c r="BEY30" s="383"/>
      <c r="BEZ30" s="383"/>
      <c r="BFA30" s="383"/>
      <c r="BFB30" s="383"/>
      <c r="BFC30" s="383"/>
      <c r="BFD30" s="383"/>
      <c r="BFE30" s="383"/>
      <c r="BFF30" s="383"/>
      <c r="BFG30" s="383"/>
      <c r="BFH30" s="383"/>
      <c r="BFI30" s="383"/>
      <c r="BFJ30" s="383"/>
      <c r="BFK30" s="383"/>
      <c r="BFL30" s="383"/>
      <c r="BFM30" s="383"/>
      <c r="BFN30" s="383"/>
      <c r="BFO30" s="383"/>
      <c r="BFP30" s="383"/>
      <c r="BFQ30" s="383"/>
      <c r="BFR30" s="383"/>
      <c r="BFS30" s="383"/>
      <c r="BFT30" s="383"/>
      <c r="BFU30" s="383"/>
      <c r="BFV30" s="383"/>
      <c r="BFW30" s="383"/>
      <c r="BFX30" s="383"/>
      <c r="BFY30" s="383"/>
      <c r="BFZ30" s="383"/>
      <c r="BGA30" s="383"/>
      <c r="BGB30" s="383"/>
      <c r="BGC30" s="383"/>
      <c r="BGD30" s="383"/>
      <c r="BGE30" s="383"/>
      <c r="BGF30" s="383"/>
      <c r="BGG30" s="383"/>
      <c r="BGH30" s="383"/>
      <c r="BGI30" s="383"/>
      <c r="BGJ30" s="383"/>
      <c r="BGK30" s="383"/>
      <c r="BGL30" s="383"/>
      <c r="BGM30" s="383"/>
      <c r="BGN30" s="383"/>
      <c r="BGO30" s="383"/>
      <c r="BGP30" s="383"/>
      <c r="BGQ30" s="383"/>
      <c r="BGR30" s="383"/>
      <c r="BGS30" s="383"/>
      <c r="BGT30" s="383"/>
      <c r="BGU30" s="383"/>
      <c r="BGV30" s="383"/>
      <c r="BGW30" s="383"/>
      <c r="BGX30" s="383"/>
      <c r="BGY30" s="383"/>
      <c r="BGZ30" s="383"/>
      <c r="BHA30" s="383"/>
      <c r="BHB30" s="383"/>
      <c r="BHC30" s="383"/>
      <c r="BHD30" s="383"/>
      <c r="BHE30" s="383"/>
      <c r="BHF30" s="383"/>
      <c r="BHG30" s="383"/>
      <c r="BHH30" s="383"/>
      <c r="BHI30" s="383"/>
      <c r="BHJ30" s="383"/>
      <c r="BHK30" s="383"/>
      <c r="BHL30" s="383"/>
      <c r="BHM30" s="383"/>
      <c r="BHN30" s="383"/>
      <c r="BHO30" s="383"/>
      <c r="BHP30" s="383"/>
      <c r="BHQ30" s="383"/>
      <c r="BHR30" s="383"/>
      <c r="BHS30" s="383"/>
      <c r="BHT30" s="383"/>
      <c r="BHU30" s="383"/>
      <c r="BHV30" s="383"/>
      <c r="BHW30" s="383"/>
      <c r="BHX30" s="383"/>
      <c r="BHY30" s="383"/>
      <c r="BHZ30" s="383"/>
      <c r="BIA30" s="383"/>
      <c r="BIB30" s="383"/>
      <c r="BIC30" s="383"/>
      <c r="BID30" s="383"/>
      <c r="BIE30" s="383"/>
      <c r="BIF30" s="383"/>
      <c r="BIG30" s="383"/>
      <c r="BIH30" s="383"/>
      <c r="BII30" s="383"/>
      <c r="BIJ30" s="383"/>
      <c r="BIK30" s="383"/>
      <c r="BIL30" s="383"/>
      <c r="BIM30" s="383"/>
      <c r="BIN30" s="383"/>
      <c r="BIO30" s="383"/>
      <c r="BIP30" s="383"/>
      <c r="BIQ30" s="383"/>
      <c r="BIR30" s="383"/>
      <c r="BIS30" s="383"/>
      <c r="BIT30" s="383"/>
      <c r="BIU30" s="383"/>
      <c r="BIV30" s="383"/>
      <c r="BIW30" s="383"/>
      <c r="BIX30" s="383"/>
      <c r="BIY30" s="383"/>
      <c r="BIZ30" s="383"/>
      <c r="BJA30" s="383"/>
      <c r="BJB30" s="383"/>
      <c r="BJC30" s="383"/>
      <c r="BJD30" s="383"/>
      <c r="BJE30" s="383"/>
      <c r="BJF30" s="383"/>
      <c r="BJG30" s="383"/>
      <c r="BJH30" s="383"/>
      <c r="BJI30" s="383"/>
      <c r="BJJ30" s="383"/>
      <c r="BJK30" s="383"/>
      <c r="BJL30" s="383"/>
      <c r="BJM30" s="383"/>
      <c r="BJN30" s="383"/>
      <c r="BJO30" s="383"/>
      <c r="BJP30" s="383"/>
      <c r="BJQ30" s="383"/>
      <c r="BJR30" s="383"/>
      <c r="BJS30" s="383"/>
      <c r="BJT30" s="383"/>
      <c r="BJU30" s="383"/>
      <c r="BJV30" s="383"/>
      <c r="BJW30" s="383"/>
      <c r="BJX30" s="383"/>
      <c r="BJY30" s="383"/>
      <c r="BJZ30" s="383"/>
      <c r="BKA30" s="383"/>
      <c r="BKB30" s="383"/>
      <c r="BKC30" s="383"/>
      <c r="BKD30" s="383"/>
      <c r="BKE30" s="383"/>
      <c r="BKF30" s="383"/>
      <c r="BKG30" s="383"/>
      <c r="BKH30" s="383"/>
      <c r="BKI30" s="383"/>
      <c r="BKJ30" s="383"/>
      <c r="BKK30" s="383"/>
      <c r="BKL30" s="383"/>
      <c r="BKM30" s="383"/>
      <c r="BKN30" s="383"/>
      <c r="BKO30" s="383"/>
      <c r="BKP30" s="383"/>
      <c r="BKQ30" s="383"/>
      <c r="BKR30" s="383"/>
      <c r="BKS30" s="383"/>
      <c r="BKT30" s="383"/>
      <c r="BKU30" s="383"/>
      <c r="BKV30" s="383"/>
      <c r="BKW30" s="383"/>
      <c r="BKX30" s="383"/>
      <c r="BKY30" s="383"/>
      <c r="BKZ30" s="383"/>
      <c r="BLA30" s="383"/>
      <c r="BLB30" s="383"/>
      <c r="BLC30" s="383"/>
      <c r="BLD30" s="383"/>
      <c r="BLE30" s="383"/>
      <c r="BLF30" s="383"/>
      <c r="BLG30" s="383"/>
      <c r="BLH30" s="383"/>
      <c r="BLI30" s="383"/>
      <c r="BLJ30" s="383"/>
      <c r="BLK30" s="383"/>
      <c r="BLL30" s="383"/>
      <c r="BLM30" s="383"/>
      <c r="BLN30" s="383"/>
      <c r="BLO30" s="383"/>
      <c r="BLP30" s="383"/>
      <c r="BLQ30" s="383"/>
      <c r="BLR30" s="383"/>
      <c r="BLS30" s="383"/>
      <c r="BLT30" s="383"/>
      <c r="BLU30" s="383"/>
      <c r="BLV30" s="383"/>
      <c r="BLW30" s="383"/>
      <c r="BLX30" s="383"/>
      <c r="BLY30" s="383"/>
      <c r="BLZ30" s="383"/>
      <c r="BMA30" s="383"/>
      <c r="BMB30" s="383"/>
      <c r="BMC30" s="383"/>
      <c r="BMD30" s="383"/>
      <c r="BME30" s="383"/>
      <c r="BMF30" s="383"/>
      <c r="BMG30" s="383"/>
      <c r="BMH30" s="383"/>
      <c r="BMI30" s="383"/>
      <c r="BMJ30" s="383"/>
      <c r="BMK30" s="383"/>
      <c r="BML30" s="383"/>
      <c r="BMM30" s="383"/>
      <c r="BMN30" s="383"/>
      <c r="BMO30" s="383"/>
      <c r="BMP30" s="383"/>
      <c r="BMQ30" s="383"/>
      <c r="BMR30" s="383"/>
      <c r="BMS30" s="383"/>
      <c r="BMT30" s="383"/>
      <c r="BMU30" s="383"/>
      <c r="BMV30" s="383"/>
      <c r="BMW30" s="383"/>
      <c r="BMX30" s="383"/>
      <c r="BMY30" s="383"/>
      <c r="BMZ30" s="383"/>
      <c r="BNA30" s="383"/>
      <c r="BNB30" s="383"/>
      <c r="BNC30" s="383"/>
      <c r="BND30" s="383"/>
      <c r="BNE30" s="383"/>
      <c r="BNF30" s="383"/>
      <c r="BNG30" s="383"/>
      <c r="BNH30" s="383"/>
      <c r="BNI30" s="383"/>
      <c r="BNJ30" s="383"/>
      <c r="BNK30" s="383"/>
      <c r="BNL30" s="383"/>
      <c r="BNM30" s="383"/>
      <c r="BNN30" s="383"/>
      <c r="BNO30" s="383"/>
      <c r="BNP30" s="383"/>
      <c r="BNQ30" s="383"/>
      <c r="BNR30" s="383"/>
      <c r="BNS30" s="383"/>
      <c r="BNT30" s="383"/>
      <c r="BNU30" s="383"/>
      <c r="BNV30" s="383"/>
      <c r="BNW30" s="383"/>
      <c r="BNX30" s="383"/>
      <c r="BNY30" s="383"/>
      <c r="BNZ30" s="383"/>
      <c r="BOA30" s="383"/>
      <c r="BOB30" s="383"/>
      <c r="BOC30" s="383"/>
      <c r="BOD30" s="383"/>
      <c r="BOE30" s="383"/>
      <c r="BOF30" s="383"/>
      <c r="BOG30" s="383"/>
      <c r="BOH30" s="383"/>
      <c r="BOI30" s="383"/>
      <c r="BOJ30" s="383"/>
      <c r="BOK30" s="383"/>
      <c r="BOL30" s="383"/>
      <c r="BOM30" s="383"/>
      <c r="BON30" s="383"/>
      <c r="BOO30" s="383"/>
      <c r="BOP30" s="383"/>
      <c r="BOQ30" s="383"/>
      <c r="BOR30" s="383"/>
      <c r="BOS30" s="383"/>
      <c r="BOT30" s="383"/>
      <c r="BOU30" s="383"/>
      <c r="BOV30" s="383"/>
      <c r="BOW30" s="383"/>
      <c r="BOX30" s="383"/>
      <c r="BOY30" s="383"/>
      <c r="BOZ30" s="383"/>
      <c r="BPA30" s="383"/>
      <c r="BPB30" s="383"/>
      <c r="BPC30" s="383"/>
      <c r="BPD30" s="383"/>
      <c r="BPE30" s="383"/>
      <c r="BPF30" s="383"/>
      <c r="BPG30" s="383"/>
      <c r="BPH30" s="383"/>
      <c r="BPI30" s="383"/>
      <c r="BPJ30" s="383"/>
      <c r="BPK30" s="383"/>
      <c r="BPL30" s="383"/>
      <c r="BPM30" s="383"/>
      <c r="BPN30" s="383"/>
      <c r="BPO30" s="383"/>
      <c r="BPP30" s="383"/>
      <c r="BPQ30" s="383"/>
      <c r="BPR30" s="383"/>
      <c r="BPS30" s="383"/>
      <c r="BPT30" s="383"/>
      <c r="BPU30" s="383"/>
      <c r="BPV30" s="383"/>
      <c r="BPW30" s="383"/>
      <c r="BPX30" s="383"/>
      <c r="BPY30" s="383"/>
      <c r="BPZ30" s="383"/>
      <c r="BQA30" s="383"/>
      <c r="BQB30" s="383"/>
      <c r="BQC30" s="383"/>
      <c r="BQD30" s="383"/>
      <c r="BQE30" s="383"/>
      <c r="BQF30" s="383"/>
      <c r="BQG30" s="383"/>
      <c r="BQH30" s="383"/>
      <c r="BQI30" s="383"/>
      <c r="BQJ30" s="383"/>
      <c r="BQK30" s="383"/>
      <c r="BQL30" s="383"/>
      <c r="BQM30" s="383"/>
      <c r="BQN30" s="383"/>
      <c r="BQO30" s="383"/>
      <c r="BQP30" s="383"/>
      <c r="BQQ30" s="383"/>
      <c r="BQR30" s="383"/>
      <c r="BQS30" s="383"/>
      <c r="BQT30" s="383"/>
      <c r="BQU30" s="383"/>
      <c r="BQV30" s="383"/>
      <c r="BQW30" s="383"/>
      <c r="BQX30" s="383"/>
      <c r="BQY30" s="383"/>
      <c r="BQZ30" s="383"/>
      <c r="BRA30" s="383"/>
      <c r="BRB30" s="383"/>
      <c r="BRC30" s="383"/>
      <c r="BRD30" s="383"/>
      <c r="BRE30" s="383"/>
      <c r="BRF30" s="383"/>
      <c r="BRG30" s="383"/>
      <c r="BRH30" s="383"/>
      <c r="BRI30" s="383"/>
      <c r="BRJ30" s="383"/>
      <c r="BRK30" s="383"/>
      <c r="BRL30" s="383"/>
      <c r="BRM30" s="383"/>
      <c r="BRN30" s="383"/>
      <c r="BRO30" s="383"/>
      <c r="BRP30" s="383"/>
      <c r="BRQ30" s="383"/>
      <c r="BRR30" s="383"/>
      <c r="BRS30" s="383"/>
      <c r="BRT30" s="383"/>
      <c r="BRU30" s="383"/>
      <c r="BRV30" s="383"/>
      <c r="BRW30" s="383"/>
      <c r="BRX30" s="383"/>
      <c r="BRY30" s="383"/>
      <c r="BRZ30" s="383"/>
      <c r="BSA30" s="383"/>
      <c r="BSB30" s="383"/>
      <c r="BSC30" s="383"/>
      <c r="BSD30" s="383"/>
      <c r="BSE30" s="383"/>
      <c r="BSF30" s="383"/>
      <c r="BSG30" s="383"/>
      <c r="BSH30" s="383"/>
      <c r="BSI30" s="383"/>
      <c r="BSJ30" s="383"/>
      <c r="BSK30" s="383"/>
      <c r="BSL30" s="383"/>
      <c r="BSM30" s="383"/>
      <c r="BSN30" s="383"/>
      <c r="BSO30" s="383"/>
      <c r="BSP30" s="383"/>
      <c r="BSQ30" s="383"/>
      <c r="BSR30" s="383"/>
      <c r="BSS30" s="383"/>
      <c r="BST30" s="383"/>
      <c r="BSU30" s="383"/>
      <c r="BSV30" s="383"/>
      <c r="BSW30" s="383"/>
      <c r="BSX30" s="383"/>
      <c r="BSY30" s="383"/>
      <c r="BSZ30" s="383"/>
      <c r="BTA30" s="383"/>
      <c r="BTB30" s="383"/>
      <c r="BTC30" s="383"/>
      <c r="BTD30" s="383"/>
      <c r="BTE30" s="383"/>
      <c r="BTF30" s="383"/>
      <c r="BTG30" s="383"/>
      <c r="BTH30" s="383"/>
      <c r="BTI30" s="383"/>
      <c r="BTJ30" s="383"/>
      <c r="BTK30" s="383"/>
      <c r="BTL30" s="383"/>
      <c r="BTM30" s="383"/>
      <c r="BTN30" s="383"/>
      <c r="BTO30" s="383"/>
      <c r="BTP30" s="383"/>
      <c r="BTQ30" s="383"/>
      <c r="BTR30" s="383"/>
      <c r="BTS30" s="383"/>
      <c r="BTT30" s="383"/>
      <c r="BTU30" s="383"/>
      <c r="BTV30" s="383"/>
      <c r="BTW30" s="383"/>
      <c r="BTX30" s="383"/>
      <c r="BTY30" s="383"/>
      <c r="BTZ30" s="383"/>
      <c r="BUA30" s="383"/>
      <c r="BUB30" s="383"/>
      <c r="BUC30" s="383"/>
      <c r="BUD30" s="383"/>
      <c r="BUE30" s="383"/>
      <c r="BUF30" s="383"/>
      <c r="BUG30" s="383"/>
      <c r="BUH30" s="383"/>
      <c r="BUI30" s="383"/>
      <c r="BUJ30" s="383"/>
      <c r="BUK30" s="383"/>
      <c r="BUL30" s="383"/>
      <c r="BUM30" s="383"/>
      <c r="BUN30" s="383"/>
      <c r="BUO30" s="383"/>
      <c r="BUP30" s="383"/>
      <c r="BUQ30" s="383"/>
      <c r="BUR30" s="383"/>
      <c r="BUS30" s="383"/>
      <c r="BUT30" s="383"/>
      <c r="BUU30" s="383"/>
      <c r="BUV30" s="383"/>
      <c r="BUW30" s="383"/>
      <c r="BUX30" s="383"/>
      <c r="BUY30" s="383"/>
      <c r="BUZ30" s="383"/>
      <c r="BVA30" s="383"/>
      <c r="BVB30" s="383"/>
      <c r="BVC30" s="383"/>
      <c r="BVD30" s="383"/>
      <c r="BVE30" s="383"/>
      <c r="BVF30" s="383"/>
      <c r="BVG30" s="383"/>
      <c r="BVH30" s="383"/>
      <c r="BVI30" s="383"/>
      <c r="BVJ30" s="383"/>
      <c r="BVK30" s="383"/>
      <c r="BVL30" s="383"/>
      <c r="BVM30" s="383"/>
      <c r="BVN30" s="383"/>
      <c r="BVO30" s="383"/>
      <c r="BVP30" s="383"/>
      <c r="BVQ30" s="383"/>
      <c r="BVR30" s="383"/>
      <c r="BVS30" s="383"/>
      <c r="BVT30" s="383"/>
      <c r="BVU30" s="383"/>
      <c r="BVV30" s="383"/>
      <c r="BVW30" s="383"/>
      <c r="BVX30" s="383"/>
      <c r="BVY30" s="383"/>
      <c r="BVZ30" s="383"/>
      <c r="BWA30" s="383"/>
      <c r="BWB30" s="383"/>
      <c r="BWC30" s="383"/>
      <c r="BWD30" s="383"/>
      <c r="BWE30" s="383"/>
      <c r="BWF30" s="383"/>
      <c r="BWG30" s="383"/>
      <c r="BWH30" s="383"/>
      <c r="BWI30" s="383"/>
      <c r="BWJ30" s="383"/>
      <c r="BWK30" s="383"/>
      <c r="BWL30" s="383"/>
      <c r="BWM30" s="383"/>
      <c r="BWN30" s="383"/>
      <c r="BWO30" s="383"/>
      <c r="BWP30" s="383"/>
      <c r="BWQ30" s="383"/>
      <c r="BWR30" s="383"/>
      <c r="BWS30" s="383"/>
      <c r="BWT30" s="383"/>
      <c r="BWU30" s="383"/>
      <c r="BWV30" s="383"/>
      <c r="BWW30" s="383"/>
      <c r="BWX30" s="383"/>
      <c r="BWY30" s="383"/>
      <c r="BWZ30" s="383"/>
      <c r="BXA30" s="383"/>
      <c r="BXB30" s="383"/>
      <c r="BXC30" s="383"/>
      <c r="BXD30" s="383"/>
      <c r="BXE30" s="383"/>
      <c r="BXF30" s="383"/>
      <c r="BXG30" s="383"/>
      <c r="BXH30" s="383"/>
      <c r="BXI30" s="383"/>
      <c r="BXJ30" s="383"/>
      <c r="BXK30" s="383"/>
      <c r="BXL30" s="383"/>
      <c r="BXM30" s="383"/>
      <c r="BXN30" s="383"/>
      <c r="BXO30" s="383"/>
      <c r="BXP30" s="383"/>
      <c r="BXQ30" s="383"/>
      <c r="BXR30" s="383"/>
      <c r="BXS30" s="383"/>
      <c r="BXT30" s="383"/>
      <c r="BXU30" s="383"/>
      <c r="BXV30" s="383"/>
      <c r="BXW30" s="383"/>
      <c r="BXX30" s="383"/>
      <c r="BXY30" s="383"/>
      <c r="BXZ30" s="383"/>
      <c r="BYA30" s="383"/>
      <c r="BYB30" s="383"/>
      <c r="BYC30" s="383"/>
      <c r="BYD30" s="383"/>
      <c r="BYE30" s="383"/>
      <c r="BYF30" s="383"/>
      <c r="BYG30" s="383"/>
      <c r="BYH30" s="383"/>
      <c r="BYI30" s="383"/>
      <c r="BYJ30" s="383"/>
      <c r="BYK30" s="383"/>
      <c r="BYL30" s="383"/>
      <c r="BYM30" s="383"/>
      <c r="BYN30" s="383"/>
      <c r="BYO30" s="383"/>
      <c r="BYP30" s="383"/>
      <c r="BYQ30" s="383"/>
      <c r="BYR30" s="383"/>
      <c r="BYS30" s="383"/>
      <c r="BYT30" s="383"/>
      <c r="BYU30" s="383"/>
      <c r="BYV30" s="383"/>
      <c r="BYW30" s="383"/>
      <c r="BYX30" s="383"/>
      <c r="BYY30" s="383"/>
      <c r="BYZ30" s="383"/>
      <c r="BZA30" s="383"/>
      <c r="BZB30" s="383"/>
      <c r="BZC30" s="383"/>
      <c r="BZD30" s="383"/>
      <c r="BZE30" s="383"/>
      <c r="BZF30" s="383"/>
      <c r="BZG30" s="383"/>
      <c r="BZH30" s="383"/>
      <c r="BZI30" s="383"/>
      <c r="BZJ30" s="383"/>
      <c r="BZK30" s="383"/>
      <c r="BZL30" s="383"/>
      <c r="BZM30" s="383"/>
      <c r="BZN30" s="383"/>
      <c r="BZO30" s="383"/>
      <c r="BZP30" s="383"/>
      <c r="BZQ30" s="383"/>
      <c r="BZR30" s="383"/>
      <c r="BZS30" s="383"/>
      <c r="BZT30" s="383"/>
      <c r="BZU30" s="383"/>
      <c r="BZV30" s="383"/>
      <c r="BZW30" s="383"/>
      <c r="BZX30" s="383"/>
      <c r="BZY30" s="383"/>
      <c r="BZZ30" s="383"/>
      <c r="CAA30" s="383"/>
      <c r="CAB30" s="383"/>
      <c r="CAC30" s="383"/>
      <c r="CAD30" s="383"/>
      <c r="CAE30" s="383"/>
      <c r="CAF30" s="383"/>
      <c r="CAG30" s="383"/>
      <c r="CAH30" s="383"/>
      <c r="CAI30" s="383"/>
      <c r="CAJ30" s="383"/>
      <c r="CAK30" s="383"/>
      <c r="CAL30" s="383"/>
      <c r="CAM30" s="383"/>
      <c r="CAN30" s="383"/>
      <c r="CAO30" s="383"/>
      <c r="CAP30" s="383"/>
      <c r="CAQ30" s="383"/>
      <c r="CAR30" s="383"/>
      <c r="CAS30" s="383"/>
      <c r="CAT30" s="383"/>
      <c r="CAU30" s="383"/>
      <c r="CAV30" s="383"/>
      <c r="CAW30" s="383"/>
      <c r="CAX30" s="383"/>
      <c r="CAY30" s="383"/>
      <c r="CAZ30" s="383"/>
      <c r="CBA30" s="383"/>
      <c r="CBB30" s="383"/>
      <c r="CBC30" s="383"/>
      <c r="CBD30" s="383"/>
      <c r="CBE30" s="383"/>
      <c r="CBF30" s="383"/>
      <c r="CBG30" s="383"/>
      <c r="CBH30" s="383"/>
      <c r="CBI30" s="383"/>
      <c r="CBJ30" s="383"/>
      <c r="CBK30" s="383"/>
      <c r="CBL30" s="383"/>
      <c r="CBM30" s="383"/>
      <c r="CBN30" s="383"/>
      <c r="CBO30" s="383"/>
      <c r="CBP30" s="383"/>
      <c r="CBQ30" s="383"/>
      <c r="CBR30" s="383"/>
      <c r="CBS30" s="383"/>
      <c r="CBT30" s="383"/>
      <c r="CBU30" s="383"/>
      <c r="CBV30" s="383"/>
      <c r="CBW30" s="383"/>
      <c r="CBX30" s="383"/>
      <c r="CBY30" s="383"/>
      <c r="CBZ30" s="383"/>
      <c r="CCA30" s="383"/>
      <c r="CCB30" s="383"/>
      <c r="CCC30" s="383"/>
      <c r="CCD30" s="383"/>
      <c r="CCE30" s="383"/>
      <c r="CCF30" s="383"/>
      <c r="CCG30" s="383"/>
      <c r="CCH30" s="383"/>
      <c r="CCI30" s="383"/>
      <c r="CCJ30" s="383"/>
      <c r="CCK30" s="383"/>
      <c r="CCL30" s="383"/>
      <c r="CCM30" s="383"/>
      <c r="CCN30" s="383"/>
      <c r="CCO30" s="383"/>
      <c r="CCP30" s="383"/>
      <c r="CCQ30" s="383"/>
      <c r="CCR30" s="383"/>
      <c r="CCS30" s="383"/>
      <c r="CCT30" s="383"/>
      <c r="CCU30" s="383"/>
      <c r="CCV30" s="383"/>
      <c r="CCW30" s="383"/>
      <c r="CCX30" s="383"/>
      <c r="CCY30" s="383"/>
      <c r="CCZ30" s="383"/>
      <c r="CDA30" s="383"/>
      <c r="CDB30" s="383"/>
      <c r="CDC30" s="383"/>
      <c r="CDD30" s="383"/>
      <c r="CDE30" s="383"/>
      <c r="CDF30" s="383"/>
      <c r="CDG30" s="383"/>
      <c r="CDH30" s="383"/>
      <c r="CDI30" s="383"/>
      <c r="CDJ30" s="383"/>
      <c r="CDK30" s="383"/>
      <c r="CDL30" s="383"/>
      <c r="CDM30" s="383"/>
      <c r="CDN30" s="383"/>
      <c r="CDO30" s="383"/>
      <c r="CDP30" s="383"/>
      <c r="CDQ30" s="383"/>
      <c r="CDR30" s="383"/>
      <c r="CDS30" s="383"/>
      <c r="CDT30" s="383"/>
      <c r="CDU30" s="383"/>
      <c r="CDV30" s="383"/>
      <c r="CDW30" s="383"/>
      <c r="CDX30" s="383"/>
      <c r="CDY30" s="383"/>
      <c r="CDZ30" s="383"/>
      <c r="CEA30" s="383"/>
      <c r="CEB30" s="383"/>
      <c r="CEC30" s="383"/>
      <c r="CED30" s="383"/>
      <c r="CEE30" s="383"/>
      <c r="CEF30" s="383"/>
      <c r="CEG30" s="383"/>
      <c r="CEH30" s="383"/>
      <c r="CEI30" s="383"/>
      <c r="CEJ30" s="383"/>
      <c r="CEK30" s="383"/>
      <c r="CEL30" s="383"/>
      <c r="CEM30" s="383"/>
      <c r="CEN30" s="383"/>
      <c r="CEO30" s="383"/>
      <c r="CEP30" s="383"/>
      <c r="CEQ30" s="383"/>
      <c r="CER30" s="383"/>
      <c r="CES30" s="383"/>
      <c r="CET30" s="383"/>
      <c r="CEU30" s="383"/>
      <c r="CEV30" s="383"/>
      <c r="CEW30" s="383"/>
      <c r="CEX30" s="383"/>
      <c r="CEY30" s="383"/>
      <c r="CEZ30" s="383"/>
      <c r="CFA30" s="383"/>
      <c r="CFB30" s="383"/>
      <c r="CFC30" s="383"/>
      <c r="CFD30" s="383"/>
      <c r="CFE30" s="383"/>
      <c r="CFF30" s="383"/>
      <c r="CFG30" s="383"/>
      <c r="CFH30" s="383"/>
      <c r="CFI30" s="383"/>
      <c r="CFJ30" s="383"/>
      <c r="CFK30" s="383"/>
      <c r="CFL30" s="383"/>
      <c r="CFM30" s="383"/>
      <c r="CFN30" s="383"/>
      <c r="CFO30" s="383"/>
      <c r="CFP30" s="383"/>
      <c r="CFQ30" s="383"/>
      <c r="CFR30" s="383"/>
      <c r="CFS30" s="383"/>
      <c r="CFT30" s="383"/>
      <c r="CFU30" s="383"/>
      <c r="CFV30" s="383"/>
      <c r="CFW30" s="383"/>
      <c r="CFX30" s="383"/>
      <c r="CFY30" s="383"/>
      <c r="CFZ30" s="383"/>
      <c r="CGA30" s="383"/>
      <c r="CGB30" s="383"/>
      <c r="CGC30" s="383"/>
      <c r="CGD30" s="383"/>
      <c r="CGE30" s="383"/>
      <c r="CGF30" s="383"/>
      <c r="CGG30" s="383"/>
      <c r="CGH30" s="383"/>
      <c r="CGI30" s="383"/>
      <c r="CGJ30" s="383"/>
      <c r="CGK30" s="383"/>
      <c r="CGL30" s="383"/>
      <c r="CGM30" s="383"/>
      <c r="CGN30" s="383"/>
      <c r="CGO30" s="383"/>
      <c r="CGP30" s="383"/>
      <c r="CGQ30" s="383"/>
      <c r="CGR30" s="383"/>
      <c r="CGS30" s="383"/>
      <c r="CGT30" s="383"/>
      <c r="CGU30" s="383"/>
      <c r="CGV30" s="383"/>
      <c r="CGW30" s="383"/>
      <c r="CGX30" s="383"/>
      <c r="CGY30" s="383"/>
      <c r="CGZ30" s="383"/>
      <c r="CHA30" s="383"/>
      <c r="CHB30" s="383"/>
      <c r="CHC30" s="383"/>
      <c r="CHD30" s="383"/>
      <c r="CHE30" s="383"/>
      <c r="CHF30" s="383"/>
      <c r="CHG30" s="383"/>
      <c r="CHH30" s="383"/>
      <c r="CHI30" s="383"/>
      <c r="CHJ30" s="383"/>
      <c r="CHK30" s="383"/>
      <c r="CHL30" s="383"/>
      <c r="CHM30" s="383"/>
      <c r="CHN30" s="383"/>
      <c r="CHO30" s="383"/>
      <c r="CHP30" s="383"/>
      <c r="CHQ30" s="383"/>
      <c r="CHR30" s="383"/>
      <c r="CHS30" s="383"/>
      <c r="CHT30" s="383"/>
      <c r="CHU30" s="383"/>
      <c r="CHV30" s="383"/>
      <c r="CHW30" s="383"/>
      <c r="CHX30" s="383"/>
      <c r="CHY30" s="383"/>
      <c r="CHZ30" s="383"/>
      <c r="CIA30" s="383"/>
      <c r="CIB30" s="383"/>
      <c r="CIC30" s="383"/>
      <c r="CID30" s="383"/>
      <c r="CIE30" s="383"/>
      <c r="CIF30" s="383"/>
      <c r="CIG30" s="383"/>
      <c r="CIH30" s="383"/>
      <c r="CII30" s="383"/>
      <c r="CIJ30" s="383"/>
      <c r="CIK30" s="383"/>
      <c r="CIL30" s="383"/>
      <c r="CIM30" s="383"/>
      <c r="CIN30" s="383"/>
      <c r="CIO30" s="383"/>
      <c r="CIP30" s="383"/>
      <c r="CIQ30" s="383"/>
      <c r="CIR30" s="383"/>
      <c r="CIS30" s="383"/>
      <c r="CIT30" s="383"/>
      <c r="CIU30" s="383"/>
      <c r="CIV30" s="383"/>
      <c r="CIW30" s="383"/>
      <c r="CIX30" s="383"/>
      <c r="CIY30" s="383"/>
      <c r="CIZ30" s="383"/>
      <c r="CJA30" s="383"/>
      <c r="CJB30" s="383"/>
      <c r="CJC30" s="383"/>
      <c r="CJD30" s="383"/>
      <c r="CJE30" s="383"/>
      <c r="CJF30" s="383"/>
      <c r="CJG30" s="383"/>
      <c r="CJH30" s="383"/>
      <c r="CJI30" s="383"/>
      <c r="CJJ30" s="383"/>
      <c r="CJK30" s="383"/>
      <c r="CJL30" s="383"/>
      <c r="CJM30" s="383"/>
      <c r="CJN30" s="383"/>
      <c r="CJO30" s="383"/>
      <c r="CJP30" s="383"/>
      <c r="CJQ30" s="383"/>
      <c r="CJR30" s="383"/>
      <c r="CJS30" s="383"/>
      <c r="CJT30" s="383"/>
      <c r="CJU30" s="383"/>
      <c r="CJV30" s="383"/>
      <c r="CJW30" s="383"/>
      <c r="CJX30" s="383"/>
      <c r="CJY30" s="383"/>
      <c r="CJZ30" s="383"/>
      <c r="CKA30" s="383"/>
      <c r="CKB30" s="383"/>
      <c r="CKC30" s="383"/>
      <c r="CKD30" s="383"/>
      <c r="CKE30" s="383"/>
      <c r="CKF30" s="383"/>
      <c r="CKG30" s="383"/>
      <c r="CKH30" s="383"/>
      <c r="CKI30" s="383"/>
      <c r="CKJ30" s="383"/>
      <c r="CKK30" s="383"/>
      <c r="CKL30" s="383"/>
      <c r="CKM30" s="383"/>
      <c r="CKN30" s="383"/>
      <c r="CKO30" s="383"/>
      <c r="CKP30" s="383"/>
      <c r="CKQ30" s="383"/>
      <c r="CKR30" s="383"/>
      <c r="CKS30" s="383"/>
      <c r="CKT30" s="383"/>
      <c r="CKU30" s="383"/>
      <c r="CKV30" s="383"/>
      <c r="CKW30" s="383"/>
      <c r="CKX30" s="383"/>
      <c r="CKY30" s="383"/>
      <c r="CKZ30" s="383"/>
      <c r="CLA30" s="383"/>
      <c r="CLB30" s="383"/>
      <c r="CLC30" s="383"/>
      <c r="CLD30" s="383"/>
      <c r="CLE30" s="383"/>
      <c r="CLF30" s="383"/>
      <c r="CLG30" s="383"/>
      <c r="CLH30" s="383"/>
      <c r="CLI30" s="383"/>
      <c r="CLJ30" s="383"/>
      <c r="CLK30" s="383"/>
      <c r="CLL30" s="383"/>
      <c r="CLM30" s="383"/>
      <c r="CLN30" s="383"/>
      <c r="CLO30" s="383"/>
      <c r="CLP30" s="383"/>
      <c r="CLQ30" s="383"/>
      <c r="CLR30" s="383"/>
      <c r="CLS30" s="383"/>
      <c r="CLT30" s="383"/>
      <c r="CLU30" s="383"/>
      <c r="CLV30" s="383"/>
      <c r="CLW30" s="383"/>
      <c r="CLX30" s="383"/>
      <c r="CLY30" s="383"/>
      <c r="CLZ30" s="383"/>
      <c r="CMA30" s="383"/>
      <c r="CMB30" s="383"/>
      <c r="CMC30" s="383"/>
      <c r="CMD30" s="383"/>
      <c r="CME30" s="383"/>
      <c r="CMF30" s="383"/>
      <c r="CMG30" s="383"/>
      <c r="CMH30" s="383"/>
      <c r="CMI30" s="383"/>
      <c r="CMJ30" s="383"/>
      <c r="CMK30" s="383"/>
      <c r="CML30" s="383"/>
      <c r="CMM30" s="383"/>
      <c r="CMN30" s="383"/>
      <c r="CMO30" s="383"/>
      <c r="CMP30" s="383"/>
      <c r="CMQ30" s="383"/>
      <c r="CMR30" s="383"/>
      <c r="CMS30" s="383"/>
      <c r="CMT30" s="383"/>
      <c r="CMU30" s="383"/>
      <c r="CMV30" s="383"/>
      <c r="CMW30" s="383"/>
      <c r="CMX30" s="383"/>
      <c r="CMY30" s="383"/>
      <c r="CMZ30" s="383"/>
      <c r="CNA30" s="383"/>
      <c r="CNB30" s="383"/>
      <c r="CNC30" s="383"/>
      <c r="CND30" s="383"/>
      <c r="CNE30" s="383"/>
      <c r="CNF30" s="383"/>
      <c r="CNG30" s="383"/>
      <c r="CNH30" s="383"/>
      <c r="CNI30" s="383"/>
      <c r="CNJ30" s="383"/>
      <c r="CNK30" s="383"/>
      <c r="CNL30" s="383"/>
      <c r="CNM30" s="383"/>
      <c r="CNN30" s="383"/>
      <c r="CNO30" s="383"/>
      <c r="CNP30" s="383"/>
      <c r="CNQ30" s="383"/>
      <c r="CNR30" s="383"/>
      <c r="CNS30" s="383"/>
      <c r="CNT30" s="383"/>
      <c r="CNU30" s="383"/>
      <c r="CNV30" s="383"/>
      <c r="CNW30" s="383"/>
      <c r="CNX30" s="383"/>
      <c r="CNY30" s="383"/>
      <c r="CNZ30" s="383"/>
      <c r="COA30" s="383"/>
      <c r="COB30" s="383"/>
      <c r="COC30" s="383"/>
      <c r="COD30" s="383"/>
      <c r="COE30" s="383"/>
      <c r="COF30" s="383"/>
      <c r="COG30" s="383"/>
      <c r="COH30" s="383"/>
      <c r="COI30" s="383"/>
      <c r="COJ30" s="383"/>
      <c r="COK30" s="383"/>
      <c r="COL30" s="383"/>
      <c r="COM30" s="383"/>
      <c r="CON30" s="383"/>
      <c r="COO30" s="383"/>
      <c r="COP30" s="383"/>
      <c r="COQ30" s="383"/>
      <c r="COR30" s="383"/>
      <c r="COS30" s="383"/>
      <c r="COT30" s="383"/>
      <c r="COU30" s="383"/>
      <c r="COV30" s="383"/>
      <c r="COW30" s="383"/>
      <c r="COX30" s="383"/>
      <c r="COY30" s="383"/>
      <c r="COZ30" s="383"/>
      <c r="CPA30" s="383"/>
      <c r="CPB30" s="383"/>
      <c r="CPC30" s="383"/>
      <c r="CPD30" s="383"/>
      <c r="CPE30" s="383"/>
      <c r="CPF30" s="383"/>
      <c r="CPG30" s="383"/>
      <c r="CPH30" s="383"/>
      <c r="CPI30" s="383"/>
      <c r="CPJ30" s="383"/>
      <c r="CPK30" s="383"/>
      <c r="CPL30" s="383"/>
      <c r="CPM30" s="383"/>
      <c r="CPN30" s="383"/>
      <c r="CPO30" s="383"/>
      <c r="CPP30" s="383"/>
      <c r="CPQ30" s="383"/>
      <c r="CPR30" s="383"/>
      <c r="CPS30" s="383"/>
      <c r="CPT30" s="383"/>
      <c r="CPU30" s="383"/>
      <c r="CPV30" s="383"/>
      <c r="CPW30" s="383"/>
      <c r="CPX30" s="383"/>
      <c r="CPY30" s="383"/>
      <c r="CPZ30" s="383"/>
      <c r="CQA30" s="383"/>
      <c r="CQB30" s="383"/>
      <c r="CQC30" s="383"/>
      <c r="CQD30" s="383"/>
      <c r="CQE30" s="383"/>
      <c r="CQF30" s="383"/>
      <c r="CQG30" s="383"/>
      <c r="CQH30" s="383"/>
      <c r="CQI30" s="383"/>
      <c r="CQJ30" s="383"/>
      <c r="CQK30" s="383"/>
      <c r="CQL30" s="383"/>
      <c r="CQM30" s="383"/>
      <c r="CQN30" s="383"/>
      <c r="CQO30" s="383"/>
      <c r="CQP30" s="383"/>
      <c r="CQQ30" s="383"/>
      <c r="CQR30" s="383"/>
      <c r="CQS30" s="383"/>
      <c r="CQT30" s="383"/>
      <c r="CQU30" s="383"/>
      <c r="CQV30" s="383"/>
      <c r="CQW30" s="383"/>
      <c r="CQX30" s="383"/>
      <c r="CQY30" s="383"/>
      <c r="CQZ30" s="383"/>
      <c r="CRA30" s="383"/>
      <c r="CRB30" s="383"/>
      <c r="CRC30" s="383"/>
      <c r="CRD30" s="383"/>
      <c r="CRE30" s="383"/>
      <c r="CRF30" s="383"/>
      <c r="CRG30" s="383"/>
      <c r="CRH30" s="383"/>
      <c r="CRI30" s="383"/>
      <c r="CRJ30" s="383"/>
      <c r="CRK30" s="383"/>
      <c r="CRL30" s="383"/>
      <c r="CRM30" s="383"/>
      <c r="CRN30" s="383"/>
      <c r="CRO30" s="383"/>
      <c r="CRP30" s="383"/>
      <c r="CRQ30" s="383"/>
      <c r="CRR30" s="383"/>
      <c r="CRS30" s="383"/>
      <c r="CRT30" s="383"/>
      <c r="CRU30" s="383"/>
      <c r="CRV30" s="383"/>
      <c r="CRW30" s="383"/>
      <c r="CRX30" s="383"/>
      <c r="CRY30" s="383"/>
      <c r="CRZ30" s="383"/>
      <c r="CSA30" s="383"/>
      <c r="CSB30" s="383"/>
      <c r="CSC30" s="383"/>
      <c r="CSD30" s="383"/>
      <c r="CSE30" s="383"/>
      <c r="CSF30" s="383"/>
      <c r="CSG30" s="383"/>
      <c r="CSH30" s="383"/>
      <c r="CSI30" s="383"/>
      <c r="CSJ30" s="383"/>
      <c r="CSK30" s="383"/>
      <c r="CSL30" s="383"/>
      <c r="CSM30" s="383"/>
      <c r="CSN30" s="383"/>
      <c r="CSO30" s="383"/>
      <c r="CSP30" s="383"/>
      <c r="CSQ30" s="383"/>
      <c r="CSR30" s="383"/>
      <c r="CSS30" s="383"/>
      <c r="CST30" s="383"/>
      <c r="CSU30" s="383"/>
      <c r="CSV30" s="383"/>
      <c r="CSW30" s="383"/>
      <c r="CSX30" s="383"/>
      <c r="CSY30" s="383"/>
      <c r="CSZ30" s="383"/>
      <c r="CTA30" s="383"/>
      <c r="CTB30" s="383"/>
      <c r="CTC30" s="383"/>
      <c r="CTD30" s="383"/>
      <c r="CTE30" s="383"/>
      <c r="CTF30" s="383"/>
      <c r="CTG30" s="383"/>
      <c r="CTH30" s="383"/>
      <c r="CTI30" s="383"/>
      <c r="CTJ30" s="383"/>
      <c r="CTK30" s="383"/>
      <c r="CTL30" s="383"/>
      <c r="CTM30" s="383"/>
      <c r="CTN30" s="383"/>
      <c r="CTO30" s="383"/>
      <c r="CTP30" s="383"/>
      <c r="CTQ30" s="383"/>
      <c r="CTR30" s="383"/>
      <c r="CTS30" s="383"/>
      <c r="CTT30" s="383"/>
      <c r="CTU30" s="383"/>
      <c r="CTV30" s="383"/>
      <c r="CTW30" s="383"/>
      <c r="CTX30" s="383"/>
      <c r="CTY30" s="383"/>
      <c r="CTZ30" s="383"/>
      <c r="CUA30" s="383"/>
      <c r="CUB30" s="383"/>
      <c r="CUC30" s="383"/>
      <c r="CUD30" s="383"/>
      <c r="CUE30" s="383"/>
      <c r="CUF30" s="383"/>
      <c r="CUG30" s="383"/>
      <c r="CUH30" s="383"/>
      <c r="CUI30" s="383"/>
      <c r="CUJ30" s="383"/>
      <c r="CUK30" s="383"/>
      <c r="CUL30" s="383"/>
      <c r="CUM30" s="383"/>
      <c r="CUN30" s="383"/>
      <c r="CUO30" s="383"/>
      <c r="CUP30" s="383"/>
      <c r="CUQ30" s="383"/>
      <c r="CUR30" s="383"/>
      <c r="CUS30" s="383"/>
      <c r="CUT30" s="383"/>
      <c r="CUU30" s="383"/>
      <c r="CUV30" s="383"/>
      <c r="CUW30" s="383"/>
      <c r="CUX30" s="383"/>
      <c r="CUY30" s="383"/>
      <c r="CUZ30" s="383"/>
      <c r="CVA30" s="383"/>
      <c r="CVB30" s="383"/>
      <c r="CVC30" s="383"/>
      <c r="CVD30" s="383"/>
      <c r="CVE30" s="383"/>
      <c r="CVF30" s="383"/>
      <c r="CVG30" s="383"/>
      <c r="CVH30" s="383"/>
      <c r="CVI30" s="383"/>
      <c r="CVJ30" s="383"/>
      <c r="CVK30" s="383"/>
      <c r="CVL30" s="383"/>
      <c r="CVM30" s="383"/>
      <c r="CVN30" s="383"/>
      <c r="CVO30" s="383"/>
      <c r="CVP30" s="383"/>
      <c r="CVQ30" s="383"/>
      <c r="CVR30" s="383"/>
      <c r="CVS30" s="383"/>
      <c r="CVT30" s="383"/>
      <c r="CVU30" s="383"/>
      <c r="CVV30" s="383"/>
      <c r="CVW30" s="383"/>
      <c r="CVX30" s="383"/>
      <c r="CVY30" s="383"/>
      <c r="CVZ30" s="383"/>
      <c r="CWA30" s="383"/>
      <c r="CWB30" s="383"/>
      <c r="CWC30" s="383"/>
      <c r="CWD30" s="383"/>
      <c r="CWE30" s="383"/>
      <c r="CWF30" s="383"/>
      <c r="CWG30" s="383"/>
      <c r="CWH30" s="383"/>
      <c r="CWI30" s="383"/>
      <c r="CWJ30" s="383"/>
      <c r="CWK30" s="383"/>
      <c r="CWL30" s="383"/>
      <c r="CWM30" s="383"/>
      <c r="CWN30" s="383"/>
      <c r="CWO30" s="383"/>
      <c r="CWP30" s="383"/>
      <c r="CWQ30" s="383"/>
      <c r="CWR30" s="383"/>
      <c r="CWS30" s="383"/>
      <c r="CWT30" s="383"/>
      <c r="CWU30" s="383"/>
      <c r="CWV30" s="383"/>
      <c r="CWW30" s="383"/>
      <c r="CWX30" s="383"/>
      <c r="CWY30" s="383"/>
      <c r="CWZ30" s="383"/>
      <c r="CXA30" s="383"/>
      <c r="CXB30" s="383"/>
      <c r="CXC30" s="383"/>
      <c r="CXD30" s="383"/>
      <c r="CXE30" s="383"/>
      <c r="CXF30" s="383"/>
      <c r="CXG30" s="383"/>
      <c r="CXH30" s="383"/>
      <c r="CXI30" s="383"/>
      <c r="CXJ30" s="383"/>
      <c r="CXK30" s="383"/>
      <c r="CXL30" s="383"/>
      <c r="CXM30" s="383"/>
      <c r="CXN30" s="383"/>
      <c r="CXO30" s="383"/>
      <c r="CXP30" s="383"/>
      <c r="CXQ30" s="383"/>
      <c r="CXR30" s="383"/>
      <c r="CXS30" s="383"/>
      <c r="CXT30" s="383"/>
      <c r="CXU30" s="383"/>
      <c r="CXV30" s="383"/>
      <c r="CXW30" s="383"/>
      <c r="CXX30" s="383"/>
      <c r="CXY30" s="383"/>
      <c r="CXZ30" s="383"/>
      <c r="CYA30" s="383"/>
      <c r="CYB30" s="383"/>
      <c r="CYC30" s="383"/>
      <c r="CYD30" s="383"/>
      <c r="CYE30" s="383"/>
      <c r="CYF30" s="383"/>
      <c r="CYG30" s="383"/>
      <c r="CYH30" s="383"/>
      <c r="CYI30" s="383"/>
      <c r="CYJ30" s="383"/>
      <c r="CYK30" s="383"/>
      <c r="CYL30" s="383"/>
      <c r="CYM30" s="383"/>
      <c r="CYN30" s="383"/>
      <c r="CYO30" s="383"/>
      <c r="CYP30" s="383"/>
      <c r="CYQ30" s="383"/>
      <c r="CYR30" s="383"/>
      <c r="CYS30" s="383"/>
      <c r="CYT30" s="383"/>
      <c r="CYU30" s="383"/>
      <c r="CYV30" s="383"/>
      <c r="CYW30" s="383"/>
      <c r="CYX30" s="383"/>
      <c r="CYY30" s="383"/>
      <c r="CYZ30" s="383"/>
      <c r="CZA30" s="383"/>
      <c r="CZB30" s="383"/>
      <c r="CZC30" s="383"/>
      <c r="CZD30" s="383"/>
      <c r="CZE30" s="383"/>
      <c r="CZF30" s="383"/>
      <c r="CZG30" s="383"/>
      <c r="CZH30" s="383"/>
      <c r="CZI30" s="383"/>
      <c r="CZJ30" s="383"/>
      <c r="CZK30" s="383"/>
      <c r="CZL30" s="383"/>
      <c r="CZM30" s="383"/>
      <c r="CZN30" s="383"/>
      <c r="CZO30" s="383"/>
      <c r="CZP30" s="383"/>
      <c r="CZQ30" s="383"/>
      <c r="CZR30" s="383"/>
      <c r="CZS30" s="383"/>
      <c r="CZT30" s="383"/>
      <c r="CZU30" s="383"/>
      <c r="CZV30" s="383"/>
      <c r="CZW30" s="383"/>
      <c r="CZX30" s="383"/>
      <c r="CZY30" s="383"/>
      <c r="CZZ30" s="383"/>
      <c r="DAA30" s="383"/>
      <c r="DAB30" s="383"/>
      <c r="DAC30" s="383"/>
      <c r="DAD30" s="383"/>
      <c r="DAE30" s="383"/>
      <c r="DAF30" s="383"/>
      <c r="DAG30" s="383"/>
      <c r="DAH30" s="383"/>
      <c r="DAI30" s="383"/>
      <c r="DAJ30" s="383"/>
      <c r="DAK30" s="383"/>
      <c r="DAL30" s="383"/>
      <c r="DAM30" s="383"/>
      <c r="DAN30" s="383"/>
      <c r="DAO30" s="383"/>
      <c r="DAP30" s="383"/>
      <c r="DAQ30" s="383"/>
      <c r="DAR30" s="383"/>
      <c r="DAS30" s="383"/>
      <c r="DAT30" s="383"/>
      <c r="DAU30" s="383"/>
      <c r="DAV30" s="383"/>
      <c r="DAW30" s="383"/>
      <c r="DAX30" s="383"/>
      <c r="DAY30" s="383"/>
      <c r="DAZ30" s="383"/>
      <c r="DBA30" s="383"/>
      <c r="DBB30" s="383"/>
      <c r="DBC30" s="383"/>
      <c r="DBD30" s="383"/>
      <c r="DBE30" s="383"/>
      <c r="DBF30" s="383"/>
      <c r="DBG30" s="383"/>
      <c r="DBH30" s="383"/>
      <c r="DBI30" s="383"/>
      <c r="DBJ30" s="383"/>
      <c r="DBK30" s="383"/>
      <c r="DBL30" s="383"/>
      <c r="DBM30" s="383"/>
      <c r="DBN30" s="383"/>
      <c r="DBO30" s="383"/>
      <c r="DBP30" s="383"/>
      <c r="DBQ30" s="383"/>
      <c r="DBR30" s="383"/>
      <c r="DBS30" s="383"/>
      <c r="DBT30" s="383"/>
      <c r="DBU30" s="383"/>
      <c r="DBV30" s="383"/>
      <c r="DBW30" s="383"/>
      <c r="DBX30" s="383"/>
      <c r="DBY30" s="383"/>
      <c r="DBZ30" s="383"/>
      <c r="DCA30" s="383"/>
      <c r="DCB30" s="383"/>
      <c r="DCC30" s="383"/>
      <c r="DCD30" s="383"/>
      <c r="DCE30" s="383"/>
      <c r="DCF30" s="383"/>
      <c r="DCG30" s="383"/>
      <c r="DCH30" s="383"/>
      <c r="DCI30" s="383"/>
      <c r="DCJ30" s="383"/>
      <c r="DCK30" s="383"/>
      <c r="DCL30" s="383"/>
      <c r="DCM30" s="383"/>
      <c r="DCN30" s="383"/>
      <c r="DCO30" s="383"/>
      <c r="DCP30" s="383"/>
      <c r="DCQ30" s="383"/>
      <c r="DCR30" s="383"/>
      <c r="DCS30" s="383"/>
      <c r="DCT30" s="383"/>
      <c r="DCU30" s="383"/>
      <c r="DCV30" s="383"/>
      <c r="DCW30" s="383"/>
      <c r="DCX30" s="383"/>
      <c r="DCY30" s="383"/>
      <c r="DCZ30" s="383"/>
      <c r="DDA30" s="383"/>
      <c r="DDB30" s="383"/>
      <c r="DDC30" s="383"/>
      <c r="DDD30" s="383"/>
      <c r="DDE30" s="383"/>
      <c r="DDF30" s="383"/>
      <c r="DDG30" s="383"/>
      <c r="DDH30" s="383"/>
      <c r="DDI30" s="383"/>
      <c r="DDJ30" s="383"/>
      <c r="DDK30" s="383"/>
      <c r="DDL30" s="383"/>
      <c r="DDM30" s="383"/>
      <c r="DDN30" s="383"/>
      <c r="DDO30" s="383"/>
      <c r="DDP30" s="383"/>
      <c r="DDQ30" s="383"/>
      <c r="DDR30" s="383"/>
      <c r="DDS30" s="383"/>
      <c r="DDT30" s="383"/>
      <c r="DDU30" s="383"/>
      <c r="DDV30" s="383"/>
      <c r="DDW30" s="383"/>
      <c r="DDX30" s="383"/>
      <c r="DDY30" s="383"/>
      <c r="DDZ30" s="383"/>
      <c r="DEA30" s="383"/>
      <c r="DEB30" s="383"/>
      <c r="DEC30" s="383"/>
      <c r="DED30" s="383"/>
      <c r="DEE30" s="383"/>
      <c r="DEF30" s="383"/>
      <c r="DEG30" s="383"/>
      <c r="DEH30" s="383"/>
      <c r="DEI30" s="383"/>
      <c r="DEJ30" s="383"/>
      <c r="DEK30" s="383"/>
      <c r="DEL30" s="383"/>
      <c r="DEM30" s="383"/>
      <c r="DEN30" s="383"/>
      <c r="DEO30" s="383"/>
      <c r="DEP30" s="383"/>
      <c r="DEQ30" s="383"/>
      <c r="DER30" s="383"/>
      <c r="DES30" s="383"/>
      <c r="DET30" s="383"/>
      <c r="DEU30" s="383"/>
      <c r="DEV30" s="383"/>
      <c r="DEW30" s="383"/>
      <c r="DEX30" s="383"/>
      <c r="DEY30" s="383"/>
      <c r="DEZ30" s="383"/>
      <c r="DFA30" s="383"/>
      <c r="DFB30" s="383"/>
      <c r="DFC30" s="383"/>
      <c r="DFD30" s="383"/>
      <c r="DFE30" s="383"/>
      <c r="DFF30" s="383"/>
      <c r="DFG30" s="383"/>
      <c r="DFH30" s="383"/>
      <c r="DFI30" s="383"/>
      <c r="DFJ30" s="383"/>
      <c r="DFK30" s="383"/>
      <c r="DFL30" s="383"/>
      <c r="DFM30" s="383"/>
      <c r="DFN30" s="383"/>
      <c r="DFO30" s="383"/>
      <c r="DFP30" s="383"/>
      <c r="DFQ30" s="383"/>
      <c r="DFR30" s="383"/>
      <c r="DFS30" s="383"/>
      <c r="DFT30" s="383"/>
      <c r="DFU30" s="383"/>
      <c r="DFV30" s="383"/>
      <c r="DFW30" s="383"/>
      <c r="DFX30" s="383"/>
      <c r="DFY30" s="383"/>
      <c r="DFZ30" s="383"/>
      <c r="DGA30" s="383"/>
      <c r="DGB30" s="383"/>
      <c r="DGC30" s="383"/>
      <c r="DGD30" s="383"/>
      <c r="DGE30" s="383"/>
      <c r="DGF30" s="383"/>
      <c r="DGG30" s="383"/>
      <c r="DGH30" s="383"/>
      <c r="DGI30" s="383"/>
      <c r="DGJ30" s="383"/>
      <c r="DGK30" s="383"/>
      <c r="DGL30" s="383"/>
      <c r="DGM30" s="383"/>
      <c r="DGN30" s="383"/>
      <c r="DGO30" s="383"/>
      <c r="DGP30" s="383"/>
      <c r="DGQ30" s="383"/>
      <c r="DGR30" s="383"/>
      <c r="DGS30" s="383"/>
      <c r="DGT30" s="383"/>
      <c r="DGU30" s="383"/>
      <c r="DGV30" s="383"/>
      <c r="DGW30" s="383"/>
      <c r="DGX30" s="383"/>
      <c r="DGY30" s="383"/>
      <c r="DGZ30" s="383"/>
      <c r="DHA30" s="383"/>
      <c r="DHB30" s="383"/>
      <c r="DHC30" s="383"/>
      <c r="DHD30" s="383"/>
      <c r="DHE30" s="383"/>
      <c r="DHF30" s="383"/>
      <c r="DHG30" s="383"/>
      <c r="DHH30" s="383"/>
      <c r="DHI30" s="383"/>
      <c r="DHJ30" s="383"/>
      <c r="DHK30" s="383"/>
      <c r="DHL30" s="383"/>
      <c r="DHM30" s="383"/>
      <c r="DHN30" s="383"/>
      <c r="DHO30" s="383"/>
      <c r="DHP30" s="383"/>
      <c r="DHQ30" s="383"/>
      <c r="DHR30" s="383"/>
      <c r="DHS30" s="383"/>
      <c r="DHT30" s="383"/>
      <c r="DHU30" s="383"/>
      <c r="DHV30" s="383"/>
      <c r="DHW30" s="383"/>
      <c r="DHX30" s="383"/>
      <c r="DHY30" s="383"/>
      <c r="DHZ30" s="383"/>
      <c r="DIA30" s="383"/>
      <c r="DIB30" s="383"/>
      <c r="DIC30" s="383"/>
      <c r="DID30" s="383"/>
      <c r="DIE30" s="383"/>
      <c r="DIF30" s="383"/>
      <c r="DIG30" s="383"/>
      <c r="DIH30" s="383"/>
      <c r="DII30" s="383"/>
      <c r="DIJ30" s="383"/>
      <c r="DIK30" s="383"/>
      <c r="DIL30" s="383"/>
      <c r="DIM30" s="383"/>
      <c r="DIN30" s="383"/>
      <c r="DIO30" s="383"/>
      <c r="DIP30" s="383"/>
      <c r="DIQ30" s="383"/>
      <c r="DIR30" s="383"/>
      <c r="DIS30" s="383"/>
      <c r="DIT30" s="383"/>
      <c r="DIU30" s="383"/>
      <c r="DIV30" s="383"/>
      <c r="DIW30" s="383"/>
      <c r="DIX30" s="383"/>
      <c r="DIY30" s="383"/>
      <c r="DIZ30" s="383"/>
      <c r="DJA30" s="383"/>
      <c r="DJB30" s="383"/>
      <c r="DJC30" s="383"/>
      <c r="DJD30" s="383"/>
      <c r="DJE30" s="383"/>
      <c r="DJF30" s="383"/>
      <c r="DJG30" s="383"/>
      <c r="DJH30" s="383"/>
      <c r="DJI30" s="383"/>
      <c r="DJJ30" s="383"/>
      <c r="DJK30" s="383"/>
      <c r="DJL30" s="383"/>
      <c r="DJM30" s="383"/>
      <c r="DJN30" s="383"/>
      <c r="DJO30" s="383"/>
      <c r="DJP30" s="383"/>
      <c r="DJQ30" s="383"/>
      <c r="DJR30" s="383"/>
      <c r="DJS30" s="383"/>
      <c r="DJT30" s="383"/>
      <c r="DJU30" s="383"/>
      <c r="DJV30" s="383"/>
      <c r="DJW30" s="383"/>
      <c r="DJX30" s="383"/>
      <c r="DJY30" s="383"/>
      <c r="DJZ30" s="383"/>
      <c r="DKA30" s="383"/>
      <c r="DKB30" s="383"/>
      <c r="DKC30" s="383"/>
      <c r="DKD30" s="383"/>
      <c r="DKE30" s="383"/>
      <c r="DKF30" s="383"/>
      <c r="DKG30" s="383"/>
      <c r="DKH30" s="383"/>
      <c r="DKI30" s="383"/>
      <c r="DKJ30" s="383"/>
      <c r="DKK30" s="383"/>
      <c r="DKL30" s="383"/>
      <c r="DKM30" s="383"/>
      <c r="DKN30" s="383"/>
      <c r="DKO30" s="383"/>
      <c r="DKP30" s="383"/>
      <c r="DKQ30" s="383"/>
      <c r="DKR30" s="383"/>
      <c r="DKS30" s="383"/>
      <c r="DKT30" s="383"/>
      <c r="DKU30" s="383"/>
      <c r="DKV30" s="383"/>
      <c r="DKW30" s="383"/>
      <c r="DKX30" s="383"/>
      <c r="DKY30" s="383"/>
      <c r="DKZ30" s="383"/>
      <c r="DLA30" s="383"/>
      <c r="DLB30" s="383"/>
      <c r="DLC30" s="383"/>
      <c r="DLD30" s="383"/>
      <c r="DLE30" s="383"/>
      <c r="DLF30" s="383"/>
      <c r="DLG30" s="383"/>
      <c r="DLH30" s="383"/>
      <c r="DLI30" s="383"/>
      <c r="DLJ30" s="383"/>
      <c r="DLK30" s="383"/>
      <c r="DLL30" s="383"/>
      <c r="DLM30" s="383"/>
      <c r="DLN30" s="383"/>
      <c r="DLO30" s="383"/>
      <c r="DLP30" s="383"/>
      <c r="DLQ30" s="383"/>
      <c r="DLR30" s="383"/>
      <c r="DLS30" s="383"/>
      <c r="DLT30" s="383"/>
      <c r="DLU30" s="383"/>
      <c r="DLV30" s="383"/>
      <c r="DLW30" s="383"/>
      <c r="DLX30" s="383"/>
      <c r="DLY30" s="383"/>
      <c r="DLZ30" s="383"/>
      <c r="DMA30" s="383"/>
      <c r="DMB30" s="383"/>
      <c r="DMC30" s="383"/>
      <c r="DMD30" s="383"/>
      <c r="DME30" s="383"/>
      <c r="DMF30" s="383"/>
      <c r="DMG30" s="383"/>
      <c r="DMH30" s="383"/>
      <c r="DMI30" s="383"/>
      <c r="DMJ30" s="383"/>
      <c r="DMK30" s="383"/>
      <c r="DML30" s="383"/>
      <c r="DMM30" s="383"/>
      <c r="DMN30" s="383"/>
      <c r="DMO30" s="383"/>
      <c r="DMP30" s="383"/>
      <c r="DMQ30" s="383"/>
      <c r="DMR30" s="383"/>
      <c r="DMS30" s="383"/>
      <c r="DMT30" s="383"/>
      <c r="DMU30" s="383"/>
      <c r="DMV30" s="383"/>
      <c r="DMW30" s="383"/>
      <c r="DMX30" s="383"/>
      <c r="DMY30" s="383"/>
      <c r="DMZ30" s="383"/>
      <c r="DNA30" s="383"/>
      <c r="DNB30" s="383"/>
      <c r="DNC30" s="383"/>
      <c r="DND30" s="383"/>
      <c r="DNE30" s="383"/>
      <c r="DNF30" s="383"/>
      <c r="DNG30" s="383"/>
      <c r="DNH30" s="383"/>
      <c r="DNI30" s="383"/>
      <c r="DNJ30" s="383"/>
      <c r="DNK30" s="383"/>
      <c r="DNL30" s="383"/>
      <c r="DNM30" s="383"/>
      <c r="DNN30" s="383"/>
      <c r="DNO30" s="383"/>
      <c r="DNP30" s="383"/>
      <c r="DNQ30" s="383"/>
      <c r="DNR30" s="383"/>
      <c r="DNS30" s="383"/>
      <c r="DNT30" s="383"/>
      <c r="DNU30" s="383"/>
      <c r="DNV30" s="383"/>
      <c r="DNW30" s="383"/>
      <c r="DNX30" s="383"/>
      <c r="DNY30" s="383"/>
      <c r="DNZ30" s="383"/>
      <c r="DOA30" s="383"/>
      <c r="DOB30" s="383"/>
      <c r="DOC30" s="383"/>
      <c r="DOD30" s="383"/>
      <c r="DOE30" s="383"/>
      <c r="DOF30" s="383"/>
      <c r="DOG30" s="383"/>
      <c r="DOH30" s="383"/>
      <c r="DOI30" s="383"/>
      <c r="DOJ30" s="383"/>
      <c r="DOK30" s="383"/>
      <c r="DOL30" s="383"/>
      <c r="DOM30" s="383"/>
      <c r="DON30" s="383"/>
      <c r="DOO30" s="383"/>
      <c r="DOP30" s="383"/>
      <c r="DOQ30" s="383"/>
      <c r="DOR30" s="383"/>
      <c r="DOS30" s="383"/>
      <c r="DOT30" s="383"/>
      <c r="DOU30" s="383"/>
      <c r="DOV30" s="383"/>
      <c r="DOW30" s="383"/>
      <c r="DOX30" s="383"/>
      <c r="DOY30" s="383"/>
      <c r="DOZ30" s="383"/>
      <c r="DPA30" s="383"/>
      <c r="DPB30" s="383"/>
      <c r="DPC30" s="383"/>
      <c r="DPD30" s="383"/>
      <c r="DPE30" s="383"/>
      <c r="DPF30" s="383"/>
      <c r="DPG30" s="383"/>
      <c r="DPH30" s="383"/>
      <c r="DPI30" s="383"/>
      <c r="DPJ30" s="383"/>
      <c r="DPK30" s="383"/>
      <c r="DPL30" s="383"/>
      <c r="DPM30" s="383"/>
      <c r="DPN30" s="383"/>
      <c r="DPO30" s="383"/>
      <c r="DPP30" s="383"/>
      <c r="DPQ30" s="383"/>
      <c r="DPR30" s="383"/>
      <c r="DPS30" s="383"/>
      <c r="DPT30" s="383"/>
      <c r="DPU30" s="383"/>
      <c r="DPV30" s="383"/>
      <c r="DPW30" s="383"/>
      <c r="DPX30" s="383"/>
      <c r="DPY30" s="383"/>
      <c r="DPZ30" s="383"/>
      <c r="DQA30" s="383"/>
      <c r="DQB30" s="383"/>
      <c r="DQC30" s="383"/>
      <c r="DQD30" s="383"/>
      <c r="DQE30" s="383"/>
      <c r="DQF30" s="383"/>
      <c r="DQG30" s="383"/>
      <c r="DQH30" s="383"/>
      <c r="DQI30" s="383"/>
      <c r="DQJ30" s="383"/>
      <c r="DQK30" s="383"/>
      <c r="DQL30" s="383"/>
      <c r="DQM30" s="383"/>
      <c r="DQN30" s="383"/>
      <c r="DQO30" s="383"/>
      <c r="DQP30" s="383"/>
      <c r="DQQ30" s="383"/>
      <c r="DQR30" s="383"/>
      <c r="DQS30" s="383"/>
      <c r="DQT30" s="383"/>
      <c r="DQU30" s="383"/>
      <c r="DQV30" s="383"/>
      <c r="DQW30" s="383"/>
      <c r="DQX30" s="383"/>
      <c r="DQY30" s="383"/>
      <c r="DQZ30" s="383"/>
      <c r="DRA30" s="383"/>
      <c r="DRB30" s="383"/>
      <c r="DRC30" s="383"/>
      <c r="DRD30" s="383"/>
      <c r="DRE30" s="383"/>
      <c r="DRF30" s="383"/>
      <c r="DRG30" s="383"/>
      <c r="DRH30" s="383"/>
      <c r="DRI30" s="383"/>
      <c r="DRJ30" s="383"/>
      <c r="DRK30" s="383"/>
      <c r="DRL30" s="383"/>
      <c r="DRM30" s="383"/>
      <c r="DRN30" s="383"/>
      <c r="DRO30" s="383"/>
      <c r="DRP30" s="383"/>
      <c r="DRQ30" s="383"/>
      <c r="DRR30" s="383"/>
      <c r="DRS30" s="383"/>
      <c r="DRT30" s="383"/>
      <c r="DRU30" s="383"/>
      <c r="DRV30" s="383"/>
      <c r="DRW30" s="383"/>
      <c r="DRX30" s="383"/>
      <c r="DRY30" s="383"/>
      <c r="DRZ30" s="383"/>
      <c r="DSA30" s="383"/>
      <c r="DSB30" s="383"/>
      <c r="DSC30" s="383"/>
      <c r="DSD30" s="383"/>
      <c r="DSE30" s="383"/>
      <c r="DSF30" s="383"/>
      <c r="DSG30" s="383"/>
      <c r="DSH30" s="383"/>
      <c r="DSI30" s="383"/>
      <c r="DSJ30" s="383"/>
      <c r="DSK30" s="383"/>
      <c r="DSL30" s="383"/>
      <c r="DSM30" s="383"/>
      <c r="DSN30" s="383"/>
      <c r="DSO30" s="383"/>
      <c r="DSP30" s="383"/>
      <c r="DSQ30" s="383"/>
      <c r="DSR30" s="383"/>
      <c r="DSS30" s="383"/>
      <c r="DST30" s="383"/>
      <c r="DSU30" s="383"/>
      <c r="DSV30" s="383"/>
      <c r="DSW30" s="383"/>
      <c r="DSX30" s="383"/>
      <c r="DSY30" s="383"/>
      <c r="DSZ30" s="383"/>
      <c r="DTA30" s="383"/>
      <c r="DTB30" s="383"/>
      <c r="DTC30" s="383"/>
      <c r="DTD30" s="383"/>
      <c r="DTE30" s="383"/>
      <c r="DTF30" s="383"/>
      <c r="DTG30" s="383"/>
      <c r="DTH30" s="383"/>
      <c r="DTI30" s="383"/>
      <c r="DTJ30" s="383"/>
      <c r="DTK30" s="383"/>
      <c r="DTL30" s="383"/>
      <c r="DTM30" s="383"/>
      <c r="DTN30" s="383"/>
      <c r="DTO30" s="383"/>
      <c r="DTP30" s="383"/>
      <c r="DTQ30" s="383"/>
      <c r="DTR30" s="383"/>
      <c r="DTS30" s="383"/>
      <c r="DTT30" s="383"/>
      <c r="DTU30" s="383"/>
      <c r="DTV30" s="383"/>
      <c r="DTW30" s="383"/>
      <c r="DTX30" s="383"/>
      <c r="DTY30" s="383"/>
      <c r="DTZ30" s="383"/>
      <c r="DUA30" s="383"/>
      <c r="DUB30" s="383"/>
      <c r="DUC30" s="383"/>
      <c r="DUD30" s="383"/>
      <c r="DUE30" s="383"/>
      <c r="DUF30" s="383"/>
      <c r="DUG30" s="383"/>
      <c r="DUH30" s="383"/>
      <c r="DUI30" s="383"/>
      <c r="DUJ30" s="383"/>
      <c r="DUK30" s="383"/>
      <c r="DUL30" s="383"/>
      <c r="DUM30" s="383"/>
      <c r="DUN30" s="383"/>
      <c r="DUO30" s="383"/>
      <c r="DUP30" s="383"/>
      <c r="DUQ30" s="383"/>
      <c r="DUR30" s="383"/>
      <c r="DUS30" s="383"/>
      <c r="DUT30" s="383"/>
      <c r="DUU30" s="383"/>
      <c r="DUV30" s="383"/>
      <c r="DUW30" s="383"/>
      <c r="DUX30" s="383"/>
      <c r="DUY30" s="383"/>
      <c r="DUZ30" s="383"/>
      <c r="DVA30" s="383"/>
      <c r="DVB30" s="383"/>
      <c r="DVC30" s="383"/>
      <c r="DVD30" s="383"/>
      <c r="DVE30" s="383"/>
      <c r="DVF30" s="383"/>
      <c r="DVG30" s="383"/>
      <c r="DVH30" s="383"/>
      <c r="DVI30" s="383"/>
      <c r="DVJ30" s="383"/>
      <c r="DVK30" s="383"/>
      <c r="DVL30" s="383"/>
      <c r="DVM30" s="383"/>
      <c r="DVN30" s="383"/>
      <c r="DVO30" s="383"/>
      <c r="DVP30" s="383"/>
      <c r="DVQ30" s="383"/>
      <c r="DVR30" s="383"/>
      <c r="DVS30" s="383"/>
      <c r="DVT30" s="383"/>
      <c r="DVU30" s="383"/>
      <c r="DVV30" s="383"/>
      <c r="DVW30" s="383"/>
      <c r="DVX30" s="383"/>
      <c r="DVY30" s="383"/>
      <c r="DVZ30" s="383"/>
      <c r="DWA30" s="383"/>
      <c r="DWB30" s="383"/>
      <c r="DWC30" s="383"/>
      <c r="DWD30" s="383"/>
      <c r="DWE30" s="383"/>
      <c r="DWF30" s="383"/>
      <c r="DWG30" s="383"/>
      <c r="DWH30" s="383"/>
      <c r="DWI30" s="383"/>
      <c r="DWJ30" s="383"/>
      <c r="DWK30" s="383"/>
      <c r="DWL30" s="383"/>
      <c r="DWM30" s="383"/>
      <c r="DWN30" s="383"/>
      <c r="DWO30" s="383"/>
      <c r="DWP30" s="383"/>
      <c r="DWQ30" s="383"/>
      <c r="DWR30" s="383"/>
      <c r="DWS30" s="383"/>
      <c r="DWT30" s="383"/>
      <c r="DWU30" s="383"/>
      <c r="DWV30" s="383"/>
      <c r="DWW30" s="383"/>
      <c r="DWX30" s="383"/>
      <c r="DWY30" s="383"/>
      <c r="DWZ30" s="383"/>
      <c r="DXA30" s="383"/>
      <c r="DXB30" s="383"/>
      <c r="DXC30" s="383"/>
      <c r="DXD30" s="383"/>
      <c r="DXE30" s="383"/>
      <c r="DXF30" s="383"/>
      <c r="DXG30" s="383"/>
      <c r="DXH30" s="383"/>
      <c r="DXI30" s="383"/>
      <c r="DXJ30" s="383"/>
      <c r="DXK30" s="383"/>
      <c r="DXL30" s="383"/>
      <c r="DXM30" s="383"/>
      <c r="DXN30" s="383"/>
      <c r="DXO30" s="383"/>
      <c r="DXP30" s="383"/>
      <c r="DXQ30" s="383"/>
      <c r="DXR30" s="383"/>
      <c r="DXS30" s="383"/>
      <c r="DXT30" s="383"/>
      <c r="DXU30" s="383"/>
      <c r="DXV30" s="383"/>
      <c r="DXW30" s="383"/>
      <c r="DXX30" s="383"/>
      <c r="DXY30" s="383"/>
      <c r="DXZ30" s="383"/>
      <c r="DYA30" s="383"/>
      <c r="DYB30" s="383"/>
      <c r="DYC30" s="383"/>
      <c r="DYD30" s="383"/>
      <c r="DYE30" s="383"/>
      <c r="DYF30" s="383"/>
      <c r="DYG30" s="383"/>
      <c r="DYH30" s="383"/>
      <c r="DYI30" s="383"/>
      <c r="DYJ30" s="383"/>
      <c r="DYK30" s="383"/>
      <c r="DYL30" s="383"/>
      <c r="DYM30" s="383"/>
      <c r="DYN30" s="383"/>
      <c r="DYO30" s="383"/>
      <c r="DYP30" s="383"/>
      <c r="DYQ30" s="383"/>
      <c r="DYR30" s="383"/>
      <c r="DYS30" s="383"/>
      <c r="DYT30" s="383"/>
      <c r="DYU30" s="383"/>
      <c r="DYV30" s="383"/>
      <c r="DYW30" s="383"/>
      <c r="DYX30" s="383"/>
      <c r="DYY30" s="383"/>
      <c r="DYZ30" s="383"/>
      <c r="DZA30" s="383"/>
      <c r="DZB30" s="383"/>
      <c r="DZC30" s="383"/>
      <c r="DZD30" s="383"/>
      <c r="DZE30" s="383"/>
      <c r="DZF30" s="383"/>
      <c r="DZG30" s="383"/>
      <c r="DZH30" s="383"/>
      <c r="DZI30" s="383"/>
      <c r="DZJ30" s="383"/>
      <c r="DZK30" s="383"/>
      <c r="DZL30" s="383"/>
      <c r="DZM30" s="383"/>
      <c r="DZN30" s="383"/>
      <c r="DZO30" s="383"/>
      <c r="DZP30" s="383"/>
      <c r="DZQ30" s="383"/>
      <c r="DZR30" s="383"/>
      <c r="DZS30" s="383"/>
      <c r="DZT30" s="383"/>
      <c r="DZU30" s="383"/>
      <c r="DZV30" s="383"/>
      <c r="DZW30" s="383"/>
      <c r="DZX30" s="383"/>
      <c r="DZY30" s="383"/>
      <c r="DZZ30" s="383"/>
      <c r="EAA30" s="383"/>
      <c r="EAB30" s="383"/>
      <c r="EAC30" s="383"/>
      <c r="EAD30" s="383"/>
      <c r="EAE30" s="383"/>
      <c r="EAF30" s="383"/>
      <c r="EAG30" s="383"/>
      <c r="EAH30" s="383"/>
      <c r="EAI30" s="383"/>
      <c r="EAJ30" s="383"/>
      <c r="EAK30" s="383"/>
      <c r="EAL30" s="383"/>
      <c r="EAM30" s="383"/>
      <c r="EAN30" s="383"/>
      <c r="EAO30" s="383"/>
      <c r="EAP30" s="383"/>
      <c r="EAQ30" s="383"/>
      <c r="EAR30" s="383"/>
      <c r="EAS30" s="383"/>
      <c r="EAT30" s="383"/>
      <c r="EAU30" s="383"/>
      <c r="EAV30" s="383"/>
      <c r="EAW30" s="383"/>
      <c r="EAX30" s="383"/>
      <c r="EAY30" s="383"/>
      <c r="EAZ30" s="383"/>
      <c r="EBA30" s="383"/>
      <c r="EBB30" s="383"/>
      <c r="EBC30" s="383"/>
      <c r="EBD30" s="383"/>
      <c r="EBE30" s="383"/>
      <c r="EBF30" s="383"/>
      <c r="EBG30" s="383"/>
      <c r="EBH30" s="383"/>
      <c r="EBI30" s="383"/>
      <c r="EBJ30" s="383"/>
      <c r="EBK30" s="383"/>
      <c r="EBL30" s="383"/>
      <c r="EBM30" s="383"/>
      <c r="EBN30" s="383"/>
      <c r="EBO30" s="383"/>
      <c r="EBP30" s="383"/>
      <c r="EBQ30" s="383"/>
      <c r="EBR30" s="383"/>
      <c r="EBS30" s="383"/>
      <c r="EBT30" s="383"/>
      <c r="EBU30" s="383"/>
      <c r="EBV30" s="383"/>
      <c r="EBW30" s="383"/>
      <c r="EBX30" s="383"/>
      <c r="EBY30" s="383"/>
      <c r="EBZ30" s="383"/>
      <c r="ECA30" s="383"/>
      <c r="ECB30" s="383"/>
      <c r="ECC30" s="383"/>
      <c r="ECD30" s="383"/>
      <c r="ECE30" s="383"/>
      <c r="ECF30" s="383"/>
      <c r="ECG30" s="383"/>
      <c r="ECH30" s="383"/>
      <c r="ECI30" s="383"/>
      <c r="ECJ30" s="383"/>
      <c r="ECK30" s="383"/>
      <c r="ECL30" s="383"/>
      <c r="ECM30" s="383"/>
      <c r="ECN30" s="383"/>
      <c r="ECO30" s="383"/>
      <c r="ECP30" s="383"/>
      <c r="ECQ30" s="383"/>
      <c r="ECR30" s="383"/>
      <c r="ECS30" s="383"/>
      <c r="ECT30" s="383"/>
      <c r="ECU30" s="383"/>
      <c r="ECV30" s="383"/>
      <c r="ECW30" s="383"/>
      <c r="ECX30" s="383"/>
      <c r="ECY30" s="383"/>
      <c r="ECZ30" s="383"/>
      <c r="EDA30" s="383"/>
      <c r="EDB30" s="383"/>
      <c r="EDC30" s="383"/>
      <c r="EDD30" s="383"/>
      <c r="EDE30" s="383"/>
      <c r="EDF30" s="383"/>
      <c r="EDG30" s="383"/>
      <c r="EDH30" s="383"/>
      <c r="EDI30" s="383"/>
      <c r="EDJ30" s="383"/>
      <c r="EDK30" s="383"/>
      <c r="EDL30" s="383"/>
      <c r="EDM30" s="383"/>
      <c r="EDN30" s="383"/>
      <c r="EDO30" s="383"/>
      <c r="EDP30" s="383"/>
      <c r="EDQ30" s="383"/>
      <c r="EDR30" s="383"/>
      <c r="EDS30" s="383"/>
      <c r="EDT30" s="383"/>
      <c r="EDU30" s="383"/>
      <c r="EDV30" s="383"/>
      <c r="EDW30" s="383"/>
      <c r="EDX30" s="383"/>
      <c r="EDY30" s="383"/>
      <c r="EDZ30" s="383"/>
      <c r="EEA30" s="383"/>
      <c r="EEB30" s="383"/>
      <c r="EEC30" s="383"/>
      <c r="EED30" s="383"/>
      <c r="EEE30" s="383"/>
      <c r="EEF30" s="383"/>
      <c r="EEG30" s="383"/>
      <c r="EEH30" s="383"/>
      <c r="EEI30" s="383"/>
      <c r="EEJ30" s="383"/>
      <c r="EEK30" s="383"/>
      <c r="EEL30" s="383"/>
      <c r="EEM30" s="383"/>
      <c r="EEN30" s="383"/>
      <c r="EEO30" s="383"/>
      <c r="EEP30" s="383"/>
      <c r="EEQ30" s="383"/>
      <c r="EER30" s="383"/>
      <c r="EES30" s="383"/>
      <c r="EET30" s="383"/>
      <c r="EEU30" s="383"/>
      <c r="EEV30" s="383"/>
      <c r="EEW30" s="383"/>
      <c r="EEX30" s="383"/>
      <c r="EEY30" s="383"/>
      <c r="EEZ30" s="383"/>
      <c r="EFA30" s="383"/>
      <c r="EFB30" s="383"/>
      <c r="EFC30" s="383"/>
      <c r="EFD30" s="383"/>
      <c r="EFE30" s="383"/>
      <c r="EFF30" s="383"/>
      <c r="EFG30" s="383"/>
      <c r="EFH30" s="383"/>
      <c r="EFI30" s="383"/>
      <c r="EFJ30" s="383"/>
      <c r="EFK30" s="383"/>
      <c r="EFL30" s="383"/>
      <c r="EFM30" s="383"/>
      <c r="EFN30" s="383"/>
      <c r="EFO30" s="383"/>
      <c r="EFP30" s="383"/>
      <c r="EFQ30" s="383"/>
      <c r="EFR30" s="383"/>
      <c r="EFS30" s="383"/>
      <c r="EFT30" s="383"/>
      <c r="EFU30" s="383"/>
      <c r="EFV30" s="383"/>
      <c r="EFW30" s="383"/>
      <c r="EFX30" s="383"/>
      <c r="EFY30" s="383"/>
      <c r="EFZ30" s="383"/>
      <c r="EGA30" s="383"/>
      <c r="EGB30" s="383"/>
      <c r="EGC30" s="383"/>
      <c r="EGD30" s="383"/>
      <c r="EGE30" s="383"/>
      <c r="EGF30" s="383"/>
      <c r="EGG30" s="383"/>
      <c r="EGH30" s="383"/>
      <c r="EGI30" s="383"/>
      <c r="EGJ30" s="383"/>
      <c r="EGK30" s="383"/>
      <c r="EGL30" s="383"/>
      <c r="EGM30" s="383"/>
      <c r="EGN30" s="383"/>
      <c r="EGO30" s="383"/>
      <c r="EGP30" s="383"/>
      <c r="EGQ30" s="383"/>
      <c r="EGR30" s="383"/>
      <c r="EGS30" s="383"/>
      <c r="EGT30" s="383"/>
      <c r="EGU30" s="383"/>
      <c r="EGV30" s="383"/>
      <c r="EGW30" s="383"/>
      <c r="EGX30" s="383"/>
      <c r="EGY30" s="383"/>
      <c r="EGZ30" s="383"/>
      <c r="EHA30" s="383"/>
      <c r="EHB30" s="383"/>
      <c r="EHC30" s="383"/>
      <c r="EHD30" s="383"/>
      <c r="EHE30" s="383"/>
      <c r="EHF30" s="383"/>
      <c r="EHG30" s="383"/>
      <c r="EHH30" s="383"/>
      <c r="EHI30" s="383"/>
      <c r="EHJ30" s="383"/>
      <c r="EHK30" s="383"/>
      <c r="EHL30" s="383"/>
      <c r="EHM30" s="383"/>
      <c r="EHN30" s="383"/>
      <c r="EHO30" s="383"/>
      <c r="EHP30" s="383"/>
      <c r="EHQ30" s="383"/>
      <c r="EHR30" s="383"/>
      <c r="EHS30" s="383"/>
      <c r="EHT30" s="383"/>
      <c r="EHU30" s="383"/>
      <c r="EHV30" s="383"/>
      <c r="EHW30" s="383"/>
      <c r="EHX30" s="383"/>
      <c r="EHY30" s="383"/>
      <c r="EHZ30" s="383"/>
      <c r="EIA30" s="383"/>
      <c r="EIB30" s="383"/>
      <c r="EIC30" s="383"/>
      <c r="EID30" s="383"/>
      <c r="EIE30" s="383"/>
      <c r="EIF30" s="383"/>
      <c r="EIG30" s="383"/>
      <c r="EIH30" s="383"/>
      <c r="EII30" s="383"/>
      <c r="EIJ30" s="383"/>
      <c r="EIK30" s="383"/>
      <c r="EIL30" s="383"/>
      <c r="EIM30" s="383"/>
      <c r="EIN30" s="383"/>
      <c r="EIO30" s="383"/>
      <c r="EIP30" s="383"/>
      <c r="EIQ30" s="383"/>
      <c r="EIR30" s="383"/>
      <c r="EIS30" s="383"/>
      <c r="EIT30" s="383"/>
      <c r="EIU30" s="383"/>
      <c r="EIV30" s="383"/>
      <c r="EIW30" s="383"/>
      <c r="EIX30" s="383"/>
      <c r="EIY30" s="383"/>
      <c r="EIZ30" s="383"/>
      <c r="EJA30" s="383"/>
      <c r="EJB30" s="383"/>
      <c r="EJC30" s="383"/>
      <c r="EJD30" s="383"/>
      <c r="EJE30" s="383"/>
      <c r="EJF30" s="383"/>
      <c r="EJG30" s="383"/>
      <c r="EJH30" s="383"/>
      <c r="EJI30" s="383"/>
      <c r="EJJ30" s="383"/>
      <c r="EJK30" s="383"/>
      <c r="EJL30" s="383"/>
      <c r="EJM30" s="383"/>
      <c r="EJN30" s="383"/>
      <c r="EJO30" s="383"/>
      <c r="EJP30" s="383"/>
      <c r="EJQ30" s="383"/>
      <c r="EJR30" s="383"/>
      <c r="EJS30" s="383"/>
      <c r="EJT30" s="383"/>
      <c r="EJU30" s="383"/>
      <c r="EJV30" s="383"/>
      <c r="EJW30" s="383"/>
      <c r="EJX30" s="383"/>
      <c r="EJY30" s="383"/>
      <c r="EJZ30" s="383"/>
      <c r="EKA30" s="383"/>
      <c r="EKB30" s="383"/>
      <c r="EKC30" s="383"/>
      <c r="EKD30" s="383"/>
      <c r="EKE30" s="383"/>
      <c r="EKF30" s="383"/>
      <c r="EKG30" s="383"/>
      <c r="EKH30" s="383"/>
      <c r="EKI30" s="383"/>
      <c r="EKJ30" s="383"/>
      <c r="EKK30" s="383"/>
      <c r="EKL30" s="383"/>
      <c r="EKM30" s="383"/>
      <c r="EKN30" s="383"/>
      <c r="EKO30" s="383"/>
      <c r="EKP30" s="383"/>
      <c r="EKQ30" s="383"/>
      <c r="EKR30" s="383"/>
      <c r="EKS30" s="383"/>
      <c r="EKT30" s="383"/>
      <c r="EKU30" s="383"/>
      <c r="EKV30" s="383"/>
      <c r="EKW30" s="383"/>
      <c r="EKX30" s="383"/>
      <c r="EKY30" s="383"/>
      <c r="EKZ30" s="383"/>
      <c r="ELA30" s="383"/>
      <c r="ELB30" s="383"/>
      <c r="ELC30" s="383"/>
      <c r="ELD30" s="383"/>
      <c r="ELE30" s="383"/>
      <c r="ELF30" s="383"/>
      <c r="ELG30" s="383"/>
      <c r="ELH30" s="383"/>
      <c r="ELI30" s="383"/>
      <c r="ELJ30" s="383"/>
      <c r="ELK30" s="383"/>
      <c r="ELL30" s="383"/>
      <c r="ELM30" s="383"/>
      <c r="ELN30" s="383"/>
      <c r="ELO30" s="383"/>
      <c r="ELP30" s="383"/>
      <c r="ELQ30" s="383"/>
      <c r="ELR30" s="383"/>
      <c r="ELS30" s="383"/>
      <c r="ELT30" s="383"/>
      <c r="ELU30" s="383"/>
      <c r="ELV30" s="383"/>
      <c r="ELW30" s="383"/>
      <c r="ELX30" s="383"/>
      <c r="ELY30" s="383"/>
      <c r="ELZ30" s="383"/>
      <c r="EMA30" s="383"/>
      <c r="EMB30" s="383"/>
      <c r="EMC30" s="383"/>
      <c r="EMD30" s="383"/>
      <c r="EME30" s="383"/>
      <c r="EMF30" s="383"/>
      <c r="EMG30" s="383"/>
      <c r="EMH30" s="383"/>
      <c r="EMI30" s="383"/>
      <c r="EMJ30" s="383"/>
      <c r="EMK30" s="383"/>
      <c r="EML30" s="383"/>
      <c r="EMM30" s="383"/>
      <c r="EMN30" s="383"/>
      <c r="EMO30" s="383"/>
      <c r="EMP30" s="383"/>
      <c r="EMQ30" s="383"/>
      <c r="EMR30" s="383"/>
      <c r="EMS30" s="383"/>
      <c r="EMT30" s="383"/>
      <c r="EMU30" s="383"/>
      <c r="EMV30" s="383"/>
      <c r="EMW30" s="383"/>
      <c r="EMX30" s="383"/>
      <c r="EMY30" s="383"/>
      <c r="EMZ30" s="383"/>
      <c r="ENA30" s="383"/>
      <c r="ENB30" s="383"/>
      <c r="ENC30" s="383"/>
      <c r="END30" s="383"/>
      <c r="ENE30" s="383"/>
      <c r="ENF30" s="383"/>
      <c r="ENG30" s="383"/>
      <c r="ENH30" s="383"/>
      <c r="ENI30" s="383"/>
      <c r="ENJ30" s="383"/>
      <c r="ENK30" s="383"/>
      <c r="ENL30" s="383"/>
      <c r="ENM30" s="383"/>
      <c r="ENN30" s="383"/>
      <c r="ENO30" s="383"/>
      <c r="ENP30" s="383"/>
      <c r="ENQ30" s="383"/>
      <c r="ENR30" s="383"/>
      <c r="ENS30" s="383"/>
      <c r="ENT30" s="383"/>
      <c r="ENU30" s="383"/>
      <c r="ENV30" s="383"/>
      <c r="ENW30" s="383"/>
      <c r="ENX30" s="383"/>
      <c r="ENY30" s="383"/>
      <c r="ENZ30" s="383"/>
      <c r="EOA30" s="383"/>
      <c r="EOB30" s="383"/>
      <c r="EOC30" s="383"/>
      <c r="EOD30" s="383"/>
      <c r="EOE30" s="383"/>
      <c r="EOF30" s="383"/>
      <c r="EOG30" s="383"/>
      <c r="EOH30" s="383"/>
      <c r="EOI30" s="383"/>
      <c r="EOJ30" s="383"/>
      <c r="EOK30" s="383"/>
      <c r="EOL30" s="383"/>
      <c r="EOM30" s="383"/>
      <c r="EON30" s="383"/>
      <c r="EOO30" s="383"/>
      <c r="EOP30" s="383"/>
      <c r="EOQ30" s="383"/>
      <c r="EOR30" s="383"/>
      <c r="EOS30" s="383"/>
      <c r="EOT30" s="383"/>
      <c r="EOU30" s="383"/>
      <c r="EOV30" s="383"/>
      <c r="EOW30" s="383"/>
      <c r="EOX30" s="383"/>
      <c r="EOY30" s="383"/>
      <c r="EOZ30" s="383"/>
      <c r="EPA30" s="383"/>
      <c r="EPB30" s="383"/>
      <c r="EPC30" s="383"/>
      <c r="EPD30" s="383"/>
      <c r="EPE30" s="383"/>
      <c r="EPF30" s="383"/>
      <c r="EPG30" s="383"/>
      <c r="EPH30" s="383"/>
      <c r="EPI30" s="383"/>
      <c r="EPJ30" s="383"/>
      <c r="EPK30" s="383"/>
      <c r="EPL30" s="383"/>
      <c r="EPM30" s="383"/>
      <c r="EPN30" s="383"/>
      <c r="EPO30" s="383"/>
      <c r="EPP30" s="383"/>
      <c r="EPQ30" s="383"/>
      <c r="EPR30" s="383"/>
      <c r="EPS30" s="383"/>
      <c r="EPT30" s="383"/>
      <c r="EPU30" s="383"/>
      <c r="EPV30" s="383"/>
      <c r="EPW30" s="383"/>
      <c r="EPX30" s="383"/>
      <c r="EPY30" s="383"/>
      <c r="EPZ30" s="383"/>
      <c r="EQA30" s="383"/>
      <c r="EQB30" s="383"/>
      <c r="EQC30" s="383"/>
      <c r="EQD30" s="383"/>
      <c r="EQE30" s="383"/>
      <c r="EQF30" s="383"/>
      <c r="EQG30" s="383"/>
      <c r="EQH30" s="383"/>
      <c r="EQI30" s="383"/>
      <c r="EQJ30" s="383"/>
      <c r="EQK30" s="383"/>
      <c r="EQL30" s="383"/>
      <c r="EQM30" s="383"/>
      <c r="EQN30" s="383"/>
      <c r="EQO30" s="383"/>
      <c r="EQP30" s="383"/>
      <c r="EQQ30" s="383"/>
      <c r="EQR30" s="383"/>
      <c r="EQS30" s="383"/>
      <c r="EQT30" s="383"/>
      <c r="EQU30" s="383"/>
      <c r="EQV30" s="383"/>
      <c r="EQW30" s="383"/>
      <c r="EQX30" s="383"/>
      <c r="EQY30" s="383"/>
      <c r="EQZ30" s="383"/>
      <c r="ERA30" s="383"/>
      <c r="ERB30" s="383"/>
      <c r="ERC30" s="383"/>
      <c r="ERD30" s="383"/>
      <c r="ERE30" s="383"/>
      <c r="ERF30" s="383"/>
      <c r="ERG30" s="383"/>
      <c r="ERH30" s="383"/>
      <c r="ERI30" s="383"/>
      <c r="ERJ30" s="383"/>
      <c r="ERK30" s="383"/>
      <c r="ERL30" s="383"/>
      <c r="ERM30" s="383"/>
      <c r="ERN30" s="383"/>
      <c r="ERO30" s="383"/>
      <c r="ERP30" s="383"/>
      <c r="ERQ30" s="383"/>
      <c r="ERR30" s="383"/>
      <c r="ERS30" s="383"/>
      <c r="ERT30" s="383"/>
      <c r="ERU30" s="383"/>
      <c r="ERV30" s="383"/>
      <c r="ERW30" s="383"/>
      <c r="ERX30" s="383"/>
      <c r="ERY30" s="383"/>
      <c r="ERZ30" s="383"/>
      <c r="ESA30" s="383"/>
      <c r="ESB30" s="383"/>
      <c r="ESC30" s="383"/>
      <c r="ESD30" s="383"/>
      <c r="ESE30" s="383"/>
      <c r="ESF30" s="383"/>
      <c r="ESG30" s="383"/>
      <c r="ESH30" s="383"/>
      <c r="ESI30" s="383"/>
      <c r="ESJ30" s="383"/>
      <c r="ESK30" s="383"/>
      <c r="ESL30" s="383"/>
      <c r="ESM30" s="383"/>
      <c r="ESN30" s="383"/>
      <c r="ESO30" s="383"/>
      <c r="ESP30" s="383"/>
      <c r="ESQ30" s="383"/>
      <c r="ESR30" s="383"/>
      <c r="ESS30" s="383"/>
      <c r="EST30" s="383"/>
      <c r="ESU30" s="383"/>
      <c r="ESV30" s="383"/>
      <c r="ESW30" s="383"/>
      <c r="ESX30" s="383"/>
      <c r="ESY30" s="383"/>
      <c r="ESZ30" s="383"/>
      <c r="ETA30" s="383"/>
      <c r="ETB30" s="383"/>
      <c r="ETC30" s="383"/>
      <c r="ETD30" s="383"/>
      <c r="ETE30" s="383"/>
      <c r="ETF30" s="383"/>
      <c r="ETG30" s="383"/>
      <c r="ETH30" s="383"/>
      <c r="ETI30" s="383"/>
      <c r="ETJ30" s="383"/>
      <c r="ETK30" s="383"/>
      <c r="ETL30" s="383"/>
      <c r="ETM30" s="383"/>
      <c r="ETN30" s="383"/>
      <c r="ETO30" s="383"/>
      <c r="ETP30" s="383"/>
      <c r="ETQ30" s="383"/>
      <c r="ETR30" s="383"/>
      <c r="ETS30" s="383"/>
      <c r="ETT30" s="383"/>
      <c r="ETU30" s="383"/>
      <c r="ETV30" s="383"/>
      <c r="ETW30" s="383"/>
      <c r="ETX30" s="383"/>
      <c r="ETY30" s="383"/>
      <c r="ETZ30" s="383"/>
      <c r="EUA30" s="383"/>
      <c r="EUB30" s="383"/>
      <c r="EUC30" s="383"/>
      <c r="EUD30" s="383"/>
      <c r="EUE30" s="383"/>
      <c r="EUF30" s="383"/>
      <c r="EUG30" s="383"/>
      <c r="EUH30" s="383"/>
      <c r="EUI30" s="383"/>
      <c r="EUJ30" s="383"/>
      <c r="EUK30" s="383"/>
      <c r="EUL30" s="383"/>
      <c r="EUM30" s="383"/>
      <c r="EUN30" s="383"/>
      <c r="EUO30" s="383"/>
      <c r="EUP30" s="383"/>
      <c r="EUQ30" s="383"/>
      <c r="EUR30" s="383"/>
      <c r="EUS30" s="383"/>
      <c r="EUT30" s="383"/>
      <c r="EUU30" s="383"/>
      <c r="EUV30" s="383"/>
      <c r="EUW30" s="383"/>
      <c r="EUX30" s="383"/>
      <c r="EUY30" s="383"/>
      <c r="EUZ30" s="383"/>
      <c r="EVA30" s="383"/>
      <c r="EVB30" s="383"/>
      <c r="EVC30" s="383"/>
      <c r="EVD30" s="383"/>
      <c r="EVE30" s="383"/>
      <c r="EVF30" s="383"/>
      <c r="EVG30" s="383"/>
      <c r="EVH30" s="383"/>
      <c r="EVI30" s="383"/>
      <c r="EVJ30" s="383"/>
      <c r="EVK30" s="383"/>
      <c r="EVL30" s="383"/>
      <c r="EVM30" s="383"/>
      <c r="EVN30" s="383"/>
      <c r="EVO30" s="383"/>
      <c r="EVP30" s="383"/>
      <c r="EVQ30" s="383"/>
      <c r="EVR30" s="383"/>
      <c r="EVS30" s="383"/>
      <c r="EVT30" s="383"/>
      <c r="EVU30" s="383"/>
      <c r="EVV30" s="383"/>
      <c r="EVW30" s="383"/>
      <c r="EVX30" s="383"/>
      <c r="EVY30" s="383"/>
      <c r="EVZ30" s="383"/>
      <c r="EWA30" s="383"/>
      <c r="EWB30" s="383"/>
      <c r="EWC30" s="383"/>
      <c r="EWD30" s="383"/>
      <c r="EWE30" s="383"/>
      <c r="EWF30" s="383"/>
      <c r="EWG30" s="383"/>
      <c r="EWH30" s="383"/>
      <c r="EWI30" s="383"/>
      <c r="EWJ30" s="383"/>
      <c r="EWK30" s="383"/>
      <c r="EWL30" s="383"/>
      <c r="EWM30" s="383"/>
      <c r="EWN30" s="383"/>
      <c r="EWO30" s="383"/>
      <c r="EWP30" s="383"/>
      <c r="EWQ30" s="383"/>
      <c r="EWR30" s="383"/>
      <c r="EWS30" s="383"/>
      <c r="EWT30" s="383"/>
      <c r="EWU30" s="383"/>
      <c r="EWV30" s="383"/>
      <c r="EWW30" s="383"/>
      <c r="EWX30" s="383"/>
      <c r="EWY30" s="383"/>
      <c r="EWZ30" s="383"/>
      <c r="EXA30" s="383"/>
      <c r="EXB30" s="383"/>
      <c r="EXC30" s="383"/>
      <c r="EXD30" s="383"/>
      <c r="EXE30" s="383"/>
      <c r="EXF30" s="383"/>
      <c r="EXG30" s="383"/>
      <c r="EXH30" s="383"/>
      <c r="EXI30" s="383"/>
      <c r="EXJ30" s="383"/>
      <c r="EXK30" s="383"/>
      <c r="EXL30" s="383"/>
      <c r="EXM30" s="383"/>
      <c r="EXN30" s="383"/>
      <c r="EXO30" s="383"/>
      <c r="EXP30" s="383"/>
      <c r="EXQ30" s="383"/>
      <c r="EXR30" s="383"/>
      <c r="EXS30" s="383"/>
      <c r="EXT30" s="383"/>
      <c r="EXU30" s="383"/>
      <c r="EXV30" s="383"/>
      <c r="EXW30" s="383"/>
      <c r="EXX30" s="383"/>
      <c r="EXY30" s="383"/>
      <c r="EXZ30" s="383"/>
      <c r="EYA30" s="383"/>
      <c r="EYB30" s="383"/>
      <c r="EYC30" s="383"/>
      <c r="EYD30" s="383"/>
      <c r="EYE30" s="383"/>
      <c r="EYF30" s="383"/>
      <c r="EYG30" s="383"/>
      <c r="EYH30" s="383"/>
      <c r="EYI30" s="383"/>
      <c r="EYJ30" s="383"/>
      <c r="EYK30" s="383"/>
      <c r="EYL30" s="383"/>
      <c r="EYM30" s="383"/>
      <c r="EYN30" s="383"/>
      <c r="EYO30" s="383"/>
      <c r="EYP30" s="383"/>
      <c r="EYQ30" s="383"/>
      <c r="EYR30" s="383"/>
      <c r="EYS30" s="383"/>
      <c r="EYT30" s="383"/>
      <c r="EYU30" s="383"/>
      <c r="EYV30" s="383"/>
      <c r="EYW30" s="383"/>
      <c r="EYX30" s="383"/>
      <c r="EYY30" s="383"/>
      <c r="EYZ30" s="383"/>
      <c r="EZA30" s="383"/>
      <c r="EZB30" s="383"/>
      <c r="EZC30" s="383"/>
      <c r="EZD30" s="383"/>
      <c r="EZE30" s="383"/>
      <c r="EZF30" s="383"/>
      <c r="EZG30" s="383"/>
      <c r="EZH30" s="383"/>
      <c r="EZI30" s="383"/>
      <c r="EZJ30" s="383"/>
      <c r="EZK30" s="383"/>
      <c r="EZL30" s="383"/>
      <c r="EZM30" s="383"/>
      <c r="EZN30" s="383"/>
      <c r="EZO30" s="383"/>
      <c r="EZP30" s="383"/>
      <c r="EZQ30" s="383"/>
      <c r="EZR30" s="383"/>
      <c r="EZS30" s="383"/>
      <c r="EZT30" s="383"/>
      <c r="EZU30" s="383"/>
      <c r="EZV30" s="383"/>
      <c r="EZW30" s="383"/>
      <c r="EZX30" s="383"/>
      <c r="EZY30" s="383"/>
      <c r="EZZ30" s="383"/>
      <c r="FAA30" s="383"/>
      <c r="FAB30" s="383"/>
      <c r="FAC30" s="383"/>
      <c r="FAD30" s="383"/>
      <c r="FAE30" s="383"/>
      <c r="FAF30" s="383"/>
      <c r="FAG30" s="383"/>
      <c r="FAH30" s="383"/>
      <c r="FAI30" s="383"/>
      <c r="FAJ30" s="383"/>
      <c r="FAK30" s="383"/>
      <c r="FAL30" s="383"/>
      <c r="FAM30" s="383"/>
      <c r="FAN30" s="383"/>
      <c r="FAO30" s="383"/>
      <c r="FAP30" s="383"/>
      <c r="FAQ30" s="383"/>
      <c r="FAR30" s="383"/>
      <c r="FAS30" s="383"/>
      <c r="FAT30" s="383"/>
      <c r="FAU30" s="383"/>
      <c r="FAV30" s="383"/>
      <c r="FAW30" s="383"/>
      <c r="FAX30" s="383"/>
      <c r="FAY30" s="383"/>
      <c r="FAZ30" s="383"/>
      <c r="FBA30" s="383"/>
      <c r="FBB30" s="383"/>
      <c r="FBC30" s="383"/>
      <c r="FBD30" s="383"/>
      <c r="FBE30" s="383"/>
      <c r="FBF30" s="383"/>
      <c r="FBG30" s="383"/>
      <c r="FBH30" s="383"/>
      <c r="FBI30" s="383"/>
      <c r="FBJ30" s="383"/>
      <c r="FBK30" s="383"/>
      <c r="FBL30" s="383"/>
      <c r="FBM30" s="383"/>
      <c r="FBN30" s="383"/>
      <c r="FBO30" s="383"/>
      <c r="FBP30" s="383"/>
      <c r="FBQ30" s="383"/>
      <c r="FBR30" s="383"/>
      <c r="FBS30" s="383"/>
      <c r="FBT30" s="383"/>
      <c r="FBU30" s="383"/>
      <c r="FBV30" s="383"/>
      <c r="FBW30" s="383"/>
      <c r="FBX30" s="383"/>
      <c r="FBY30" s="383"/>
      <c r="FBZ30" s="383"/>
      <c r="FCA30" s="383"/>
      <c r="FCB30" s="383"/>
      <c r="FCC30" s="383"/>
      <c r="FCD30" s="383"/>
      <c r="FCE30" s="383"/>
      <c r="FCF30" s="383"/>
      <c r="FCG30" s="383"/>
      <c r="FCH30" s="383"/>
      <c r="FCI30" s="383"/>
      <c r="FCJ30" s="383"/>
      <c r="FCK30" s="383"/>
      <c r="FCL30" s="383"/>
      <c r="FCM30" s="383"/>
      <c r="FCN30" s="383"/>
      <c r="FCO30" s="383"/>
      <c r="FCP30" s="383"/>
      <c r="FCQ30" s="383"/>
      <c r="FCR30" s="383"/>
      <c r="FCS30" s="383"/>
      <c r="FCT30" s="383"/>
      <c r="FCU30" s="383"/>
      <c r="FCV30" s="383"/>
      <c r="FCW30" s="383"/>
      <c r="FCX30" s="383"/>
      <c r="FCY30" s="383"/>
      <c r="FCZ30" s="383"/>
      <c r="FDA30" s="383"/>
      <c r="FDB30" s="383"/>
      <c r="FDC30" s="383"/>
      <c r="FDD30" s="383"/>
      <c r="FDE30" s="383"/>
      <c r="FDF30" s="383"/>
      <c r="FDG30" s="383"/>
      <c r="FDH30" s="383"/>
      <c r="FDI30" s="383"/>
      <c r="FDJ30" s="383"/>
      <c r="FDK30" s="383"/>
      <c r="FDL30" s="383"/>
      <c r="FDM30" s="383"/>
      <c r="FDN30" s="383"/>
      <c r="FDO30" s="383"/>
      <c r="FDP30" s="383"/>
      <c r="FDQ30" s="383"/>
      <c r="FDR30" s="383"/>
      <c r="FDS30" s="383"/>
      <c r="FDT30" s="383"/>
      <c r="FDU30" s="383"/>
      <c r="FDV30" s="383"/>
      <c r="FDW30" s="383"/>
      <c r="FDX30" s="383"/>
      <c r="FDY30" s="383"/>
      <c r="FDZ30" s="383"/>
      <c r="FEA30" s="383"/>
      <c r="FEB30" s="383"/>
      <c r="FEC30" s="383"/>
      <c r="FED30" s="383"/>
      <c r="FEE30" s="383"/>
      <c r="FEF30" s="383"/>
      <c r="FEG30" s="383"/>
      <c r="FEH30" s="383"/>
      <c r="FEI30" s="383"/>
      <c r="FEJ30" s="383"/>
      <c r="FEK30" s="383"/>
      <c r="FEL30" s="383"/>
      <c r="FEM30" s="383"/>
      <c r="FEN30" s="383"/>
      <c r="FEO30" s="383"/>
      <c r="FEP30" s="383"/>
      <c r="FEQ30" s="383"/>
      <c r="FER30" s="383"/>
      <c r="FES30" s="383"/>
      <c r="FET30" s="383"/>
      <c r="FEU30" s="383"/>
      <c r="FEV30" s="383"/>
      <c r="FEW30" s="383"/>
      <c r="FEX30" s="383"/>
      <c r="FEY30" s="383"/>
      <c r="FEZ30" s="383"/>
      <c r="FFA30" s="383"/>
      <c r="FFB30" s="383"/>
      <c r="FFC30" s="383"/>
      <c r="FFD30" s="383"/>
      <c r="FFE30" s="383"/>
      <c r="FFF30" s="383"/>
      <c r="FFG30" s="383"/>
      <c r="FFH30" s="383"/>
      <c r="FFI30" s="383"/>
      <c r="FFJ30" s="383"/>
      <c r="FFK30" s="383"/>
      <c r="FFL30" s="383"/>
      <c r="FFM30" s="383"/>
      <c r="FFN30" s="383"/>
      <c r="FFO30" s="383"/>
      <c r="FFP30" s="383"/>
      <c r="FFQ30" s="383"/>
      <c r="FFR30" s="383"/>
      <c r="FFS30" s="383"/>
      <c r="FFT30" s="383"/>
      <c r="FFU30" s="383"/>
      <c r="FFV30" s="383"/>
      <c r="FFW30" s="383"/>
      <c r="FFX30" s="383"/>
      <c r="FFY30" s="383"/>
      <c r="FFZ30" s="383"/>
      <c r="FGA30" s="383"/>
      <c r="FGB30" s="383"/>
      <c r="FGC30" s="383"/>
      <c r="FGD30" s="383"/>
      <c r="FGE30" s="383"/>
      <c r="FGF30" s="383"/>
      <c r="FGG30" s="383"/>
      <c r="FGH30" s="383"/>
      <c r="FGI30" s="383"/>
      <c r="FGJ30" s="383"/>
      <c r="FGK30" s="383"/>
      <c r="FGL30" s="383"/>
      <c r="FGM30" s="383"/>
      <c r="FGN30" s="383"/>
      <c r="FGO30" s="383"/>
      <c r="FGP30" s="383"/>
      <c r="FGQ30" s="383"/>
      <c r="FGR30" s="383"/>
      <c r="FGS30" s="383"/>
      <c r="FGT30" s="383"/>
      <c r="FGU30" s="383"/>
      <c r="FGV30" s="383"/>
      <c r="FGW30" s="383"/>
      <c r="FGX30" s="383"/>
      <c r="FGY30" s="383"/>
      <c r="FGZ30" s="383"/>
      <c r="FHA30" s="383"/>
      <c r="FHB30" s="383"/>
      <c r="FHC30" s="383"/>
      <c r="FHD30" s="383"/>
      <c r="FHE30" s="383"/>
      <c r="FHF30" s="383"/>
      <c r="FHG30" s="383"/>
      <c r="FHH30" s="383"/>
      <c r="FHI30" s="383"/>
      <c r="FHJ30" s="383"/>
      <c r="FHK30" s="383"/>
      <c r="FHL30" s="383"/>
      <c r="FHM30" s="383"/>
      <c r="FHN30" s="383"/>
      <c r="FHO30" s="383"/>
      <c r="FHP30" s="383"/>
      <c r="FHQ30" s="383"/>
      <c r="FHR30" s="383"/>
      <c r="FHS30" s="383"/>
      <c r="FHT30" s="383"/>
      <c r="FHU30" s="383"/>
      <c r="FHV30" s="383"/>
      <c r="FHW30" s="383"/>
      <c r="FHX30" s="383"/>
      <c r="FHY30" s="383"/>
      <c r="FHZ30" s="383"/>
      <c r="FIA30" s="383"/>
      <c r="FIB30" s="383"/>
      <c r="FIC30" s="383"/>
      <c r="FID30" s="383"/>
      <c r="FIE30" s="383"/>
      <c r="FIF30" s="383"/>
      <c r="FIG30" s="383"/>
      <c r="FIH30" s="383"/>
      <c r="FII30" s="383"/>
      <c r="FIJ30" s="383"/>
      <c r="FIK30" s="383"/>
      <c r="FIL30" s="383"/>
      <c r="FIM30" s="383"/>
      <c r="FIN30" s="383"/>
      <c r="FIO30" s="383"/>
      <c r="FIP30" s="383"/>
      <c r="FIQ30" s="383"/>
      <c r="FIR30" s="383"/>
      <c r="FIS30" s="383"/>
      <c r="FIT30" s="383"/>
      <c r="FIU30" s="383"/>
      <c r="FIV30" s="383"/>
      <c r="FIW30" s="383"/>
      <c r="FIX30" s="383"/>
      <c r="FIY30" s="383"/>
      <c r="FIZ30" s="383"/>
      <c r="FJA30" s="383"/>
      <c r="FJB30" s="383"/>
      <c r="FJC30" s="383"/>
      <c r="FJD30" s="383"/>
      <c r="FJE30" s="383"/>
      <c r="FJF30" s="383"/>
      <c r="FJG30" s="383"/>
      <c r="FJH30" s="383"/>
      <c r="FJI30" s="383"/>
      <c r="FJJ30" s="383"/>
      <c r="FJK30" s="383"/>
      <c r="FJL30" s="383"/>
      <c r="FJM30" s="383"/>
      <c r="FJN30" s="383"/>
      <c r="FJO30" s="383"/>
      <c r="FJP30" s="383"/>
      <c r="FJQ30" s="383"/>
      <c r="FJR30" s="383"/>
      <c r="FJS30" s="383"/>
      <c r="FJT30" s="383"/>
      <c r="FJU30" s="383"/>
      <c r="FJV30" s="383"/>
      <c r="FJW30" s="383"/>
      <c r="FJX30" s="383"/>
      <c r="FJY30" s="383"/>
      <c r="FJZ30" s="383"/>
      <c r="FKA30" s="383"/>
      <c r="FKB30" s="383"/>
      <c r="FKC30" s="383"/>
      <c r="FKD30" s="383"/>
      <c r="FKE30" s="383"/>
      <c r="FKF30" s="383"/>
      <c r="FKG30" s="383"/>
      <c r="FKH30" s="383"/>
      <c r="FKI30" s="383"/>
      <c r="FKJ30" s="383"/>
      <c r="FKK30" s="383"/>
      <c r="FKL30" s="383"/>
      <c r="FKM30" s="383"/>
      <c r="FKN30" s="383"/>
      <c r="FKO30" s="383"/>
      <c r="FKP30" s="383"/>
      <c r="FKQ30" s="383"/>
      <c r="FKR30" s="383"/>
      <c r="FKS30" s="383"/>
      <c r="FKT30" s="383"/>
      <c r="FKU30" s="383"/>
      <c r="FKV30" s="383"/>
      <c r="FKW30" s="383"/>
      <c r="FKX30" s="383"/>
      <c r="FKY30" s="383"/>
      <c r="FKZ30" s="383"/>
      <c r="FLA30" s="383"/>
      <c r="FLB30" s="383"/>
      <c r="FLC30" s="383"/>
      <c r="FLD30" s="383"/>
      <c r="FLE30" s="383"/>
      <c r="FLF30" s="383"/>
      <c r="FLG30" s="383"/>
      <c r="FLH30" s="383"/>
      <c r="FLI30" s="383"/>
      <c r="FLJ30" s="383"/>
      <c r="FLK30" s="383"/>
      <c r="FLL30" s="383"/>
      <c r="FLM30" s="383"/>
      <c r="FLN30" s="383"/>
      <c r="FLO30" s="383"/>
      <c r="FLP30" s="383"/>
      <c r="FLQ30" s="383"/>
      <c r="FLR30" s="383"/>
      <c r="FLS30" s="383"/>
      <c r="FLT30" s="383"/>
      <c r="FLU30" s="383"/>
      <c r="FLV30" s="383"/>
      <c r="FLW30" s="383"/>
      <c r="FLX30" s="383"/>
      <c r="FLY30" s="383"/>
      <c r="FLZ30" s="383"/>
      <c r="FMA30" s="383"/>
      <c r="FMB30" s="383"/>
      <c r="FMC30" s="383"/>
      <c r="FMD30" s="383"/>
      <c r="FME30" s="383"/>
      <c r="FMF30" s="383"/>
      <c r="FMG30" s="383"/>
      <c r="FMH30" s="383"/>
      <c r="FMI30" s="383"/>
      <c r="FMJ30" s="383"/>
      <c r="FMK30" s="383"/>
      <c r="FML30" s="383"/>
      <c r="FMM30" s="383"/>
      <c r="FMN30" s="383"/>
      <c r="FMO30" s="383"/>
      <c r="FMP30" s="383"/>
      <c r="FMQ30" s="383"/>
      <c r="FMR30" s="383"/>
      <c r="FMS30" s="383"/>
      <c r="FMT30" s="383"/>
      <c r="FMU30" s="383"/>
      <c r="FMV30" s="383"/>
      <c r="FMW30" s="383"/>
      <c r="FMX30" s="383"/>
      <c r="FMY30" s="383"/>
      <c r="FMZ30" s="383"/>
      <c r="FNA30" s="383"/>
      <c r="FNB30" s="383"/>
      <c r="FNC30" s="383"/>
      <c r="FND30" s="383"/>
      <c r="FNE30" s="383"/>
      <c r="FNF30" s="383"/>
      <c r="FNG30" s="383"/>
      <c r="FNH30" s="383"/>
      <c r="FNI30" s="383"/>
      <c r="FNJ30" s="383"/>
      <c r="FNK30" s="383"/>
      <c r="FNL30" s="383"/>
      <c r="FNM30" s="383"/>
      <c r="FNN30" s="383"/>
      <c r="FNO30" s="383"/>
      <c r="FNP30" s="383"/>
      <c r="FNQ30" s="383"/>
      <c r="FNR30" s="383"/>
      <c r="FNS30" s="383"/>
      <c r="FNT30" s="383"/>
      <c r="FNU30" s="383"/>
      <c r="FNV30" s="383"/>
      <c r="FNW30" s="383"/>
      <c r="FNX30" s="383"/>
      <c r="FNY30" s="383"/>
      <c r="FNZ30" s="383"/>
      <c r="FOA30" s="383"/>
      <c r="FOB30" s="383"/>
      <c r="FOC30" s="383"/>
      <c r="FOD30" s="383"/>
      <c r="FOE30" s="383"/>
      <c r="FOF30" s="383"/>
      <c r="FOG30" s="383"/>
      <c r="FOH30" s="383"/>
      <c r="FOI30" s="383"/>
      <c r="FOJ30" s="383"/>
      <c r="FOK30" s="383"/>
      <c r="FOL30" s="383"/>
      <c r="FOM30" s="383"/>
      <c r="FON30" s="383"/>
      <c r="FOO30" s="383"/>
      <c r="FOP30" s="383"/>
      <c r="FOQ30" s="383"/>
      <c r="FOR30" s="383"/>
      <c r="FOS30" s="383"/>
      <c r="FOT30" s="383"/>
      <c r="FOU30" s="383"/>
      <c r="FOV30" s="383"/>
      <c r="FOW30" s="383"/>
      <c r="FOX30" s="383"/>
      <c r="FOY30" s="383"/>
      <c r="FOZ30" s="383"/>
      <c r="FPA30" s="383"/>
      <c r="FPB30" s="383"/>
      <c r="FPC30" s="383"/>
      <c r="FPD30" s="383"/>
      <c r="FPE30" s="383"/>
      <c r="FPF30" s="383"/>
      <c r="FPG30" s="383"/>
      <c r="FPH30" s="383"/>
      <c r="FPI30" s="383"/>
      <c r="FPJ30" s="383"/>
      <c r="FPK30" s="383"/>
      <c r="FPL30" s="383"/>
      <c r="FPM30" s="383"/>
      <c r="FPN30" s="383"/>
      <c r="FPO30" s="383"/>
      <c r="FPP30" s="383"/>
      <c r="FPQ30" s="383"/>
      <c r="FPR30" s="383"/>
      <c r="FPS30" s="383"/>
      <c r="FPT30" s="383"/>
      <c r="FPU30" s="383"/>
      <c r="FPV30" s="383"/>
      <c r="FPW30" s="383"/>
      <c r="FPX30" s="383"/>
      <c r="FPY30" s="383"/>
      <c r="FPZ30" s="383"/>
      <c r="FQA30" s="383"/>
      <c r="FQB30" s="383"/>
      <c r="FQC30" s="383"/>
      <c r="FQD30" s="383"/>
      <c r="FQE30" s="383"/>
      <c r="FQF30" s="383"/>
      <c r="FQG30" s="383"/>
      <c r="FQH30" s="383"/>
      <c r="FQI30" s="383"/>
      <c r="FQJ30" s="383"/>
      <c r="FQK30" s="383"/>
      <c r="FQL30" s="383"/>
      <c r="FQM30" s="383"/>
      <c r="FQN30" s="383"/>
      <c r="FQO30" s="383"/>
      <c r="FQP30" s="383"/>
      <c r="FQQ30" s="383"/>
      <c r="FQR30" s="383"/>
      <c r="FQS30" s="383"/>
      <c r="FQT30" s="383"/>
      <c r="FQU30" s="383"/>
      <c r="FQV30" s="383"/>
      <c r="FQW30" s="383"/>
      <c r="FQX30" s="383"/>
      <c r="FQY30" s="383"/>
      <c r="FQZ30" s="383"/>
      <c r="FRA30" s="383"/>
      <c r="FRB30" s="383"/>
      <c r="FRC30" s="383"/>
      <c r="FRD30" s="383"/>
      <c r="FRE30" s="383"/>
      <c r="FRF30" s="383"/>
      <c r="FRG30" s="383"/>
      <c r="FRH30" s="383"/>
      <c r="FRI30" s="383"/>
      <c r="FRJ30" s="383"/>
      <c r="FRK30" s="383"/>
      <c r="FRL30" s="383"/>
      <c r="FRM30" s="383"/>
      <c r="FRN30" s="383"/>
      <c r="FRO30" s="383"/>
      <c r="FRP30" s="383"/>
      <c r="FRQ30" s="383"/>
      <c r="FRR30" s="383"/>
      <c r="FRS30" s="383"/>
      <c r="FRT30" s="383"/>
      <c r="FRU30" s="383"/>
      <c r="FRV30" s="383"/>
      <c r="FRW30" s="383"/>
      <c r="FRX30" s="383"/>
      <c r="FRY30" s="383"/>
      <c r="FRZ30" s="383"/>
      <c r="FSA30" s="383"/>
      <c r="FSB30" s="383"/>
      <c r="FSC30" s="383"/>
      <c r="FSD30" s="383"/>
      <c r="FSE30" s="383"/>
      <c r="FSF30" s="383"/>
      <c r="FSG30" s="383"/>
      <c r="FSH30" s="383"/>
      <c r="FSI30" s="383"/>
      <c r="FSJ30" s="383"/>
      <c r="FSK30" s="383"/>
      <c r="FSL30" s="383"/>
      <c r="FSM30" s="383"/>
      <c r="FSN30" s="383"/>
      <c r="FSO30" s="383"/>
      <c r="FSP30" s="383"/>
      <c r="FSQ30" s="383"/>
      <c r="FSR30" s="383"/>
      <c r="FSS30" s="383"/>
      <c r="FST30" s="383"/>
      <c r="FSU30" s="383"/>
      <c r="FSV30" s="383"/>
      <c r="FSW30" s="383"/>
      <c r="FSX30" s="383"/>
      <c r="FSY30" s="383"/>
      <c r="FSZ30" s="383"/>
      <c r="FTA30" s="383"/>
      <c r="FTB30" s="383"/>
      <c r="FTC30" s="383"/>
      <c r="FTD30" s="383"/>
      <c r="FTE30" s="383"/>
      <c r="FTF30" s="383"/>
      <c r="FTG30" s="383"/>
      <c r="FTH30" s="383"/>
      <c r="FTI30" s="383"/>
      <c r="FTJ30" s="383"/>
      <c r="FTK30" s="383"/>
      <c r="FTL30" s="383"/>
      <c r="FTM30" s="383"/>
      <c r="FTN30" s="383"/>
      <c r="FTO30" s="383"/>
      <c r="FTP30" s="383"/>
      <c r="FTQ30" s="383"/>
      <c r="FTR30" s="383"/>
      <c r="FTS30" s="383"/>
      <c r="FTT30" s="383"/>
      <c r="FTU30" s="383"/>
      <c r="FTV30" s="383"/>
      <c r="FTW30" s="383"/>
      <c r="FTX30" s="383"/>
      <c r="FTY30" s="383"/>
      <c r="FTZ30" s="383"/>
      <c r="FUA30" s="383"/>
      <c r="FUB30" s="383"/>
      <c r="FUC30" s="383"/>
      <c r="FUD30" s="383"/>
      <c r="FUE30" s="383"/>
      <c r="FUF30" s="383"/>
      <c r="FUG30" s="383"/>
      <c r="FUH30" s="383"/>
      <c r="FUI30" s="383"/>
      <c r="FUJ30" s="383"/>
      <c r="FUK30" s="383"/>
      <c r="FUL30" s="383"/>
      <c r="FUM30" s="383"/>
      <c r="FUN30" s="383"/>
      <c r="FUO30" s="383"/>
      <c r="FUP30" s="383"/>
      <c r="FUQ30" s="383"/>
      <c r="FUR30" s="383"/>
      <c r="FUS30" s="383"/>
      <c r="FUT30" s="383"/>
      <c r="FUU30" s="383"/>
      <c r="FUV30" s="383"/>
      <c r="FUW30" s="383"/>
      <c r="FUX30" s="383"/>
      <c r="FUY30" s="383"/>
      <c r="FUZ30" s="383"/>
      <c r="FVA30" s="383"/>
      <c r="FVB30" s="383"/>
      <c r="FVC30" s="383"/>
      <c r="FVD30" s="383"/>
      <c r="FVE30" s="383"/>
      <c r="FVF30" s="383"/>
      <c r="FVG30" s="383"/>
      <c r="FVH30" s="383"/>
      <c r="FVI30" s="383"/>
      <c r="FVJ30" s="383"/>
      <c r="FVK30" s="383"/>
      <c r="FVL30" s="383"/>
      <c r="FVM30" s="383"/>
      <c r="FVN30" s="383"/>
      <c r="FVO30" s="383"/>
      <c r="FVP30" s="383"/>
      <c r="FVQ30" s="383"/>
      <c r="FVR30" s="383"/>
      <c r="FVS30" s="383"/>
      <c r="FVT30" s="383"/>
      <c r="FVU30" s="383"/>
      <c r="FVV30" s="383"/>
      <c r="FVW30" s="383"/>
      <c r="FVX30" s="383"/>
      <c r="FVY30" s="383"/>
      <c r="FVZ30" s="383"/>
      <c r="FWA30" s="383"/>
      <c r="FWB30" s="383"/>
      <c r="FWC30" s="383"/>
      <c r="FWD30" s="383"/>
      <c r="FWE30" s="383"/>
      <c r="FWF30" s="383"/>
      <c r="FWG30" s="383"/>
      <c r="FWH30" s="383"/>
      <c r="FWI30" s="383"/>
      <c r="FWJ30" s="383"/>
      <c r="FWK30" s="383"/>
      <c r="FWL30" s="383"/>
      <c r="FWM30" s="383"/>
      <c r="FWN30" s="383"/>
      <c r="FWO30" s="383"/>
      <c r="FWP30" s="383"/>
      <c r="FWQ30" s="383"/>
      <c r="FWR30" s="383"/>
      <c r="FWS30" s="383"/>
      <c r="FWT30" s="383"/>
      <c r="FWU30" s="383"/>
      <c r="FWV30" s="383"/>
      <c r="FWW30" s="383"/>
      <c r="FWX30" s="383"/>
      <c r="FWY30" s="383"/>
      <c r="FWZ30" s="383"/>
      <c r="FXA30" s="383"/>
      <c r="FXB30" s="383"/>
      <c r="FXC30" s="383"/>
      <c r="FXD30" s="383"/>
      <c r="FXE30" s="383"/>
      <c r="FXF30" s="383"/>
      <c r="FXG30" s="383"/>
      <c r="FXH30" s="383"/>
      <c r="FXI30" s="383"/>
      <c r="FXJ30" s="383"/>
      <c r="FXK30" s="383"/>
      <c r="FXL30" s="383"/>
      <c r="FXM30" s="383"/>
      <c r="FXN30" s="383"/>
      <c r="FXO30" s="383"/>
      <c r="FXP30" s="383"/>
      <c r="FXQ30" s="383"/>
      <c r="FXR30" s="383"/>
      <c r="FXS30" s="383"/>
      <c r="FXT30" s="383"/>
      <c r="FXU30" s="383"/>
      <c r="FXV30" s="383"/>
      <c r="FXW30" s="383"/>
      <c r="FXX30" s="383"/>
      <c r="FXY30" s="383"/>
      <c r="FXZ30" s="383"/>
      <c r="FYA30" s="383"/>
      <c r="FYB30" s="383"/>
      <c r="FYC30" s="383"/>
      <c r="FYD30" s="383"/>
      <c r="FYE30" s="383"/>
      <c r="FYF30" s="383"/>
      <c r="FYG30" s="383"/>
      <c r="FYH30" s="383"/>
      <c r="FYI30" s="383"/>
      <c r="FYJ30" s="383"/>
      <c r="FYK30" s="383"/>
      <c r="FYL30" s="383"/>
      <c r="FYM30" s="383"/>
      <c r="FYN30" s="383"/>
      <c r="FYO30" s="383"/>
      <c r="FYP30" s="383"/>
      <c r="FYQ30" s="383"/>
      <c r="FYR30" s="383"/>
      <c r="FYS30" s="383"/>
      <c r="FYT30" s="383"/>
      <c r="FYU30" s="383"/>
      <c r="FYV30" s="383"/>
      <c r="FYW30" s="383"/>
      <c r="FYX30" s="383"/>
      <c r="FYY30" s="383"/>
      <c r="FYZ30" s="383"/>
      <c r="FZA30" s="383"/>
      <c r="FZB30" s="383"/>
      <c r="FZC30" s="383"/>
      <c r="FZD30" s="383"/>
      <c r="FZE30" s="383"/>
      <c r="FZF30" s="383"/>
      <c r="FZG30" s="383"/>
      <c r="FZH30" s="383"/>
      <c r="FZI30" s="383"/>
      <c r="FZJ30" s="383"/>
      <c r="FZK30" s="383"/>
      <c r="FZL30" s="383"/>
      <c r="FZM30" s="383"/>
      <c r="FZN30" s="383"/>
      <c r="FZO30" s="383"/>
      <c r="FZP30" s="383"/>
      <c r="FZQ30" s="383"/>
      <c r="FZR30" s="383"/>
      <c r="FZS30" s="383"/>
      <c r="FZT30" s="383"/>
      <c r="FZU30" s="383"/>
      <c r="FZV30" s="383"/>
      <c r="FZW30" s="383"/>
      <c r="FZX30" s="383"/>
      <c r="FZY30" s="383"/>
      <c r="FZZ30" s="383"/>
      <c r="GAA30" s="383"/>
      <c r="GAB30" s="383"/>
      <c r="GAC30" s="383"/>
      <c r="GAD30" s="383"/>
      <c r="GAE30" s="383"/>
      <c r="GAF30" s="383"/>
      <c r="GAG30" s="383"/>
      <c r="GAH30" s="383"/>
      <c r="GAI30" s="383"/>
      <c r="GAJ30" s="383"/>
      <c r="GAK30" s="383"/>
      <c r="GAL30" s="383"/>
      <c r="GAM30" s="383"/>
      <c r="GAN30" s="383"/>
      <c r="GAO30" s="383"/>
      <c r="GAP30" s="383"/>
      <c r="GAQ30" s="383"/>
      <c r="GAR30" s="383"/>
      <c r="GAS30" s="383"/>
      <c r="GAT30" s="383"/>
      <c r="GAU30" s="383"/>
      <c r="GAV30" s="383"/>
      <c r="GAW30" s="383"/>
      <c r="GAX30" s="383"/>
      <c r="GAY30" s="383"/>
      <c r="GAZ30" s="383"/>
      <c r="GBA30" s="383"/>
      <c r="GBB30" s="383"/>
      <c r="GBC30" s="383"/>
      <c r="GBD30" s="383"/>
      <c r="GBE30" s="383"/>
      <c r="GBF30" s="383"/>
      <c r="GBG30" s="383"/>
      <c r="GBH30" s="383"/>
      <c r="GBI30" s="383"/>
      <c r="GBJ30" s="383"/>
      <c r="GBK30" s="383"/>
      <c r="GBL30" s="383"/>
      <c r="GBM30" s="383"/>
      <c r="GBN30" s="383"/>
      <c r="GBO30" s="383"/>
      <c r="GBP30" s="383"/>
      <c r="GBQ30" s="383"/>
      <c r="GBR30" s="383"/>
      <c r="GBS30" s="383"/>
      <c r="GBT30" s="383"/>
      <c r="GBU30" s="383"/>
      <c r="GBV30" s="383"/>
      <c r="GBW30" s="383"/>
      <c r="GBX30" s="383"/>
      <c r="GBY30" s="383"/>
      <c r="GBZ30" s="383"/>
      <c r="GCA30" s="383"/>
      <c r="GCB30" s="383"/>
      <c r="GCC30" s="383"/>
      <c r="GCD30" s="383"/>
      <c r="GCE30" s="383"/>
      <c r="GCF30" s="383"/>
      <c r="GCG30" s="383"/>
      <c r="GCH30" s="383"/>
      <c r="GCI30" s="383"/>
      <c r="GCJ30" s="383"/>
      <c r="GCK30" s="383"/>
      <c r="GCL30" s="383"/>
      <c r="GCM30" s="383"/>
      <c r="GCN30" s="383"/>
      <c r="GCO30" s="383"/>
      <c r="GCP30" s="383"/>
      <c r="GCQ30" s="383"/>
      <c r="GCR30" s="383"/>
      <c r="GCS30" s="383"/>
      <c r="GCT30" s="383"/>
      <c r="GCU30" s="383"/>
      <c r="GCV30" s="383"/>
      <c r="GCW30" s="383"/>
      <c r="GCX30" s="383"/>
      <c r="GCY30" s="383"/>
      <c r="GCZ30" s="383"/>
      <c r="GDA30" s="383"/>
      <c r="GDB30" s="383"/>
      <c r="GDC30" s="383"/>
      <c r="GDD30" s="383"/>
      <c r="GDE30" s="383"/>
      <c r="GDF30" s="383"/>
      <c r="GDG30" s="383"/>
      <c r="GDH30" s="383"/>
      <c r="GDI30" s="383"/>
      <c r="GDJ30" s="383"/>
      <c r="GDK30" s="383"/>
      <c r="GDL30" s="383"/>
      <c r="GDM30" s="383"/>
      <c r="GDN30" s="383"/>
      <c r="GDO30" s="383"/>
      <c r="GDP30" s="383"/>
      <c r="GDQ30" s="383"/>
      <c r="GDR30" s="383"/>
      <c r="GDS30" s="383"/>
      <c r="GDT30" s="383"/>
      <c r="GDU30" s="383"/>
      <c r="GDV30" s="383"/>
      <c r="GDW30" s="383"/>
      <c r="GDX30" s="383"/>
      <c r="GDY30" s="383"/>
      <c r="GDZ30" s="383"/>
      <c r="GEA30" s="383"/>
      <c r="GEB30" s="383"/>
      <c r="GEC30" s="383"/>
      <c r="GED30" s="383"/>
      <c r="GEE30" s="383"/>
      <c r="GEF30" s="383"/>
      <c r="GEG30" s="383"/>
      <c r="GEH30" s="383"/>
      <c r="GEI30" s="383"/>
      <c r="GEJ30" s="383"/>
      <c r="GEK30" s="383"/>
      <c r="GEL30" s="383"/>
      <c r="GEM30" s="383"/>
      <c r="GEN30" s="383"/>
      <c r="GEO30" s="383"/>
      <c r="GEP30" s="383"/>
      <c r="GEQ30" s="383"/>
      <c r="GER30" s="383"/>
      <c r="GES30" s="383"/>
      <c r="GET30" s="383"/>
      <c r="GEU30" s="383"/>
      <c r="GEV30" s="383"/>
      <c r="GEW30" s="383"/>
      <c r="GEX30" s="383"/>
      <c r="GEY30" s="383"/>
      <c r="GEZ30" s="383"/>
      <c r="GFA30" s="383"/>
      <c r="GFB30" s="383"/>
      <c r="GFC30" s="383"/>
      <c r="GFD30" s="383"/>
      <c r="GFE30" s="383"/>
      <c r="GFF30" s="383"/>
      <c r="GFG30" s="383"/>
      <c r="GFH30" s="383"/>
      <c r="GFI30" s="383"/>
      <c r="GFJ30" s="383"/>
      <c r="GFK30" s="383"/>
      <c r="GFL30" s="383"/>
      <c r="GFM30" s="383"/>
      <c r="GFN30" s="383"/>
      <c r="GFO30" s="383"/>
      <c r="GFP30" s="383"/>
      <c r="GFQ30" s="383"/>
      <c r="GFR30" s="383"/>
      <c r="GFS30" s="383"/>
      <c r="GFT30" s="383"/>
      <c r="GFU30" s="383"/>
      <c r="GFV30" s="383"/>
      <c r="GFW30" s="383"/>
      <c r="GFX30" s="383"/>
      <c r="GFY30" s="383"/>
      <c r="GFZ30" s="383"/>
      <c r="GGA30" s="383"/>
      <c r="GGB30" s="383"/>
      <c r="GGC30" s="383"/>
      <c r="GGD30" s="383"/>
      <c r="GGE30" s="383"/>
      <c r="GGF30" s="383"/>
      <c r="GGG30" s="383"/>
      <c r="GGH30" s="383"/>
      <c r="GGI30" s="383"/>
      <c r="GGJ30" s="383"/>
      <c r="GGK30" s="383"/>
      <c r="GGL30" s="383"/>
      <c r="GGM30" s="383"/>
      <c r="GGN30" s="383"/>
      <c r="GGO30" s="383"/>
      <c r="GGP30" s="383"/>
      <c r="GGQ30" s="383"/>
      <c r="GGR30" s="383"/>
      <c r="GGS30" s="383"/>
      <c r="GGT30" s="383"/>
      <c r="GGU30" s="383"/>
      <c r="GGV30" s="383"/>
      <c r="GGW30" s="383"/>
      <c r="GGX30" s="383"/>
      <c r="GGY30" s="383"/>
      <c r="GGZ30" s="383"/>
      <c r="GHA30" s="383"/>
      <c r="GHB30" s="383"/>
      <c r="GHC30" s="383"/>
      <c r="GHD30" s="383"/>
      <c r="GHE30" s="383"/>
      <c r="GHF30" s="383"/>
      <c r="GHG30" s="383"/>
      <c r="GHH30" s="383"/>
      <c r="GHI30" s="383"/>
      <c r="GHJ30" s="383"/>
      <c r="GHK30" s="383"/>
      <c r="GHL30" s="383"/>
      <c r="GHM30" s="383"/>
      <c r="GHN30" s="383"/>
      <c r="GHO30" s="383"/>
      <c r="GHP30" s="383"/>
      <c r="GHQ30" s="383"/>
      <c r="GHR30" s="383"/>
      <c r="GHS30" s="383"/>
      <c r="GHT30" s="383"/>
      <c r="GHU30" s="383"/>
      <c r="GHV30" s="383"/>
      <c r="GHW30" s="383"/>
      <c r="GHX30" s="383"/>
      <c r="GHY30" s="383"/>
      <c r="GHZ30" s="383"/>
      <c r="GIA30" s="383"/>
      <c r="GIB30" s="383"/>
      <c r="GIC30" s="383"/>
      <c r="GID30" s="383"/>
      <c r="GIE30" s="383"/>
      <c r="GIF30" s="383"/>
      <c r="GIG30" s="383"/>
      <c r="GIH30" s="383"/>
      <c r="GII30" s="383"/>
      <c r="GIJ30" s="383"/>
      <c r="GIK30" s="383"/>
      <c r="GIL30" s="383"/>
      <c r="GIM30" s="383"/>
      <c r="GIN30" s="383"/>
      <c r="GIO30" s="383"/>
      <c r="GIP30" s="383"/>
      <c r="GIQ30" s="383"/>
      <c r="GIR30" s="383"/>
      <c r="GIS30" s="383"/>
      <c r="GIT30" s="383"/>
      <c r="GIU30" s="383"/>
      <c r="GIV30" s="383"/>
      <c r="GIW30" s="383"/>
      <c r="GIX30" s="383"/>
      <c r="GIY30" s="383"/>
      <c r="GIZ30" s="383"/>
      <c r="GJA30" s="383"/>
      <c r="GJB30" s="383"/>
      <c r="GJC30" s="383"/>
      <c r="GJD30" s="383"/>
      <c r="GJE30" s="383"/>
      <c r="GJF30" s="383"/>
      <c r="GJG30" s="383"/>
      <c r="GJH30" s="383"/>
      <c r="GJI30" s="383"/>
      <c r="GJJ30" s="383"/>
      <c r="GJK30" s="383"/>
      <c r="GJL30" s="383"/>
      <c r="GJM30" s="383"/>
      <c r="GJN30" s="383"/>
      <c r="GJO30" s="383"/>
      <c r="GJP30" s="383"/>
      <c r="GJQ30" s="383"/>
      <c r="GJR30" s="383"/>
      <c r="GJS30" s="383"/>
      <c r="GJT30" s="383"/>
      <c r="GJU30" s="383"/>
      <c r="GJV30" s="383"/>
      <c r="GJW30" s="383"/>
      <c r="GJX30" s="383"/>
      <c r="GJY30" s="383"/>
      <c r="GJZ30" s="383"/>
      <c r="GKA30" s="383"/>
      <c r="GKB30" s="383"/>
      <c r="GKC30" s="383"/>
      <c r="GKD30" s="383"/>
      <c r="GKE30" s="383"/>
      <c r="GKF30" s="383"/>
      <c r="GKG30" s="383"/>
      <c r="GKH30" s="383"/>
      <c r="GKI30" s="383"/>
      <c r="GKJ30" s="383"/>
      <c r="GKK30" s="383"/>
      <c r="GKL30" s="383"/>
      <c r="GKM30" s="383"/>
      <c r="GKN30" s="383"/>
      <c r="GKO30" s="383"/>
      <c r="GKP30" s="383"/>
      <c r="GKQ30" s="383"/>
      <c r="GKR30" s="383"/>
      <c r="GKS30" s="383"/>
      <c r="GKT30" s="383"/>
      <c r="GKU30" s="383"/>
      <c r="GKV30" s="383"/>
      <c r="GKW30" s="383"/>
      <c r="GKX30" s="383"/>
      <c r="GKY30" s="383"/>
      <c r="GKZ30" s="383"/>
      <c r="GLA30" s="383"/>
      <c r="GLB30" s="383"/>
      <c r="GLC30" s="383"/>
      <c r="GLD30" s="383"/>
      <c r="GLE30" s="383"/>
      <c r="GLF30" s="383"/>
      <c r="GLG30" s="383"/>
      <c r="GLH30" s="383"/>
      <c r="GLI30" s="383"/>
      <c r="GLJ30" s="383"/>
      <c r="GLK30" s="383"/>
      <c r="GLL30" s="383"/>
      <c r="GLM30" s="383"/>
      <c r="GLN30" s="383"/>
      <c r="GLO30" s="383"/>
      <c r="GLP30" s="383"/>
      <c r="GLQ30" s="383"/>
      <c r="GLR30" s="383"/>
      <c r="GLS30" s="383"/>
      <c r="GLT30" s="383"/>
      <c r="GLU30" s="383"/>
      <c r="GLV30" s="383"/>
      <c r="GLW30" s="383"/>
      <c r="GLX30" s="383"/>
      <c r="GLY30" s="383"/>
      <c r="GLZ30" s="383"/>
      <c r="GMA30" s="383"/>
      <c r="GMB30" s="383"/>
      <c r="GMC30" s="383"/>
      <c r="GMD30" s="383"/>
      <c r="GME30" s="383"/>
      <c r="GMF30" s="383"/>
      <c r="GMG30" s="383"/>
      <c r="GMH30" s="383"/>
      <c r="GMI30" s="383"/>
      <c r="GMJ30" s="383"/>
      <c r="GMK30" s="383"/>
      <c r="GML30" s="383"/>
      <c r="GMM30" s="383"/>
      <c r="GMN30" s="383"/>
      <c r="GMO30" s="383"/>
      <c r="GMP30" s="383"/>
      <c r="GMQ30" s="383"/>
      <c r="GMR30" s="383"/>
      <c r="GMS30" s="383"/>
      <c r="GMT30" s="383"/>
      <c r="GMU30" s="383"/>
      <c r="GMV30" s="383"/>
      <c r="GMW30" s="383"/>
      <c r="GMX30" s="383"/>
      <c r="GMY30" s="383"/>
      <c r="GMZ30" s="383"/>
      <c r="GNA30" s="383"/>
      <c r="GNB30" s="383"/>
      <c r="GNC30" s="383"/>
      <c r="GND30" s="383"/>
      <c r="GNE30" s="383"/>
      <c r="GNF30" s="383"/>
      <c r="GNG30" s="383"/>
      <c r="GNH30" s="383"/>
      <c r="GNI30" s="383"/>
      <c r="GNJ30" s="383"/>
      <c r="GNK30" s="383"/>
      <c r="GNL30" s="383"/>
      <c r="GNM30" s="383"/>
      <c r="GNN30" s="383"/>
      <c r="GNO30" s="383"/>
      <c r="GNP30" s="383"/>
      <c r="GNQ30" s="383"/>
      <c r="GNR30" s="383"/>
      <c r="GNS30" s="383"/>
      <c r="GNT30" s="383"/>
      <c r="GNU30" s="383"/>
      <c r="GNV30" s="383"/>
      <c r="GNW30" s="383"/>
      <c r="GNX30" s="383"/>
      <c r="GNY30" s="383"/>
      <c r="GNZ30" s="383"/>
      <c r="GOA30" s="383"/>
      <c r="GOB30" s="383"/>
      <c r="GOC30" s="383"/>
      <c r="GOD30" s="383"/>
      <c r="GOE30" s="383"/>
      <c r="GOF30" s="383"/>
      <c r="GOG30" s="383"/>
      <c r="GOH30" s="383"/>
      <c r="GOI30" s="383"/>
      <c r="GOJ30" s="383"/>
      <c r="GOK30" s="383"/>
      <c r="GOL30" s="383"/>
      <c r="GOM30" s="383"/>
      <c r="GON30" s="383"/>
      <c r="GOO30" s="383"/>
      <c r="GOP30" s="383"/>
      <c r="GOQ30" s="383"/>
      <c r="GOR30" s="383"/>
      <c r="GOS30" s="383"/>
      <c r="GOT30" s="383"/>
      <c r="GOU30" s="383"/>
      <c r="GOV30" s="383"/>
      <c r="GOW30" s="383"/>
      <c r="GOX30" s="383"/>
      <c r="GOY30" s="383"/>
      <c r="GOZ30" s="383"/>
      <c r="GPA30" s="383"/>
      <c r="GPB30" s="383"/>
      <c r="GPC30" s="383"/>
      <c r="GPD30" s="383"/>
      <c r="GPE30" s="383"/>
      <c r="GPF30" s="383"/>
      <c r="GPG30" s="383"/>
      <c r="GPH30" s="383"/>
      <c r="GPI30" s="383"/>
      <c r="GPJ30" s="383"/>
      <c r="GPK30" s="383"/>
      <c r="GPL30" s="383"/>
      <c r="GPM30" s="383"/>
      <c r="GPN30" s="383"/>
      <c r="GPO30" s="383"/>
      <c r="GPP30" s="383"/>
      <c r="GPQ30" s="383"/>
      <c r="GPR30" s="383"/>
      <c r="GPS30" s="383"/>
      <c r="GPT30" s="383"/>
      <c r="GPU30" s="383"/>
      <c r="GPV30" s="383"/>
      <c r="GPW30" s="383"/>
      <c r="GPX30" s="383"/>
      <c r="GPY30" s="383"/>
      <c r="GPZ30" s="383"/>
      <c r="GQA30" s="383"/>
      <c r="GQB30" s="383"/>
      <c r="GQC30" s="383"/>
      <c r="GQD30" s="383"/>
      <c r="GQE30" s="383"/>
      <c r="GQF30" s="383"/>
      <c r="GQG30" s="383"/>
      <c r="GQH30" s="383"/>
      <c r="GQI30" s="383"/>
      <c r="GQJ30" s="383"/>
      <c r="GQK30" s="383"/>
      <c r="GQL30" s="383"/>
      <c r="GQM30" s="383"/>
      <c r="GQN30" s="383"/>
      <c r="GQO30" s="383"/>
      <c r="GQP30" s="383"/>
      <c r="GQQ30" s="383"/>
      <c r="GQR30" s="383"/>
      <c r="GQS30" s="383"/>
      <c r="GQT30" s="383"/>
      <c r="GQU30" s="383"/>
      <c r="GQV30" s="383"/>
      <c r="GQW30" s="383"/>
      <c r="GQX30" s="383"/>
      <c r="GQY30" s="383"/>
      <c r="GQZ30" s="383"/>
      <c r="GRA30" s="383"/>
      <c r="GRB30" s="383"/>
      <c r="GRC30" s="383"/>
      <c r="GRD30" s="383"/>
      <c r="GRE30" s="383"/>
      <c r="GRF30" s="383"/>
      <c r="GRG30" s="383"/>
      <c r="GRH30" s="383"/>
      <c r="GRI30" s="383"/>
      <c r="GRJ30" s="383"/>
      <c r="GRK30" s="383"/>
      <c r="GRL30" s="383"/>
      <c r="GRM30" s="383"/>
      <c r="GRN30" s="383"/>
      <c r="GRO30" s="383"/>
      <c r="GRP30" s="383"/>
      <c r="GRQ30" s="383"/>
      <c r="GRR30" s="383"/>
      <c r="GRS30" s="383"/>
      <c r="GRT30" s="383"/>
      <c r="GRU30" s="383"/>
      <c r="GRV30" s="383"/>
      <c r="GRW30" s="383"/>
      <c r="GRX30" s="383"/>
      <c r="GRY30" s="383"/>
      <c r="GRZ30" s="383"/>
      <c r="GSA30" s="383"/>
      <c r="GSB30" s="383"/>
      <c r="GSC30" s="383"/>
      <c r="GSD30" s="383"/>
      <c r="GSE30" s="383"/>
      <c r="GSF30" s="383"/>
      <c r="GSG30" s="383"/>
      <c r="GSH30" s="383"/>
      <c r="GSI30" s="383"/>
      <c r="GSJ30" s="383"/>
      <c r="GSK30" s="383"/>
      <c r="GSL30" s="383"/>
      <c r="GSM30" s="383"/>
      <c r="GSN30" s="383"/>
      <c r="GSO30" s="383"/>
      <c r="GSP30" s="383"/>
      <c r="GSQ30" s="383"/>
      <c r="GSR30" s="383"/>
      <c r="GSS30" s="383"/>
      <c r="GST30" s="383"/>
      <c r="GSU30" s="383"/>
      <c r="GSV30" s="383"/>
      <c r="GSW30" s="383"/>
      <c r="GSX30" s="383"/>
      <c r="GSY30" s="383"/>
      <c r="GSZ30" s="383"/>
      <c r="GTA30" s="383"/>
      <c r="GTB30" s="383"/>
      <c r="GTC30" s="383"/>
      <c r="GTD30" s="383"/>
      <c r="GTE30" s="383"/>
      <c r="GTF30" s="383"/>
      <c r="GTG30" s="383"/>
      <c r="GTH30" s="383"/>
      <c r="GTI30" s="383"/>
      <c r="GTJ30" s="383"/>
      <c r="GTK30" s="383"/>
      <c r="GTL30" s="383"/>
      <c r="GTM30" s="383"/>
      <c r="GTN30" s="383"/>
      <c r="GTO30" s="383"/>
      <c r="GTP30" s="383"/>
      <c r="GTQ30" s="383"/>
      <c r="GTR30" s="383"/>
      <c r="GTS30" s="383"/>
      <c r="GTT30" s="383"/>
      <c r="GTU30" s="383"/>
      <c r="GTV30" s="383"/>
      <c r="GTW30" s="383"/>
      <c r="GTX30" s="383"/>
      <c r="GTY30" s="383"/>
      <c r="GTZ30" s="383"/>
      <c r="GUA30" s="383"/>
      <c r="GUB30" s="383"/>
      <c r="GUC30" s="383"/>
      <c r="GUD30" s="383"/>
      <c r="GUE30" s="383"/>
      <c r="GUF30" s="383"/>
      <c r="GUG30" s="383"/>
      <c r="GUH30" s="383"/>
      <c r="GUI30" s="383"/>
      <c r="GUJ30" s="383"/>
      <c r="GUK30" s="383"/>
      <c r="GUL30" s="383"/>
      <c r="GUM30" s="383"/>
      <c r="GUN30" s="383"/>
      <c r="GUO30" s="383"/>
      <c r="GUP30" s="383"/>
      <c r="GUQ30" s="383"/>
      <c r="GUR30" s="383"/>
      <c r="GUS30" s="383"/>
      <c r="GUT30" s="383"/>
      <c r="GUU30" s="383"/>
      <c r="GUV30" s="383"/>
      <c r="GUW30" s="383"/>
      <c r="GUX30" s="383"/>
      <c r="GUY30" s="383"/>
      <c r="GUZ30" s="383"/>
      <c r="GVA30" s="383"/>
      <c r="GVB30" s="383"/>
      <c r="GVC30" s="383"/>
      <c r="GVD30" s="383"/>
      <c r="GVE30" s="383"/>
      <c r="GVF30" s="383"/>
      <c r="GVG30" s="383"/>
      <c r="GVH30" s="383"/>
      <c r="GVI30" s="383"/>
      <c r="GVJ30" s="383"/>
      <c r="GVK30" s="383"/>
      <c r="GVL30" s="383"/>
      <c r="GVM30" s="383"/>
      <c r="GVN30" s="383"/>
      <c r="GVO30" s="383"/>
      <c r="GVP30" s="383"/>
      <c r="GVQ30" s="383"/>
      <c r="GVR30" s="383"/>
      <c r="GVS30" s="383"/>
      <c r="GVT30" s="383"/>
      <c r="GVU30" s="383"/>
      <c r="GVV30" s="383"/>
      <c r="GVW30" s="383"/>
      <c r="GVX30" s="383"/>
      <c r="GVY30" s="383"/>
      <c r="GVZ30" s="383"/>
      <c r="GWA30" s="383"/>
      <c r="GWB30" s="383"/>
      <c r="GWC30" s="383"/>
      <c r="GWD30" s="383"/>
      <c r="GWE30" s="383"/>
      <c r="GWF30" s="383"/>
      <c r="GWG30" s="383"/>
      <c r="GWH30" s="383"/>
      <c r="GWI30" s="383"/>
      <c r="GWJ30" s="383"/>
      <c r="GWK30" s="383"/>
      <c r="GWL30" s="383"/>
      <c r="GWM30" s="383"/>
      <c r="GWN30" s="383"/>
      <c r="GWO30" s="383"/>
      <c r="GWP30" s="383"/>
      <c r="GWQ30" s="383"/>
      <c r="GWR30" s="383"/>
      <c r="GWS30" s="383"/>
      <c r="GWT30" s="383"/>
      <c r="GWU30" s="383"/>
      <c r="GWV30" s="383"/>
      <c r="GWW30" s="383"/>
      <c r="GWX30" s="383"/>
      <c r="GWY30" s="383"/>
      <c r="GWZ30" s="383"/>
      <c r="GXA30" s="383"/>
      <c r="GXB30" s="383"/>
      <c r="GXC30" s="383"/>
      <c r="GXD30" s="383"/>
      <c r="GXE30" s="383"/>
      <c r="GXF30" s="383"/>
      <c r="GXG30" s="383"/>
      <c r="GXH30" s="383"/>
      <c r="GXI30" s="383"/>
      <c r="GXJ30" s="383"/>
      <c r="GXK30" s="383"/>
      <c r="GXL30" s="383"/>
      <c r="GXM30" s="383"/>
      <c r="GXN30" s="383"/>
      <c r="GXO30" s="383"/>
      <c r="GXP30" s="383"/>
      <c r="GXQ30" s="383"/>
      <c r="GXR30" s="383"/>
      <c r="GXS30" s="383"/>
      <c r="GXT30" s="383"/>
      <c r="GXU30" s="383"/>
      <c r="GXV30" s="383"/>
      <c r="GXW30" s="383"/>
      <c r="GXX30" s="383"/>
      <c r="GXY30" s="383"/>
      <c r="GXZ30" s="383"/>
      <c r="GYA30" s="383"/>
      <c r="GYB30" s="383"/>
      <c r="GYC30" s="383"/>
      <c r="GYD30" s="383"/>
      <c r="GYE30" s="383"/>
      <c r="GYF30" s="383"/>
      <c r="GYG30" s="383"/>
      <c r="GYH30" s="383"/>
      <c r="GYI30" s="383"/>
      <c r="GYJ30" s="383"/>
      <c r="GYK30" s="383"/>
      <c r="GYL30" s="383"/>
      <c r="GYM30" s="383"/>
      <c r="GYN30" s="383"/>
      <c r="GYO30" s="383"/>
      <c r="GYP30" s="383"/>
      <c r="GYQ30" s="383"/>
      <c r="GYR30" s="383"/>
      <c r="GYS30" s="383"/>
      <c r="GYT30" s="383"/>
      <c r="GYU30" s="383"/>
      <c r="GYV30" s="383"/>
      <c r="GYW30" s="383"/>
      <c r="GYX30" s="383"/>
      <c r="GYY30" s="383"/>
      <c r="GYZ30" s="383"/>
      <c r="GZA30" s="383"/>
      <c r="GZB30" s="383"/>
      <c r="GZC30" s="383"/>
      <c r="GZD30" s="383"/>
      <c r="GZE30" s="383"/>
      <c r="GZF30" s="383"/>
      <c r="GZG30" s="383"/>
      <c r="GZH30" s="383"/>
      <c r="GZI30" s="383"/>
      <c r="GZJ30" s="383"/>
      <c r="GZK30" s="383"/>
      <c r="GZL30" s="383"/>
      <c r="GZM30" s="383"/>
      <c r="GZN30" s="383"/>
      <c r="GZO30" s="383"/>
      <c r="GZP30" s="383"/>
      <c r="GZQ30" s="383"/>
      <c r="GZR30" s="383"/>
      <c r="GZS30" s="383"/>
      <c r="GZT30" s="383"/>
      <c r="GZU30" s="383"/>
      <c r="GZV30" s="383"/>
      <c r="GZW30" s="383"/>
      <c r="GZX30" s="383"/>
      <c r="GZY30" s="383"/>
      <c r="GZZ30" s="383"/>
      <c r="HAA30" s="383"/>
      <c r="HAB30" s="383"/>
      <c r="HAC30" s="383"/>
      <c r="HAD30" s="383"/>
      <c r="HAE30" s="383"/>
      <c r="HAF30" s="383"/>
      <c r="HAG30" s="383"/>
      <c r="HAH30" s="383"/>
      <c r="HAI30" s="383"/>
      <c r="HAJ30" s="383"/>
      <c r="HAK30" s="383"/>
      <c r="HAL30" s="383"/>
      <c r="HAM30" s="383"/>
      <c r="HAN30" s="383"/>
      <c r="HAO30" s="383"/>
      <c r="HAP30" s="383"/>
      <c r="HAQ30" s="383"/>
      <c r="HAR30" s="383"/>
      <c r="HAS30" s="383"/>
      <c r="HAT30" s="383"/>
      <c r="HAU30" s="383"/>
      <c r="HAV30" s="383"/>
      <c r="HAW30" s="383"/>
      <c r="HAX30" s="383"/>
      <c r="HAY30" s="383"/>
      <c r="HAZ30" s="383"/>
      <c r="HBA30" s="383"/>
      <c r="HBB30" s="383"/>
      <c r="HBC30" s="383"/>
      <c r="HBD30" s="383"/>
      <c r="HBE30" s="383"/>
      <c r="HBF30" s="383"/>
      <c r="HBG30" s="383"/>
      <c r="HBH30" s="383"/>
      <c r="HBI30" s="383"/>
      <c r="HBJ30" s="383"/>
      <c r="HBK30" s="383"/>
      <c r="HBL30" s="383"/>
      <c r="HBM30" s="383"/>
      <c r="HBN30" s="383"/>
      <c r="HBO30" s="383"/>
      <c r="HBP30" s="383"/>
      <c r="HBQ30" s="383"/>
      <c r="HBR30" s="383"/>
      <c r="HBS30" s="383"/>
      <c r="HBT30" s="383"/>
      <c r="HBU30" s="383"/>
      <c r="HBV30" s="383"/>
      <c r="HBW30" s="383"/>
      <c r="HBX30" s="383"/>
      <c r="HBY30" s="383"/>
      <c r="HBZ30" s="383"/>
      <c r="HCA30" s="383"/>
      <c r="HCB30" s="383"/>
      <c r="HCC30" s="383"/>
      <c r="HCD30" s="383"/>
      <c r="HCE30" s="383"/>
      <c r="HCF30" s="383"/>
      <c r="HCG30" s="383"/>
      <c r="HCH30" s="383"/>
      <c r="HCI30" s="383"/>
      <c r="HCJ30" s="383"/>
      <c r="HCK30" s="383"/>
      <c r="HCL30" s="383"/>
      <c r="HCM30" s="383"/>
      <c r="HCN30" s="383"/>
      <c r="HCO30" s="383"/>
      <c r="HCP30" s="383"/>
      <c r="HCQ30" s="383"/>
      <c r="HCR30" s="383"/>
      <c r="HCS30" s="383"/>
      <c r="HCT30" s="383"/>
      <c r="HCU30" s="383"/>
      <c r="HCV30" s="383"/>
      <c r="HCW30" s="383"/>
      <c r="HCX30" s="383"/>
      <c r="HCY30" s="383"/>
      <c r="HCZ30" s="383"/>
      <c r="HDA30" s="383"/>
      <c r="HDB30" s="383"/>
      <c r="HDC30" s="383"/>
      <c r="HDD30" s="383"/>
      <c r="HDE30" s="383"/>
      <c r="HDF30" s="383"/>
      <c r="HDG30" s="383"/>
      <c r="HDH30" s="383"/>
      <c r="HDI30" s="383"/>
      <c r="HDJ30" s="383"/>
      <c r="HDK30" s="383"/>
      <c r="HDL30" s="383"/>
      <c r="HDM30" s="383"/>
      <c r="HDN30" s="383"/>
      <c r="HDO30" s="383"/>
      <c r="HDP30" s="383"/>
      <c r="HDQ30" s="383"/>
      <c r="HDR30" s="383"/>
      <c r="HDS30" s="383"/>
      <c r="HDT30" s="383"/>
      <c r="HDU30" s="383"/>
      <c r="HDV30" s="383"/>
      <c r="HDW30" s="383"/>
      <c r="HDX30" s="383"/>
      <c r="HDY30" s="383"/>
      <c r="HDZ30" s="383"/>
      <c r="HEA30" s="383"/>
      <c r="HEB30" s="383"/>
      <c r="HEC30" s="383"/>
      <c r="HED30" s="383"/>
      <c r="HEE30" s="383"/>
      <c r="HEF30" s="383"/>
      <c r="HEG30" s="383"/>
      <c r="HEH30" s="383"/>
      <c r="HEI30" s="383"/>
      <c r="HEJ30" s="383"/>
      <c r="HEK30" s="383"/>
      <c r="HEL30" s="383"/>
      <c r="HEM30" s="383"/>
      <c r="HEN30" s="383"/>
      <c r="HEO30" s="383"/>
      <c r="HEP30" s="383"/>
      <c r="HEQ30" s="383"/>
      <c r="HER30" s="383"/>
      <c r="HES30" s="383"/>
      <c r="HET30" s="383"/>
      <c r="HEU30" s="383"/>
      <c r="HEV30" s="383"/>
      <c r="HEW30" s="383"/>
      <c r="HEX30" s="383"/>
      <c r="HEY30" s="383"/>
      <c r="HEZ30" s="383"/>
      <c r="HFA30" s="383"/>
      <c r="HFB30" s="383"/>
      <c r="HFC30" s="383"/>
      <c r="HFD30" s="383"/>
      <c r="HFE30" s="383"/>
      <c r="HFF30" s="383"/>
      <c r="HFG30" s="383"/>
      <c r="HFH30" s="383"/>
      <c r="HFI30" s="383"/>
      <c r="HFJ30" s="383"/>
      <c r="HFK30" s="383"/>
      <c r="HFL30" s="383"/>
      <c r="HFM30" s="383"/>
      <c r="HFN30" s="383"/>
      <c r="HFO30" s="383"/>
      <c r="HFP30" s="383"/>
      <c r="HFQ30" s="383"/>
      <c r="HFR30" s="383"/>
      <c r="HFS30" s="383"/>
      <c r="HFT30" s="383"/>
      <c r="HFU30" s="383"/>
      <c r="HFV30" s="383"/>
      <c r="HFW30" s="383"/>
      <c r="HFX30" s="383"/>
      <c r="HFY30" s="383"/>
      <c r="HFZ30" s="383"/>
      <c r="HGA30" s="383"/>
      <c r="HGB30" s="383"/>
      <c r="HGC30" s="383"/>
      <c r="HGD30" s="383"/>
      <c r="HGE30" s="383"/>
      <c r="HGF30" s="383"/>
      <c r="HGG30" s="383"/>
      <c r="HGH30" s="383"/>
      <c r="HGI30" s="383"/>
      <c r="HGJ30" s="383"/>
      <c r="HGK30" s="383"/>
      <c r="HGL30" s="383"/>
      <c r="HGM30" s="383"/>
      <c r="HGN30" s="383"/>
      <c r="HGO30" s="383"/>
      <c r="HGP30" s="383"/>
      <c r="HGQ30" s="383"/>
      <c r="HGR30" s="383"/>
      <c r="HGS30" s="383"/>
      <c r="HGT30" s="383"/>
      <c r="HGU30" s="383"/>
      <c r="HGV30" s="383"/>
      <c r="HGW30" s="383"/>
      <c r="HGX30" s="383"/>
      <c r="HGY30" s="383"/>
      <c r="HGZ30" s="383"/>
      <c r="HHA30" s="383"/>
      <c r="HHB30" s="383"/>
      <c r="HHC30" s="383"/>
      <c r="HHD30" s="383"/>
      <c r="HHE30" s="383"/>
      <c r="HHF30" s="383"/>
      <c r="HHG30" s="383"/>
      <c r="HHH30" s="383"/>
      <c r="HHI30" s="383"/>
      <c r="HHJ30" s="383"/>
      <c r="HHK30" s="383"/>
      <c r="HHL30" s="383"/>
      <c r="HHM30" s="383"/>
      <c r="HHN30" s="383"/>
      <c r="HHO30" s="383"/>
      <c r="HHP30" s="383"/>
      <c r="HHQ30" s="383"/>
      <c r="HHR30" s="383"/>
      <c r="HHS30" s="383"/>
      <c r="HHT30" s="383"/>
      <c r="HHU30" s="383"/>
      <c r="HHV30" s="383"/>
      <c r="HHW30" s="383"/>
      <c r="HHX30" s="383"/>
      <c r="HHY30" s="383"/>
      <c r="HHZ30" s="383"/>
      <c r="HIA30" s="383"/>
      <c r="HIB30" s="383"/>
      <c r="HIC30" s="383"/>
      <c r="HID30" s="383"/>
      <c r="HIE30" s="383"/>
      <c r="HIF30" s="383"/>
      <c r="HIG30" s="383"/>
      <c r="HIH30" s="383"/>
      <c r="HII30" s="383"/>
      <c r="HIJ30" s="383"/>
      <c r="HIK30" s="383"/>
      <c r="HIL30" s="383"/>
      <c r="HIM30" s="383"/>
      <c r="HIN30" s="383"/>
      <c r="HIO30" s="383"/>
      <c r="HIP30" s="383"/>
      <c r="HIQ30" s="383"/>
      <c r="HIR30" s="383"/>
      <c r="HIS30" s="383"/>
      <c r="HIT30" s="383"/>
      <c r="HIU30" s="383"/>
      <c r="HIV30" s="383"/>
      <c r="HIW30" s="383"/>
      <c r="HIX30" s="383"/>
      <c r="HIY30" s="383"/>
      <c r="HIZ30" s="383"/>
      <c r="HJA30" s="383"/>
      <c r="HJB30" s="383"/>
      <c r="HJC30" s="383"/>
      <c r="HJD30" s="383"/>
      <c r="HJE30" s="383"/>
      <c r="HJF30" s="383"/>
      <c r="HJG30" s="383"/>
      <c r="HJH30" s="383"/>
      <c r="HJI30" s="383"/>
      <c r="HJJ30" s="383"/>
      <c r="HJK30" s="383"/>
      <c r="HJL30" s="383"/>
      <c r="HJM30" s="383"/>
      <c r="HJN30" s="383"/>
      <c r="HJO30" s="383"/>
      <c r="HJP30" s="383"/>
      <c r="HJQ30" s="383"/>
      <c r="HJR30" s="383"/>
      <c r="HJS30" s="383"/>
      <c r="HJT30" s="383"/>
      <c r="HJU30" s="383"/>
      <c r="HJV30" s="383"/>
      <c r="HJW30" s="383"/>
      <c r="HJX30" s="383"/>
      <c r="HJY30" s="383"/>
      <c r="HJZ30" s="383"/>
      <c r="HKA30" s="383"/>
      <c r="HKB30" s="383"/>
      <c r="HKC30" s="383"/>
      <c r="HKD30" s="383"/>
      <c r="HKE30" s="383"/>
      <c r="HKF30" s="383"/>
      <c r="HKG30" s="383"/>
      <c r="HKH30" s="383"/>
      <c r="HKI30" s="383"/>
      <c r="HKJ30" s="383"/>
      <c r="HKK30" s="383"/>
      <c r="HKL30" s="383"/>
      <c r="HKM30" s="383"/>
      <c r="HKN30" s="383"/>
      <c r="HKO30" s="383"/>
      <c r="HKP30" s="383"/>
      <c r="HKQ30" s="383"/>
      <c r="HKR30" s="383"/>
      <c r="HKS30" s="383"/>
      <c r="HKT30" s="383"/>
      <c r="HKU30" s="383"/>
      <c r="HKV30" s="383"/>
      <c r="HKW30" s="383"/>
      <c r="HKX30" s="383"/>
      <c r="HKY30" s="383"/>
      <c r="HKZ30" s="383"/>
      <c r="HLA30" s="383"/>
      <c r="HLB30" s="383"/>
      <c r="HLC30" s="383"/>
      <c r="HLD30" s="383"/>
      <c r="HLE30" s="383"/>
      <c r="HLF30" s="383"/>
      <c r="HLG30" s="383"/>
      <c r="HLH30" s="383"/>
      <c r="HLI30" s="383"/>
      <c r="HLJ30" s="383"/>
      <c r="HLK30" s="383"/>
      <c r="HLL30" s="383"/>
      <c r="HLM30" s="383"/>
      <c r="HLN30" s="383"/>
      <c r="HLO30" s="383"/>
      <c r="HLP30" s="383"/>
      <c r="HLQ30" s="383"/>
      <c r="HLR30" s="383"/>
      <c r="HLS30" s="383"/>
      <c r="HLT30" s="383"/>
      <c r="HLU30" s="383"/>
      <c r="HLV30" s="383"/>
      <c r="HLW30" s="383"/>
      <c r="HLX30" s="383"/>
      <c r="HLY30" s="383"/>
      <c r="HLZ30" s="383"/>
      <c r="HMA30" s="383"/>
      <c r="HMB30" s="383"/>
      <c r="HMC30" s="383"/>
      <c r="HMD30" s="383"/>
      <c r="HME30" s="383"/>
      <c r="HMF30" s="383"/>
      <c r="HMG30" s="383"/>
      <c r="HMH30" s="383"/>
      <c r="HMI30" s="383"/>
      <c r="HMJ30" s="383"/>
      <c r="HMK30" s="383"/>
      <c r="HML30" s="383"/>
      <c r="HMM30" s="383"/>
      <c r="HMN30" s="383"/>
      <c r="HMO30" s="383"/>
      <c r="HMP30" s="383"/>
      <c r="HMQ30" s="383"/>
      <c r="HMR30" s="383"/>
      <c r="HMS30" s="383"/>
      <c r="HMT30" s="383"/>
      <c r="HMU30" s="383"/>
      <c r="HMV30" s="383"/>
      <c r="HMW30" s="383"/>
      <c r="HMX30" s="383"/>
      <c r="HMY30" s="383"/>
      <c r="HMZ30" s="383"/>
      <c r="HNA30" s="383"/>
      <c r="HNB30" s="383"/>
      <c r="HNC30" s="383"/>
      <c r="HND30" s="383"/>
      <c r="HNE30" s="383"/>
      <c r="HNF30" s="383"/>
      <c r="HNG30" s="383"/>
      <c r="HNH30" s="383"/>
      <c r="HNI30" s="383"/>
      <c r="HNJ30" s="383"/>
      <c r="HNK30" s="383"/>
      <c r="HNL30" s="383"/>
      <c r="HNM30" s="383"/>
      <c r="HNN30" s="383"/>
      <c r="HNO30" s="383"/>
      <c r="HNP30" s="383"/>
      <c r="HNQ30" s="383"/>
      <c r="HNR30" s="383"/>
      <c r="HNS30" s="383"/>
      <c r="HNT30" s="383"/>
      <c r="HNU30" s="383"/>
      <c r="HNV30" s="383"/>
      <c r="HNW30" s="383"/>
      <c r="HNX30" s="383"/>
      <c r="HNY30" s="383"/>
      <c r="HNZ30" s="383"/>
      <c r="HOA30" s="383"/>
      <c r="HOB30" s="383"/>
      <c r="HOC30" s="383"/>
      <c r="HOD30" s="383"/>
      <c r="HOE30" s="383"/>
      <c r="HOF30" s="383"/>
      <c r="HOG30" s="383"/>
      <c r="HOH30" s="383"/>
      <c r="HOI30" s="383"/>
      <c r="HOJ30" s="383"/>
      <c r="HOK30" s="383"/>
      <c r="HOL30" s="383"/>
      <c r="HOM30" s="383"/>
      <c r="HON30" s="383"/>
      <c r="HOO30" s="383"/>
      <c r="HOP30" s="383"/>
      <c r="HOQ30" s="383"/>
      <c r="HOR30" s="383"/>
      <c r="HOS30" s="383"/>
      <c r="HOT30" s="383"/>
      <c r="HOU30" s="383"/>
      <c r="HOV30" s="383"/>
      <c r="HOW30" s="383"/>
      <c r="HOX30" s="383"/>
      <c r="HOY30" s="383"/>
      <c r="HOZ30" s="383"/>
      <c r="HPA30" s="383"/>
      <c r="HPB30" s="383"/>
      <c r="HPC30" s="383"/>
      <c r="HPD30" s="383"/>
      <c r="HPE30" s="383"/>
      <c r="HPF30" s="383"/>
      <c r="HPG30" s="383"/>
      <c r="HPH30" s="383"/>
      <c r="HPI30" s="383"/>
      <c r="HPJ30" s="383"/>
      <c r="HPK30" s="383"/>
      <c r="HPL30" s="383"/>
      <c r="HPM30" s="383"/>
      <c r="HPN30" s="383"/>
      <c r="HPO30" s="383"/>
      <c r="HPP30" s="383"/>
      <c r="HPQ30" s="383"/>
      <c r="HPR30" s="383"/>
      <c r="HPS30" s="383"/>
      <c r="HPT30" s="383"/>
      <c r="HPU30" s="383"/>
      <c r="HPV30" s="383"/>
      <c r="HPW30" s="383"/>
      <c r="HPX30" s="383"/>
      <c r="HPY30" s="383"/>
      <c r="HPZ30" s="383"/>
      <c r="HQA30" s="383"/>
      <c r="HQB30" s="383"/>
      <c r="HQC30" s="383"/>
      <c r="HQD30" s="383"/>
      <c r="HQE30" s="383"/>
      <c r="HQF30" s="383"/>
      <c r="HQG30" s="383"/>
      <c r="HQH30" s="383"/>
      <c r="HQI30" s="383"/>
      <c r="HQJ30" s="383"/>
      <c r="HQK30" s="383"/>
      <c r="HQL30" s="383"/>
      <c r="HQM30" s="383"/>
      <c r="HQN30" s="383"/>
      <c r="HQO30" s="383"/>
      <c r="HQP30" s="383"/>
      <c r="HQQ30" s="383"/>
      <c r="HQR30" s="383"/>
      <c r="HQS30" s="383"/>
      <c r="HQT30" s="383"/>
      <c r="HQU30" s="383"/>
      <c r="HQV30" s="383"/>
      <c r="HQW30" s="383"/>
      <c r="HQX30" s="383"/>
      <c r="HQY30" s="383"/>
      <c r="HQZ30" s="383"/>
      <c r="HRA30" s="383"/>
      <c r="HRB30" s="383"/>
      <c r="HRC30" s="383"/>
      <c r="HRD30" s="383"/>
      <c r="HRE30" s="383"/>
      <c r="HRF30" s="383"/>
      <c r="HRG30" s="383"/>
      <c r="HRH30" s="383"/>
      <c r="HRI30" s="383"/>
      <c r="HRJ30" s="383"/>
      <c r="HRK30" s="383"/>
      <c r="HRL30" s="383"/>
      <c r="HRM30" s="383"/>
      <c r="HRN30" s="383"/>
      <c r="HRO30" s="383"/>
      <c r="HRP30" s="383"/>
      <c r="HRQ30" s="383"/>
      <c r="HRR30" s="383"/>
      <c r="HRS30" s="383"/>
      <c r="HRT30" s="383"/>
      <c r="HRU30" s="383"/>
      <c r="HRV30" s="383"/>
      <c r="HRW30" s="383"/>
      <c r="HRX30" s="383"/>
      <c r="HRY30" s="383"/>
      <c r="HRZ30" s="383"/>
      <c r="HSA30" s="383"/>
      <c r="HSB30" s="383"/>
      <c r="HSC30" s="383"/>
      <c r="HSD30" s="383"/>
      <c r="HSE30" s="383"/>
      <c r="HSF30" s="383"/>
      <c r="HSG30" s="383"/>
      <c r="HSH30" s="383"/>
      <c r="HSI30" s="383"/>
      <c r="HSJ30" s="383"/>
      <c r="HSK30" s="383"/>
      <c r="HSL30" s="383"/>
      <c r="HSM30" s="383"/>
      <c r="HSN30" s="383"/>
      <c r="HSO30" s="383"/>
      <c r="HSP30" s="383"/>
      <c r="HSQ30" s="383"/>
      <c r="HSR30" s="383"/>
      <c r="HSS30" s="383"/>
      <c r="HST30" s="383"/>
      <c r="HSU30" s="383"/>
      <c r="HSV30" s="383"/>
      <c r="HSW30" s="383"/>
      <c r="HSX30" s="383"/>
      <c r="HSY30" s="383"/>
      <c r="HSZ30" s="383"/>
      <c r="HTA30" s="383"/>
      <c r="HTB30" s="383"/>
      <c r="HTC30" s="383"/>
      <c r="HTD30" s="383"/>
      <c r="HTE30" s="383"/>
      <c r="HTF30" s="383"/>
      <c r="HTG30" s="383"/>
      <c r="HTH30" s="383"/>
      <c r="HTI30" s="383"/>
      <c r="HTJ30" s="383"/>
      <c r="HTK30" s="383"/>
      <c r="HTL30" s="383"/>
      <c r="HTM30" s="383"/>
      <c r="HTN30" s="383"/>
      <c r="HTO30" s="383"/>
      <c r="HTP30" s="383"/>
      <c r="HTQ30" s="383"/>
      <c r="HTR30" s="383"/>
      <c r="HTS30" s="383"/>
      <c r="HTT30" s="383"/>
      <c r="HTU30" s="383"/>
      <c r="HTV30" s="383"/>
      <c r="HTW30" s="383"/>
      <c r="HTX30" s="383"/>
      <c r="HTY30" s="383"/>
      <c r="HTZ30" s="383"/>
      <c r="HUA30" s="383"/>
      <c r="HUB30" s="383"/>
      <c r="HUC30" s="383"/>
      <c r="HUD30" s="383"/>
      <c r="HUE30" s="383"/>
      <c r="HUF30" s="383"/>
      <c r="HUG30" s="383"/>
      <c r="HUH30" s="383"/>
      <c r="HUI30" s="383"/>
      <c r="HUJ30" s="383"/>
      <c r="HUK30" s="383"/>
      <c r="HUL30" s="383"/>
      <c r="HUM30" s="383"/>
      <c r="HUN30" s="383"/>
      <c r="HUO30" s="383"/>
      <c r="HUP30" s="383"/>
      <c r="HUQ30" s="383"/>
      <c r="HUR30" s="383"/>
      <c r="HUS30" s="383"/>
      <c r="HUT30" s="383"/>
      <c r="HUU30" s="383"/>
      <c r="HUV30" s="383"/>
      <c r="HUW30" s="383"/>
      <c r="HUX30" s="383"/>
      <c r="HUY30" s="383"/>
      <c r="HUZ30" s="383"/>
      <c r="HVA30" s="383"/>
      <c r="HVB30" s="383"/>
      <c r="HVC30" s="383"/>
      <c r="HVD30" s="383"/>
      <c r="HVE30" s="383"/>
      <c r="HVF30" s="383"/>
      <c r="HVG30" s="383"/>
      <c r="HVH30" s="383"/>
      <c r="HVI30" s="383"/>
      <c r="HVJ30" s="383"/>
      <c r="HVK30" s="383"/>
      <c r="HVL30" s="383"/>
      <c r="HVM30" s="383"/>
      <c r="HVN30" s="383"/>
      <c r="HVO30" s="383"/>
      <c r="HVP30" s="383"/>
      <c r="HVQ30" s="383"/>
      <c r="HVR30" s="383"/>
      <c r="HVS30" s="383"/>
      <c r="HVT30" s="383"/>
      <c r="HVU30" s="383"/>
      <c r="HVV30" s="383"/>
      <c r="HVW30" s="383"/>
      <c r="HVX30" s="383"/>
      <c r="HVY30" s="383"/>
      <c r="HVZ30" s="383"/>
      <c r="HWA30" s="383"/>
      <c r="HWB30" s="383"/>
      <c r="HWC30" s="383"/>
      <c r="HWD30" s="383"/>
      <c r="HWE30" s="383"/>
      <c r="HWF30" s="383"/>
      <c r="HWG30" s="383"/>
      <c r="HWH30" s="383"/>
      <c r="HWI30" s="383"/>
      <c r="HWJ30" s="383"/>
      <c r="HWK30" s="383"/>
      <c r="HWL30" s="383"/>
      <c r="HWM30" s="383"/>
      <c r="HWN30" s="383"/>
      <c r="HWO30" s="383"/>
      <c r="HWP30" s="383"/>
      <c r="HWQ30" s="383"/>
      <c r="HWR30" s="383"/>
      <c r="HWS30" s="383"/>
      <c r="HWT30" s="383"/>
      <c r="HWU30" s="383"/>
      <c r="HWV30" s="383"/>
      <c r="HWW30" s="383"/>
      <c r="HWX30" s="383"/>
      <c r="HWY30" s="383"/>
      <c r="HWZ30" s="383"/>
      <c r="HXA30" s="383"/>
      <c r="HXB30" s="383"/>
      <c r="HXC30" s="383"/>
      <c r="HXD30" s="383"/>
      <c r="HXE30" s="383"/>
      <c r="HXF30" s="383"/>
      <c r="HXG30" s="383"/>
      <c r="HXH30" s="383"/>
      <c r="HXI30" s="383"/>
      <c r="HXJ30" s="383"/>
      <c r="HXK30" s="383"/>
      <c r="HXL30" s="383"/>
      <c r="HXM30" s="383"/>
      <c r="HXN30" s="383"/>
      <c r="HXO30" s="383"/>
      <c r="HXP30" s="383"/>
      <c r="HXQ30" s="383"/>
      <c r="HXR30" s="383"/>
      <c r="HXS30" s="383"/>
      <c r="HXT30" s="383"/>
      <c r="HXU30" s="383"/>
      <c r="HXV30" s="383"/>
      <c r="HXW30" s="383"/>
      <c r="HXX30" s="383"/>
      <c r="HXY30" s="383"/>
      <c r="HXZ30" s="383"/>
      <c r="HYA30" s="383"/>
      <c r="HYB30" s="383"/>
      <c r="HYC30" s="383"/>
      <c r="HYD30" s="383"/>
      <c r="HYE30" s="383"/>
      <c r="HYF30" s="383"/>
      <c r="HYG30" s="383"/>
      <c r="HYH30" s="383"/>
      <c r="HYI30" s="383"/>
      <c r="HYJ30" s="383"/>
      <c r="HYK30" s="383"/>
      <c r="HYL30" s="383"/>
      <c r="HYM30" s="383"/>
      <c r="HYN30" s="383"/>
      <c r="HYO30" s="383"/>
      <c r="HYP30" s="383"/>
      <c r="HYQ30" s="383"/>
      <c r="HYR30" s="383"/>
      <c r="HYS30" s="383"/>
      <c r="HYT30" s="383"/>
      <c r="HYU30" s="383"/>
      <c r="HYV30" s="383"/>
      <c r="HYW30" s="383"/>
      <c r="HYX30" s="383"/>
      <c r="HYY30" s="383"/>
      <c r="HYZ30" s="383"/>
      <c r="HZA30" s="383"/>
      <c r="HZB30" s="383"/>
      <c r="HZC30" s="383"/>
      <c r="HZD30" s="383"/>
      <c r="HZE30" s="383"/>
      <c r="HZF30" s="383"/>
      <c r="HZG30" s="383"/>
      <c r="HZH30" s="383"/>
      <c r="HZI30" s="383"/>
      <c r="HZJ30" s="383"/>
      <c r="HZK30" s="383"/>
      <c r="HZL30" s="383"/>
      <c r="HZM30" s="383"/>
      <c r="HZN30" s="383"/>
      <c r="HZO30" s="383"/>
      <c r="HZP30" s="383"/>
      <c r="HZQ30" s="383"/>
      <c r="HZR30" s="383"/>
      <c r="HZS30" s="383"/>
      <c r="HZT30" s="383"/>
      <c r="HZU30" s="383"/>
      <c r="HZV30" s="383"/>
      <c r="HZW30" s="383"/>
      <c r="HZX30" s="383"/>
      <c r="HZY30" s="383"/>
      <c r="HZZ30" s="383"/>
      <c r="IAA30" s="383"/>
      <c r="IAB30" s="383"/>
      <c r="IAC30" s="383"/>
      <c r="IAD30" s="383"/>
      <c r="IAE30" s="383"/>
      <c r="IAF30" s="383"/>
      <c r="IAG30" s="383"/>
      <c r="IAH30" s="383"/>
      <c r="IAI30" s="383"/>
      <c r="IAJ30" s="383"/>
      <c r="IAK30" s="383"/>
      <c r="IAL30" s="383"/>
      <c r="IAM30" s="383"/>
      <c r="IAN30" s="383"/>
      <c r="IAO30" s="383"/>
      <c r="IAP30" s="383"/>
      <c r="IAQ30" s="383"/>
      <c r="IAR30" s="383"/>
      <c r="IAS30" s="383"/>
      <c r="IAT30" s="383"/>
      <c r="IAU30" s="383"/>
      <c r="IAV30" s="383"/>
      <c r="IAW30" s="383"/>
      <c r="IAX30" s="383"/>
      <c r="IAY30" s="383"/>
      <c r="IAZ30" s="383"/>
      <c r="IBA30" s="383"/>
      <c r="IBB30" s="383"/>
      <c r="IBC30" s="383"/>
      <c r="IBD30" s="383"/>
      <c r="IBE30" s="383"/>
      <c r="IBF30" s="383"/>
      <c r="IBG30" s="383"/>
      <c r="IBH30" s="383"/>
      <c r="IBI30" s="383"/>
      <c r="IBJ30" s="383"/>
      <c r="IBK30" s="383"/>
      <c r="IBL30" s="383"/>
      <c r="IBM30" s="383"/>
      <c r="IBN30" s="383"/>
      <c r="IBO30" s="383"/>
      <c r="IBP30" s="383"/>
      <c r="IBQ30" s="383"/>
      <c r="IBR30" s="383"/>
      <c r="IBS30" s="383"/>
      <c r="IBT30" s="383"/>
      <c r="IBU30" s="383"/>
      <c r="IBV30" s="383"/>
      <c r="IBW30" s="383"/>
      <c r="IBX30" s="383"/>
      <c r="IBY30" s="383"/>
      <c r="IBZ30" s="383"/>
      <c r="ICA30" s="383"/>
      <c r="ICB30" s="383"/>
      <c r="ICC30" s="383"/>
      <c r="ICD30" s="383"/>
      <c r="ICE30" s="383"/>
      <c r="ICF30" s="383"/>
      <c r="ICG30" s="383"/>
      <c r="ICH30" s="383"/>
      <c r="ICI30" s="383"/>
      <c r="ICJ30" s="383"/>
      <c r="ICK30" s="383"/>
      <c r="ICL30" s="383"/>
      <c r="ICM30" s="383"/>
      <c r="ICN30" s="383"/>
      <c r="ICO30" s="383"/>
      <c r="ICP30" s="383"/>
      <c r="ICQ30" s="383"/>
      <c r="ICR30" s="383"/>
      <c r="ICS30" s="383"/>
      <c r="ICT30" s="383"/>
      <c r="ICU30" s="383"/>
      <c r="ICV30" s="383"/>
      <c r="ICW30" s="383"/>
      <c r="ICX30" s="383"/>
      <c r="ICY30" s="383"/>
      <c r="ICZ30" s="383"/>
      <c r="IDA30" s="383"/>
      <c r="IDB30" s="383"/>
      <c r="IDC30" s="383"/>
      <c r="IDD30" s="383"/>
      <c r="IDE30" s="383"/>
      <c r="IDF30" s="383"/>
      <c r="IDG30" s="383"/>
      <c r="IDH30" s="383"/>
      <c r="IDI30" s="383"/>
      <c r="IDJ30" s="383"/>
      <c r="IDK30" s="383"/>
      <c r="IDL30" s="383"/>
      <c r="IDM30" s="383"/>
      <c r="IDN30" s="383"/>
      <c r="IDO30" s="383"/>
      <c r="IDP30" s="383"/>
      <c r="IDQ30" s="383"/>
      <c r="IDR30" s="383"/>
      <c r="IDS30" s="383"/>
      <c r="IDT30" s="383"/>
      <c r="IDU30" s="383"/>
      <c r="IDV30" s="383"/>
      <c r="IDW30" s="383"/>
      <c r="IDX30" s="383"/>
      <c r="IDY30" s="383"/>
      <c r="IDZ30" s="383"/>
      <c r="IEA30" s="383"/>
      <c r="IEB30" s="383"/>
      <c r="IEC30" s="383"/>
      <c r="IED30" s="383"/>
      <c r="IEE30" s="383"/>
      <c r="IEF30" s="383"/>
      <c r="IEG30" s="383"/>
      <c r="IEH30" s="383"/>
      <c r="IEI30" s="383"/>
      <c r="IEJ30" s="383"/>
      <c r="IEK30" s="383"/>
      <c r="IEL30" s="383"/>
      <c r="IEM30" s="383"/>
      <c r="IEN30" s="383"/>
      <c r="IEO30" s="383"/>
      <c r="IEP30" s="383"/>
      <c r="IEQ30" s="383"/>
      <c r="IER30" s="383"/>
      <c r="IES30" s="383"/>
      <c r="IET30" s="383"/>
      <c r="IEU30" s="383"/>
      <c r="IEV30" s="383"/>
      <c r="IEW30" s="383"/>
      <c r="IEX30" s="383"/>
      <c r="IEY30" s="383"/>
      <c r="IEZ30" s="383"/>
      <c r="IFA30" s="383"/>
      <c r="IFB30" s="383"/>
      <c r="IFC30" s="383"/>
      <c r="IFD30" s="383"/>
      <c r="IFE30" s="383"/>
      <c r="IFF30" s="383"/>
      <c r="IFG30" s="383"/>
      <c r="IFH30" s="383"/>
      <c r="IFI30" s="383"/>
      <c r="IFJ30" s="383"/>
      <c r="IFK30" s="383"/>
      <c r="IFL30" s="383"/>
      <c r="IFM30" s="383"/>
      <c r="IFN30" s="383"/>
      <c r="IFO30" s="383"/>
      <c r="IFP30" s="383"/>
      <c r="IFQ30" s="383"/>
      <c r="IFR30" s="383"/>
      <c r="IFS30" s="383"/>
      <c r="IFT30" s="383"/>
      <c r="IFU30" s="383"/>
      <c r="IFV30" s="383"/>
      <c r="IFW30" s="383"/>
      <c r="IFX30" s="383"/>
      <c r="IFY30" s="383"/>
      <c r="IFZ30" s="383"/>
      <c r="IGA30" s="383"/>
      <c r="IGB30" s="383"/>
      <c r="IGC30" s="383"/>
      <c r="IGD30" s="383"/>
      <c r="IGE30" s="383"/>
      <c r="IGF30" s="383"/>
      <c r="IGG30" s="383"/>
      <c r="IGH30" s="383"/>
      <c r="IGI30" s="383"/>
      <c r="IGJ30" s="383"/>
      <c r="IGK30" s="383"/>
      <c r="IGL30" s="383"/>
      <c r="IGM30" s="383"/>
      <c r="IGN30" s="383"/>
      <c r="IGO30" s="383"/>
      <c r="IGP30" s="383"/>
      <c r="IGQ30" s="383"/>
      <c r="IGR30" s="383"/>
      <c r="IGS30" s="383"/>
      <c r="IGT30" s="383"/>
      <c r="IGU30" s="383"/>
      <c r="IGV30" s="383"/>
      <c r="IGW30" s="383"/>
      <c r="IGX30" s="383"/>
      <c r="IGY30" s="383"/>
      <c r="IGZ30" s="383"/>
      <c r="IHA30" s="383"/>
      <c r="IHB30" s="383"/>
      <c r="IHC30" s="383"/>
      <c r="IHD30" s="383"/>
      <c r="IHE30" s="383"/>
      <c r="IHF30" s="383"/>
      <c r="IHG30" s="383"/>
      <c r="IHH30" s="383"/>
      <c r="IHI30" s="383"/>
      <c r="IHJ30" s="383"/>
      <c r="IHK30" s="383"/>
      <c r="IHL30" s="383"/>
      <c r="IHM30" s="383"/>
      <c r="IHN30" s="383"/>
      <c r="IHO30" s="383"/>
      <c r="IHP30" s="383"/>
      <c r="IHQ30" s="383"/>
      <c r="IHR30" s="383"/>
      <c r="IHS30" s="383"/>
      <c r="IHT30" s="383"/>
      <c r="IHU30" s="383"/>
      <c r="IHV30" s="383"/>
      <c r="IHW30" s="383"/>
      <c r="IHX30" s="383"/>
      <c r="IHY30" s="383"/>
      <c r="IHZ30" s="383"/>
      <c r="IIA30" s="383"/>
      <c r="IIB30" s="383"/>
      <c r="IIC30" s="383"/>
      <c r="IID30" s="383"/>
      <c r="IIE30" s="383"/>
      <c r="IIF30" s="383"/>
      <c r="IIG30" s="383"/>
      <c r="IIH30" s="383"/>
      <c r="III30" s="383"/>
      <c r="IIJ30" s="383"/>
      <c r="IIK30" s="383"/>
      <c r="IIL30" s="383"/>
      <c r="IIM30" s="383"/>
      <c r="IIN30" s="383"/>
      <c r="IIO30" s="383"/>
      <c r="IIP30" s="383"/>
      <c r="IIQ30" s="383"/>
      <c r="IIR30" s="383"/>
      <c r="IIS30" s="383"/>
      <c r="IIT30" s="383"/>
      <c r="IIU30" s="383"/>
      <c r="IIV30" s="383"/>
      <c r="IIW30" s="383"/>
      <c r="IIX30" s="383"/>
      <c r="IIY30" s="383"/>
      <c r="IIZ30" s="383"/>
      <c r="IJA30" s="383"/>
      <c r="IJB30" s="383"/>
      <c r="IJC30" s="383"/>
      <c r="IJD30" s="383"/>
      <c r="IJE30" s="383"/>
      <c r="IJF30" s="383"/>
      <c r="IJG30" s="383"/>
      <c r="IJH30" s="383"/>
      <c r="IJI30" s="383"/>
      <c r="IJJ30" s="383"/>
      <c r="IJK30" s="383"/>
      <c r="IJL30" s="383"/>
      <c r="IJM30" s="383"/>
      <c r="IJN30" s="383"/>
      <c r="IJO30" s="383"/>
      <c r="IJP30" s="383"/>
      <c r="IJQ30" s="383"/>
      <c r="IJR30" s="383"/>
      <c r="IJS30" s="383"/>
      <c r="IJT30" s="383"/>
      <c r="IJU30" s="383"/>
      <c r="IJV30" s="383"/>
      <c r="IJW30" s="383"/>
      <c r="IJX30" s="383"/>
      <c r="IJY30" s="383"/>
      <c r="IJZ30" s="383"/>
      <c r="IKA30" s="383"/>
      <c r="IKB30" s="383"/>
      <c r="IKC30" s="383"/>
      <c r="IKD30" s="383"/>
      <c r="IKE30" s="383"/>
      <c r="IKF30" s="383"/>
      <c r="IKG30" s="383"/>
      <c r="IKH30" s="383"/>
      <c r="IKI30" s="383"/>
      <c r="IKJ30" s="383"/>
      <c r="IKK30" s="383"/>
      <c r="IKL30" s="383"/>
      <c r="IKM30" s="383"/>
      <c r="IKN30" s="383"/>
      <c r="IKO30" s="383"/>
      <c r="IKP30" s="383"/>
      <c r="IKQ30" s="383"/>
      <c r="IKR30" s="383"/>
      <c r="IKS30" s="383"/>
      <c r="IKT30" s="383"/>
      <c r="IKU30" s="383"/>
      <c r="IKV30" s="383"/>
      <c r="IKW30" s="383"/>
      <c r="IKX30" s="383"/>
      <c r="IKY30" s="383"/>
      <c r="IKZ30" s="383"/>
      <c r="ILA30" s="383"/>
      <c r="ILB30" s="383"/>
      <c r="ILC30" s="383"/>
      <c r="ILD30" s="383"/>
      <c r="ILE30" s="383"/>
      <c r="ILF30" s="383"/>
      <c r="ILG30" s="383"/>
      <c r="ILH30" s="383"/>
      <c r="ILI30" s="383"/>
      <c r="ILJ30" s="383"/>
      <c r="ILK30" s="383"/>
      <c r="ILL30" s="383"/>
      <c r="ILM30" s="383"/>
      <c r="ILN30" s="383"/>
      <c r="ILO30" s="383"/>
      <c r="ILP30" s="383"/>
      <c r="ILQ30" s="383"/>
      <c r="ILR30" s="383"/>
      <c r="ILS30" s="383"/>
      <c r="ILT30" s="383"/>
      <c r="ILU30" s="383"/>
      <c r="ILV30" s="383"/>
      <c r="ILW30" s="383"/>
      <c r="ILX30" s="383"/>
      <c r="ILY30" s="383"/>
      <c r="ILZ30" s="383"/>
      <c r="IMA30" s="383"/>
      <c r="IMB30" s="383"/>
      <c r="IMC30" s="383"/>
      <c r="IMD30" s="383"/>
      <c r="IME30" s="383"/>
      <c r="IMF30" s="383"/>
      <c r="IMG30" s="383"/>
      <c r="IMH30" s="383"/>
      <c r="IMI30" s="383"/>
      <c r="IMJ30" s="383"/>
      <c r="IMK30" s="383"/>
      <c r="IML30" s="383"/>
      <c r="IMM30" s="383"/>
      <c r="IMN30" s="383"/>
      <c r="IMO30" s="383"/>
      <c r="IMP30" s="383"/>
      <c r="IMQ30" s="383"/>
      <c r="IMR30" s="383"/>
      <c r="IMS30" s="383"/>
      <c r="IMT30" s="383"/>
      <c r="IMU30" s="383"/>
      <c r="IMV30" s="383"/>
      <c r="IMW30" s="383"/>
      <c r="IMX30" s="383"/>
      <c r="IMY30" s="383"/>
      <c r="IMZ30" s="383"/>
      <c r="INA30" s="383"/>
      <c r="INB30" s="383"/>
      <c r="INC30" s="383"/>
      <c r="IND30" s="383"/>
      <c r="INE30" s="383"/>
      <c r="INF30" s="383"/>
      <c r="ING30" s="383"/>
      <c r="INH30" s="383"/>
      <c r="INI30" s="383"/>
      <c r="INJ30" s="383"/>
      <c r="INK30" s="383"/>
      <c r="INL30" s="383"/>
      <c r="INM30" s="383"/>
      <c r="INN30" s="383"/>
      <c r="INO30" s="383"/>
      <c r="INP30" s="383"/>
      <c r="INQ30" s="383"/>
      <c r="INR30" s="383"/>
      <c r="INS30" s="383"/>
      <c r="INT30" s="383"/>
      <c r="INU30" s="383"/>
      <c r="INV30" s="383"/>
      <c r="INW30" s="383"/>
      <c r="INX30" s="383"/>
      <c r="INY30" s="383"/>
      <c r="INZ30" s="383"/>
      <c r="IOA30" s="383"/>
      <c r="IOB30" s="383"/>
      <c r="IOC30" s="383"/>
      <c r="IOD30" s="383"/>
      <c r="IOE30" s="383"/>
      <c r="IOF30" s="383"/>
      <c r="IOG30" s="383"/>
      <c r="IOH30" s="383"/>
      <c r="IOI30" s="383"/>
      <c r="IOJ30" s="383"/>
      <c r="IOK30" s="383"/>
      <c r="IOL30" s="383"/>
      <c r="IOM30" s="383"/>
      <c r="ION30" s="383"/>
      <c r="IOO30" s="383"/>
      <c r="IOP30" s="383"/>
      <c r="IOQ30" s="383"/>
      <c r="IOR30" s="383"/>
      <c r="IOS30" s="383"/>
      <c r="IOT30" s="383"/>
      <c r="IOU30" s="383"/>
      <c r="IOV30" s="383"/>
      <c r="IOW30" s="383"/>
      <c r="IOX30" s="383"/>
      <c r="IOY30" s="383"/>
      <c r="IOZ30" s="383"/>
      <c r="IPA30" s="383"/>
      <c r="IPB30" s="383"/>
      <c r="IPC30" s="383"/>
      <c r="IPD30" s="383"/>
      <c r="IPE30" s="383"/>
      <c r="IPF30" s="383"/>
      <c r="IPG30" s="383"/>
      <c r="IPH30" s="383"/>
      <c r="IPI30" s="383"/>
      <c r="IPJ30" s="383"/>
      <c r="IPK30" s="383"/>
      <c r="IPL30" s="383"/>
      <c r="IPM30" s="383"/>
      <c r="IPN30" s="383"/>
      <c r="IPO30" s="383"/>
      <c r="IPP30" s="383"/>
      <c r="IPQ30" s="383"/>
      <c r="IPR30" s="383"/>
      <c r="IPS30" s="383"/>
      <c r="IPT30" s="383"/>
      <c r="IPU30" s="383"/>
      <c r="IPV30" s="383"/>
      <c r="IPW30" s="383"/>
      <c r="IPX30" s="383"/>
      <c r="IPY30" s="383"/>
      <c r="IPZ30" s="383"/>
      <c r="IQA30" s="383"/>
      <c r="IQB30" s="383"/>
      <c r="IQC30" s="383"/>
      <c r="IQD30" s="383"/>
      <c r="IQE30" s="383"/>
      <c r="IQF30" s="383"/>
      <c r="IQG30" s="383"/>
      <c r="IQH30" s="383"/>
      <c r="IQI30" s="383"/>
      <c r="IQJ30" s="383"/>
      <c r="IQK30" s="383"/>
      <c r="IQL30" s="383"/>
      <c r="IQM30" s="383"/>
      <c r="IQN30" s="383"/>
      <c r="IQO30" s="383"/>
      <c r="IQP30" s="383"/>
      <c r="IQQ30" s="383"/>
      <c r="IQR30" s="383"/>
      <c r="IQS30" s="383"/>
      <c r="IQT30" s="383"/>
      <c r="IQU30" s="383"/>
      <c r="IQV30" s="383"/>
      <c r="IQW30" s="383"/>
      <c r="IQX30" s="383"/>
      <c r="IQY30" s="383"/>
      <c r="IQZ30" s="383"/>
      <c r="IRA30" s="383"/>
      <c r="IRB30" s="383"/>
      <c r="IRC30" s="383"/>
      <c r="IRD30" s="383"/>
      <c r="IRE30" s="383"/>
      <c r="IRF30" s="383"/>
      <c r="IRG30" s="383"/>
      <c r="IRH30" s="383"/>
      <c r="IRI30" s="383"/>
      <c r="IRJ30" s="383"/>
      <c r="IRK30" s="383"/>
      <c r="IRL30" s="383"/>
      <c r="IRM30" s="383"/>
      <c r="IRN30" s="383"/>
      <c r="IRO30" s="383"/>
      <c r="IRP30" s="383"/>
      <c r="IRQ30" s="383"/>
      <c r="IRR30" s="383"/>
      <c r="IRS30" s="383"/>
      <c r="IRT30" s="383"/>
      <c r="IRU30" s="383"/>
      <c r="IRV30" s="383"/>
      <c r="IRW30" s="383"/>
      <c r="IRX30" s="383"/>
      <c r="IRY30" s="383"/>
      <c r="IRZ30" s="383"/>
      <c r="ISA30" s="383"/>
      <c r="ISB30" s="383"/>
      <c r="ISC30" s="383"/>
      <c r="ISD30" s="383"/>
      <c r="ISE30" s="383"/>
      <c r="ISF30" s="383"/>
      <c r="ISG30" s="383"/>
      <c r="ISH30" s="383"/>
      <c r="ISI30" s="383"/>
      <c r="ISJ30" s="383"/>
      <c r="ISK30" s="383"/>
      <c r="ISL30" s="383"/>
      <c r="ISM30" s="383"/>
      <c r="ISN30" s="383"/>
      <c r="ISO30" s="383"/>
      <c r="ISP30" s="383"/>
      <c r="ISQ30" s="383"/>
      <c r="ISR30" s="383"/>
      <c r="ISS30" s="383"/>
      <c r="IST30" s="383"/>
      <c r="ISU30" s="383"/>
      <c r="ISV30" s="383"/>
      <c r="ISW30" s="383"/>
      <c r="ISX30" s="383"/>
      <c r="ISY30" s="383"/>
      <c r="ISZ30" s="383"/>
      <c r="ITA30" s="383"/>
      <c r="ITB30" s="383"/>
      <c r="ITC30" s="383"/>
      <c r="ITD30" s="383"/>
      <c r="ITE30" s="383"/>
      <c r="ITF30" s="383"/>
      <c r="ITG30" s="383"/>
      <c r="ITH30" s="383"/>
      <c r="ITI30" s="383"/>
      <c r="ITJ30" s="383"/>
      <c r="ITK30" s="383"/>
      <c r="ITL30" s="383"/>
      <c r="ITM30" s="383"/>
      <c r="ITN30" s="383"/>
      <c r="ITO30" s="383"/>
      <c r="ITP30" s="383"/>
      <c r="ITQ30" s="383"/>
      <c r="ITR30" s="383"/>
      <c r="ITS30" s="383"/>
      <c r="ITT30" s="383"/>
      <c r="ITU30" s="383"/>
      <c r="ITV30" s="383"/>
      <c r="ITW30" s="383"/>
      <c r="ITX30" s="383"/>
      <c r="ITY30" s="383"/>
      <c r="ITZ30" s="383"/>
      <c r="IUA30" s="383"/>
      <c r="IUB30" s="383"/>
      <c r="IUC30" s="383"/>
      <c r="IUD30" s="383"/>
      <c r="IUE30" s="383"/>
      <c r="IUF30" s="383"/>
      <c r="IUG30" s="383"/>
      <c r="IUH30" s="383"/>
      <c r="IUI30" s="383"/>
      <c r="IUJ30" s="383"/>
      <c r="IUK30" s="383"/>
      <c r="IUL30" s="383"/>
      <c r="IUM30" s="383"/>
      <c r="IUN30" s="383"/>
      <c r="IUO30" s="383"/>
      <c r="IUP30" s="383"/>
      <c r="IUQ30" s="383"/>
      <c r="IUR30" s="383"/>
      <c r="IUS30" s="383"/>
      <c r="IUT30" s="383"/>
      <c r="IUU30" s="383"/>
      <c r="IUV30" s="383"/>
      <c r="IUW30" s="383"/>
      <c r="IUX30" s="383"/>
      <c r="IUY30" s="383"/>
      <c r="IUZ30" s="383"/>
      <c r="IVA30" s="383"/>
      <c r="IVB30" s="383"/>
      <c r="IVC30" s="383"/>
      <c r="IVD30" s="383"/>
      <c r="IVE30" s="383"/>
      <c r="IVF30" s="383"/>
      <c r="IVG30" s="383"/>
      <c r="IVH30" s="383"/>
      <c r="IVI30" s="383"/>
      <c r="IVJ30" s="383"/>
      <c r="IVK30" s="383"/>
      <c r="IVL30" s="383"/>
      <c r="IVM30" s="383"/>
      <c r="IVN30" s="383"/>
      <c r="IVO30" s="383"/>
      <c r="IVP30" s="383"/>
      <c r="IVQ30" s="383"/>
      <c r="IVR30" s="383"/>
      <c r="IVS30" s="383"/>
      <c r="IVT30" s="383"/>
      <c r="IVU30" s="383"/>
      <c r="IVV30" s="383"/>
      <c r="IVW30" s="383"/>
      <c r="IVX30" s="383"/>
      <c r="IVY30" s="383"/>
      <c r="IVZ30" s="383"/>
      <c r="IWA30" s="383"/>
      <c r="IWB30" s="383"/>
      <c r="IWC30" s="383"/>
      <c r="IWD30" s="383"/>
      <c r="IWE30" s="383"/>
      <c r="IWF30" s="383"/>
      <c r="IWG30" s="383"/>
      <c r="IWH30" s="383"/>
      <c r="IWI30" s="383"/>
      <c r="IWJ30" s="383"/>
      <c r="IWK30" s="383"/>
      <c r="IWL30" s="383"/>
      <c r="IWM30" s="383"/>
      <c r="IWN30" s="383"/>
      <c r="IWO30" s="383"/>
      <c r="IWP30" s="383"/>
      <c r="IWQ30" s="383"/>
      <c r="IWR30" s="383"/>
      <c r="IWS30" s="383"/>
      <c r="IWT30" s="383"/>
      <c r="IWU30" s="383"/>
      <c r="IWV30" s="383"/>
      <c r="IWW30" s="383"/>
      <c r="IWX30" s="383"/>
      <c r="IWY30" s="383"/>
      <c r="IWZ30" s="383"/>
      <c r="IXA30" s="383"/>
      <c r="IXB30" s="383"/>
      <c r="IXC30" s="383"/>
      <c r="IXD30" s="383"/>
      <c r="IXE30" s="383"/>
      <c r="IXF30" s="383"/>
      <c r="IXG30" s="383"/>
      <c r="IXH30" s="383"/>
      <c r="IXI30" s="383"/>
      <c r="IXJ30" s="383"/>
      <c r="IXK30" s="383"/>
      <c r="IXL30" s="383"/>
      <c r="IXM30" s="383"/>
      <c r="IXN30" s="383"/>
      <c r="IXO30" s="383"/>
      <c r="IXP30" s="383"/>
      <c r="IXQ30" s="383"/>
      <c r="IXR30" s="383"/>
      <c r="IXS30" s="383"/>
      <c r="IXT30" s="383"/>
      <c r="IXU30" s="383"/>
      <c r="IXV30" s="383"/>
      <c r="IXW30" s="383"/>
      <c r="IXX30" s="383"/>
      <c r="IXY30" s="383"/>
      <c r="IXZ30" s="383"/>
      <c r="IYA30" s="383"/>
      <c r="IYB30" s="383"/>
      <c r="IYC30" s="383"/>
      <c r="IYD30" s="383"/>
      <c r="IYE30" s="383"/>
      <c r="IYF30" s="383"/>
      <c r="IYG30" s="383"/>
      <c r="IYH30" s="383"/>
      <c r="IYI30" s="383"/>
      <c r="IYJ30" s="383"/>
      <c r="IYK30" s="383"/>
      <c r="IYL30" s="383"/>
      <c r="IYM30" s="383"/>
      <c r="IYN30" s="383"/>
      <c r="IYO30" s="383"/>
      <c r="IYP30" s="383"/>
      <c r="IYQ30" s="383"/>
      <c r="IYR30" s="383"/>
      <c r="IYS30" s="383"/>
      <c r="IYT30" s="383"/>
      <c r="IYU30" s="383"/>
      <c r="IYV30" s="383"/>
      <c r="IYW30" s="383"/>
      <c r="IYX30" s="383"/>
      <c r="IYY30" s="383"/>
      <c r="IYZ30" s="383"/>
      <c r="IZA30" s="383"/>
      <c r="IZB30" s="383"/>
      <c r="IZC30" s="383"/>
      <c r="IZD30" s="383"/>
      <c r="IZE30" s="383"/>
      <c r="IZF30" s="383"/>
      <c r="IZG30" s="383"/>
      <c r="IZH30" s="383"/>
      <c r="IZI30" s="383"/>
      <c r="IZJ30" s="383"/>
      <c r="IZK30" s="383"/>
      <c r="IZL30" s="383"/>
      <c r="IZM30" s="383"/>
      <c r="IZN30" s="383"/>
      <c r="IZO30" s="383"/>
      <c r="IZP30" s="383"/>
      <c r="IZQ30" s="383"/>
      <c r="IZR30" s="383"/>
      <c r="IZS30" s="383"/>
      <c r="IZT30" s="383"/>
      <c r="IZU30" s="383"/>
      <c r="IZV30" s="383"/>
      <c r="IZW30" s="383"/>
      <c r="IZX30" s="383"/>
      <c r="IZY30" s="383"/>
      <c r="IZZ30" s="383"/>
      <c r="JAA30" s="383"/>
      <c r="JAB30" s="383"/>
      <c r="JAC30" s="383"/>
      <c r="JAD30" s="383"/>
      <c r="JAE30" s="383"/>
      <c r="JAF30" s="383"/>
      <c r="JAG30" s="383"/>
      <c r="JAH30" s="383"/>
      <c r="JAI30" s="383"/>
      <c r="JAJ30" s="383"/>
      <c r="JAK30" s="383"/>
      <c r="JAL30" s="383"/>
      <c r="JAM30" s="383"/>
      <c r="JAN30" s="383"/>
      <c r="JAO30" s="383"/>
      <c r="JAP30" s="383"/>
      <c r="JAQ30" s="383"/>
      <c r="JAR30" s="383"/>
      <c r="JAS30" s="383"/>
      <c r="JAT30" s="383"/>
      <c r="JAU30" s="383"/>
      <c r="JAV30" s="383"/>
      <c r="JAW30" s="383"/>
      <c r="JAX30" s="383"/>
      <c r="JAY30" s="383"/>
      <c r="JAZ30" s="383"/>
      <c r="JBA30" s="383"/>
      <c r="JBB30" s="383"/>
      <c r="JBC30" s="383"/>
      <c r="JBD30" s="383"/>
      <c r="JBE30" s="383"/>
      <c r="JBF30" s="383"/>
      <c r="JBG30" s="383"/>
      <c r="JBH30" s="383"/>
      <c r="JBI30" s="383"/>
      <c r="JBJ30" s="383"/>
      <c r="JBK30" s="383"/>
      <c r="JBL30" s="383"/>
      <c r="JBM30" s="383"/>
      <c r="JBN30" s="383"/>
      <c r="JBO30" s="383"/>
      <c r="JBP30" s="383"/>
      <c r="JBQ30" s="383"/>
      <c r="JBR30" s="383"/>
      <c r="JBS30" s="383"/>
      <c r="JBT30" s="383"/>
      <c r="JBU30" s="383"/>
      <c r="JBV30" s="383"/>
      <c r="JBW30" s="383"/>
      <c r="JBX30" s="383"/>
      <c r="JBY30" s="383"/>
      <c r="JBZ30" s="383"/>
      <c r="JCA30" s="383"/>
      <c r="JCB30" s="383"/>
      <c r="JCC30" s="383"/>
      <c r="JCD30" s="383"/>
      <c r="JCE30" s="383"/>
      <c r="JCF30" s="383"/>
      <c r="JCG30" s="383"/>
      <c r="JCH30" s="383"/>
      <c r="JCI30" s="383"/>
      <c r="JCJ30" s="383"/>
      <c r="JCK30" s="383"/>
      <c r="JCL30" s="383"/>
      <c r="JCM30" s="383"/>
      <c r="JCN30" s="383"/>
      <c r="JCO30" s="383"/>
      <c r="JCP30" s="383"/>
      <c r="JCQ30" s="383"/>
      <c r="JCR30" s="383"/>
      <c r="JCS30" s="383"/>
      <c r="JCT30" s="383"/>
      <c r="JCU30" s="383"/>
      <c r="JCV30" s="383"/>
      <c r="JCW30" s="383"/>
      <c r="JCX30" s="383"/>
      <c r="JCY30" s="383"/>
      <c r="JCZ30" s="383"/>
      <c r="JDA30" s="383"/>
      <c r="JDB30" s="383"/>
      <c r="JDC30" s="383"/>
      <c r="JDD30" s="383"/>
      <c r="JDE30" s="383"/>
      <c r="JDF30" s="383"/>
      <c r="JDG30" s="383"/>
      <c r="JDH30" s="383"/>
      <c r="JDI30" s="383"/>
      <c r="JDJ30" s="383"/>
      <c r="JDK30" s="383"/>
      <c r="JDL30" s="383"/>
      <c r="JDM30" s="383"/>
      <c r="JDN30" s="383"/>
      <c r="JDO30" s="383"/>
      <c r="JDP30" s="383"/>
      <c r="JDQ30" s="383"/>
      <c r="JDR30" s="383"/>
      <c r="JDS30" s="383"/>
      <c r="JDT30" s="383"/>
      <c r="JDU30" s="383"/>
      <c r="JDV30" s="383"/>
      <c r="JDW30" s="383"/>
      <c r="JDX30" s="383"/>
      <c r="JDY30" s="383"/>
      <c r="JDZ30" s="383"/>
      <c r="JEA30" s="383"/>
      <c r="JEB30" s="383"/>
      <c r="JEC30" s="383"/>
      <c r="JED30" s="383"/>
      <c r="JEE30" s="383"/>
      <c r="JEF30" s="383"/>
      <c r="JEG30" s="383"/>
      <c r="JEH30" s="383"/>
      <c r="JEI30" s="383"/>
      <c r="JEJ30" s="383"/>
      <c r="JEK30" s="383"/>
      <c r="JEL30" s="383"/>
      <c r="JEM30" s="383"/>
      <c r="JEN30" s="383"/>
      <c r="JEO30" s="383"/>
      <c r="JEP30" s="383"/>
      <c r="JEQ30" s="383"/>
      <c r="JER30" s="383"/>
      <c r="JES30" s="383"/>
      <c r="JET30" s="383"/>
      <c r="JEU30" s="383"/>
      <c r="JEV30" s="383"/>
      <c r="JEW30" s="383"/>
      <c r="JEX30" s="383"/>
      <c r="JEY30" s="383"/>
      <c r="JEZ30" s="383"/>
      <c r="JFA30" s="383"/>
      <c r="JFB30" s="383"/>
      <c r="JFC30" s="383"/>
      <c r="JFD30" s="383"/>
      <c r="JFE30" s="383"/>
      <c r="JFF30" s="383"/>
      <c r="JFG30" s="383"/>
      <c r="JFH30" s="383"/>
      <c r="JFI30" s="383"/>
      <c r="JFJ30" s="383"/>
      <c r="JFK30" s="383"/>
      <c r="JFL30" s="383"/>
      <c r="JFM30" s="383"/>
      <c r="JFN30" s="383"/>
      <c r="JFO30" s="383"/>
      <c r="JFP30" s="383"/>
      <c r="JFQ30" s="383"/>
      <c r="JFR30" s="383"/>
      <c r="JFS30" s="383"/>
      <c r="JFT30" s="383"/>
      <c r="JFU30" s="383"/>
      <c r="JFV30" s="383"/>
      <c r="JFW30" s="383"/>
      <c r="JFX30" s="383"/>
      <c r="JFY30" s="383"/>
      <c r="JFZ30" s="383"/>
      <c r="JGA30" s="383"/>
      <c r="JGB30" s="383"/>
      <c r="JGC30" s="383"/>
      <c r="JGD30" s="383"/>
      <c r="JGE30" s="383"/>
      <c r="JGF30" s="383"/>
      <c r="JGG30" s="383"/>
      <c r="JGH30" s="383"/>
      <c r="JGI30" s="383"/>
      <c r="JGJ30" s="383"/>
      <c r="JGK30" s="383"/>
      <c r="JGL30" s="383"/>
      <c r="JGM30" s="383"/>
      <c r="JGN30" s="383"/>
      <c r="JGO30" s="383"/>
      <c r="JGP30" s="383"/>
      <c r="JGQ30" s="383"/>
      <c r="JGR30" s="383"/>
      <c r="JGS30" s="383"/>
      <c r="JGT30" s="383"/>
      <c r="JGU30" s="383"/>
      <c r="JGV30" s="383"/>
      <c r="JGW30" s="383"/>
      <c r="JGX30" s="383"/>
      <c r="JGY30" s="383"/>
      <c r="JGZ30" s="383"/>
      <c r="JHA30" s="383"/>
      <c r="JHB30" s="383"/>
      <c r="JHC30" s="383"/>
      <c r="JHD30" s="383"/>
      <c r="JHE30" s="383"/>
      <c r="JHF30" s="383"/>
      <c r="JHG30" s="383"/>
      <c r="JHH30" s="383"/>
      <c r="JHI30" s="383"/>
      <c r="JHJ30" s="383"/>
      <c r="JHK30" s="383"/>
      <c r="JHL30" s="383"/>
      <c r="JHM30" s="383"/>
      <c r="JHN30" s="383"/>
      <c r="JHO30" s="383"/>
      <c r="JHP30" s="383"/>
      <c r="JHQ30" s="383"/>
      <c r="JHR30" s="383"/>
      <c r="JHS30" s="383"/>
      <c r="JHT30" s="383"/>
      <c r="JHU30" s="383"/>
      <c r="JHV30" s="383"/>
      <c r="JHW30" s="383"/>
      <c r="JHX30" s="383"/>
      <c r="JHY30" s="383"/>
      <c r="JHZ30" s="383"/>
      <c r="JIA30" s="383"/>
      <c r="JIB30" s="383"/>
      <c r="JIC30" s="383"/>
      <c r="JID30" s="383"/>
      <c r="JIE30" s="383"/>
      <c r="JIF30" s="383"/>
      <c r="JIG30" s="383"/>
      <c r="JIH30" s="383"/>
      <c r="JII30" s="383"/>
      <c r="JIJ30" s="383"/>
      <c r="JIK30" s="383"/>
      <c r="JIL30" s="383"/>
      <c r="JIM30" s="383"/>
      <c r="JIN30" s="383"/>
      <c r="JIO30" s="383"/>
      <c r="JIP30" s="383"/>
      <c r="JIQ30" s="383"/>
      <c r="JIR30" s="383"/>
      <c r="JIS30" s="383"/>
      <c r="JIT30" s="383"/>
      <c r="JIU30" s="383"/>
      <c r="JIV30" s="383"/>
      <c r="JIW30" s="383"/>
      <c r="JIX30" s="383"/>
      <c r="JIY30" s="383"/>
      <c r="JIZ30" s="383"/>
      <c r="JJA30" s="383"/>
      <c r="JJB30" s="383"/>
      <c r="JJC30" s="383"/>
      <c r="JJD30" s="383"/>
      <c r="JJE30" s="383"/>
      <c r="JJF30" s="383"/>
      <c r="JJG30" s="383"/>
      <c r="JJH30" s="383"/>
      <c r="JJI30" s="383"/>
      <c r="JJJ30" s="383"/>
      <c r="JJK30" s="383"/>
      <c r="JJL30" s="383"/>
      <c r="JJM30" s="383"/>
      <c r="JJN30" s="383"/>
      <c r="JJO30" s="383"/>
      <c r="JJP30" s="383"/>
      <c r="JJQ30" s="383"/>
      <c r="JJR30" s="383"/>
      <c r="JJS30" s="383"/>
      <c r="JJT30" s="383"/>
      <c r="JJU30" s="383"/>
      <c r="JJV30" s="383"/>
      <c r="JJW30" s="383"/>
      <c r="JJX30" s="383"/>
      <c r="JJY30" s="383"/>
      <c r="JJZ30" s="383"/>
      <c r="JKA30" s="383"/>
      <c r="JKB30" s="383"/>
      <c r="JKC30" s="383"/>
      <c r="JKD30" s="383"/>
      <c r="JKE30" s="383"/>
      <c r="JKF30" s="383"/>
      <c r="JKG30" s="383"/>
      <c r="JKH30" s="383"/>
      <c r="JKI30" s="383"/>
      <c r="JKJ30" s="383"/>
      <c r="JKK30" s="383"/>
      <c r="JKL30" s="383"/>
      <c r="JKM30" s="383"/>
      <c r="JKN30" s="383"/>
      <c r="JKO30" s="383"/>
      <c r="JKP30" s="383"/>
      <c r="JKQ30" s="383"/>
      <c r="JKR30" s="383"/>
      <c r="JKS30" s="383"/>
      <c r="JKT30" s="383"/>
      <c r="JKU30" s="383"/>
      <c r="JKV30" s="383"/>
      <c r="JKW30" s="383"/>
      <c r="JKX30" s="383"/>
      <c r="JKY30" s="383"/>
      <c r="JKZ30" s="383"/>
      <c r="JLA30" s="383"/>
      <c r="JLB30" s="383"/>
      <c r="JLC30" s="383"/>
      <c r="JLD30" s="383"/>
      <c r="JLE30" s="383"/>
      <c r="JLF30" s="383"/>
      <c r="JLG30" s="383"/>
      <c r="JLH30" s="383"/>
      <c r="JLI30" s="383"/>
      <c r="JLJ30" s="383"/>
      <c r="JLK30" s="383"/>
      <c r="JLL30" s="383"/>
      <c r="JLM30" s="383"/>
      <c r="JLN30" s="383"/>
      <c r="JLO30" s="383"/>
      <c r="JLP30" s="383"/>
      <c r="JLQ30" s="383"/>
      <c r="JLR30" s="383"/>
      <c r="JLS30" s="383"/>
      <c r="JLT30" s="383"/>
      <c r="JLU30" s="383"/>
      <c r="JLV30" s="383"/>
      <c r="JLW30" s="383"/>
      <c r="JLX30" s="383"/>
      <c r="JLY30" s="383"/>
      <c r="JLZ30" s="383"/>
      <c r="JMA30" s="383"/>
      <c r="JMB30" s="383"/>
      <c r="JMC30" s="383"/>
      <c r="JMD30" s="383"/>
      <c r="JME30" s="383"/>
      <c r="JMF30" s="383"/>
      <c r="JMG30" s="383"/>
      <c r="JMH30" s="383"/>
      <c r="JMI30" s="383"/>
      <c r="JMJ30" s="383"/>
      <c r="JMK30" s="383"/>
      <c r="JML30" s="383"/>
      <c r="JMM30" s="383"/>
      <c r="JMN30" s="383"/>
      <c r="JMO30" s="383"/>
      <c r="JMP30" s="383"/>
      <c r="JMQ30" s="383"/>
      <c r="JMR30" s="383"/>
      <c r="JMS30" s="383"/>
      <c r="JMT30" s="383"/>
      <c r="JMU30" s="383"/>
      <c r="JMV30" s="383"/>
      <c r="JMW30" s="383"/>
      <c r="JMX30" s="383"/>
      <c r="JMY30" s="383"/>
      <c r="JMZ30" s="383"/>
      <c r="JNA30" s="383"/>
      <c r="JNB30" s="383"/>
      <c r="JNC30" s="383"/>
      <c r="JND30" s="383"/>
      <c r="JNE30" s="383"/>
      <c r="JNF30" s="383"/>
      <c r="JNG30" s="383"/>
      <c r="JNH30" s="383"/>
      <c r="JNI30" s="383"/>
      <c r="JNJ30" s="383"/>
      <c r="JNK30" s="383"/>
      <c r="JNL30" s="383"/>
      <c r="JNM30" s="383"/>
      <c r="JNN30" s="383"/>
      <c r="JNO30" s="383"/>
      <c r="JNP30" s="383"/>
      <c r="JNQ30" s="383"/>
      <c r="JNR30" s="383"/>
      <c r="JNS30" s="383"/>
      <c r="JNT30" s="383"/>
      <c r="JNU30" s="383"/>
      <c r="JNV30" s="383"/>
      <c r="JNW30" s="383"/>
      <c r="JNX30" s="383"/>
      <c r="JNY30" s="383"/>
      <c r="JNZ30" s="383"/>
      <c r="JOA30" s="383"/>
      <c r="JOB30" s="383"/>
      <c r="JOC30" s="383"/>
      <c r="JOD30" s="383"/>
      <c r="JOE30" s="383"/>
      <c r="JOF30" s="383"/>
      <c r="JOG30" s="383"/>
      <c r="JOH30" s="383"/>
      <c r="JOI30" s="383"/>
      <c r="JOJ30" s="383"/>
      <c r="JOK30" s="383"/>
      <c r="JOL30" s="383"/>
      <c r="JOM30" s="383"/>
      <c r="JON30" s="383"/>
      <c r="JOO30" s="383"/>
      <c r="JOP30" s="383"/>
      <c r="JOQ30" s="383"/>
      <c r="JOR30" s="383"/>
      <c r="JOS30" s="383"/>
      <c r="JOT30" s="383"/>
      <c r="JOU30" s="383"/>
      <c r="JOV30" s="383"/>
      <c r="JOW30" s="383"/>
      <c r="JOX30" s="383"/>
      <c r="JOY30" s="383"/>
      <c r="JOZ30" s="383"/>
      <c r="JPA30" s="383"/>
      <c r="JPB30" s="383"/>
      <c r="JPC30" s="383"/>
      <c r="JPD30" s="383"/>
      <c r="JPE30" s="383"/>
      <c r="JPF30" s="383"/>
      <c r="JPG30" s="383"/>
      <c r="JPH30" s="383"/>
      <c r="JPI30" s="383"/>
      <c r="JPJ30" s="383"/>
      <c r="JPK30" s="383"/>
      <c r="JPL30" s="383"/>
      <c r="JPM30" s="383"/>
      <c r="JPN30" s="383"/>
      <c r="JPO30" s="383"/>
      <c r="JPP30" s="383"/>
      <c r="JPQ30" s="383"/>
      <c r="JPR30" s="383"/>
      <c r="JPS30" s="383"/>
      <c r="JPT30" s="383"/>
      <c r="JPU30" s="383"/>
      <c r="JPV30" s="383"/>
      <c r="JPW30" s="383"/>
      <c r="JPX30" s="383"/>
      <c r="JPY30" s="383"/>
      <c r="JPZ30" s="383"/>
      <c r="JQA30" s="383"/>
      <c r="JQB30" s="383"/>
      <c r="JQC30" s="383"/>
      <c r="JQD30" s="383"/>
      <c r="JQE30" s="383"/>
      <c r="JQF30" s="383"/>
      <c r="JQG30" s="383"/>
      <c r="JQH30" s="383"/>
      <c r="JQI30" s="383"/>
      <c r="JQJ30" s="383"/>
      <c r="JQK30" s="383"/>
      <c r="JQL30" s="383"/>
      <c r="JQM30" s="383"/>
      <c r="JQN30" s="383"/>
      <c r="JQO30" s="383"/>
      <c r="JQP30" s="383"/>
      <c r="JQQ30" s="383"/>
      <c r="JQR30" s="383"/>
      <c r="JQS30" s="383"/>
      <c r="JQT30" s="383"/>
      <c r="JQU30" s="383"/>
      <c r="JQV30" s="383"/>
      <c r="JQW30" s="383"/>
      <c r="JQX30" s="383"/>
      <c r="JQY30" s="383"/>
      <c r="JQZ30" s="383"/>
      <c r="JRA30" s="383"/>
      <c r="JRB30" s="383"/>
      <c r="JRC30" s="383"/>
      <c r="JRD30" s="383"/>
      <c r="JRE30" s="383"/>
      <c r="JRF30" s="383"/>
      <c r="JRG30" s="383"/>
      <c r="JRH30" s="383"/>
      <c r="JRI30" s="383"/>
      <c r="JRJ30" s="383"/>
      <c r="JRK30" s="383"/>
      <c r="JRL30" s="383"/>
      <c r="JRM30" s="383"/>
      <c r="JRN30" s="383"/>
      <c r="JRO30" s="383"/>
      <c r="JRP30" s="383"/>
      <c r="JRQ30" s="383"/>
      <c r="JRR30" s="383"/>
      <c r="JRS30" s="383"/>
      <c r="JRT30" s="383"/>
      <c r="JRU30" s="383"/>
      <c r="JRV30" s="383"/>
      <c r="JRW30" s="383"/>
      <c r="JRX30" s="383"/>
      <c r="JRY30" s="383"/>
      <c r="JRZ30" s="383"/>
      <c r="JSA30" s="383"/>
      <c r="JSB30" s="383"/>
      <c r="JSC30" s="383"/>
      <c r="JSD30" s="383"/>
      <c r="JSE30" s="383"/>
      <c r="JSF30" s="383"/>
      <c r="JSG30" s="383"/>
      <c r="JSH30" s="383"/>
      <c r="JSI30" s="383"/>
      <c r="JSJ30" s="383"/>
      <c r="JSK30" s="383"/>
      <c r="JSL30" s="383"/>
      <c r="JSM30" s="383"/>
      <c r="JSN30" s="383"/>
      <c r="JSO30" s="383"/>
      <c r="JSP30" s="383"/>
      <c r="JSQ30" s="383"/>
      <c r="JSR30" s="383"/>
      <c r="JSS30" s="383"/>
      <c r="JST30" s="383"/>
      <c r="JSU30" s="383"/>
      <c r="JSV30" s="383"/>
      <c r="JSW30" s="383"/>
      <c r="JSX30" s="383"/>
      <c r="JSY30" s="383"/>
      <c r="JSZ30" s="383"/>
      <c r="JTA30" s="383"/>
      <c r="JTB30" s="383"/>
      <c r="JTC30" s="383"/>
      <c r="JTD30" s="383"/>
      <c r="JTE30" s="383"/>
      <c r="JTF30" s="383"/>
      <c r="JTG30" s="383"/>
      <c r="JTH30" s="383"/>
      <c r="JTI30" s="383"/>
      <c r="JTJ30" s="383"/>
      <c r="JTK30" s="383"/>
      <c r="JTL30" s="383"/>
      <c r="JTM30" s="383"/>
      <c r="JTN30" s="383"/>
      <c r="JTO30" s="383"/>
      <c r="JTP30" s="383"/>
      <c r="JTQ30" s="383"/>
      <c r="JTR30" s="383"/>
      <c r="JTS30" s="383"/>
      <c r="JTT30" s="383"/>
      <c r="JTU30" s="383"/>
      <c r="JTV30" s="383"/>
      <c r="JTW30" s="383"/>
      <c r="JTX30" s="383"/>
      <c r="JTY30" s="383"/>
      <c r="JTZ30" s="383"/>
      <c r="JUA30" s="383"/>
      <c r="JUB30" s="383"/>
      <c r="JUC30" s="383"/>
      <c r="JUD30" s="383"/>
      <c r="JUE30" s="383"/>
      <c r="JUF30" s="383"/>
      <c r="JUG30" s="383"/>
      <c r="JUH30" s="383"/>
      <c r="JUI30" s="383"/>
      <c r="JUJ30" s="383"/>
      <c r="JUK30" s="383"/>
      <c r="JUL30" s="383"/>
      <c r="JUM30" s="383"/>
      <c r="JUN30" s="383"/>
      <c r="JUO30" s="383"/>
      <c r="JUP30" s="383"/>
      <c r="JUQ30" s="383"/>
      <c r="JUR30" s="383"/>
      <c r="JUS30" s="383"/>
      <c r="JUT30" s="383"/>
      <c r="JUU30" s="383"/>
      <c r="JUV30" s="383"/>
      <c r="JUW30" s="383"/>
      <c r="JUX30" s="383"/>
      <c r="JUY30" s="383"/>
      <c r="JUZ30" s="383"/>
      <c r="JVA30" s="383"/>
      <c r="JVB30" s="383"/>
      <c r="JVC30" s="383"/>
      <c r="JVD30" s="383"/>
      <c r="JVE30" s="383"/>
      <c r="JVF30" s="383"/>
      <c r="JVG30" s="383"/>
      <c r="JVH30" s="383"/>
      <c r="JVI30" s="383"/>
      <c r="JVJ30" s="383"/>
      <c r="JVK30" s="383"/>
      <c r="JVL30" s="383"/>
      <c r="JVM30" s="383"/>
      <c r="JVN30" s="383"/>
      <c r="JVO30" s="383"/>
      <c r="JVP30" s="383"/>
      <c r="JVQ30" s="383"/>
      <c r="JVR30" s="383"/>
      <c r="JVS30" s="383"/>
      <c r="JVT30" s="383"/>
      <c r="JVU30" s="383"/>
      <c r="JVV30" s="383"/>
      <c r="JVW30" s="383"/>
      <c r="JVX30" s="383"/>
      <c r="JVY30" s="383"/>
      <c r="JVZ30" s="383"/>
      <c r="JWA30" s="383"/>
      <c r="JWB30" s="383"/>
      <c r="JWC30" s="383"/>
      <c r="JWD30" s="383"/>
      <c r="JWE30" s="383"/>
      <c r="JWF30" s="383"/>
      <c r="JWG30" s="383"/>
      <c r="JWH30" s="383"/>
      <c r="JWI30" s="383"/>
      <c r="JWJ30" s="383"/>
      <c r="JWK30" s="383"/>
      <c r="JWL30" s="383"/>
      <c r="JWM30" s="383"/>
      <c r="JWN30" s="383"/>
      <c r="JWO30" s="383"/>
      <c r="JWP30" s="383"/>
      <c r="JWQ30" s="383"/>
      <c r="JWR30" s="383"/>
      <c r="JWS30" s="383"/>
      <c r="JWT30" s="383"/>
      <c r="JWU30" s="383"/>
      <c r="JWV30" s="383"/>
      <c r="JWW30" s="383"/>
      <c r="JWX30" s="383"/>
      <c r="JWY30" s="383"/>
      <c r="JWZ30" s="383"/>
      <c r="JXA30" s="383"/>
      <c r="JXB30" s="383"/>
      <c r="JXC30" s="383"/>
      <c r="JXD30" s="383"/>
      <c r="JXE30" s="383"/>
      <c r="JXF30" s="383"/>
      <c r="JXG30" s="383"/>
      <c r="JXH30" s="383"/>
      <c r="JXI30" s="383"/>
      <c r="JXJ30" s="383"/>
      <c r="JXK30" s="383"/>
      <c r="JXL30" s="383"/>
      <c r="JXM30" s="383"/>
      <c r="JXN30" s="383"/>
      <c r="JXO30" s="383"/>
      <c r="JXP30" s="383"/>
      <c r="JXQ30" s="383"/>
      <c r="JXR30" s="383"/>
      <c r="JXS30" s="383"/>
      <c r="JXT30" s="383"/>
      <c r="JXU30" s="383"/>
      <c r="JXV30" s="383"/>
      <c r="JXW30" s="383"/>
      <c r="JXX30" s="383"/>
      <c r="JXY30" s="383"/>
      <c r="JXZ30" s="383"/>
      <c r="JYA30" s="383"/>
      <c r="JYB30" s="383"/>
      <c r="JYC30" s="383"/>
      <c r="JYD30" s="383"/>
      <c r="JYE30" s="383"/>
      <c r="JYF30" s="383"/>
      <c r="JYG30" s="383"/>
      <c r="JYH30" s="383"/>
      <c r="JYI30" s="383"/>
      <c r="JYJ30" s="383"/>
      <c r="JYK30" s="383"/>
      <c r="JYL30" s="383"/>
      <c r="JYM30" s="383"/>
      <c r="JYN30" s="383"/>
      <c r="JYO30" s="383"/>
      <c r="JYP30" s="383"/>
      <c r="JYQ30" s="383"/>
      <c r="JYR30" s="383"/>
      <c r="JYS30" s="383"/>
      <c r="JYT30" s="383"/>
      <c r="JYU30" s="383"/>
      <c r="JYV30" s="383"/>
      <c r="JYW30" s="383"/>
      <c r="JYX30" s="383"/>
      <c r="JYY30" s="383"/>
      <c r="JYZ30" s="383"/>
      <c r="JZA30" s="383"/>
      <c r="JZB30" s="383"/>
      <c r="JZC30" s="383"/>
      <c r="JZD30" s="383"/>
      <c r="JZE30" s="383"/>
      <c r="JZF30" s="383"/>
      <c r="JZG30" s="383"/>
      <c r="JZH30" s="383"/>
      <c r="JZI30" s="383"/>
      <c r="JZJ30" s="383"/>
      <c r="JZK30" s="383"/>
      <c r="JZL30" s="383"/>
      <c r="JZM30" s="383"/>
      <c r="JZN30" s="383"/>
      <c r="JZO30" s="383"/>
      <c r="JZP30" s="383"/>
      <c r="JZQ30" s="383"/>
      <c r="JZR30" s="383"/>
      <c r="JZS30" s="383"/>
      <c r="JZT30" s="383"/>
      <c r="JZU30" s="383"/>
      <c r="JZV30" s="383"/>
      <c r="JZW30" s="383"/>
      <c r="JZX30" s="383"/>
      <c r="JZY30" s="383"/>
      <c r="JZZ30" s="383"/>
      <c r="KAA30" s="383"/>
      <c r="KAB30" s="383"/>
      <c r="KAC30" s="383"/>
      <c r="KAD30" s="383"/>
      <c r="KAE30" s="383"/>
      <c r="KAF30" s="383"/>
      <c r="KAG30" s="383"/>
      <c r="KAH30" s="383"/>
      <c r="KAI30" s="383"/>
      <c r="KAJ30" s="383"/>
      <c r="KAK30" s="383"/>
      <c r="KAL30" s="383"/>
      <c r="KAM30" s="383"/>
      <c r="KAN30" s="383"/>
      <c r="KAO30" s="383"/>
      <c r="KAP30" s="383"/>
      <c r="KAQ30" s="383"/>
      <c r="KAR30" s="383"/>
      <c r="KAS30" s="383"/>
      <c r="KAT30" s="383"/>
      <c r="KAU30" s="383"/>
      <c r="KAV30" s="383"/>
      <c r="KAW30" s="383"/>
      <c r="KAX30" s="383"/>
      <c r="KAY30" s="383"/>
      <c r="KAZ30" s="383"/>
      <c r="KBA30" s="383"/>
      <c r="KBB30" s="383"/>
      <c r="KBC30" s="383"/>
      <c r="KBD30" s="383"/>
      <c r="KBE30" s="383"/>
      <c r="KBF30" s="383"/>
      <c r="KBG30" s="383"/>
      <c r="KBH30" s="383"/>
      <c r="KBI30" s="383"/>
      <c r="KBJ30" s="383"/>
      <c r="KBK30" s="383"/>
      <c r="KBL30" s="383"/>
      <c r="KBM30" s="383"/>
      <c r="KBN30" s="383"/>
      <c r="KBO30" s="383"/>
      <c r="KBP30" s="383"/>
      <c r="KBQ30" s="383"/>
      <c r="KBR30" s="383"/>
      <c r="KBS30" s="383"/>
      <c r="KBT30" s="383"/>
      <c r="KBU30" s="383"/>
      <c r="KBV30" s="383"/>
      <c r="KBW30" s="383"/>
      <c r="KBX30" s="383"/>
      <c r="KBY30" s="383"/>
      <c r="KBZ30" s="383"/>
      <c r="KCA30" s="383"/>
      <c r="KCB30" s="383"/>
      <c r="KCC30" s="383"/>
      <c r="KCD30" s="383"/>
      <c r="KCE30" s="383"/>
      <c r="KCF30" s="383"/>
      <c r="KCG30" s="383"/>
      <c r="KCH30" s="383"/>
      <c r="KCI30" s="383"/>
      <c r="KCJ30" s="383"/>
      <c r="KCK30" s="383"/>
      <c r="KCL30" s="383"/>
      <c r="KCM30" s="383"/>
      <c r="KCN30" s="383"/>
      <c r="KCO30" s="383"/>
      <c r="KCP30" s="383"/>
      <c r="KCQ30" s="383"/>
      <c r="KCR30" s="383"/>
      <c r="KCS30" s="383"/>
      <c r="KCT30" s="383"/>
      <c r="KCU30" s="383"/>
      <c r="KCV30" s="383"/>
      <c r="KCW30" s="383"/>
      <c r="KCX30" s="383"/>
      <c r="KCY30" s="383"/>
      <c r="KCZ30" s="383"/>
      <c r="KDA30" s="383"/>
      <c r="KDB30" s="383"/>
      <c r="KDC30" s="383"/>
      <c r="KDD30" s="383"/>
      <c r="KDE30" s="383"/>
      <c r="KDF30" s="383"/>
      <c r="KDG30" s="383"/>
      <c r="KDH30" s="383"/>
      <c r="KDI30" s="383"/>
      <c r="KDJ30" s="383"/>
      <c r="KDK30" s="383"/>
      <c r="KDL30" s="383"/>
      <c r="KDM30" s="383"/>
      <c r="KDN30" s="383"/>
      <c r="KDO30" s="383"/>
      <c r="KDP30" s="383"/>
      <c r="KDQ30" s="383"/>
      <c r="KDR30" s="383"/>
      <c r="KDS30" s="383"/>
      <c r="KDT30" s="383"/>
      <c r="KDU30" s="383"/>
      <c r="KDV30" s="383"/>
      <c r="KDW30" s="383"/>
      <c r="KDX30" s="383"/>
      <c r="KDY30" s="383"/>
      <c r="KDZ30" s="383"/>
      <c r="KEA30" s="383"/>
      <c r="KEB30" s="383"/>
      <c r="KEC30" s="383"/>
      <c r="KED30" s="383"/>
      <c r="KEE30" s="383"/>
      <c r="KEF30" s="383"/>
      <c r="KEG30" s="383"/>
      <c r="KEH30" s="383"/>
      <c r="KEI30" s="383"/>
      <c r="KEJ30" s="383"/>
      <c r="KEK30" s="383"/>
      <c r="KEL30" s="383"/>
      <c r="KEM30" s="383"/>
      <c r="KEN30" s="383"/>
      <c r="KEO30" s="383"/>
      <c r="KEP30" s="383"/>
      <c r="KEQ30" s="383"/>
      <c r="KER30" s="383"/>
      <c r="KES30" s="383"/>
      <c r="KET30" s="383"/>
      <c r="KEU30" s="383"/>
      <c r="KEV30" s="383"/>
      <c r="KEW30" s="383"/>
      <c r="KEX30" s="383"/>
      <c r="KEY30" s="383"/>
      <c r="KEZ30" s="383"/>
      <c r="KFA30" s="383"/>
      <c r="KFB30" s="383"/>
      <c r="KFC30" s="383"/>
      <c r="KFD30" s="383"/>
      <c r="KFE30" s="383"/>
      <c r="KFF30" s="383"/>
      <c r="KFG30" s="383"/>
      <c r="KFH30" s="383"/>
      <c r="KFI30" s="383"/>
      <c r="KFJ30" s="383"/>
      <c r="KFK30" s="383"/>
      <c r="KFL30" s="383"/>
      <c r="KFM30" s="383"/>
      <c r="KFN30" s="383"/>
      <c r="KFO30" s="383"/>
      <c r="KFP30" s="383"/>
      <c r="KFQ30" s="383"/>
      <c r="KFR30" s="383"/>
      <c r="KFS30" s="383"/>
      <c r="KFT30" s="383"/>
      <c r="KFU30" s="383"/>
      <c r="KFV30" s="383"/>
      <c r="KFW30" s="383"/>
      <c r="KFX30" s="383"/>
      <c r="KFY30" s="383"/>
      <c r="KFZ30" s="383"/>
      <c r="KGA30" s="383"/>
      <c r="KGB30" s="383"/>
      <c r="KGC30" s="383"/>
      <c r="KGD30" s="383"/>
      <c r="KGE30" s="383"/>
      <c r="KGF30" s="383"/>
      <c r="KGG30" s="383"/>
      <c r="KGH30" s="383"/>
      <c r="KGI30" s="383"/>
      <c r="KGJ30" s="383"/>
      <c r="KGK30" s="383"/>
      <c r="KGL30" s="383"/>
      <c r="KGM30" s="383"/>
      <c r="KGN30" s="383"/>
      <c r="KGO30" s="383"/>
      <c r="KGP30" s="383"/>
      <c r="KGQ30" s="383"/>
      <c r="KGR30" s="383"/>
      <c r="KGS30" s="383"/>
      <c r="KGT30" s="383"/>
      <c r="KGU30" s="383"/>
      <c r="KGV30" s="383"/>
      <c r="KGW30" s="383"/>
      <c r="KGX30" s="383"/>
      <c r="KGY30" s="383"/>
      <c r="KGZ30" s="383"/>
      <c r="KHA30" s="383"/>
      <c r="KHB30" s="383"/>
      <c r="KHC30" s="383"/>
      <c r="KHD30" s="383"/>
      <c r="KHE30" s="383"/>
      <c r="KHF30" s="383"/>
      <c r="KHG30" s="383"/>
      <c r="KHH30" s="383"/>
      <c r="KHI30" s="383"/>
      <c r="KHJ30" s="383"/>
      <c r="KHK30" s="383"/>
      <c r="KHL30" s="383"/>
      <c r="KHM30" s="383"/>
      <c r="KHN30" s="383"/>
      <c r="KHO30" s="383"/>
      <c r="KHP30" s="383"/>
      <c r="KHQ30" s="383"/>
      <c r="KHR30" s="383"/>
      <c r="KHS30" s="383"/>
      <c r="KHT30" s="383"/>
      <c r="KHU30" s="383"/>
      <c r="KHV30" s="383"/>
      <c r="KHW30" s="383"/>
      <c r="KHX30" s="383"/>
      <c r="KHY30" s="383"/>
      <c r="KHZ30" s="383"/>
      <c r="KIA30" s="383"/>
      <c r="KIB30" s="383"/>
      <c r="KIC30" s="383"/>
      <c r="KID30" s="383"/>
      <c r="KIE30" s="383"/>
      <c r="KIF30" s="383"/>
      <c r="KIG30" s="383"/>
      <c r="KIH30" s="383"/>
      <c r="KII30" s="383"/>
      <c r="KIJ30" s="383"/>
      <c r="KIK30" s="383"/>
      <c r="KIL30" s="383"/>
      <c r="KIM30" s="383"/>
      <c r="KIN30" s="383"/>
      <c r="KIO30" s="383"/>
      <c r="KIP30" s="383"/>
      <c r="KIQ30" s="383"/>
      <c r="KIR30" s="383"/>
      <c r="KIS30" s="383"/>
      <c r="KIT30" s="383"/>
      <c r="KIU30" s="383"/>
      <c r="KIV30" s="383"/>
      <c r="KIW30" s="383"/>
      <c r="KIX30" s="383"/>
      <c r="KIY30" s="383"/>
      <c r="KIZ30" s="383"/>
      <c r="KJA30" s="383"/>
      <c r="KJB30" s="383"/>
      <c r="KJC30" s="383"/>
      <c r="KJD30" s="383"/>
      <c r="KJE30" s="383"/>
      <c r="KJF30" s="383"/>
      <c r="KJG30" s="383"/>
      <c r="KJH30" s="383"/>
      <c r="KJI30" s="383"/>
      <c r="KJJ30" s="383"/>
      <c r="KJK30" s="383"/>
      <c r="KJL30" s="383"/>
      <c r="KJM30" s="383"/>
      <c r="KJN30" s="383"/>
      <c r="KJO30" s="383"/>
      <c r="KJP30" s="383"/>
      <c r="KJQ30" s="383"/>
      <c r="KJR30" s="383"/>
      <c r="KJS30" s="383"/>
      <c r="KJT30" s="383"/>
      <c r="KJU30" s="383"/>
      <c r="KJV30" s="383"/>
      <c r="KJW30" s="383"/>
      <c r="KJX30" s="383"/>
      <c r="KJY30" s="383"/>
      <c r="KJZ30" s="383"/>
      <c r="KKA30" s="383"/>
      <c r="KKB30" s="383"/>
      <c r="KKC30" s="383"/>
      <c r="KKD30" s="383"/>
      <c r="KKE30" s="383"/>
      <c r="KKF30" s="383"/>
      <c r="KKG30" s="383"/>
      <c r="KKH30" s="383"/>
      <c r="KKI30" s="383"/>
      <c r="KKJ30" s="383"/>
      <c r="KKK30" s="383"/>
      <c r="KKL30" s="383"/>
      <c r="KKM30" s="383"/>
      <c r="KKN30" s="383"/>
      <c r="KKO30" s="383"/>
      <c r="KKP30" s="383"/>
      <c r="KKQ30" s="383"/>
      <c r="KKR30" s="383"/>
      <c r="KKS30" s="383"/>
      <c r="KKT30" s="383"/>
      <c r="KKU30" s="383"/>
      <c r="KKV30" s="383"/>
      <c r="KKW30" s="383"/>
      <c r="KKX30" s="383"/>
      <c r="KKY30" s="383"/>
      <c r="KKZ30" s="383"/>
      <c r="KLA30" s="383"/>
      <c r="KLB30" s="383"/>
      <c r="KLC30" s="383"/>
      <c r="KLD30" s="383"/>
      <c r="KLE30" s="383"/>
      <c r="KLF30" s="383"/>
      <c r="KLG30" s="383"/>
      <c r="KLH30" s="383"/>
      <c r="KLI30" s="383"/>
      <c r="KLJ30" s="383"/>
      <c r="KLK30" s="383"/>
      <c r="KLL30" s="383"/>
      <c r="KLM30" s="383"/>
      <c r="KLN30" s="383"/>
      <c r="KLO30" s="383"/>
      <c r="KLP30" s="383"/>
      <c r="KLQ30" s="383"/>
      <c r="KLR30" s="383"/>
      <c r="KLS30" s="383"/>
      <c r="KLT30" s="383"/>
      <c r="KLU30" s="383"/>
      <c r="KLV30" s="383"/>
      <c r="KLW30" s="383"/>
      <c r="KLX30" s="383"/>
      <c r="KLY30" s="383"/>
      <c r="KLZ30" s="383"/>
      <c r="KMA30" s="383"/>
      <c r="KMB30" s="383"/>
      <c r="KMC30" s="383"/>
      <c r="KMD30" s="383"/>
      <c r="KME30" s="383"/>
      <c r="KMF30" s="383"/>
      <c r="KMG30" s="383"/>
      <c r="KMH30" s="383"/>
      <c r="KMI30" s="383"/>
      <c r="KMJ30" s="383"/>
      <c r="KMK30" s="383"/>
      <c r="KML30" s="383"/>
      <c r="KMM30" s="383"/>
      <c r="KMN30" s="383"/>
      <c r="KMO30" s="383"/>
      <c r="KMP30" s="383"/>
      <c r="KMQ30" s="383"/>
      <c r="KMR30" s="383"/>
      <c r="KMS30" s="383"/>
      <c r="KMT30" s="383"/>
      <c r="KMU30" s="383"/>
      <c r="KMV30" s="383"/>
      <c r="KMW30" s="383"/>
      <c r="KMX30" s="383"/>
      <c r="KMY30" s="383"/>
      <c r="KMZ30" s="383"/>
      <c r="KNA30" s="383"/>
      <c r="KNB30" s="383"/>
      <c r="KNC30" s="383"/>
      <c r="KND30" s="383"/>
      <c r="KNE30" s="383"/>
      <c r="KNF30" s="383"/>
      <c r="KNG30" s="383"/>
      <c r="KNH30" s="383"/>
      <c r="KNI30" s="383"/>
      <c r="KNJ30" s="383"/>
      <c r="KNK30" s="383"/>
      <c r="KNL30" s="383"/>
      <c r="KNM30" s="383"/>
      <c r="KNN30" s="383"/>
      <c r="KNO30" s="383"/>
      <c r="KNP30" s="383"/>
      <c r="KNQ30" s="383"/>
      <c r="KNR30" s="383"/>
      <c r="KNS30" s="383"/>
      <c r="KNT30" s="383"/>
      <c r="KNU30" s="383"/>
      <c r="KNV30" s="383"/>
      <c r="KNW30" s="383"/>
      <c r="KNX30" s="383"/>
      <c r="KNY30" s="383"/>
      <c r="KNZ30" s="383"/>
      <c r="KOA30" s="383"/>
      <c r="KOB30" s="383"/>
      <c r="KOC30" s="383"/>
      <c r="KOD30" s="383"/>
      <c r="KOE30" s="383"/>
      <c r="KOF30" s="383"/>
      <c r="KOG30" s="383"/>
      <c r="KOH30" s="383"/>
      <c r="KOI30" s="383"/>
      <c r="KOJ30" s="383"/>
      <c r="KOK30" s="383"/>
      <c r="KOL30" s="383"/>
      <c r="KOM30" s="383"/>
      <c r="KON30" s="383"/>
      <c r="KOO30" s="383"/>
      <c r="KOP30" s="383"/>
      <c r="KOQ30" s="383"/>
      <c r="KOR30" s="383"/>
      <c r="KOS30" s="383"/>
      <c r="KOT30" s="383"/>
      <c r="KOU30" s="383"/>
      <c r="KOV30" s="383"/>
      <c r="KOW30" s="383"/>
      <c r="KOX30" s="383"/>
      <c r="KOY30" s="383"/>
      <c r="KOZ30" s="383"/>
      <c r="KPA30" s="383"/>
      <c r="KPB30" s="383"/>
      <c r="KPC30" s="383"/>
      <c r="KPD30" s="383"/>
      <c r="KPE30" s="383"/>
      <c r="KPF30" s="383"/>
      <c r="KPG30" s="383"/>
      <c r="KPH30" s="383"/>
      <c r="KPI30" s="383"/>
      <c r="KPJ30" s="383"/>
      <c r="KPK30" s="383"/>
      <c r="KPL30" s="383"/>
      <c r="KPM30" s="383"/>
      <c r="KPN30" s="383"/>
      <c r="KPO30" s="383"/>
      <c r="KPP30" s="383"/>
      <c r="KPQ30" s="383"/>
      <c r="KPR30" s="383"/>
      <c r="KPS30" s="383"/>
      <c r="KPT30" s="383"/>
      <c r="KPU30" s="383"/>
      <c r="KPV30" s="383"/>
      <c r="KPW30" s="383"/>
      <c r="KPX30" s="383"/>
      <c r="KPY30" s="383"/>
      <c r="KPZ30" s="383"/>
      <c r="KQA30" s="383"/>
      <c r="KQB30" s="383"/>
      <c r="KQC30" s="383"/>
      <c r="KQD30" s="383"/>
      <c r="KQE30" s="383"/>
      <c r="KQF30" s="383"/>
      <c r="KQG30" s="383"/>
      <c r="KQH30" s="383"/>
      <c r="KQI30" s="383"/>
      <c r="KQJ30" s="383"/>
      <c r="KQK30" s="383"/>
      <c r="KQL30" s="383"/>
      <c r="KQM30" s="383"/>
      <c r="KQN30" s="383"/>
      <c r="KQO30" s="383"/>
      <c r="KQP30" s="383"/>
      <c r="KQQ30" s="383"/>
      <c r="KQR30" s="383"/>
      <c r="KQS30" s="383"/>
      <c r="KQT30" s="383"/>
      <c r="KQU30" s="383"/>
      <c r="KQV30" s="383"/>
      <c r="KQW30" s="383"/>
      <c r="KQX30" s="383"/>
      <c r="KQY30" s="383"/>
      <c r="KQZ30" s="383"/>
      <c r="KRA30" s="383"/>
      <c r="KRB30" s="383"/>
      <c r="KRC30" s="383"/>
      <c r="KRD30" s="383"/>
      <c r="KRE30" s="383"/>
      <c r="KRF30" s="383"/>
      <c r="KRG30" s="383"/>
      <c r="KRH30" s="383"/>
      <c r="KRI30" s="383"/>
      <c r="KRJ30" s="383"/>
      <c r="KRK30" s="383"/>
      <c r="KRL30" s="383"/>
      <c r="KRM30" s="383"/>
      <c r="KRN30" s="383"/>
      <c r="KRO30" s="383"/>
      <c r="KRP30" s="383"/>
      <c r="KRQ30" s="383"/>
      <c r="KRR30" s="383"/>
      <c r="KRS30" s="383"/>
      <c r="KRT30" s="383"/>
      <c r="KRU30" s="383"/>
      <c r="KRV30" s="383"/>
      <c r="KRW30" s="383"/>
      <c r="KRX30" s="383"/>
      <c r="KRY30" s="383"/>
      <c r="KRZ30" s="383"/>
      <c r="KSA30" s="383"/>
      <c r="KSB30" s="383"/>
      <c r="KSC30" s="383"/>
      <c r="KSD30" s="383"/>
      <c r="KSE30" s="383"/>
      <c r="KSF30" s="383"/>
      <c r="KSG30" s="383"/>
      <c r="KSH30" s="383"/>
      <c r="KSI30" s="383"/>
      <c r="KSJ30" s="383"/>
      <c r="KSK30" s="383"/>
      <c r="KSL30" s="383"/>
      <c r="KSM30" s="383"/>
      <c r="KSN30" s="383"/>
      <c r="KSO30" s="383"/>
      <c r="KSP30" s="383"/>
      <c r="KSQ30" s="383"/>
      <c r="KSR30" s="383"/>
      <c r="KSS30" s="383"/>
      <c r="KST30" s="383"/>
      <c r="KSU30" s="383"/>
      <c r="KSV30" s="383"/>
      <c r="KSW30" s="383"/>
      <c r="KSX30" s="383"/>
      <c r="KSY30" s="383"/>
      <c r="KSZ30" s="383"/>
      <c r="KTA30" s="383"/>
      <c r="KTB30" s="383"/>
      <c r="KTC30" s="383"/>
      <c r="KTD30" s="383"/>
      <c r="KTE30" s="383"/>
      <c r="KTF30" s="383"/>
      <c r="KTG30" s="383"/>
      <c r="KTH30" s="383"/>
      <c r="KTI30" s="383"/>
      <c r="KTJ30" s="383"/>
      <c r="KTK30" s="383"/>
      <c r="KTL30" s="383"/>
      <c r="KTM30" s="383"/>
      <c r="KTN30" s="383"/>
      <c r="KTO30" s="383"/>
      <c r="KTP30" s="383"/>
      <c r="KTQ30" s="383"/>
      <c r="KTR30" s="383"/>
      <c r="KTS30" s="383"/>
      <c r="KTT30" s="383"/>
      <c r="KTU30" s="383"/>
      <c r="KTV30" s="383"/>
      <c r="KTW30" s="383"/>
      <c r="KTX30" s="383"/>
      <c r="KTY30" s="383"/>
      <c r="KTZ30" s="383"/>
      <c r="KUA30" s="383"/>
      <c r="KUB30" s="383"/>
      <c r="KUC30" s="383"/>
      <c r="KUD30" s="383"/>
      <c r="KUE30" s="383"/>
      <c r="KUF30" s="383"/>
      <c r="KUG30" s="383"/>
      <c r="KUH30" s="383"/>
      <c r="KUI30" s="383"/>
      <c r="KUJ30" s="383"/>
      <c r="KUK30" s="383"/>
      <c r="KUL30" s="383"/>
      <c r="KUM30" s="383"/>
      <c r="KUN30" s="383"/>
      <c r="KUO30" s="383"/>
      <c r="KUP30" s="383"/>
      <c r="KUQ30" s="383"/>
      <c r="KUR30" s="383"/>
      <c r="KUS30" s="383"/>
      <c r="KUT30" s="383"/>
      <c r="KUU30" s="383"/>
      <c r="KUV30" s="383"/>
      <c r="KUW30" s="383"/>
      <c r="KUX30" s="383"/>
      <c r="KUY30" s="383"/>
      <c r="KUZ30" s="383"/>
      <c r="KVA30" s="383"/>
      <c r="KVB30" s="383"/>
      <c r="KVC30" s="383"/>
      <c r="KVD30" s="383"/>
      <c r="KVE30" s="383"/>
      <c r="KVF30" s="383"/>
      <c r="KVG30" s="383"/>
      <c r="KVH30" s="383"/>
      <c r="KVI30" s="383"/>
      <c r="KVJ30" s="383"/>
      <c r="KVK30" s="383"/>
      <c r="KVL30" s="383"/>
      <c r="KVM30" s="383"/>
      <c r="KVN30" s="383"/>
      <c r="KVO30" s="383"/>
      <c r="KVP30" s="383"/>
      <c r="KVQ30" s="383"/>
      <c r="KVR30" s="383"/>
      <c r="KVS30" s="383"/>
      <c r="KVT30" s="383"/>
      <c r="KVU30" s="383"/>
      <c r="KVV30" s="383"/>
      <c r="KVW30" s="383"/>
      <c r="KVX30" s="383"/>
      <c r="KVY30" s="383"/>
      <c r="KVZ30" s="383"/>
      <c r="KWA30" s="383"/>
      <c r="KWB30" s="383"/>
      <c r="KWC30" s="383"/>
      <c r="KWD30" s="383"/>
      <c r="KWE30" s="383"/>
      <c r="KWF30" s="383"/>
      <c r="KWG30" s="383"/>
      <c r="KWH30" s="383"/>
      <c r="KWI30" s="383"/>
      <c r="KWJ30" s="383"/>
      <c r="KWK30" s="383"/>
      <c r="KWL30" s="383"/>
      <c r="KWM30" s="383"/>
      <c r="KWN30" s="383"/>
      <c r="KWO30" s="383"/>
      <c r="KWP30" s="383"/>
      <c r="KWQ30" s="383"/>
      <c r="KWR30" s="383"/>
      <c r="KWS30" s="383"/>
      <c r="KWT30" s="383"/>
      <c r="KWU30" s="383"/>
      <c r="KWV30" s="383"/>
      <c r="KWW30" s="383"/>
      <c r="KWX30" s="383"/>
      <c r="KWY30" s="383"/>
      <c r="KWZ30" s="383"/>
      <c r="KXA30" s="383"/>
      <c r="KXB30" s="383"/>
      <c r="KXC30" s="383"/>
      <c r="KXD30" s="383"/>
      <c r="KXE30" s="383"/>
      <c r="KXF30" s="383"/>
      <c r="KXG30" s="383"/>
      <c r="KXH30" s="383"/>
      <c r="KXI30" s="383"/>
      <c r="KXJ30" s="383"/>
      <c r="KXK30" s="383"/>
      <c r="KXL30" s="383"/>
      <c r="KXM30" s="383"/>
      <c r="KXN30" s="383"/>
      <c r="KXO30" s="383"/>
      <c r="KXP30" s="383"/>
      <c r="KXQ30" s="383"/>
      <c r="KXR30" s="383"/>
      <c r="KXS30" s="383"/>
      <c r="KXT30" s="383"/>
      <c r="KXU30" s="383"/>
      <c r="KXV30" s="383"/>
      <c r="KXW30" s="383"/>
      <c r="KXX30" s="383"/>
      <c r="KXY30" s="383"/>
      <c r="KXZ30" s="383"/>
      <c r="KYA30" s="383"/>
      <c r="KYB30" s="383"/>
      <c r="KYC30" s="383"/>
      <c r="KYD30" s="383"/>
      <c r="KYE30" s="383"/>
      <c r="KYF30" s="383"/>
      <c r="KYG30" s="383"/>
      <c r="KYH30" s="383"/>
      <c r="KYI30" s="383"/>
      <c r="KYJ30" s="383"/>
      <c r="KYK30" s="383"/>
      <c r="KYL30" s="383"/>
      <c r="KYM30" s="383"/>
      <c r="KYN30" s="383"/>
      <c r="KYO30" s="383"/>
      <c r="KYP30" s="383"/>
      <c r="KYQ30" s="383"/>
      <c r="KYR30" s="383"/>
      <c r="KYS30" s="383"/>
      <c r="KYT30" s="383"/>
      <c r="KYU30" s="383"/>
      <c r="KYV30" s="383"/>
      <c r="KYW30" s="383"/>
      <c r="KYX30" s="383"/>
      <c r="KYY30" s="383"/>
      <c r="KYZ30" s="383"/>
      <c r="KZA30" s="383"/>
      <c r="KZB30" s="383"/>
      <c r="KZC30" s="383"/>
      <c r="KZD30" s="383"/>
      <c r="KZE30" s="383"/>
      <c r="KZF30" s="383"/>
      <c r="KZG30" s="383"/>
      <c r="KZH30" s="383"/>
      <c r="KZI30" s="383"/>
      <c r="KZJ30" s="383"/>
      <c r="KZK30" s="383"/>
      <c r="KZL30" s="383"/>
      <c r="KZM30" s="383"/>
      <c r="KZN30" s="383"/>
      <c r="KZO30" s="383"/>
      <c r="KZP30" s="383"/>
      <c r="KZQ30" s="383"/>
      <c r="KZR30" s="383"/>
      <c r="KZS30" s="383"/>
      <c r="KZT30" s="383"/>
      <c r="KZU30" s="383"/>
      <c r="KZV30" s="383"/>
      <c r="KZW30" s="383"/>
      <c r="KZX30" s="383"/>
      <c r="KZY30" s="383"/>
      <c r="KZZ30" s="383"/>
      <c r="LAA30" s="383"/>
      <c r="LAB30" s="383"/>
      <c r="LAC30" s="383"/>
      <c r="LAD30" s="383"/>
      <c r="LAE30" s="383"/>
      <c r="LAF30" s="383"/>
      <c r="LAG30" s="383"/>
      <c r="LAH30" s="383"/>
      <c r="LAI30" s="383"/>
      <c r="LAJ30" s="383"/>
      <c r="LAK30" s="383"/>
      <c r="LAL30" s="383"/>
      <c r="LAM30" s="383"/>
      <c r="LAN30" s="383"/>
      <c r="LAO30" s="383"/>
      <c r="LAP30" s="383"/>
      <c r="LAQ30" s="383"/>
      <c r="LAR30" s="383"/>
      <c r="LAS30" s="383"/>
      <c r="LAT30" s="383"/>
      <c r="LAU30" s="383"/>
      <c r="LAV30" s="383"/>
      <c r="LAW30" s="383"/>
      <c r="LAX30" s="383"/>
      <c r="LAY30" s="383"/>
      <c r="LAZ30" s="383"/>
      <c r="LBA30" s="383"/>
      <c r="LBB30" s="383"/>
      <c r="LBC30" s="383"/>
      <c r="LBD30" s="383"/>
      <c r="LBE30" s="383"/>
      <c r="LBF30" s="383"/>
      <c r="LBG30" s="383"/>
      <c r="LBH30" s="383"/>
      <c r="LBI30" s="383"/>
      <c r="LBJ30" s="383"/>
      <c r="LBK30" s="383"/>
      <c r="LBL30" s="383"/>
      <c r="LBM30" s="383"/>
      <c r="LBN30" s="383"/>
      <c r="LBO30" s="383"/>
      <c r="LBP30" s="383"/>
      <c r="LBQ30" s="383"/>
      <c r="LBR30" s="383"/>
      <c r="LBS30" s="383"/>
      <c r="LBT30" s="383"/>
      <c r="LBU30" s="383"/>
      <c r="LBV30" s="383"/>
      <c r="LBW30" s="383"/>
      <c r="LBX30" s="383"/>
      <c r="LBY30" s="383"/>
      <c r="LBZ30" s="383"/>
      <c r="LCA30" s="383"/>
      <c r="LCB30" s="383"/>
      <c r="LCC30" s="383"/>
      <c r="LCD30" s="383"/>
      <c r="LCE30" s="383"/>
      <c r="LCF30" s="383"/>
      <c r="LCG30" s="383"/>
      <c r="LCH30" s="383"/>
      <c r="LCI30" s="383"/>
      <c r="LCJ30" s="383"/>
      <c r="LCK30" s="383"/>
      <c r="LCL30" s="383"/>
      <c r="LCM30" s="383"/>
      <c r="LCN30" s="383"/>
      <c r="LCO30" s="383"/>
      <c r="LCP30" s="383"/>
      <c r="LCQ30" s="383"/>
      <c r="LCR30" s="383"/>
      <c r="LCS30" s="383"/>
      <c r="LCT30" s="383"/>
      <c r="LCU30" s="383"/>
      <c r="LCV30" s="383"/>
      <c r="LCW30" s="383"/>
      <c r="LCX30" s="383"/>
      <c r="LCY30" s="383"/>
      <c r="LCZ30" s="383"/>
      <c r="LDA30" s="383"/>
      <c r="LDB30" s="383"/>
      <c r="LDC30" s="383"/>
      <c r="LDD30" s="383"/>
      <c r="LDE30" s="383"/>
      <c r="LDF30" s="383"/>
      <c r="LDG30" s="383"/>
      <c r="LDH30" s="383"/>
      <c r="LDI30" s="383"/>
      <c r="LDJ30" s="383"/>
      <c r="LDK30" s="383"/>
      <c r="LDL30" s="383"/>
      <c r="LDM30" s="383"/>
      <c r="LDN30" s="383"/>
      <c r="LDO30" s="383"/>
      <c r="LDP30" s="383"/>
      <c r="LDQ30" s="383"/>
      <c r="LDR30" s="383"/>
      <c r="LDS30" s="383"/>
      <c r="LDT30" s="383"/>
      <c r="LDU30" s="383"/>
      <c r="LDV30" s="383"/>
      <c r="LDW30" s="383"/>
      <c r="LDX30" s="383"/>
      <c r="LDY30" s="383"/>
      <c r="LDZ30" s="383"/>
      <c r="LEA30" s="383"/>
      <c r="LEB30" s="383"/>
      <c r="LEC30" s="383"/>
      <c r="LED30" s="383"/>
      <c r="LEE30" s="383"/>
      <c r="LEF30" s="383"/>
      <c r="LEG30" s="383"/>
      <c r="LEH30" s="383"/>
      <c r="LEI30" s="383"/>
      <c r="LEJ30" s="383"/>
      <c r="LEK30" s="383"/>
      <c r="LEL30" s="383"/>
      <c r="LEM30" s="383"/>
      <c r="LEN30" s="383"/>
      <c r="LEO30" s="383"/>
      <c r="LEP30" s="383"/>
      <c r="LEQ30" s="383"/>
      <c r="LER30" s="383"/>
      <c r="LES30" s="383"/>
      <c r="LET30" s="383"/>
      <c r="LEU30" s="383"/>
      <c r="LEV30" s="383"/>
      <c r="LEW30" s="383"/>
      <c r="LEX30" s="383"/>
      <c r="LEY30" s="383"/>
      <c r="LEZ30" s="383"/>
      <c r="LFA30" s="383"/>
      <c r="LFB30" s="383"/>
      <c r="LFC30" s="383"/>
      <c r="LFD30" s="383"/>
      <c r="LFE30" s="383"/>
      <c r="LFF30" s="383"/>
      <c r="LFG30" s="383"/>
      <c r="LFH30" s="383"/>
      <c r="LFI30" s="383"/>
      <c r="LFJ30" s="383"/>
      <c r="LFK30" s="383"/>
      <c r="LFL30" s="383"/>
      <c r="LFM30" s="383"/>
      <c r="LFN30" s="383"/>
      <c r="LFO30" s="383"/>
      <c r="LFP30" s="383"/>
      <c r="LFQ30" s="383"/>
      <c r="LFR30" s="383"/>
      <c r="LFS30" s="383"/>
      <c r="LFT30" s="383"/>
      <c r="LFU30" s="383"/>
      <c r="LFV30" s="383"/>
      <c r="LFW30" s="383"/>
      <c r="LFX30" s="383"/>
      <c r="LFY30" s="383"/>
      <c r="LFZ30" s="383"/>
      <c r="LGA30" s="383"/>
      <c r="LGB30" s="383"/>
      <c r="LGC30" s="383"/>
      <c r="LGD30" s="383"/>
      <c r="LGE30" s="383"/>
      <c r="LGF30" s="383"/>
      <c r="LGG30" s="383"/>
      <c r="LGH30" s="383"/>
      <c r="LGI30" s="383"/>
      <c r="LGJ30" s="383"/>
      <c r="LGK30" s="383"/>
      <c r="LGL30" s="383"/>
      <c r="LGM30" s="383"/>
      <c r="LGN30" s="383"/>
      <c r="LGO30" s="383"/>
      <c r="LGP30" s="383"/>
      <c r="LGQ30" s="383"/>
      <c r="LGR30" s="383"/>
      <c r="LGS30" s="383"/>
      <c r="LGT30" s="383"/>
      <c r="LGU30" s="383"/>
      <c r="LGV30" s="383"/>
      <c r="LGW30" s="383"/>
      <c r="LGX30" s="383"/>
      <c r="LGY30" s="383"/>
      <c r="LGZ30" s="383"/>
      <c r="LHA30" s="383"/>
      <c r="LHB30" s="383"/>
      <c r="LHC30" s="383"/>
      <c r="LHD30" s="383"/>
      <c r="LHE30" s="383"/>
      <c r="LHF30" s="383"/>
      <c r="LHG30" s="383"/>
      <c r="LHH30" s="383"/>
      <c r="LHI30" s="383"/>
      <c r="LHJ30" s="383"/>
      <c r="LHK30" s="383"/>
      <c r="LHL30" s="383"/>
      <c r="LHM30" s="383"/>
      <c r="LHN30" s="383"/>
      <c r="LHO30" s="383"/>
      <c r="LHP30" s="383"/>
      <c r="LHQ30" s="383"/>
      <c r="LHR30" s="383"/>
      <c r="LHS30" s="383"/>
      <c r="LHT30" s="383"/>
      <c r="LHU30" s="383"/>
      <c r="LHV30" s="383"/>
      <c r="LHW30" s="383"/>
      <c r="LHX30" s="383"/>
      <c r="LHY30" s="383"/>
      <c r="LHZ30" s="383"/>
      <c r="LIA30" s="383"/>
      <c r="LIB30" s="383"/>
      <c r="LIC30" s="383"/>
      <c r="LID30" s="383"/>
      <c r="LIE30" s="383"/>
      <c r="LIF30" s="383"/>
      <c r="LIG30" s="383"/>
      <c r="LIH30" s="383"/>
      <c r="LII30" s="383"/>
      <c r="LIJ30" s="383"/>
      <c r="LIK30" s="383"/>
      <c r="LIL30" s="383"/>
      <c r="LIM30" s="383"/>
      <c r="LIN30" s="383"/>
      <c r="LIO30" s="383"/>
      <c r="LIP30" s="383"/>
      <c r="LIQ30" s="383"/>
      <c r="LIR30" s="383"/>
      <c r="LIS30" s="383"/>
      <c r="LIT30" s="383"/>
      <c r="LIU30" s="383"/>
      <c r="LIV30" s="383"/>
      <c r="LIW30" s="383"/>
      <c r="LIX30" s="383"/>
      <c r="LIY30" s="383"/>
      <c r="LIZ30" s="383"/>
      <c r="LJA30" s="383"/>
      <c r="LJB30" s="383"/>
      <c r="LJC30" s="383"/>
      <c r="LJD30" s="383"/>
      <c r="LJE30" s="383"/>
      <c r="LJF30" s="383"/>
      <c r="LJG30" s="383"/>
      <c r="LJH30" s="383"/>
      <c r="LJI30" s="383"/>
      <c r="LJJ30" s="383"/>
      <c r="LJK30" s="383"/>
      <c r="LJL30" s="383"/>
      <c r="LJM30" s="383"/>
      <c r="LJN30" s="383"/>
      <c r="LJO30" s="383"/>
      <c r="LJP30" s="383"/>
      <c r="LJQ30" s="383"/>
      <c r="LJR30" s="383"/>
      <c r="LJS30" s="383"/>
      <c r="LJT30" s="383"/>
      <c r="LJU30" s="383"/>
      <c r="LJV30" s="383"/>
      <c r="LJW30" s="383"/>
      <c r="LJX30" s="383"/>
      <c r="LJY30" s="383"/>
      <c r="LJZ30" s="383"/>
      <c r="LKA30" s="383"/>
      <c r="LKB30" s="383"/>
      <c r="LKC30" s="383"/>
      <c r="LKD30" s="383"/>
      <c r="LKE30" s="383"/>
      <c r="LKF30" s="383"/>
      <c r="LKG30" s="383"/>
      <c r="LKH30" s="383"/>
      <c r="LKI30" s="383"/>
      <c r="LKJ30" s="383"/>
      <c r="LKK30" s="383"/>
      <c r="LKL30" s="383"/>
      <c r="LKM30" s="383"/>
      <c r="LKN30" s="383"/>
      <c r="LKO30" s="383"/>
      <c r="LKP30" s="383"/>
      <c r="LKQ30" s="383"/>
      <c r="LKR30" s="383"/>
      <c r="LKS30" s="383"/>
      <c r="LKT30" s="383"/>
      <c r="LKU30" s="383"/>
      <c r="LKV30" s="383"/>
      <c r="LKW30" s="383"/>
      <c r="LKX30" s="383"/>
      <c r="LKY30" s="383"/>
      <c r="LKZ30" s="383"/>
      <c r="LLA30" s="383"/>
      <c r="LLB30" s="383"/>
      <c r="LLC30" s="383"/>
      <c r="LLD30" s="383"/>
      <c r="LLE30" s="383"/>
      <c r="LLF30" s="383"/>
      <c r="LLG30" s="383"/>
      <c r="LLH30" s="383"/>
      <c r="LLI30" s="383"/>
      <c r="LLJ30" s="383"/>
      <c r="LLK30" s="383"/>
      <c r="LLL30" s="383"/>
      <c r="LLM30" s="383"/>
      <c r="LLN30" s="383"/>
      <c r="LLO30" s="383"/>
      <c r="LLP30" s="383"/>
      <c r="LLQ30" s="383"/>
      <c r="LLR30" s="383"/>
      <c r="LLS30" s="383"/>
      <c r="LLT30" s="383"/>
      <c r="LLU30" s="383"/>
      <c r="LLV30" s="383"/>
      <c r="LLW30" s="383"/>
      <c r="LLX30" s="383"/>
      <c r="LLY30" s="383"/>
      <c r="LLZ30" s="383"/>
      <c r="LMA30" s="383"/>
      <c r="LMB30" s="383"/>
      <c r="LMC30" s="383"/>
      <c r="LMD30" s="383"/>
      <c r="LME30" s="383"/>
      <c r="LMF30" s="383"/>
      <c r="LMG30" s="383"/>
      <c r="LMH30" s="383"/>
      <c r="LMI30" s="383"/>
      <c r="LMJ30" s="383"/>
      <c r="LMK30" s="383"/>
      <c r="LML30" s="383"/>
      <c r="LMM30" s="383"/>
      <c r="LMN30" s="383"/>
      <c r="LMO30" s="383"/>
      <c r="LMP30" s="383"/>
      <c r="LMQ30" s="383"/>
      <c r="LMR30" s="383"/>
      <c r="LMS30" s="383"/>
      <c r="LMT30" s="383"/>
      <c r="LMU30" s="383"/>
      <c r="LMV30" s="383"/>
      <c r="LMW30" s="383"/>
      <c r="LMX30" s="383"/>
      <c r="LMY30" s="383"/>
      <c r="LMZ30" s="383"/>
      <c r="LNA30" s="383"/>
      <c r="LNB30" s="383"/>
      <c r="LNC30" s="383"/>
      <c r="LND30" s="383"/>
      <c r="LNE30" s="383"/>
      <c r="LNF30" s="383"/>
      <c r="LNG30" s="383"/>
      <c r="LNH30" s="383"/>
      <c r="LNI30" s="383"/>
      <c r="LNJ30" s="383"/>
      <c r="LNK30" s="383"/>
      <c r="LNL30" s="383"/>
      <c r="LNM30" s="383"/>
      <c r="LNN30" s="383"/>
      <c r="LNO30" s="383"/>
      <c r="LNP30" s="383"/>
      <c r="LNQ30" s="383"/>
      <c r="LNR30" s="383"/>
      <c r="LNS30" s="383"/>
      <c r="LNT30" s="383"/>
      <c r="LNU30" s="383"/>
      <c r="LNV30" s="383"/>
      <c r="LNW30" s="383"/>
      <c r="LNX30" s="383"/>
      <c r="LNY30" s="383"/>
      <c r="LNZ30" s="383"/>
      <c r="LOA30" s="383"/>
      <c r="LOB30" s="383"/>
      <c r="LOC30" s="383"/>
      <c r="LOD30" s="383"/>
      <c r="LOE30" s="383"/>
      <c r="LOF30" s="383"/>
      <c r="LOG30" s="383"/>
      <c r="LOH30" s="383"/>
      <c r="LOI30" s="383"/>
      <c r="LOJ30" s="383"/>
      <c r="LOK30" s="383"/>
      <c r="LOL30" s="383"/>
      <c r="LOM30" s="383"/>
      <c r="LON30" s="383"/>
      <c r="LOO30" s="383"/>
      <c r="LOP30" s="383"/>
      <c r="LOQ30" s="383"/>
      <c r="LOR30" s="383"/>
      <c r="LOS30" s="383"/>
      <c r="LOT30" s="383"/>
      <c r="LOU30" s="383"/>
      <c r="LOV30" s="383"/>
      <c r="LOW30" s="383"/>
      <c r="LOX30" s="383"/>
      <c r="LOY30" s="383"/>
      <c r="LOZ30" s="383"/>
      <c r="LPA30" s="383"/>
      <c r="LPB30" s="383"/>
      <c r="LPC30" s="383"/>
      <c r="LPD30" s="383"/>
      <c r="LPE30" s="383"/>
      <c r="LPF30" s="383"/>
      <c r="LPG30" s="383"/>
      <c r="LPH30" s="383"/>
      <c r="LPI30" s="383"/>
      <c r="LPJ30" s="383"/>
      <c r="LPK30" s="383"/>
      <c r="LPL30" s="383"/>
      <c r="LPM30" s="383"/>
      <c r="LPN30" s="383"/>
      <c r="LPO30" s="383"/>
      <c r="LPP30" s="383"/>
      <c r="LPQ30" s="383"/>
      <c r="LPR30" s="383"/>
      <c r="LPS30" s="383"/>
      <c r="LPT30" s="383"/>
      <c r="LPU30" s="383"/>
      <c r="LPV30" s="383"/>
      <c r="LPW30" s="383"/>
      <c r="LPX30" s="383"/>
      <c r="LPY30" s="383"/>
      <c r="LPZ30" s="383"/>
      <c r="LQA30" s="383"/>
      <c r="LQB30" s="383"/>
      <c r="LQC30" s="383"/>
      <c r="LQD30" s="383"/>
      <c r="LQE30" s="383"/>
      <c r="LQF30" s="383"/>
      <c r="LQG30" s="383"/>
      <c r="LQH30" s="383"/>
      <c r="LQI30" s="383"/>
      <c r="LQJ30" s="383"/>
      <c r="LQK30" s="383"/>
      <c r="LQL30" s="383"/>
      <c r="LQM30" s="383"/>
      <c r="LQN30" s="383"/>
      <c r="LQO30" s="383"/>
      <c r="LQP30" s="383"/>
      <c r="LQQ30" s="383"/>
      <c r="LQR30" s="383"/>
      <c r="LQS30" s="383"/>
      <c r="LQT30" s="383"/>
      <c r="LQU30" s="383"/>
      <c r="LQV30" s="383"/>
      <c r="LQW30" s="383"/>
      <c r="LQX30" s="383"/>
      <c r="LQY30" s="383"/>
      <c r="LQZ30" s="383"/>
      <c r="LRA30" s="383"/>
      <c r="LRB30" s="383"/>
      <c r="LRC30" s="383"/>
      <c r="LRD30" s="383"/>
      <c r="LRE30" s="383"/>
      <c r="LRF30" s="383"/>
      <c r="LRG30" s="383"/>
      <c r="LRH30" s="383"/>
      <c r="LRI30" s="383"/>
      <c r="LRJ30" s="383"/>
      <c r="LRK30" s="383"/>
      <c r="LRL30" s="383"/>
      <c r="LRM30" s="383"/>
      <c r="LRN30" s="383"/>
      <c r="LRO30" s="383"/>
      <c r="LRP30" s="383"/>
      <c r="LRQ30" s="383"/>
      <c r="LRR30" s="383"/>
      <c r="LRS30" s="383"/>
      <c r="LRT30" s="383"/>
      <c r="LRU30" s="383"/>
      <c r="LRV30" s="383"/>
      <c r="LRW30" s="383"/>
      <c r="LRX30" s="383"/>
      <c r="LRY30" s="383"/>
      <c r="LRZ30" s="383"/>
      <c r="LSA30" s="383"/>
      <c r="LSB30" s="383"/>
      <c r="LSC30" s="383"/>
      <c r="LSD30" s="383"/>
      <c r="LSE30" s="383"/>
      <c r="LSF30" s="383"/>
      <c r="LSG30" s="383"/>
      <c r="LSH30" s="383"/>
      <c r="LSI30" s="383"/>
      <c r="LSJ30" s="383"/>
      <c r="LSK30" s="383"/>
      <c r="LSL30" s="383"/>
      <c r="LSM30" s="383"/>
      <c r="LSN30" s="383"/>
      <c r="LSO30" s="383"/>
      <c r="LSP30" s="383"/>
      <c r="LSQ30" s="383"/>
      <c r="LSR30" s="383"/>
      <c r="LSS30" s="383"/>
      <c r="LST30" s="383"/>
      <c r="LSU30" s="383"/>
      <c r="LSV30" s="383"/>
      <c r="LSW30" s="383"/>
      <c r="LSX30" s="383"/>
      <c r="LSY30" s="383"/>
      <c r="LSZ30" s="383"/>
      <c r="LTA30" s="383"/>
      <c r="LTB30" s="383"/>
      <c r="LTC30" s="383"/>
      <c r="LTD30" s="383"/>
      <c r="LTE30" s="383"/>
      <c r="LTF30" s="383"/>
      <c r="LTG30" s="383"/>
      <c r="LTH30" s="383"/>
      <c r="LTI30" s="383"/>
      <c r="LTJ30" s="383"/>
      <c r="LTK30" s="383"/>
      <c r="LTL30" s="383"/>
      <c r="LTM30" s="383"/>
      <c r="LTN30" s="383"/>
      <c r="LTO30" s="383"/>
      <c r="LTP30" s="383"/>
      <c r="LTQ30" s="383"/>
      <c r="LTR30" s="383"/>
      <c r="LTS30" s="383"/>
      <c r="LTT30" s="383"/>
      <c r="LTU30" s="383"/>
      <c r="LTV30" s="383"/>
      <c r="LTW30" s="383"/>
      <c r="LTX30" s="383"/>
      <c r="LTY30" s="383"/>
      <c r="LTZ30" s="383"/>
      <c r="LUA30" s="383"/>
      <c r="LUB30" s="383"/>
      <c r="LUC30" s="383"/>
      <c r="LUD30" s="383"/>
      <c r="LUE30" s="383"/>
      <c r="LUF30" s="383"/>
      <c r="LUG30" s="383"/>
      <c r="LUH30" s="383"/>
      <c r="LUI30" s="383"/>
      <c r="LUJ30" s="383"/>
      <c r="LUK30" s="383"/>
      <c r="LUL30" s="383"/>
      <c r="LUM30" s="383"/>
      <c r="LUN30" s="383"/>
      <c r="LUO30" s="383"/>
      <c r="LUP30" s="383"/>
      <c r="LUQ30" s="383"/>
      <c r="LUR30" s="383"/>
      <c r="LUS30" s="383"/>
      <c r="LUT30" s="383"/>
      <c r="LUU30" s="383"/>
      <c r="LUV30" s="383"/>
      <c r="LUW30" s="383"/>
      <c r="LUX30" s="383"/>
      <c r="LUY30" s="383"/>
      <c r="LUZ30" s="383"/>
      <c r="LVA30" s="383"/>
      <c r="LVB30" s="383"/>
      <c r="LVC30" s="383"/>
      <c r="LVD30" s="383"/>
      <c r="LVE30" s="383"/>
      <c r="LVF30" s="383"/>
      <c r="LVG30" s="383"/>
      <c r="LVH30" s="383"/>
      <c r="LVI30" s="383"/>
      <c r="LVJ30" s="383"/>
      <c r="LVK30" s="383"/>
      <c r="LVL30" s="383"/>
      <c r="LVM30" s="383"/>
      <c r="LVN30" s="383"/>
      <c r="LVO30" s="383"/>
      <c r="LVP30" s="383"/>
      <c r="LVQ30" s="383"/>
      <c r="LVR30" s="383"/>
      <c r="LVS30" s="383"/>
      <c r="LVT30" s="383"/>
      <c r="LVU30" s="383"/>
      <c r="LVV30" s="383"/>
      <c r="LVW30" s="383"/>
      <c r="LVX30" s="383"/>
      <c r="LVY30" s="383"/>
      <c r="LVZ30" s="383"/>
      <c r="LWA30" s="383"/>
      <c r="LWB30" s="383"/>
      <c r="LWC30" s="383"/>
      <c r="LWD30" s="383"/>
      <c r="LWE30" s="383"/>
      <c r="LWF30" s="383"/>
      <c r="LWG30" s="383"/>
      <c r="LWH30" s="383"/>
      <c r="LWI30" s="383"/>
      <c r="LWJ30" s="383"/>
      <c r="LWK30" s="383"/>
      <c r="LWL30" s="383"/>
      <c r="LWM30" s="383"/>
      <c r="LWN30" s="383"/>
      <c r="LWO30" s="383"/>
      <c r="LWP30" s="383"/>
      <c r="LWQ30" s="383"/>
      <c r="LWR30" s="383"/>
      <c r="LWS30" s="383"/>
      <c r="LWT30" s="383"/>
      <c r="LWU30" s="383"/>
      <c r="LWV30" s="383"/>
      <c r="LWW30" s="383"/>
      <c r="LWX30" s="383"/>
      <c r="LWY30" s="383"/>
      <c r="LWZ30" s="383"/>
      <c r="LXA30" s="383"/>
      <c r="LXB30" s="383"/>
      <c r="LXC30" s="383"/>
      <c r="LXD30" s="383"/>
      <c r="LXE30" s="383"/>
      <c r="LXF30" s="383"/>
      <c r="LXG30" s="383"/>
      <c r="LXH30" s="383"/>
      <c r="LXI30" s="383"/>
      <c r="LXJ30" s="383"/>
      <c r="LXK30" s="383"/>
      <c r="LXL30" s="383"/>
      <c r="LXM30" s="383"/>
      <c r="LXN30" s="383"/>
      <c r="LXO30" s="383"/>
      <c r="LXP30" s="383"/>
      <c r="LXQ30" s="383"/>
      <c r="LXR30" s="383"/>
      <c r="LXS30" s="383"/>
      <c r="LXT30" s="383"/>
      <c r="LXU30" s="383"/>
      <c r="LXV30" s="383"/>
      <c r="LXW30" s="383"/>
      <c r="LXX30" s="383"/>
      <c r="LXY30" s="383"/>
      <c r="LXZ30" s="383"/>
      <c r="LYA30" s="383"/>
      <c r="LYB30" s="383"/>
      <c r="LYC30" s="383"/>
      <c r="LYD30" s="383"/>
      <c r="LYE30" s="383"/>
      <c r="LYF30" s="383"/>
      <c r="LYG30" s="383"/>
      <c r="LYH30" s="383"/>
      <c r="LYI30" s="383"/>
      <c r="LYJ30" s="383"/>
      <c r="LYK30" s="383"/>
      <c r="LYL30" s="383"/>
      <c r="LYM30" s="383"/>
      <c r="LYN30" s="383"/>
      <c r="LYO30" s="383"/>
      <c r="LYP30" s="383"/>
      <c r="LYQ30" s="383"/>
      <c r="LYR30" s="383"/>
      <c r="LYS30" s="383"/>
      <c r="LYT30" s="383"/>
      <c r="LYU30" s="383"/>
      <c r="LYV30" s="383"/>
      <c r="LYW30" s="383"/>
      <c r="LYX30" s="383"/>
      <c r="LYY30" s="383"/>
      <c r="LYZ30" s="383"/>
      <c r="LZA30" s="383"/>
      <c r="LZB30" s="383"/>
      <c r="LZC30" s="383"/>
      <c r="LZD30" s="383"/>
      <c r="LZE30" s="383"/>
      <c r="LZF30" s="383"/>
      <c r="LZG30" s="383"/>
      <c r="LZH30" s="383"/>
      <c r="LZI30" s="383"/>
      <c r="LZJ30" s="383"/>
      <c r="LZK30" s="383"/>
      <c r="LZL30" s="383"/>
      <c r="LZM30" s="383"/>
      <c r="LZN30" s="383"/>
      <c r="LZO30" s="383"/>
      <c r="LZP30" s="383"/>
      <c r="LZQ30" s="383"/>
      <c r="LZR30" s="383"/>
      <c r="LZS30" s="383"/>
      <c r="LZT30" s="383"/>
      <c r="LZU30" s="383"/>
      <c r="LZV30" s="383"/>
      <c r="LZW30" s="383"/>
      <c r="LZX30" s="383"/>
      <c r="LZY30" s="383"/>
      <c r="LZZ30" s="383"/>
      <c r="MAA30" s="383"/>
      <c r="MAB30" s="383"/>
      <c r="MAC30" s="383"/>
      <c r="MAD30" s="383"/>
      <c r="MAE30" s="383"/>
      <c r="MAF30" s="383"/>
      <c r="MAG30" s="383"/>
      <c r="MAH30" s="383"/>
      <c r="MAI30" s="383"/>
      <c r="MAJ30" s="383"/>
      <c r="MAK30" s="383"/>
      <c r="MAL30" s="383"/>
      <c r="MAM30" s="383"/>
      <c r="MAN30" s="383"/>
      <c r="MAO30" s="383"/>
      <c r="MAP30" s="383"/>
      <c r="MAQ30" s="383"/>
      <c r="MAR30" s="383"/>
      <c r="MAS30" s="383"/>
      <c r="MAT30" s="383"/>
      <c r="MAU30" s="383"/>
      <c r="MAV30" s="383"/>
      <c r="MAW30" s="383"/>
      <c r="MAX30" s="383"/>
      <c r="MAY30" s="383"/>
      <c r="MAZ30" s="383"/>
      <c r="MBA30" s="383"/>
      <c r="MBB30" s="383"/>
      <c r="MBC30" s="383"/>
      <c r="MBD30" s="383"/>
      <c r="MBE30" s="383"/>
      <c r="MBF30" s="383"/>
      <c r="MBG30" s="383"/>
      <c r="MBH30" s="383"/>
      <c r="MBI30" s="383"/>
      <c r="MBJ30" s="383"/>
      <c r="MBK30" s="383"/>
      <c r="MBL30" s="383"/>
      <c r="MBM30" s="383"/>
      <c r="MBN30" s="383"/>
      <c r="MBO30" s="383"/>
      <c r="MBP30" s="383"/>
      <c r="MBQ30" s="383"/>
      <c r="MBR30" s="383"/>
      <c r="MBS30" s="383"/>
      <c r="MBT30" s="383"/>
      <c r="MBU30" s="383"/>
      <c r="MBV30" s="383"/>
      <c r="MBW30" s="383"/>
      <c r="MBX30" s="383"/>
      <c r="MBY30" s="383"/>
      <c r="MBZ30" s="383"/>
      <c r="MCA30" s="383"/>
      <c r="MCB30" s="383"/>
      <c r="MCC30" s="383"/>
      <c r="MCD30" s="383"/>
      <c r="MCE30" s="383"/>
      <c r="MCF30" s="383"/>
      <c r="MCG30" s="383"/>
      <c r="MCH30" s="383"/>
      <c r="MCI30" s="383"/>
      <c r="MCJ30" s="383"/>
      <c r="MCK30" s="383"/>
      <c r="MCL30" s="383"/>
      <c r="MCM30" s="383"/>
      <c r="MCN30" s="383"/>
      <c r="MCO30" s="383"/>
      <c r="MCP30" s="383"/>
      <c r="MCQ30" s="383"/>
      <c r="MCR30" s="383"/>
      <c r="MCS30" s="383"/>
      <c r="MCT30" s="383"/>
      <c r="MCU30" s="383"/>
      <c r="MCV30" s="383"/>
      <c r="MCW30" s="383"/>
      <c r="MCX30" s="383"/>
      <c r="MCY30" s="383"/>
      <c r="MCZ30" s="383"/>
      <c r="MDA30" s="383"/>
      <c r="MDB30" s="383"/>
      <c r="MDC30" s="383"/>
      <c r="MDD30" s="383"/>
      <c r="MDE30" s="383"/>
      <c r="MDF30" s="383"/>
      <c r="MDG30" s="383"/>
      <c r="MDH30" s="383"/>
      <c r="MDI30" s="383"/>
      <c r="MDJ30" s="383"/>
      <c r="MDK30" s="383"/>
      <c r="MDL30" s="383"/>
      <c r="MDM30" s="383"/>
      <c r="MDN30" s="383"/>
      <c r="MDO30" s="383"/>
      <c r="MDP30" s="383"/>
      <c r="MDQ30" s="383"/>
      <c r="MDR30" s="383"/>
      <c r="MDS30" s="383"/>
      <c r="MDT30" s="383"/>
      <c r="MDU30" s="383"/>
      <c r="MDV30" s="383"/>
      <c r="MDW30" s="383"/>
      <c r="MDX30" s="383"/>
      <c r="MDY30" s="383"/>
      <c r="MDZ30" s="383"/>
      <c r="MEA30" s="383"/>
      <c r="MEB30" s="383"/>
      <c r="MEC30" s="383"/>
      <c r="MED30" s="383"/>
      <c r="MEE30" s="383"/>
      <c r="MEF30" s="383"/>
      <c r="MEG30" s="383"/>
      <c r="MEH30" s="383"/>
      <c r="MEI30" s="383"/>
      <c r="MEJ30" s="383"/>
      <c r="MEK30" s="383"/>
      <c r="MEL30" s="383"/>
      <c r="MEM30" s="383"/>
      <c r="MEN30" s="383"/>
      <c r="MEO30" s="383"/>
      <c r="MEP30" s="383"/>
      <c r="MEQ30" s="383"/>
      <c r="MER30" s="383"/>
      <c r="MES30" s="383"/>
      <c r="MET30" s="383"/>
      <c r="MEU30" s="383"/>
      <c r="MEV30" s="383"/>
      <c r="MEW30" s="383"/>
      <c r="MEX30" s="383"/>
      <c r="MEY30" s="383"/>
      <c r="MEZ30" s="383"/>
      <c r="MFA30" s="383"/>
      <c r="MFB30" s="383"/>
      <c r="MFC30" s="383"/>
      <c r="MFD30" s="383"/>
      <c r="MFE30" s="383"/>
      <c r="MFF30" s="383"/>
      <c r="MFG30" s="383"/>
      <c r="MFH30" s="383"/>
      <c r="MFI30" s="383"/>
      <c r="MFJ30" s="383"/>
      <c r="MFK30" s="383"/>
      <c r="MFL30" s="383"/>
      <c r="MFM30" s="383"/>
      <c r="MFN30" s="383"/>
      <c r="MFO30" s="383"/>
      <c r="MFP30" s="383"/>
      <c r="MFQ30" s="383"/>
      <c r="MFR30" s="383"/>
      <c r="MFS30" s="383"/>
      <c r="MFT30" s="383"/>
      <c r="MFU30" s="383"/>
      <c r="MFV30" s="383"/>
      <c r="MFW30" s="383"/>
      <c r="MFX30" s="383"/>
      <c r="MFY30" s="383"/>
      <c r="MFZ30" s="383"/>
      <c r="MGA30" s="383"/>
      <c r="MGB30" s="383"/>
      <c r="MGC30" s="383"/>
      <c r="MGD30" s="383"/>
      <c r="MGE30" s="383"/>
      <c r="MGF30" s="383"/>
      <c r="MGG30" s="383"/>
      <c r="MGH30" s="383"/>
      <c r="MGI30" s="383"/>
      <c r="MGJ30" s="383"/>
      <c r="MGK30" s="383"/>
      <c r="MGL30" s="383"/>
      <c r="MGM30" s="383"/>
      <c r="MGN30" s="383"/>
      <c r="MGO30" s="383"/>
      <c r="MGP30" s="383"/>
      <c r="MGQ30" s="383"/>
      <c r="MGR30" s="383"/>
      <c r="MGS30" s="383"/>
      <c r="MGT30" s="383"/>
      <c r="MGU30" s="383"/>
      <c r="MGV30" s="383"/>
      <c r="MGW30" s="383"/>
      <c r="MGX30" s="383"/>
      <c r="MGY30" s="383"/>
      <c r="MGZ30" s="383"/>
      <c r="MHA30" s="383"/>
      <c r="MHB30" s="383"/>
      <c r="MHC30" s="383"/>
      <c r="MHD30" s="383"/>
      <c r="MHE30" s="383"/>
      <c r="MHF30" s="383"/>
      <c r="MHG30" s="383"/>
      <c r="MHH30" s="383"/>
      <c r="MHI30" s="383"/>
      <c r="MHJ30" s="383"/>
      <c r="MHK30" s="383"/>
      <c r="MHL30" s="383"/>
      <c r="MHM30" s="383"/>
      <c r="MHN30" s="383"/>
      <c r="MHO30" s="383"/>
      <c r="MHP30" s="383"/>
      <c r="MHQ30" s="383"/>
      <c r="MHR30" s="383"/>
      <c r="MHS30" s="383"/>
      <c r="MHT30" s="383"/>
      <c r="MHU30" s="383"/>
      <c r="MHV30" s="383"/>
      <c r="MHW30" s="383"/>
      <c r="MHX30" s="383"/>
      <c r="MHY30" s="383"/>
      <c r="MHZ30" s="383"/>
      <c r="MIA30" s="383"/>
      <c r="MIB30" s="383"/>
      <c r="MIC30" s="383"/>
      <c r="MID30" s="383"/>
      <c r="MIE30" s="383"/>
      <c r="MIF30" s="383"/>
      <c r="MIG30" s="383"/>
      <c r="MIH30" s="383"/>
      <c r="MII30" s="383"/>
      <c r="MIJ30" s="383"/>
      <c r="MIK30" s="383"/>
      <c r="MIL30" s="383"/>
      <c r="MIM30" s="383"/>
      <c r="MIN30" s="383"/>
      <c r="MIO30" s="383"/>
      <c r="MIP30" s="383"/>
      <c r="MIQ30" s="383"/>
      <c r="MIR30" s="383"/>
      <c r="MIS30" s="383"/>
      <c r="MIT30" s="383"/>
      <c r="MIU30" s="383"/>
      <c r="MIV30" s="383"/>
      <c r="MIW30" s="383"/>
      <c r="MIX30" s="383"/>
      <c r="MIY30" s="383"/>
      <c r="MIZ30" s="383"/>
      <c r="MJA30" s="383"/>
      <c r="MJB30" s="383"/>
      <c r="MJC30" s="383"/>
      <c r="MJD30" s="383"/>
      <c r="MJE30" s="383"/>
      <c r="MJF30" s="383"/>
      <c r="MJG30" s="383"/>
      <c r="MJH30" s="383"/>
      <c r="MJI30" s="383"/>
      <c r="MJJ30" s="383"/>
      <c r="MJK30" s="383"/>
      <c r="MJL30" s="383"/>
      <c r="MJM30" s="383"/>
      <c r="MJN30" s="383"/>
      <c r="MJO30" s="383"/>
      <c r="MJP30" s="383"/>
      <c r="MJQ30" s="383"/>
      <c r="MJR30" s="383"/>
      <c r="MJS30" s="383"/>
      <c r="MJT30" s="383"/>
      <c r="MJU30" s="383"/>
      <c r="MJV30" s="383"/>
      <c r="MJW30" s="383"/>
      <c r="MJX30" s="383"/>
      <c r="MJY30" s="383"/>
      <c r="MJZ30" s="383"/>
      <c r="MKA30" s="383"/>
      <c r="MKB30" s="383"/>
      <c r="MKC30" s="383"/>
      <c r="MKD30" s="383"/>
      <c r="MKE30" s="383"/>
      <c r="MKF30" s="383"/>
      <c r="MKG30" s="383"/>
      <c r="MKH30" s="383"/>
      <c r="MKI30" s="383"/>
      <c r="MKJ30" s="383"/>
      <c r="MKK30" s="383"/>
      <c r="MKL30" s="383"/>
      <c r="MKM30" s="383"/>
      <c r="MKN30" s="383"/>
      <c r="MKO30" s="383"/>
      <c r="MKP30" s="383"/>
      <c r="MKQ30" s="383"/>
      <c r="MKR30" s="383"/>
      <c r="MKS30" s="383"/>
      <c r="MKT30" s="383"/>
      <c r="MKU30" s="383"/>
      <c r="MKV30" s="383"/>
      <c r="MKW30" s="383"/>
      <c r="MKX30" s="383"/>
      <c r="MKY30" s="383"/>
      <c r="MKZ30" s="383"/>
      <c r="MLA30" s="383"/>
      <c r="MLB30" s="383"/>
      <c r="MLC30" s="383"/>
      <c r="MLD30" s="383"/>
      <c r="MLE30" s="383"/>
      <c r="MLF30" s="383"/>
      <c r="MLG30" s="383"/>
      <c r="MLH30" s="383"/>
      <c r="MLI30" s="383"/>
      <c r="MLJ30" s="383"/>
      <c r="MLK30" s="383"/>
      <c r="MLL30" s="383"/>
      <c r="MLM30" s="383"/>
      <c r="MLN30" s="383"/>
      <c r="MLO30" s="383"/>
      <c r="MLP30" s="383"/>
      <c r="MLQ30" s="383"/>
      <c r="MLR30" s="383"/>
      <c r="MLS30" s="383"/>
      <c r="MLT30" s="383"/>
      <c r="MLU30" s="383"/>
      <c r="MLV30" s="383"/>
      <c r="MLW30" s="383"/>
      <c r="MLX30" s="383"/>
      <c r="MLY30" s="383"/>
      <c r="MLZ30" s="383"/>
      <c r="MMA30" s="383"/>
      <c r="MMB30" s="383"/>
      <c r="MMC30" s="383"/>
      <c r="MMD30" s="383"/>
      <c r="MME30" s="383"/>
      <c r="MMF30" s="383"/>
      <c r="MMG30" s="383"/>
      <c r="MMH30" s="383"/>
      <c r="MMI30" s="383"/>
      <c r="MMJ30" s="383"/>
      <c r="MMK30" s="383"/>
      <c r="MML30" s="383"/>
      <c r="MMM30" s="383"/>
      <c r="MMN30" s="383"/>
      <c r="MMO30" s="383"/>
      <c r="MMP30" s="383"/>
      <c r="MMQ30" s="383"/>
      <c r="MMR30" s="383"/>
      <c r="MMS30" s="383"/>
      <c r="MMT30" s="383"/>
      <c r="MMU30" s="383"/>
      <c r="MMV30" s="383"/>
      <c r="MMW30" s="383"/>
      <c r="MMX30" s="383"/>
      <c r="MMY30" s="383"/>
      <c r="MMZ30" s="383"/>
      <c r="MNA30" s="383"/>
      <c r="MNB30" s="383"/>
      <c r="MNC30" s="383"/>
      <c r="MND30" s="383"/>
      <c r="MNE30" s="383"/>
      <c r="MNF30" s="383"/>
      <c r="MNG30" s="383"/>
      <c r="MNH30" s="383"/>
      <c r="MNI30" s="383"/>
      <c r="MNJ30" s="383"/>
      <c r="MNK30" s="383"/>
      <c r="MNL30" s="383"/>
      <c r="MNM30" s="383"/>
      <c r="MNN30" s="383"/>
      <c r="MNO30" s="383"/>
      <c r="MNP30" s="383"/>
      <c r="MNQ30" s="383"/>
      <c r="MNR30" s="383"/>
      <c r="MNS30" s="383"/>
      <c r="MNT30" s="383"/>
      <c r="MNU30" s="383"/>
      <c r="MNV30" s="383"/>
      <c r="MNW30" s="383"/>
      <c r="MNX30" s="383"/>
      <c r="MNY30" s="383"/>
      <c r="MNZ30" s="383"/>
      <c r="MOA30" s="383"/>
      <c r="MOB30" s="383"/>
      <c r="MOC30" s="383"/>
      <c r="MOD30" s="383"/>
      <c r="MOE30" s="383"/>
      <c r="MOF30" s="383"/>
      <c r="MOG30" s="383"/>
      <c r="MOH30" s="383"/>
      <c r="MOI30" s="383"/>
      <c r="MOJ30" s="383"/>
      <c r="MOK30" s="383"/>
      <c r="MOL30" s="383"/>
      <c r="MOM30" s="383"/>
      <c r="MON30" s="383"/>
      <c r="MOO30" s="383"/>
      <c r="MOP30" s="383"/>
      <c r="MOQ30" s="383"/>
      <c r="MOR30" s="383"/>
      <c r="MOS30" s="383"/>
      <c r="MOT30" s="383"/>
      <c r="MOU30" s="383"/>
      <c r="MOV30" s="383"/>
      <c r="MOW30" s="383"/>
      <c r="MOX30" s="383"/>
      <c r="MOY30" s="383"/>
      <c r="MOZ30" s="383"/>
      <c r="MPA30" s="383"/>
      <c r="MPB30" s="383"/>
      <c r="MPC30" s="383"/>
      <c r="MPD30" s="383"/>
      <c r="MPE30" s="383"/>
      <c r="MPF30" s="383"/>
      <c r="MPG30" s="383"/>
      <c r="MPH30" s="383"/>
      <c r="MPI30" s="383"/>
      <c r="MPJ30" s="383"/>
      <c r="MPK30" s="383"/>
      <c r="MPL30" s="383"/>
      <c r="MPM30" s="383"/>
      <c r="MPN30" s="383"/>
      <c r="MPO30" s="383"/>
      <c r="MPP30" s="383"/>
      <c r="MPQ30" s="383"/>
      <c r="MPR30" s="383"/>
      <c r="MPS30" s="383"/>
      <c r="MPT30" s="383"/>
      <c r="MPU30" s="383"/>
      <c r="MPV30" s="383"/>
      <c r="MPW30" s="383"/>
      <c r="MPX30" s="383"/>
      <c r="MPY30" s="383"/>
      <c r="MPZ30" s="383"/>
      <c r="MQA30" s="383"/>
      <c r="MQB30" s="383"/>
      <c r="MQC30" s="383"/>
      <c r="MQD30" s="383"/>
      <c r="MQE30" s="383"/>
      <c r="MQF30" s="383"/>
      <c r="MQG30" s="383"/>
      <c r="MQH30" s="383"/>
      <c r="MQI30" s="383"/>
      <c r="MQJ30" s="383"/>
      <c r="MQK30" s="383"/>
      <c r="MQL30" s="383"/>
      <c r="MQM30" s="383"/>
      <c r="MQN30" s="383"/>
      <c r="MQO30" s="383"/>
      <c r="MQP30" s="383"/>
      <c r="MQQ30" s="383"/>
      <c r="MQR30" s="383"/>
      <c r="MQS30" s="383"/>
      <c r="MQT30" s="383"/>
      <c r="MQU30" s="383"/>
      <c r="MQV30" s="383"/>
      <c r="MQW30" s="383"/>
      <c r="MQX30" s="383"/>
      <c r="MQY30" s="383"/>
      <c r="MQZ30" s="383"/>
      <c r="MRA30" s="383"/>
      <c r="MRB30" s="383"/>
      <c r="MRC30" s="383"/>
      <c r="MRD30" s="383"/>
      <c r="MRE30" s="383"/>
      <c r="MRF30" s="383"/>
      <c r="MRG30" s="383"/>
      <c r="MRH30" s="383"/>
      <c r="MRI30" s="383"/>
      <c r="MRJ30" s="383"/>
      <c r="MRK30" s="383"/>
      <c r="MRL30" s="383"/>
      <c r="MRM30" s="383"/>
      <c r="MRN30" s="383"/>
      <c r="MRO30" s="383"/>
      <c r="MRP30" s="383"/>
      <c r="MRQ30" s="383"/>
      <c r="MRR30" s="383"/>
      <c r="MRS30" s="383"/>
      <c r="MRT30" s="383"/>
      <c r="MRU30" s="383"/>
      <c r="MRV30" s="383"/>
      <c r="MRW30" s="383"/>
      <c r="MRX30" s="383"/>
      <c r="MRY30" s="383"/>
      <c r="MRZ30" s="383"/>
      <c r="MSA30" s="383"/>
      <c r="MSB30" s="383"/>
      <c r="MSC30" s="383"/>
      <c r="MSD30" s="383"/>
      <c r="MSE30" s="383"/>
      <c r="MSF30" s="383"/>
      <c r="MSG30" s="383"/>
      <c r="MSH30" s="383"/>
      <c r="MSI30" s="383"/>
      <c r="MSJ30" s="383"/>
      <c r="MSK30" s="383"/>
      <c r="MSL30" s="383"/>
      <c r="MSM30" s="383"/>
      <c r="MSN30" s="383"/>
      <c r="MSO30" s="383"/>
      <c r="MSP30" s="383"/>
      <c r="MSQ30" s="383"/>
      <c r="MSR30" s="383"/>
      <c r="MSS30" s="383"/>
      <c r="MST30" s="383"/>
      <c r="MSU30" s="383"/>
      <c r="MSV30" s="383"/>
      <c r="MSW30" s="383"/>
      <c r="MSX30" s="383"/>
      <c r="MSY30" s="383"/>
      <c r="MSZ30" s="383"/>
      <c r="MTA30" s="383"/>
      <c r="MTB30" s="383"/>
      <c r="MTC30" s="383"/>
      <c r="MTD30" s="383"/>
      <c r="MTE30" s="383"/>
      <c r="MTF30" s="383"/>
      <c r="MTG30" s="383"/>
      <c r="MTH30" s="383"/>
      <c r="MTI30" s="383"/>
      <c r="MTJ30" s="383"/>
      <c r="MTK30" s="383"/>
      <c r="MTL30" s="383"/>
      <c r="MTM30" s="383"/>
      <c r="MTN30" s="383"/>
      <c r="MTO30" s="383"/>
      <c r="MTP30" s="383"/>
      <c r="MTQ30" s="383"/>
      <c r="MTR30" s="383"/>
      <c r="MTS30" s="383"/>
      <c r="MTT30" s="383"/>
      <c r="MTU30" s="383"/>
      <c r="MTV30" s="383"/>
      <c r="MTW30" s="383"/>
      <c r="MTX30" s="383"/>
      <c r="MTY30" s="383"/>
      <c r="MTZ30" s="383"/>
      <c r="MUA30" s="383"/>
      <c r="MUB30" s="383"/>
      <c r="MUC30" s="383"/>
      <c r="MUD30" s="383"/>
      <c r="MUE30" s="383"/>
      <c r="MUF30" s="383"/>
      <c r="MUG30" s="383"/>
      <c r="MUH30" s="383"/>
      <c r="MUI30" s="383"/>
      <c r="MUJ30" s="383"/>
      <c r="MUK30" s="383"/>
      <c r="MUL30" s="383"/>
      <c r="MUM30" s="383"/>
      <c r="MUN30" s="383"/>
      <c r="MUO30" s="383"/>
      <c r="MUP30" s="383"/>
      <c r="MUQ30" s="383"/>
      <c r="MUR30" s="383"/>
      <c r="MUS30" s="383"/>
      <c r="MUT30" s="383"/>
      <c r="MUU30" s="383"/>
      <c r="MUV30" s="383"/>
      <c r="MUW30" s="383"/>
      <c r="MUX30" s="383"/>
      <c r="MUY30" s="383"/>
      <c r="MUZ30" s="383"/>
      <c r="MVA30" s="383"/>
      <c r="MVB30" s="383"/>
      <c r="MVC30" s="383"/>
      <c r="MVD30" s="383"/>
      <c r="MVE30" s="383"/>
      <c r="MVF30" s="383"/>
      <c r="MVG30" s="383"/>
      <c r="MVH30" s="383"/>
      <c r="MVI30" s="383"/>
      <c r="MVJ30" s="383"/>
      <c r="MVK30" s="383"/>
      <c r="MVL30" s="383"/>
      <c r="MVM30" s="383"/>
      <c r="MVN30" s="383"/>
      <c r="MVO30" s="383"/>
      <c r="MVP30" s="383"/>
      <c r="MVQ30" s="383"/>
      <c r="MVR30" s="383"/>
      <c r="MVS30" s="383"/>
      <c r="MVT30" s="383"/>
      <c r="MVU30" s="383"/>
      <c r="MVV30" s="383"/>
      <c r="MVW30" s="383"/>
      <c r="MVX30" s="383"/>
      <c r="MVY30" s="383"/>
      <c r="MVZ30" s="383"/>
      <c r="MWA30" s="383"/>
      <c r="MWB30" s="383"/>
      <c r="MWC30" s="383"/>
      <c r="MWD30" s="383"/>
      <c r="MWE30" s="383"/>
      <c r="MWF30" s="383"/>
      <c r="MWG30" s="383"/>
      <c r="MWH30" s="383"/>
      <c r="MWI30" s="383"/>
      <c r="MWJ30" s="383"/>
      <c r="MWK30" s="383"/>
      <c r="MWL30" s="383"/>
      <c r="MWM30" s="383"/>
      <c r="MWN30" s="383"/>
      <c r="MWO30" s="383"/>
      <c r="MWP30" s="383"/>
      <c r="MWQ30" s="383"/>
      <c r="MWR30" s="383"/>
      <c r="MWS30" s="383"/>
      <c r="MWT30" s="383"/>
      <c r="MWU30" s="383"/>
      <c r="MWV30" s="383"/>
      <c r="MWW30" s="383"/>
      <c r="MWX30" s="383"/>
      <c r="MWY30" s="383"/>
      <c r="MWZ30" s="383"/>
      <c r="MXA30" s="383"/>
      <c r="MXB30" s="383"/>
      <c r="MXC30" s="383"/>
      <c r="MXD30" s="383"/>
      <c r="MXE30" s="383"/>
      <c r="MXF30" s="383"/>
      <c r="MXG30" s="383"/>
      <c r="MXH30" s="383"/>
      <c r="MXI30" s="383"/>
      <c r="MXJ30" s="383"/>
      <c r="MXK30" s="383"/>
      <c r="MXL30" s="383"/>
      <c r="MXM30" s="383"/>
      <c r="MXN30" s="383"/>
      <c r="MXO30" s="383"/>
      <c r="MXP30" s="383"/>
      <c r="MXQ30" s="383"/>
      <c r="MXR30" s="383"/>
      <c r="MXS30" s="383"/>
      <c r="MXT30" s="383"/>
      <c r="MXU30" s="383"/>
      <c r="MXV30" s="383"/>
      <c r="MXW30" s="383"/>
      <c r="MXX30" s="383"/>
      <c r="MXY30" s="383"/>
      <c r="MXZ30" s="383"/>
      <c r="MYA30" s="383"/>
      <c r="MYB30" s="383"/>
      <c r="MYC30" s="383"/>
      <c r="MYD30" s="383"/>
      <c r="MYE30" s="383"/>
      <c r="MYF30" s="383"/>
      <c r="MYG30" s="383"/>
      <c r="MYH30" s="383"/>
      <c r="MYI30" s="383"/>
      <c r="MYJ30" s="383"/>
      <c r="MYK30" s="383"/>
      <c r="MYL30" s="383"/>
      <c r="MYM30" s="383"/>
      <c r="MYN30" s="383"/>
      <c r="MYO30" s="383"/>
      <c r="MYP30" s="383"/>
      <c r="MYQ30" s="383"/>
      <c r="MYR30" s="383"/>
      <c r="MYS30" s="383"/>
      <c r="MYT30" s="383"/>
      <c r="MYU30" s="383"/>
      <c r="MYV30" s="383"/>
      <c r="MYW30" s="383"/>
      <c r="MYX30" s="383"/>
      <c r="MYY30" s="383"/>
      <c r="MYZ30" s="383"/>
      <c r="MZA30" s="383"/>
      <c r="MZB30" s="383"/>
      <c r="MZC30" s="383"/>
      <c r="MZD30" s="383"/>
      <c r="MZE30" s="383"/>
      <c r="MZF30" s="383"/>
      <c r="MZG30" s="383"/>
      <c r="MZH30" s="383"/>
      <c r="MZI30" s="383"/>
      <c r="MZJ30" s="383"/>
      <c r="MZK30" s="383"/>
      <c r="MZL30" s="383"/>
      <c r="MZM30" s="383"/>
      <c r="MZN30" s="383"/>
      <c r="MZO30" s="383"/>
      <c r="MZP30" s="383"/>
      <c r="MZQ30" s="383"/>
      <c r="MZR30" s="383"/>
      <c r="MZS30" s="383"/>
      <c r="MZT30" s="383"/>
      <c r="MZU30" s="383"/>
      <c r="MZV30" s="383"/>
      <c r="MZW30" s="383"/>
      <c r="MZX30" s="383"/>
      <c r="MZY30" s="383"/>
      <c r="MZZ30" s="383"/>
      <c r="NAA30" s="383"/>
      <c r="NAB30" s="383"/>
      <c r="NAC30" s="383"/>
      <c r="NAD30" s="383"/>
      <c r="NAE30" s="383"/>
      <c r="NAF30" s="383"/>
      <c r="NAG30" s="383"/>
      <c r="NAH30" s="383"/>
      <c r="NAI30" s="383"/>
      <c r="NAJ30" s="383"/>
      <c r="NAK30" s="383"/>
      <c r="NAL30" s="383"/>
      <c r="NAM30" s="383"/>
      <c r="NAN30" s="383"/>
      <c r="NAO30" s="383"/>
      <c r="NAP30" s="383"/>
      <c r="NAQ30" s="383"/>
      <c r="NAR30" s="383"/>
      <c r="NAS30" s="383"/>
      <c r="NAT30" s="383"/>
      <c r="NAU30" s="383"/>
      <c r="NAV30" s="383"/>
      <c r="NAW30" s="383"/>
      <c r="NAX30" s="383"/>
      <c r="NAY30" s="383"/>
      <c r="NAZ30" s="383"/>
      <c r="NBA30" s="383"/>
      <c r="NBB30" s="383"/>
      <c r="NBC30" s="383"/>
      <c r="NBD30" s="383"/>
      <c r="NBE30" s="383"/>
      <c r="NBF30" s="383"/>
      <c r="NBG30" s="383"/>
      <c r="NBH30" s="383"/>
      <c r="NBI30" s="383"/>
      <c r="NBJ30" s="383"/>
      <c r="NBK30" s="383"/>
      <c r="NBL30" s="383"/>
      <c r="NBM30" s="383"/>
      <c r="NBN30" s="383"/>
      <c r="NBO30" s="383"/>
      <c r="NBP30" s="383"/>
      <c r="NBQ30" s="383"/>
      <c r="NBR30" s="383"/>
      <c r="NBS30" s="383"/>
      <c r="NBT30" s="383"/>
      <c r="NBU30" s="383"/>
      <c r="NBV30" s="383"/>
      <c r="NBW30" s="383"/>
      <c r="NBX30" s="383"/>
      <c r="NBY30" s="383"/>
      <c r="NBZ30" s="383"/>
      <c r="NCA30" s="383"/>
      <c r="NCB30" s="383"/>
      <c r="NCC30" s="383"/>
      <c r="NCD30" s="383"/>
      <c r="NCE30" s="383"/>
      <c r="NCF30" s="383"/>
      <c r="NCG30" s="383"/>
      <c r="NCH30" s="383"/>
      <c r="NCI30" s="383"/>
      <c r="NCJ30" s="383"/>
      <c r="NCK30" s="383"/>
      <c r="NCL30" s="383"/>
      <c r="NCM30" s="383"/>
      <c r="NCN30" s="383"/>
      <c r="NCO30" s="383"/>
      <c r="NCP30" s="383"/>
      <c r="NCQ30" s="383"/>
      <c r="NCR30" s="383"/>
      <c r="NCS30" s="383"/>
      <c r="NCT30" s="383"/>
      <c r="NCU30" s="383"/>
      <c r="NCV30" s="383"/>
      <c r="NCW30" s="383"/>
      <c r="NCX30" s="383"/>
      <c r="NCY30" s="383"/>
      <c r="NCZ30" s="383"/>
      <c r="NDA30" s="383"/>
      <c r="NDB30" s="383"/>
      <c r="NDC30" s="383"/>
      <c r="NDD30" s="383"/>
      <c r="NDE30" s="383"/>
      <c r="NDF30" s="383"/>
      <c r="NDG30" s="383"/>
      <c r="NDH30" s="383"/>
      <c r="NDI30" s="383"/>
      <c r="NDJ30" s="383"/>
      <c r="NDK30" s="383"/>
      <c r="NDL30" s="383"/>
      <c r="NDM30" s="383"/>
      <c r="NDN30" s="383"/>
      <c r="NDO30" s="383"/>
      <c r="NDP30" s="383"/>
      <c r="NDQ30" s="383"/>
      <c r="NDR30" s="383"/>
      <c r="NDS30" s="383"/>
      <c r="NDT30" s="383"/>
      <c r="NDU30" s="383"/>
      <c r="NDV30" s="383"/>
      <c r="NDW30" s="383"/>
      <c r="NDX30" s="383"/>
      <c r="NDY30" s="383"/>
      <c r="NDZ30" s="383"/>
      <c r="NEA30" s="383"/>
      <c r="NEB30" s="383"/>
      <c r="NEC30" s="383"/>
      <c r="NED30" s="383"/>
      <c r="NEE30" s="383"/>
      <c r="NEF30" s="383"/>
      <c r="NEG30" s="383"/>
      <c r="NEH30" s="383"/>
      <c r="NEI30" s="383"/>
      <c r="NEJ30" s="383"/>
      <c r="NEK30" s="383"/>
      <c r="NEL30" s="383"/>
      <c r="NEM30" s="383"/>
      <c r="NEN30" s="383"/>
      <c r="NEO30" s="383"/>
      <c r="NEP30" s="383"/>
      <c r="NEQ30" s="383"/>
      <c r="NER30" s="383"/>
      <c r="NES30" s="383"/>
      <c r="NET30" s="383"/>
      <c r="NEU30" s="383"/>
      <c r="NEV30" s="383"/>
      <c r="NEW30" s="383"/>
      <c r="NEX30" s="383"/>
      <c r="NEY30" s="383"/>
      <c r="NEZ30" s="383"/>
      <c r="NFA30" s="383"/>
      <c r="NFB30" s="383"/>
      <c r="NFC30" s="383"/>
      <c r="NFD30" s="383"/>
      <c r="NFE30" s="383"/>
      <c r="NFF30" s="383"/>
      <c r="NFG30" s="383"/>
      <c r="NFH30" s="383"/>
      <c r="NFI30" s="383"/>
      <c r="NFJ30" s="383"/>
      <c r="NFK30" s="383"/>
      <c r="NFL30" s="383"/>
      <c r="NFM30" s="383"/>
      <c r="NFN30" s="383"/>
      <c r="NFO30" s="383"/>
      <c r="NFP30" s="383"/>
      <c r="NFQ30" s="383"/>
      <c r="NFR30" s="383"/>
      <c r="NFS30" s="383"/>
      <c r="NFT30" s="383"/>
      <c r="NFU30" s="383"/>
      <c r="NFV30" s="383"/>
      <c r="NFW30" s="383"/>
      <c r="NFX30" s="383"/>
      <c r="NFY30" s="383"/>
      <c r="NFZ30" s="383"/>
      <c r="NGA30" s="383"/>
      <c r="NGB30" s="383"/>
      <c r="NGC30" s="383"/>
      <c r="NGD30" s="383"/>
      <c r="NGE30" s="383"/>
      <c r="NGF30" s="383"/>
      <c r="NGG30" s="383"/>
      <c r="NGH30" s="383"/>
      <c r="NGI30" s="383"/>
      <c r="NGJ30" s="383"/>
      <c r="NGK30" s="383"/>
      <c r="NGL30" s="383"/>
      <c r="NGM30" s="383"/>
      <c r="NGN30" s="383"/>
      <c r="NGO30" s="383"/>
      <c r="NGP30" s="383"/>
      <c r="NGQ30" s="383"/>
      <c r="NGR30" s="383"/>
      <c r="NGS30" s="383"/>
      <c r="NGT30" s="383"/>
      <c r="NGU30" s="383"/>
      <c r="NGV30" s="383"/>
      <c r="NGW30" s="383"/>
      <c r="NGX30" s="383"/>
      <c r="NGY30" s="383"/>
      <c r="NGZ30" s="383"/>
      <c r="NHA30" s="383"/>
      <c r="NHB30" s="383"/>
      <c r="NHC30" s="383"/>
      <c r="NHD30" s="383"/>
      <c r="NHE30" s="383"/>
      <c r="NHF30" s="383"/>
      <c r="NHG30" s="383"/>
      <c r="NHH30" s="383"/>
      <c r="NHI30" s="383"/>
      <c r="NHJ30" s="383"/>
      <c r="NHK30" s="383"/>
      <c r="NHL30" s="383"/>
      <c r="NHM30" s="383"/>
      <c r="NHN30" s="383"/>
      <c r="NHO30" s="383"/>
      <c r="NHP30" s="383"/>
      <c r="NHQ30" s="383"/>
      <c r="NHR30" s="383"/>
      <c r="NHS30" s="383"/>
      <c r="NHT30" s="383"/>
      <c r="NHU30" s="383"/>
      <c r="NHV30" s="383"/>
      <c r="NHW30" s="383"/>
      <c r="NHX30" s="383"/>
      <c r="NHY30" s="383"/>
      <c r="NHZ30" s="383"/>
      <c r="NIA30" s="383"/>
      <c r="NIB30" s="383"/>
      <c r="NIC30" s="383"/>
      <c r="NID30" s="383"/>
      <c r="NIE30" s="383"/>
      <c r="NIF30" s="383"/>
      <c r="NIG30" s="383"/>
      <c r="NIH30" s="383"/>
      <c r="NII30" s="383"/>
      <c r="NIJ30" s="383"/>
      <c r="NIK30" s="383"/>
      <c r="NIL30" s="383"/>
      <c r="NIM30" s="383"/>
      <c r="NIN30" s="383"/>
      <c r="NIO30" s="383"/>
      <c r="NIP30" s="383"/>
      <c r="NIQ30" s="383"/>
      <c r="NIR30" s="383"/>
      <c r="NIS30" s="383"/>
      <c r="NIT30" s="383"/>
      <c r="NIU30" s="383"/>
      <c r="NIV30" s="383"/>
      <c r="NIW30" s="383"/>
      <c r="NIX30" s="383"/>
      <c r="NIY30" s="383"/>
      <c r="NIZ30" s="383"/>
      <c r="NJA30" s="383"/>
      <c r="NJB30" s="383"/>
      <c r="NJC30" s="383"/>
      <c r="NJD30" s="383"/>
      <c r="NJE30" s="383"/>
      <c r="NJF30" s="383"/>
      <c r="NJG30" s="383"/>
      <c r="NJH30" s="383"/>
      <c r="NJI30" s="383"/>
      <c r="NJJ30" s="383"/>
      <c r="NJK30" s="383"/>
      <c r="NJL30" s="383"/>
      <c r="NJM30" s="383"/>
      <c r="NJN30" s="383"/>
      <c r="NJO30" s="383"/>
      <c r="NJP30" s="383"/>
      <c r="NJQ30" s="383"/>
      <c r="NJR30" s="383"/>
      <c r="NJS30" s="383"/>
      <c r="NJT30" s="383"/>
      <c r="NJU30" s="383"/>
      <c r="NJV30" s="383"/>
      <c r="NJW30" s="383"/>
      <c r="NJX30" s="383"/>
      <c r="NJY30" s="383"/>
      <c r="NJZ30" s="383"/>
      <c r="NKA30" s="383"/>
      <c r="NKB30" s="383"/>
      <c r="NKC30" s="383"/>
      <c r="NKD30" s="383"/>
      <c r="NKE30" s="383"/>
      <c r="NKF30" s="383"/>
      <c r="NKG30" s="383"/>
      <c r="NKH30" s="383"/>
      <c r="NKI30" s="383"/>
      <c r="NKJ30" s="383"/>
      <c r="NKK30" s="383"/>
      <c r="NKL30" s="383"/>
      <c r="NKM30" s="383"/>
      <c r="NKN30" s="383"/>
      <c r="NKO30" s="383"/>
      <c r="NKP30" s="383"/>
      <c r="NKQ30" s="383"/>
      <c r="NKR30" s="383"/>
      <c r="NKS30" s="383"/>
      <c r="NKT30" s="383"/>
      <c r="NKU30" s="383"/>
      <c r="NKV30" s="383"/>
      <c r="NKW30" s="383"/>
      <c r="NKX30" s="383"/>
      <c r="NKY30" s="383"/>
      <c r="NKZ30" s="383"/>
      <c r="NLA30" s="383"/>
      <c r="NLB30" s="383"/>
      <c r="NLC30" s="383"/>
      <c r="NLD30" s="383"/>
      <c r="NLE30" s="383"/>
      <c r="NLF30" s="383"/>
      <c r="NLG30" s="383"/>
      <c r="NLH30" s="383"/>
      <c r="NLI30" s="383"/>
      <c r="NLJ30" s="383"/>
      <c r="NLK30" s="383"/>
      <c r="NLL30" s="383"/>
      <c r="NLM30" s="383"/>
      <c r="NLN30" s="383"/>
      <c r="NLO30" s="383"/>
      <c r="NLP30" s="383"/>
      <c r="NLQ30" s="383"/>
      <c r="NLR30" s="383"/>
      <c r="NLS30" s="383"/>
      <c r="NLT30" s="383"/>
      <c r="NLU30" s="383"/>
      <c r="NLV30" s="383"/>
      <c r="NLW30" s="383"/>
      <c r="NLX30" s="383"/>
      <c r="NLY30" s="383"/>
      <c r="NLZ30" s="383"/>
      <c r="NMA30" s="383"/>
      <c r="NMB30" s="383"/>
      <c r="NMC30" s="383"/>
      <c r="NMD30" s="383"/>
      <c r="NME30" s="383"/>
      <c r="NMF30" s="383"/>
      <c r="NMG30" s="383"/>
      <c r="NMH30" s="383"/>
      <c r="NMI30" s="383"/>
      <c r="NMJ30" s="383"/>
      <c r="NMK30" s="383"/>
      <c r="NML30" s="383"/>
      <c r="NMM30" s="383"/>
      <c r="NMN30" s="383"/>
      <c r="NMO30" s="383"/>
      <c r="NMP30" s="383"/>
      <c r="NMQ30" s="383"/>
      <c r="NMR30" s="383"/>
      <c r="NMS30" s="383"/>
      <c r="NMT30" s="383"/>
      <c r="NMU30" s="383"/>
      <c r="NMV30" s="383"/>
      <c r="NMW30" s="383"/>
      <c r="NMX30" s="383"/>
      <c r="NMY30" s="383"/>
      <c r="NMZ30" s="383"/>
      <c r="NNA30" s="383"/>
      <c r="NNB30" s="383"/>
      <c r="NNC30" s="383"/>
      <c r="NND30" s="383"/>
      <c r="NNE30" s="383"/>
      <c r="NNF30" s="383"/>
      <c r="NNG30" s="383"/>
      <c r="NNH30" s="383"/>
      <c r="NNI30" s="383"/>
      <c r="NNJ30" s="383"/>
      <c r="NNK30" s="383"/>
      <c r="NNL30" s="383"/>
      <c r="NNM30" s="383"/>
      <c r="NNN30" s="383"/>
      <c r="NNO30" s="383"/>
      <c r="NNP30" s="383"/>
      <c r="NNQ30" s="383"/>
      <c r="NNR30" s="383"/>
      <c r="NNS30" s="383"/>
      <c r="NNT30" s="383"/>
      <c r="NNU30" s="383"/>
      <c r="NNV30" s="383"/>
      <c r="NNW30" s="383"/>
      <c r="NNX30" s="383"/>
      <c r="NNY30" s="383"/>
      <c r="NNZ30" s="383"/>
      <c r="NOA30" s="383"/>
      <c r="NOB30" s="383"/>
      <c r="NOC30" s="383"/>
      <c r="NOD30" s="383"/>
      <c r="NOE30" s="383"/>
      <c r="NOF30" s="383"/>
      <c r="NOG30" s="383"/>
      <c r="NOH30" s="383"/>
      <c r="NOI30" s="383"/>
      <c r="NOJ30" s="383"/>
      <c r="NOK30" s="383"/>
      <c r="NOL30" s="383"/>
      <c r="NOM30" s="383"/>
      <c r="NON30" s="383"/>
      <c r="NOO30" s="383"/>
      <c r="NOP30" s="383"/>
      <c r="NOQ30" s="383"/>
      <c r="NOR30" s="383"/>
      <c r="NOS30" s="383"/>
      <c r="NOT30" s="383"/>
      <c r="NOU30" s="383"/>
      <c r="NOV30" s="383"/>
      <c r="NOW30" s="383"/>
      <c r="NOX30" s="383"/>
      <c r="NOY30" s="383"/>
      <c r="NOZ30" s="383"/>
      <c r="NPA30" s="383"/>
      <c r="NPB30" s="383"/>
      <c r="NPC30" s="383"/>
      <c r="NPD30" s="383"/>
      <c r="NPE30" s="383"/>
      <c r="NPF30" s="383"/>
      <c r="NPG30" s="383"/>
      <c r="NPH30" s="383"/>
      <c r="NPI30" s="383"/>
      <c r="NPJ30" s="383"/>
      <c r="NPK30" s="383"/>
      <c r="NPL30" s="383"/>
      <c r="NPM30" s="383"/>
      <c r="NPN30" s="383"/>
      <c r="NPO30" s="383"/>
      <c r="NPP30" s="383"/>
      <c r="NPQ30" s="383"/>
      <c r="NPR30" s="383"/>
      <c r="NPS30" s="383"/>
      <c r="NPT30" s="383"/>
      <c r="NPU30" s="383"/>
      <c r="NPV30" s="383"/>
      <c r="NPW30" s="383"/>
      <c r="NPX30" s="383"/>
      <c r="NPY30" s="383"/>
      <c r="NPZ30" s="383"/>
      <c r="NQA30" s="383"/>
      <c r="NQB30" s="383"/>
      <c r="NQC30" s="383"/>
      <c r="NQD30" s="383"/>
      <c r="NQE30" s="383"/>
      <c r="NQF30" s="383"/>
      <c r="NQG30" s="383"/>
      <c r="NQH30" s="383"/>
      <c r="NQI30" s="383"/>
      <c r="NQJ30" s="383"/>
      <c r="NQK30" s="383"/>
      <c r="NQL30" s="383"/>
      <c r="NQM30" s="383"/>
      <c r="NQN30" s="383"/>
      <c r="NQO30" s="383"/>
      <c r="NQP30" s="383"/>
      <c r="NQQ30" s="383"/>
      <c r="NQR30" s="383"/>
      <c r="NQS30" s="383"/>
      <c r="NQT30" s="383"/>
      <c r="NQU30" s="383"/>
      <c r="NQV30" s="383"/>
      <c r="NQW30" s="383"/>
      <c r="NQX30" s="383"/>
      <c r="NQY30" s="383"/>
      <c r="NQZ30" s="383"/>
      <c r="NRA30" s="383"/>
      <c r="NRB30" s="383"/>
      <c r="NRC30" s="383"/>
      <c r="NRD30" s="383"/>
      <c r="NRE30" s="383"/>
      <c r="NRF30" s="383"/>
      <c r="NRG30" s="383"/>
      <c r="NRH30" s="383"/>
      <c r="NRI30" s="383"/>
      <c r="NRJ30" s="383"/>
      <c r="NRK30" s="383"/>
      <c r="NRL30" s="383"/>
      <c r="NRM30" s="383"/>
      <c r="NRN30" s="383"/>
      <c r="NRO30" s="383"/>
      <c r="NRP30" s="383"/>
      <c r="NRQ30" s="383"/>
      <c r="NRR30" s="383"/>
      <c r="NRS30" s="383"/>
      <c r="NRT30" s="383"/>
      <c r="NRU30" s="383"/>
      <c r="NRV30" s="383"/>
      <c r="NRW30" s="383"/>
      <c r="NRX30" s="383"/>
      <c r="NRY30" s="383"/>
      <c r="NRZ30" s="383"/>
      <c r="NSA30" s="383"/>
      <c r="NSB30" s="383"/>
      <c r="NSC30" s="383"/>
      <c r="NSD30" s="383"/>
      <c r="NSE30" s="383"/>
      <c r="NSF30" s="383"/>
      <c r="NSG30" s="383"/>
      <c r="NSH30" s="383"/>
      <c r="NSI30" s="383"/>
      <c r="NSJ30" s="383"/>
      <c r="NSK30" s="383"/>
      <c r="NSL30" s="383"/>
      <c r="NSM30" s="383"/>
      <c r="NSN30" s="383"/>
      <c r="NSO30" s="383"/>
      <c r="NSP30" s="383"/>
      <c r="NSQ30" s="383"/>
      <c r="NSR30" s="383"/>
      <c r="NSS30" s="383"/>
      <c r="NST30" s="383"/>
      <c r="NSU30" s="383"/>
      <c r="NSV30" s="383"/>
      <c r="NSW30" s="383"/>
      <c r="NSX30" s="383"/>
      <c r="NSY30" s="383"/>
      <c r="NSZ30" s="383"/>
      <c r="NTA30" s="383"/>
      <c r="NTB30" s="383"/>
      <c r="NTC30" s="383"/>
      <c r="NTD30" s="383"/>
      <c r="NTE30" s="383"/>
      <c r="NTF30" s="383"/>
      <c r="NTG30" s="383"/>
      <c r="NTH30" s="383"/>
      <c r="NTI30" s="383"/>
      <c r="NTJ30" s="383"/>
      <c r="NTK30" s="383"/>
      <c r="NTL30" s="383"/>
      <c r="NTM30" s="383"/>
      <c r="NTN30" s="383"/>
      <c r="NTO30" s="383"/>
      <c r="NTP30" s="383"/>
      <c r="NTQ30" s="383"/>
      <c r="NTR30" s="383"/>
      <c r="NTS30" s="383"/>
      <c r="NTT30" s="383"/>
      <c r="NTU30" s="383"/>
      <c r="NTV30" s="383"/>
      <c r="NTW30" s="383"/>
      <c r="NTX30" s="383"/>
      <c r="NTY30" s="383"/>
      <c r="NTZ30" s="383"/>
      <c r="NUA30" s="383"/>
      <c r="NUB30" s="383"/>
      <c r="NUC30" s="383"/>
      <c r="NUD30" s="383"/>
      <c r="NUE30" s="383"/>
      <c r="NUF30" s="383"/>
      <c r="NUG30" s="383"/>
      <c r="NUH30" s="383"/>
      <c r="NUI30" s="383"/>
      <c r="NUJ30" s="383"/>
      <c r="NUK30" s="383"/>
      <c r="NUL30" s="383"/>
      <c r="NUM30" s="383"/>
      <c r="NUN30" s="383"/>
      <c r="NUO30" s="383"/>
      <c r="NUP30" s="383"/>
      <c r="NUQ30" s="383"/>
      <c r="NUR30" s="383"/>
      <c r="NUS30" s="383"/>
      <c r="NUT30" s="383"/>
      <c r="NUU30" s="383"/>
      <c r="NUV30" s="383"/>
      <c r="NUW30" s="383"/>
      <c r="NUX30" s="383"/>
      <c r="NUY30" s="383"/>
      <c r="NUZ30" s="383"/>
      <c r="NVA30" s="383"/>
      <c r="NVB30" s="383"/>
      <c r="NVC30" s="383"/>
      <c r="NVD30" s="383"/>
      <c r="NVE30" s="383"/>
      <c r="NVF30" s="383"/>
      <c r="NVG30" s="383"/>
      <c r="NVH30" s="383"/>
      <c r="NVI30" s="383"/>
      <c r="NVJ30" s="383"/>
      <c r="NVK30" s="383"/>
      <c r="NVL30" s="383"/>
      <c r="NVM30" s="383"/>
      <c r="NVN30" s="383"/>
      <c r="NVO30" s="383"/>
      <c r="NVP30" s="383"/>
      <c r="NVQ30" s="383"/>
      <c r="NVR30" s="383"/>
      <c r="NVS30" s="383"/>
      <c r="NVT30" s="383"/>
      <c r="NVU30" s="383"/>
      <c r="NVV30" s="383"/>
      <c r="NVW30" s="383"/>
      <c r="NVX30" s="383"/>
      <c r="NVY30" s="383"/>
      <c r="NVZ30" s="383"/>
      <c r="NWA30" s="383"/>
      <c r="NWB30" s="383"/>
      <c r="NWC30" s="383"/>
      <c r="NWD30" s="383"/>
      <c r="NWE30" s="383"/>
      <c r="NWF30" s="383"/>
      <c r="NWG30" s="383"/>
      <c r="NWH30" s="383"/>
      <c r="NWI30" s="383"/>
      <c r="NWJ30" s="383"/>
      <c r="NWK30" s="383"/>
      <c r="NWL30" s="383"/>
      <c r="NWM30" s="383"/>
      <c r="NWN30" s="383"/>
      <c r="NWO30" s="383"/>
      <c r="NWP30" s="383"/>
      <c r="NWQ30" s="383"/>
      <c r="NWR30" s="383"/>
      <c r="NWS30" s="383"/>
      <c r="NWT30" s="383"/>
      <c r="NWU30" s="383"/>
      <c r="NWV30" s="383"/>
      <c r="NWW30" s="383"/>
      <c r="NWX30" s="383"/>
      <c r="NWY30" s="383"/>
      <c r="NWZ30" s="383"/>
      <c r="NXA30" s="383"/>
      <c r="NXB30" s="383"/>
      <c r="NXC30" s="383"/>
      <c r="NXD30" s="383"/>
      <c r="NXE30" s="383"/>
      <c r="NXF30" s="383"/>
      <c r="NXG30" s="383"/>
      <c r="NXH30" s="383"/>
      <c r="NXI30" s="383"/>
      <c r="NXJ30" s="383"/>
      <c r="NXK30" s="383"/>
      <c r="NXL30" s="383"/>
      <c r="NXM30" s="383"/>
      <c r="NXN30" s="383"/>
      <c r="NXO30" s="383"/>
      <c r="NXP30" s="383"/>
      <c r="NXQ30" s="383"/>
      <c r="NXR30" s="383"/>
      <c r="NXS30" s="383"/>
      <c r="NXT30" s="383"/>
      <c r="NXU30" s="383"/>
      <c r="NXV30" s="383"/>
      <c r="NXW30" s="383"/>
      <c r="NXX30" s="383"/>
      <c r="NXY30" s="383"/>
      <c r="NXZ30" s="383"/>
      <c r="NYA30" s="383"/>
      <c r="NYB30" s="383"/>
      <c r="NYC30" s="383"/>
      <c r="NYD30" s="383"/>
      <c r="NYE30" s="383"/>
      <c r="NYF30" s="383"/>
      <c r="NYG30" s="383"/>
      <c r="NYH30" s="383"/>
      <c r="NYI30" s="383"/>
      <c r="NYJ30" s="383"/>
      <c r="NYK30" s="383"/>
      <c r="NYL30" s="383"/>
      <c r="NYM30" s="383"/>
      <c r="NYN30" s="383"/>
      <c r="NYO30" s="383"/>
      <c r="NYP30" s="383"/>
      <c r="NYQ30" s="383"/>
      <c r="NYR30" s="383"/>
      <c r="NYS30" s="383"/>
      <c r="NYT30" s="383"/>
      <c r="NYU30" s="383"/>
      <c r="NYV30" s="383"/>
      <c r="NYW30" s="383"/>
      <c r="NYX30" s="383"/>
      <c r="NYY30" s="383"/>
      <c r="NYZ30" s="383"/>
      <c r="NZA30" s="383"/>
      <c r="NZB30" s="383"/>
      <c r="NZC30" s="383"/>
      <c r="NZD30" s="383"/>
      <c r="NZE30" s="383"/>
      <c r="NZF30" s="383"/>
      <c r="NZG30" s="383"/>
      <c r="NZH30" s="383"/>
      <c r="NZI30" s="383"/>
      <c r="NZJ30" s="383"/>
      <c r="NZK30" s="383"/>
      <c r="NZL30" s="383"/>
      <c r="NZM30" s="383"/>
      <c r="NZN30" s="383"/>
      <c r="NZO30" s="383"/>
      <c r="NZP30" s="383"/>
      <c r="NZQ30" s="383"/>
      <c r="NZR30" s="383"/>
      <c r="NZS30" s="383"/>
      <c r="NZT30" s="383"/>
      <c r="NZU30" s="383"/>
      <c r="NZV30" s="383"/>
      <c r="NZW30" s="383"/>
      <c r="NZX30" s="383"/>
      <c r="NZY30" s="383"/>
      <c r="NZZ30" s="383"/>
      <c r="OAA30" s="383"/>
      <c r="OAB30" s="383"/>
      <c r="OAC30" s="383"/>
      <c r="OAD30" s="383"/>
      <c r="OAE30" s="383"/>
      <c r="OAF30" s="383"/>
      <c r="OAG30" s="383"/>
      <c r="OAH30" s="383"/>
      <c r="OAI30" s="383"/>
      <c r="OAJ30" s="383"/>
      <c r="OAK30" s="383"/>
      <c r="OAL30" s="383"/>
      <c r="OAM30" s="383"/>
      <c r="OAN30" s="383"/>
      <c r="OAO30" s="383"/>
      <c r="OAP30" s="383"/>
      <c r="OAQ30" s="383"/>
      <c r="OAR30" s="383"/>
      <c r="OAS30" s="383"/>
      <c r="OAT30" s="383"/>
      <c r="OAU30" s="383"/>
      <c r="OAV30" s="383"/>
      <c r="OAW30" s="383"/>
      <c r="OAX30" s="383"/>
      <c r="OAY30" s="383"/>
      <c r="OAZ30" s="383"/>
      <c r="OBA30" s="383"/>
      <c r="OBB30" s="383"/>
      <c r="OBC30" s="383"/>
      <c r="OBD30" s="383"/>
      <c r="OBE30" s="383"/>
      <c r="OBF30" s="383"/>
      <c r="OBG30" s="383"/>
      <c r="OBH30" s="383"/>
      <c r="OBI30" s="383"/>
      <c r="OBJ30" s="383"/>
      <c r="OBK30" s="383"/>
      <c r="OBL30" s="383"/>
      <c r="OBM30" s="383"/>
      <c r="OBN30" s="383"/>
      <c r="OBO30" s="383"/>
      <c r="OBP30" s="383"/>
      <c r="OBQ30" s="383"/>
      <c r="OBR30" s="383"/>
      <c r="OBS30" s="383"/>
      <c r="OBT30" s="383"/>
      <c r="OBU30" s="383"/>
      <c r="OBV30" s="383"/>
      <c r="OBW30" s="383"/>
      <c r="OBX30" s="383"/>
      <c r="OBY30" s="383"/>
      <c r="OBZ30" s="383"/>
      <c r="OCA30" s="383"/>
      <c r="OCB30" s="383"/>
      <c r="OCC30" s="383"/>
      <c r="OCD30" s="383"/>
      <c r="OCE30" s="383"/>
      <c r="OCF30" s="383"/>
      <c r="OCG30" s="383"/>
      <c r="OCH30" s="383"/>
      <c r="OCI30" s="383"/>
      <c r="OCJ30" s="383"/>
      <c r="OCK30" s="383"/>
      <c r="OCL30" s="383"/>
      <c r="OCM30" s="383"/>
      <c r="OCN30" s="383"/>
      <c r="OCO30" s="383"/>
      <c r="OCP30" s="383"/>
      <c r="OCQ30" s="383"/>
      <c r="OCR30" s="383"/>
      <c r="OCS30" s="383"/>
      <c r="OCT30" s="383"/>
      <c r="OCU30" s="383"/>
      <c r="OCV30" s="383"/>
      <c r="OCW30" s="383"/>
      <c r="OCX30" s="383"/>
      <c r="OCY30" s="383"/>
      <c r="OCZ30" s="383"/>
      <c r="ODA30" s="383"/>
      <c r="ODB30" s="383"/>
      <c r="ODC30" s="383"/>
      <c r="ODD30" s="383"/>
      <c r="ODE30" s="383"/>
      <c r="ODF30" s="383"/>
      <c r="ODG30" s="383"/>
      <c r="ODH30" s="383"/>
      <c r="ODI30" s="383"/>
      <c r="ODJ30" s="383"/>
      <c r="ODK30" s="383"/>
      <c r="ODL30" s="383"/>
      <c r="ODM30" s="383"/>
      <c r="ODN30" s="383"/>
      <c r="ODO30" s="383"/>
      <c r="ODP30" s="383"/>
      <c r="ODQ30" s="383"/>
      <c r="ODR30" s="383"/>
      <c r="ODS30" s="383"/>
      <c r="ODT30" s="383"/>
      <c r="ODU30" s="383"/>
      <c r="ODV30" s="383"/>
      <c r="ODW30" s="383"/>
      <c r="ODX30" s="383"/>
      <c r="ODY30" s="383"/>
      <c r="ODZ30" s="383"/>
      <c r="OEA30" s="383"/>
      <c r="OEB30" s="383"/>
      <c r="OEC30" s="383"/>
      <c r="OED30" s="383"/>
      <c r="OEE30" s="383"/>
      <c r="OEF30" s="383"/>
      <c r="OEG30" s="383"/>
      <c r="OEH30" s="383"/>
      <c r="OEI30" s="383"/>
      <c r="OEJ30" s="383"/>
      <c r="OEK30" s="383"/>
      <c r="OEL30" s="383"/>
      <c r="OEM30" s="383"/>
      <c r="OEN30" s="383"/>
      <c r="OEO30" s="383"/>
      <c r="OEP30" s="383"/>
      <c r="OEQ30" s="383"/>
      <c r="OER30" s="383"/>
      <c r="OES30" s="383"/>
      <c r="OET30" s="383"/>
      <c r="OEU30" s="383"/>
      <c r="OEV30" s="383"/>
      <c r="OEW30" s="383"/>
      <c r="OEX30" s="383"/>
      <c r="OEY30" s="383"/>
      <c r="OEZ30" s="383"/>
      <c r="OFA30" s="383"/>
      <c r="OFB30" s="383"/>
      <c r="OFC30" s="383"/>
      <c r="OFD30" s="383"/>
      <c r="OFE30" s="383"/>
      <c r="OFF30" s="383"/>
      <c r="OFG30" s="383"/>
      <c r="OFH30" s="383"/>
      <c r="OFI30" s="383"/>
      <c r="OFJ30" s="383"/>
      <c r="OFK30" s="383"/>
      <c r="OFL30" s="383"/>
      <c r="OFM30" s="383"/>
      <c r="OFN30" s="383"/>
      <c r="OFO30" s="383"/>
      <c r="OFP30" s="383"/>
      <c r="OFQ30" s="383"/>
      <c r="OFR30" s="383"/>
      <c r="OFS30" s="383"/>
      <c r="OFT30" s="383"/>
      <c r="OFU30" s="383"/>
      <c r="OFV30" s="383"/>
      <c r="OFW30" s="383"/>
      <c r="OFX30" s="383"/>
      <c r="OFY30" s="383"/>
      <c r="OFZ30" s="383"/>
      <c r="OGA30" s="383"/>
      <c r="OGB30" s="383"/>
      <c r="OGC30" s="383"/>
      <c r="OGD30" s="383"/>
      <c r="OGE30" s="383"/>
      <c r="OGF30" s="383"/>
      <c r="OGG30" s="383"/>
      <c r="OGH30" s="383"/>
      <c r="OGI30" s="383"/>
      <c r="OGJ30" s="383"/>
      <c r="OGK30" s="383"/>
      <c r="OGL30" s="383"/>
      <c r="OGM30" s="383"/>
      <c r="OGN30" s="383"/>
      <c r="OGO30" s="383"/>
      <c r="OGP30" s="383"/>
      <c r="OGQ30" s="383"/>
      <c r="OGR30" s="383"/>
      <c r="OGS30" s="383"/>
      <c r="OGT30" s="383"/>
      <c r="OGU30" s="383"/>
      <c r="OGV30" s="383"/>
      <c r="OGW30" s="383"/>
      <c r="OGX30" s="383"/>
      <c r="OGY30" s="383"/>
      <c r="OGZ30" s="383"/>
      <c r="OHA30" s="383"/>
      <c r="OHB30" s="383"/>
      <c r="OHC30" s="383"/>
      <c r="OHD30" s="383"/>
      <c r="OHE30" s="383"/>
      <c r="OHF30" s="383"/>
      <c r="OHG30" s="383"/>
      <c r="OHH30" s="383"/>
      <c r="OHI30" s="383"/>
      <c r="OHJ30" s="383"/>
      <c r="OHK30" s="383"/>
      <c r="OHL30" s="383"/>
      <c r="OHM30" s="383"/>
      <c r="OHN30" s="383"/>
      <c r="OHO30" s="383"/>
      <c r="OHP30" s="383"/>
      <c r="OHQ30" s="383"/>
      <c r="OHR30" s="383"/>
      <c r="OHS30" s="383"/>
      <c r="OHT30" s="383"/>
      <c r="OHU30" s="383"/>
      <c r="OHV30" s="383"/>
      <c r="OHW30" s="383"/>
      <c r="OHX30" s="383"/>
      <c r="OHY30" s="383"/>
      <c r="OHZ30" s="383"/>
      <c r="OIA30" s="383"/>
      <c r="OIB30" s="383"/>
      <c r="OIC30" s="383"/>
      <c r="OID30" s="383"/>
      <c r="OIE30" s="383"/>
      <c r="OIF30" s="383"/>
      <c r="OIG30" s="383"/>
      <c r="OIH30" s="383"/>
      <c r="OII30" s="383"/>
      <c r="OIJ30" s="383"/>
      <c r="OIK30" s="383"/>
      <c r="OIL30" s="383"/>
      <c r="OIM30" s="383"/>
      <c r="OIN30" s="383"/>
      <c r="OIO30" s="383"/>
      <c r="OIP30" s="383"/>
      <c r="OIQ30" s="383"/>
      <c r="OIR30" s="383"/>
      <c r="OIS30" s="383"/>
      <c r="OIT30" s="383"/>
      <c r="OIU30" s="383"/>
      <c r="OIV30" s="383"/>
      <c r="OIW30" s="383"/>
      <c r="OIX30" s="383"/>
      <c r="OIY30" s="383"/>
      <c r="OIZ30" s="383"/>
      <c r="OJA30" s="383"/>
      <c r="OJB30" s="383"/>
      <c r="OJC30" s="383"/>
      <c r="OJD30" s="383"/>
      <c r="OJE30" s="383"/>
      <c r="OJF30" s="383"/>
      <c r="OJG30" s="383"/>
      <c r="OJH30" s="383"/>
      <c r="OJI30" s="383"/>
      <c r="OJJ30" s="383"/>
      <c r="OJK30" s="383"/>
      <c r="OJL30" s="383"/>
      <c r="OJM30" s="383"/>
      <c r="OJN30" s="383"/>
      <c r="OJO30" s="383"/>
      <c r="OJP30" s="383"/>
      <c r="OJQ30" s="383"/>
      <c r="OJR30" s="383"/>
      <c r="OJS30" s="383"/>
      <c r="OJT30" s="383"/>
      <c r="OJU30" s="383"/>
      <c r="OJV30" s="383"/>
      <c r="OJW30" s="383"/>
      <c r="OJX30" s="383"/>
      <c r="OJY30" s="383"/>
      <c r="OJZ30" s="383"/>
      <c r="OKA30" s="383"/>
      <c r="OKB30" s="383"/>
      <c r="OKC30" s="383"/>
      <c r="OKD30" s="383"/>
      <c r="OKE30" s="383"/>
      <c r="OKF30" s="383"/>
      <c r="OKG30" s="383"/>
      <c r="OKH30" s="383"/>
      <c r="OKI30" s="383"/>
      <c r="OKJ30" s="383"/>
      <c r="OKK30" s="383"/>
      <c r="OKL30" s="383"/>
      <c r="OKM30" s="383"/>
      <c r="OKN30" s="383"/>
      <c r="OKO30" s="383"/>
      <c r="OKP30" s="383"/>
      <c r="OKQ30" s="383"/>
      <c r="OKR30" s="383"/>
      <c r="OKS30" s="383"/>
      <c r="OKT30" s="383"/>
      <c r="OKU30" s="383"/>
      <c r="OKV30" s="383"/>
      <c r="OKW30" s="383"/>
      <c r="OKX30" s="383"/>
      <c r="OKY30" s="383"/>
      <c r="OKZ30" s="383"/>
      <c r="OLA30" s="383"/>
      <c r="OLB30" s="383"/>
      <c r="OLC30" s="383"/>
      <c r="OLD30" s="383"/>
      <c r="OLE30" s="383"/>
      <c r="OLF30" s="383"/>
      <c r="OLG30" s="383"/>
      <c r="OLH30" s="383"/>
      <c r="OLI30" s="383"/>
      <c r="OLJ30" s="383"/>
      <c r="OLK30" s="383"/>
      <c r="OLL30" s="383"/>
      <c r="OLM30" s="383"/>
      <c r="OLN30" s="383"/>
      <c r="OLO30" s="383"/>
      <c r="OLP30" s="383"/>
      <c r="OLQ30" s="383"/>
      <c r="OLR30" s="383"/>
      <c r="OLS30" s="383"/>
      <c r="OLT30" s="383"/>
      <c r="OLU30" s="383"/>
      <c r="OLV30" s="383"/>
      <c r="OLW30" s="383"/>
      <c r="OLX30" s="383"/>
      <c r="OLY30" s="383"/>
      <c r="OLZ30" s="383"/>
      <c r="OMA30" s="383"/>
      <c r="OMB30" s="383"/>
      <c r="OMC30" s="383"/>
      <c r="OMD30" s="383"/>
      <c r="OME30" s="383"/>
      <c r="OMF30" s="383"/>
      <c r="OMG30" s="383"/>
      <c r="OMH30" s="383"/>
      <c r="OMI30" s="383"/>
      <c r="OMJ30" s="383"/>
      <c r="OMK30" s="383"/>
      <c r="OML30" s="383"/>
      <c r="OMM30" s="383"/>
      <c r="OMN30" s="383"/>
      <c r="OMO30" s="383"/>
      <c r="OMP30" s="383"/>
      <c r="OMQ30" s="383"/>
      <c r="OMR30" s="383"/>
      <c r="OMS30" s="383"/>
      <c r="OMT30" s="383"/>
      <c r="OMU30" s="383"/>
      <c r="OMV30" s="383"/>
      <c r="OMW30" s="383"/>
      <c r="OMX30" s="383"/>
      <c r="OMY30" s="383"/>
      <c r="OMZ30" s="383"/>
      <c r="ONA30" s="383"/>
      <c r="ONB30" s="383"/>
      <c r="ONC30" s="383"/>
      <c r="OND30" s="383"/>
      <c r="ONE30" s="383"/>
      <c r="ONF30" s="383"/>
      <c r="ONG30" s="383"/>
      <c r="ONH30" s="383"/>
      <c r="ONI30" s="383"/>
      <c r="ONJ30" s="383"/>
      <c r="ONK30" s="383"/>
      <c r="ONL30" s="383"/>
      <c r="ONM30" s="383"/>
      <c r="ONN30" s="383"/>
      <c r="ONO30" s="383"/>
      <c r="ONP30" s="383"/>
      <c r="ONQ30" s="383"/>
      <c r="ONR30" s="383"/>
      <c r="ONS30" s="383"/>
      <c r="ONT30" s="383"/>
      <c r="ONU30" s="383"/>
      <c r="ONV30" s="383"/>
      <c r="ONW30" s="383"/>
      <c r="ONX30" s="383"/>
      <c r="ONY30" s="383"/>
      <c r="ONZ30" s="383"/>
      <c r="OOA30" s="383"/>
      <c r="OOB30" s="383"/>
      <c r="OOC30" s="383"/>
      <c r="OOD30" s="383"/>
      <c r="OOE30" s="383"/>
      <c r="OOF30" s="383"/>
      <c r="OOG30" s="383"/>
      <c r="OOH30" s="383"/>
      <c r="OOI30" s="383"/>
      <c r="OOJ30" s="383"/>
      <c r="OOK30" s="383"/>
      <c r="OOL30" s="383"/>
      <c r="OOM30" s="383"/>
      <c r="OON30" s="383"/>
      <c r="OOO30" s="383"/>
      <c r="OOP30" s="383"/>
      <c r="OOQ30" s="383"/>
      <c r="OOR30" s="383"/>
      <c r="OOS30" s="383"/>
      <c r="OOT30" s="383"/>
      <c r="OOU30" s="383"/>
      <c r="OOV30" s="383"/>
      <c r="OOW30" s="383"/>
      <c r="OOX30" s="383"/>
      <c r="OOY30" s="383"/>
      <c r="OOZ30" s="383"/>
      <c r="OPA30" s="383"/>
      <c r="OPB30" s="383"/>
      <c r="OPC30" s="383"/>
      <c r="OPD30" s="383"/>
      <c r="OPE30" s="383"/>
      <c r="OPF30" s="383"/>
      <c r="OPG30" s="383"/>
      <c r="OPH30" s="383"/>
      <c r="OPI30" s="383"/>
      <c r="OPJ30" s="383"/>
      <c r="OPK30" s="383"/>
      <c r="OPL30" s="383"/>
      <c r="OPM30" s="383"/>
      <c r="OPN30" s="383"/>
      <c r="OPO30" s="383"/>
      <c r="OPP30" s="383"/>
      <c r="OPQ30" s="383"/>
      <c r="OPR30" s="383"/>
      <c r="OPS30" s="383"/>
      <c r="OPT30" s="383"/>
      <c r="OPU30" s="383"/>
      <c r="OPV30" s="383"/>
      <c r="OPW30" s="383"/>
      <c r="OPX30" s="383"/>
      <c r="OPY30" s="383"/>
      <c r="OPZ30" s="383"/>
      <c r="OQA30" s="383"/>
      <c r="OQB30" s="383"/>
      <c r="OQC30" s="383"/>
      <c r="OQD30" s="383"/>
      <c r="OQE30" s="383"/>
      <c r="OQF30" s="383"/>
      <c r="OQG30" s="383"/>
      <c r="OQH30" s="383"/>
      <c r="OQI30" s="383"/>
      <c r="OQJ30" s="383"/>
      <c r="OQK30" s="383"/>
      <c r="OQL30" s="383"/>
      <c r="OQM30" s="383"/>
      <c r="OQN30" s="383"/>
      <c r="OQO30" s="383"/>
      <c r="OQP30" s="383"/>
      <c r="OQQ30" s="383"/>
      <c r="OQR30" s="383"/>
      <c r="OQS30" s="383"/>
      <c r="OQT30" s="383"/>
      <c r="OQU30" s="383"/>
      <c r="OQV30" s="383"/>
      <c r="OQW30" s="383"/>
      <c r="OQX30" s="383"/>
      <c r="OQY30" s="383"/>
      <c r="OQZ30" s="383"/>
      <c r="ORA30" s="383"/>
      <c r="ORB30" s="383"/>
      <c r="ORC30" s="383"/>
      <c r="ORD30" s="383"/>
      <c r="ORE30" s="383"/>
      <c r="ORF30" s="383"/>
      <c r="ORG30" s="383"/>
      <c r="ORH30" s="383"/>
      <c r="ORI30" s="383"/>
      <c r="ORJ30" s="383"/>
      <c r="ORK30" s="383"/>
      <c r="ORL30" s="383"/>
      <c r="ORM30" s="383"/>
      <c r="ORN30" s="383"/>
      <c r="ORO30" s="383"/>
      <c r="ORP30" s="383"/>
      <c r="ORQ30" s="383"/>
      <c r="ORR30" s="383"/>
      <c r="ORS30" s="383"/>
      <c r="ORT30" s="383"/>
      <c r="ORU30" s="383"/>
      <c r="ORV30" s="383"/>
      <c r="ORW30" s="383"/>
      <c r="ORX30" s="383"/>
      <c r="ORY30" s="383"/>
      <c r="ORZ30" s="383"/>
      <c r="OSA30" s="383"/>
      <c r="OSB30" s="383"/>
      <c r="OSC30" s="383"/>
      <c r="OSD30" s="383"/>
      <c r="OSE30" s="383"/>
      <c r="OSF30" s="383"/>
      <c r="OSG30" s="383"/>
      <c r="OSH30" s="383"/>
      <c r="OSI30" s="383"/>
      <c r="OSJ30" s="383"/>
      <c r="OSK30" s="383"/>
      <c r="OSL30" s="383"/>
      <c r="OSM30" s="383"/>
      <c r="OSN30" s="383"/>
      <c r="OSO30" s="383"/>
      <c r="OSP30" s="383"/>
      <c r="OSQ30" s="383"/>
      <c r="OSR30" s="383"/>
      <c r="OSS30" s="383"/>
      <c r="OST30" s="383"/>
      <c r="OSU30" s="383"/>
      <c r="OSV30" s="383"/>
      <c r="OSW30" s="383"/>
      <c r="OSX30" s="383"/>
      <c r="OSY30" s="383"/>
      <c r="OSZ30" s="383"/>
      <c r="OTA30" s="383"/>
      <c r="OTB30" s="383"/>
      <c r="OTC30" s="383"/>
      <c r="OTD30" s="383"/>
      <c r="OTE30" s="383"/>
      <c r="OTF30" s="383"/>
      <c r="OTG30" s="383"/>
      <c r="OTH30" s="383"/>
      <c r="OTI30" s="383"/>
      <c r="OTJ30" s="383"/>
      <c r="OTK30" s="383"/>
      <c r="OTL30" s="383"/>
      <c r="OTM30" s="383"/>
      <c r="OTN30" s="383"/>
      <c r="OTO30" s="383"/>
      <c r="OTP30" s="383"/>
      <c r="OTQ30" s="383"/>
      <c r="OTR30" s="383"/>
      <c r="OTS30" s="383"/>
      <c r="OTT30" s="383"/>
      <c r="OTU30" s="383"/>
      <c r="OTV30" s="383"/>
      <c r="OTW30" s="383"/>
      <c r="OTX30" s="383"/>
      <c r="OTY30" s="383"/>
      <c r="OTZ30" s="383"/>
      <c r="OUA30" s="383"/>
      <c r="OUB30" s="383"/>
      <c r="OUC30" s="383"/>
      <c r="OUD30" s="383"/>
      <c r="OUE30" s="383"/>
      <c r="OUF30" s="383"/>
      <c r="OUG30" s="383"/>
      <c r="OUH30" s="383"/>
      <c r="OUI30" s="383"/>
      <c r="OUJ30" s="383"/>
      <c r="OUK30" s="383"/>
      <c r="OUL30" s="383"/>
      <c r="OUM30" s="383"/>
      <c r="OUN30" s="383"/>
      <c r="OUO30" s="383"/>
      <c r="OUP30" s="383"/>
      <c r="OUQ30" s="383"/>
      <c r="OUR30" s="383"/>
      <c r="OUS30" s="383"/>
      <c r="OUT30" s="383"/>
      <c r="OUU30" s="383"/>
      <c r="OUV30" s="383"/>
      <c r="OUW30" s="383"/>
      <c r="OUX30" s="383"/>
      <c r="OUY30" s="383"/>
      <c r="OUZ30" s="383"/>
      <c r="OVA30" s="383"/>
      <c r="OVB30" s="383"/>
      <c r="OVC30" s="383"/>
      <c r="OVD30" s="383"/>
      <c r="OVE30" s="383"/>
      <c r="OVF30" s="383"/>
      <c r="OVG30" s="383"/>
      <c r="OVH30" s="383"/>
      <c r="OVI30" s="383"/>
      <c r="OVJ30" s="383"/>
      <c r="OVK30" s="383"/>
      <c r="OVL30" s="383"/>
      <c r="OVM30" s="383"/>
      <c r="OVN30" s="383"/>
      <c r="OVO30" s="383"/>
      <c r="OVP30" s="383"/>
      <c r="OVQ30" s="383"/>
      <c r="OVR30" s="383"/>
      <c r="OVS30" s="383"/>
      <c r="OVT30" s="383"/>
      <c r="OVU30" s="383"/>
      <c r="OVV30" s="383"/>
      <c r="OVW30" s="383"/>
      <c r="OVX30" s="383"/>
      <c r="OVY30" s="383"/>
      <c r="OVZ30" s="383"/>
      <c r="OWA30" s="383"/>
      <c r="OWB30" s="383"/>
      <c r="OWC30" s="383"/>
      <c r="OWD30" s="383"/>
      <c r="OWE30" s="383"/>
      <c r="OWF30" s="383"/>
      <c r="OWG30" s="383"/>
      <c r="OWH30" s="383"/>
      <c r="OWI30" s="383"/>
      <c r="OWJ30" s="383"/>
      <c r="OWK30" s="383"/>
      <c r="OWL30" s="383"/>
      <c r="OWM30" s="383"/>
      <c r="OWN30" s="383"/>
      <c r="OWO30" s="383"/>
      <c r="OWP30" s="383"/>
      <c r="OWQ30" s="383"/>
      <c r="OWR30" s="383"/>
      <c r="OWS30" s="383"/>
      <c r="OWT30" s="383"/>
      <c r="OWU30" s="383"/>
      <c r="OWV30" s="383"/>
      <c r="OWW30" s="383"/>
      <c r="OWX30" s="383"/>
      <c r="OWY30" s="383"/>
      <c r="OWZ30" s="383"/>
      <c r="OXA30" s="383"/>
      <c r="OXB30" s="383"/>
      <c r="OXC30" s="383"/>
      <c r="OXD30" s="383"/>
      <c r="OXE30" s="383"/>
      <c r="OXF30" s="383"/>
      <c r="OXG30" s="383"/>
      <c r="OXH30" s="383"/>
      <c r="OXI30" s="383"/>
      <c r="OXJ30" s="383"/>
      <c r="OXK30" s="383"/>
      <c r="OXL30" s="383"/>
      <c r="OXM30" s="383"/>
      <c r="OXN30" s="383"/>
      <c r="OXO30" s="383"/>
      <c r="OXP30" s="383"/>
      <c r="OXQ30" s="383"/>
      <c r="OXR30" s="383"/>
      <c r="OXS30" s="383"/>
      <c r="OXT30" s="383"/>
      <c r="OXU30" s="383"/>
      <c r="OXV30" s="383"/>
      <c r="OXW30" s="383"/>
      <c r="OXX30" s="383"/>
      <c r="OXY30" s="383"/>
      <c r="OXZ30" s="383"/>
      <c r="OYA30" s="383"/>
      <c r="OYB30" s="383"/>
      <c r="OYC30" s="383"/>
      <c r="OYD30" s="383"/>
      <c r="OYE30" s="383"/>
      <c r="OYF30" s="383"/>
      <c r="OYG30" s="383"/>
      <c r="OYH30" s="383"/>
      <c r="OYI30" s="383"/>
      <c r="OYJ30" s="383"/>
      <c r="OYK30" s="383"/>
      <c r="OYL30" s="383"/>
      <c r="OYM30" s="383"/>
      <c r="OYN30" s="383"/>
      <c r="OYO30" s="383"/>
      <c r="OYP30" s="383"/>
      <c r="OYQ30" s="383"/>
      <c r="OYR30" s="383"/>
      <c r="OYS30" s="383"/>
      <c r="OYT30" s="383"/>
      <c r="OYU30" s="383"/>
      <c r="OYV30" s="383"/>
      <c r="OYW30" s="383"/>
      <c r="OYX30" s="383"/>
      <c r="OYY30" s="383"/>
      <c r="OYZ30" s="383"/>
      <c r="OZA30" s="383"/>
      <c r="OZB30" s="383"/>
      <c r="OZC30" s="383"/>
      <c r="OZD30" s="383"/>
      <c r="OZE30" s="383"/>
      <c r="OZF30" s="383"/>
      <c r="OZG30" s="383"/>
      <c r="OZH30" s="383"/>
      <c r="OZI30" s="383"/>
      <c r="OZJ30" s="383"/>
      <c r="OZK30" s="383"/>
      <c r="OZL30" s="383"/>
      <c r="OZM30" s="383"/>
      <c r="OZN30" s="383"/>
      <c r="OZO30" s="383"/>
      <c r="OZP30" s="383"/>
      <c r="OZQ30" s="383"/>
      <c r="OZR30" s="383"/>
      <c r="OZS30" s="383"/>
      <c r="OZT30" s="383"/>
      <c r="OZU30" s="383"/>
      <c r="OZV30" s="383"/>
      <c r="OZW30" s="383"/>
      <c r="OZX30" s="383"/>
      <c r="OZY30" s="383"/>
      <c r="OZZ30" s="383"/>
      <c r="PAA30" s="383"/>
      <c r="PAB30" s="383"/>
      <c r="PAC30" s="383"/>
      <c r="PAD30" s="383"/>
      <c r="PAE30" s="383"/>
      <c r="PAF30" s="383"/>
      <c r="PAG30" s="383"/>
      <c r="PAH30" s="383"/>
      <c r="PAI30" s="383"/>
      <c r="PAJ30" s="383"/>
      <c r="PAK30" s="383"/>
      <c r="PAL30" s="383"/>
      <c r="PAM30" s="383"/>
      <c r="PAN30" s="383"/>
      <c r="PAO30" s="383"/>
      <c r="PAP30" s="383"/>
      <c r="PAQ30" s="383"/>
      <c r="PAR30" s="383"/>
      <c r="PAS30" s="383"/>
      <c r="PAT30" s="383"/>
      <c r="PAU30" s="383"/>
      <c r="PAV30" s="383"/>
      <c r="PAW30" s="383"/>
      <c r="PAX30" s="383"/>
      <c r="PAY30" s="383"/>
      <c r="PAZ30" s="383"/>
      <c r="PBA30" s="383"/>
      <c r="PBB30" s="383"/>
      <c r="PBC30" s="383"/>
      <c r="PBD30" s="383"/>
      <c r="PBE30" s="383"/>
      <c r="PBF30" s="383"/>
      <c r="PBG30" s="383"/>
      <c r="PBH30" s="383"/>
      <c r="PBI30" s="383"/>
      <c r="PBJ30" s="383"/>
      <c r="PBK30" s="383"/>
      <c r="PBL30" s="383"/>
      <c r="PBM30" s="383"/>
      <c r="PBN30" s="383"/>
      <c r="PBO30" s="383"/>
      <c r="PBP30" s="383"/>
      <c r="PBQ30" s="383"/>
      <c r="PBR30" s="383"/>
      <c r="PBS30" s="383"/>
      <c r="PBT30" s="383"/>
      <c r="PBU30" s="383"/>
      <c r="PBV30" s="383"/>
      <c r="PBW30" s="383"/>
      <c r="PBX30" s="383"/>
      <c r="PBY30" s="383"/>
      <c r="PBZ30" s="383"/>
      <c r="PCA30" s="383"/>
      <c r="PCB30" s="383"/>
      <c r="PCC30" s="383"/>
      <c r="PCD30" s="383"/>
      <c r="PCE30" s="383"/>
      <c r="PCF30" s="383"/>
      <c r="PCG30" s="383"/>
      <c r="PCH30" s="383"/>
      <c r="PCI30" s="383"/>
      <c r="PCJ30" s="383"/>
      <c r="PCK30" s="383"/>
      <c r="PCL30" s="383"/>
      <c r="PCM30" s="383"/>
      <c r="PCN30" s="383"/>
      <c r="PCO30" s="383"/>
      <c r="PCP30" s="383"/>
      <c r="PCQ30" s="383"/>
      <c r="PCR30" s="383"/>
      <c r="PCS30" s="383"/>
      <c r="PCT30" s="383"/>
      <c r="PCU30" s="383"/>
      <c r="PCV30" s="383"/>
      <c r="PCW30" s="383"/>
      <c r="PCX30" s="383"/>
      <c r="PCY30" s="383"/>
      <c r="PCZ30" s="383"/>
      <c r="PDA30" s="383"/>
      <c r="PDB30" s="383"/>
      <c r="PDC30" s="383"/>
      <c r="PDD30" s="383"/>
      <c r="PDE30" s="383"/>
      <c r="PDF30" s="383"/>
      <c r="PDG30" s="383"/>
      <c r="PDH30" s="383"/>
      <c r="PDI30" s="383"/>
      <c r="PDJ30" s="383"/>
      <c r="PDK30" s="383"/>
      <c r="PDL30" s="383"/>
      <c r="PDM30" s="383"/>
      <c r="PDN30" s="383"/>
      <c r="PDO30" s="383"/>
      <c r="PDP30" s="383"/>
      <c r="PDQ30" s="383"/>
      <c r="PDR30" s="383"/>
      <c r="PDS30" s="383"/>
      <c r="PDT30" s="383"/>
      <c r="PDU30" s="383"/>
      <c r="PDV30" s="383"/>
      <c r="PDW30" s="383"/>
      <c r="PDX30" s="383"/>
      <c r="PDY30" s="383"/>
      <c r="PDZ30" s="383"/>
      <c r="PEA30" s="383"/>
      <c r="PEB30" s="383"/>
      <c r="PEC30" s="383"/>
      <c r="PED30" s="383"/>
      <c r="PEE30" s="383"/>
      <c r="PEF30" s="383"/>
      <c r="PEG30" s="383"/>
      <c r="PEH30" s="383"/>
      <c r="PEI30" s="383"/>
      <c r="PEJ30" s="383"/>
      <c r="PEK30" s="383"/>
      <c r="PEL30" s="383"/>
      <c r="PEM30" s="383"/>
      <c r="PEN30" s="383"/>
      <c r="PEO30" s="383"/>
      <c r="PEP30" s="383"/>
      <c r="PEQ30" s="383"/>
      <c r="PER30" s="383"/>
      <c r="PES30" s="383"/>
      <c r="PET30" s="383"/>
      <c r="PEU30" s="383"/>
      <c r="PEV30" s="383"/>
      <c r="PEW30" s="383"/>
      <c r="PEX30" s="383"/>
      <c r="PEY30" s="383"/>
      <c r="PEZ30" s="383"/>
      <c r="PFA30" s="383"/>
      <c r="PFB30" s="383"/>
      <c r="PFC30" s="383"/>
      <c r="PFD30" s="383"/>
      <c r="PFE30" s="383"/>
      <c r="PFF30" s="383"/>
      <c r="PFG30" s="383"/>
      <c r="PFH30" s="383"/>
      <c r="PFI30" s="383"/>
      <c r="PFJ30" s="383"/>
      <c r="PFK30" s="383"/>
      <c r="PFL30" s="383"/>
      <c r="PFM30" s="383"/>
      <c r="PFN30" s="383"/>
      <c r="PFO30" s="383"/>
      <c r="PFP30" s="383"/>
      <c r="PFQ30" s="383"/>
      <c r="PFR30" s="383"/>
      <c r="PFS30" s="383"/>
      <c r="PFT30" s="383"/>
      <c r="PFU30" s="383"/>
      <c r="PFV30" s="383"/>
      <c r="PFW30" s="383"/>
      <c r="PFX30" s="383"/>
      <c r="PFY30" s="383"/>
      <c r="PFZ30" s="383"/>
      <c r="PGA30" s="383"/>
      <c r="PGB30" s="383"/>
      <c r="PGC30" s="383"/>
      <c r="PGD30" s="383"/>
      <c r="PGE30" s="383"/>
      <c r="PGF30" s="383"/>
      <c r="PGG30" s="383"/>
      <c r="PGH30" s="383"/>
      <c r="PGI30" s="383"/>
      <c r="PGJ30" s="383"/>
      <c r="PGK30" s="383"/>
      <c r="PGL30" s="383"/>
      <c r="PGM30" s="383"/>
      <c r="PGN30" s="383"/>
      <c r="PGO30" s="383"/>
      <c r="PGP30" s="383"/>
      <c r="PGQ30" s="383"/>
      <c r="PGR30" s="383"/>
      <c r="PGS30" s="383"/>
      <c r="PGT30" s="383"/>
      <c r="PGU30" s="383"/>
      <c r="PGV30" s="383"/>
      <c r="PGW30" s="383"/>
      <c r="PGX30" s="383"/>
      <c r="PGY30" s="383"/>
      <c r="PGZ30" s="383"/>
      <c r="PHA30" s="383"/>
      <c r="PHB30" s="383"/>
      <c r="PHC30" s="383"/>
      <c r="PHD30" s="383"/>
      <c r="PHE30" s="383"/>
      <c r="PHF30" s="383"/>
      <c r="PHG30" s="383"/>
      <c r="PHH30" s="383"/>
      <c r="PHI30" s="383"/>
      <c r="PHJ30" s="383"/>
      <c r="PHK30" s="383"/>
      <c r="PHL30" s="383"/>
      <c r="PHM30" s="383"/>
      <c r="PHN30" s="383"/>
      <c r="PHO30" s="383"/>
      <c r="PHP30" s="383"/>
      <c r="PHQ30" s="383"/>
      <c r="PHR30" s="383"/>
      <c r="PHS30" s="383"/>
      <c r="PHT30" s="383"/>
      <c r="PHU30" s="383"/>
      <c r="PHV30" s="383"/>
      <c r="PHW30" s="383"/>
      <c r="PHX30" s="383"/>
      <c r="PHY30" s="383"/>
      <c r="PHZ30" s="383"/>
      <c r="PIA30" s="383"/>
      <c r="PIB30" s="383"/>
      <c r="PIC30" s="383"/>
      <c r="PID30" s="383"/>
      <c r="PIE30" s="383"/>
      <c r="PIF30" s="383"/>
      <c r="PIG30" s="383"/>
      <c r="PIH30" s="383"/>
      <c r="PII30" s="383"/>
      <c r="PIJ30" s="383"/>
      <c r="PIK30" s="383"/>
      <c r="PIL30" s="383"/>
      <c r="PIM30" s="383"/>
      <c r="PIN30" s="383"/>
      <c r="PIO30" s="383"/>
      <c r="PIP30" s="383"/>
      <c r="PIQ30" s="383"/>
      <c r="PIR30" s="383"/>
      <c r="PIS30" s="383"/>
      <c r="PIT30" s="383"/>
      <c r="PIU30" s="383"/>
      <c r="PIV30" s="383"/>
      <c r="PIW30" s="383"/>
      <c r="PIX30" s="383"/>
      <c r="PIY30" s="383"/>
      <c r="PIZ30" s="383"/>
      <c r="PJA30" s="383"/>
      <c r="PJB30" s="383"/>
      <c r="PJC30" s="383"/>
      <c r="PJD30" s="383"/>
      <c r="PJE30" s="383"/>
      <c r="PJF30" s="383"/>
      <c r="PJG30" s="383"/>
      <c r="PJH30" s="383"/>
      <c r="PJI30" s="383"/>
      <c r="PJJ30" s="383"/>
      <c r="PJK30" s="383"/>
      <c r="PJL30" s="383"/>
      <c r="PJM30" s="383"/>
      <c r="PJN30" s="383"/>
      <c r="PJO30" s="383"/>
      <c r="PJP30" s="383"/>
      <c r="PJQ30" s="383"/>
      <c r="PJR30" s="383"/>
      <c r="PJS30" s="383"/>
      <c r="PJT30" s="383"/>
      <c r="PJU30" s="383"/>
      <c r="PJV30" s="383"/>
      <c r="PJW30" s="383"/>
      <c r="PJX30" s="383"/>
      <c r="PJY30" s="383"/>
      <c r="PJZ30" s="383"/>
      <c r="PKA30" s="383"/>
      <c r="PKB30" s="383"/>
      <c r="PKC30" s="383"/>
      <c r="PKD30" s="383"/>
      <c r="PKE30" s="383"/>
      <c r="PKF30" s="383"/>
      <c r="PKG30" s="383"/>
      <c r="PKH30" s="383"/>
      <c r="PKI30" s="383"/>
      <c r="PKJ30" s="383"/>
      <c r="PKK30" s="383"/>
      <c r="PKL30" s="383"/>
      <c r="PKM30" s="383"/>
      <c r="PKN30" s="383"/>
      <c r="PKO30" s="383"/>
      <c r="PKP30" s="383"/>
      <c r="PKQ30" s="383"/>
      <c r="PKR30" s="383"/>
      <c r="PKS30" s="383"/>
      <c r="PKT30" s="383"/>
      <c r="PKU30" s="383"/>
      <c r="PKV30" s="383"/>
      <c r="PKW30" s="383"/>
      <c r="PKX30" s="383"/>
      <c r="PKY30" s="383"/>
      <c r="PKZ30" s="383"/>
      <c r="PLA30" s="383"/>
      <c r="PLB30" s="383"/>
      <c r="PLC30" s="383"/>
      <c r="PLD30" s="383"/>
      <c r="PLE30" s="383"/>
      <c r="PLF30" s="383"/>
      <c r="PLG30" s="383"/>
      <c r="PLH30" s="383"/>
      <c r="PLI30" s="383"/>
      <c r="PLJ30" s="383"/>
      <c r="PLK30" s="383"/>
      <c r="PLL30" s="383"/>
      <c r="PLM30" s="383"/>
      <c r="PLN30" s="383"/>
      <c r="PLO30" s="383"/>
      <c r="PLP30" s="383"/>
      <c r="PLQ30" s="383"/>
      <c r="PLR30" s="383"/>
      <c r="PLS30" s="383"/>
      <c r="PLT30" s="383"/>
      <c r="PLU30" s="383"/>
      <c r="PLV30" s="383"/>
      <c r="PLW30" s="383"/>
      <c r="PLX30" s="383"/>
      <c r="PLY30" s="383"/>
      <c r="PLZ30" s="383"/>
      <c r="PMA30" s="383"/>
      <c r="PMB30" s="383"/>
      <c r="PMC30" s="383"/>
      <c r="PMD30" s="383"/>
      <c r="PME30" s="383"/>
      <c r="PMF30" s="383"/>
      <c r="PMG30" s="383"/>
      <c r="PMH30" s="383"/>
      <c r="PMI30" s="383"/>
      <c r="PMJ30" s="383"/>
      <c r="PMK30" s="383"/>
      <c r="PML30" s="383"/>
      <c r="PMM30" s="383"/>
      <c r="PMN30" s="383"/>
      <c r="PMO30" s="383"/>
      <c r="PMP30" s="383"/>
      <c r="PMQ30" s="383"/>
      <c r="PMR30" s="383"/>
      <c r="PMS30" s="383"/>
      <c r="PMT30" s="383"/>
      <c r="PMU30" s="383"/>
      <c r="PMV30" s="383"/>
      <c r="PMW30" s="383"/>
      <c r="PMX30" s="383"/>
      <c r="PMY30" s="383"/>
      <c r="PMZ30" s="383"/>
      <c r="PNA30" s="383"/>
      <c r="PNB30" s="383"/>
      <c r="PNC30" s="383"/>
      <c r="PND30" s="383"/>
      <c r="PNE30" s="383"/>
      <c r="PNF30" s="383"/>
      <c r="PNG30" s="383"/>
      <c r="PNH30" s="383"/>
      <c r="PNI30" s="383"/>
      <c r="PNJ30" s="383"/>
      <c r="PNK30" s="383"/>
      <c r="PNL30" s="383"/>
      <c r="PNM30" s="383"/>
      <c r="PNN30" s="383"/>
      <c r="PNO30" s="383"/>
      <c r="PNP30" s="383"/>
      <c r="PNQ30" s="383"/>
      <c r="PNR30" s="383"/>
      <c r="PNS30" s="383"/>
      <c r="PNT30" s="383"/>
      <c r="PNU30" s="383"/>
      <c r="PNV30" s="383"/>
      <c r="PNW30" s="383"/>
      <c r="PNX30" s="383"/>
      <c r="PNY30" s="383"/>
      <c r="PNZ30" s="383"/>
      <c r="POA30" s="383"/>
      <c r="POB30" s="383"/>
      <c r="POC30" s="383"/>
      <c r="POD30" s="383"/>
      <c r="POE30" s="383"/>
      <c r="POF30" s="383"/>
      <c r="POG30" s="383"/>
      <c r="POH30" s="383"/>
      <c r="POI30" s="383"/>
      <c r="POJ30" s="383"/>
      <c r="POK30" s="383"/>
      <c r="POL30" s="383"/>
      <c r="POM30" s="383"/>
      <c r="PON30" s="383"/>
      <c r="POO30" s="383"/>
      <c r="POP30" s="383"/>
      <c r="POQ30" s="383"/>
      <c r="POR30" s="383"/>
      <c r="POS30" s="383"/>
      <c r="POT30" s="383"/>
      <c r="POU30" s="383"/>
      <c r="POV30" s="383"/>
      <c r="POW30" s="383"/>
      <c r="POX30" s="383"/>
      <c r="POY30" s="383"/>
      <c r="POZ30" s="383"/>
      <c r="PPA30" s="383"/>
      <c r="PPB30" s="383"/>
      <c r="PPC30" s="383"/>
      <c r="PPD30" s="383"/>
      <c r="PPE30" s="383"/>
      <c r="PPF30" s="383"/>
      <c r="PPG30" s="383"/>
      <c r="PPH30" s="383"/>
      <c r="PPI30" s="383"/>
      <c r="PPJ30" s="383"/>
      <c r="PPK30" s="383"/>
      <c r="PPL30" s="383"/>
      <c r="PPM30" s="383"/>
      <c r="PPN30" s="383"/>
      <c r="PPO30" s="383"/>
      <c r="PPP30" s="383"/>
      <c r="PPQ30" s="383"/>
      <c r="PPR30" s="383"/>
      <c r="PPS30" s="383"/>
      <c r="PPT30" s="383"/>
      <c r="PPU30" s="383"/>
      <c r="PPV30" s="383"/>
      <c r="PPW30" s="383"/>
      <c r="PPX30" s="383"/>
      <c r="PPY30" s="383"/>
      <c r="PPZ30" s="383"/>
      <c r="PQA30" s="383"/>
      <c r="PQB30" s="383"/>
      <c r="PQC30" s="383"/>
      <c r="PQD30" s="383"/>
      <c r="PQE30" s="383"/>
      <c r="PQF30" s="383"/>
      <c r="PQG30" s="383"/>
      <c r="PQH30" s="383"/>
      <c r="PQI30" s="383"/>
      <c r="PQJ30" s="383"/>
      <c r="PQK30" s="383"/>
      <c r="PQL30" s="383"/>
      <c r="PQM30" s="383"/>
      <c r="PQN30" s="383"/>
      <c r="PQO30" s="383"/>
      <c r="PQP30" s="383"/>
      <c r="PQQ30" s="383"/>
      <c r="PQR30" s="383"/>
      <c r="PQS30" s="383"/>
      <c r="PQT30" s="383"/>
      <c r="PQU30" s="383"/>
      <c r="PQV30" s="383"/>
      <c r="PQW30" s="383"/>
      <c r="PQX30" s="383"/>
      <c r="PQY30" s="383"/>
      <c r="PQZ30" s="383"/>
      <c r="PRA30" s="383"/>
      <c r="PRB30" s="383"/>
      <c r="PRC30" s="383"/>
      <c r="PRD30" s="383"/>
      <c r="PRE30" s="383"/>
      <c r="PRF30" s="383"/>
      <c r="PRG30" s="383"/>
      <c r="PRH30" s="383"/>
      <c r="PRI30" s="383"/>
      <c r="PRJ30" s="383"/>
      <c r="PRK30" s="383"/>
      <c r="PRL30" s="383"/>
      <c r="PRM30" s="383"/>
      <c r="PRN30" s="383"/>
      <c r="PRO30" s="383"/>
      <c r="PRP30" s="383"/>
      <c r="PRQ30" s="383"/>
      <c r="PRR30" s="383"/>
      <c r="PRS30" s="383"/>
      <c r="PRT30" s="383"/>
      <c r="PRU30" s="383"/>
      <c r="PRV30" s="383"/>
      <c r="PRW30" s="383"/>
      <c r="PRX30" s="383"/>
      <c r="PRY30" s="383"/>
      <c r="PRZ30" s="383"/>
      <c r="PSA30" s="383"/>
      <c r="PSB30" s="383"/>
      <c r="PSC30" s="383"/>
      <c r="PSD30" s="383"/>
      <c r="PSE30" s="383"/>
      <c r="PSF30" s="383"/>
      <c r="PSG30" s="383"/>
      <c r="PSH30" s="383"/>
      <c r="PSI30" s="383"/>
      <c r="PSJ30" s="383"/>
      <c r="PSK30" s="383"/>
      <c r="PSL30" s="383"/>
      <c r="PSM30" s="383"/>
      <c r="PSN30" s="383"/>
      <c r="PSO30" s="383"/>
      <c r="PSP30" s="383"/>
      <c r="PSQ30" s="383"/>
      <c r="PSR30" s="383"/>
      <c r="PSS30" s="383"/>
      <c r="PST30" s="383"/>
      <c r="PSU30" s="383"/>
      <c r="PSV30" s="383"/>
      <c r="PSW30" s="383"/>
      <c r="PSX30" s="383"/>
      <c r="PSY30" s="383"/>
      <c r="PSZ30" s="383"/>
      <c r="PTA30" s="383"/>
      <c r="PTB30" s="383"/>
      <c r="PTC30" s="383"/>
      <c r="PTD30" s="383"/>
      <c r="PTE30" s="383"/>
      <c r="PTF30" s="383"/>
      <c r="PTG30" s="383"/>
      <c r="PTH30" s="383"/>
      <c r="PTI30" s="383"/>
      <c r="PTJ30" s="383"/>
      <c r="PTK30" s="383"/>
      <c r="PTL30" s="383"/>
      <c r="PTM30" s="383"/>
      <c r="PTN30" s="383"/>
      <c r="PTO30" s="383"/>
      <c r="PTP30" s="383"/>
      <c r="PTQ30" s="383"/>
      <c r="PTR30" s="383"/>
      <c r="PTS30" s="383"/>
      <c r="PTT30" s="383"/>
      <c r="PTU30" s="383"/>
      <c r="PTV30" s="383"/>
      <c r="PTW30" s="383"/>
      <c r="PTX30" s="383"/>
      <c r="PTY30" s="383"/>
      <c r="PTZ30" s="383"/>
      <c r="PUA30" s="383"/>
      <c r="PUB30" s="383"/>
      <c r="PUC30" s="383"/>
      <c r="PUD30" s="383"/>
      <c r="PUE30" s="383"/>
      <c r="PUF30" s="383"/>
      <c r="PUG30" s="383"/>
      <c r="PUH30" s="383"/>
      <c r="PUI30" s="383"/>
      <c r="PUJ30" s="383"/>
      <c r="PUK30" s="383"/>
      <c r="PUL30" s="383"/>
      <c r="PUM30" s="383"/>
      <c r="PUN30" s="383"/>
      <c r="PUO30" s="383"/>
      <c r="PUP30" s="383"/>
      <c r="PUQ30" s="383"/>
      <c r="PUR30" s="383"/>
      <c r="PUS30" s="383"/>
      <c r="PUT30" s="383"/>
      <c r="PUU30" s="383"/>
      <c r="PUV30" s="383"/>
      <c r="PUW30" s="383"/>
      <c r="PUX30" s="383"/>
      <c r="PUY30" s="383"/>
      <c r="PUZ30" s="383"/>
      <c r="PVA30" s="383"/>
      <c r="PVB30" s="383"/>
      <c r="PVC30" s="383"/>
      <c r="PVD30" s="383"/>
      <c r="PVE30" s="383"/>
      <c r="PVF30" s="383"/>
      <c r="PVG30" s="383"/>
      <c r="PVH30" s="383"/>
      <c r="PVI30" s="383"/>
      <c r="PVJ30" s="383"/>
      <c r="PVK30" s="383"/>
      <c r="PVL30" s="383"/>
      <c r="PVM30" s="383"/>
      <c r="PVN30" s="383"/>
      <c r="PVO30" s="383"/>
      <c r="PVP30" s="383"/>
      <c r="PVQ30" s="383"/>
      <c r="PVR30" s="383"/>
      <c r="PVS30" s="383"/>
      <c r="PVT30" s="383"/>
      <c r="PVU30" s="383"/>
      <c r="PVV30" s="383"/>
      <c r="PVW30" s="383"/>
      <c r="PVX30" s="383"/>
      <c r="PVY30" s="383"/>
      <c r="PVZ30" s="383"/>
      <c r="PWA30" s="383"/>
      <c r="PWB30" s="383"/>
      <c r="PWC30" s="383"/>
      <c r="PWD30" s="383"/>
      <c r="PWE30" s="383"/>
      <c r="PWF30" s="383"/>
      <c r="PWG30" s="383"/>
      <c r="PWH30" s="383"/>
      <c r="PWI30" s="383"/>
      <c r="PWJ30" s="383"/>
      <c r="PWK30" s="383"/>
      <c r="PWL30" s="383"/>
      <c r="PWM30" s="383"/>
      <c r="PWN30" s="383"/>
      <c r="PWO30" s="383"/>
      <c r="PWP30" s="383"/>
      <c r="PWQ30" s="383"/>
      <c r="PWR30" s="383"/>
      <c r="PWS30" s="383"/>
      <c r="PWT30" s="383"/>
      <c r="PWU30" s="383"/>
      <c r="PWV30" s="383"/>
      <c r="PWW30" s="383"/>
      <c r="PWX30" s="383"/>
      <c r="PWY30" s="383"/>
      <c r="PWZ30" s="383"/>
      <c r="PXA30" s="383"/>
      <c r="PXB30" s="383"/>
      <c r="PXC30" s="383"/>
      <c r="PXD30" s="383"/>
      <c r="PXE30" s="383"/>
      <c r="PXF30" s="383"/>
      <c r="PXG30" s="383"/>
      <c r="PXH30" s="383"/>
      <c r="PXI30" s="383"/>
      <c r="PXJ30" s="383"/>
      <c r="PXK30" s="383"/>
      <c r="PXL30" s="383"/>
      <c r="PXM30" s="383"/>
      <c r="PXN30" s="383"/>
      <c r="PXO30" s="383"/>
      <c r="PXP30" s="383"/>
      <c r="PXQ30" s="383"/>
      <c r="PXR30" s="383"/>
      <c r="PXS30" s="383"/>
      <c r="PXT30" s="383"/>
      <c r="PXU30" s="383"/>
      <c r="PXV30" s="383"/>
      <c r="PXW30" s="383"/>
      <c r="PXX30" s="383"/>
      <c r="PXY30" s="383"/>
      <c r="PXZ30" s="383"/>
      <c r="PYA30" s="383"/>
      <c r="PYB30" s="383"/>
      <c r="PYC30" s="383"/>
      <c r="PYD30" s="383"/>
      <c r="PYE30" s="383"/>
      <c r="PYF30" s="383"/>
      <c r="PYG30" s="383"/>
      <c r="PYH30" s="383"/>
      <c r="PYI30" s="383"/>
      <c r="PYJ30" s="383"/>
      <c r="PYK30" s="383"/>
      <c r="PYL30" s="383"/>
      <c r="PYM30" s="383"/>
      <c r="PYN30" s="383"/>
      <c r="PYO30" s="383"/>
      <c r="PYP30" s="383"/>
      <c r="PYQ30" s="383"/>
      <c r="PYR30" s="383"/>
      <c r="PYS30" s="383"/>
      <c r="PYT30" s="383"/>
      <c r="PYU30" s="383"/>
      <c r="PYV30" s="383"/>
      <c r="PYW30" s="383"/>
      <c r="PYX30" s="383"/>
      <c r="PYY30" s="383"/>
      <c r="PYZ30" s="383"/>
      <c r="PZA30" s="383"/>
      <c r="PZB30" s="383"/>
      <c r="PZC30" s="383"/>
      <c r="PZD30" s="383"/>
      <c r="PZE30" s="383"/>
      <c r="PZF30" s="383"/>
      <c r="PZG30" s="383"/>
      <c r="PZH30" s="383"/>
      <c r="PZI30" s="383"/>
      <c r="PZJ30" s="383"/>
      <c r="PZK30" s="383"/>
      <c r="PZL30" s="383"/>
      <c r="PZM30" s="383"/>
      <c r="PZN30" s="383"/>
      <c r="PZO30" s="383"/>
      <c r="PZP30" s="383"/>
      <c r="PZQ30" s="383"/>
      <c r="PZR30" s="383"/>
      <c r="PZS30" s="383"/>
      <c r="PZT30" s="383"/>
      <c r="PZU30" s="383"/>
      <c r="PZV30" s="383"/>
      <c r="PZW30" s="383"/>
      <c r="PZX30" s="383"/>
      <c r="PZY30" s="383"/>
      <c r="PZZ30" s="383"/>
      <c r="QAA30" s="383"/>
      <c r="QAB30" s="383"/>
      <c r="QAC30" s="383"/>
      <c r="QAD30" s="383"/>
      <c r="QAE30" s="383"/>
      <c r="QAF30" s="383"/>
      <c r="QAG30" s="383"/>
      <c r="QAH30" s="383"/>
      <c r="QAI30" s="383"/>
      <c r="QAJ30" s="383"/>
      <c r="QAK30" s="383"/>
      <c r="QAL30" s="383"/>
      <c r="QAM30" s="383"/>
      <c r="QAN30" s="383"/>
      <c r="QAO30" s="383"/>
      <c r="QAP30" s="383"/>
      <c r="QAQ30" s="383"/>
      <c r="QAR30" s="383"/>
      <c r="QAS30" s="383"/>
      <c r="QAT30" s="383"/>
      <c r="QAU30" s="383"/>
      <c r="QAV30" s="383"/>
      <c r="QAW30" s="383"/>
      <c r="QAX30" s="383"/>
      <c r="QAY30" s="383"/>
      <c r="QAZ30" s="383"/>
      <c r="QBA30" s="383"/>
      <c r="QBB30" s="383"/>
      <c r="QBC30" s="383"/>
      <c r="QBD30" s="383"/>
      <c r="QBE30" s="383"/>
      <c r="QBF30" s="383"/>
      <c r="QBG30" s="383"/>
      <c r="QBH30" s="383"/>
      <c r="QBI30" s="383"/>
      <c r="QBJ30" s="383"/>
      <c r="QBK30" s="383"/>
      <c r="QBL30" s="383"/>
      <c r="QBM30" s="383"/>
      <c r="QBN30" s="383"/>
      <c r="QBO30" s="383"/>
      <c r="QBP30" s="383"/>
      <c r="QBQ30" s="383"/>
      <c r="QBR30" s="383"/>
      <c r="QBS30" s="383"/>
      <c r="QBT30" s="383"/>
      <c r="QBU30" s="383"/>
      <c r="QBV30" s="383"/>
      <c r="QBW30" s="383"/>
      <c r="QBX30" s="383"/>
      <c r="QBY30" s="383"/>
      <c r="QBZ30" s="383"/>
      <c r="QCA30" s="383"/>
      <c r="QCB30" s="383"/>
      <c r="QCC30" s="383"/>
      <c r="QCD30" s="383"/>
      <c r="QCE30" s="383"/>
      <c r="QCF30" s="383"/>
      <c r="QCG30" s="383"/>
      <c r="QCH30" s="383"/>
      <c r="QCI30" s="383"/>
      <c r="QCJ30" s="383"/>
      <c r="QCK30" s="383"/>
      <c r="QCL30" s="383"/>
      <c r="QCM30" s="383"/>
      <c r="QCN30" s="383"/>
      <c r="QCO30" s="383"/>
      <c r="QCP30" s="383"/>
      <c r="QCQ30" s="383"/>
      <c r="QCR30" s="383"/>
      <c r="QCS30" s="383"/>
      <c r="QCT30" s="383"/>
      <c r="QCU30" s="383"/>
      <c r="QCV30" s="383"/>
      <c r="QCW30" s="383"/>
      <c r="QCX30" s="383"/>
      <c r="QCY30" s="383"/>
      <c r="QCZ30" s="383"/>
      <c r="QDA30" s="383"/>
      <c r="QDB30" s="383"/>
      <c r="QDC30" s="383"/>
      <c r="QDD30" s="383"/>
      <c r="QDE30" s="383"/>
      <c r="QDF30" s="383"/>
      <c r="QDG30" s="383"/>
      <c r="QDH30" s="383"/>
      <c r="QDI30" s="383"/>
      <c r="QDJ30" s="383"/>
      <c r="QDK30" s="383"/>
      <c r="QDL30" s="383"/>
      <c r="QDM30" s="383"/>
      <c r="QDN30" s="383"/>
      <c r="QDO30" s="383"/>
      <c r="QDP30" s="383"/>
      <c r="QDQ30" s="383"/>
      <c r="QDR30" s="383"/>
      <c r="QDS30" s="383"/>
      <c r="QDT30" s="383"/>
      <c r="QDU30" s="383"/>
      <c r="QDV30" s="383"/>
      <c r="QDW30" s="383"/>
      <c r="QDX30" s="383"/>
      <c r="QDY30" s="383"/>
      <c r="QDZ30" s="383"/>
      <c r="QEA30" s="383"/>
      <c r="QEB30" s="383"/>
      <c r="QEC30" s="383"/>
      <c r="QED30" s="383"/>
      <c r="QEE30" s="383"/>
      <c r="QEF30" s="383"/>
      <c r="QEG30" s="383"/>
      <c r="QEH30" s="383"/>
      <c r="QEI30" s="383"/>
      <c r="QEJ30" s="383"/>
      <c r="QEK30" s="383"/>
      <c r="QEL30" s="383"/>
      <c r="QEM30" s="383"/>
      <c r="QEN30" s="383"/>
      <c r="QEO30" s="383"/>
      <c r="QEP30" s="383"/>
      <c r="QEQ30" s="383"/>
      <c r="QER30" s="383"/>
      <c r="QES30" s="383"/>
      <c r="QET30" s="383"/>
      <c r="QEU30" s="383"/>
      <c r="QEV30" s="383"/>
      <c r="QEW30" s="383"/>
      <c r="QEX30" s="383"/>
      <c r="QEY30" s="383"/>
      <c r="QEZ30" s="383"/>
      <c r="QFA30" s="383"/>
      <c r="QFB30" s="383"/>
      <c r="QFC30" s="383"/>
      <c r="QFD30" s="383"/>
      <c r="QFE30" s="383"/>
      <c r="QFF30" s="383"/>
      <c r="QFG30" s="383"/>
      <c r="QFH30" s="383"/>
      <c r="QFI30" s="383"/>
      <c r="QFJ30" s="383"/>
      <c r="QFK30" s="383"/>
      <c r="QFL30" s="383"/>
      <c r="QFM30" s="383"/>
      <c r="QFN30" s="383"/>
      <c r="QFO30" s="383"/>
      <c r="QFP30" s="383"/>
      <c r="QFQ30" s="383"/>
      <c r="QFR30" s="383"/>
      <c r="QFS30" s="383"/>
      <c r="QFT30" s="383"/>
      <c r="QFU30" s="383"/>
      <c r="QFV30" s="383"/>
      <c r="QFW30" s="383"/>
      <c r="QFX30" s="383"/>
      <c r="QFY30" s="383"/>
      <c r="QFZ30" s="383"/>
      <c r="QGA30" s="383"/>
      <c r="QGB30" s="383"/>
      <c r="QGC30" s="383"/>
      <c r="QGD30" s="383"/>
      <c r="QGE30" s="383"/>
      <c r="QGF30" s="383"/>
      <c r="QGG30" s="383"/>
      <c r="QGH30" s="383"/>
      <c r="QGI30" s="383"/>
      <c r="QGJ30" s="383"/>
      <c r="QGK30" s="383"/>
      <c r="QGL30" s="383"/>
      <c r="QGM30" s="383"/>
      <c r="QGN30" s="383"/>
      <c r="QGO30" s="383"/>
      <c r="QGP30" s="383"/>
      <c r="QGQ30" s="383"/>
      <c r="QGR30" s="383"/>
      <c r="QGS30" s="383"/>
      <c r="QGT30" s="383"/>
      <c r="QGU30" s="383"/>
      <c r="QGV30" s="383"/>
      <c r="QGW30" s="383"/>
      <c r="QGX30" s="383"/>
      <c r="QGY30" s="383"/>
      <c r="QGZ30" s="383"/>
      <c r="QHA30" s="383"/>
      <c r="QHB30" s="383"/>
      <c r="QHC30" s="383"/>
      <c r="QHD30" s="383"/>
      <c r="QHE30" s="383"/>
      <c r="QHF30" s="383"/>
      <c r="QHG30" s="383"/>
      <c r="QHH30" s="383"/>
      <c r="QHI30" s="383"/>
      <c r="QHJ30" s="383"/>
      <c r="QHK30" s="383"/>
      <c r="QHL30" s="383"/>
      <c r="QHM30" s="383"/>
      <c r="QHN30" s="383"/>
      <c r="QHO30" s="383"/>
      <c r="QHP30" s="383"/>
      <c r="QHQ30" s="383"/>
      <c r="QHR30" s="383"/>
      <c r="QHS30" s="383"/>
      <c r="QHT30" s="383"/>
      <c r="QHU30" s="383"/>
      <c r="QHV30" s="383"/>
      <c r="QHW30" s="383"/>
      <c r="QHX30" s="383"/>
      <c r="QHY30" s="383"/>
      <c r="QHZ30" s="383"/>
      <c r="QIA30" s="383"/>
      <c r="QIB30" s="383"/>
      <c r="QIC30" s="383"/>
      <c r="QID30" s="383"/>
      <c r="QIE30" s="383"/>
      <c r="QIF30" s="383"/>
      <c r="QIG30" s="383"/>
      <c r="QIH30" s="383"/>
      <c r="QII30" s="383"/>
      <c r="QIJ30" s="383"/>
      <c r="QIK30" s="383"/>
      <c r="QIL30" s="383"/>
      <c r="QIM30" s="383"/>
      <c r="QIN30" s="383"/>
      <c r="QIO30" s="383"/>
      <c r="QIP30" s="383"/>
      <c r="QIQ30" s="383"/>
      <c r="QIR30" s="383"/>
      <c r="QIS30" s="383"/>
      <c r="QIT30" s="383"/>
      <c r="QIU30" s="383"/>
      <c r="QIV30" s="383"/>
      <c r="QIW30" s="383"/>
      <c r="QIX30" s="383"/>
      <c r="QIY30" s="383"/>
      <c r="QIZ30" s="383"/>
      <c r="QJA30" s="383"/>
      <c r="QJB30" s="383"/>
      <c r="QJC30" s="383"/>
      <c r="QJD30" s="383"/>
      <c r="QJE30" s="383"/>
      <c r="QJF30" s="383"/>
      <c r="QJG30" s="383"/>
      <c r="QJH30" s="383"/>
      <c r="QJI30" s="383"/>
      <c r="QJJ30" s="383"/>
      <c r="QJK30" s="383"/>
      <c r="QJL30" s="383"/>
      <c r="QJM30" s="383"/>
      <c r="QJN30" s="383"/>
      <c r="QJO30" s="383"/>
      <c r="QJP30" s="383"/>
      <c r="QJQ30" s="383"/>
      <c r="QJR30" s="383"/>
      <c r="QJS30" s="383"/>
      <c r="QJT30" s="383"/>
      <c r="QJU30" s="383"/>
      <c r="QJV30" s="383"/>
      <c r="QJW30" s="383"/>
      <c r="QJX30" s="383"/>
      <c r="QJY30" s="383"/>
      <c r="QJZ30" s="383"/>
      <c r="QKA30" s="383"/>
      <c r="QKB30" s="383"/>
      <c r="QKC30" s="383"/>
      <c r="QKD30" s="383"/>
      <c r="QKE30" s="383"/>
      <c r="QKF30" s="383"/>
      <c r="QKG30" s="383"/>
      <c r="QKH30" s="383"/>
      <c r="QKI30" s="383"/>
      <c r="QKJ30" s="383"/>
      <c r="QKK30" s="383"/>
      <c r="QKL30" s="383"/>
      <c r="QKM30" s="383"/>
      <c r="QKN30" s="383"/>
      <c r="QKO30" s="383"/>
      <c r="QKP30" s="383"/>
      <c r="QKQ30" s="383"/>
      <c r="QKR30" s="383"/>
      <c r="QKS30" s="383"/>
      <c r="QKT30" s="383"/>
      <c r="QKU30" s="383"/>
      <c r="QKV30" s="383"/>
      <c r="QKW30" s="383"/>
      <c r="QKX30" s="383"/>
      <c r="QKY30" s="383"/>
      <c r="QKZ30" s="383"/>
      <c r="QLA30" s="383"/>
      <c r="QLB30" s="383"/>
      <c r="QLC30" s="383"/>
      <c r="QLD30" s="383"/>
      <c r="QLE30" s="383"/>
      <c r="QLF30" s="383"/>
      <c r="QLG30" s="383"/>
      <c r="QLH30" s="383"/>
      <c r="QLI30" s="383"/>
      <c r="QLJ30" s="383"/>
      <c r="QLK30" s="383"/>
      <c r="QLL30" s="383"/>
      <c r="QLM30" s="383"/>
      <c r="QLN30" s="383"/>
      <c r="QLO30" s="383"/>
      <c r="QLP30" s="383"/>
      <c r="QLQ30" s="383"/>
      <c r="QLR30" s="383"/>
      <c r="QLS30" s="383"/>
      <c r="QLT30" s="383"/>
      <c r="QLU30" s="383"/>
      <c r="QLV30" s="383"/>
      <c r="QLW30" s="383"/>
      <c r="QLX30" s="383"/>
      <c r="QLY30" s="383"/>
      <c r="QLZ30" s="383"/>
      <c r="QMA30" s="383"/>
      <c r="QMB30" s="383"/>
      <c r="QMC30" s="383"/>
      <c r="QMD30" s="383"/>
      <c r="QME30" s="383"/>
      <c r="QMF30" s="383"/>
      <c r="QMG30" s="383"/>
      <c r="QMH30" s="383"/>
      <c r="QMI30" s="383"/>
      <c r="QMJ30" s="383"/>
      <c r="QMK30" s="383"/>
      <c r="QML30" s="383"/>
      <c r="QMM30" s="383"/>
      <c r="QMN30" s="383"/>
      <c r="QMO30" s="383"/>
      <c r="QMP30" s="383"/>
      <c r="QMQ30" s="383"/>
      <c r="QMR30" s="383"/>
      <c r="QMS30" s="383"/>
      <c r="QMT30" s="383"/>
      <c r="QMU30" s="383"/>
      <c r="QMV30" s="383"/>
      <c r="QMW30" s="383"/>
      <c r="QMX30" s="383"/>
      <c r="QMY30" s="383"/>
      <c r="QMZ30" s="383"/>
      <c r="QNA30" s="383"/>
      <c r="QNB30" s="383"/>
      <c r="QNC30" s="383"/>
      <c r="QND30" s="383"/>
      <c r="QNE30" s="383"/>
      <c r="QNF30" s="383"/>
      <c r="QNG30" s="383"/>
      <c r="QNH30" s="383"/>
      <c r="QNI30" s="383"/>
      <c r="QNJ30" s="383"/>
      <c r="QNK30" s="383"/>
      <c r="QNL30" s="383"/>
      <c r="QNM30" s="383"/>
      <c r="QNN30" s="383"/>
      <c r="QNO30" s="383"/>
      <c r="QNP30" s="383"/>
      <c r="QNQ30" s="383"/>
      <c r="QNR30" s="383"/>
      <c r="QNS30" s="383"/>
      <c r="QNT30" s="383"/>
      <c r="QNU30" s="383"/>
      <c r="QNV30" s="383"/>
      <c r="QNW30" s="383"/>
      <c r="QNX30" s="383"/>
      <c r="QNY30" s="383"/>
      <c r="QNZ30" s="383"/>
      <c r="QOA30" s="383"/>
      <c r="QOB30" s="383"/>
      <c r="QOC30" s="383"/>
      <c r="QOD30" s="383"/>
      <c r="QOE30" s="383"/>
      <c r="QOF30" s="383"/>
      <c r="QOG30" s="383"/>
      <c r="QOH30" s="383"/>
      <c r="QOI30" s="383"/>
      <c r="QOJ30" s="383"/>
      <c r="QOK30" s="383"/>
      <c r="QOL30" s="383"/>
      <c r="QOM30" s="383"/>
      <c r="QON30" s="383"/>
      <c r="QOO30" s="383"/>
      <c r="QOP30" s="383"/>
      <c r="QOQ30" s="383"/>
      <c r="QOR30" s="383"/>
      <c r="QOS30" s="383"/>
      <c r="QOT30" s="383"/>
      <c r="QOU30" s="383"/>
      <c r="QOV30" s="383"/>
      <c r="QOW30" s="383"/>
      <c r="QOX30" s="383"/>
      <c r="QOY30" s="383"/>
      <c r="QOZ30" s="383"/>
      <c r="QPA30" s="383"/>
      <c r="QPB30" s="383"/>
      <c r="QPC30" s="383"/>
      <c r="QPD30" s="383"/>
      <c r="QPE30" s="383"/>
      <c r="QPF30" s="383"/>
      <c r="QPG30" s="383"/>
      <c r="QPH30" s="383"/>
      <c r="QPI30" s="383"/>
      <c r="QPJ30" s="383"/>
      <c r="QPK30" s="383"/>
      <c r="QPL30" s="383"/>
      <c r="QPM30" s="383"/>
      <c r="QPN30" s="383"/>
      <c r="QPO30" s="383"/>
      <c r="QPP30" s="383"/>
      <c r="QPQ30" s="383"/>
      <c r="QPR30" s="383"/>
      <c r="QPS30" s="383"/>
      <c r="QPT30" s="383"/>
      <c r="QPU30" s="383"/>
      <c r="QPV30" s="383"/>
      <c r="QPW30" s="383"/>
      <c r="QPX30" s="383"/>
      <c r="QPY30" s="383"/>
      <c r="QPZ30" s="383"/>
      <c r="QQA30" s="383"/>
      <c r="QQB30" s="383"/>
      <c r="QQC30" s="383"/>
      <c r="QQD30" s="383"/>
      <c r="QQE30" s="383"/>
      <c r="QQF30" s="383"/>
      <c r="QQG30" s="383"/>
      <c r="QQH30" s="383"/>
      <c r="QQI30" s="383"/>
      <c r="QQJ30" s="383"/>
      <c r="QQK30" s="383"/>
      <c r="QQL30" s="383"/>
      <c r="QQM30" s="383"/>
      <c r="QQN30" s="383"/>
      <c r="QQO30" s="383"/>
      <c r="QQP30" s="383"/>
      <c r="QQQ30" s="383"/>
      <c r="QQR30" s="383"/>
      <c r="QQS30" s="383"/>
      <c r="QQT30" s="383"/>
      <c r="QQU30" s="383"/>
      <c r="QQV30" s="383"/>
      <c r="QQW30" s="383"/>
      <c r="QQX30" s="383"/>
      <c r="QQY30" s="383"/>
      <c r="QQZ30" s="383"/>
      <c r="QRA30" s="383"/>
      <c r="QRB30" s="383"/>
      <c r="QRC30" s="383"/>
      <c r="QRD30" s="383"/>
      <c r="QRE30" s="383"/>
      <c r="QRF30" s="383"/>
      <c r="QRG30" s="383"/>
      <c r="QRH30" s="383"/>
      <c r="QRI30" s="383"/>
      <c r="QRJ30" s="383"/>
      <c r="QRK30" s="383"/>
      <c r="QRL30" s="383"/>
      <c r="QRM30" s="383"/>
      <c r="QRN30" s="383"/>
      <c r="QRO30" s="383"/>
      <c r="QRP30" s="383"/>
      <c r="QRQ30" s="383"/>
      <c r="QRR30" s="383"/>
      <c r="QRS30" s="383"/>
      <c r="QRT30" s="383"/>
      <c r="QRU30" s="383"/>
      <c r="QRV30" s="383"/>
      <c r="QRW30" s="383"/>
      <c r="QRX30" s="383"/>
      <c r="QRY30" s="383"/>
      <c r="QRZ30" s="383"/>
      <c r="QSA30" s="383"/>
      <c r="QSB30" s="383"/>
      <c r="QSC30" s="383"/>
      <c r="QSD30" s="383"/>
      <c r="QSE30" s="383"/>
      <c r="QSF30" s="383"/>
      <c r="QSG30" s="383"/>
      <c r="QSH30" s="383"/>
      <c r="QSI30" s="383"/>
      <c r="QSJ30" s="383"/>
      <c r="QSK30" s="383"/>
      <c r="QSL30" s="383"/>
      <c r="QSM30" s="383"/>
      <c r="QSN30" s="383"/>
      <c r="QSO30" s="383"/>
      <c r="QSP30" s="383"/>
      <c r="QSQ30" s="383"/>
      <c r="QSR30" s="383"/>
      <c r="QSS30" s="383"/>
      <c r="QST30" s="383"/>
      <c r="QSU30" s="383"/>
      <c r="QSV30" s="383"/>
      <c r="QSW30" s="383"/>
      <c r="QSX30" s="383"/>
      <c r="QSY30" s="383"/>
      <c r="QSZ30" s="383"/>
      <c r="QTA30" s="383"/>
      <c r="QTB30" s="383"/>
      <c r="QTC30" s="383"/>
      <c r="QTD30" s="383"/>
      <c r="QTE30" s="383"/>
      <c r="QTF30" s="383"/>
      <c r="QTG30" s="383"/>
      <c r="QTH30" s="383"/>
      <c r="QTI30" s="383"/>
      <c r="QTJ30" s="383"/>
      <c r="QTK30" s="383"/>
      <c r="QTL30" s="383"/>
      <c r="QTM30" s="383"/>
      <c r="QTN30" s="383"/>
      <c r="QTO30" s="383"/>
      <c r="QTP30" s="383"/>
      <c r="QTQ30" s="383"/>
      <c r="QTR30" s="383"/>
      <c r="QTS30" s="383"/>
      <c r="QTT30" s="383"/>
      <c r="QTU30" s="383"/>
      <c r="QTV30" s="383"/>
      <c r="QTW30" s="383"/>
      <c r="QTX30" s="383"/>
      <c r="QTY30" s="383"/>
      <c r="QTZ30" s="383"/>
      <c r="QUA30" s="383"/>
      <c r="QUB30" s="383"/>
      <c r="QUC30" s="383"/>
      <c r="QUD30" s="383"/>
      <c r="QUE30" s="383"/>
      <c r="QUF30" s="383"/>
      <c r="QUG30" s="383"/>
      <c r="QUH30" s="383"/>
      <c r="QUI30" s="383"/>
      <c r="QUJ30" s="383"/>
      <c r="QUK30" s="383"/>
      <c r="QUL30" s="383"/>
      <c r="QUM30" s="383"/>
      <c r="QUN30" s="383"/>
      <c r="QUO30" s="383"/>
      <c r="QUP30" s="383"/>
      <c r="QUQ30" s="383"/>
      <c r="QUR30" s="383"/>
      <c r="QUS30" s="383"/>
      <c r="QUT30" s="383"/>
      <c r="QUU30" s="383"/>
      <c r="QUV30" s="383"/>
      <c r="QUW30" s="383"/>
      <c r="QUX30" s="383"/>
      <c r="QUY30" s="383"/>
      <c r="QUZ30" s="383"/>
      <c r="QVA30" s="383"/>
      <c r="QVB30" s="383"/>
      <c r="QVC30" s="383"/>
      <c r="QVD30" s="383"/>
      <c r="QVE30" s="383"/>
      <c r="QVF30" s="383"/>
      <c r="QVG30" s="383"/>
      <c r="QVH30" s="383"/>
      <c r="QVI30" s="383"/>
      <c r="QVJ30" s="383"/>
      <c r="QVK30" s="383"/>
      <c r="QVL30" s="383"/>
      <c r="QVM30" s="383"/>
      <c r="QVN30" s="383"/>
      <c r="QVO30" s="383"/>
      <c r="QVP30" s="383"/>
      <c r="QVQ30" s="383"/>
      <c r="QVR30" s="383"/>
      <c r="QVS30" s="383"/>
      <c r="QVT30" s="383"/>
      <c r="QVU30" s="383"/>
      <c r="QVV30" s="383"/>
      <c r="QVW30" s="383"/>
      <c r="QVX30" s="383"/>
      <c r="QVY30" s="383"/>
      <c r="QVZ30" s="383"/>
      <c r="QWA30" s="383"/>
      <c r="QWB30" s="383"/>
      <c r="QWC30" s="383"/>
      <c r="QWD30" s="383"/>
      <c r="QWE30" s="383"/>
      <c r="QWF30" s="383"/>
      <c r="QWG30" s="383"/>
      <c r="QWH30" s="383"/>
      <c r="QWI30" s="383"/>
      <c r="QWJ30" s="383"/>
      <c r="QWK30" s="383"/>
      <c r="QWL30" s="383"/>
      <c r="QWM30" s="383"/>
      <c r="QWN30" s="383"/>
      <c r="QWO30" s="383"/>
      <c r="QWP30" s="383"/>
      <c r="QWQ30" s="383"/>
      <c r="QWR30" s="383"/>
      <c r="QWS30" s="383"/>
      <c r="QWT30" s="383"/>
      <c r="QWU30" s="383"/>
      <c r="QWV30" s="383"/>
      <c r="QWW30" s="383"/>
      <c r="QWX30" s="383"/>
      <c r="QWY30" s="383"/>
      <c r="QWZ30" s="383"/>
      <c r="QXA30" s="383"/>
      <c r="QXB30" s="383"/>
      <c r="QXC30" s="383"/>
      <c r="QXD30" s="383"/>
      <c r="QXE30" s="383"/>
      <c r="QXF30" s="383"/>
      <c r="QXG30" s="383"/>
      <c r="QXH30" s="383"/>
      <c r="QXI30" s="383"/>
      <c r="QXJ30" s="383"/>
      <c r="QXK30" s="383"/>
      <c r="QXL30" s="383"/>
      <c r="QXM30" s="383"/>
      <c r="QXN30" s="383"/>
      <c r="QXO30" s="383"/>
      <c r="QXP30" s="383"/>
      <c r="QXQ30" s="383"/>
      <c r="QXR30" s="383"/>
      <c r="QXS30" s="383"/>
      <c r="QXT30" s="383"/>
      <c r="QXU30" s="383"/>
      <c r="QXV30" s="383"/>
      <c r="QXW30" s="383"/>
      <c r="QXX30" s="383"/>
      <c r="QXY30" s="383"/>
      <c r="QXZ30" s="383"/>
      <c r="QYA30" s="383"/>
      <c r="QYB30" s="383"/>
      <c r="QYC30" s="383"/>
      <c r="QYD30" s="383"/>
      <c r="QYE30" s="383"/>
      <c r="QYF30" s="383"/>
      <c r="QYG30" s="383"/>
      <c r="QYH30" s="383"/>
      <c r="QYI30" s="383"/>
      <c r="QYJ30" s="383"/>
      <c r="QYK30" s="383"/>
      <c r="QYL30" s="383"/>
      <c r="QYM30" s="383"/>
      <c r="QYN30" s="383"/>
      <c r="QYO30" s="383"/>
      <c r="QYP30" s="383"/>
      <c r="QYQ30" s="383"/>
      <c r="QYR30" s="383"/>
      <c r="QYS30" s="383"/>
      <c r="QYT30" s="383"/>
      <c r="QYU30" s="383"/>
      <c r="QYV30" s="383"/>
      <c r="QYW30" s="383"/>
      <c r="QYX30" s="383"/>
      <c r="QYY30" s="383"/>
      <c r="QYZ30" s="383"/>
      <c r="QZA30" s="383"/>
      <c r="QZB30" s="383"/>
      <c r="QZC30" s="383"/>
      <c r="QZD30" s="383"/>
      <c r="QZE30" s="383"/>
      <c r="QZF30" s="383"/>
      <c r="QZG30" s="383"/>
      <c r="QZH30" s="383"/>
      <c r="QZI30" s="383"/>
      <c r="QZJ30" s="383"/>
      <c r="QZK30" s="383"/>
      <c r="QZL30" s="383"/>
      <c r="QZM30" s="383"/>
      <c r="QZN30" s="383"/>
      <c r="QZO30" s="383"/>
      <c r="QZP30" s="383"/>
      <c r="QZQ30" s="383"/>
      <c r="QZR30" s="383"/>
      <c r="QZS30" s="383"/>
      <c r="QZT30" s="383"/>
      <c r="QZU30" s="383"/>
      <c r="QZV30" s="383"/>
      <c r="QZW30" s="383"/>
      <c r="QZX30" s="383"/>
      <c r="QZY30" s="383"/>
      <c r="QZZ30" s="383"/>
      <c r="RAA30" s="383"/>
      <c r="RAB30" s="383"/>
      <c r="RAC30" s="383"/>
      <c r="RAD30" s="383"/>
      <c r="RAE30" s="383"/>
      <c r="RAF30" s="383"/>
      <c r="RAG30" s="383"/>
      <c r="RAH30" s="383"/>
      <c r="RAI30" s="383"/>
      <c r="RAJ30" s="383"/>
      <c r="RAK30" s="383"/>
      <c r="RAL30" s="383"/>
      <c r="RAM30" s="383"/>
      <c r="RAN30" s="383"/>
      <c r="RAO30" s="383"/>
      <c r="RAP30" s="383"/>
      <c r="RAQ30" s="383"/>
      <c r="RAR30" s="383"/>
      <c r="RAS30" s="383"/>
      <c r="RAT30" s="383"/>
      <c r="RAU30" s="383"/>
      <c r="RAV30" s="383"/>
      <c r="RAW30" s="383"/>
      <c r="RAX30" s="383"/>
      <c r="RAY30" s="383"/>
      <c r="RAZ30" s="383"/>
      <c r="RBA30" s="383"/>
      <c r="RBB30" s="383"/>
      <c r="RBC30" s="383"/>
      <c r="RBD30" s="383"/>
      <c r="RBE30" s="383"/>
      <c r="RBF30" s="383"/>
      <c r="RBG30" s="383"/>
      <c r="RBH30" s="383"/>
      <c r="RBI30" s="383"/>
      <c r="RBJ30" s="383"/>
      <c r="RBK30" s="383"/>
      <c r="RBL30" s="383"/>
      <c r="RBM30" s="383"/>
      <c r="RBN30" s="383"/>
      <c r="RBO30" s="383"/>
      <c r="RBP30" s="383"/>
      <c r="RBQ30" s="383"/>
      <c r="RBR30" s="383"/>
      <c r="RBS30" s="383"/>
      <c r="RBT30" s="383"/>
      <c r="RBU30" s="383"/>
      <c r="RBV30" s="383"/>
      <c r="RBW30" s="383"/>
      <c r="RBX30" s="383"/>
      <c r="RBY30" s="383"/>
      <c r="RBZ30" s="383"/>
      <c r="RCA30" s="383"/>
      <c r="RCB30" s="383"/>
      <c r="RCC30" s="383"/>
      <c r="RCD30" s="383"/>
      <c r="RCE30" s="383"/>
      <c r="RCF30" s="383"/>
      <c r="RCG30" s="383"/>
      <c r="RCH30" s="383"/>
      <c r="RCI30" s="383"/>
      <c r="RCJ30" s="383"/>
      <c r="RCK30" s="383"/>
      <c r="RCL30" s="383"/>
      <c r="RCM30" s="383"/>
      <c r="RCN30" s="383"/>
      <c r="RCO30" s="383"/>
      <c r="RCP30" s="383"/>
      <c r="RCQ30" s="383"/>
      <c r="RCR30" s="383"/>
      <c r="RCS30" s="383"/>
      <c r="RCT30" s="383"/>
      <c r="RCU30" s="383"/>
      <c r="RCV30" s="383"/>
      <c r="RCW30" s="383"/>
      <c r="RCX30" s="383"/>
      <c r="RCY30" s="383"/>
      <c r="RCZ30" s="383"/>
      <c r="RDA30" s="383"/>
      <c r="RDB30" s="383"/>
      <c r="RDC30" s="383"/>
      <c r="RDD30" s="383"/>
      <c r="RDE30" s="383"/>
      <c r="RDF30" s="383"/>
      <c r="RDG30" s="383"/>
      <c r="RDH30" s="383"/>
      <c r="RDI30" s="383"/>
      <c r="RDJ30" s="383"/>
      <c r="RDK30" s="383"/>
      <c r="RDL30" s="383"/>
      <c r="RDM30" s="383"/>
      <c r="RDN30" s="383"/>
      <c r="RDO30" s="383"/>
      <c r="RDP30" s="383"/>
      <c r="RDQ30" s="383"/>
      <c r="RDR30" s="383"/>
      <c r="RDS30" s="383"/>
      <c r="RDT30" s="383"/>
      <c r="RDU30" s="383"/>
      <c r="RDV30" s="383"/>
      <c r="RDW30" s="383"/>
      <c r="RDX30" s="383"/>
      <c r="RDY30" s="383"/>
      <c r="RDZ30" s="383"/>
      <c r="REA30" s="383"/>
      <c r="REB30" s="383"/>
      <c r="REC30" s="383"/>
      <c r="RED30" s="383"/>
      <c r="REE30" s="383"/>
      <c r="REF30" s="383"/>
      <c r="REG30" s="383"/>
      <c r="REH30" s="383"/>
      <c r="REI30" s="383"/>
      <c r="REJ30" s="383"/>
      <c r="REK30" s="383"/>
      <c r="REL30" s="383"/>
      <c r="REM30" s="383"/>
      <c r="REN30" s="383"/>
      <c r="REO30" s="383"/>
      <c r="REP30" s="383"/>
      <c r="REQ30" s="383"/>
      <c r="RER30" s="383"/>
      <c r="RES30" s="383"/>
      <c r="RET30" s="383"/>
      <c r="REU30" s="383"/>
      <c r="REV30" s="383"/>
      <c r="REW30" s="383"/>
      <c r="REX30" s="383"/>
      <c r="REY30" s="383"/>
      <c r="REZ30" s="383"/>
      <c r="RFA30" s="383"/>
      <c r="RFB30" s="383"/>
      <c r="RFC30" s="383"/>
      <c r="RFD30" s="383"/>
      <c r="RFE30" s="383"/>
      <c r="RFF30" s="383"/>
      <c r="RFG30" s="383"/>
      <c r="RFH30" s="383"/>
      <c r="RFI30" s="383"/>
      <c r="RFJ30" s="383"/>
      <c r="RFK30" s="383"/>
      <c r="RFL30" s="383"/>
      <c r="RFM30" s="383"/>
      <c r="RFN30" s="383"/>
      <c r="RFO30" s="383"/>
      <c r="RFP30" s="383"/>
      <c r="RFQ30" s="383"/>
      <c r="RFR30" s="383"/>
      <c r="RFS30" s="383"/>
      <c r="RFT30" s="383"/>
      <c r="RFU30" s="383"/>
      <c r="RFV30" s="383"/>
      <c r="RFW30" s="383"/>
      <c r="RFX30" s="383"/>
      <c r="RFY30" s="383"/>
      <c r="RFZ30" s="383"/>
      <c r="RGA30" s="383"/>
      <c r="RGB30" s="383"/>
      <c r="RGC30" s="383"/>
      <c r="RGD30" s="383"/>
      <c r="RGE30" s="383"/>
      <c r="RGF30" s="383"/>
      <c r="RGG30" s="383"/>
      <c r="RGH30" s="383"/>
      <c r="RGI30" s="383"/>
      <c r="RGJ30" s="383"/>
      <c r="RGK30" s="383"/>
      <c r="RGL30" s="383"/>
      <c r="RGM30" s="383"/>
      <c r="RGN30" s="383"/>
      <c r="RGO30" s="383"/>
      <c r="RGP30" s="383"/>
      <c r="RGQ30" s="383"/>
      <c r="RGR30" s="383"/>
      <c r="RGS30" s="383"/>
      <c r="RGT30" s="383"/>
      <c r="RGU30" s="383"/>
      <c r="RGV30" s="383"/>
      <c r="RGW30" s="383"/>
      <c r="RGX30" s="383"/>
      <c r="RGY30" s="383"/>
      <c r="RGZ30" s="383"/>
      <c r="RHA30" s="383"/>
      <c r="RHB30" s="383"/>
      <c r="RHC30" s="383"/>
      <c r="RHD30" s="383"/>
      <c r="RHE30" s="383"/>
      <c r="RHF30" s="383"/>
      <c r="RHG30" s="383"/>
      <c r="RHH30" s="383"/>
      <c r="RHI30" s="383"/>
      <c r="RHJ30" s="383"/>
      <c r="RHK30" s="383"/>
      <c r="RHL30" s="383"/>
      <c r="RHM30" s="383"/>
      <c r="RHN30" s="383"/>
      <c r="RHO30" s="383"/>
      <c r="RHP30" s="383"/>
      <c r="RHQ30" s="383"/>
      <c r="RHR30" s="383"/>
      <c r="RHS30" s="383"/>
      <c r="RHT30" s="383"/>
      <c r="RHU30" s="383"/>
      <c r="RHV30" s="383"/>
      <c r="RHW30" s="383"/>
      <c r="RHX30" s="383"/>
      <c r="RHY30" s="383"/>
      <c r="RHZ30" s="383"/>
      <c r="RIA30" s="383"/>
      <c r="RIB30" s="383"/>
      <c r="RIC30" s="383"/>
      <c r="RID30" s="383"/>
      <c r="RIE30" s="383"/>
      <c r="RIF30" s="383"/>
      <c r="RIG30" s="383"/>
      <c r="RIH30" s="383"/>
      <c r="RII30" s="383"/>
      <c r="RIJ30" s="383"/>
      <c r="RIK30" s="383"/>
      <c r="RIL30" s="383"/>
      <c r="RIM30" s="383"/>
      <c r="RIN30" s="383"/>
      <c r="RIO30" s="383"/>
      <c r="RIP30" s="383"/>
      <c r="RIQ30" s="383"/>
      <c r="RIR30" s="383"/>
      <c r="RIS30" s="383"/>
      <c r="RIT30" s="383"/>
      <c r="RIU30" s="383"/>
      <c r="RIV30" s="383"/>
      <c r="RIW30" s="383"/>
      <c r="RIX30" s="383"/>
      <c r="RIY30" s="383"/>
      <c r="RIZ30" s="383"/>
      <c r="RJA30" s="383"/>
      <c r="RJB30" s="383"/>
      <c r="RJC30" s="383"/>
      <c r="RJD30" s="383"/>
      <c r="RJE30" s="383"/>
      <c r="RJF30" s="383"/>
      <c r="RJG30" s="383"/>
      <c r="RJH30" s="383"/>
      <c r="RJI30" s="383"/>
      <c r="RJJ30" s="383"/>
      <c r="RJK30" s="383"/>
      <c r="RJL30" s="383"/>
      <c r="RJM30" s="383"/>
      <c r="RJN30" s="383"/>
      <c r="RJO30" s="383"/>
      <c r="RJP30" s="383"/>
      <c r="RJQ30" s="383"/>
      <c r="RJR30" s="383"/>
      <c r="RJS30" s="383"/>
      <c r="RJT30" s="383"/>
      <c r="RJU30" s="383"/>
      <c r="RJV30" s="383"/>
      <c r="RJW30" s="383"/>
      <c r="RJX30" s="383"/>
      <c r="RJY30" s="383"/>
      <c r="RJZ30" s="383"/>
      <c r="RKA30" s="383"/>
      <c r="RKB30" s="383"/>
      <c r="RKC30" s="383"/>
      <c r="RKD30" s="383"/>
      <c r="RKE30" s="383"/>
      <c r="RKF30" s="383"/>
      <c r="RKG30" s="383"/>
      <c r="RKH30" s="383"/>
      <c r="RKI30" s="383"/>
      <c r="RKJ30" s="383"/>
      <c r="RKK30" s="383"/>
      <c r="RKL30" s="383"/>
      <c r="RKM30" s="383"/>
      <c r="RKN30" s="383"/>
      <c r="RKO30" s="383"/>
      <c r="RKP30" s="383"/>
      <c r="RKQ30" s="383"/>
      <c r="RKR30" s="383"/>
      <c r="RKS30" s="383"/>
      <c r="RKT30" s="383"/>
      <c r="RKU30" s="383"/>
      <c r="RKV30" s="383"/>
      <c r="RKW30" s="383"/>
      <c r="RKX30" s="383"/>
      <c r="RKY30" s="383"/>
      <c r="RKZ30" s="383"/>
      <c r="RLA30" s="383"/>
      <c r="RLB30" s="383"/>
      <c r="RLC30" s="383"/>
      <c r="RLD30" s="383"/>
      <c r="RLE30" s="383"/>
      <c r="RLF30" s="383"/>
      <c r="RLG30" s="383"/>
      <c r="RLH30" s="383"/>
      <c r="RLI30" s="383"/>
      <c r="RLJ30" s="383"/>
      <c r="RLK30" s="383"/>
      <c r="RLL30" s="383"/>
      <c r="RLM30" s="383"/>
      <c r="RLN30" s="383"/>
      <c r="RLO30" s="383"/>
      <c r="RLP30" s="383"/>
      <c r="RLQ30" s="383"/>
      <c r="RLR30" s="383"/>
      <c r="RLS30" s="383"/>
      <c r="RLT30" s="383"/>
      <c r="RLU30" s="383"/>
      <c r="RLV30" s="383"/>
      <c r="RLW30" s="383"/>
      <c r="RLX30" s="383"/>
      <c r="RLY30" s="383"/>
      <c r="RLZ30" s="383"/>
      <c r="RMA30" s="383"/>
      <c r="RMB30" s="383"/>
      <c r="RMC30" s="383"/>
      <c r="RMD30" s="383"/>
      <c r="RME30" s="383"/>
      <c r="RMF30" s="383"/>
      <c r="RMG30" s="383"/>
      <c r="RMH30" s="383"/>
      <c r="RMI30" s="383"/>
      <c r="RMJ30" s="383"/>
      <c r="RMK30" s="383"/>
      <c r="RML30" s="383"/>
      <c r="RMM30" s="383"/>
      <c r="RMN30" s="383"/>
      <c r="RMO30" s="383"/>
      <c r="RMP30" s="383"/>
      <c r="RMQ30" s="383"/>
      <c r="RMR30" s="383"/>
      <c r="RMS30" s="383"/>
      <c r="RMT30" s="383"/>
      <c r="RMU30" s="383"/>
      <c r="RMV30" s="383"/>
      <c r="RMW30" s="383"/>
      <c r="RMX30" s="383"/>
      <c r="RMY30" s="383"/>
      <c r="RMZ30" s="383"/>
      <c r="RNA30" s="383"/>
      <c r="RNB30" s="383"/>
      <c r="RNC30" s="383"/>
      <c r="RND30" s="383"/>
      <c r="RNE30" s="383"/>
      <c r="RNF30" s="383"/>
      <c r="RNG30" s="383"/>
      <c r="RNH30" s="383"/>
      <c r="RNI30" s="383"/>
      <c r="RNJ30" s="383"/>
      <c r="RNK30" s="383"/>
      <c r="RNL30" s="383"/>
      <c r="RNM30" s="383"/>
      <c r="RNN30" s="383"/>
      <c r="RNO30" s="383"/>
      <c r="RNP30" s="383"/>
      <c r="RNQ30" s="383"/>
      <c r="RNR30" s="383"/>
      <c r="RNS30" s="383"/>
      <c r="RNT30" s="383"/>
      <c r="RNU30" s="383"/>
      <c r="RNV30" s="383"/>
      <c r="RNW30" s="383"/>
      <c r="RNX30" s="383"/>
      <c r="RNY30" s="383"/>
      <c r="RNZ30" s="383"/>
      <c r="ROA30" s="383"/>
      <c r="ROB30" s="383"/>
      <c r="ROC30" s="383"/>
      <c r="ROD30" s="383"/>
      <c r="ROE30" s="383"/>
      <c r="ROF30" s="383"/>
      <c r="ROG30" s="383"/>
      <c r="ROH30" s="383"/>
      <c r="ROI30" s="383"/>
      <c r="ROJ30" s="383"/>
      <c r="ROK30" s="383"/>
      <c r="ROL30" s="383"/>
      <c r="ROM30" s="383"/>
      <c r="RON30" s="383"/>
      <c r="ROO30" s="383"/>
      <c r="ROP30" s="383"/>
      <c r="ROQ30" s="383"/>
      <c r="ROR30" s="383"/>
      <c r="ROS30" s="383"/>
      <c r="ROT30" s="383"/>
      <c r="ROU30" s="383"/>
      <c r="ROV30" s="383"/>
      <c r="ROW30" s="383"/>
      <c r="ROX30" s="383"/>
      <c r="ROY30" s="383"/>
      <c r="ROZ30" s="383"/>
      <c r="RPA30" s="383"/>
      <c r="RPB30" s="383"/>
      <c r="RPC30" s="383"/>
      <c r="RPD30" s="383"/>
      <c r="RPE30" s="383"/>
      <c r="RPF30" s="383"/>
      <c r="RPG30" s="383"/>
      <c r="RPH30" s="383"/>
      <c r="RPI30" s="383"/>
      <c r="RPJ30" s="383"/>
      <c r="RPK30" s="383"/>
      <c r="RPL30" s="383"/>
      <c r="RPM30" s="383"/>
      <c r="RPN30" s="383"/>
      <c r="RPO30" s="383"/>
      <c r="RPP30" s="383"/>
      <c r="RPQ30" s="383"/>
      <c r="RPR30" s="383"/>
      <c r="RPS30" s="383"/>
      <c r="RPT30" s="383"/>
      <c r="RPU30" s="383"/>
      <c r="RPV30" s="383"/>
      <c r="RPW30" s="383"/>
      <c r="RPX30" s="383"/>
      <c r="RPY30" s="383"/>
      <c r="RPZ30" s="383"/>
      <c r="RQA30" s="383"/>
      <c r="RQB30" s="383"/>
      <c r="RQC30" s="383"/>
      <c r="RQD30" s="383"/>
      <c r="RQE30" s="383"/>
      <c r="RQF30" s="383"/>
      <c r="RQG30" s="383"/>
      <c r="RQH30" s="383"/>
      <c r="RQI30" s="383"/>
      <c r="RQJ30" s="383"/>
      <c r="RQK30" s="383"/>
      <c r="RQL30" s="383"/>
      <c r="RQM30" s="383"/>
      <c r="RQN30" s="383"/>
      <c r="RQO30" s="383"/>
      <c r="RQP30" s="383"/>
      <c r="RQQ30" s="383"/>
      <c r="RQR30" s="383"/>
      <c r="RQS30" s="383"/>
      <c r="RQT30" s="383"/>
      <c r="RQU30" s="383"/>
      <c r="RQV30" s="383"/>
      <c r="RQW30" s="383"/>
      <c r="RQX30" s="383"/>
      <c r="RQY30" s="383"/>
      <c r="RQZ30" s="383"/>
      <c r="RRA30" s="383"/>
      <c r="RRB30" s="383"/>
      <c r="RRC30" s="383"/>
      <c r="RRD30" s="383"/>
      <c r="RRE30" s="383"/>
      <c r="RRF30" s="383"/>
      <c r="RRG30" s="383"/>
      <c r="RRH30" s="383"/>
      <c r="RRI30" s="383"/>
      <c r="RRJ30" s="383"/>
      <c r="RRK30" s="383"/>
      <c r="RRL30" s="383"/>
      <c r="RRM30" s="383"/>
      <c r="RRN30" s="383"/>
      <c r="RRO30" s="383"/>
      <c r="RRP30" s="383"/>
      <c r="RRQ30" s="383"/>
      <c r="RRR30" s="383"/>
      <c r="RRS30" s="383"/>
      <c r="RRT30" s="383"/>
      <c r="RRU30" s="383"/>
      <c r="RRV30" s="383"/>
      <c r="RRW30" s="383"/>
      <c r="RRX30" s="383"/>
      <c r="RRY30" s="383"/>
      <c r="RRZ30" s="383"/>
      <c r="RSA30" s="383"/>
      <c r="RSB30" s="383"/>
      <c r="RSC30" s="383"/>
      <c r="RSD30" s="383"/>
      <c r="RSE30" s="383"/>
      <c r="RSF30" s="383"/>
      <c r="RSG30" s="383"/>
      <c r="RSH30" s="383"/>
      <c r="RSI30" s="383"/>
      <c r="RSJ30" s="383"/>
      <c r="RSK30" s="383"/>
      <c r="RSL30" s="383"/>
      <c r="RSM30" s="383"/>
      <c r="RSN30" s="383"/>
      <c r="RSO30" s="383"/>
      <c r="RSP30" s="383"/>
      <c r="RSQ30" s="383"/>
      <c r="RSR30" s="383"/>
      <c r="RSS30" s="383"/>
      <c r="RST30" s="383"/>
      <c r="RSU30" s="383"/>
      <c r="RSV30" s="383"/>
      <c r="RSW30" s="383"/>
      <c r="RSX30" s="383"/>
      <c r="RSY30" s="383"/>
      <c r="RSZ30" s="383"/>
      <c r="RTA30" s="383"/>
      <c r="RTB30" s="383"/>
      <c r="RTC30" s="383"/>
      <c r="RTD30" s="383"/>
      <c r="RTE30" s="383"/>
      <c r="RTF30" s="383"/>
      <c r="RTG30" s="383"/>
      <c r="RTH30" s="383"/>
      <c r="RTI30" s="383"/>
      <c r="RTJ30" s="383"/>
      <c r="RTK30" s="383"/>
      <c r="RTL30" s="383"/>
      <c r="RTM30" s="383"/>
      <c r="RTN30" s="383"/>
      <c r="RTO30" s="383"/>
      <c r="RTP30" s="383"/>
      <c r="RTQ30" s="383"/>
      <c r="RTR30" s="383"/>
      <c r="RTS30" s="383"/>
      <c r="RTT30" s="383"/>
      <c r="RTU30" s="383"/>
      <c r="RTV30" s="383"/>
      <c r="RTW30" s="383"/>
      <c r="RTX30" s="383"/>
      <c r="RTY30" s="383"/>
      <c r="RTZ30" s="383"/>
      <c r="RUA30" s="383"/>
      <c r="RUB30" s="383"/>
      <c r="RUC30" s="383"/>
      <c r="RUD30" s="383"/>
      <c r="RUE30" s="383"/>
      <c r="RUF30" s="383"/>
      <c r="RUG30" s="383"/>
      <c r="RUH30" s="383"/>
      <c r="RUI30" s="383"/>
      <c r="RUJ30" s="383"/>
      <c r="RUK30" s="383"/>
      <c r="RUL30" s="383"/>
      <c r="RUM30" s="383"/>
      <c r="RUN30" s="383"/>
      <c r="RUO30" s="383"/>
      <c r="RUP30" s="383"/>
      <c r="RUQ30" s="383"/>
      <c r="RUR30" s="383"/>
      <c r="RUS30" s="383"/>
      <c r="RUT30" s="383"/>
      <c r="RUU30" s="383"/>
      <c r="RUV30" s="383"/>
      <c r="RUW30" s="383"/>
      <c r="RUX30" s="383"/>
      <c r="RUY30" s="383"/>
      <c r="RUZ30" s="383"/>
      <c r="RVA30" s="383"/>
      <c r="RVB30" s="383"/>
      <c r="RVC30" s="383"/>
      <c r="RVD30" s="383"/>
      <c r="RVE30" s="383"/>
      <c r="RVF30" s="383"/>
      <c r="RVG30" s="383"/>
      <c r="RVH30" s="383"/>
      <c r="RVI30" s="383"/>
      <c r="RVJ30" s="383"/>
      <c r="RVK30" s="383"/>
      <c r="RVL30" s="383"/>
      <c r="RVM30" s="383"/>
      <c r="RVN30" s="383"/>
      <c r="RVO30" s="383"/>
      <c r="RVP30" s="383"/>
      <c r="RVQ30" s="383"/>
      <c r="RVR30" s="383"/>
      <c r="RVS30" s="383"/>
      <c r="RVT30" s="383"/>
      <c r="RVU30" s="383"/>
      <c r="RVV30" s="383"/>
      <c r="RVW30" s="383"/>
      <c r="RVX30" s="383"/>
      <c r="RVY30" s="383"/>
      <c r="RVZ30" s="383"/>
      <c r="RWA30" s="383"/>
      <c r="RWB30" s="383"/>
      <c r="RWC30" s="383"/>
      <c r="RWD30" s="383"/>
      <c r="RWE30" s="383"/>
      <c r="RWF30" s="383"/>
      <c r="RWG30" s="383"/>
      <c r="RWH30" s="383"/>
      <c r="RWI30" s="383"/>
      <c r="RWJ30" s="383"/>
      <c r="RWK30" s="383"/>
      <c r="RWL30" s="383"/>
      <c r="RWM30" s="383"/>
      <c r="RWN30" s="383"/>
      <c r="RWO30" s="383"/>
      <c r="RWP30" s="383"/>
      <c r="RWQ30" s="383"/>
      <c r="RWR30" s="383"/>
      <c r="RWS30" s="383"/>
      <c r="RWT30" s="383"/>
      <c r="RWU30" s="383"/>
      <c r="RWV30" s="383"/>
      <c r="RWW30" s="383"/>
      <c r="RWX30" s="383"/>
      <c r="RWY30" s="383"/>
      <c r="RWZ30" s="383"/>
      <c r="RXA30" s="383"/>
      <c r="RXB30" s="383"/>
      <c r="RXC30" s="383"/>
      <c r="RXD30" s="383"/>
      <c r="RXE30" s="383"/>
      <c r="RXF30" s="383"/>
      <c r="RXG30" s="383"/>
      <c r="RXH30" s="383"/>
      <c r="RXI30" s="383"/>
      <c r="RXJ30" s="383"/>
      <c r="RXK30" s="383"/>
      <c r="RXL30" s="383"/>
      <c r="RXM30" s="383"/>
      <c r="RXN30" s="383"/>
      <c r="RXO30" s="383"/>
      <c r="RXP30" s="383"/>
      <c r="RXQ30" s="383"/>
      <c r="RXR30" s="383"/>
      <c r="RXS30" s="383"/>
      <c r="RXT30" s="383"/>
      <c r="RXU30" s="383"/>
      <c r="RXV30" s="383"/>
      <c r="RXW30" s="383"/>
      <c r="RXX30" s="383"/>
      <c r="RXY30" s="383"/>
      <c r="RXZ30" s="383"/>
      <c r="RYA30" s="383"/>
      <c r="RYB30" s="383"/>
      <c r="RYC30" s="383"/>
      <c r="RYD30" s="383"/>
      <c r="RYE30" s="383"/>
      <c r="RYF30" s="383"/>
      <c r="RYG30" s="383"/>
      <c r="RYH30" s="383"/>
      <c r="RYI30" s="383"/>
      <c r="RYJ30" s="383"/>
      <c r="RYK30" s="383"/>
      <c r="RYL30" s="383"/>
      <c r="RYM30" s="383"/>
      <c r="RYN30" s="383"/>
      <c r="RYO30" s="383"/>
      <c r="RYP30" s="383"/>
      <c r="RYQ30" s="383"/>
      <c r="RYR30" s="383"/>
      <c r="RYS30" s="383"/>
      <c r="RYT30" s="383"/>
      <c r="RYU30" s="383"/>
      <c r="RYV30" s="383"/>
      <c r="RYW30" s="383"/>
      <c r="RYX30" s="383"/>
      <c r="RYY30" s="383"/>
      <c r="RYZ30" s="383"/>
      <c r="RZA30" s="383"/>
      <c r="RZB30" s="383"/>
      <c r="RZC30" s="383"/>
      <c r="RZD30" s="383"/>
      <c r="RZE30" s="383"/>
      <c r="RZF30" s="383"/>
      <c r="RZG30" s="383"/>
      <c r="RZH30" s="383"/>
      <c r="RZI30" s="383"/>
      <c r="RZJ30" s="383"/>
      <c r="RZK30" s="383"/>
      <c r="RZL30" s="383"/>
      <c r="RZM30" s="383"/>
      <c r="RZN30" s="383"/>
      <c r="RZO30" s="383"/>
      <c r="RZP30" s="383"/>
      <c r="RZQ30" s="383"/>
      <c r="RZR30" s="383"/>
      <c r="RZS30" s="383"/>
      <c r="RZT30" s="383"/>
      <c r="RZU30" s="383"/>
      <c r="RZV30" s="383"/>
      <c r="RZW30" s="383"/>
      <c r="RZX30" s="383"/>
      <c r="RZY30" s="383"/>
      <c r="RZZ30" s="383"/>
      <c r="SAA30" s="383"/>
      <c r="SAB30" s="383"/>
      <c r="SAC30" s="383"/>
      <c r="SAD30" s="383"/>
      <c r="SAE30" s="383"/>
      <c r="SAF30" s="383"/>
      <c r="SAG30" s="383"/>
      <c r="SAH30" s="383"/>
      <c r="SAI30" s="383"/>
      <c r="SAJ30" s="383"/>
      <c r="SAK30" s="383"/>
      <c r="SAL30" s="383"/>
      <c r="SAM30" s="383"/>
      <c r="SAN30" s="383"/>
      <c r="SAO30" s="383"/>
      <c r="SAP30" s="383"/>
      <c r="SAQ30" s="383"/>
      <c r="SAR30" s="383"/>
      <c r="SAS30" s="383"/>
      <c r="SAT30" s="383"/>
      <c r="SAU30" s="383"/>
      <c r="SAV30" s="383"/>
      <c r="SAW30" s="383"/>
      <c r="SAX30" s="383"/>
      <c r="SAY30" s="383"/>
      <c r="SAZ30" s="383"/>
      <c r="SBA30" s="383"/>
      <c r="SBB30" s="383"/>
      <c r="SBC30" s="383"/>
      <c r="SBD30" s="383"/>
      <c r="SBE30" s="383"/>
      <c r="SBF30" s="383"/>
      <c r="SBG30" s="383"/>
      <c r="SBH30" s="383"/>
      <c r="SBI30" s="383"/>
      <c r="SBJ30" s="383"/>
      <c r="SBK30" s="383"/>
      <c r="SBL30" s="383"/>
      <c r="SBM30" s="383"/>
      <c r="SBN30" s="383"/>
      <c r="SBO30" s="383"/>
      <c r="SBP30" s="383"/>
      <c r="SBQ30" s="383"/>
      <c r="SBR30" s="383"/>
      <c r="SBS30" s="383"/>
      <c r="SBT30" s="383"/>
      <c r="SBU30" s="383"/>
      <c r="SBV30" s="383"/>
      <c r="SBW30" s="383"/>
      <c r="SBX30" s="383"/>
      <c r="SBY30" s="383"/>
      <c r="SBZ30" s="383"/>
      <c r="SCA30" s="383"/>
      <c r="SCB30" s="383"/>
      <c r="SCC30" s="383"/>
      <c r="SCD30" s="383"/>
      <c r="SCE30" s="383"/>
      <c r="SCF30" s="383"/>
      <c r="SCG30" s="383"/>
      <c r="SCH30" s="383"/>
      <c r="SCI30" s="383"/>
      <c r="SCJ30" s="383"/>
      <c r="SCK30" s="383"/>
      <c r="SCL30" s="383"/>
      <c r="SCM30" s="383"/>
      <c r="SCN30" s="383"/>
      <c r="SCO30" s="383"/>
      <c r="SCP30" s="383"/>
      <c r="SCQ30" s="383"/>
      <c r="SCR30" s="383"/>
      <c r="SCS30" s="383"/>
      <c r="SCT30" s="383"/>
      <c r="SCU30" s="383"/>
      <c r="SCV30" s="383"/>
      <c r="SCW30" s="383"/>
      <c r="SCX30" s="383"/>
      <c r="SCY30" s="383"/>
      <c r="SCZ30" s="383"/>
      <c r="SDA30" s="383"/>
      <c r="SDB30" s="383"/>
      <c r="SDC30" s="383"/>
      <c r="SDD30" s="383"/>
      <c r="SDE30" s="383"/>
      <c r="SDF30" s="383"/>
      <c r="SDG30" s="383"/>
      <c r="SDH30" s="383"/>
      <c r="SDI30" s="383"/>
      <c r="SDJ30" s="383"/>
      <c r="SDK30" s="383"/>
      <c r="SDL30" s="383"/>
      <c r="SDM30" s="383"/>
      <c r="SDN30" s="383"/>
      <c r="SDO30" s="383"/>
      <c r="SDP30" s="383"/>
      <c r="SDQ30" s="383"/>
      <c r="SDR30" s="383"/>
      <c r="SDS30" s="383"/>
      <c r="SDT30" s="383"/>
      <c r="SDU30" s="383"/>
      <c r="SDV30" s="383"/>
      <c r="SDW30" s="383"/>
      <c r="SDX30" s="383"/>
      <c r="SDY30" s="383"/>
      <c r="SDZ30" s="383"/>
      <c r="SEA30" s="383"/>
      <c r="SEB30" s="383"/>
      <c r="SEC30" s="383"/>
      <c r="SED30" s="383"/>
      <c r="SEE30" s="383"/>
      <c r="SEF30" s="383"/>
      <c r="SEG30" s="383"/>
      <c r="SEH30" s="383"/>
      <c r="SEI30" s="383"/>
      <c r="SEJ30" s="383"/>
      <c r="SEK30" s="383"/>
      <c r="SEL30" s="383"/>
      <c r="SEM30" s="383"/>
      <c r="SEN30" s="383"/>
      <c r="SEO30" s="383"/>
      <c r="SEP30" s="383"/>
      <c r="SEQ30" s="383"/>
      <c r="SER30" s="383"/>
      <c r="SES30" s="383"/>
      <c r="SET30" s="383"/>
      <c r="SEU30" s="383"/>
      <c r="SEV30" s="383"/>
      <c r="SEW30" s="383"/>
      <c r="SEX30" s="383"/>
      <c r="SEY30" s="383"/>
      <c r="SEZ30" s="383"/>
      <c r="SFA30" s="383"/>
      <c r="SFB30" s="383"/>
      <c r="SFC30" s="383"/>
      <c r="SFD30" s="383"/>
      <c r="SFE30" s="383"/>
      <c r="SFF30" s="383"/>
      <c r="SFG30" s="383"/>
      <c r="SFH30" s="383"/>
      <c r="SFI30" s="383"/>
      <c r="SFJ30" s="383"/>
      <c r="SFK30" s="383"/>
      <c r="SFL30" s="383"/>
      <c r="SFM30" s="383"/>
      <c r="SFN30" s="383"/>
      <c r="SFO30" s="383"/>
      <c r="SFP30" s="383"/>
      <c r="SFQ30" s="383"/>
      <c r="SFR30" s="383"/>
      <c r="SFS30" s="383"/>
      <c r="SFT30" s="383"/>
      <c r="SFU30" s="383"/>
      <c r="SFV30" s="383"/>
      <c r="SFW30" s="383"/>
      <c r="SFX30" s="383"/>
      <c r="SFY30" s="383"/>
      <c r="SFZ30" s="383"/>
      <c r="SGA30" s="383"/>
      <c r="SGB30" s="383"/>
      <c r="SGC30" s="383"/>
      <c r="SGD30" s="383"/>
      <c r="SGE30" s="383"/>
      <c r="SGF30" s="383"/>
      <c r="SGG30" s="383"/>
      <c r="SGH30" s="383"/>
      <c r="SGI30" s="383"/>
      <c r="SGJ30" s="383"/>
      <c r="SGK30" s="383"/>
      <c r="SGL30" s="383"/>
      <c r="SGM30" s="383"/>
      <c r="SGN30" s="383"/>
      <c r="SGO30" s="383"/>
      <c r="SGP30" s="383"/>
      <c r="SGQ30" s="383"/>
      <c r="SGR30" s="383"/>
      <c r="SGS30" s="383"/>
      <c r="SGT30" s="383"/>
      <c r="SGU30" s="383"/>
      <c r="SGV30" s="383"/>
      <c r="SGW30" s="383"/>
      <c r="SGX30" s="383"/>
      <c r="SGY30" s="383"/>
      <c r="SGZ30" s="383"/>
      <c r="SHA30" s="383"/>
      <c r="SHB30" s="383"/>
      <c r="SHC30" s="383"/>
      <c r="SHD30" s="383"/>
      <c r="SHE30" s="383"/>
      <c r="SHF30" s="383"/>
      <c r="SHG30" s="383"/>
      <c r="SHH30" s="383"/>
      <c r="SHI30" s="383"/>
      <c r="SHJ30" s="383"/>
      <c r="SHK30" s="383"/>
      <c r="SHL30" s="383"/>
      <c r="SHM30" s="383"/>
      <c r="SHN30" s="383"/>
      <c r="SHO30" s="383"/>
      <c r="SHP30" s="383"/>
      <c r="SHQ30" s="383"/>
      <c r="SHR30" s="383"/>
      <c r="SHS30" s="383"/>
      <c r="SHT30" s="383"/>
      <c r="SHU30" s="383"/>
      <c r="SHV30" s="383"/>
      <c r="SHW30" s="383"/>
      <c r="SHX30" s="383"/>
      <c r="SHY30" s="383"/>
      <c r="SHZ30" s="383"/>
      <c r="SIA30" s="383"/>
      <c r="SIB30" s="383"/>
      <c r="SIC30" s="383"/>
      <c r="SID30" s="383"/>
      <c r="SIE30" s="383"/>
      <c r="SIF30" s="383"/>
      <c r="SIG30" s="383"/>
      <c r="SIH30" s="383"/>
      <c r="SII30" s="383"/>
      <c r="SIJ30" s="383"/>
      <c r="SIK30" s="383"/>
      <c r="SIL30" s="383"/>
      <c r="SIM30" s="383"/>
      <c r="SIN30" s="383"/>
      <c r="SIO30" s="383"/>
      <c r="SIP30" s="383"/>
      <c r="SIQ30" s="383"/>
      <c r="SIR30" s="383"/>
      <c r="SIS30" s="383"/>
      <c r="SIT30" s="383"/>
      <c r="SIU30" s="383"/>
      <c r="SIV30" s="383"/>
      <c r="SIW30" s="383"/>
      <c r="SIX30" s="383"/>
      <c r="SIY30" s="383"/>
      <c r="SIZ30" s="383"/>
      <c r="SJA30" s="383"/>
      <c r="SJB30" s="383"/>
      <c r="SJC30" s="383"/>
      <c r="SJD30" s="383"/>
      <c r="SJE30" s="383"/>
      <c r="SJF30" s="383"/>
      <c r="SJG30" s="383"/>
      <c r="SJH30" s="383"/>
      <c r="SJI30" s="383"/>
      <c r="SJJ30" s="383"/>
      <c r="SJK30" s="383"/>
      <c r="SJL30" s="383"/>
      <c r="SJM30" s="383"/>
      <c r="SJN30" s="383"/>
      <c r="SJO30" s="383"/>
      <c r="SJP30" s="383"/>
      <c r="SJQ30" s="383"/>
      <c r="SJR30" s="383"/>
      <c r="SJS30" s="383"/>
      <c r="SJT30" s="383"/>
      <c r="SJU30" s="383"/>
      <c r="SJV30" s="383"/>
      <c r="SJW30" s="383"/>
      <c r="SJX30" s="383"/>
      <c r="SJY30" s="383"/>
      <c r="SJZ30" s="383"/>
      <c r="SKA30" s="383"/>
      <c r="SKB30" s="383"/>
      <c r="SKC30" s="383"/>
      <c r="SKD30" s="383"/>
      <c r="SKE30" s="383"/>
      <c r="SKF30" s="383"/>
      <c r="SKG30" s="383"/>
      <c r="SKH30" s="383"/>
      <c r="SKI30" s="383"/>
      <c r="SKJ30" s="383"/>
      <c r="SKK30" s="383"/>
      <c r="SKL30" s="383"/>
      <c r="SKM30" s="383"/>
      <c r="SKN30" s="383"/>
      <c r="SKO30" s="383"/>
      <c r="SKP30" s="383"/>
      <c r="SKQ30" s="383"/>
      <c r="SKR30" s="383"/>
      <c r="SKS30" s="383"/>
      <c r="SKT30" s="383"/>
      <c r="SKU30" s="383"/>
      <c r="SKV30" s="383"/>
      <c r="SKW30" s="383"/>
      <c r="SKX30" s="383"/>
      <c r="SKY30" s="383"/>
      <c r="SKZ30" s="383"/>
      <c r="SLA30" s="383"/>
      <c r="SLB30" s="383"/>
      <c r="SLC30" s="383"/>
      <c r="SLD30" s="383"/>
      <c r="SLE30" s="383"/>
      <c r="SLF30" s="383"/>
      <c r="SLG30" s="383"/>
      <c r="SLH30" s="383"/>
      <c r="SLI30" s="383"/>
      <c r="SLJ30" s="383"/>
      <c r="SLK30" s="383"/>
      <c r="SLL30" s="383"/>
      <c r="SLM30" s="383"/>
      <c r="SLN30" s="383"/>
      <c r="SLO30" s="383"/>
      <c r="SLP30" s="383"/>
      <c r="SLQ30" s="383"/>
      <c r="SLR30" s="383"/>
      <c r="SLS30" s="383"/>
      <c r="SLT30" s="383"/>
      <c r="SLU30" s="383"/>
      <c r="SLV30" s="383"/>
      <c r="SLW30" s="383"/>
      <c r="SLX30" s="383"/>
      <c r="SLY30" s="383"/>
      <c r="SLZ30" s="383"/>
      <c r="SMA30" s="383"/>
      <c r="SMB30" s="383"/>
      <c r="SMC30" s="383"/>
      <c r="SMD30" s="383"/>
      <c r="SME30" s="383"/>
      <c r="SMF30" s="383"/>
      <c r="SMG30" s="383"/>
      <c r="SMH30" s="383"/>
      <c r="SMI30" s="383"/>
      <c r="SMJ30" s="383"/>
      <c r="SMK30" s="383"/>
      <c r="SML30" s="383"/>
      <c r="SMM30" s="383"/>
      <c r="SMN30" s="383"/>
      <c r="SMO30" s="383"/>
      <c r="SMP30" s="383"/>
      <c r="SMQ30" s="383"/>
      <c r="SMR30" s="383"/>
      <c r="SMS30" s="383"/>
      <c r="SMT30" s="383"/>
      <c r="SMU30" s="383"/>
      <c r="SMV30" s="383"/>
      <c r="SMW30" s="383"/>
      <c r="SMX30" s="383"/>
      <c r="SMY30" s="383"/>
      <c r="SMZ30" s="383"/>
      <c r="SNA30" s="383"/>
      <c r="SNB30" s="383"/>
      <c r="SNC30" s="383"/>
      <c r="SND30" s="383"/>
      <c r="SNE30" s="383"/>
      <c r="SNF30" s="383"/>
      <c r="SNG30" s="383"/>
      <c r="SNH30" s="383"/>
      <c r="SNI30" s="383"/>
      <c r="SNJ30" s="383"/>
      <c r="SNK30" s="383"/>
      <c r="SNL30" s="383"/>
      <c r="SNM30" s="383"/>
      <c r="SNN30" s="383"/>
      <c r="SNO30" s="383"/>
      <c r="SNP30" s="383"/>
      <c r="SNQ30" s="383"/>
      <c r="SNR30" s="383"/>
      <c r="SNS30" s="383"/>
      <c r="SNT30" s="383"/>
      <c r="SNU30" s="383"/>
      <c r="SNV30" s="383"/>
      <c r="SNW30" s="383"/>
      <c r="SNX30" s="383"/>
      <c r="SNY30" s="383"/>
      <c r="SNZ30" s="383"/>
      <c r="SOA30" s="383"/>
      <c r="SOB30" s="383"/>
      <c r="SOC30" s="383"/>
      <c r="SOD30" s="383"/>
      <c r="SOE30" s="383"/>
      <c r="SOF30" s="383"/>
      <c r="SOG30" s="383"/>
      <c r="SOH30" s="383"/>
      <c r="SOI30" s="383"/>
      <c r="SOJ30" s="383"/>
      <c r="SOK30" s="383"/>
      <c r="SOL30" s="383"/>
      <c r="SOM30" s="383"/>
      <c r="SON30" s="383"/>
      <c r="SOO30" s="383"/>
      <c r="SOP30" s="383"/>
      <c r="SOQ30" s="383"/>
      <c r="SOR30" s="383"/>
      <c r="SOS30" s="383"/>
      <c r="SOT30" s="383"/>
      <c r="SOU30" s="383"/>
      <c r="SOV30" s="383"/>
      <c r="SOW30" s="383"/>
      <c r="SOX30" s="383"/>
      <c r="SOY30" s="383"/>
      <c r="SOZ30" s="383"/>
      <c r="SPA30" s="383"/>
      <c r="SPB30" s="383"/>
      <c r="SPC30" s="383"/>
      <c r="SPD30" s="383"/>
      <c r="SPE30" s="383"/>
      <c r="SPF30" s="383"/>
      <c r="SPG30" s="383"/>
      <c r="SPH30" s="383"/>
      <c r="SPI30" s="383"/>
      <c r="SPJ30" s="383"/>
      <c r="SPK30" s="383"/>
      <c r="SPL30" s="383"/>
      <c r="SPM30" s="383"/>
      <c r="SPN30" s="383"/>
      <c r="SPO30" s="383"/>
      <c r="SPP30" s="383"/>
      <c r="SPQ30" s="383"/>
      <c r="SPR30" s="383"/>
      <c r="SPS30" s="383"/>
      <c r="SPT30" s="383"/>
      <c r="SPU30" s="383"/>
      <c r="SPV30" s="383"/>
      <c r="SPW30" s="383"/>
      <c r="SPX30" s="383"/>
      <c r="SPY30" s="383"/>
      <c r="SPZ30" s="383"/>
      <c r="SQA30" s="383"/>
      <c r="SQB30" s="383"/>
      <c r="SQC30" s="383"/>
      <c r="SQD30" s="383"/>
      <c r="SQE30" s="383"/>
      <c r="SQF30" s="383"/>
      <c r="SQG30" s="383"/>
      <c r="SQH30" s="383"/>
      <c r="SQI30" s="383"/>
      <c r="SQJ30" s="383"/>
      <c r="SQK30" s="383"/>
      <c r="SQL30" s="383"/>
      <c r="SQM30" s="383"/>
      <c r="SQN30" s="383"/>
      <c r="SQO30" s="383"/>
      <c r="SQP30" s="383"/>
      <c r="SQQ30" s="383"/>
      <c r="SQR30" s="383"/>
      <c r="SQS30" s="383"/>
      <c r="SQT30" s="383"/>
      <c r="SQU30" s="383"/>
      <c r="SQV30" s="383"/>
      <c r="SQW30" s="383"/>
      <c r="SQX30" s="383"/>
      <c r="SQY30" s="383"/>
      <c r="SQZ30" s="383"/>
      <c r="SRA30" s="383"/>
      <c r="SRB30" s="383"/>
      <c r="SRC30" s="383"/>
      <c r="SRD30" s="383"/>
      <c r="SRE30" s="383"/>
      <c r="SRF30" s="383"/>
      <c r="SRG30" s="383"/>
      <c r="SRH30" s="383"/>
      <c r="SRI30" s="383"/>
      <c r="SRJ30" s="383"/>
      <c r="SRK30" s="383"/>
      <c r="SRL30" s="383"/>
      <c r="SRM30" s="383"/>
      <c r="SRN30" s="383"/>
      <c r="SRO30" s="383"/>
      <c r="SRP30" s="383"/>
      <c r="SRQ30" s="383"/>
      <c r="SRR30" s="383"/>
      <c r="SRS30" s="383"/>
      <c r="SRT30" s="383"/>
      <c r="SRU30" s="383"/>
      <c r="SRV30" s="383"/>
      <c r="SRW30" s="383"/>
      <c r="SRX30" s="383"/>
      <c r="SRY30" s="383"/>
      <c r="SRZ30" s="383"/>
      <c r="SSA30" s="383"/>
      <c r="SSB30" s="383"/>
      <c r="SSC30" s="383"/>
      <c r="SSD30" s="383"/>
      <c r="SSE30" s="383"/>
      <c r="SSF30" s="383"/>
      <c r="SSG30" s="383"/>
      <c r="SSH30" s="383"/>
      <c r="SSI30" s="383"/>
      <c r="SSJ30" s="383"/>
      <c r="SSK30" s="383"/>
      <c r="SSL30" s="383"/>
      <c r="SSM30" s="383"/>
      <c r="SSN30" s="383"/>
      <c r="SSO30" s="383"/>
      <c r="SSP30" s="383"/>
      <c r="SSQ30" s="383"/>
      <c r="SSR30" s="383"/>
      <c r="SSS30" s="383"/>
      <c r="SST30" s="383"/>
      <c r="SSU30" s="383"/>
      <c r="SSV30" s="383"/>
      <c r="SSW30" s="383"/>
      <c r="SSX30" s="383"/>
      <c r="SSY30" s="383"/>
      <c r="SSZ30" s="383"/>
      <c r="STA30" s="383"/>
      <c r="STB30" s="383"/>
      <c r="STC30" s="383"/>
      <c r="STD30" s="383"/>
      <c r="STE30" s="383"/>
      <c r="STF30" s="383"/>
      <c r="STG30" s="383"/>
      <c r="STH30" s="383"/>
      <c r="STI30" s="383"/>
      <c r="STJ30" s="383"/>
      <c r="STK30" s="383"/>
      <c r="STL30" s="383"/>
      <c r="STM30" s="383"/>
      <c r="STN30" s="383"/>
      <c r="STO30" s="383"/>
      <c r="STP30" s="383"/>
      <c r="STQ30" s="383"/>
      <c r="STR30" s="383"/>
      <c r="STS30" s="383"/>
      <c r="STT30" s="383"/>
      <c r="STU30" s="383"/>
      <c r="STV30" s="383"/>
      <c r="STW30" s="383"/>
      <c r="STX30" s="383"/>
      <c r="STY30" s="383"/>
      <c r="STZ30" s="383"/>
      <c r="SUA30" s="383"/>
      <c r="SUB30" s="383"/>
      <c r="SUC30" s="383"/>
      <c r="SUD30" s="383"/>
      <c r="SUE30" s="383"/>
      <c r="SUF30" s="383"/>
      <c r="SUG30" s="383"/>
      <c r="SUH30" s="383"/>
      <c r="SUI30" s="383"/>
      <c r="SUJ30" s="383"/>
      <c r="SUK30" s="383"/>
      <c r="SUL30" s="383"/>
      <c r="SUM30" s="383"/>
      <c r="SUN30" s="383"/>
      <c r="SUO30" s="383"/>
      <c r="SUP30" s="383"/>
      <c r="SUQ30" s="383"/>
      <c r="SUR30" s="383"/>
      <c r="SUS30" s="383"/>
      <c r="SUT30" s="383"/>
      <c r="SUU30" s="383"/>
      <c r="SUV30" s="383"/>
      <c r="SUW30" s="383"/>
      <c r="SUX30" s="383"/>
      <c r="SUY30" s="383"/>
      <c r="SUZ30" s="383"/>
      <c r="SVA30" s="383"/>
      <c r="SVB30" s="383"/>
      <c r="SVC30" s="383"/>
      <c r="SVD30" s="383"/>
      <c r="SVE30" s="383"/>
      <c r="SVF30" s="383"/>
      <c r="SVG30" s="383"/>
      <c r="SVH30" s="383"/>
      <c r="SVI30" s="383"/>
      <c r="SVJ30" s="383"/>
      <c r="SVK30" s="383"/>
      <c r="SVL30" s="383"/>
      <c r="SVM30" s="383"/>
      <c r="SVN30" s="383"/>
      <c r="SVO30" s="383"/>
      <c r="SVP30" s="383"/>
      <c r="SVQ30" s="383"/>
      <c r="SVR30" s="383"/>
      <c r="SVS30" s="383"/>
      <c r="SVT30" s="383"/>
      <c r="SVU30" s="383"/>
      <c r="SVV30" s="383"/>
      <c r="SVW30" s="383"/>
      <c r="SVX30" s="383"/>
      <c r="SVY30" s="383"/>
      <c r="SVZ30" s="383"/>
      <c r="SWA30" s="383"/>
      <c r="SWB30" s="383"/>
      <c r="SWC30" s="383"/>
      <c r="SWD30" s="383"/>
      <c r="SWE30" s="383"/>
      <c r="SWF30" s="383"/>
      <c r="SWG30" s="383"/>
      <c r="SWH30" s="383"/>
      <c r="SWI30" s="383"/>
      <c r="SWJ30" s="383"/>
      <c r="SWK30" s="383"/>
      <c r="SWL30" s="383"/>
      <c r="SWM30" s="383"/>
      <c r="SWN30" s="383"/>
      <c r="SWO30" s="383"/>
      <c r="SWP30" s="383"/>
      <c r="SWQ30" s="383"/>
      <c r="SWR30" s="383"/>
      <c r="SWS30" s="383"/>
      <c r="SWT30" s="383"/>
      <c r="SWU30" s="383"/>
      <c r="SWV30" s="383"/>
      <c r="SWW30" s="383"/>
      <c r="SWX30" s="383"/>
      <c r="SWY30" s="383"/>
      <c r="SWZ30" s="383"/>
      <c r="SXA30" s="383"/>
      <c r="SXB30" s="383"/>
      <c r="SXC30" s="383"/>
      <c r="SXD30" s="383"/>
      <c r="SXE30" s="383"/>
      <c r="SXF30" s="383"/>
      <c r="SXG30" s="383"/>
      <c r="SXH30" s="383"/>
      <c r="SXI30" s="383"/>
      <c r="SXJ30" s="383"/>
      <c r="SXK30" s="383"/>
      <c r="SXL30" s="383"/>
      <c r="SXM30" s="383"/>
      <c r="SXN30" s="383"/>
      <c r="SXO30" s="383"/>
      <c r="SXP30" s="383"/>
      <c r="SXQ30" s="383"/>
      <c r="SXR30" s="383"/>
      <c r="SXS30" s="383"/>
      <c r="SXT30" s="383"/>
      <c r="SXU30" s="383"/>
      <c r="SXV30" s="383"/>
      <c r="SXW30" s="383"/>
      <c r="SXX30" s="383"/>
      <c r="SXY30" s="383"/>
      <c r="SXZ30" s="383"/>
      <c r="SYA30" s="383"/>
      <c r="SYB30" s="383"/>
      <c r="SYC30" s="383"/>
      <c r="SYD30" s="383"/>
      <c r="SYE30" s="383"/>
      <c r="SYF30" s="383"/>
      <c r="SYG30" s="383"/>
      <c r="SYH30" s="383"/>
      <c r="SYI30" s="383"/>
      <c r="SYJ30" s="383"/>
      <c r="SYK30" s="383"/>
      <c r="SYL30" s="383"/>
      <c r="SYM30" s="383"/>
      <c r="SYN30" s="383"/>
      <c r="SYO30" s="383"/>
      <c r="SYP30" s="383"/>
      <c r="SYQ30" s="383"/>
      <c r="SYR30" s="383"/>
      <c r="SYS30" s="383"/>
      <c r="SYT30" s="383"/>
      <c r="SYU30" s="383"/>
      <c r="SYV30" s="383"/>
      <c r="SYW30" s="383"/>
      <c r="SYX30" s="383"/>
      <c r="SYY30" s="383"/>
      <c r="SYZ30" s="383"/>
      <c r="SZA30" s="383"/>
      <c r="SZB30" s="383"/>
      <c r="SZC30" s="383"/>
      <c r="SZD30" s="383"/>
      <c r="SZE30" s="383"/>
      <c r="SZF30" s="383"/>
      <c r="SZG30" s="383"/>
      <c r="SZH30" s="383"/>
      <c r="SZI30" s="383"/>
      <c r="SZJ30" s="383"/>
      <c r="SZK30" s="383"/>
      <c r="SZL30" s="383"/>
      <c r="SZM30" s="383"/>
      <c r="SZN30" s="383"/>
      <c r="SZO30" s="383"/>
      <c r="SZP30" s="383"/>
      <c r="SZQ30" s="383"/>
      <c r="SZR30" s="383"/>
      <c r="SZS30" s="383"/>
      <c r="SZT30" s="383"/>
      <c r="SZU30" s="383"/>
      <c r="SZV30" s="383"/>
      <c r="SZW30" s="383"/>
      <c r="SZX30" s="383"/>
      <c r="SZY30" s="383"/>
      <c r="SZZ30" s="383"/>
      <c r="TAA30" s="383"/>
      <c r="TAB30" s="383"/>
      <c r="TAC30" s="383"/>
      <c r="TAD30" s="383"/>
      <c r="TAE30" s="383"/>
      <c r="TAF30" s="383"/>
      <c r="TAG30" s="383"/>
      <c r="TAH30" s="383"/>
      <c r="TAI30" s="383"/>
      <c r="TAJ30" s="383"/>
      <c r="TAK30" s="383"/>
      <c r="TAL30" s="383"/>
      <c r="TAM30" s="383"/>
      <c r="TAN30" s="383"/>
      <c r="TAO30" s="383"/>
      <c r="TAP30" s="383"/>
      <c r="TAQ30" s="383"/>
      <c r="TAR30" s="383"/>
      <c r="TAS30" s="383"/>
      <c r="TAT30" s="383"/>
      <c r="TAU30" s="383"/>
      <c r="TAV30" s="383"/>
      <c r="TAW30" s="383"/>
      <c r="TAX30" s="383"/>
      <c r="TAY30" s="383"/>
      <c r="TAZ30" s="383"/>
      <c r="TBA30" s="383"/>
      <c r="TBB30" s="383"/>
      <c r="TBC30" s="383"/>
      <c r="TBD30" s="383"/>
      <c r="TBE30" s="383"/>
      <c r="TBF30" s="383"/>
      <c r="TBG30" s="383"/>
      <c r="TBH30" s="383"/>
      <c r="TBI30" s="383"/>
      <c r="TBJ30" s="383"/>
      <c r="TBK30" s="383"/>
      <c r="TBL30" s="383"/>
      <c r="TBM30" s="383"/>
      <c r="TBN30" s="383"/>
      <c r="TBO30" s="383"/>
      <c r="TBP30" s="383"/>
      <c r="TBQ30" s="383"/>
      <c r="TBR30" s="383"/>
      <c r="TBS30" s="383"/>
      <c r="TBT30" s="383"/>
      <c r="TBU30" s="383"/>
      <c r="TBV30" s="383"/>
      <c r="TBW30" s="383"/>
      <c r="TBX30" s="383"/>
      <c r="TBY30" s="383"/>
      <c r="TBZ30" s="383"/>
      <c r="TCA30" s="383"/>
      <c r="TCB30" s="383"/>
      <c r="TCC30" s="383"/>
      <c r="TCD30" s="383"/>
      <c r="TCE30" s="383"/>
      <c r="TCF30" s="383"/>
      <c r="TCG30" s="383"/>
      <c r="TCH30" s="383"/>
      <c r="TCI30" s="383"/>
      <c r="TCJ30" s="383"/>
      <c r="TCK30" s="383"/>
      <c r="TCL30" s="383"/>
      <c r="TCM30" s="383"/>
      <c r="TCN30" s="383"/>
      <c r="TCO30" s="383"/>
      <c r="TCP30" s="383"/>
      <c r="TCQ30" s="383"/>
      <c r="TCR30" s="383"/>
      <c r="TCS30" s="383"/>
      <c r="TCT30" s="383"/>
      <c r="TCU30" s="383"/>
      <c r="TCV30" s="383"/>
      <c r="TCW30" s="383"/>
      <c r="TCX30" s="383"/>
      <c r="TCY30" s="383"/>
      <c r="TCZ30" s="383"/>
      <c r="TDA30" s="383"/>
      <c r="TDB30" s="383"/>
      <c r="TDC30" s="383"/>
      <c r="TDD30" s="383"/>
      <c r="TDE30" s="383"/>
      <c r="TDF30" s="383"/>
      <c r="TDG30" s="383"/>
      <c r="TDH30" s="383"/>
      <c r="TDI30" s="383"/>
      <c r="TDJ30" s="383"/>
      <c r="TDK30" s="383"/>
      <c r="TDL30" s="383"/>
      <c r="TDM30" s="383"/>
      <c r="TDN30" s="383"/>
      <c r="TDO30" s="383"/>
      <c r="TDP30" s="383"/>
      <c r="TDQ30" s="383"/>
      <c r="TDR30" s="383"/>
      <c r="TDS30" s="383"/>
      <c r="TDT30" s="383"/>
      <c r="TDU30" s="383"/>
      <c r="TDV30" s="383"/>
      <c r="TDW30" s="383"/>
      <c r="TDX30" s="383"/>
      <c r="TDY30" s="383"/>
      <c r="TDZ30" s="383"/>
      <c r="TEA30" s="383"/>
      <c r="TEB30" s="383"/>
      <c r="TEC30" s="383"/>
      <c r="TED30" s="383"/>
      <c r="TEE30" s="383"/>
      <c r="TEF30" s="383"/>
      <c r="TEG30" s="383"/>
      <c r="TEH30" s="383"/>
      <c r="TEI30" s="383"/>
      <c r="TEJ30" s="383"/>
      <c r="TEK30" s="383"/>
      <c r="TEL30" s="383"/>
      <c r="TEM30" s="383"/>
      <c r="TEN30" s="383"/>
      <c r="TEO30" s="383"/>
      <c r="TEP30" s="383"/>
      <c r="TEQ30" s="383"/>
      <c r="TER30" s="383"/>
      <c r="TES30" s="383"/>
      <c r="TET30" s="383"/>
      <c r="TEU30" s="383"/>
      <c r="TEV30" s="383"/>
      <c r="TEW30" s="383"/>
      <c r="TEX30" s="383"/>
      <c r="TEY30" s="383"/>
      <c r="TEZ30" s="383"/>
      <c r="TFA30" s="383"/>
      <c r="TFB30" s="383"/>
      <c r="TFC30" s="383"/>
      <c r="TFD30" s="383"/>
      <c r="TFE30" s="383"/>
      <c r="TFF30" s="383"/>
      <c r="TFG30" s="383"/>
      <c r="TFH30" s="383"/>
      <c r="TFI30" s="383"/>
      <c r="TFJ30" s="383"/>
      <c r="TFK30" s="383"/>
      <c r="TFL30" s="383"/>
      <c r="TFM30" s="383"/>
      <c r="TFN30" s="383"/>
      <c r="TFO30" s="383"/>
      <c r="TFP30" s="383"/>
      <c r="TFQ30" s="383"/>
      <c r="TFR30" s="383"/>
      <c r="TFS30" s="383"/>
      <c r="TFT30" s="383"/>
      <c r="TFU30" s="383"/>
      <c r="TFV30" s="383"/>
      <c r="TFW30" s="383"/>
      <c r="TFX30" s="383"/>
      <c r="TFY30" s="383"/>
      <c r="TFZ30" s="383"/>
      <c r="TGA30" s="383"/>
      <c r="TGB30" s="383"/>
      <c r="TGC30" s="383"/>
      <c r="TGD30" s="383"/>
      <c r="TGE30" s="383"/>
      <c r="TGF30" s="383"/>
      <c r="TGG30" s="383"/>
      <c r="TGH30" s="383"/>
      <c r="TGI30" s="383"/>
      <c r="TGJ30" s="383"/>
      <c r="TGK30" s="383"/>
      <c r="TGL30" s="383"/>
      <c r="TGM30" s="383"/>
      <c r="TGN30" s="383"/>
      <c r="TGO30" s="383"/>
      <c r="TGP30" s="383"/>
      <c r="TGQ30" s="383"/>
      <c r="TGR30" s="383"/>
      <c r="TGS30" s="383"/>
      <c r="TGT30" s="383"/>
      <c r="TGU30" s="383"/>
      <c r="TGV30" s="383"/>
      <c r="TGW30" s="383"/>
      <c r="TGX30" s="383"/>
      <c r="TGY30" s="383"/>
      <c r="TGZ30" s="383"/>
      <c r="THA30" s="383"/>
      <c r="THB30" s="383"/>
      <c r="THC30" s="383"/>
      <c r="THD30" s="383"/>
      <c r="THE30" s="383"/>
      <c r="THF30" s="383"/>
      <c r="THG30" s="383"/>
      <c r="THH30" s="383"/>
      <c r="THI30" s="383"/>
      <c r="THJ30" s="383"/>
      <c r="THK30" s="383"/>
      <c r="THL30" s="383"/>
      <c r="THM30" s="383"/>
      <c r="THN30" s="383"/>
      <c r="THO30" s="383"/>
      <c r="THP30" s="383"/>
      <c r="THQ30" s="383"/>
      <c r="THR30" s="383"/>
      <c r="THS30" s="383"/>
      <c r="THT30" s="383"/>
      <c r="THU30" s="383"/>
      <c r="THV30" s="383"/>
      <c r="THW30" s="383"/>
      <c r="THX30" s="383"/>
      <c r="THY30" s="383"/>
      <c r="THZ30" s="383"/>
      <c r="TIA30" s="383"/>
      <c r="TIB30" s="383"/>
      <c r="TIC30" s="383"/>
      <c r="TID30" s="383"/>
      <c r="TIE30" s="383"/>
      <c r="TIF30" s="383"/>
      <c r="TIG30" s="383"/>
      <c r="TIH30" s="383"/>
      <c r="TII30" s="383"/>
      <c r="TIJ30" s="383"/>
      <c r="TIK30" s="383"/>
      <c r="TIL30" s="383"/>
      <c r="TIM30" s="383"/>
      <c r="TIN30" s="383"/>
      <c r="TIO30" s="383"/>
      <c r="TIP30" s="383"/>
      <c r="TIQ30" s="383"/>
      <c r="TIR30" s="383"/>
      <c r="TIS30" s="383"/>
      <c r="TIT30" s="383"/>
      <c r="TIU30" s="383"/>
      <c r="TIV30" s="383"/>
      <c r="TIW30" s="383"/>
      <c r="TIX30" s="383"/>
      <c r="TIY30" s="383"/>
      <c r="TIZ30" s="383"/>
      <c r="TJA30" s="383"/>
      <c r="TJB30" s="383"/>
      <c r="TJC30" s="383"/>
      <c r="TJD30" s="383"/>
      <c r="TJE30" s="383"/>
      <c r="TJF30" s="383"/>
      <c r="TJG30" s="383"/>
      <c r="TJH30" s="383"/>
      <c r="TJI30" s="383"/>
      <c r="TJJ30" s="383"/>
      <c r="TJK30" s="383"/>
      <c r="TJL30" s="383"/>
      <c r="TJM30" s="383"/>
      <c r="TJN30" s="383"/>
      <c r="TJO30" s="383"/>
      <c r="TJP30" s="383"/>
      <c r="TJQ30" s="383"/>
      <c r="TJR30" s="383"/>
      <c r="TJS30" s="383"/>
      <c r="TJT30" s="383"/>
      <c r="TJU30" s="383"/>
      <c r="TJV30" s="383"/>
      <c r="TJW30" s="383"/>
      <c r="TJX30" s="383"/>
      <c r="TJY30" s="383"/>
      <c r="TJZ30" s="383"/>
      <c r="TKA30" s="383"/>
      <c r="TKB30" s="383"/>
      <c r="TKC30" s="383"/>
      <c r="TKD30" s="383"/>
      <c r="TKE30" s="383"/>
      <c r="TKF30" s="383"/>
      <c r="TKG30" s="383"/>
      <c r="TKH30" s="383"/>
      <c r="TKI30" s="383"/>
      <c r="TKJ30" s="383"/>
      <c r="TKK30" s="383"/>
      <c r="TKL30" s="383"/>
      <c r="TKM30" s="383"/>
      <c r="TKN30" s="383"/>
      <c r="TKO30" s="383"/>
      <c r="TKP30" s="383"/>
      <c r="TKQ30" s="383"/>
      <c r="TKR30" s="383"/>
      <c r="TKS30" s="383"/>
      <c r="TKT30" s="383"/>
      <c r="TKU30" s="383"/>
      <c r="TKV30" s="383"/>
      <c r="TKW30" s="383"/>
      <c r="TKX30" s="383"/>
      <c r="TKY30" s="383"/>
      <c r="TKZ30" s="383"/>
      <c r="TLA30" s="383"/>
      <c r="TLB30" s="383"/>
      <c r="TLC30" s="383"/>
      <c r="TLD30" s="383"/>
      <c r="TLE30" s="383"/>
      <c r="TLF30" s="383"/>
      <c r="TLG30" s="383"/>
      <c r="TLH30" s="383"/>
      <c r="TLI30" s="383"/>
      <c r="TLJ30" s="383"/>
      <c r="TLK30" s="383"/>
      <c r="TLL30" s="383"/>
      <c r="TLM30" s="383"/>
      <c r="TLN30" s="383"/>
      <c r="TLO30" s="383"/>
      <c r="TLP30" s="383"/>
      <c r="TLQ30" s="383"/>
      <c r="TLR30" s="383"/>
      <c r="TLS30" s="383"/>
      <c r="TLT30" s="383"/>
      <c r="TLU30" s="383"/>
      <c r="TLV30" s="383"/>
      <c r="TLW30" s="383"/>
      <c r="TLX30" s="383"/>
      <c r="TLY30" s="383"/>
      <c r="TLZ30" s="383"/>
      <c r="TMA30" s="383"/>
      <c r="TMB30" s="383"/>
      <c r="TMC30" s="383"/>
      <c r="TMD30" s="383"/>
      <c r="TME30" s="383"/>
      <c r="TMF30" s="383"/>
      <c r="TMG30" s="383"/>
      <c r="TMH30" s="383"/>
      <c r="TMI30" s="383"/>
      <c r="TMJ30" s="383"/>
      <c r="TMK30" s="383"/>
      <c r="TML30" s="383"/>
      <c r="TMM30" s="383"/>
      <c r="TMN30" s="383"/>
      <c r="TMO30" s="383"/>
      <c r="TMP30" s="383"/>
      <c r="TMQ30" s="383"/>
      <c r="TMR30" s="383"/>
      <c r="TMS30" s="383"/>
      <c r="TMT30" s="383"/>
      <c r="TMU30" s="383"/>
      <c r="TMV30" s="383"/>
      <c r="TMW30" s="383"/>
      <c r="TMX30" s="383"/>
      <c r="TMY30" s="383"/>
      <c r="TMZ30" s="383"/>
      <c r="TNA30" s="383"/>
      <c r="TNB30" s="383"/>
      <c r="TNC30" s="383"/>
      <c r="TND30" s="383"/>
      <c r="TNE30" s="383"/>
      <c r="TNF30" s="383"/>
      <c r="TNG30" s="383"/>
      <c r="TNH30" s="383"/>
      <c r="TNI30" s="383"/>
      <c r="TNJ30" s="383"/>
      <c r="TNK30" s="383"/>
      <c r="TNL30" s="383"/>
      <c r="TNM30" s="383"/>
      <c r="TNN30" s="383"/>
      <c r="TNO30" s="383"/>
      <c r="TNP30" s="383"/>
      <c r="TNQ30" s="383"/>
      <c r="TNR30" s="383"/>
      <c r="TNS30" s="383"/>
      <c r="TNT30" s="383"/>
      <c r="TNU30" s="383"/>
      <c r="TNV30" s="383"/>
      <c r="TNW30" s="383"/>
      <c r="TNX30" s="383"/>
      <c r="TNY30" s="383"/>
      <c r="TNZ30" s="383"/>
      <c r="TOA30" s="383"/>
      <c r="TOB30" s="383"/>
      <c r="TOC30" s="383"/>
      <c r="TOD30" s="383"/>
      <c r="TOE30" s="383"/>
      <c r="TOF30" s="383"/>
      <c r="TOG30" s="383"/>
      <c r="TOH30" s="383"/>
      <c r="TOI30" s="383"/>
      <c r="TOJ30" s="383"/>
      <c r="TOK30" s="383"/>
      <c r="TOL30" s="383"/>
      <c r="TOM30" s="383"/>
      <c r="TON30" s="383"/>
      <c r="TOO30" s="383"/>
      <c r="TOP30" s="383"/>
      <c r="TOQ30" s="383"/>
      <c r="TOR30" s="383"/>
      <c r="TOS30" s="383"/>
      <c r="TOT30" s="383"/>
      <c r="TOU30" s="383"/>
      <c r="TOV30" s="383"/>
      <c r="TOW30" s="383"/>
      <c r="TOX30" s="383"/>
      <c r="TOY30" s="383"/>
      <c r="TOZ30" s="383"/>
      <c r="TPA30" s="383"/>
      <c r="TPB30" s="383"/>
      <c r="TPC30" s="383"/>
      <c r="TPD30" s="383"/>
      <c r="TPE30" s="383"/>
      <c r="TPF30" s="383"/>
      <c r="TPG30" s="383"/>
      <c r="TPH30" s="383"/>
      <c r="TPI30" s="383"/>
      <c r="TPJ30" s="383"/>
      <c r="TPK30" s="383"/>
      <c r="TPL30" s="383"/>
      <c r="TPM30" s="383"/>
      <c r="TPN30" s="383"/>
      <c r="TPO30" s="383"/>
      <c r="TPP30" s="383"/>
      <c r="TPQ30" s="383"/>
      <c r="TPR30" s="383"/>
      <c r="TPS30" s="383"/>
      <c r="TPT30" s="383"/>
      <c r="TPU30" s="383"/>
      <c r="TPV30" s="383"/>
      <c r="TPW30" s="383"/>
      <c r="TPX30" s="383"/>
      <c r="TPY30" s="383"/>
      <c r="TPZ30" s="383"/>
      <c r="TQA30" s="383"/>
      <c r="TQB30" s="383"/>
      <c r="TQC30" s="383"/>
      <c r="TQD30" s="383"/>
      <c r="TQE30" s="383"/>
      <c r="TQF30" s="383"/>
      <c r="TQG30" s="383"/>
      <c r="TQH30" s="383"/>
      <c r="TQI30" s="383"/>
      <c r="TQJ30" s="383"/>
      <c r="TQK30" s="383"/>
      <c r="TQL30" s="383"/>
      <c r="TQM30" s="383"/>
      <c r="TQN30" s="383"/>
      <c r="TQO30" s="383"/>
      <c r="TQP30" s="383"/>
      <c r="TQQ30" s="383"/>
      <c r="TQR30" s="383"/>
      <c r="TQS30" s="383"/>
      <c r="TQT30" s="383"/>
      <c r="TQU30" s="383"/>
      <c r="TQV30" s="383"/>
      <c r="TQW30" s="383"/>
      <c r="TQX30" s="383"/>
      <c r="TQY30" s="383"/>
      <c r="TQZ30" s="383"/>
      <c r="TRA30" s="383"/>
      <c r="TRB30" s="383"/>
      <c r="TRC30" s="383"/>
      <c r="TRD30" s="383"/>
      <c r="TRE30" s="383"/>
      <c r="TRF30" s="383"/>
      <c r="TRG30" s="383"/>
      <c r="TRH30" s="383"/>
      <c r="TRI30" s="383"/>
      <c r="TRJ30" s="383"/>
      <c r="TRK30" s="383"/>
      <c r="TRL30" s="383"/>
      <c r="TRM30" s="383"/>
      <c r="TRN30" s="383"/>
      <c r="TRO30" s="383"/>
      <c r="TRP30" s="383"/>
      <c r="TRQ30" s="383"/>
      <c r="TRR30" s="383"/>
      <c r="TRS30" s="383"/>
      <c r="TRT30" s="383"/>
      <c r="TRU30" s="383"/>
      <c r="TRV30" s="383"/>
      <c r="TRW30" s="383"/>
      <c r="TRX30" s="383"/>
      <c r="TRY30" s="383"/>
      <c r="TRZ30" s="383"/>
      <c r="TSA30" s="383"/>
      <c r="TSB30" s="383"/>
      <c r="TSC30" s="383"/>
      <c r="TSD30" s="383"/>
      <c r="TSE30" s="383"/>
      <c r="TSF30" s="383"/>
      <c r="TSG30" s="383"/>
      <c r="TSH30" s="383"/>
      <c r="TSI30" s="383"/>
      <c r="TSJ30" s="383"/>
      <c r="TSK30" s="383"/>
      <c r="TSL30" s="383"/>
      <c r="TSM30" s="383"/>
      <c r="TSN30" s="383"/>
      <c r="TSO30" s="383"/>
      <c r="TSP30" s="383"/>
      <c r="TSQ30" s="383"/>
      <c r="TSR30" s="383"/>
      <c r="TSS30" s="383"/>
      <c r="TST30" s="383"/>
      <c r="TSU30" s="383"/>
      <c r="TSV30" s="383"/>
      <c r="TSW30" s="383"/>
      <c r="TSX30" s="383"/>
      <c r="TSY30" s="383"/>
      <c r="TSZ30" s="383"/>
      <c r="TTA30" s="383"/>
      <c r="TTB30" s="383"/>
      <c r="TTC30" s="383"/>
      <c r="TTD30" s="383"/>
      <c r="TTE30" s="383"/>
      <c r="TTF30" s="383"/>
      <c r="TTG30" s="383"/>
      <c r="TTH30" s="383"/>
      <c r="TTI30" s="383"/>
      <c r="TTJ30" s="383"/>
      <c r="TTK30" s="383"/>
      <c r="TTL30" s="383"/>
      <c r="TTM30" s="383"/>
      <c r="TTN30" s="383"/>
      <c r="TTO30" s="383"/>
      <c r="TTP30" s="383"/>
      <c r="TTQ30" s="383"/>
      <c r="TTR30" s="383"/>
      <c r="TTS30" s="383"/>
      <c r="TTT30" s="383"/>
      <c r="TTU30" s="383"/>
      <c r="TTV30" s="383"/>
      <c r="TTW30" s="383"/>
      <c r="TTX30" s="383"/>
      <c r="TTY30" s="383"/>
      <c r="TTZ30" s="383"/>
      <c r="TUA30" s="383"/>
      <c r="TUB30" s="383"/>
      <c r="TUC30" s="383"/>
      <c r="TUD30" s="383"/>
      <c r="TUE30" s="383"/>
      <c r="TUF30" s="383"/>
      <c r="TUG30" s="383"/>
      <c r="TUH30" s="383"/>
      <c r="TUI30" s="383"/>
      <c r="TUJ30" s="383"/>
      <c r="TUK30" s="383"/>
      <c r="TUL30" s="383"/>
      <c r="TUM30" s="383"/>
      <c r="TUN30" s="383"/>
      <c r="TUO30" s="383"/>
      <c r="TUP30" s="383"/>
      <c r="TUQ30" s="383"/>
      <c r="TUR30" s="383"/>
      <c r="TUS30" s="383"/>
      <c r="TUT30" s="383"/>
      <c r="TUU30" s="383"/>
      <c r="TUV30" s="383"/>
      <c r="TUW30" s="383"/>
      <c r="TUX30" s="383"/>
      <c r="TUY30" s="383"/>
      <c r="TUZ30" s="383"/>
      <c r="TVA30" s="383"/>
      <c r="TVB30" s="383"/>
      <c r="TVC30" s="383"/>
      <c r="TVD30" s="383"/>
      <c r="TVE30" s="383"/>
      <c r="TVF30" s="383"/>
      <c r="TVG30" s="383"/>
      <c r="TVH30" s="383"/>
      <c r="TVI30" s="383"/>
      <c r="TVJ30" s="383"/>
      <c r="TVK30" s="383"/>
      <c r="TVL30" s="383"/>
      <c r="TVM30" s="383"/>
      <c r="TVN30" s="383"/>
      <c r="TVO30" s="383"/>
      <c r="TVP30" s="383"/>
      <c r="TVQ30" s="383"/>
      <c r="TVR30" s="383"/>
      <c r="TVS30" s="383"/>
      <c r="TVT30" s="383"/>
      <c r="TVU30" s="383"/>
      <c r="TVV30" s="383"/>
      <c r="TVW30" s="383"/>
      <c r="TVX30" s="383"/>
      <c r="TVY30" s="383"/>
      <c r="TVZ30" s="383"/>
      <c r="TWA30" s="383"/>
      <c r="TWB30" s="383"/>
      <c r="TWC30" s="383"/>
      <c r="TWD30" s="383"/>
      <c r="TWE30" s="383"/>
      <c r="TWF30" s="383"/>
      <c r="TWG30" s="383"/>
      <c r="TWH30" s="383"/>
      <c r="TWI30" s="383"/>
      <c r="TWJ30" s="383"/>
      <c r="TWK30" s="383"/>
      <c r="TWL30" s="383"/>
      <c r="TWM30" s="383"/>
      <c r="TWN30" s="383"/>
      <c r="TWO30" s="383"/>
      <c r="TWP30" s="383"/>
      <c r="TWQ30" s="383"/>
      <c r="TWR30" s="383"/>
      <c r="TWS30" s="383"/>
      <c r="TWT30" s="383"/>
      <c r="TWU30" s="383"/>
      <c r="TWV30" s="383"/>
      <c r="TWW30" s="383"/>
      <c r="TWX30" s="383"/>
      <c r="TWY30" s="383"/>
      <c r="TWZ30" s="383"/>
      <c r="TXA30" s="383"/>
      <c r="TXB30" s="383"/>
      <c r="TXC30" s="383"/>
      <c r="TXD30" s="383"/>
      <c r="TXE30" s="383"/>
      <c r="TXF30" s="383"/>
      <c r="TXG30" s="383"/>
      <c r="TXH30" s="383"/>
      <c r="TXI30" s="383"/>
      <c r="TXJ30" s="383"/>
      <c r="TXK30" s="383"/>
      <c r="TXL30" s="383"/>
      <c r="TXM30" s="383"/>
      <c r="TXN30" s="383"/>
      <c r="TXO30" s="383"/>
      <c r="TXP30" s="383"/>
      <c r="TXQ30" s="383"/>
      <c r="TXR30" s="383"/>
      <c r="TXS30" s="383"/>
      <c r="TXT30" s="383"/>
      <c r="TXU30" s="383"/>
      <c r="TXV30" s="383"/>
      <c r="TXW30" s="383"/>
      <c r="TXX30" s="383"/>
      <c r="TXY30" s="383"/>
      <c r="TXZ30" s="383"/>
      <c r="TYA30" s="383"/>
      <c r="TYB30" s="383"/>
      <c r="TYC30" s="383"/>
      <c r="TYD30" s="383"/>
      <c r="TYE30" s="383"/>
      <c r="TYF30" s="383"/>
      <c r="TYG30" s="383"/>
      <c r="TYH30" s="383"/>
      <c r="TYI30" s="383"/>
      <c r="TYJ30" s="383"/>
      <c r="TYK30" s="383"/>
      <c r="TYL30" s="383"/>
      <c r="TYM30" s="383"/>
      <c r="TYN30" s="383"/>
      <c r="TYO30" s="383"/>
      <c r="TYP30" s="383"/>
      <c r="TYQ30" s="383"/>
      <c r="TYR30" s="383"/>
      <c r="TYS30" s="383"/>
      <c r="TYT30" s="383"/>
      <c r="TYU30" s="383"/>
      <c r="TYV30" s="383"/>
      <c r="TYW30" s="383"/>
      <c r="TYX30" s="383"/>
      <c r="TYY30" s="383"/>
      <c r="TYZ30" s="383"/>
      <c r="TZA30" s="383"/>
      <c r="TZB30" s="383"/>
      <c r="TZC30" s="383"/>
      <c r="TZD30" s="383"/>
      <c r="TZE30" s="383"/>
      <c r="TZF30" s="383"/>
      <c r="TZG30" s="383"/>
      <c r="TZH30" s="383"/>
      <c r="TZI30" s="383"/>
      <c r="TZJ30" s="383"/>
      <c r="TZK30" s="383"/>
      <c r="TZL30" s="383"/>
      <c r="TZM30" s="383"/>
      <c r="TZN30" s="383"/>
      <c r="TZO30" s="383"/>
      <c r="TZP30" s="383"/>
      <c r="TZQ30" s="383"/>
      <c r="TZR30" s="383"/>
      <c r="TZS30" s="383"/>
      <c r="TZT30" s="383"/>
      <c r="TZU30" s="383"/>
      <c r="TZV30" s="383"/>
      <c r="TZW30" s="383"/>
      <c r="TZX30" s="383"/>
      <c r="TZY30" s="383"/>
      <c r="TZZ30" s="383"/>
      <c r="UAA30" s="383"/>
      <c r="UAB30" s="383"/>
      <c r="UAC30" s="383"/>
      <c r="UAD30" s="383"/>
      <c r="UAE30" s="383"/>
      <c r="UAF30" s="383"/>
      <c r="UAG30" s="383"/>
      <c r="UAH30" s="383"/>
      <c r="UAI30" s="383"/>
      <c r="UAJ30" s="383"/>
      <c r="UAK30" s="383"/>
      <c r="UAL30" s="383"/>
      <c r="UAM30" s="383"/>
      <c r="UAN30" s="383"/>
      <c r="UAO30" s="383"/>
      <c r="UAP30" s="383"/>
      <c r="UAQ30" s="383"/>
      <c r="UAR30" s="383"/>
      <c r="UAS30" s="383"/>
      <c r="UAT30" s="383"/>
      <c r="UAU30" s="383"/>
      <c r="UAV30" s="383"/>
      <c r="UAW30" s="383"/>
      <c r="UAX30" s="383"/>
      <c r="UAY30" s="383"/>
      <c r="UAZ30" s="383"/>
      <c r="UBA30" s="383"/>
      <c r="UBB30" s="383"/>
      <c r="UBC30" s="383"/>
      <c r="UBD30" s="383"/>
      <c r="UBE30" s="383"/>
      <c r="UBF30" s="383"/>
      <c r="UBG30" s="383"/>
      <c r="UBH30" s="383"/>
      <c r="UBI30" s="383"/>
      <c r="UBJ30" s="383"/>
      <c r="UBK30" s="383"/>
      <c r="UBL30" s="383"/>
      <c r="UBM30" s="383"/>
      <c r="UBN30" s="383"/>
      <c r="UBO30" s="383"/>
      <c r="UBP30" s="383"/>
      <c r="UBQ30" s="383"/>
      <c r="UBR30" s="383"/>
      <c r="UBS30" s="383"/>
      <c r="UBT30" s="383"/>
      <c r="UBU30" s="383"/>
      <c r="UBV30" s="383"/>
      <c r="UBW30" s="383"/>
      <c r="UBX30" s="383"/>
      <c r="UBY30" s="383"/>
      <c r="UBZ30" s="383"/>
      <c r="UCA30" s="383"/>
      <c r="UCB30" s="383"/>
      <c r="UCC30" s="383"/>
      <c r="UCD30" s="383"/>
      <c r="UCE30" s="383"/>
      <c r="UCF30" s="383"/>
      <c r="UCG30" s="383"/>
      <c r="UCH30" s="383"/>
      <c r="UCI30" s="383"/>
      <c r="UCJ30" s="383"/>
      <c r="UCK30" s="383"/>
      <c r="UCL30" s="383"/>
      <c r="UCM30" s="383"/>
      <c r="UCN30" s="383"/>
      <c r="UCO30" s="383"/>
      <c r="UCP30" s="383"/>
      <c r="UCQ30" s="383"/>
      <c r="UCR30" s="383"/>
      <c r="UCS30" s="383"/>
      <c r="UCT30" s="383"/>
      <c r="UCU30" s="383"/>
      <c r="UCV30" s="383"/>
      <c r="UCW30" s="383"/>
      <c r="UCX30" s="383"/>
      <c r="UCY30" s="383"/>
      <c r="UCZ30" s="383"/>
      <c r="UDA30" s="383"/>
      <c r="UDB30" s="383"/>
      <c r="UDC30" s="383"/>
      <c r="UDD30" s="383"/>
      <c r="UDE30" s="383"/>
      <c r="UDF30" s="383"/>
      <c r="UDG30" s="383"/>
      <c r="UDH30" s="383"/>
      <c r="UDI30" s="383"/>
      <c r="UDJ30" s="383"/>
      <c r="UDK30" s="383"/>
      <c r="UDL30" s="383"/>
      <c r="UDM30" s="383"/>
      <c r="UDN30" s="383"/>
      <c r="UDO30" s="383"/>
      <c r="UDP30" s="383"/>
      <c r="UDQ30" s="383"/>
      <c r="UDR30" s="383"/>
      <c r="UDS30" s="383"/>
      <c r="UDT30" s="383"/>
      <c r="UDU30" s="383"/>
      <c r="UDV30" s="383"/>
      <c r="UDW30" s="383"/>
      <c r="UDX30" s="383"/>
      <c r="UDY30" s="383"/>
      <c r="UDZ30" s="383"/>
      <c r="UEA30" s="383"/>
      <c r="UEB30" s="383"/>
      <c r="UEC30" s="383"/>
      <c r="UED30" s="383"/>
      <c r="UEE30" s="383"/>
      <c r="UEF30" s="383"/>
      <c r="UEG30" s="383"/>
      <c r="UEH30" s="383"/>
      <c r="UEI30" s="383"/>
      <c r="UEJ30" s="383"/>
      <c r="UEK30" s="383"/>
      <c r="UEL30" s="383"/>
      <c r="UEM30" s="383"/>
      <c r="UEN30" s="383"/>
      <c r="UEO30" s="383"/>
      <c r="UEP30" s="383"/>
      <c r="UEQ30" s="383"/>
      <c r="UER30" s="383"/>
      <c r="UES30" s="383"/>
      <c r="UET30" s="383"/>
      <c r="UEU30" s="383"/>
      <c r="UEV30" s="383"/>
      <c r="UEW30" s="383"/>
      <c r="UEX30" s="383"/>
      <c r="UEY30" s="383"/>
      <c r="UEZ30" s="383"/>
      <c r="UFA30" s="383"/>
      <c r="UFB30" s="383"/>
      <c r="UFC30" s="383"/>
      <c r="UFD30" s="383"/>
      <c r="UFE30" s="383"/>
      <c r="UFF30" s="383"/>
      <c r="UFG30" s="383"/>
      <c r="UFH30" s="383"/>
      <c r="UFI30" s="383"/>
      <c r="UFJ30" s="383"/>
      <c r="UFK30" s="383"/>
      <c r="UFL30" s="383"/>
      <c r="UFM30" s="383"/>
      <c r="UFN30" s="383"/>
      <c r="UFO30" s="383"/>
      <c r="UFP30" s="383"/>
      <c r="UFQ30" s="383"/>
      <c r="UFR30" s="383"/>
      <c r="UFS30" s="383"/>
      <c r="UFT30" s="383"/>
      <c r="UFU30" s="383"/>
      <c r="UFV30" s="383"/>
      <c r="UFW30" s="383"/>
      <c r="UFX30" s="383"/>
      <c r="UFY30" s="383"/>
      <c r="UFZ30" s="383"/>
      <c r="UGA30" s="383"/>
      <c r="UGB30" s="383"/>
      <c r="UGC30" s="383"/>
      <c r="UGD30" s="383"/>
      <c r="UGE30" s="383"/>
      <c r="UGF30" s="383"/>
      <c r="UGG30" s="383"/>
      <c r="UGH30" s="383"/>
      <c r="UGI30" s="383"/>
      <c r="UGJ30" s="383"/>
      <c r="UGK30" s="383"/>
      <c r="UGL30" s="383"/>
      <c r="UGM30" s="383"/>
      <c r="UGN30" s="383"/>
      <c r="UGO30" s="383"/>
      <c r="UGP30" s="383"/>
      <c r="UGQ30" s="383"/>
      <c r="UGR30" s="383"/>
      <c r="UGS30" s="383"/>
      <c r="UGT30" s="383"/>
      <c r="UGU30" s="383"/>
      <c r="UGV30" s="383"/>
      <c r="UGW30" s="383"/>
      <c r="UGX30" s="383"/>
      <c r="UGY30" s="383"/>
      <c r="UGZ30" s="383"/>
      <c r="UHA30" s="383"/>
      <c r="UHB30" s="383"/>
      <c r="UHC30" s="383"/>
      <c r="UHD30" s="383"/>
      <c r="UHE30" s="383"/>
      <c r="UHF30" s="383"/>
      <c r="UHG30" s="383"/>
      <c r="UHH30" s="383"/>
      <c r="UHI30" s="383"/>
      <c r="UHJ30" s="383"/>
      <c r="UHK30" s="383"/>
      <c r="UHL30" s="383"/>
      <c r="UHM30" s="383"/>
      <c r="UHN30" s="383"/>
      <c r="UHO30" s="383"/>
      <c r="UHP30" s="383"/>
      <c r="UHQ30" s="383"/>
      <c r="UHR30" s="383"/>
      <c r="UHS30" s="383"/>
      <c r="UHT30" s="383"/>
      <c r="UHU30" s="383"/>
      <c r="UHV30" s="383"/>
      <c r="UHW30" s="383"/>
      <c r="UHX30" s="383"/>
      <c r="UHY30" s="383"/>
      <c r="UHZ30" s="383"/>
      <c r="UIA30" s="383"/>
      <c r="UIB30" s="383"/>
      <c r="UIC30" s="383"/>
      <c r="UID30" s="383"/>
      <c r="UIE30" s="383"/>
      <c r="UIF30" s="383"/>
      <c r="UIG30" s="383"/>
      <c r="UIH30" s="383"/>
      <c r="UII30" s="383"/>
      <c r="UIJ30" s="383"/>
      <c r="UIK30" s="383"/>
      <c r="UIL30" s="383"/>
      <c r="UIM30" s="383"/>
      <c r="UIN30" s="383"/>
      <c r="UIO30" s="383"/>
      <c r="UIP30" s="383"/>
      <c r="UIQ30" s="383"/>
      <c r="UIR30" s="383"/>
      <c r="UIS30" s="383"/>
      <c r="UIT30" s="383"/>
      <c r="UIU30" s="383"/>
      <c r="UIV30" s="383"/>
      <c r="UIW30" s="383"/>
      <c r="UIX30" s="383"/>
      <c r="UIY30" s="383"/>
      <c r="UIZ30" s="383"/>
      <c r="UJA30" s="383"/>
      <c r="UJB30" s="383"/>
      <c r="UJC30" s="383"/>
      <c r="UJD30" s="383"/>
      <c r="UJE30" s="383"/>
      <c r="UJF30" s="383"/>
      <c r="UJG30" s="383"/>
      <c r="UJH30" s="383"/>
      <c r="UJI30" s="383"/>
      <c r="UJJ30" s="383"/>
      <c r="UJK30" s="383"/>
      <c r="UJL30" s="383"/>
      <c r="UJM30" s="383"/>
      <c r="UJN30" s="383"/>
      <c r="UJO30" s="383"/>
      <c r="UJP30" s="383"/>
      <c r="UJQ30" s="383"/>
      <c r="UJR30" s="383"/>
      <c r="UJS30" s="383"/>
      <c r="UJT30" s="383"/>
      <c r="UJU30" s="383"/>
      <c r="UJV30" s="383"/>
      <c r="UJW30" s="383"/>
      <c r="UJX30" s="383"/>
      <c r="UJY30" s="383"/>
      <c r="UJZ30" s="383"/>
      <c r="UKA30" s="383"/>
      <c r="UKB30" s="383"/>
      <c r="UKC30" s="383"/>
      <c r="UKD30" s="383"/>
      <c r="UKE30" s="383"/>
      <c r="UKF30" s="383"/>
      <c r="UKG30" s="383"/>
      <c r="UKH30" s="383"/>
      <c r="UKI30" s="383"/>
      <c r="UKJ30" s="383"/>
      <c r="UKK30" s="383"/>
      <c r="UKL30" s="383"/>
      <c r="UKM30" s="383"/>
      <c r="UKN30" s="383"/>
      <c r="UKO30" s="383"/>
      <c r="UKP30" s="383"/>
      <c r="UKQ30" s="383"/>
      <c r="UKR30" s="383"/>
      <c r="UKS30" s="383"/>
      <c r="UKT30" s="383"/>
      <c r="UKU30" s="383"/>
      <c r="UKV30" s="383"/>
      <c r="UKW30" s="383"/>
      <c r="UKX30" s="383"/>
      <c r="UKY30" s="383"/>
      <c r="UKZ30" s="383"/>
      <c r="ULA30" s="383"/>
      <c r="ULB30" s="383"/>
      <c r="ULC30" s="383"/>
      <c r="ULD30" s="383"/>
      <c r="ULE30" s="383"/>
      <c r="ULF30" s="383"/>
      <c r="ULG30" s="383"/>
      <c r="ULH30" s="383"/>
      <c r="ULI30" s="383"/>
      <c r="ULJ30" s="383"/>
      <c r="ULK30" s="383"/>
      <c r="ULL30" s="383"/>
      <c r="ULM30" s="383"/>
      <c r="ULN30" s="383"/>
      <c r="ULO30" s="383"/>
      <c r="ULP30" s="383"/>
      <c r="ULQ30" s="383"/>
      <c r="ULR30" s="383"/>
      <c r="ULS30" s="383"/>
      <c r="ULT30" s="383"/>
      <c r="ULU30" s="383"/>
      <c r="ULV30" s="383"/>
      <c r="ULW30" s="383"/>
      <c r="ULX30" s="383"/>
      <c r="ULY30" s="383"/>
      <c r="ULZ30" s="383"/>
      <c r="UMA30" s="383"/>
      <c r="UMB30" s="383"/>
      <c r="UMC30" s="383"/>
      <c r="UMD30" s="383"/>
      <c r="UME30" s="383"/>
      <c r="UMF30" s="383"/>
      <c r="UMG30" s="383"/>
      <c r="UMH30" s="383"/>
      <c r="UMI30" s="383"/>
      <c r="UMJ30" s="383"/>
      <c r="UMK30" s="383"/>
      <c r="UML30" s="383"/>
      <c r="UMM30" s="383"/>
      <c r="UMN30" s="383"/>
      <c r="UMO30" s="383"/>
      <c r="UMP30" s="383"/>
      <c r="UMQ30" s="383"/>
      <c r="UMR30" s="383"/>
      <c r="UMS30" s="383"/>
      <c r="UMT30" s="383"/>
      <c r="UMU30" s="383"/>
      <c r="UMV30" s="383"/>
      <c r="UMW30" s="383"/>
      <c r="UMX30" s="383"/>
      <c r="UMY30" s="383"/>
      <c r="UMZ30" s="383"/>
      <c r="UNA30" s="383"/>
      <c r="UNB30" s="383"/>
      <c r="UNC30" s="383"/>
      <c r="UND30" s="383"/>
      <c r="UNE30" s="383"/>
      <c r="UNF30" s="383"/>
      <c r="UNG30" s="383"/>
      <c r="UNH30" s="383"/>
      <c r="UNI30" s="383"/>
      <c r="UNJ30" s="383"/>
      <c r="UNK30" s="383"/>
      <c r="UNL30" s="383"/>
      <c r="UNM30" s="383"/>
      <c r="UNN30" s="383"/>
      <c r="UNO30" s="383"/>
      <c r="UNP30" s="383"/>
      <c r="UNQ30" s="383"/>
      <c r="UNR30" s="383"/>
      <c r="UNS30" s="383"/>
      <c r="UNT30" s="383"/>
      <c r="UNU30" s="383"/>
      <c r="UNV30" s="383"/>
      <c r="UNW30" s="383"/>
      <c r="UNX30" s="383"/>
      <c r="UNY30" s="383"/>
      <c r="UNZ30" s="383"/>
      <c r="UOA30" s="383"/>
      <c r="UOB30" s="383"/>
      <c r="UOC30" s="383"/>
      <c r="UOD30" s="383"/>
      <c r="UOE30" s="383"/>
      <c r="UOF30" s="383"/>
      <c r="UOG30" s="383"/>
      <c r="UOH30" s="383"/>
      <c r="UOI30" s="383"/>
      <c r="UOJ30" s="383"/>
      <c r="UOK30" s="383"/>
      <c r="UOL30" s="383"/>
      <c r="UOM30" s="383"/>
      <c r="UON30" s="383"/>
      <c r="UOO30" s="383"/>
      <c r="UOP30" s="383"/>
      <c r="UOQ30" s="383"/>
      <c r="UOR30" s="383"/>
      <c r="UOS30" s="383"/>
      <c r="UOT30" s="383"/>
      <c r="UOU30" s="383"/>
      <c r="UOV30" s="383"/>
      <c r="UOW30" s="383"/>
      <c r="UOX30" s="383"/>
      <c r="UOY30" s="383"/>
      <c r="UOZ30" s="383"/>
      <c r="UPA30" s="383"/>
      <c r="UPB30" s="383"/>
      <c r="UPC30" s="383"/>
      <c r="UPD30" s="383"/>
      <c r="UPE30" s="383"/>
      <c r="UPF30" s="383"/>
      <c r="UPG30" s="383"/>
      <c r="UPH30" s="383"/>
      <c r="UPI30" s="383"/>
      <c r="UPJ30" s="383"/>
      <c r="UPK30" s="383"/>
      <c r="UPL30" s="383"/>
      <c r="UPM30" s="383"/>
      <c r="UPN30" s="383"/>
      <c r="UPO30" s="383"/>
      <c r="UPP30" s="383"/>
      <c r="UPQ30" s="383"/>
      <c r="UPR30" s="383"/>
      <c r="UPS30" s="383"/>
      <c r="UPT30" s="383"/>
      <c r="UPU30" s="383"/>
      <c r="UPV30" s="383"/>
      <c r="UPW30" s="383"/>
      <c r="UPX30" s="383"/>
      <c r="UPY30" s="383"/>
      <c r="UPZ30" s="383"/>
      <c r="UQA30" s="383"/>
      <c r="UQB30" s="383"/>
      <c r="UQC30" s="383"/>
      <c r="UQD30" s="383"/>
      <c r="UQE30" s="383"/>
      <c r="UQF30" s="383"/>
      <c r="UQG30" s="383"/>
      <c r="UQH30" s="383"/>
      <c r="UQI30" s="383"/>
      <c r="UQJ30" s="383"/>
      <c r="UQK30" s="383"/>
      <c r="UQL30" s="383"/>
      <c r="UQM30" s="383"/>
      <c r="UQN30" s="383"/>
      <c r="UQO30" s="383"/>
      <c r="UQP30" s="383"/>
      <c r="UQQ30" s="383"/>
      <c r="UQR30" s="383"/>
      <c r="UQS30" s="383"/>
      <c r="UQT30" s="383"/>
      <c r="UQU30" s="383"/>
      <c r="UQV30" s="383"/>
      <c r="UQW30" s="383"/>
      <c r="UQX30" s="383"/>
      <c r="UQY30" s="383"/>
      <c r="UQZ30" s="383"/>
      <c r="URA30" s="383"/>
      <c r="URB30" s="383"/>
      <c r="URC30" s="383"/>
      <c r="URD30" s="383"/>
      <c r="URE30" s="383"/>
      <c r="URF30" s="383"/>
      <c r="URG30" s="383"/>
      <c r="URH30" s="383"/>
      <c r="URI30" s="383"/>
      <c r="URJ30" s="383"/>
      <c r="URK30" s="383"/>
      <c r="URL30" s="383"/>
      <c r="URM30" s="383"/>
      <c r="URN30" s="383"/>
      <c r="URO30" s="383"/>
      <c r="URP30" s="383"/>
      <c r="URQ30" s="383"/>
      <c r="URR30" s="383"/>
      <c r="URS30" s="383"/>
      <c r="URT30" s="383"/>
      <c r="URU30" s="383"/>
      <c r="URV30" s="383"/>
      <c r="URW30" s="383"/>
      <c r="URX30" s="383"/>
      <c r="URY30" s="383"/>
      <c r="URZ30" s="383"/>
      <c r="USA30" s="383"/>
      <c r="USB30" s="383"/>
      <c r="USC30" s="383"/>
      <c r="USD30" s="383"/>
      <c r="USE30" s="383"/>
      <c r="USF30" s="383"/>
      <c r="USG30" s="383"/>
      <c r="USH30" s="383"/>
      <c r="USI30" s="383"/>
      <c r="USJ30" s="383"/>
      <c r="USK30" s="383"/>
      <c r="USL30" s="383"/>
      <c r="USM30" s="383"/>
      <c r="USN30" s="383"/>
      <c r="USO30" s="383"/>
      <c r="USP30" s="383"/>
      <c r="USQ30" s="383"/>
      <c r="USR30" s="383"/>
      <c r="USS30" s="383"/>
      <c r="UST30" s="383"/>
      <c r="USU30" s="383"/>
      <c r="USV30" s="383"/>
      <c r="USW30" s="383"/>
      <c r="USX30" s="383"/>
      <c r="USY30" s="383"/>
      <c r="USZ30" s="383"/>
      <c r="UTA30" s="383"/>
      <c r="UTB30" s="383"/>
      <c r="UTC30" s="383"/>
      <c r="UTD30" s="383"/>
      <c r="UTE30" s="383"/>
      <c r="UTF30" s="383"/>
      <c r="UTG30" s="383"/>
      <c r="UTH30" s="383"/>
      <c r="UTI30" s="383"/>
      <c r="UTJ30" s="383"/>
      <c r="UTK30" s="383"/>
      <c r="UTL30" s="383"/>
      <c r="UTM30" s="383"/>
      <c r="UTN30" s="383"/>
      <c r="UTO30" s="383"/>
      <c r="UTP30" s="383"/>
      <c r="UTQ30" s="383"/>
      <c r="UTR30" s="383"/>
      <c r="UTS30" s="383"/>
      <c r="UTT30" s="383"/>
      <c r="UTU30" s="383"/>
      <c r="UTV30" s="383"/>
      <c r="UTW30" s="383"/>
      <c r="UTX30" s="383"/>
      <c r="UTY30" s="383"/>
      <c r="UTZ30" s="383"/>
      <c r="UUA30" s="383"/>
      <c r="UUB30" s="383"/>
      <c r="UUC30" s="383"/>
      <c r="UUD30" s="383"/>
      <c r="UUE30" s="383"/>
      <c r="UUF30" s="383"/>
      <c r="UUG30" s="383"/>
      <c r="UUH30" s="383"/>
      <c r="UUI30" s="383"/>
      <c r="UUJ30" s="383"/>
      <c r="UUK30" s="383"/>
      <c r="UUL30" s="383"/>
      <c r="UUM30" s="383"/>
      <c r="UUN30" s="383"/>
      <c r="UUO30" s="383"/>
      <c r="UUP30" s="383"/>
      <c r="UUQ30" s="383"/>
      <c r="UUR30" s="383"/>
      <c r="UUS30" s="383"/>
      <c r="UUT30" s="383"/>
      <c r="UUU30" s="383"/>
      <c r="UUV30" s="383"/>
      <c r="UUW30" s="383"/>
      <c r="UUX30" s="383"/>
      <c r="UUY30" s="383"/>
      <c r="UUZ30" s="383"/>
      <c r="UVA30" s="383"/>
      <c r="UVB30" s="383"/>
      <c r="UVC30" s="383"/>
      <c r="UVD30" s="383"/>
      <c r="UVE30" s="383"/>
      <c r="UVF30" s="383"/>
      <c r="UVG30" s="383"/>
      <c r="UVH30" s="383"/>
      <c r="UVI30" s="383"/>
      <c r="UVJ30" s="383"/>
      <c r="UVK30" s="383"/>
      <c r="UVL30" s="383"/>
      <c r="UVM30" s="383"/>
      <c r="UVN30" s="383"/>
      <c r="UVO30" s="383"/>
      <c r="UVP30" s="383"/>
      <c r="UVQ30" s="383"/>
      <c r="UVR30" s="383"/>
      <c r="UVS30" s="383"/>
      <c r="UVT30" s="383"/>
      <c r="UVU30" s="383"/>
      <c r="UVV30" s="383"/>
      <c r="UVW30" s="383"/>
      <c r="UVX30" s="383"/>
      <c r="UVY30" s="383"/>
      <c r="UVZ30" s="383"/>
      <c r="UWA30" s="383"/>
      <c r="UWB30" s="383"/>
      <c r="UWC30" s="383"/>
      <c r="UWD30" s="383"/>
      <c r="UWE30" s="383"/>
      <c r="UWF30" s="383"/>
      <c r="UWG30" s="383"/>
      <c r="UWH30" s="383"/>
      <c r="UWI30" s="383"/>
      <c r="UWJ30" s="383"/>
      <c r="UWK30" s="383"/>
      <c r="UWL30" s="383"/>
      <c r="UWM30" s="383"/>
      <c r="UWN30" s="383"/>
      <c r="UWO30" s="383"/>
      <c r="UWP30" s="383"/>
      <c r="UWQ30" s="383"/>
      <c r="UWR30" s="383"/>
      <c r="UWS30" s="383"/>
      <c r="UWT30" s="383"/>
      <c r="UWU30" s="383"/>
      <c r="UWV30" s="383"/>
      <c r="UWW30" s="383"/>
      <c r="UWX30" s="383"/>
      <c r="UWY30" s="383"/>
      <c r="UWZ30" s="383"/>
      <c r="UXA30" s="383"/>
      <c r="UXB30" s="383"/>
      <c r="UXC30" s="383"/>
      <c r="UXD30" s="383"/>
      <c r="UXE30" s="383"/>
      <c r="UXF30" s="383"/>
      <c r="UXG30" s="383"/>
      <c r="UXH30" s="383"/>
      <c r="UXI30" s="383"/>
      <c r="UXJ30" s="383"/>
      <c r="UXK30" s="383"/>
      <c r="UXL30" s="383"/>
      <c r="UXM30" s="383"/>
      <c r="UXN30" s="383"/>
      <c r="UXO30" s="383"/>
      <c r="UXP30" s="383"/>
      <c r="UXQ30" s="383"/>
      <c r="UXR30" s="383"/>
      <c r="UXS30" s="383"/>
      <c r="UXT30" s="383"/>
      <c r="UXU30" s="383"/>
      <c r="UXV30" s="383"/>
      <c r="UXW30" s="383"/>
      <c r="UXX30" s="383"/>
      <c r="UXY30" s="383"/>
      <c r="UXZ30" s="383"/>
      <c r="UYA30" s="383"/>
      <c r="UYB30" s="383"/>
      <c r="UYC30" s="383"/>
      <c r="UYD30" s="383"/>
      <c r="UYE30" s="383"/>
      <c r="UYF30" s="383"/>
      <c r="UYG30" s="383"/>
      <c r="UYH30" s="383"/>
      <c r="UYI30" s="383"/>
      <c r="UYJ30" s="383"/>
      <c r="UYK30" s="383"/>
      <c r="UYL30" s="383"/>
      <c r="UYM30" s="383"/>
      <c r="UYN30" s="383"/>
      <c r="UYO30" s="383"/>
      <c r="UYP30" s="383"/>
      <c r="UYQ30" s="383"/>
      <c r="UYR30" s="383"/>
      <c r="UYS30" s="383"/>
      <c r="UYT30" s="383"/>
      <c r="UYU30" s="383"/>
      <c r="UYV30" s="383"/>
      <c r="UYW30" s="383"/>
      <c r="UYX30" s="383"/>
      <c r="UYY30" s="383"/>
      <c r="UYZ30" s="383"/>
      <c r="UZA30" s="383"/>
      <c r="UZB30" s="383"/>
      <c r="UZC30" s="383"/>
      <c r="UZD30" s="383"/>
      <c r="UZE30" s="383"/>
      <c r="UZF30" s="383"/>
      <c r="UZG30" s="383"/>
      <c r="UZH30" s="383"/>
      <c r="UZI30" s="383"/>
      <c r="UZJ30" s="383"/>
      <c r="UZK30" s="383"/>
      <c r="UZL30" s="383"/>
      <c r="UZM30" s="383"/>
      <c r="UZN30" s="383"/>
      <c r="UZO30" s="383"/>
      <c r="UZP30" s="383"/>
      <c r="UZQ30" s="383"/>
      <c r="UZR30" s="383"/>
      <c r="UZS30" s="383"/>
      <c r="UZT30" s="383"/>
      <c r="UZU30" s="383"/>
      <c r="UZV30" s="383"/>
      <c r="UZW30" s="383"/>
      <c r="UZX30" s="383"/>
      <c r="UZY30" s="383"/>
      <c r="UZZ30" s="383"/>
      <c r="VAA30" s="383"/>
      <c r="VAB30" s="383"/>
      <c r="VAC30" s="383"/>
      <c r="VAD30" s="383"/>
      <c r="VAE30" s="383"/>
      <c r="VAF30" s="383"/>
      <c r="VAG30" s="383"/>
      <c r="VAH30" s="383"/>
      <c r="VAI30" s="383"/>
      <c r="VAJ30" s="383"/>
      <c r="VAK30" s="383"/>
      <c r="VAL30" s="383"/>
      <c r="VAM30" s="383"/>
      <c r="VAN30" s="383"/>
      <c r="VAO30" s="383"/>
      <c r="VAP30" s="383"/>
      <c r="VAQ30" s="383"/>
      <c r="VAR30" s="383"/>
      <c r="VAS30" s="383"/>
      <c r="VAT30" s="383"/>
      <c r="VAU30" s="383"/>
      <c r="VAV30" s="383"/>
      <c r="VAW30" s="383"/>
      <c r="VAX30" s="383"/>
      <c r="VAY30" s="383"/>
      <c r="VAZ30" s="383"/>
      <c r="VBA30" s="383"/>
      <c r="VBB30" s="383"/>
      <c r="VBC30" s="383"/>
      <c r="VBD30" s="383"/>
      <c r="VBE30" s="383"/>
      <c r="VBF30" s="383"/>
      <c r="VBG30" s="383"/>
      <c r="VBH30" s="383"/>
      <c r="VBI30" s="383"/>
      <c r="VBJ30" s="383"/>
      <c r="VBK30" s="383"/>
      <c r="VBL30" s="383"/>
      <c r="VBM30" s="383"/>
      <c r="VBN30" s="383"/>
      <c r="VBO30" s="383"/>
      <c r="VBP30" s="383"/>
      <c r="VBQ30" s="383"/>
      <c r="VBR30" s="383"/>
      <c r="VBS30" s="383"/>
      <c r="VBT30" s="383"/>
      <c r="VBU30" s="383"/>
      <c r="VBV30" s="383"/>
      <c r="VBW30" s="383"/>
      <c r="VBX30" s="383"/>
      <c r="VBY30" s="383"/>
      <c r="VBZ30" s="383"/>
      <c r="VCA30" s="383"/>
      <c r="VCB30" s="383"/>
      <c r="VCC30" s="383"/>
      <c r="VCD30" s="383"/>
      <c r="VCE30" s="383"/>
      <c r="VCF30" s="383"/>
      <c r="VCG30" s="383"/>
      <c r="VCH30" s="383"/>
      <c r="VCI30" s="383"/>
      <c r="VCJ30" s="383"/>
      <c r="VCK30" s="383"/>
      <c r="VCL30" s="383"/>
      <c r="VCM30" s="383"/>
      <c r="VCN30" s="383"/>
      <c r="VCO30" s="383"/>
      <c r="VCP30" s="383"/>
      <c r="VCQ30" s="383"/>
      <c r="VCR30" s="383"/>
      <c r="VCS30" s="383"/>
      <c r="VCT30" s="383"/>
      <c r="VCU30" s="383"/>
      <c r="VCV30" s="383"/>
      <c r="VCW30" s="383"/>
      <c r="VCX30" s="383"/>
      <c r="VCY30" s="383"/>
      <c r="VCZ30" s="383"/>
      <c r="VDA30" s="383"/>
      <c r="VDB30" s="383"/>
      <c r="VDC30" s="383"/>
      <c r="VDD30" s="383"/>
      <c r="VDE30" s="383"/>
      <c r="VDF30" s="383"/>
      <c r="VDG30" s="383"/>
      <c r="VDH30" s="383"/>
      <c r="VDI30" s="383"/>
      <c r="VDJ30" s="383"/>
      <c r="VDK30" s="383"/>
      <c r="VDL30" s="383"/>
      <c r="VDM30" s="383"/>
      <c r="VDN30" s="383"/>
      <c r="VDO30" s="383"/>
      <c r="VDP30" s="383"/>
      <c r="VDQ30" s="383"/>
      <c r="VDR30" s="383"/>
      <c r="VDS30" s="383"/>
      <c r="VDT30" s="383"/>
      <c r="VDU30" s="383"/>
      <c r="VDV30" s="383"/>
      <c r="VDW30" s="383"/>
      <c r="VDX30" s="383"/>
      <c r="VDY30" s="383"/>
      <c r="VDZ30" s="383"/>
      <c r="VEA30" s="383"/>
      <c r="VEB30" s="383"/>
      <c r="VEC30" s="383"/>
      <c r="VED30" s="383"/>
      <c r="VEE30" s="383"/>
      <c r="VEF30" s="383"/>
      <c r="VEG30" s="383"/>
      <c r="VEH30" s="383"/>
      <c r="VEI30" s="383"/>
      <c r="VEJ30" s="383"/>
      <c r="VEK30" s="383"/>
      <c r="VEL30" s="383"/>
      <c r="VEM30" s="383"/>
      <c r="VEN30" s="383"/>
      <c r="VEO30" s="383"/>
      <c r="VEP30" s="383"/>
      <c r="VEQ30" s="383"/>
      <c r="VER30" s="383"/>
      <c r="VES30" s="383"/>
      <c r="VET30" s="383"/>
      <c r="VEU30" s="383"/>
      <c r="VEV30" s="383"/>
      <c r="VEW30" s="383"/>
      <c r="VEX30" s="383"/>
      <c r="VEY30" s="383"/>
      <c r="VEZ30" s="383"/>
      <c r="VFA30" s="383"/>
      <c r="VFB30" s="383"/>
      <c r="VFC30" s="383"/>
      <c r="VFD30" s="383"/>
      <c r="VFE30" s="383"/>
      <c r="VFF30" s="383"/>
      <c r="VFG30" s="383"/>
      <c r="VFH30" s="383"/>
      <c r="VFI30" s="383"/>
      <c r="VFJ30" s="383"/>
      <c r="VFK30" s="383"/>
      <c r="VFL30" s="383"/>
      <c r="VFM30" s="383"/>
      <c r="VFN30" s="383"/>
      <c r="VFO30" s="383"/>
      <c r="VFP30" s="383"/>
      <c r="VFQ30" s="383"/>
      <c r="VFR30" s="383"/>
      <c r="VFS30" s="383"/>
      <c r="VFT30" s="383"/>
      <c r="VFU30" s="383"/>
      <c r="VFV30" s="383"/>
      <c r="VFW30" s="383"/>
      <c r="VFX30" s="383"/>
      <c r="VFY30" s="383"/>
      <c r="VFZ30" s="383"/>
      <c r="VGA30" s="383"/>
      <c r="VGB30" s="383"/>
      <c r="VGC30" s="383"/>
      <c r="VGD30" s="383"/>
      <c r="VGE30" s="383"/>
      <c r="VGF30" s="383"/>
      <c r="VGG30" s="383"/>
      <c r="VGH30" s="383"/>
      <c r="VGI30" s="383"/>
      <c r="VGJ30" s="383"/>
      <c r="VGK30" s="383"/>
      <c r="VGL30" s="383"/>
      <c r="VGM30" s="383"/>
      <c r="VGN30" s="383"/>
      <c r="VGO30" s="383"/>
      <c r="VGP30" s="383"/>
      <c r="VGQ30" s="383"/>
      <c r="VGR30" s="383"/>
      <c r="VGS30" s="383"/>
      <c r="VGT30" s="383"/>
      <c r="VGU30" s="383"/>
      <c r="VGV30" s="383"/>
      <c r="VGW30" s="383"/>
      <c r="VGX30" s="383"/>
      <c r="VGY30" s="383"/>
      <c r="VGZ30" s="383"/>
      <c r="VHA30" s="383"/>
      <c r="VHB30" s="383"/>
      <c r="VHC30" s="383"/>
      <c r="VHD30" s="383"/>
      <c r="VHE30" s="383"/>
      <c r="VHF30" s="383"/>
      <c r="VHG30" s="383"/>
      <c r="VHH30" s="383"/>
      <c r="VHI30" s="383"/>
      <c r="VHJ30" s="383"/>
      <c r="VHK30" s="383"/>
      <c r="VHL30" s="383"/>
      <c r="VHM30" s="383"/>
      <c r="VHN30" s="383"/>
      <c r="VHO30" s="383"/>
      <c r="VHP30" s="383"/>
      <c r="VHQ30" s="383"/>
      <c r="VHR30" s="383"/>
      <c r="VHS30" s="383"/>
      <c r="VHT30" s="383"/>
      <c r="VHU30" s="383"/>
      <c r="VHV30" s="383"/>
      <c r="VHW30" s="383"/>
      <c r="VHX30" s="383"/>
      <c r="VHY30" s="383"/>
      <c r="VHZ30" s="383"/>
      <c r="VIA30" s="383"/>
      <c r="VIB30" s="383"/>
      <c r="VIC30" s="383"/>
      <c r="VID30" s="383"/>
      <c r="VIE30" s="383"/>
      <c r="VIF30" s="383"/>
      <c r="VIG30" s="383"/>
      <c r="VIH30" s="383"/>
      <c r="VII30" s="383"/>
      <c r="VIJ30" s="383"/>
      <c r="VIK30" s="383"/>
      <c r="VIL30" s="383"/>
      <c r="VIM30" s="383"/>
      <c r="VIN30" s="383"/>
      <c r="VIO30" s="383"/>
      <c r="VIP30" s="383"/>
      <c r="VIQ30" s="383"/>
      <c r="VIR30" s="383"/>
      <c r="VIS30" s="383"/>
      <c r="VIT30" s="383"/>
      <c r="VIU30" s="383"/>
      <c r="VIV30" s="383"/>
      <c r="VIW30" s="383"/>
      <c r="VIX30" s="383"/>
      <c r="VIY30" s="383"/>
      <c r="VIZ30" s="383"/>
      <c r="VJA30" s="383"/>
      <c r="VJB30" s="383"/>
      <c r="VJC30" s="383"/>
      <c r="VJD30" s="383"/>
      <c r="VJE30" s="383"/>
      <c r="VJF30" s="383"/>
      <c r="VJG30" s="383"/>
      <c r="VJH30" s="383"/>
      <c r="VJI30" s="383"/>
      <c r="VJJ30" s="383"/>
      <c r="VJK30" s="383"/>
      <c r="VJL30" s="383"/>
      <c r="VJM30" s="383"/>
      <c r="VJN30" s="383"/>
      <c r="VJO30" s="383"/>
      <c r="VJP30" s="383"/>
      <c r="VJQ30" s="383"/>
      <c r="VJR30" s="383"/>
      <c r="VJS30" s="383"/>
      <c r="VJT30" s="383"/>
      <c r="VJU30" s="383"/>
      <c r="VJV30" s="383"/>
      <c r="VJW30" s="383"/>
      <c r="VJX30" s="383"/>
      <c r="VJY30" s="383"/>
      <c r="VJZ30" s="383"/>
      <c r="VKA30" s="383"/>
      <c r="VKB30" s="383"/>
      <c r="VKC30" s="383"/>
      <c r="VKD30" s="383"/>
      <c r="VKE30" s="383"/>
      <c r="VKF30" s="383"/>
      <c r="VKG30" s="383"/>
      <c r="VKH30" s="383"/>
      <c r="VKI30" s="383"/>
      <c r="VKJ30" s="383"/>
      <c r="VKK30" s="383"/>
      <c r="VKL30" s="383"/>
      <c r="VKM30" s="383"/>
      <c r="VKN30" s="383"/>
      <c r="VKO30" s="383"/>
      <c r="VKP30" s="383"/>
      <c r="VKQ30" s="383"/>
      <c r="VKR30" s="383"/>
      <c r="VKS30" s="383"/>
      <c r="VKT30" s="383"/>
      <c r="VKU30" s="383"/>
      <c r="VKV30" s="383"/>
      <c r="VKW30" s="383"/>
      <c r="VKX30" s="383"/>
      <c r="VKY30" s="383"/>
      <c r="VKZ30" s="383"/>
      <c r="VLA30" s="383"/>
      <c r="VLB30" s="383"/>
      <c r="VLC30" s="383"/>
      <c r="VLD30" s="383"/>
      <c r="VLE30" s="383"/>
      <c r="VLF30" s="383"/>
      <c r="VLG30" s="383"/>
      <c r="VLH30" s="383"/>
      <c r="VLI30" s="383"/>
      <c r="VLJ30" s="383"/>
      <c r="VLK30" s="383"/>
      <c r="VLL30" s="383"/>
      <c r="VLM30" s="383"/>
      <c r="VLN30" s="383"/>
      <c r="VLO30" s="383"/>
      <c r="VLP30" s="383"/>
      <c r="VLQ30" s="383"/>
      <c r="VLR30" s="383"/>
      <c r="VLS30" s="383"/>
      <c r="VLT30" s="383"/>
      <c r="VLU30" s="383"/>
      <c r="VLV30" s="383"/>
      <c r="VLW30" s="383"/>
      <c r="VLX30" s="383"/>
      <c r="VLY30" s="383"/>
      <c r="VLZ30" s="383"/>
      <c r="VMA30" s="383"/>
      <c r="VMB30" s="383"/>
      <c r="VMC30" s="383"/>
      <c r="VMD30" s="383"/>
      <c r="VME30" s="383"/>
      <c r="VMF30" s="383"/>
      <c r="VMG30" s="383"/>
      <c r="VMH30" s="383"/>
      <c r="VMI30" s="383"/>
      <c r="VMJ30" s="383"/>
      <c r="VMK30" s="383"/>
      <c r="VML30" s="383"/>
      <c r="VMM30" s="383"/>
      <c r="VMN30" s="383"/>
      <c r="VMO30" s="383"/>
      <c r="VMP30" s="383"/>
      <c r="VMQ30" s="383"/>
      <c r="VMR30" s="383"/>
      <c r="VMS30" s="383"/>
      <c r="VMT30" s="383"/>
      <c r="VMU30" s="383"/>
      <c r="VMV30" s="383"/>
      <c r="VMW30" s="383"/>
      <c r="VMX30" s="383"/>
      <c r="VMY30" s="383"/>
      <c r="VMZ30" s="383"/>
      <c r="VNA30" s="383"/>
      <c r="VNB30" s="383"/>
      <c r="VNC30" s="383"/>
      <c r="VND30" s="383"/>
      <c r="VNE30" s="383"/>
      <c r="VNF30" s="383"/>
      <c r="VNG30" s="383"/>
      <c r="VNH30" s="383"/>
      <c r="VNI30" s="383"/>
      <c r="VNJ30" s="383"/>
      <c r="VNK30" s="383"/>
      <c r="VNL30" s="383"/>
      <c r="VNM30" s="383"/>
      <c r="VNN30" s="383"/>
      <c r="VNO30" s="383"/>
      <c r="VNP30" s="383"/>
      <c r="VNQ30" s="383"/>
      <c r="VNR30" s="383"/>
      <c r="VNS30" s="383"/>
      <c r="VNT30" s="383"/>
      <c r="VNU30" s="383"/>
      <c r="VNV30" s="383"/>
      <c r="VNW30" s="383"/>
      <c r="VNX30" s="383"/>
      <c r="VNY30" s="383"/>
      <c r="VNZ30" s="383"/>
      <c r="VOA30" s="383"/>
      <c r="VOB30" s="383"/>
      <c r="VOC30" s="383"/>
      <c r="VOD30" s="383"/>
      <c r="VOE30" s="383"/>
      <c r="VOF30" s="383"/>
      <c r="VOG30" s="383"/>
      <c r="VOH30" s="383"/>
      <c r="VOI30" s="383"/>
      <c r="VOJ30" s="383"/>
      <c r="VOK30" s="383"/>
      <c r="VOL30" s="383"/>
      <c r="VOM30" s="383"/>
      <c r="VON30" s="383"/>
      <c r="VOO30" s="383"/>
      <c r="VOP30" s="383"/>
      <c r="VOQ30" s="383"/>
      <c r="VOR30" s="383"/>
      <c r="VOS30" s="383"/>
      <c r="VOT30" s="383"/>
      <c r="VOU30" s="383"/>
      <c r="VOV30" s="383"/>
      <c r="VOW30" s="383"/>
      <c r="VOX30" s="383"/>
      <c r="VOY30" s="383"/>
      <c r="VOZ30" s="383"/>
      <c r="VPA30" s="383"/>
      <c r="VPB30" s="383"/>
      <c r="VPC30" s="383"/>
      <c r="VPD30" s="383"/>
      <c r="VPE30" s="383"/>
      <c r="VPF30" s="383"/>
      <c r="VPG30" s="383"/>
      <c r="VPH30" s="383"/>
      <c r="VPI30" s="383"/>
      <c r="VPJ30" s="383"/>
      <c r="VPK30" s="383"/>
      <c r="VPL30" s="383"/>
      <c r="VPM30" s="383"/>
      <c r="VPN30" s="383"/>
      <c r="VPO30" s="383"/>
      <c r="VPP30" s="383"/>
      <c r="VPQ30" s="383"/>
      <c r="VPR30" s="383"/>
      <c r="VPS30" s="383"/>
      <c r="VPT30" s="383"/>
      <c r="VPU30" s="383"/>
      <c r="VPV30" s="383"/>
      <c r="VPW30" s="383"/>
      <c r="VPX30" s="383"/>
      <c r="VPY30" s="383"/>
      <c r="VPZ30" s="383"/>
      <c r="VQA30" s="383"/>
      <c r="VQB30" s="383"/>
      <c r="VQC30" s="383"/>
      <c r="VQD30" s="383"/>
      <c r="VQE30" s="383"/>
      <c r="VQF30" s="383"/>
      <c r="VQG30" s="383"/>
      <c r="VQH30" s="383"/>
      <c r="VQI30" s="383"/>
      <c r="VQJ30" s="383"/>
      <c r="VQK30" s="383"/>
      <c r="VQL30" s="383"/>
      <c r="VQM30" s="383"/>
      <c r="VQN30" s="383"/>
      <c r="VQO30" s="383"/>
      <c r="VQP30" s="383"/>
      <c r="VQQ30" s="383"/>
      <c r="VQR30" s="383"/>
      <c r="VQS30" s="383"/>
      <c r="VQT30" s="383"/>
      <c r="VQU30" s="383"/>
      <c r="VQV30" s="383"/>
      <c r="VQW30" s="383"/>
      <c r="VQX30" s="383"/>
      <c r="VQY30" s="383"/>
      <c r="VQZ30" s="383"/>
      <c r="VRA30" s="383"/>
      <c r="VRB30" s="383"/>
      <c r="VRC30" s="383"/>
      <c r="VRD30" s="383"/>
      <c r="VRE30" s="383"/>
      <c r="VRF30" s="383"/>
      <c r="VRG30" s="383"/>
      <c r="VRH30" s="383"/>
      <c r="VRI30" s="383"/>
      <c r="VRJ30" s="383"/>
      <c r="VRK30" s="383"/>
      <c r="VRL30" s="383"/>
      <c r="VRM30" s="383"/>
      <c r="VRN30" s="383"/>
      <c r="VRO30" s="383"/>
      <c r="VRP30" s="383"/>
      <c r="VRQ30" s="383"/>
      <c r="VRR30" s="383"/>
      <c r="VRS30" s="383"/>
      <c r="VRT30" s="383"/>
      <c r="VRU30" s="383"/>
      <c r="VRV30" s="383"/>
      <c r="VRW30" s="383"/>
      <c r="VRX30" s="383"/>
      <c r="VRY30" s="383"/>
      <c r="VRZ30" s="383"/>
      <c r="VSA30" s="383"/>
      <c r="VSB30" s="383"/>
      <c r="VSC30" s="383"/>
      <c r="VSD30" s="383"/>
      <c r="VSE30" s="383"/>
      <c r="VSF30" s="383"/>
      <c r="VSG30" s="383"/>
      <c r="VSH30" s="383"/>
      <c r="VSI30" s="383"/>
      <c r="VSJ30" s="383"/>
      <c r="VSK30" s="383"/>
      <c r="VSL30" s="383"/>
      <c r="VSM30" s="383"/>
      <c r="VSN30" s="383"/>
      <c r="VSO30" s="383"/>
      <c r="VSP30" s="383"/>
      <c r="VSQ30" s="383"/>
      <c r="VSR30" s="383"/>
      <c r="VSS30" s="383"/>
      <c r="VST30" s="383"/>
      <c r="VSU30" s="383"/>
      <c r="VSV30" s="383"/>
      <c r="VSW30" s="383"/>
      <c r="VSX30" s="383"/>
      <c r="VSY30" s="383"/>
      <c r="VSZ30" s="383"/>
      <c r="VTA30" s="383"/>
      <c r="VTB30" s="383"/>
      <c r="VTC30" s="383"/>
      <c r="VTD30" s="383"/>
      <c r="VTE30" s="383"/>
      <c r="VTF30" s="383"/>
      <c r="VTG30" s="383"/>
      <c r="VTH30" s="383"/>
      <c r="VTI30" s="383"/>
      <c r="VTJ30" s="383"/>
      <c r="VTK30" s="383"/>
      <c r="VTL30" s="383"/>
      <c r="VTM30" s="383"/>
      <c r="VTN30" s="383"/>
      <c r="VTO30" s="383"/>
      <c r="VTP30" s="383"/>
      <c r="VTQ30" s="383"/>
      <c r="VTR30" s="383"/>
      <c r="VTS30" s="383"/>
      <c r="VTT30" s="383"/>
      <c r="VTU30" s="383"/>
      <c r="VTV30" s="383"/>
      <c r="VTW30" s="383"/>
      <c r="VTX30" s="383"/>
      <c r="VTY30" s="383"/>
      <c r="VTZ30" s="383"/>
      <c r="VUA30" s="383"/>
      <c r="VUB30" s="383"/>
      <c r="VUC30" s="383"/>
      <c r="VUD30" s="383"/>
      <c r="VUE30" s="383"/>
      <c r="VUF30" s="383"/>
      <c r="VUG30" s="383"/>
      <c r="VUH30" s="383"/>
      <c r="VUI30" s="383"/>
      <c r="VUJ30" s="383"/>
      <c r="VUK30" s="383"/>
      <c r="VUL30" s="383"/>
      <c r="VUM30" s="383"/>
      <c r="VUN30" s="383"/>
      <c r="VUO30" s="383"/>
      <c r="VUP30" s="383"/>
      <c r="VUQ30" s="383"/>
      <c r="VUR30" s="383"/>
      <c r="VUS30" s="383"/>
      <c r="VUT30" s="383"/>
      <c r="VUU30" s="383"/>
      <c r="VUV30" s="383"/>
      <c r="VUW30" s="383"/>
      <c r="VUX30" s="383"/>
      <c r="VUY30" s="383"/>
      <c r="VUZ30" s="383"/>
      <c r="VVA30" s="383"/>
      <c r="VVB30" s="383"/>
      <c r="VVC30" s="383"/>
      <c r="VVD30" s="383"/>
      <c r="VVE30" s="383"/>
      <c r="VVF30" s="383"/>
      <c r="VVG30" s="383"/>
      <c r="VVH30" s="383"/>
      <c r="VVI30" s="383"/>
      <c r="VVJ30" s="383"/>
      <c r="VVK30" s="383"/>
      <c r="VVL30" s="383"/>
      <c r="VVM30" s="383"/>
      <c r="VVN30" s="383"/>
      <c r="VVO30" s="383"/>
      <c r="VVP30" s="383"/>
      <c r="VVQ30" s="383"/>
      <c r="VVR30" s="383"/>
      <c r="VVS30" s="383"/>
      <c r="VVT30" s="383"/>
      <c r="VVU30" s="383"/>
      <c r="VVV30" s="383"/>
      <c r="VVW30" s="383"/>
      <c r="VVX30" s="383"/>
      <c r="VVY30" s="383"/>
      <c r="VVZ30" s="383"/>
      <c r="VWA30" s="383"/>
      <c r="VWB30" s="383"/>
      <c r="VWC30" s="383"/>
      <c r="VWD30" s="383"/>
      <c r="VWE30" s="383"/>
      <c r="VWF30" s="383"/>
      <c r="VWG30" s="383"/>
      <c r="VWH30" s="383"/>
      <c r="VWI30" s="383"/>
      <c r="VWJ30" s="383"/>
      <c r="VWK30" s="383"/>
      <c r="VWL30" s="383"/>
      <c r="VWM30" s="383"/>
      <c r="VWN30" s="383"/>
      <c r="VWO30" s="383"/>
      <c r="VWP30" s="383"/>
      <c r="VWQ30" s="383"/>
      <c r="VWR30" s="383"/>
      <c r="VWS30" s="383"/>
      <c r="VWT30" s="383"/>
      <c r="VWU30" s="383"/>
      <c r="VWV30" s="383"/>
      <c r="VWW30" s="383"/>
      <c r="VWX30" s="383"/>
      <c r="VWY30" s="383"/>
      <c r="VWZ30" s="383"/>
      <c r="VXA30" s="383"/>
      <c r="VXB30" s="383"/>
      <c r="VXC30" s="383"/>
      <c r="VXD30" s="383"/>
      <c r="VXE30" s="383"/>
      <c r="VXF30" s="383"/>
      <c r="VXG30" s="383"/>
      <c r="VXH30" s="383"/>
      <c r="VXI30" s="383"/>
      <c r="VXJ30" s="383"/>
      <c r="VXK30" s="383"/>
      <c r="VXL30" s="383"/>
      <c r="VXM30" s="383"/>
      <c r="VXN30" s="383"/>
      <c r="VXO30" s="383"/>
      <c r="VXP30" s="383"/>
      <c r="VXQ30" s="383"/>
      <c r="VXR30" s="383"/>
      <c r="VXS30" s="383"/>
      <c r="VXT30" s="383"/>
      <c r="VXU30" s="383"/>
      <c r="VXV30" s="383"/>
      <c r="VXW30" s="383"/>
      <c r="VXX30" s="383"/>
      <c r="VXY30" s="383"/>
      <c r="VXZ30" s="383"/>
      <c r="VYA30" s="383"/>
      <c r="VYB30" s="383"/>
      <c r="VYC30" s="383"/>
      <c r="VYD30" s="383"/>
      <c r="VYE30" s="383"/>
      <c r="VYF30" s="383"/>
      <c r="VYG30" s="383"/>
      <c r="VYH30" s="383"/>
      <c r="VYI30" s="383"/>
      <c r="VYJ30" s="383"/>
      <c r="VYK30" s="383"/>
      <c r="VYL30" s="383"/>
      <c r="VYM30" s="383"/>
      <c r="VYN30" s="383"/>
      <c r="VYO30" s="383"/>
      <c r="VYP30" s="383"/>
      <c r="VYQ30" s="383"/>
      <c r="VYR30" s="383"/>
      <c r="VYS30" s="383"/>
      <c r="VYT30" s="383"/>
      <c r="VYU30" s="383"/>
      <c r="VYV30" s="383"/>
      <c r="VYW30" s="383"/>
      <c r="VYX30" s="383"/>
      <c r="VYY30" s="383"/>
      <c r="VYZ30" s="383"/>
      <c r="VZA30" s="383"/>
      <c r="VZB30" s="383"/>
      <c r="VZC30" s="383"/>
      <c r="VZD30" s="383"/>
      <c r="VZE30" s="383"/>
      <c r="VZF30" s="383"/>
      <c r="VZG30" s="383"/>
      <c r="VZH30" s="383"/>
      <c r="VZI30" s="383"/>
      <c r="VZJ30" s="383"/>
      <c r="VZK30" s="383"/>
      <c r="VZL30" s="383"/>
      <c r="VZM30" s="383"/>
      <c r="VZN30" s="383"/>
      <c r="VZO30" s="383"/>
      <c r="VZP30" s="383"/>
      <c r="VZQ30" s="383"/>
      <c r="VZR30" s="383"/>
      <c r="VZS30" s="383"/>
      <c r="VZT30" s="383"/>
      <c r="VZU30" s="383"/>
      <c r="VZV30" s="383"/>
      <c r="VZW30" s="383"/>
      <c r="VZX30" s="383"/>
      <c r="VZY30" s="383"/>
      <c r="VZZ30" s="383"/>
      <c r="WAA30" s="383"/>
      <c r="WAB30" s="383"/>
      <c r="WAC30" s="383"/>
      <c r="WAD30" s="383"/>
      <c r="WAE30" s="383"/>
      <c r="WAF30" s="383"/>
      <c r="WAG30" s="383"/>
      <c r="WAH30" s="383"/>
      <c r="WAI30" s="383"/>
      <c r="WAJ30" s="383"/>
      <c r="WAK30" s="383"/>
      <c r="WAL30" s="383"/>
      <c r="WAM30" s="383"/>
      <c r="WAN30" s="383"/>
      <c r="WAO30" s="383"/>
      <c r="WAP30" s="383"/>
      <c r="WAQ30" s="383"/>
      <c r="WAR30" s="383"/>
      <c r="WAS30" s="383"/>
      <c r="WAT30" s="383"/>
      <c r="WAU30" s="383"/>
      <c r="WAV30" s="383"/>
      <c r="WAW30" s="383"/>
      <c r="WAX30" s="383"/>
      <c r="WAY30" s="383"/>
      <c r="WAZ30" s="383"/>
      <c r="WBA30" s="383"/>
      <c r="WBB30" s="383"/>
      <c r="WBC30" s="383"/>
      <c r="WBD30" s="383"/>
      <c r="WBE30" s="383"/>
      <c r="WBF30" s="383"/>
      <c r="WBG30" s="383"/>
      <c r="WBH30" s="383"/>
      <c r="WBI30" s="383"/>
      <c r="WBJ30" s="383"/>
      <c r="WBK30" s="383"/>
      <c r="WBL30" s="383"/>
      <c r="WBM30" s="383"/>
      <c r="WBN30" s="383"/>
      <c r="WBO30" s="383"/>
      <c r="WBP30" s="383"/>
      <c r="WBQ30" s="383"/>
      <c r="WBR30" s="383"/>
      <c r="WBS30" s="383"/>
      <c r="WBT30" s="383"/>
      <c r="WBU30" s="383"/>
      <c r="WBV30" s="383"/>
      <c r="WBW30" s="383"/>
      <c r="WBX30" s="383"/>
      <c r="WBY30" s="383"/>
      <c r="WBZ30" s="383"/>
      <c r="WCA30" s="383"/>
      <c r="WCB30" s="383"/>
      <c r="WCC30" s="383"/>
      <c r="WCD30" s="383"/>
      <c r="WCE30" s="383"/>
      <c r="WCF30" s="383"/>
      <c r="WCG30" s="383"/>
      <c r="WCH30" s="383"/>
      <c r="WCI30" s="383"/>
      <c r="WCJ30" s="383"/>
      <c r="WCK30" s="383"/>
      <c r="WCL30" s="383"/>
      <c r="WCM30" s="383"/>
      <c r="WCN30" s="383"/>
      <c r="WCO30" s="383"/>
      <c r="WCP30" s="383"/>
      <c r="WCQ30" s="383"/>
      <c r="WCR30" s="383"/>
      <c r="WCS30" s="383"/>
      <c r="WCT30" s="383"/>
      <c r="WCU30" s="383"/>
      <c r="WCV30" s="383"/>
      <c r="WCW30" s="383"/>
      <c r="WCX30" s="383"/>
      <c r="WCY30" s="383"/>
      <c r="WCZ30" s="383"/>
      <c r="WDA30" s="383"/>
      <c r="WDB30" s="383"/>
      <c r="WDC30" s="383"/>
      <c r="WDD30" s="383"/>
      <c r="WDE30" s="383"/>
      <c r="WDF30" s="383"/>
      <c r="WDG30" s="383"/>
      <c r="WDH30" s="383"/>
      <c r="WDI30" s="383"/>
      <c r="WDJ30" s="383"/>
      <c r="WDK30" s="383"/>
      <c r="WDL30" s="383"/>
      <c r="WDM30" s="383"/>
      <c r="WDN30" s="383"/>
      <c r="WDO30" s="383"/>
      <c r="WDP30" s="383"/>
      <c r="WDQ30" s="383"/>
      <c r="WDR30" s="383"/>
      <c r="WDS30" s="383"/>
      <c r="WDT30" s="383"/>
      <c r="WDU30" s="383"/>
      <c r="WDV30" s="383"/>
      <c r="WDW30" s="383"/>
      <c r="WDX30" s="383"/>
      <c r="WDY30" s="383"/>
      <c r="WDZ30" s="383"/>
      <c r="WEA30" s="383"/>
      <c r="WEB30" s="383"/>
      <c r="WEC30" s="383"/>
      <c r="WED30" s="383"/>
      <c r="WEE30" s="383"/>
      <c r="WEF30" s="383"/>
      <c r="WEG30" s="383"/>
      <c r="WEH30" s="383"/>
      <c r="WEI30" s="383"/>
      <c r="WEJ30" s="383"/>
      <c r="WEK30" s="383"/>
      <c r="WEL30" s="383"/>
      <c r="WEM30" s="383"/>
      <c r="WEN30" s="383"/>
      <c r="WEO30" s="383"/>
      <c r="WEP30" s="383"/>
      <c r="WEQ30" s="383"/>
      <c r="WER30" s="383"/>
      <c r="WES30" s="383"/>
      <c r="WET30" s="383"/>
      <c r="WEU30" s="383"/>
      <c r="WEV30" s="383"/>
      <c r="WEW30" s="383"/>
      <c r="WEX30" s="383"/>
      <c r="WEY30" s="383"/>
      <c r="WEZ30" s="383"/>
      <c r="WFA30" s="383"/>
      <c r="WFB30" s="383"/>
      <c r="WFC30" s="383"/>
      <c r="WFD30" s="383"/>
      <c r="WFE30" s="383"/>
      <c r="WFF30" s="383"/>
      <c r="WFG30" s="383"/>
      <c r="WFH30" s="383"/>
      <c r="WFI30" s="383"/>
      <c r="WFJ30" s="383"/>
      <c r="WFK30" s="383"/>
      <c r="WFL30" s="383"/>
      <c r="WFM30" s="383"/>
      <c r="WFN30" s="383"/>
      <c r="WFO30" s="383"/>
      <c r="WFP30" s="383"/>
      <c r="WFQ30" s="383"/>
      <c r="WFR30" s="383"/>
      <c r="WFS30" s="383"/>
      <c r="WFT30" s="383"/>
      <c r="WFU30" s="383"/>
      <c r="WFV30" s="383"/>
      <c r="WFW30" s="383"/>
      <c r="WFX30" s="383"/>
      <c r="WFY30" s="383"/>
      <c r="WFZ30" s="383"/>
      <c r="WGA30" s="383"/>
      <c r="WGB30" s="383"/>
      <c r="WGC30" s="383"/>
      <c r="WGD30" s="383"/>
      <c r="WGE30" s="383"/>
      <c r="WGF30" s="383"/>
      <c r="WGG30" s="383"/>
      <c r="WGH30" s="383"/>
      <c r="WGI30" s="383"/>
      <c r="WGJ30" s="383"/>
      <c r="WGK30" s="383"/>
      <c r="WGL30" s="383"/>
      <c r="WGM30" s="383"/>
      <c r="WGN30" s="383"/>
      <c r="WGO30" s="383"/>
      <c r="WGP30" s="383"/>
      <c r="WGQ30" s="383"/>
      <c r="WGR30" s="383"/>
      <c r="WGS30" s="383"/>
      <c r="WGT30" s="383"/>
      <c r="WGU30" s="383"/>
      <c r="WGV30" s="383"/>
      <c r="WGW30" s="383"/>
      <c r="WGX30" s="383"/>
      <c r="WGY30" s="383"/>
      <c r="WGZ30" s="383"/>
      <c r="WHA30" s="383"/>
      <c r="WHB30" s="383"/>
      <c r="WHC30" s="383"/>
      <c r="WHD30" s="383"/>
      <c r="WHE30" s="383"/>
      <c r="WHF30" s="383"/>
      <c r="WHG30" s="383"/>
      <c r="WHH30" s="383"/>
      <c r="WHI30" s="383"/>
      <c r="WHJ30" s="383"/>
      <c r="WHK30" s="383"/>
      <c r="WHL30" s="383"/>
      <c r="WHM30" s="383"/>
      <c r="WHN30" s="383"/>
      <c r="WHO30" s="383"/>
      <c r="WHP30" s="383"/>
      <c r="WHQ30" s="383"/>
      <c r="WHR30" s="383"/>
      <c r="WHS30" s="383"/>
      <c r="WHT30" s="383"/>
      <c r="WHU30" s="383"/>
      <c r="WHV30" s="383"/>
      <c r="WHW30" s="383"/>
      <c r="WHX30" s="383"/>
      <c r="WHY30" s="383"/>
      <c r="WHZ30" s="383"/>
      <c r="WIA30" s="383"/>
      <c r="WIB30" s="383"/>
      <c r="WIC30" s="383"/>
      <c r="WID30" s="383"/>
      <c r="WIE30" s="383"/>
      <c r="WIF30" s="383"/>
      <c r="WIG30" s="383"/>
      <c r="WIH30" s="383"/>
      <c r="WII30" s="383"/>
      <c r="WIJ30" s="383"/>
      <c r="WIK30" s="383"/>
      <c r="WIL30" s="383"/>
      <c r="WIM30" s="383"/>
      <c r="WIN30" s="383"/>
      <c r="WIO30" s="383"/>
      <c r="WIP30" s="383"/>
      <c r="WIQ30" s="383"/>
      <c r="WIR30" s="383"/>
      <c r="WIS30" s="383"/>
      <c r="WIT30" s="383"/>
      <c r="WIU30" s="383"/>
      <c r="WIV30" s="383"/>
      <c r="WIW30" s="383"/>
      <c r="WIX30" s="383"/>
      <c r="WIY30" s="383"/>
      <c r="WIZ30" s="383"/>
      <c r="WJA30" s="383"/>
      <c r="WJB30" s="383"/>
      <c r="WJC30" s="383"/>
      <c r="WJD30" s="383"/>
      <c r="WJE30" s="383"/>
      <c r="WJF30" s="383"/>
      <c r="WJG30" s="383"/>
      <c r="WJH30" s="383"/>
      <c r="WJI30" s="383"/>
      <c r="WJJ30" s="383"/>
      <c r="WJK30" s="383"/>
      <c r="WJL30" s="383"/>
      <c r="WJM30" s="383"/>
      <c r="WJN30" s="383"/>
      <c r="WJO30" s="383"/>
      <c r="WJP30" s="383"/>
      <c r="WJQ30" s="383"/>
      <c r="WJR30" s="383"/>
      <c r="WJS30" s="383"/>
      <c r="WJT30" s="383"/>
      <c r="WJU30" s="383"/>
      <c r="WJV30" s="383"/>
      <c r="WJW30" s="383"/>
      <c r="WJX30" s="383"/>
      <c r="WJY30" s="383"/>
      <c r="WJZ30" s="383"/>
      <c r="WKA30" s="383"/>
      <c r="WKB30" s="383"/>
      <c r="WKC30" s="383"/>
      <c r="WKD30" s="383"/>
      <c r="WKE30" s="383"/>
      <c r="WKF30" s="383"/>
      <c r="WKG30" s="383"/>
      <c r="WKH30" s="383"/>
      <c r="WKI30" s="383"/>
      <c r="WKJ30" s="383"/>
      <c r="WKK30" s="383"/>
      <c r="WKL30" s="383"/>
      <c r="WKM30" s="383"/>
      <c r="WKN30" s="383"/>
      <c r="WKO30" s="383"/>
      <c r="WKP30" s="383"/>
      <c r="WKQ30" s="383"/>
      <c r="WKR30" s="383"/>
      <c r="WKS30" s="383"/>
      <c r="WKT30" s="383"/>
      <c r="WKU30" s="383"/>
      <c r="WKV30" s="383"/>
      <c r="WKW30" s="383"/>
      <c r="WKX30" s="383"/>
      <c r="WKY30" s="383"/>
      <c r="WKZ30" s="383"/>
      <c r="WLA30" s="383"/>
      <c r="WLB30" s="383"/>
      <c r="WLC30" s="383"/>
      <c r="WLD30" s="383"/>
      <c r="WLE30" s="383"/>
      <c r="WLF30" s="383"/>
      <c r="WLG30" s="383"/>
      <c r="WLH30" s="383"/>
      <c r="WLI30" s="383"/>
      <c r="WLJ30" s="383"/>
      <c r="WLK30" s="383"/>
      <c r="WLL30" s="383"/>
      <c r="WLM30" s="383"/>
      <c r="WLN30" s="383"/>
      <c r="WLO30" s="383"/>
      <c r="WLP30" s="383"/>
      <c r="WLQ30" s="383"/>
      <c r="WLR30" s="383"/>
      <c r="WLS30" s="383"/>
      <c r="WLT30" s="383"/>
      <c r="WLU30" s="383"/>
      <c r="WLV30" s="383"/>
      <c r="WLW30" s="383"/>
      <c r="WLX30" s="383"/>
      <c r="WLY30" s="383"/>
      <c r="WLZ30" s="383"/>
      <c r="WMA30" s="383"/>
      <c r="WMB30" s="383"/>
      <c r="WMC30" s="383"/>
      <c r="WMD30" s="383"/>
      <c r="WME30" s="383"/>
      <c r="WMF30" s="383"/>
      <c r="WMG30" s="383"/>
      <c r="WMH30" s="383"/>
      <c r="WMI30" s="383"/>
      <c r="WMJ30" s="383"/>
      <c r="WMK30" s="383"/>
      <c r="WML30" s="383"/>
      <c r="WMM30" s="383"/>
      <c r="WMN30" s="383"/>
      <c r="WMO30" s="383"/>
      <c r="WMP30" s="383"/>
      <c r="WMQ30" s="383"/>
      <c r="WMR30" s="383"/>
      <c r="WMS30" s="383"/>
      <c r="WMT30" s="383"/>
      <c r="WMU30" s="383"/>
      <c r="WMV30" s="383"/>
      <c r="WMW30" s="383"/>
      <c r="WMX30" s="383"/>
      <c r="WMY30" s="383"/>
      <c r="WMZ30" s="383"/>
      <c r="WNA30" s="383"/>
      <c r="WNB30" s="383"/>
      <c r="WNC30" s="383"/>
      <c r="WND30" s="383"/>
      <c r="WNE30" s="383"/>
      <c r="WNF30" s="383"/>
      <c r="WNG30" s="383"/>
      <c r="WNH30" s="383"/>
      <c r="WNI30" s="383"/>
      <c r="WNJ30" s="383"/>
      <c r="WNK30" s="383"/>
      <c r="WNL30" s="383"/>
      <c r="WNM30" s="383"/>
      <c r="WNN30" s="383"/>
      <c r="WNO30" s="383"/>
      <c r="WNP30" s="383"/>
      <c r="WNQ30" s="383"/>
      <c r="WNR30" s="383"/>
      <c r="WNS30" s="383"/>
      <c r="WNT30" s="383"/>
      <c r="WNU30" s="383"/>
      <c r="WNV30" s="383"/>
      <c r="WNW30" s="383"/>
      <c r="WNX30" s="383"/>
      <c r="WNY30" s="383"/>
      <c r="WNZ30" s="383"/>
      <c r="WOA30" s="383"/>
      <c r="WOB30" s="383"/>
      <c r="WOC30" s="383"/>
      <c r="WOD30" s="383"/>
      <c r="WOE30" s="383"/>
      <c r="WOF30" s="383"/>
      <c r="WOG30" s="383"/>
      <c r="WOH30" s="383"/>
      <c r="WOI30" s="383"/>
      <c r="WOJ30" s="383"/>
      <c r="WOK30" s="383"/>
      <c r="WOL30" s="383"/>
      <c r="WOM30" s="383"/>
      <c r="WON30" s="383"/>
      <c r="WOO30" s="383"/>
      <c r="WOP30" s="383"/>
      <c r="WOQ30" s="383"/>
      <c r="WOR30" s="383"/>
      <c r="WOS30" s="383"/>
      <c r="WOT30" s="383"/>
      <c r="WOU30" s="383"/>
      <c r="WOV30" s="383"/>
      <c r="WOW30" s="383"/>
      <c r="WOX30" s="383"/>
      <c r="WOY30" s="383"/>
      <c r="WOZ30" s="383"/>
      <c r="WPA30" s="383"/>
      <c r="WPB30" s="383"/>
      <c r="WPC30" s="383"/>
      <c r="WPD30" s="383"/>
      <c r="WPE30" s="383"/>
      <c r="WPF30" s="383"/>
      <c r="WPG30" s="383"/>
      <c r="WPH30" s="383"/>
      <c r="WPI30" s="383"/>
      <c r="WPJ30" s="383"/>
      <c r="WPK30" s="383"/>
      <c r="WPL30" s="383"/>
      <c r="WPM30" s="383"/>
      <c r="WPN30" s="383"/>
      <c r="WPO30" s="383"/>
      <c r="WPP30" s="383"/>
      <c r="WPQ30" s="383"/>
      <c r="WPR30" s="383"/>
      <c r="WPS30" s="383"/>
      <c r="WPT30" s="383"/>
      <c r="WPU30" s="383"/>
      <c r="WPV30" s="383"/>
      <c r="WPW30" s="383"/>
      <c r="WPX30" s="383"/>
      <c r="WPY30" s="383"/>
      <c r="WPZ30" s="383"/>
      <c r="WQA30" s="383"/>
      <c r="WQB30" s="383"/>
      <c r="WQC30" s="383"/>
      <c r="WQD30" s="383"/>
      <c r="WQE30" s="383"/>
      <c r="WQF30" s="383"/>
      <c r="WQG30" s="383"/>
      <c r="WQH30" s="383"/>
      <c r="WQI30" s="383"/>
      <c r="WQJ30" s="383"/>
      <c r="WQK30" s="383"/>
      <c r="WQL30" s="383"/>
      <c r="WQM30" s="383"/>
      <c r="WQN30" s="383"/>
      <c r="WQO30" s="383"/>
      <c r="WQP30" s="383"/>
      <c r="WQQ30" s="383"/>
      <c r="WQR30" s="383"/>
      <c r="WQS30" s="383"/>
      <c r="WQT30" s="383"/>
      <c r="WQU30" s="383"/>
      <c r="WQV30" s="383"/>
      <c r="WQW30" s="383"/>
      <c r="WQX30" s="383"/>
      <c r="WQY30" s="383"/>
      <c r="WQZ30" s="383"/>
      <c r="WRA30" s="383"/>
      <c r="WRB30" s="383"/>
      <c r="WRC30" s="383"/>
      <c r="WRD30" s="383"/>
      <c r="WRE30" s="383"/>
      <c r="WRF30" s="383"/>
      <c r="WRG30" s="383"/>
      <c r="WRH30" s="383"/>
      <c r="WRI30" s="383"/>
      <c r="WRJ30" s="383"/>
      <c r="WRK30" s="383"/>
      <c r="WRL30" s="383"/>
      <c r="WRM30" s="383"/>
      <c r="WRN30" s="383"/>
      <c r="WRO30" s="383"/>
      <c r="WRP30" s="383"/>
      <c r="WRQ30" s="383"/>
      <c r="WRR30" s="383"/>
      <c r="WRS30" s="383"/>
      <c r="WRT30" s="383"/>
      <c r="WRU30" s="383"/>
      <c r="WRV30" s="383"/>
      <c r="WRW30" s="383"/>
      <c r="WRX30" s="383"/>
      <c r="WRY30" s="383"/>
      <c r="WRZ30" s="383"/>
      <c r="WSA30" s="383"/>
      <c r="WSB30" s="383"/>
      <c r="WSC30" s="383"/>
      <c r="WSD30" s="383"/>
      <c r="WSE30" s="383"/>
      <c r="WSF30" s="383"/>
      <c r="WSG30" s="383"/>
      <c r="WSH30" s="383"/>
      <c r="WSI30" s="383"/>
      <c r="WSJ30" s="383"/>
      <c r="WSK30" s="383"/>
      <c r="WSL30" s="383"/>
      <c r="WSM30" s="383"/>
      <c r="WSN30" s="383"/>
      <c r="WSO30" s="383"/>
      <c r="WSP30" s="383"/>
      <c r="WSQ30" s="383"/>
      <c r="WSR30" s="383"/>
      <c r="WSS30" s="383"/>
      <c r="WST30" s="383"/>
      <c r="WSU30" s="383"/>
      <c r="WSV30" s="383"/>
      <c r="WSW30" s="383"/>
      <c r="WSX30" s="383"/>
      <c r="WSY30" s="383"/>
      <c r="WSZ30" s="383"/>
      <c r="WTA30" s="383"/>
      <c r="WTB30" s="383"/>
      <c r="WTC30" s="383"/>
      <c r="WTD30" s="383"/>
      <c r="WTE30" s="383"/>
      <c r="WTF30" s="383"/>
      <c r="WTG30" s="383"/>
      <c r="WTH30" s="383"/>
      <c r="WTI30" s="383"/>
      <c r="WTJ30" s="383"/>
      <c r="WTK30" s="383"/>
      <c r="WTL30" s="383"/>
      <c r="WTM30" s="383"/>
      <c r="WTN30" s="383"/>
      <c r="WTO30" s="383"/>
      <c r="WTP30" s="383"/>
      <c r="WTQ30" s="383"/>
      <c r="WTR30" s="383"/>
      <c r="WTS30" s="383"/>
      <c r="WTT30" s="383"/>
      <c r="WTU30" s="383"/>
      <c r="WTV30" s="383"/>
      <c r="WTW30" s="383"/>
      <c r="WTX30" s="383"/>
      <c r="WTY30" s="383"/>
      <c r="WTZ30" s="383"/>
      <c r="WUA30" s="383"/>
      <c r="WUB30" s="383"/>
      <c r="WUC30" s="383"/>
      <c r="WUD30" s="383"/>
      <c r="WUE30" s="383"/>
      <c r="WUF30" s="383"/>
      <c r="WUG30" s="383"/>
      <c r="WUH30" s="383"/>
      <c r="WUI30" s="383"/>
      <c r="WUJ30" s="383"/>
      <c r="WUK30" s="383"/>
      <c r="WUL30" s="383"/>
      <c r="WUM30" s="383"/>
      <c r="WUN30" s="383"/>
      <c r="WUO30" s="383"/>
      <c r="WUP30" s="383"/>
      <c r="WUQ30" s="383"/>
      <c r="WUR30" s="383"/>
      <c r="WUS30" s="383"/>
      <c r="WUT30" s="383"/>
      <c r="WUU30" s="383"/>
      <c r="WUV30" s="383"/>
      <c r="WUW30" s="383"/>
      <c r="WUX30" s="383"/>
      <c r="WUY30" s="383"/>
      <c r="WUZ30" s="383"/>
      <c r="WVA30" s="383"/>
      <c r="WVB30" s="383"/>
      <c r="WVC30" s="383"/>
      <c r="WVD30" s="383"/>
      <c r="WVE30" s="383"/>
      <c r="WVF30" s="383"/>
      <c r="WVG30" s="383"/>
      <c r="WVH30" s="383"/>
      <c r="WVI30" s="383"/>
      <c r="WVJ30" s="383"/>
      <c r="WVK30" s="383"/>
      <c r="WVL30" s="383"/>
      <c r="WVM30" s="383"/>
      <c r="WVN30" s="383"/>
      <c r="WVO30" s="383"/>
      <c r="WVP30" s="383"/>
      <c r="WVQ30" s="383"/>
      <c r="WVR30" s="383"/>
      <c r="WVS30" s="383"/>
      <c r="WVT30" s="383"/>
      <c r="WVU30" s="383"/>
      <c r="WVV30" s="383"/>
      <c r="WVW30" s="383"/>
      <c r="WVX30" s="383"/>
      <c r="WVY30" s="383"/>
      <c r="WVZ30" s="383"/>
      <c r="WWA30" s="383"/>
      <c r="WWB30" s="383"/>
      <c r="WWC30" s="383"/>
      <c r="WWD30" s="383"/>
      <c r="WWE30" s="383"/>
      <c r="WWF30" s="383"/>
      <c r="WWG30" s="383"/>
      <c r="WWH30" s="383"/>
      <c r="WWI30" s="383"/>
      <c r="WWJ30" s="383"/>
      <c r="WWK30" s="383"/>
      <c r="WWL30" s="383"/>
      <c r="WWM30" s="383"/>
      <c r="WWN30" s="383"/>
      <c r="WWO30" s="383"/>
      <c r="WWP30" s="383"/>
      <c r="WWQ30" s="383"/>
      <c r="WWR30" s="383"/>
      <c r="WWS30" s="383"/>
      <c r="WWT30" s="383"/>
      <c r="WWU30" s="383"/>
      <c r="WWV30" s="383"/>
      <c r="WWW30" s="383"/>
      <c r="WWX30" s="383"/>
      <c r="WWY30" s="383"/>
      <c r="WWZ30" s="383"/>
      <c r="WXA30" s="383"/>
      <c r="WXB30" s="383"/>
      <c r="WXC30" s="383"/>
      <c r="WXD30" s="383"/>
      <c r="WXE30" s="383"/>
      <c r="WXF30" s="383"/>
      <c r="WXG30" s="383"/>
      <c r="WXH30" s="383"/>
      <c r="WXI30" s="383"/>
      <c r="WXJ30" s="383"/>
      <c r="WXK30" s="383"/>
      <c r="WXL30" s="383"/>
      <c r="WXM30" s="383"/>
      <c r="WXN30" s="383"/>
      <c r="WXO30" s="383"/>
      <c r="WXP30" s="383"/>
      <c r="WXQ30" s="383"/>
      <c r="WXR30" s="383"/>
      <c r="WXS30" s="383"/>
      <c r="WXT30" s="383"/>
      <c r="WXU30" s="383"/>
      <c r="WXV30" s="383"/>
      <c r="WXW30" s="383"/>
      <c r="WXX30" s="383"/>
      <c r="WXY30" s="383"/>
      <c r="WXZ30" s="383"/>
      <c r="WYA30" s="383"/>
      <c r="WYB30" s="383"/>
      <c r="WYC30" s="383"/>
      <c r="WYD30" s="383"/>
      <c r="WYE30" s="383"/>
      <c r="WYF30" s="383"/>
      <c r="WYG30" s="383"/>
      <c r="WYH30" s="383"/>
      <c r="WYI30" s="383"/>
      <c r="WYJ30" s="383"/>
      <c r="WYK30" s="383"/>
      <c r="WYL30" s="383"/>
      <c r="WYM30" s="383"/>
      <c r="WYN30" s="383"/>
      <c r="WYO30" s="383"/>
      <c r="WYP30" s="383"/>
      <c r="WYQ30" s="383"/>
      <c r="WYR30" s="383"/>
      <c r="WYS30" s="383"/>
      <c r="WYT30" s="383"/>
      <c r="WYU30" s="383"/>
      <c r="WYV30" s="383"/>
      <c r="WYW30" s="383"/>
      <c r="WYX30" s="383"/>
      <c r="WYY30" s="383"/>
      <c r="WYZ30" s="383"/>
      <c r="WZA30" s="383"/>
      <c r="WZB30" s="383"/>
      <c r="WZC30" s="383"/>
      <c r="WZD30" s="383"/>
      <c r="WZE30" s="383"/>
      <c r="WZF30" s="383"/>
      <c r="WZG30" s="383"/>
      <c r="WZH30" s="383"/>
      <c r="WZI30" s="383"/>
      <c r="WZJ30" s="383"/>
      <c r="WZK30" s="383"/>
      <c r="WZL30" s="383"/>
      <c r="WZM30" s="383"/>
      <c r="WZN30" s="383"/>
      <c r="WZO30" s="383"/>
      <c r="WZP30" s="383"/>
      <c r="WZQ30" s="383"/>
      <c r="WZR30" s="383"/>
      <c r="WZS30" s="383"/>
      <c r="WZT30" s="383"/>
      <c r="WZU30" s="383"/>
      <c r="WZV30" s="383"/>
      <c r="WZW30" s="383"/>
      <c r="WZX30" s="383"/>
      <c r="WZY30" s="383"/>
      <c r="WZZ30" s="383"/>
      <c r="XAA30" s="383"/>
      <c r="XAB30" s="383"/>
      <c r="XAC30" s="383"/>
      <c r="XAD30" s="383"/>
      <c r="XAE30" s="383"/>
      <c r="XAF30" s="383"/>
      <c r="XAG30" s="383"/>
      <c r="XAH30" s="383"/>
      <c r="XAI30" s="383"/>
      <c r="XAJ30" s="383"/>
      <c r="XAK30" s="383"/>
      <c r="XAL30" s="383"/>
      <c r="XAM30" s="383"/>
      <c r="XAN30" s="383"/>
      <c r="XAO30" s="383"/>
      <c r="XAP30" s="383"/>
      <c r="XAQ30" s="383"/>
      <c r="XAR30" s="383"/>
      <c r="XAS30" s="383"/>
      <c r="XAT30" s="383"/>
      <c r="XAU30" s="383"/>
      <c r="XAV30" s="383"/>
      <c r="XAW30" s="383"/>
      <c r="XAX30" s="383"/>
      <c r="XAY30" s="383"/>
      <c r="XAZ30" s="383"/>
      <c r="XBA30" s="383"/>
      <c r="XBB30" s="383"/>
      <c r="XBC30" s="383"/>
      <c r="XBD30" s="383"/>
      <c r="XBE30" s="383"/>
      <c r="XBF30" s="383"/>
      <c r="XBG30" s="383"/>
      <c r="XBH30" s="383"/>
      <c r="XBI30" s="383"/>
      <c r="XBJ30" s="383"/>
      <c r="XBK30" s="383"/>
      <c r="XBL30" s="383"/>
      <c r="XBM30" s="383"/>
      <c r="XBN30" s="383"/>
      <c r="XBO30" s="383"/>
      <c r="XBP30" s="383"/>
      <c r="XBQ30" s="383"/>
      <c r="XBR30" s="383"/>
      <c r="XBS30" s="383"/>
      <c r="XBT30" s="383"/>
      <c r="XBU30" s="383"/>
      <c r="XBV30" s="383"/>
      <c r="XBW30" s="383"/>
      <c r="XBX30" s="383"/>
      <c r="XBY30" s="383"/>
      <c r="XBZ30" s="383"/>
      <c r="XCA30" s="383"/>
      <c r="XCB30" s="383"/>
      <c r="XCC30" s="383"/>
      <c r="XCD30" s="383"/>
      <c r="XCE30" s="383"/>
      <c r="XCF30" s="383"/>
      <c r="XCG30" s="383"/>
      <c r="XCH30" s="383"/>
      <c r="XCI30" s="383"/>
      <c r="XCJ30" s="383"/>
      <c r="XCK30" s="383"/>
      <c r="XCL30" s="383"/>
      <c r="XCM30" s="383"/>
      <c r="XCN30" s="383"/>
      <c r="XCO30" s="383"/>
      <c r="XCP30" s="383"/>
      <c r="XCQ30" s="383"/>
      <c r="XCR30" s="383"/>
      <c r="XCS30" s="383"/>
      <c r="XCT30" s="383"/>
      <c r="XCU30" s="383"/>
      <c r="XCV30" s="383"/>
      <c r="XCW30" s="383"/>
      <c r="XCX30" s="383"/>
      <c r="XCY30" s="383"/>
      <c r="XCZ30" s="383"/>
      <c r="XDA30" s="383"/>
      <c r="XDB30" s="383"/>
      <c r="XDC30" s="383"/>
      <c r="XDD30" s="383"/>
      <c r="XDE30" s="383"/>
      <c r="XDF30" s="383"/>
      <c r="XDG30" s="383"/>
      <c r="XDH30" s="383"/>
      <c r="XDI30" s="383"/>
      <c r="XDJ30" s="383"/>
      <c r="XDK30" s="383"/>
      <c r="XDL30" s="383"/>
      <c r="XDM30" s="383"/>
      <c r="XDN30" s="383"/>
      <c r="XDO30" s="383"/>
      <c r="XDP30" s="383"/>
      <c r="XDQ30" s="383"/>
      <c r="XDR30" s="383"/>
      <c r="XDS30" s="383"/>
      <c r="XDT30" s="383"/>
      <c r="XDU30" s="383"/>
      <c r="XDV30" s="383"/>
      <c r="XDW30" s="383"/>
      <c r="XDX30" s="383"/>
      <c r="XDY30" s="383"/>
      <c r="XDZ30" s="383"/>
      <c r="XEA30" s="383"/>
      <c r="XEB30" s="383"/>
      <c r="XEC30" s="383"/>
      <c r="XED30" s="383"/>
      <c r="XEE30" s="383"/>
      <c r="XEF30" s="383"/>
      <c r="XEG30" s="383"/>
      <c r="XEH30" s="383"/>
      <c r="XEI30" s="383"/>
      <c r="XEJ30" s="383"/>
      <c r="XEK30" s="383"/>
      <c r="XEL30" s="383"/>
      <c r="XEM30" s="383"/>
      <c r="XEN30" s="383"/>
      <c r="XEO30" s="383"/>
      <c r="XEP30" s="383"/>
      <c r="XEQ30" s="383"/>
      <c r="XER30" s="383"/>
      <c r="XES30" s="383"/>
      <c r="XET30" s="383"/>
      <c r="XEU30" s="383"/>
      <c r="XEV30" s="383"/>
      <c r="XEW30" s="383"/>
      <c r="XEX30" s="383"/>
      <c r="XEY30" s="383"/>
      <c r="XEZ30" s="383"/>
      <c r="XFA30" s="383"/>
      <c r="XFB30" s="383"/>
      <c r="XFC30" s="383"/>
      <c r="XFD30" s="383"/>
    </row>
    <row r="31" spans="1:16384" s="168" customFormat="1" ht="46.5" customHeight="1" x14ac:dyDescent="0.35">
      <c r="A31" s="389" t="s">
        <v>349</v>
      </c>
      <c r="B31" s="389"/>
      <c r="C31" s="389"/>
      <c r="D31" s="389"/>
      <c r="E31" s="389"/>
      <c r="F31" s="389"/>
      <c r="G31" s="389"/>
      <c r="H31" s="389"/>
      <c r="I31" s="389"/>
      <c r="J31" s="389"/>
      <c r="K31" s="389"/>
      <c r="L31" s="389"/>
      <c r="M31" s="389"/>
      <c r="N31" s="389"/>
      <c r="O31" s="389"/>
      <c r="P31" s="389"/>
    </row>
    <row r="32" spans="1:16384" s="168" customFormat="1" ht="20.149999999999999" customHeight="1" x14ac:dyDescent="0.35">
      <c r="A32" s="383" t="s">
        <v>351</v>
      </c>
      <c r="B32" s="383"/>
      <c r="C32" s="383"/>
      <c r="D32" s="383"/>
      <c r="E32" s="383"/>
      <c r="F32" s="383"/>
      <c r="G32" s="383"/>
      <c r="H32" s="383"/>
      <c r="I32" s="383"/>
      <c r="J32" s="383"/>
      <c r="K32" s="383"/>
      <c r="L32" s="181"/>
      <c r="M32" s="181"/>
      <c r="N32" s="181"/>
      <c r="O32" s="181"/>
      <c r="P32" s="181"/>
    </row>
    <row r="33" spans="1:16" s="168" customFormat="1" ht="20.149999999999999" customHeight="1" x14ac:dyDescent="0.35">
      <c r="A33" s="383" t="s">
        <v>352</v>
      </c>
      <c r="B33" s="383"/>
      <c r="C33" s="383"/>
      <c r="D33" s="383"/>
      <c r="E33" s="383"/>
      <c r="F33" s="383"/>
      <c r="G33" s="383"/>
      <c r="H33" s="383"/>
      <c r="I33" s="383"/>
      <c r="J33" s="383"/>
      <c r="K33" s="383"/>
      <c r="L33" s="181"/>
      <c r="M33" s="181"/>
      <c r="N33" s="181"/>
      <c r="O33" s="181"/>
      <c r="P33" s="181"/>
    </row>
    <row r="34" spans="1:16" s="168" customFormat="1" ht="20.149999999999999" customHeight="1" x14ac:dyDescent="0.35">
      <c r="A34" s="383" t="s">
        <v>353</v>
      </c>
      <c r="B34" s="383"/>
      <c r="C34" s="383"/>
      <c r="D34" s="383"/>
      <c r="E34" s="383"/>
      <c r="F34" s="383"/>
      <c r="G34" s="383"/>
      <c r="H34" s="383"/>
      <c r="I34" s="383"/>
      <c r="J34" s="383"/>
      <c r="K34" s="383"/>
      <c r="L34" s="181"/>
      <c r="M34" s="181"/>
      <c r="N34" s="181"/>
      <c r="O34" s="181"/>
      <c r="P34" s="181"/>
    </row>
    <row r="35" spans="1:16" s="168" customFormat="1" ht="20.149999999999999" customHeight="1" x14ac:dyDescent="0.35">
      <c r="A35" s="383" t="s">
        <v>354</v>
      </c>
      <c r="B35" s="383"/>
      <c r="C35" s="383"/>
      <c r="D35" s="383"/>
      <c r="E35" s="383"/>
      <c r="F35" s="383"/>
      <c r="G35" s="383"/>
      <c r="H35" s="383"/>
      <c r="I35" s="383"/>
      <c r="J35" s="383"/>
      <c r="K35" s="383"/>
      <c r="L35" s="181"/>
      <c r="M35" s="181"/>
      <c r="N35" s="181"/>
      <c r="O35" s="181"/>
      <c r="P35" s="181"/>
    </row>
    <row r="36" spans="1:16" s="168" customFormat="1" ht="13.5" customHeight="1" x14ac:dyDescent="0.35">
      <c r="A36" s="195" t="s">
        <v>59</v>
      </c>
    </row>
    <row r="37" spans="1:16" ht="15" customHeight="1" x14ac:dyDescent="0.35">
      <c r="A37" s="167" t="s">
        <v>350</v>
      </c>
    </row>
    <row r="38" spans="1:16" ht="30.65" customHeight="1" x14ac:dyDescent="0.35">
      <c r="A38" s="392" t="s">
        <v>72</v>
      </c>
      <c r="B38" s="392"/>
      <c r="C38" s="392"/>
      <c r="D38" s="392"/>
      <c r="E38" s="392"/>
      <c r="F38" s="392"/>
      <c r="G38" s="392"/>
      <c r="H38" s="392"/>
      <c r="I38" s="392"/>
      <c r="J38" s="392"/>
      <c r="K38" s="392"/>
      <c r="L38" s="392"/>
      <c r="M38" s="392"/>
      <c r="N38" s="392"/>
      <c r="O38" s="392"/>
      <c r="P38" s="392"/>
    </row>
    <row r="39" spans="1:16" ht="15" customHeight="1" x14ac:dyDescent="0.35">
      <c r="A39" s="196" t="s">
        <v>73</v>
      </c>
    </row>
    <row r="40" spans="1:16" ht="15" customHeight="1" x14ac:dyDescent="0.35">
      <c r="A40" s="228" t="s">
        <v>74</v>
      </c>
    </row>
    <row r="41" spans="1:16" ht="15" customHeight="1" x14ac:dyDescent="0.35">
      <c r="A41" s="196" t="s">
        <v>75</v>
      </c>
    </row>
    <row r="42" spans="1:16" ht="15" customHeight="1" x14ac:dyDescent="0.35">
      <c r="A42" s="196" t="s">
        <v>76</v>
      </c>
    </row>
    <row r="43" spans="1:16" ht="15" customHeight="1" x14ac:dyDescent="0.35">
      <c r="A43" s="173"/>
    </row>
    <row r="44" spans="1:16" ht="15" customHeight="1" x14ac:dyDescent="0.35">
      <c r="A44" s="180" t="s">
        <v>355</v>
      </c>
    </row>
    <row r="45" spans="1:16" ht="19" customHeight="1" x14ac:dyDescent="0.35">
      <c r="A45" s="384" t="s">
        <v>357</v>
      </c>
      <c r="B45" s="384"/>
      <c r="C45" s="384"/>
      <c r="D45" s="384"/>
      <c r="E45" s="384"/>
      <c r="F45" s="384"/>
      <c r="G45" s="384"/>
      <c r="H45" s="384"/>
      <c r="I45" s="384"/>
      <c r="J45" s="384"/>
      <c r="K45" s="384"/>
      <c r="L45" s="384"/>
      <c r="M45" s="384"/>
      <c r="N45" s="384"/>
      <c r="O45" s="384"/>
    </row>
    <row r="46" spans="1:16" ht="59.5" customHeight="1" x14ac:dyDescent="0.35">
      <c r="A46" s="393" t="s">
        <v>124</v>
      </c>
      <c r="B46" s="393"/>
      <c r="C46" s="393"/>
      <c r="D46" s="393"/>
      <c r="E46" s="393"/>
      <c r="F46" s="393"/>
      <c r="G46" s="393"/>
      <c r="H46" s="393"/>
      <c r="I46" s="393"/>
      <c r="J46" s="393"/>
      <c r="K46" s="393"/>
      <c r="L46" s="393"/>
      <c r="M46" s="393"/>
      <c r="N46" s="393"/>
      <c r="O46" s="393"/>
    </row>
    <row r="47" spans="1:16" ht="15" customHeight="1" x14ac:dyDescent="0.35">
      <c r="A47" s="385" t="s">
        <v>356</v>
      </c>
      <c r="B47" s="385"/>
      <c r="C47" s="385"/>
      <c r="D47" s="385"/>
      <c r="E47" s="385"/>
      <c r="F47" s="385"/>
      <c r="G47" s="385"/>
      <c r="H47" s="385"/>
      <c r="I47" s="385"/>
      <c r="J47" s="385"/>
      <c r="K47" s="385"/>
      <c r="L47" s="385"/>
      <c r="M47" s="385"/>
      <c r="N47" s="385"/>
      <c r="O47" s="385"/>
    </row>
    <row r="48" spans="1:16" ht="15" customHeight="1" x14ac:dyDescent="0.35">
      <c r="B48" t="s">
        <v>248</v>
      </c>
    </row>
    <row r="49" spans="1:12" x14ac:dyDescent="0.35">
      <c r="B49" t="s">
        <v>249</v>
      </c>
    </row>
    <row r="50" spans="1:12" x14ac:dyDescent="0.35">
      <c r="B50" t="s">
        <v>250</v>
      </c>
    </row>
    <row r="51" spans="1:12" x14ac:dyDescent="0.35">
      <c r="B51" t="s">
        <v>251</v>
      </c>
    </row>
    <row r="52" spans="1:12" x14ac:dyDescent="0.35">
      <c r="A52" s="179"/>
    </row>
    <row r="53" spans="1:12" x14ac:dyDescent="0.35">
      <c r="A53" s="179"/>
    </row>
    <row r="54" spans="1:12" x14ac:dyDescent="0.35">
      <c r="A54" s="179"/>
    </row>
    <row r="55" spans="1:12" x14ac:dyDescent="0.35">
      <c r="A55" s="179"/>
      <c r="B55" s="174"/>
      <c r="C55" s="174"/>
      <c r="D55" s="167"/>
      <c r="E55" s="174"/>
      <c r="F55" s="174"/>
      <c r="G55" s="174"/>
      <c r="H55" s="174"/>
      <c r="I55" s="174"/>
      <c r="J55" s="174"/>
      <c r="K55" s="174"/>
      <c r="L55" s="174"/>
    </row>
    <row r="56" spans="1:12" x14ac:dyDescent="0.35">
      <c r="A56" s="179"/>
    </row>
  </sheetData>
  <sheetProtection algorithmName="SHA-512" hashValue="EMbHLLL5ZsBaIjHErBopYYLFW5q508BvfdBVbM5apVa5tv+vj+czb70DmLb7/mCndWozMISUUn2rfwpbzBDQEw==" saltValue="b0NMH1968Fu4jGVqcrDs8A==" spinCount="100000" sheet="1" objects="1" scenarios="1"/>
  <mergeCells count="5974">
    <mergeCell ref="A47:O47"/>
    <mergeCell ref="A2:P2"/>
    <mergeCell ref="A4:P4"/>
    <mergeCell ref="A35:K35"/>
    <mergeCell ref="A32:K32"/>
    <mergeCell ref="A33:K33"/>
    <mergeCell ref="A34:K34"/>
    <mergeCell ref="A6:P7"/>
    <mergeCell ref="A31:P31"/>
    <mergeCell ref="A22:P22"/>
    <mergeCell ref="A23:P23"/>
    <mergeCell ref="A27:K27"/>
    <mergeCell ref="DR27:EB27"/>
    <mergeCell ref="EC27:EM27"/>
    <mergeCell ref="EN27:EX27"/>
    <mergeCell ref="EY27:FI27"/>
    <mergeCell ref="FJ27:FT27"/>
    <mergeCell ref="BO27:BY27"/>
    <mergeCell ref="BZ27:CJ27"/>
    <mergeCell ref="CK27:CU27"/>
    <mergeCell ref="CV27:DF27"/>
    <mergeCell ref="DG27:DQ27"/>
    <mergeCell ref="L27:V27"/>
    <mergeCell ref="W27:AG27"/>
    <mergeCell ref="AH27:AR27"/>
    <mergeCell ref="AS27:BC27"/>
    <mergeCell ref="BD27:BN27"/>
    <mergeCell ref="A38:P38"/>
    <mergeCell ref="A46:O46"/>
    <mergeCell ref="EC28:EM28"/>
    <mergeCell ref="EN28:EX28"/>
    <mergeCell ref="EY28:FI28"/>
    <mergeCell ref="MD27:MN27"/>
    <mergeCell ref="MO27:MY27"/>
    <mergeCell ref="MZ27:NJ27"/>
    <mergeCell ref="NK27:NU27"/>
    <mergeCell ref="NV27:OF27"/>
    <mergeCell ref="KA27:KK27"/>
    <mergeCell ref="KL27:KV27"/>
    <mergeCell ref="KW27:LG27"/>
    <mergeCell ref="LH27:LR27"/>
    <mergeCell ref="LS27:MC27"/>
    <mergeCell ref="HX27:IH27"/>
    <mergeCell ref="II27:IS27"/>
    <mergeCell ref="IT27:JD27"/>
    <mergeCell ref="JE27:JO27"/>
    <mergeCell ref="JP27:JZ27"/>
    <mergeCell ref="FU27:GE27"/>
    <mergeCell ref="GF27:GP27"/>
    <mergeCell ref="GQ27:HA27"/>
    <mergeCell ref="HB27:HL27"/>
    <mergeCell ref="HM27:HW27"/>
    <mergeCell ref="UP27:UZ27"/>
    <mergeCell ref="VA27:VK27"/>
    <mergeCell ref="VL27:VV27"/>
    <mergeCell ref="VW27:WG27"/>
    <mergeCell ref="WH27:WR27"/>
    <mergeCell ref="SM27:SW27"/>
    <mergeCell ref="SX27:TH27"/>
    <mergeCell ref="TI27:TS27"/>
    <mergeCell ref="TT27:UD27"/>
    <mergeCell ref="UE27:UO27"/>
    <mergeCell ref="QJ27:QT27"/>
    <mergeCell ref="QU27:RE27"/>
    <mergeCell ref="RF27:RP27"/>
    <mergeCell ref="RQ27:SA27"/>
    <mergeCell ref="SB27:SL27"/>
    <mergeCell ref="OG27:OQ27"/>
    <mergeCell ref="OR27:PB27"/>
    <mergeCell ref="PC27:PM27"/>
    <mergeCell ref="PN27:PX27"/>
    <mergeCell ref="PY27:QI27"/>
    <mergeCell ref="ADB27:ADL27"/>
    <mergeCell ref="ADM27:ADW27"/>
    <mergeCell ref="ADX27:AEH27"/>
    <mergeCell ref="AEI27:AES27"/>
    <mergeCell ref="AET27:AFD27"/>
    <mergeCell ref="AAY27:ABI27"/>
    <mergeCell ref="ABJ27:ABT27"/>
    <mergeCell ref="ABU27:ACE27"/>
    <mergeCell ref="ACF27:ACP27"/>
    <mergeCell ref="ACQ27:ADA27"/>
    <mergeCell ref="YV27:ZF27"/>
    <mergeCell ref="ZG27:ZQ27"/>
    <mergeCell ref="ZR27:AAB27"/>
    <mergeCell ref="AAC27:AAM27"/>
    <mergeCell ref="AAN27:AAX27"/>
    <mergeCell ref="WS27:XC27"/>
    <mergeCell ref="XD27:XN27"/>
    <mergeCell ref="XO27:XY27"/>
    <mergeCell ref="XZ27:YJ27"/>
    <mergeCell ref="YK27:YU27"/>
    <mergeCell ref="ALN27:ALX27"/>
    <mergeCell ref="ALY27:AMI27"/>
    <mergeCell ref="AMJ27:AMT27"/>
    <mergeCell ref="AMU27:ANE27"/>
    <mergeCell ref="ANF27:ANP27"/>
    <mergeCell ref="AJK27:AJU27"/>
    <mergeCell ref="AJV27:AKF27"/>
    <mergeCell ref="AKG27:AKQ27"/>
    <mergeCell ref="AKR27:ALB27"/>
    <mergeCell ref="ALC27:ALM27"/>
    <mergeCell ref="AHH27:AHR27"/>
    <mergeCell ref="AHS27:AIC27"/>
    <mergeCell ref="AID27:AIN27"/>
    <mergeCell ref="AIO27:AIY27"/>
    <mergeCell ref="AIZ27:AJJ27"/>
    <mergeCell ref="AFE27:AFO27"/>
    <mergeCell ref="AFP27:AFZ27"/>
    <mergeCell ref="AGA27:AGK27"/>
    <mergeCell ref="AGL27:AGV27"/>
    <mergeCell ref="AGW27:AHG27"/>
    <mergeCell ref="ATZ27:AUJ27"/>
    <mergeCell ref="AUK27:AUU27"/>
    <mergeCell ref="AUV27:AVF27"/>
    <mergeCell ref="AVG27:AVQ27"/>
    <mergeCell ref="AVR27:AWB27"/>
    <mergeCell ref="ARW27:ASG27"/>
    <mergeCell ref="ASH27:ASR27"/>
    <mergeCell ref="ASS27:ATC27"/>
    <mergeCell ref="ATD27:ATN27"/>
    <mergeCell ref="ATO27:ATY27"/>
    <mergeCell ref="APT27:AQD27"/>
    <mergeCell ref="AQE27:AQO27"/>
    <mergeCell ref="AQP27:AQZ27"/>
    <mergeCell ref="ARA27:ARK27"/>
    <mergeCell ref="ARL27:ARV27"/>
    <mergeCell ref="ANQ27:AOA27"/>
    <mergeCell ref="AOB27:AOL27"/>
    <mergeCell ref="AOM27:AOW27"/>
    <mergeCell ref="AOX27:APH27"/>
    <mergeCell ref="API27:APS27"/>
    <mergeCell ref="BCL27:BCV27"/>
    <mergeCell ref="BCW27:BDG27"/>
    <mergeCell ref="BDH27:BDR27"/>
    <mergeCell ref="BDS27:BEC27"/>
    <mergeCell ref="BED27:BEN27"/>
    <mergeCell ref="BAI27:BAS27"/>
    <mergeCell ref="BAT27:BBD27"/>
    <mergeCell ref="BBE27:BBO27"/>
    <mergeCell ref="BBP27:BBZ27"/>
    <mergeCell ref="BCA27:BCK27"/>
    <mergeCell ref="AYF27:AYP27"/>
    <mergeCell ref="AYQ27:AZA27"/>
    <mergeCell ref="AZB27:AZL27"/>
    <mergeCell ref="AZM27:AZW27"/>
    <mergeCell ref="AZX27:BAH27"/>
    <mergeCell ref="AWC27:AWM27"/>
    <mergeCell ref="AWN27:AWX27"/>
    <mergeCell ref="AWY27:AXI27"/>
    <mergeCell ref="AXJ27:AXT27"/>
    <mergeCell ref="AXU27:AYE27"/>
    <mergeCell ref="BKX27:BLH27"/>
    <mergeCell ref="BLI27:BLS27"/>
    <mergeCell ref="BLT27:BMD27"/>
    <mergeCell ref="BME27:BMO27"/>
    <mergeCell ref="BMP27:BMZ27"/>
    <mergeCell ref="BIU27:BJE27"/>
    <mergeCell ref="BJF27:BJP27"/>
    <mergeCell ref="BJQ27:BKA27"/>
    <mergeCell ref="BKB27:BKL27"/>
    <mergeCell ref="BKM27:BKW27"/>
    <mergeCell ref="BGR27:BHB27"/>
    <mergeCell ref="BHC27:BHM27"/>
    <mergeCell ref="BHN27:BHX27"/>
    <mergeCell ref="BHY27:BII27"/>
    <mergeCell ref="BIJ27:BIT27"/>
    <mergeCell ref="BEO27:BEY27"/>
    <mergeCell ref="BEZ27:BFJ27"/>
    <mergeCell ref="BFK27:BFU27"/>
    <mergeCell ref="BFV27:BGF27"/>
    <mergeCell ref="BGG27:BGQ27"/>
    <mergeCell ref="BTJ27:BTT27"/>
    <mergeCell ref="BTU27:BUE27"/>
    <mergeCell ref="BUF27:BUP27"/>
    <mergeCell ref="BUQ27:BVA27"/>
    <mergeCell ref="BVB27:BVL27"/>
    <mergeCell ref="BRG27:BRQ27"/>
    <mergeCell ref="BRR27:BSB27"/>
    <mergeCell ref="BSC27:BSM27"/>
    <mergeCell ref="BSN27:BSX27"/>
    <mergeCell ref="BSY27:BTI27"/>
    <mergeCell ref="BPD27:BPN27"/>
    <mergeCell ref="BPO27:BPY27"/>
    <mergeCell ref="BPZ27:BQJ27"/>
    <mergeCell ref="BQK27:BQU27"/>
    <mergeCell ref="BQV27:BRF27"/>
    <mergeCell ref="BNA27:BNK27"/>
    <mergeCell ref="BNL27:BNV27"/>
    <mergeCell ref="BNW27:BOG27"/>
    <mergeCell ref="BOH27:BOR27"/>
    <mergeCell ref="BOS27:BPC27"/>
    <mergeCell ref="CBV27:CCF27"/>
    <mergeCell ref="CCG27:CCQ27"/>
    <mergeCell ref="CCR27:CDB27"/>
    <mergeCell ref="CDC27:CDM27"/>
    <mergeCell ref="CDN27:CDX27"/>
    <mergeCell ref="BZS27:CAC27"/>
    <mergeCell ref="CAD27:CAN27"/>
    <mergeCell ref="CAO27:CAY27"/>
    <mergeCell ref="CAZ27:CBJ27"/>
    <mergeCell ref="CBK27:CBU27"/>
    <mergeCell ref="BXP27:BXZ27"/>
    <mergeCell ref="BYA27:BYK27"/>
    <mergeCell ref="BYL27:BYV27"/>
    <mergeCell ref="BYW27:BZG27"/>
    <mergeCell ref="BZH27:BZR27"/>
    <mergeCell ref="BVM27:BVW27"/>
    <mergeCell ref="BVX27:BWH27"/>
    <mergeCell ref="BWI27:BWS27"/>
    <mergeCell ref="BWT27:BXD27"/>
    <mergeCell ref="BXE27:BXO27"/>
    <mergeCell ref="CKH27:CKR27"/>
    <mergeCell ref="CKS27:CLC27"/>
    <mergeCell ref="CLD27:CLN27"/>
    <mergeCell ref="CLO27:CLY27"/>
    <mergeCell ref="CLZ27:CMJ27"/>
    <mergeCell ref="CIE27:CIO27"/>
    <mergeCell ref="CIP27:CIZ27"/>
    <mergeCell ref="CJA27:CJK27"/>
    <mergeCell ref="CJL27:CJV27"/>
    <mergeCell ref="CJW27:CKG27"/>
    <mergeCell ref="CGB27:CGL27"/>
    <mergeCell ref="CGM27:CGW27"/>
    <mergeCell ref="CGX27:CHH27"/>
    <mergeCell ref="CHI27:CHS27"/>
    <mergeCell ref="CHT27:CID27"/>
    <mergeCell ref="CDY27:CEI27"/>
    <mergeCell ref="CEJ27:CET27"/>
    <mergeCell ref="CEU27:CFE27"/>
    <mergeCell ref="CFF27:CFP27"/>
    <mergeCell ref="CFQ27:CGA27"/>
    <mergeCell ref="CST27:CTD27"/>
    <mergeCell ref="CTE27:CTO27"/>
    <mergeCell ref="CTP27:CTZ27"/>
    <mergeCell ref="CUA27:CUK27"/>
    <mergeCell ref="CUL27:CUV27"/>
    <mergeCell ref="CQQ27:CRA27"/>
    <mergeCell ref="CRB27:CRL27"/>
    <mergeCell ref="CRM27:CRW27"/>
    <mergeCell ref="CRX27:CSH27"/>
    <mergeCell ref="CSI27:CSS27"/>
    <mergeCell ref="CON27:COX27"/>
    <mergeCell ref="COY27:CPI27"/>
    <mergeCell ref="CPJ27:CPT27"/>
    <mergeCell ref="CPU27:CQE27"/>
    <mergeCell ref="CQF27:CQP27"/>
    <mergeCell ref="CMK27:CMU27"/>
    <mergeCell ref="CMV27:CNF27"/>
    <mergeCell ref="CNG27:CNQ27"/>
    <mergeCell ref="CNR27:COB27"/>
    <mergeCell ref="COC27:COM27"/>
    <mergeCell ref="DBF27:DBP27"/>
    <mergeCell ref="DBQ27:DCA27"/>
    <mergeCell ref="DCB27:DCL27"/>
    <mergeCell ref="DCM27:DCW27"/>
    <mergeCell ref="DCX27:DDH27"/>
    <mergeCell ref="CZC27:CZM27"/>
    <mergeCell ref="CZN27:CZX27"/>
    <mergeCell ref="CZY27:DAI27"/>
    <mergeCell ref="DAJ27:DAT27"/>
    <mergeCell ref="DAU27:DBE27"/>
    <mergeCell ref="CWZ27:CXJ27"/>
    <mergeCell ref="CXK27:CXU27"/>
    <mergeCell ref="CXV27:CYF27"/>
    <mergeCell ref="CYG27:CYQ27"/>
    <mergeCell ref="CYR27:CZB27"/>
    <mergeCell ref="CUW27:CVG27"/>
    <mergeCell ref="CVH27:CVR27"/>
    <mergeCell ref="CVS27:CWC27"/>
    <mergeCell ref="CWD27:CWN27"/>
    <mergeCell ref="CWO27:CWY27"/>
    <mergeCell ref="DJR27:DKB27"/>
    <mergeCell ref="DKC27:DKM27"/>
    <mergeCell ref="DKN27:DKX27"/>
    <mergeCell ref="DKY27:DLI27"/>
    <mergeCell ref="DLJ27:DLT27"/>
    <mergeCell ref="DHO27:DHY27"/>
    <mergeCell ref="DHZ27:DIJ27"/>
    <mergeCell ref="DIK27:DIU27"/>
    <mergeCell ref="DIV27:DJF27"/>
    <mergeCell ref="DJG27:DJQ27"/>
    <mergeCell ref="DFL27:DFV27"/>
    <mergeCell ref="DFW27:DGG27"/>
    <mergeCell ref="DGH27:DGR27"/>
    <mergeCell ref="DGS27:DHC27"/>
    <mergeCell ref="DHD27:DHN27"/>
    <mergeCell ref="DDI27:DDS27"/>
    <mergeCell ref="DDT27:DED27"/>
    <mergeCell ref="DEE27:DEO27"/>
    <mergeCell ref="DEP27:DEZ27"/>
    <mergeCell ref="DFA27:DFK27"/>
    <mergeCell ref="DSD27:DSN27"/>
    <mergeCell ref="DSO27:DSY27"/>
    <mergeCell ref="DSZ27:DTJ27"/>
    <mergeCell ref="DTK27:DTU27"/>
    <mergeCell ref="DTV27:DUF27"/>
    <mergeCell ref="DQA27:DQK27"/>
    <mergeCell ref="DQL27:DQV27"/>
    <mergeCell ref="DQW27:DRG27"/>
    <mergeCell ref="DRH27:DRR27"/>
    <mergeCell ref="DRS27:DSC27"/>
    <mergeCell ref="DNX27:DOH27"/>
    <mergeCell ref="DOI27:DOS27"/>
    <mergeCell ref="DOT27:DPD27"/>
    <mergeCell ref="DPE27:DPO27"/>
    <mergeCell ref="DPP27:DPZ27"/>
    <mergeCell ref="DLU27:DME27"/>
    <mergeCell ref="DMF27:DMP27"/>
    <mergeCell ref="DMQ27:DNA27"/>
    <mergeCell ref="DNB27:DNL27"/>
    <mergeCell ref="DNM27:DNW27"/>
    <mergeCell ref="EAP27:EAZ27"/>
    <mergeCell ref="EBA27:EBK27"/>
    <mergeCell ref="EBL27:EBV27"/>
    <mergeCell ref="EBW27:ECG27"/>
    <mergeCell ref="ECH27:ECR27"/>
    <mergeCell ref="DYM27:DYW27"/>
    <mergeCell ref="DYX27:DZH27"/>
    <mergeCell ref="DZI27:DZS27"/>
    <mergeCell ref="DZT27:EAD27"/>
    <mergeCell ref="EAE27:EAO27"/>
    <mergeCell ref="DWJ27:DWT27"/>
    <mergeCell ref="DWU27:DXE27"/>
    <mergeCell ref="DXF27:DXP27"/>
    <mergeCell ref="DXQ27:DYA27"/>
    <mergeCell ref="DYB27:DYL27"/>
    <mergeCell ref="DUG27:DUQ27"/>
    <mergeCell ref="DUR27:DVB27"/>
    <mergeCell ref="DVC27:DVM27"/>
    <mergeCell ref="DVN27:DVX27"/>
    <mergeCell ref="DVY27:DWI27"/>
    <mergeCell ref="EJB27:EJL27"/>
    <mergeCell ref="EJM27:EJW27"/>
    <mergeCell ref="EJX27:EKH27"/>
    <mergeCell ref="EKI27:EKS27"/>
    <mergeCell ref="EKT27:ELD27"/>
    <mergeCell ref="EGY27:EHI27"/>
    <mergeCell ref="EHJ27:EHT27"/>
    <mergeCell ref="EHU27:EIE27"/>
    <mergeCell ref="EIF27:EIP27"/>
    <mergeCell ref="EIQ27:EJA27"/>
    <mergeCell ref="EEV27:EFF27"/>
    <mergeCell ref="EFG27:EFQ27"/>
    <mergeCell ref="EFR27:EGB27"/>
    <mergeCell ref="EGC27:EGM27"/>
    <mergeCell ref="EGN27:EGX27"/>
    <mergeCell ref="ECS27:EDC27"/>
    <mergeCell ref="EDD27:EDN27"/>
    <mergeCell ref="EDO27:EDY27"/>
    <mergeCell ref="EDZ27:EEJ27"/>
    <mergeCell ref="EEK27:EEU27"/>
    <mergeCell ref="ERN27:ERX27"/>
    <mergeCell ref="ERY27:ESI27"/>
    <mergeCell ref="ESJ27:EST27"/>
    <mergeCell ref="ESU27:ETE27"/>
    <mergeCell ref="ETF27:ETP27"/>
    <mergeCell ref="EPK27:EPU27"/>
    <mergeCell ref="EPV27:EQF27"/>
    <mergeCell ref="EQG27:EQQ27"/>
    <mergeCell ref="EQR27:ERB27"/>
    <mergeCell ref="ERC27:ERM27"/>
    <mergeCell ref="ENH27:ENR27"/>
    <mergeCell ref="ENS27:EOC27"/>
    <mergeCell ref="EOD27:EON27"/>
    <mergeCell ref="EOO27:EOY27"/>
    <mergeCell ref="EOZ27:EPJ27"/>
    <mergeCell ref="ELE27:ELO27"/>
    <mergeCell ref="ELP27:ELZ27"/>
    <mergeCell ref="EMA27:EMK27"/>
    <mergeCell ref="EML27:EMV27"/>
    <mergeCell ref="EMW27:ENG27"/>
    <mergeCell ref="EZZ27:FAJ27"/>
    <mergeCell ref="FAK27:FAU27"/>
    <mergeCell ref="FAV27:FBF27"/>
    <mergeCell ref="FBG27:FBQ27"/>
    <mergeCell ref="FBR27:FCB27"/>
    <mergeCell ref="EXW27:EYG27"/>
    <mergeCell ref="EYH27:EYR27"/>
    <mergeCell ref="EYS27:EZC27"/>
    <mergeCell ref="EZD27:EZN27"/>
    <mergeCell ref="EZO27:EZY27"/>
    <mergeCell ref="EVT27:EWD27"/>
    <mergeCell ref="EWE27:EWO27"/>
    <mergeCell ref="EWP27:EWZ27"/>
    <mergeCell ref="EXA27:EXK27"/>
    <mergeCell ref="EXL27:EXV27"/>
    <mergeCell ref="ETQ27:EUA27"/>
    <mergeCell ref="EUB27:EUL27"/>
    <mergeCell ref="EUM27:EUW27"/>
    <mergeCell ref="EUX27:EVH27"/>
    <mergeCell ref="EVI27:EVS27"/>
    <mergeCell ref="FIL27:FIV27"/>
    <mergeCell ref="FIW27:FJG27"/>
    <mergeCell ref="FJH27:FJR27"/>
    <mergeCell ref="FJS27:FKC27"/>
    <mergeCell ref="FKD27:FKN27"/>
    <mergeCell ref="FGI27:FGS27"/>
    <mergeCell ref="FGT27:FHD27"/>
    <mergeCell ref="FHE27:FHO27"/>
    <mergeCell ref="FHP27:FHZ27"/>
    <mergeCell ref="FIA27:FIK27"/>
    <mergeCell ref="FEF27:FEP27"/>
    <mergeCell ref="FEQ27:FFA27"/>
    <mergeCell ref="FFB27:FFL27"/>
    <mergeCell ref="FFM27:FFW27"/>
    <mergeCell ref="FFX27:FGH27"/>
    <mergeCell ref="FCC27:FCM27"/>
    <mergeCell ref="FCN27:FCX27"/>
    <mergeCell ref="FCY27:FDI27"/>
    <mergeCell ref="FDJ27:FDT27"/>
    <mergeCell ref="FDU27:FEE27"/>
    <mergeCell ref="FQX27:FRH27"/>
    <mergeCell ref="FRI27:FRS27"/>
    <mergeCell ref="FRT27:FSD27"/>
    <mergeCell ref="FSE27:FSO27"/>
    <mergeCell ref="FSP27:FSZ27"/>
    <mergeCell ref="FOU27:FPE27"/>
    <mergeCell ref="FPF27:FPP27"/>
    <mergeCell ref="FPQ27:FQA27"/>
    <mergeCell ref="FQB27:FQL27"/>
    <mergeCell ref="FQM27:FQW27"/>
    <mergeCell ref="FMR27:FNB27"/>
    <mergeCell ref="FNC27:FNM27"/>
    <mergeCell ref="FNN27:FNX27"/>
    <mergeCell ref="FNY27:FOI27"/>
    <mergeCell ref="FOJ27:FOT27"/>
    <mergeCell ref="FKO27:FKY27"/>
    <mergeCell ref="FKZ27:FLJ27"/>
    <mergeCell ref="FLK27:FLU27"/>
    <mergeCell ref="FLV27:FMF27"/>
    <mergeCell ref="FMG27:FMQ27"/>
    <mergeCell ref="FZJ27:FZT27"/>
    <mergeCell ref="FZU27:GAE27"/>
    <mergeCell ref="GAF27:GAP27"/>
    <mergeCell ref="GAQ27:GBA27"/>
    <mergeCell ref="GBB27:GBL27"/>
    <mergeCell ref="FXG27:FXQ27"/>
    <mergeCell ref="FXR27:FYB27"/>
    <mergeCell ref="FYC27:FYM27"/>
    <mergeCell ref="FYN27:FYX27"/>
    <mergeCell ref="FYY27:FZI27"/>
    <mergeCell ref="FVD27:FVN27"/>
    <mergeCell ref="FVO27:FVY27"/>
    <mergeCell ref="FVZ27:FWJ27"/>
    <mergeCell ref="FWK27:FWU27"/>
    <mergeCell ref="FWV27:FXF27"/>
    <mergeCell ref="FTA27:FTK27"/>
    <mergeCell ref="FTL27:FTV27"/>
    <mergeCell ref="FTW27:FUG27"/>
    <mergeCell ref="FUH27:FUR27"/>
    <mergeCell ref="FUS27:FVC27"/>
    <mergeCell ref="GHV27:GIF27"/>
    <mergeCell ref="GIG27:GIQ27"/>
    <mergeCell ref="GIR27:GJB27"/>
    <mergeCell ref="GJC27:GJM27"/>
    <mergeCell ref="GJN27:GJX27"/>
    <mergeCell ref="GFS27:GGC27"/>
    <mergeCell ref="GGD27:GGN27"/>
    <mergeCell ref="GGO27:GGY27"/>
    <mergeCell ref="GGZ27:GHJ27"/>
    <mergeCell ref="GHK27:GHU27"/>
    <mergeCell ref="GDP27:GDZ27"/>
    <mergeCell ref="GEA27:GEK27"/>
    <mergeCell ref="GEL27:GEV27"/>
    <mergeCell ref="GEW27:GFG27"/>
    <mergeCell ref="GFH27:GFR27"/>
    <mergeCell ref="GBM27:GBW27"/>
    <mergeCell ref="GBX27:GCH27"/>
    <mergeCell ref="GCI27:GCS27"/>
    <mergeCell ref="GCT27:GDD27"/>
    <mergeCell ref="GDE27:GDO27"/>
    <mergeCell ref="GQH27:GQR27"/>
    <mergeCell ref="GQS27:GRC27"/>
    <mergeCell ref="GRD27:GRN27"/>
    <mergeCell ref="GRO27:GRY27"/>
    <mergeCell ref="GRZ27:GSJ27"/>
    <mergeCell ref="GOE27:GOO27"/>
    <mergeCell ref="GOP27:GOZ27"/>
    <mergeCell ref="GPA27:GPK27"/>
    <mergeCell ref="GPL27:GPV27"/>
    <mergeCell ref="GPW27:GQG27"/>
    <mergeCell ref="GMB27:GML27"/>
    <mergeCell ref="GMM27:GMW27"/>
    <mergeCell ref="GMX27:GNH27"/>
    <mergeCell ref="GNI27:GNS27"/>
    <mergeCell ref="GNT27:GOD27"/>
    <mergeCell ref="GJY27:GKI27"/>
    <mergeCell ref="GKJ27:GKT27"/>
    <mergeCell ref="GKU27:GLE27"/>
    <mergeCell ref="GLF27:GLP27"/>
    <mergeCell ref="GLQ27:GMA27"/>
    <mergeCell ref="GYT27:GZD27"/>
    <mergeCell ref="GZE27:GZO27"/>
    <mergeCell ref="GZP27:GZZ27"/>
    <mergeCell ref="HAA27:HAK27"/>
    <mergeCell ref="HAL27:HAV27"/>
    <mergeCell ref="GWQ27:GXA27"/>
    <mergeCell ref="GXB27:GXL27"/>
    <mergeCell ref="GXM27:GXW27"/>
    <mergeCell ref="GXX27:GYH27"/>
    <mergeCell ref="GYI27:GYS27"/>
    <mergeCell ref="GUN27:GUX27"/>
    <mergeCell ref="GUY27:GVI27"/>
    <mergeCell ref="GVJ27:GVT27"/>
    <mergeCell ref="GVU27:GWE27"/>
    <mergeCell ref="GWF27:GWP27"/>
    <mergeCell ref="GSK27:GSU27"/>
    <mergeCell ref="GSV27:GTF27"/>
    <mergeCell ref="GTG27:GTQ27"/>
    <mergeCell ref="GTR27:GUB27"/>
    <mergeCell ref="GUC27:GUM27"/>
    <mergeCell ref="HHF27:HHP27"/>
    <mergeCell ref="HHQ27:HIA27"/>
    <mergeCell ref="HIB27:HIL27"/>
    <mergeCell ref="HIM27:HIW27"/>
    <mergeCell ref="HIX27:HJH27"/>
    <mergeCell ref="HFC27:HFM27"/>
    <mergeCell ref="HFN27:HFX27"/>
    <mergeCell ref="HFY27:HGI27"/>
    <mergeCell ref="HGJ27:HGT27"/>
    <mergeCell ref="HGU27:HHE27"/>
    <mergeCell ref="HCZ27:HDJ27"/>
    <mergeCell ref="HDK27:HDU27"/>
    <mergeCell ref="HDV27:HEF27"/>
    <mergeCell ref="HEG27:HEQ27"/>
    <mergeCell ref="HER27:HFB27"/>
    <mergeCell ref="HAW27:HBG27"/>
    <mergeCell ref="HBH27:HBR27"/>
    <mergeCell ref="HBS27:HCC27"/>
    <mergeCell ref="HCD27:HCN27"/>
    <mergeCell ref="HCO27:HCY27"/>
    <mergeCell ref="HPR27:HQB27"/>
    <mergeCell ref="HQC27:HQM27"/>
    <mergeCell ref="HQN27:HQX27"/>
    <mergeCell ref="HQY27:HRI27"/>
    <mergeCell ref="HRJ27:HRT27"/>
    <mergeCell ref="HNO27:HNY27"/>
    <mergeCell ref="HNZ27:HOJ27"/>
    <mergeCell ref="HOK27:HOU27"/>
    <mergeCell ref="HOV27:HPF27"/>
    <mergeCell ref="HPG27:HPQ27"/>
    <mergeCell ref="HLL27:HLV27"/>
    <mergeCell ref="HLW27:HMG27"/>
    <mergeCell ref="HMH27:HMR27"/>
    <mergeCell ref="HMS27:HNC27"/>
    <mergeCell ref="HND27:HNN27"/>
    <mergeCell ref="HJI27:HJS27"/>
    <mergeCell ref="HJT27:HKD27"/>
    <mergeCell ref="HKE27:HKO27"/>
    <mergeCell ref="HKP27:HKZ27"/>
    <mergeCell ref="HLA27:HLK27"/>
    <mergeCell ref="HYD27:HYN27"/>
    <mergeCell ref="HYO27:HYY27"/>
    <mergeCell ref="HYZ27:HZJ27"/>
    <mergeCell ref="HZK27:HZU27"/>
    <mergeCell ref="HZV27:IAF27"/>
    <mergeCell ref="HWA27:HWK27"/>
    <mergeCell ref="HWL27:HWV27"/>
    <mergeCell ref="HWW27:HXG27"/>
    <mergeCell ref="HXH27:HXR27"/>
    <mergeCell ref="HXS27:HYC27"/>
    <mergeCell ref="HTX27:HUH27"/>
    <mergeCell ref="HUI27:HUS27"/>
    <mergeCell ref="HUT27:HVD27"/>
    <mergeCell ref="HVE27:HVO27"/>
    <mergeCell ref="HVP27:HVZ27"/>
    <mergeCell ref="HRU27:HSE27"/>
    <mergeCell ref="HSF27:HSP27"/>
    <mergeCell ref="HSQ27:HTA27"/>
    <mergeCell ref="HTB27:HTL27"/>
    <mergeCell ref="HTM27:HTW27"/>
    <mergeCell ref="IGP27:IGZ27"/>
    <mergeCell ref="IHA27:IHK27"/>
    <mergeCell ref="IHL27:IHV27"/>
    <mergeCell ref="IHW27:IIG27"/>
    <mergeCell ref="IIH27:IIR27"/>
    <mergeCell ref="IEM27:IEW27"/>
    <mergeCell ref="IEX27:IFH27"/>
    <mergeCell ref="IFI27:IFS27"/>
    <mergeCell ref="IFT27:IGD27"/>
    <mergeCell ref="IGE27:IGO27"/>
    <mergeCell ref="ICJ27:ICT27"/>
    <mergeCell ref="ICU27:IDE27"/>
    <mergeCell ref="IDF27:IDP27"/>
    <mergeCell ref="IDQ27:IEA27"/>
    <mergeCell ref="IEB27:IEL27"/>
    <mergeCell ref="IAG27:IAQ27"/>
    <mergeCell ref="IAR27:IBB27"/>
    <mergeCell ref="IBC27:IBM27"/>
    <mergeCell ref="IBN27:IBX27"/>
    <mergeCell ref="IBY27:ICI27"/>
    <mergeCell ref="IPB27:IPL27"/>
    <mergeCell ref="IPM27:IPW27"/>
    <mergeCell ref="IPX27:IQH27"/>
    <mergeCell ref="IQI27:IQS27"/>
    <mergeCell ref="IQT27:IRD27"/>
    <mergeCell ref="IMY27:INI27"/>
    <mergeCell ref="INJ27:INT27"/>
    <mergeCell ref="INU27:IOE27"/>
    <mergeCell ref="IOF27:IOP27"/>
    <mergeCell ref="IOQ27:IPA27"/>
    <mergeCell ref="IKV27:ILF27"/>
    <mergeCell ref="ILG27:ILQ27"/>
    <mergeCell ref="ILR27:IMB27"/>
    <mergeCell ref="IMC27:IMM27"/>
    <mergeCell ref="IMN27:IMX27"/>
    <mergeCell ref="IIS27:IJC27"/>
    <mergeCell ref="IJD27:IJN27"/>
    <mergeCell ref="IJO27:IJY27"/>
    <mergeCell ref="IJZ27:IKJ27"/>
    <mergeCell ref="IKK27:IKU27"/>
    <mergeCell ref="IXN27:IXX27"/>
    <mergeCell ref="IXY27:IYI27"/>
    <mergeCell ref="IYJ27:IYT27"/>
    <mergeCell ref="IYU27:IZE27"/>
    <mergeCell ref="IZF27:IZP27"/>
    <mergeCell ref="IVK27:IVU27"/>
    <mergeCell ref="IVV27:IWF27"/>
    <mergeCell ref="IWG27:IWQ27"/>
    <mergeCell ref="IWR27:IXB27"/>
    <mergeCell ref="IXC27:IXM27"/>
    <mergeCell ref="ITH27:ITR27"/>
    <mergeCell ref="ITS27:IUC27"/>
    <mergeCell ref="IUD27:IUN27"/>
    <mergeCell ref="IUO27:IUY27"/>
    <mergeCell ref="IUZ27:IVJ27"/>
    <mergeCell ref="IRE27:IRO27"/>
    <mergeCell ref="IRP27:IRZ27"/>
    <mergeCell ref="ISA27:ISK27"/>
    <mergeCell ref="ISL27:ISV27"/>
    <mergeCell ref="ISW27:ITG27"/>
    <mergeCell ref="JFZ27:JGJ27"/>
    <mergeCell ref="JGK27:JGU27"/>
    <mergeCell ref="JGV27:JHF27"/>
    <mergeCell ref="JHG27:JHQ27"/>
    <mergeCell ref="JHR27:JIB27"/>
    <mergeCell ref="JDW27:JEG27"/>
    <mergeCell ref="JEH27:JER27"/>
    <mergeCell ref="JES27:JFC27"/>
    <mergeCell ref="JFD27:JFN27"/>
    <mergeCell ref="JFO27:JFY27"/>
    <mergeCell ref="JBT27:JCD27"/>
    <mergeCell ref="JCE27:JCO27"/>
    <mergeCell ref="JCP27:JCZ27"/>
    <mergeCell ref="JDA27:JDK27"/>
    <mergeCell ref="JDL27:JDV27"/>
    <mergeCell ref="IZQ27:JAA27"/>
    <mergeCell ref="JAB27:JAL27"/>
    <mergeCell ref="JAM27:JAW27"/>
    <mergeCell ref="JAX27:JBH27"/>
    <mergeCell ref="JBI27:JBS27"/>
    <mergeCell ref="JOL27:JOV27"/>
    <mergeCell ref="JOW27:JPG27"/>
    <mergeCell ref="JPH27:JPR27"/>
    <mergeCell ref="JPS27:JQC27"/>
    <mergeCell ref="JQD27:JQN27"/>
    <mergeCell ref="JMI27:JMS27"/>
    <mergeCell ref="JMT27:JND27"/>
    <mergeCell ref="JNE27:JNO27"/>
    <mergeCell ref="JNP27:JNZ27"/>
    <mergeCell ref="JOA27:JOK27"/>
    <mergeCell ref="JKF27:JKP27"/>
    <mergeCell ref="JKQ27:JLA27"/>
    <mergeCell ref="JLB27:JLL27"/>
    <mergeCell ref="JLM27:JLW27"/>
    <mergeCell ref="JLX27:JMH27"/>
    <mergeCell ref="JIC27:JIM27"/>
    <mergeCell ref="JIN27:JIX27"/>
    <mergeCell ref="JIY27:JJI27"/>
    <mergeCell ref="JJJ27:JJT27"/>
    <mergeCell ref="JJU27:JKE27"/>
    <mergeCell ref="JWX27:JXH27"/>
    <mergeCell ref="JXI27:JXS27"/>
    <mergeCell ref="JXT27:JYD27"/>
    <mergeCell ref="JYE27:JYO27"/>
    <mergeCell ref="JYP27:JYZ27"/>
    <mergeCell ref="JUU27:JVE27"/>
    <mergeCell ref="JVF27:JVP27"/>
    <mergeCell ref="JVQ27:JWA27"/>
    <mergeCell ref="JWB27:JWL27"/>
    <mergeCell ref="JWM27:JWW27"/>
    <mergeCell ref="JSR27:JTB27"/>
    <mergeCell ref="JTC27:JTM27"/>
    <mergeCell ref="JTN27:JTX27"/>
    <mergeCell ref="JTY27:JUI27"/>
    <mergeCell ref="JUJ27:JUT27"/>
    <mergeCell ref="JQO27:JQY27"/>
    <mergeCell ref="JQZ27:JRJ27"/>
    <mergeCell ref="JRK27:JRU27"/>
    <mergeCell ref="JRV27:JSF27"/>
    <mergeCell ref="JSG27:JSQ27"/>
    <mergeCell ref="KFJ27:KFT27"/>
    <mergeCell ref="KFU27:KGE27"/>
    <mergeCell ref="KGF27:KGP27"/>
    <mergeCell ref="KGQ27:KHA27"/>
    <mergeCell ref="KHB27:KHL27"/>
    <mergeCell ref="KDG27:KDQ27"/>
    <mergeCell ref="KDR27:KEB27"/>
    <mergeCell ref="KEC27:KEM27"/>
    <mergeCell ref="KEN27:KEX27"/>
    <mergeCell ref="KEY27:KFI27"/>
    <mergeCell ref="KBD27:KBN27"/>
    <mergeCell ref="KBO27:KBY27"/>
    <mergeCell ref="KBZ27:KCJ27"/>
    <mergeCell ref="KCK27:KCU27"/>
    <mergeCell ref="KCV27:KDF27"/>
    <mergeCell ref="JZA27:JZK27"/>
    <mergeCell ref="JZL27:JZV27"/>
    <mergeCell ref="JZW27:KAG27"/>
    <mergeCell ref="KAH27:KAR27"/>
    <mergeCell ref="KAS27:KBC27"/>
    <mergeCell ref="KNV27:KOF27"/>
    <mergeCell ref="KOG27:KOQ27"/>
    <mergeCell ref="KOR27:KPB27"/>
    <mergeCell ref="KPC27:KPM27"/>
    <mergeCell ref="KPN27:KPX27"/>
    <mergeCell ref="KLS27:KMC27"/>
    <mergeCell ref="KMD27:KMN27"/>
    <mergeCell ref="KMO27:KMY27"/>
    <mergeCell ref="KMZ27:KNJ27"/>
    <mergeCell ref="KNK27:KNU27"/>
    <mergeCell ref="KJP27:KJZ27"/>
    <mergeCell ref="KKA27:KKK27"/>
    <mergeCell ref="KKL27:KKV27"/>
    <mergeCell ref="KKW27:KLG27"/>
    <mergeCell ref="KLH27:KLR27"/>
    <mergeCell ref="KHM27:KHW27"/>
    <mergeCell ref="KHX27:KIH27"/>
    <mergeCell ref="KII27:KIS27"/>
    <mergeCell ref="KIT27:KJD27"/>
    <mergeCell ref="KJE27:KJO27"/>
    <mergeCell ref="KWH27:KWR27"/>
    <mergeCell ref="KWS27:KXC27"/>
    <mergeCell ref="KXD27:KXN27"/>
    <mergeCell ref="KXO27:KXY27"/>
    <mergeCell ref="KXZ27:KYJ27"/>
    <mergeCell ref="KUE27:KUO27"/>
    <mergeCell ref="KUP27:KUZ27"/>
    <mergeCell ref="KVA27:KVK27"/>
    <mergeCell ref="KVL27:KVV27"/>
    <mergeCell ref="KVW27:KWG27"/>
    <mergeCell ref="KSB27:KSL27"/>
    <mergeCell ref="KSM27:KSW27"/>
    <mergeCell ref="KSX27:KTH27"/>
    <mergeCell ref="KTI27:KTS27"/>
    <mergeCell ref="KTT27:KUD27"/>
    <mergeCell ref="KPY27:KQI27"/>
    <mergeCell ref="KQJ27:KQT27"/>
    <mergeCell ref="KQU27:KRE27"/>
    <mergeCell ref="KRF27:KRP27"/>
    <mergeCell ref="KRQ27:KSA27"/>
    <mergeCell ref="LET27:LFD27"/>
    <mergeCell ref="LFE27:LFO27"/>
    <mergeCell ref="LFP27:LFZ27"/>
    <mergeCell ref="LGA27:LGK27"/>
    <mergeCell ref="LGL27:LGV27"/>
    <mergeCell ref="LCQ27:LDA27"/>
    <mergeCell ref="LDB27:LDL27"/>
    <mergeCell ref="LDM27:LDW27"/>
    <mergeCell ref="LDX27:LEH27"/>
    <mergeCell ref="LEI27:LES27"/>
    <mergeCell ref="LAN27:LAX27"/>
    <mergeCell ref="LAY27:LBI27"/>
    <mergeCell ref="LBJ27:LBT27"/>
    <mergeCell ref="LBU27:LCE27"/>
    <mergeCell ref="LCF27:LCP27"/>
    <mergeCell ref="KYK27:KYU27"/>
    <mergeCell ref="KYV27:KZF27"/>
    <mergeCell ref="KZG27:KZQ27"/>
    <mergeCell ref="KZR27:LAB27"/>
    <mergeCell ref="LAC27:LAM27"/>
    <mergeCell ref="LNF27:LNP27"/>
    <mergeCell ref="LNQ27:LOA27"/>
    <mergeCell ref="LOB27:LOL27"/>
    <mergeCell ref="LOM27:LOW27"/>
    <mergeCell ref="LOX27:LPH27"/>
    <mergeCell ref="LLC27:LLM27"/>
    <mergeCell ref="LLN27:LLX27"/>
    <mergeCell ref="LLY27:LMI27"/>
    <mergeCell ref="LMJ27:LMT27"/>
    <mergeCell ref="LMU27:LNE27"/>
    <mergeCell ref="LIZ27:LJJ27"/>
    <mergeCell ref="LJK27:LJU27"/>
    <mergeCell ref="LJV27:LKF27"/>
    <mergeCell ref="LKG27:LKQ27"/>
    <mergeCell ref="LKR27:LLB27"/>
    <mergeCell ref="LGW27:LHG27"/>
    <mergeCell ref="LHH27:LHR27"/>
    <mergeCell ref="LHS27:LIC27"/>
    <mergeCell ref="LID27:LIN27"/>
    <mergeCell ref="LIO27:LIY27"/>
    <mergeCell ref="LVR27:LWB27"/>
    <mergeCell ref="LWC27:LWM27"/>
    <mergeCell ref="LWN27:LWX27"/>
    <mergeCell ref="LWY27:LXI27"/>
    <mergeCell ref="LXJ27:LXT27"/>
    <mergeCell ref="LTO27:LTY27"/>
    <mergeCell ref="LTZ27:LUJ27"/>
    <mergeCell ref="LUK27:LUU27"/>
    <mergeCell ref="LUV27:LVF27"/>
    <mergeCell ref="LVG27:LVQ27"/>
    <mergeCell ref="LRL27:LRV27"/>
    <mergeCell ref="LRW27:LSG27"/>
    <mergeCell ref="LSH27:LSR27"/>
    <mergeCell ref="LSS27:LTC27"/>
    <mergeCell ref="LTD27:LTN27"/>
    <mergeCell ref="LPI27:LPS27"/>
    <mergeCell ref="LPT27:LQD27"/>
    <mergeCell ref="LQE27:LQO27"/>
    <mergeCell ref="LQP27:LQZ27"/>
    <mergeCell ref="LRA27:LRK27"/>
    <mergeCell ref="MED27:MEN27"/>
    <mergeCell ref="MEO27:MEY27"/>
    <mergeCell ref="MEZ27:MFJ27"/>
    <mergeCell ref="MFK27:MFU27"/>
    <mergeCell ref="MFV27:MGF27"/>
    <mergeCell ref="MCA27:MCK27"/>
    <mergeCell ref="MCL27:MCV27"/>
    <mergeCell ref="MCW27:MDG27"/>
    <mergeCell ref="MDH27:MDR27"/>
    <mergeCell ref="MDS27:MEC27"/>
    <mergeCell ref="LZX27:MAH27"/>
    <mergeCell ref="MAI27:MAS27"/>
    <mergeCell ref="MAT27:MBD27"/>
    <mergeCell ref="MBE27:MBO27"/>
    <mergeCell ref="MBP27:MBZ27"/>
    <mergeCell ref="LXU27:LYE27"/>
    <mergeCell ref="LYF27:LYP27"/>
    <mergeCell ref="LYQ27:LZA27"/>
    <mergeCell ref="LZB27:LZL27"/>
    <mergeCell ref="LZM27:LZW27"/>
    <mergeCell ref="MMP27:MMZ27"/>
    <mergeCell ref="MNA27:MNK27"/>
    <mergeCell ref="MNL27:MNV27"/>
    <mergeCell ref="MNW27:MOG27"/>
    <mergeCell ref="MOH27:MOR27"/>
    <mergeCell ref="MKM27:MKW27"/>
    <mergeCell ref="MKX27:MLH27"/>
    <mergeCell ref="MLI27:MLS27"/>
    <mergeCell ref="MLT27:MMD27"/>
    <mergeCell ref="MME27:MMO27"/>
    <mergeCell ref="MIJ27:MIT27"/>
    <mergeCell ref="MIU27:MJE27"/>
    <mergeCell ref="MJF27:MJP27"/>
    <mergeCell ref="MJQ27:MKA27"/>
    <mergeCell ref="MKB27:MKL27"/>
    <mergeCell ref="MGG27:MGQ27"/>
    <mergeCell ref="MGR27:MHB27"/>
    <mergeCell ref="MHC27:MHM27"/>
    <mergeCell ref="MHN27:MHX27"/>
    <mergeCell ref="MHY27:MII27"/>
    <mergeCell ref="MVB27:MVL27"/>
    <mergeCell ref="MVM27:MVW27"/>
    <mergeCell ref="MVX27:MWH27"/>
    <mergeCell ref="MWI27:MWS27"/>
    <mergeCell ref="MWT27:MXD27"/>
    <mergeCell ref="MSY27:MTI27"/>
    <mergeCell ref="MTJ27:MTT27"/>
    <mergeCell ref="MTU27:MUE27"/>
    <mergeCell ref="MUF27:MUP27"/>
    <mergeCell ref="MUQ27:MVA27"/>
    <mergeCell ref="MQV27:MRF27"/>
    <mergeCell ref="MRG27:MRQ27"/>
    <mergeCell ref="MRR27:MSB27"/>
    <mergeCell ref="MSC27:MSM27"/>
    <mergeCell ref="MSN27:MSX27"/>
    <mergeCell ref="MOS27:MPC27"/>
    <mergeCell ref="MPD27:MPN27"/>
    <mergeCell ref="MPO27:MPY27"/>
    <mergeCell ref="MPZ27:MQJ27"/>
    <mergeCell ref="MQK27:MQU27"/>
    <mergeCell ref="NDN27:NDX27"/>
    <mergeCell ref="NDY27:NEI27"/>
    <mergeCell ref="NEJ27:NET27"/>
    <mergeCell ref="NEU27:NFE27"/>
    <mergeCell ref="NFF27:NFP27"/>
    <mergeCell ref="NBK27:NBU27"/>
    <mergeCell ref="NBV27:NCF27"/>
    <mergeCell ref="NCG27:NCQ27"/>
    <mergeCell ref="NCR27:NDB27"/>
    <mergeCell ref="NDC27:NDM27"/>
    <mergeCell ref="MZH27:MZR27"/>
    <mergeCell ref="MZS27:NAC27"/>
    <mergeCell ref="NAD27:NAN27"/>
    <mergeCell ref="NAO27:NAY27"/>
    <mergeCell ref="NAZ27:NBJ27"/>
    <mergeCell ref="MXE27:MXO27"/>
    <mergeCell ref="MXP27:MXZ27"/>
    <mergeCell ref="MYA27:MYK27"/>
    <mergeCell ref="MYL27:MYV27"/>
    <mergeCell ref="MYW27:MZG27"/>
    <mergeCell ref="NLZ27:NMJ27"/>
    <mergeCell ref="NMK27:NMU27"/>
    <mergeCell ref="NMV27:NNF27"/>
    <mergeCell ref="NNG27:NNQ27"/>
    <mergeCell ref="NNR27:NOB27"/>
    <mergeCell ref="NJW27:NKG27"/>
    <mergeCell ref="NKH27:NKR27"/>
    <mergeCell ref="NKS27:NLC27"/>
    <mergeCell ref="NLD27:NLN27"/>
    <mergeCell ref="NLO27:NLY27"/>
    <mergeCell ref="NHT27:NID27"/>
    <mergeCell ref="NIE27:NIO27"/>
    <mergeCell ref="NIP27:NIZ27"/>
    <mergeCell ref="NJA27:NJK27"/>
    <mergeCell ref="NJL27:NJV27"/>
    <mergeCell ref="NFQ27:NGA27"/>
    <mergeCell ref="NGB27:NGL27"/>
    <mergeCell ref="NGM27:NGW27"/>
    <mergeCell ref="NGX27:NHH27"/>
    <mergeCell ref="NHI27:NHS27"/>
    <mergeCell ref="NUL27:NUV27"/>
    <mergeCell ref="NUW27:NVG27"/>
    <mergeCell ref="NVH27:NVR27"/>
    <mergeCell ref="NVS27:NWC27"/>
    <mergeCell ref="NWD27:NWN27"/>
    <mergeCell ref="NSI27:NSS27"/>
    <mergeCell ref="NST27:NTD27"/>
    <mergeCell ref="NTE27:NTO27"/>
    <mergeCell ref="NTP27:NTZ27"/>
    <mergeCell ref="NUA27:NUK27"/>
    <mergeCell ref="NQF27:NQP27"/>
    <mergeCell ref="NQQ27:NRA27"/>
    <mergeCell ref="NRB27:NRL27"/>
    <mergeCell ref="NRM27:NRW27"/>
    <mergeCell ref="NRX27:NSH27"/>
    <mergeCell ref="NOC27:NOM27"/>
    <mergeCell ref="NON27:NOX27"/>
    <mergeCell ref="NOY27:NPI27"/>
    <mergeCell ref="NPJ27:NPT27"/>
    <mergeCell ref="NPU27:NQE27"/>
    <mergeCell ref="OCX27:ODH27"/>
    <mergeCell ref="ODI27:ODS27"/>
    <mergeCell ref="ODT27:OED27"/>
    <mergeCell ref="OEE27:OEO27"/>
    <mergeCell ref="OEP27:OEZ27"/>
    <mergeCell ref="OAU27:OBE27"/>
    <mergeCell ref="OBF27:OBP27"/>
    <mergeCell ref="OBQ27:OCA27"/>
    <mergeCell ref="OCB27:OCL27"/>
    <mergeCell ref="OCM27:OCW27"/>
    <mergeCell ref="NYR27:NZB27"/>
    <mergeCell ref="NZC27:NZM27"/>
    <mergeCell ref="NZN27:NZX27"/>
    <mergeCell ref="NZY27:OAI27"/>
    <mergeCell ref="OAJ27:OAT27"/>
    <mergeCell ref="NWO27:NWY27"/>
    <mergeCell ref="NWZ27:NXJ27"/>
    <mergeCell ref="NXK27:NXU27"/>
    <mergeCell ref="NXV27:NYF27"/>
    <mergeCell ref="NYG27:NYQ27"/>
    <mergeCell ref="OLJ27:OLT27"/>
    <mergeCell ref="OLU27:OME27"/>
    <mergeCell ref="OMF27:OMP27"/>
    <mergeCell ref="OMQ27:ONA27"/>
    <mergeCell ref="ONB27:ONL27"/>
    <mergeCell ref="OJG27:OJQ27"/>
    <mergeCell ref="OJR27:OKB27"/>
    <mergeCell ref="OKC27:OKM27"/>
    <mergeCell ref="OKN27:OKX27"/>
    <mergeCell ref="OKY27:OLI27"/>
    <mergeCell ref="OHD27:OHN27"/>
    <mergeCell ref="OHO27:OHY27"/>
    <mergeCell ref="OHZ27:OIJ27"/>
    <mergeCell ref="OIK27:OIU27"/>
    <mergeCell ref="OIV27:OJF27"/>
    <mergeCell ref="OFA27:OFK27"/>
    <mergeCell ref="OFL27:OFV27"/>
    <mergeCell ref="OFW27:OGG27"/>
    <mergeCell ref="OGH27:OGR27"/>
    <mergeCell ref="OGS27:OHC27"/>
    <mergeCell ref="OTV27:OUF27"/>
    <mergeCell ref="OUG27:OUQ27"/>
    <mergeCell ref="OUR27:OVB27"/>
    <mergeCell ref="OVC27:OVM27"/>
    <mergeCell ref="OVN27:OVX27"/>
    <mergeCell ref="ORS27:OSC27"/>
    <mergeCell ref="OSD27:OSN27"/>
    <mergeCell ref="OSO27:OSY27"/>
    <mergeCell ref="OSZ27:OTJ27"/>
    <mergeCell ref="OTK27:OTU27"/>
    <mergeCell ref="OPP27:OPZ27"/>
    <mergeCell ref="OQA27:OQK27"/>
    <mergeCell ref="OQL27:OQV27"/>
    <mergeCell ref="OQW27:ORG27"/>
    <mergeCell ref="ORH27:ORR27"/>
    <mergeCell ref="ONM27:ONW27"/>
    <mergeCell ref="ONX27:OOH27"/>
    <mergeCell ref="OOI27:OOS27"/>
    <mergeCell ref="OOT27:OPD27"/>
    <mergeCell ref="OPE27:OPO27"/>
    <mergeCell ref="PCH27:PCR27"/>
    <mergeCell ref="PCS27:PDC27"/>
    <mergeCell ref="PDD27:PDN27"/>
    <mergeCell ref="PDO27:PDY27"/>
    <mergeCell ref="PDZ27:PEJ27"/>
    <mergeCell ref="PAE27:PAO27"/>
    <mergeCell ref="PAP27:PAZ27"/>
    <mergeCell ref="PBA27:PBK27"/>
    <mergeCell ref="PBL27:PBV27"/>
    <mergeCell ref="PBW27:PCG27"/>
    <mergeCell ref="OYB27:OYL27"/>
    <mergeCell ref="OYM27:OYW27"/>
    <mergeCell ref="OYX27:OZH27"/>
    <mergeCell ref="OZI27:OZS27"/>
    <mergeCell ref="OZT27:PAD27"/>
    <mergeCell ref="OVY27:OWI27"/>
    <mergeCell ref="OWJ27:OWT27"/>
    <mergeCell ref="OWU27:OXE27"/>
    <mergeCell ref="OXF27:OXP27"/>
    <mergeCell ref="OXQ27:OYA27"/>
    <mergeCell ref="PKT27:PLD27"/>
    <mergeCell ref="PLE27:PLO27"/>
    <mergeCell ref="PLP27:PLZ27"/>
    <mergeCell ref="PMA27:PMK27"/>
    <mergeCell ref="PML27:PMV27"/>
    <mergeCell ref="PIQ27:PJA27"/>
    <mergeCell ref="PJB27:PJL27"/>
    <mergeCell ref="PJM27:PJW27"/>
    <mergeCell ref="PJX27:PKH27"/>
    <mergeCell ref="PKI27:PKS27"/>
    <mergeCell ref="PGN27:PGX27"/>
    <mergeCell ref="PGY27:PHI27"/>
    <mergeCell ref="PHJ27:PHT27"/>
    <mergeCell ref="PHU27:PIE27"/>
    <mergeCell ref="PIF27:PIP27"/>
    <mergeCell ref="PEK27:PEU27"/>
    <mergeCell ref="PEV27:PFF27"/>
    <mergeCell ref="PFG27:PFQ27"/>
    <mergeCell ref="PFR27:PGB27"/>
    <mergeCell ref="PGC27:PGM27"/>
    <mergeCell ref="PTF27:PTP27"/>
    <mergeCell ref="PTQ27:PUA27"/>
    <mergeCell ref="PUB27:PUL27"/>
    <mergeCell ref="PUM27:PUW27"/>
    <mergeCell ref="PUX27:PVH27"/>
    <mergeCell ref="PRC27:PRM27"/>
    <mergeCell ref="PRN27:PRX27"/>
    <mergeCell ref="PRY27:PSI27"/>
    <mergeCell ref="PSJ27:PST27"/>
    <mergeCell ref="PSU27:PTE27"/>
    <mergeCell ref="POZ27:PPJ27"/>
    <mergeCell ref="PPK27:PPU27"/>
    <mergeCell ref="PPV27:PQF27"/>
    <mergeCell ref="PQG27:PQQ27"/>
    <mergeCell ref="PQR27:PRB27"/>
    <mergeCell ref="PMW27:PNG27"/>
    <mergeCell ref="PNH27:PNR27"/>
    <mergeCell ref="PNS27:POC27"/>
    <mergeCell ref="POD27:PON27"/>
    <mergeCell ref="POO27:POY27"/>
    <mergeCell ref="QBR27:QCB27"/>
    <mergeCell ref="QCC27:QCM27"/>
    <mergeCell ref="QCN27:QCX27"/>
    <mergeCell ref="QCY27:QDI27"/>
    <mergeCell ref="QDJ27:QDT27"/>
    <mergeCell ref="PZO27:PZY27"/>
    <mergeCell ref="PZZ27:QAJ27"/>
    <mergeCell ref="QAK27:QAU27"/>
    <mergeCell ref="QAV27:QBF27"/>
    <mergeCell ref="QBG27:QBQ27"/>
    <mergeCell ref="PXL27:PXV27"/>
    <mergeCell ref="PXW27:PYG27"/>
    <mergeCell ref="PYH27:PYR27"/>
    <mergeCell ref="PYS27:PZC27"/>
    <mergeCell ref="PZD27:PZN27"/>
    <mergeCell ref="PVI27:PVS27"/>
    <mergeCell ref="PVT27:PWD27"/>
    <mergeCell ref="PWE27:PWO27"/>
    <mergeCell ref="PWP27:PWZ27"/>
    <mergeCell ref="PXA27:PXK27"/>
    <mergeCell ref="QKD27:QKN27"/>
    <mergeCell ref="QKO27:QKY27"/>
    <mergeCell ref="QKZ27:QLJ27"/>
    <mergeCell ref="QLK27:QLU27"/>
    <mergeCell ref="QLV27:QMF27"/>
    <mergeCell ref="QIA27:QIK27"/>
    <mergeCell ref="QIL27:QIV27"/>
    <mergeCell ref="QIW27:QJG27"/>
    <mergeCell ref="QJH27:QJR27"/>
    <mergeCell ref="QJS27:QKC27"/>
    <mergeCell ref="QFX27:QGH27"/>
    <mergeCell ref="QGI27:QGS27"/>
    <mergeCell ref="QGT27:QHD27"/>
    <mergeCell ref="QHE27:QHO27"/>
    <mergeCell ref="QHP27:QHZ27"/>
    <mergeCell ref="QDU27:QEE27"/>
    <mergeCell ref="QEF27:QEP27"/>
    <mergeCell ref="QEQ27:QFA27"/>
    <mergeCell ref="QFB27:QFL27"/>
    <mergeCell ref="QFM27:QFW27"/>
    <mergeCell ref="QSP27:QSZ27"/>
    <mergeCell ref="QTA27:QTK27"/>
    <mergeCell ref="QTL27:QTV27"/>
    <mergeCell ref="QTW27:QUG27"/>
    <mergeCell ref="QUH27:QUR27"/>
    <mergeCell ref="QQM27:QQW27"/>
    <mergeCell ref="QQX27:QRH27"/>
    <mergeCell ref="QRI27:QRS27"/>
    <mergeCell ref="QRT27:QSD27"/>
    <mergeCell ref="QSE27:QSO27"/>
    <mergeCell ref="QOJ27:QOT27"/>
    <mergeCell ref="QOU27:QPE27"/>
    <mergeCell ref="QPF27:QPP27"/>
    <mergeCell ref="QPQ27:QQA27"/>
    <mergeCell ref="QQB27:QQL27"/>
    <mergeCell ref="QMG27:QMQ27"/>
    <mergeCell ref="QMR27:QNB27"/>
    <mergeCell ref="QNC27:QNM27"/>
    <mergeCell ref="QNN27:QNX27"/>
    <mergeCell ref="QNY27:QOI27"/>
    <mergeCell ref="RBB27:RBL27"/>
    <mergeCell ref="RBM27:RBW27"/>
    <mergeCell ref="RBX27:RCH27"/>
    <mergeCell ref="RCI27:RCS27"/>
    <mergeCell ref="RCT27:RDD27"/>
    <mergeCell ref="QYY27:QZI27"/>
    <mergeCell ref="QZJ27:QZT27"/>
    <mergeCell ref="QZU27:RAE27"/>
    <mergeCell ref="RAF27:RAP27"/>
    <mergeCell ref="RAQ27:RBA27"/>
    <mergeCell ref="QWV27:QXF27"/>
    <mergeCell ref="QXG27:QXQ27"/>
    <mergeCell ref="QXR27:QYB27"/>
    <mergeCell ref="QYC27:QYM27"/>
    <mergeCell ref="QYN27:QYX27"/>
    <mergeCell ref="QUS27:QVC27"/>
    <mergeCell ref="QVD27:QVN27"/>
    <mergeCell ref="QVO27:QVY27"/>
    <mergeCell ref="QVZ27:QWJ27"/>
    <mergeCell ref="QWK27:QWU27"/>
    <mergeCell ref="RJN27:RJX27"/>
    <mergeCell ref="RJY27:RKI27"/>
    <mergeCell ref="RKJ27:RKT27"/>
    <mergeCell ref="RKU27:RLE27"/>
    <mergeCell ref="RLF27:RLP27"/>
    <mergeCell ref="RHK27:RHU27"/>
    <mergeCell ref="RHV27:RIF27"/>
    <mergeCell ref="RIG27:RIQ27"/>
    <mergeCell ref="RIR27:RJB27"/>
    <mergeCell ref="RJC27:RJM27"/>
    <mergeCell ref="RFH27:RFR27"/>
    <mergeCell ref="RFS27:RGC27"/>
    <mergeCell ref="RGD27:RGN27"/>
    <mergeCell ref="RGO27:RGY27"/>
    <mergeCell ref="RGZ27:RHJ27"/>
    <mergeCell ref="RDE27:RDO27"/>
    <mergeCell ref="RDP27:RDZ27"/>
    <mergeCell ref="REA27:REK27"/>
    <mergeCell ref="REL27:REV27"/>
    <mergeCell ref="REW27:RFG27"/>
    <mergeCell ref="RRZ27:RSJ27"/>
    <mergeCell ref="RSK27:RSU27"/>
    <mergeCell ref="RSV27:RTF27"/>
    <mergeCell ref="RTG27:RTQ27"/>
    <mergeCell ref="RTR27:RUB27"/>
    <mergeCell ref="RPW27:RQG27"/>
    <mergeCell ref="RQH27:RQR27"/>
    <mergeCell ref="RQS27:RRC27"/>
    <mergeCell ref="RRD27:RRN27"/>
    <mergeCell ref="RRO27:RRY27"/>
    <mergeCell ref="RNT27:ROD27"/>
    <mergeCell ref="ROE27:ROO27"/>
    <mergeCell ref="ROP27:ROZ27"/>
    <mergeCell ref="RPA27:RPK27"/>
    <mergeCell ref="RPL27:RPV27"/>
    <mergeCell ref="RLQ27:RMA27"/>
    <mergeCell ref="RMB27:RML27"/>
    <mergeCell ref="RMM27:RMW27"/>
    <mergeCell ref="RMX27:RNH27"/>
    <mergeCell ref="RNI27:RNS27"/>
    <mergeCell ref="SAL27:SAV27"/>
    <mergeCell ref="SAW27:SBG27"/>
    <mergeCell ref="SBH27:SBR27"/>
    <mergeCell ref="SBS27:SCC27"/>
    <mergeCell ref="SCD27:SCN27"/>
    <mergeCell ref="RYI27:RYS27"/>
    <mergeCell ref="RYT27:RZD27"/>
    <mergeCell ref="RZE27:RZO27"/>
    <mergeCell ref="RZP27:RZZ27"/>
    <mergeCell ref="SAA27:SAK27"/>
    <mergeCell ref="RWF27:RWP27"/>
    <mergeCell ref="RWQ27:RXA27"/>
    <mergeCell ref="RXB27:RXL27"/>
    <mergeCell ref="RXM27:RXW27"/>
    <mergeCell ref="RXX27:RYH27"/>
    <mergeCell ref="RUC27:RUM27"/>
    <mergeCell ref="RUN27:RUX27"/>
    <mergeCell ref="RUY27:RVI27"/>
    <mergeCell ref="RVJ27:RVT27"/>
    <mergeCell ref="RVU27:RWE27"/>
    <mergeCell ref="SIX27:SJH27"/>
    <mergeCell ref="SJI27:SJS27"/>
    <mergeCell ref="SJT27:SKD27"/>
    <mergeCell ref="SKE27:SKO27"/>
    <mergeCell ref="SKP27:SKZ27"/>
    <mergeCell ref="SGU27:SHE27"/>
    <mergeCell ref="SHF27:SHP27"/>
    <mergeCell ref="SHQ27:SIA27"/>
    <mergeCell ref="SIB27:SIL27"/>
    <mergeCell ref="SIM27:SIW27"/>
    <mergeCell ref="SER27:SFB27"/>
    <mergeCell ref="SFC27:SFM27"/>
    <mergeCell ref="SFN27:SFX27"/>
    <mergeCell ref="SFY27:SGI27"/>
    <mergeCell ref="SGJ27:SGT27"/>
    <mergeCell ref="SCO27:SCY27"/>
    <mergeCell ref="SCZ27:SDJ27"/>
    <mergeCell ref="SDK27:SDU27"/>
    <mergeCell ref="SDV27:SEF27"/>
    <mergeCell ref="SEG27:SEQ27"/>
    <mergeCell ref="SRJ27:SRT27"/>
    <mergeCell ref="SRU27:SSE27"/>
    <mergeCell ref="SSF27:SSP27"/>
    <mergeCell ref="SSQ27:STA27"/>
    <mergeCell ref="STB27:STL27"/>
    <mergeCell ref="SPG27:SPQ27"/>
    <mergeCell ref="SPR27:SQB27"/>
    <mergeCell ref="SQC27:SQM27"/>
    <mergeCell ref="SQN27:SQX27"/>
    <mergeCell ref="SQY27:SRI27"/>
    <mergeCell ref="SND27:SNN27"/>
    <mergeCell ref="SNO27:SNY27"/>
    <mergeCell ref="SNZ27:SOJ27"/>
    <mergeCell ref="SOK27:SOU27"/>
    <mergeCell ref="SOV27:SPF27"/>
    <mergeCell ref="SLA27:SLK27"/>
    <mergeCell ref="SLL27:SLV27"/>
    <mergeCell ref="SLW27:SMG27"/>
    <mergeCell ref="SMH27:SMR27"/>
    <mergeCell ref="SMS27:SNC27"/>
    <mergeCell ref="SZV27:TAF27"/>
    <mergeCell ref="TAG27:TAQ27"/>
    <mergeCell ref="TAR27:TBB27"/>
    <mergeCell ref="TBC27:TBM27"/>
    <mergeCell ref="TBN27:TBX27"/>
    <mergeCell ref="SXS27:SYC27"/>
    <mergeCell ref="SYD27:SYN27"/>
    <mergeCell ref="SYO27:SYY27"/>
    <mergeCell ref="SYZ27:SZJ27"/>
    <mergeCell ref="SZK27:SZU27"/>
    <mergeCell ref="SVP27:SVZ27"/>
    <mergeCell ref="SWA27:SWK27"/>
    <mergeCell ref="SWL27:SWV27"/>
    <mergeCell ref="SWW27:SXG27"/>
    <mergeCell ref="SXH27:SXR27"/>
    <mergeCell ref="STM27:STW27"/>
    <mergeCell ref="STX27:SUH27"/>
    <mergeCell ref="SUI27:SUS27"/>
    <mergeCell ref="SUT27:SVD27"/>
    <mergeCell ref="SVE27:SVO27"/>
    <mergeCell ref="TIH27:TIR27"/>
    <mergeCell ref="TIS27:TJC27"/>
    <mergeCell ref="TJD27:TJN27"/>
    <mergeCell ref="TJO27:TJY27"/>
    <mergeCell ref="TJZ27:TKJ27"/>
    <mergeCell ref="TGE27:TGO27"/>
    <mergeCell ref="TGP27:TGZ27"/>
    <mergeCell ref="THA27:THK27"/>
    <mergeCell ref="THL27:THV27"/>
    <mergeCell ref="THW27:TIG27"/>
    <mergeCell ref="TEB27:TEL27"/>
    <mergeCell ref="TEM27:TEW27"/>
    <mergeCell ref="TEX27:TFH27"/>
    <mergeCell ref="TFI27:TFS27"/>
    <mergeCell ref="TFT27:TGD27"/>
    <mergeCell ref="TBY27:TCI27"/>
    <mergeCell ref="TCJ27:TCT27"/>
    <mergeCell ref="TCU27:TDE27"/>
    <mergeCell ref="TDF27:TDP27"/>
    <mergeCell ref="TDQ27:TEA27"/>
    <mergeCell ref="TQT27:TRD27"/>
    <mergeCell ref="TRE27:TRO27"/>
    <mergeCell ref="TRP27:TRZ27"/>
    <mergeCell ref="TSA27:TSK27"/>
    <mergeCell ref="TSL27:TSV27"/>
    <mergeCell ref="TOQ27:TPA27"/>
    <mergeCell ref="TPB27:TPL27"/>
    <mergeCell ref="TPM27:TPW27"/>
    <mergeCell ref="TPX27:TQH27"/>
    <mergeCell ref="TQI27:TQS27"/>
    <mergeCell ref="TMN27:TMX27"/>
    <mergeCell ref="TMY27:TNI27"/>
    <mergeCell ref="TNJ27:TNT27"/>
    <mergeCell ref="TNU27:TOE27"/>
    <mergeCell ref="TOF27:TOP27"/>
    <mergeCell ref="TKK27:TKU27"/>
    <mergeCell ref="TKV27:TLF27"/>
    <mergeCell ref="TLG27:TLQ27"/>
    <mergeCell ref="TLR27:TMB27"/>
    <mergeCell ref="TMC27:TMM27"/>
    <mergeCell ref="TZF27:TZP27"/>
    <mergeCell ref="TZQ27:UAA27"/>
    <mergeCell ref="UAB27:UAL27"/>
    <mergeCell ref="UAM27:UAW27"/>
    <mergeCell ref="UAX27:UBH27"/>
    <mergeCell ref="TXC27:TXM27"/>
    <mergeCell ref="TXN27:TXX27"/>
    <mergeCell ref="TXY27:TYI27"/>
    <mergeCell ref="TYJ27:TYT27"/>
    <mergeCell ref="TYU27:TZE27"/>
    <mergeCell ref="TUZ27:TVJ27"/>
    <mergeCell ref="TVK27:TVU27"/>
    <mergeCell ref="TVV27:TWF27"/>
    <mergeCell ref="TWG27:TWQ27"/>
    <mergeCell ref="TWR27:TXB27"/>
    <mergeCell ref="TSW27:TTG27"/>
    <mergeCell ref="TTH27:TTR27"/>
    <mergeCell ref="TTS27:TUC27"/>
    <mergeCell ref="TUD27:TUN27"/>
    <mergeCell ref="TUO27:TUY27"/>
    <mergeCell ref="UHR27:UIB27"/>
    <mergeCell ref="UIC27:UIM27"/>
    <mergeCell ref="UIN27:UIX27"/>
    <mergeCell ref="UIY27:UJI27"/>
    <mergeCell ref="UJJ27:UJT27"/>
    <mergeCell ref="UFO27:UFY27"/>
    <mergeCell ref="UFZ27:UGJ27"/>
    <mergeCell ref="UGK27:UGU27"/>
    <mergeCell ref="UGV27:UHF27"/>
    <mergeCell ref="UHG27:UHQ27"/>
    <mergeCell ref="UDL27:UDV27"/>
    <mergeCell ref="UDW27:UEG27"/>
    <mergeCell ref="UEH27:UER27"/>
    <mergeCell ref="UES27:UFC27"/>
    <mergeCell ref="UFD27:UFN27"/>
    <mergeCell ref="UBI27:UBS27"/>
    <mergeCell ref="UBT27:UCD27"/>
    <mergeCell ref="UCE27:UCO27"/>
    <mergeCell ref="UCP27:UCZ27"/>
    <mergeCell ref="UDA27:UDK27"/>
    <mergeCell ref="UQD27:UQN27"/>
    <mergeCell ref="UQO27:UQY27"/>
    <mergeCell ref="UQZ27:URJ27"/>
    <mergeCell ref="URK27:URU27"/>
    <mergeCell ref="URV27:USF27"/>
    <mergeCell ref="UOA27:UOK27"/>
    <mergeCell ref="UOL27:UOV27"/>
    <mergeCell ref="UOW27:UPG27"/>
    <mergeCell ref="UPH27:UPR27"/>
    <mergeCell ref="UPS27:UQC27"/>
    <mergeCell ref="ULX27:UMH27"/>
    <mergeCell ref="UMI27:UMS27"/>
    <mergeCell ref="UMT27:UND27"/>
    <mergeCell ref="UNE27:UNO27"/>
    <mergeCell ref="UNP27:UNZ27"/>
    <mergeCell ref="UJU27:UKE27"/>
    <mergeCell ref="UKF27:UKP27"/>
    <mergeCell ref="UKQ27:ULA27"/>
    <mergeCell ref="ULB27:ULL27"/>
    <mergeCell ref="ULM27:ULW27"/>
    <mergeCell ref="UYP27:UYZ27"/>
    <mergeCell ref="UZA27:UZK27"/>
    <mergeCell ref="UZL27:UZV27"/>
    <mergeCell ref="UZW27:VAG27"/>
    <mergeCell ref="VAH27:VAR27"/>
    <mergeCell ref="UWM27:UWW27"/>
    <mergeCell ref="UWX27:UXH27"/>
    <mergeCell ref="UXI27:UXS27"/>
    <mergeCell ref="UXT27:UYD27"/>
    <mergeCell ref="UYE27:UYO27"/>
    <mergeCell ref="UUJ27:UUT27"/>
    <mergeCell ref="UUU27:UVE27"/>
    <mergeCell ref="UVF27:UVP27"/>
    <mergeCell ref="UVQ27:UWA27"/>
    <mergeCell ref="UWB27:UWL27"/>
    <mergeCell ref="USG27:USQ27"/>
    <mergeCell ref="USR27:UTB27"/>
    <mergeCell ref="UTC27:UTM27"/>
    <mergeCell ref="UTN27:UTX27"/>
    <mergeCell ref="UTY27:UUI27"/>
    <mergeCell ref="VHB27:VHL27"/>
    <mergeCell ref="VHM27:VHW27"/>
    <mergeCell ref="VHX27:VIH27"/>
    <mergeCell ref="VII27:VIS27"/>
    <mergeCell ref="VIT27:VJD27"/>
    <mergeCell ref="VEY27:VFI27"/>
    <mergeCell ref="VFJ27:VFT27"/>
    <mergeCell ref="VFU27:VGE27"/>
    <mergeCell ref="VGF27:VGP27"/>
    <mergeCell ref="VGQ27:VHA27"/>
    <mergeCell ref="VCV27:VDF27"/>
    <mergeCell ref="VDG27:VDQ27"/>
    <mergeCell ref="VDR27:VEB27"/>
    <mergeCell ref="VEC27:VEM27"/>
    <mergeCell ref="VEN27:VEX27"/>
    <mergeCell ref="VAS27:VBC27"/>
    <mergeCell ref="VBD27:VBN27"/>
    <mergeCell ref="VBO27:VBY27"/>
    <mergeCell ref="VBZ27:VCJ27"/>
    <mergeCell ref="VCK27:VCU27"/>
    <mergeCell ref="VPN27:VPX27"/>
    <mergeCell ref="VPY27:VQI27"/>
    <mergeCell ref="VQJ27:VQT27"/>
    <mergeCell ref="VQU27:VRE27"/>
    <mergeCell ref="VRF27:VRP27"/>
    <mergeCell ref="VNK27:VNU27"/>
    <mergeCell ref="VNV27:VOF27"/>
    <mergeCell ref="VOG27:VOQ27"/>
    <mergeCell ref="VOR27:VPB27"/>
    <mergeCell ref="VPC27:VPM27"/>
    <mergeCell ref="VLH27:VLR27"/>
    <mergeCell ref="VLS27:VMC27"/>
    <mergeCell ref="VMD27:VMN27"/>
    <mergeCell ref="VMO27:VMY27"/>
    <mergeCell ref="VMZ27:VNJ27"/>
    <mergeCell ref="VJE27:VJO27"/>
    <mergeCell ref="VJP27:VJZ27"/>
    <mergeCell ref="VKA27:VKK27"/>
    <mergeCell ref="VKL27:VKV27"/>
    <mergeCell ref="VKW27:VLG27"/>
    <mergeCell ref="VXZ27:VYJ27"/>
    <mergeCell ref="VYK27:VYU27"/>
    <mergeCell ref="VYV27:VZF27"/>
    <mergeCell ref="VZG27:VZQ27"/>
    <mergeCell ref="VZR27:WAB27"/>
    <mergeCell ref="VVW27:VWG27"/>
    <mergeCell ref="VWH27:VWR27"/>
    <mergeCell ref="VWS27:VXC27"/>
    <mergeCell ref="VXD27:VXN27"/>
    <mergeCell ref="VXO27:VXY27"/>
    <mergeCell ref="VTT27:VUD27"/>
    <mergeCell ref="VUE27:VUO27"/>
    <mergeCell ref="VUP27:VUZ27"/>
    <mergeCell ref="VVA27:VVK27"/>
    <mergeCell ref="VVL27:VVV27"/>
    <mergeCell ref="VRQ27:VSA27"/>
    <mergeCell ref="VSB27:VSL27"/>
    <mergeCell ref="VSM27:VSW27"/>
    <mergeCell ref="VSX27:VTH27"/>
    <mergeCell ref="VTI27:VTS27"/>
    <mergeCell ref="WGL27:WGV27"/>
    <mergeCell ref="WGW27:WHG27"/>
    <mergeCell ref="WHH27:WHR27"/>
    <mergeCell ref="WHS27:WIC27"/>
    <mergeCell ref="WID27:WIN27"/>
    <mergeCell ref="WEI27:WES27"/>
    <mergeCell ref="WET27:WFD27"/>
    <mergeCell ref="WFE27:WFO27"/>
    <mergeCell ref="WFP27:WFZ27"/>
    <mergeCell ref="WGA27:WGK27"/>
    <mergeCell ref="WCF27:WCP27"/>
    <mergeCell ref="WCQ27:WDA27"/>
    <mergeCell ref="WDB27:WDL27"/>
    <mergeCell ref="WDM27:WDW27"/>
    <mergeCell ref="WDX27:WEH27"/>
    <mergeCell ref="WAC27:WAM27"/>
    <mergeCell ref="WAN27:WAX27"/>
    <mergeCell ref="WAY27:WBI27"/>
    <mergeCell ref="WBJ27:WBT27"/>
    <mergeCell ref="WBU27:WCE27"/>
    <mergeCell ref="WOX27:WPH27"/>
    <mergeCell ref="WPI27:WPS27"/>
    <mergeCell ref="WPT27:WQD27"/>
    <mergeCell ref="WQE27:WQO27"/>
    <mergeCell ref="WQP27:WQZ27"/>
    <mergeCell ref="WMU27:WNE27"/>
    <mergeCell ref="WNF27:WNP27"/>
    <mergeCell ref="WNQ27:WOA27"/>
    <mergeCell ref="WOB27:WOL27"/>
    <mergeCell ref="WOM27:WOW27"/>
    <mergeCell ref="WKR27:WLB27"/>
    <mergeCell ref="WLC27:WLM27"/>
    <mergeCell ref="WLN27:WLX27"/>
    <mergeCell ref="WLY27:WMI27"/>
    <mergeCell ref="WMJ27:WMT27"/>
    <mergeCell ref="WIO27:WIY27"/>
    <mergeCell ref="WIZ27:WJJ27"/>
    <mergeCell ref="WJK27:WJU27"/>
    <mergeCell ref="WJV27:WKF27"/>
    <mergeCell ref="WKG27:WKQ27"/>
    <mergeCell ref="WXU27:WYE27"/>
    <mergeCell ref="WYF27:WYP27"/>
    <mergeCell ref="WYQ27:WZA27"/>
    <mergeCell ref="WZB27:WZL27"/>
    <mergeCell ref="WVG27:WVQ27"/>
    <mergeCell ref="WVR27:WWB27"/>
    <mergeCell ref="WWC27:WWM27"/>
    <mergeCell ref="WWN27:WWX27"/>
    <mergeCell ref="WWY27:WXI27"/>
    <mergeCell ref="WTD27:WTN27"/>
    <mergeCell ref="WTO27:WTY27"/>
    <mergeCell ref="WTZ27:WUJ27"/>
    <mergeCell ref="WUK27:WUU27"/>
    <mergeCell ref="WUV27:WVF27"/>
    <mergeCell ref="WRA27:WRK27"/>
    <mergeCell ref="WRL27:WRV27"/>
    <mergeCell ref="WRW27:WSG27"/>
    <mergeCell ref="WSH27:WSR27"/>
    <mergeCell ref="WSS27:WTC27"/>
    <mergeCell ref="FJ28:FT28"/>
    <mergeCell ref="FU28:GE28"/>
    <mergeCell ref="XDS27:XEC27"/>
    <mergeCell ref="XED27:XEN27"/>
    <mergeCell ref="XEO27:XEY27"/>
    <mergeCell ref="XEZ27:XFD27"/>
    <mergeCell ref="A28:K28"/>
    <mergeCell ref="L28:V28"/>
    <mergeCell ref="W28:AG28"/>
    <mergeCell ref="AH28:AR28"/>
    <mergeCell ref="AS28:BC28"/>
    <mergeCell ref="BD28:BN28"/>
    <mergeCell ref="BO28:BY28"/>
    <mergeCell ref="BZ28:CJ28"/>
    <mergeCell ref="CK28:CU28"/>
    <mergeCell ref="CV28:DF28"/>
    <mergeCell ref="DG28:DQ28"/>
    <mergeCell ref="DR28:EB28"/>
    <mergeCell ref="XBP27:XBZ27"/>
    <mergeCell ref="XCA27:XCK27"/>
    <mergeCell ref="XCL27:XCV27"/>
    <mergeCell ref="XCW27:XDG27"/>
    <mergeCell ref="XDH27:XDR27"/>
    <mergeCell ref="WZM27:WZW27"/>
    <mergeCell ref="WZX27:XAH27"/>
    <mergeCell ref="XAI27:XAS27"/>
    <mergeCell ref="XAT27:XBD27"/>
    <mergeCell ref="XBE27:XBO27"/>
    <mergeCell ref="WXJ27:WXT27"/>
    <mergeCell ref="MO28:MY28"/>
    <mergeCell ref="MZ28:NJ28"/>
    <mergeCell ref="NK28:NU28"/>
    <mergeCell ref="NV28:OF28"/>
    <mergeCell ref="OG28:OQ28"/>
    <mergeCell ref="KL28:KV28"/>
    <mergeCell ref="KW28:LG28"/>
    <mergeCell ref="LH28:LR28"/>
    <mergeCell ref="LS28:MC28"/>
    <mergeCell ref="MD28:MN28"/>
    <mergeCell ref="II28:IS28"/>
    <mergeCell ref="IT28:JD28"/>
    <mergeCell ref="JE28:JO28"/>
    <mergeCell ref="JP28:JZ28"/>
    <mergeCell ref="KA28:KK28"/>
    <mergeCell ref="GF28:GP28"/>
    <mergeCell ref="GQ28:HA28"/>
    <mergeCell ref="HB28:HL28"/>
    <mergeCell ref="HM28:HW28"/>
    <mergeCell ref="HX28:IH28"/>
    <mergeCell ref="VA28:VK28"/>
    <mergeCell ref="VL28:VV28"/>
    <mergeCell ref="VW28:WG28"/>
    <mergeCell ref="WH28:WR28"/>
    <mergeCell ref="WS28:XC28"/>
    <mergeCell ref="SX28:TH28"/>
    <mergeCell ref="TI28:TS28"/>
    <mergeCell ref="TT28:UD28"/>
    <mergeCell ref="UE28:UO28"/>
    <mergeCell ref="UP28:UZ28"/>
    <mergeCell ref="QU28:RE28"/>
    <mergeCell ref="RF28:RP28"/>
    <mergeCell ref="RQ28:SA28"/>
    <mergeCell ref="SB28:SL28"/>
    <mergeCell ref="SM28:SW28"/>
    <mergeCell ref="OR28:PB28"/>
    <mergeCell ref="PC28:PM28"/>
    <mergeCell ref="PN28:PX28"/>
    <mergeCell ref="PY28:QI28"/>
    <mergeCell ref="QJ28:QT28"/>
    <mergeCell ref="ADM28:ADW28"/>
    <mergeCell ref="ADX28:AEH28"/>
    <mergeCell ref="AEI28:AES28"/>
    <mergeCell ref="AET28:AFD28"/>
    <mergeCell ref="AFE28:AFO28"/>
    <mergeCell ref="ABJ28:ABT28"/>
    <mergeCell ref="ABU28:ACE28"/>
    <mergeCell ref="ACF28:ACP28"/>
    <mergeCell ref="ACQ28:ADA28"/>
    <mergeCell ref="ADB28:ADL28"/>
    <mergeCell ref="ZG28:ZQ28"/>
    <mergeCell ref="ZR28:AAB28"/>
    <mergeCell ref="AAC28:AAM28"/>
    <mergeCell ref="AAN28:AAX28"/>
    <mergeCell ref="AAY28:ABI28"/>
    <mergeCell ref="XD28:XN28"/>
    <mergeCell ref="XO28:XY28"/>
    <mergeCell ref="XZ28:YJ28"/>
    <mergeCell ref="YK28:YU28"/>
    <mergeCell ref="YV28:ZF28"/>
    <mergeCell ref="ALY28:AMI28"/>
    <mergeCell ref="AMJ28:AMT28"/>
    <mergeCell ref="AMU28:ANE28"/>
    <mergeCell ref="ANF28:ANP28"/>
    <mergeCell ref="ANQ28:AOA28"/>
    <mergeCell ref="AJV28:AKF28"/>
    <mergeCell ref="AKG28:AKQ28"/>
    <mergeCell ref="AKR28:ALB28"/>
    <mergeCell ref="ALC28:ALM28"/>
    <mergeCell ref="ALN28:ALX28"/>
    <mergeCell ref="AHS28:AIC28"/>
    <mergeCell ref="AID28:AIN28"/>
    <mergeCell ref="AIO28:AIY28"/>
    <mergeCell ref="AIZ28:AJJ28"/>
    <mergeCell ref="AJK28:AJU28"/>
    <mergeCell ref="AFP28:AFZ28"/>
    <mergeCell ref="AGA28:AGK28"/>
    <mergeCell ref="AGL28:AGV28"/>
    <mergeCell ref="AGW28:AHG28"/>
    <mergeCell ref="AHH28:AHR28"/>
    <mergeCell ref="AUK28:AUU28"/>
    <mergeCell ref="AUV28:AVF28"/>
    <mergeCell ref="AVG28:AVQ28"/>
    <mergeCell ref="AVR28:AWB28"/>
    <mergeCell ref="AWC28:AWM28"/>
    <mergeCell ref="ASH28:ASR28"/>
    <mergeCell ref="ASS28:ATC28"/>
    <mergeCell ref="ATD28:ATN28"/>
    <mergeCell ref="ATO28:ATY28"/>
    <mergeCell ref="ATZ28:AUJ28"/>
    <mergeCell ref="AQE28:AQO28"/>
    <mergeCell ref="AQP28:AQZ28"/>
    <mergeCell ref="ARA28:ARK28"/>
    <mergeCell ref="ARL28:ARV28"/>
    <mergeCell ref="ARW28:ASG28"/>
    <mergeCell ref="AOB28:AOL28"/>
    <mergeCell ref="AOM28:AOW28"/>
    <mergeCell ref="AOX28:APH28"/>
    <mergeCell ref="API28:APS28"/>
    <mergeCell ref="APT28:AQD28"/>
    <mergeCell ref="BCW28:BDG28"/>
    <mergeCell ref="BDH28:BDR28"/>
    <mergeCell ref="BDS28:BEC28"/>
    <mergeCell ref="BED28:BEN28"/>
    <mergeCell ref="BEO28:BEY28"/>
    <mergeCell ref="BAT28:BBD28"/>
    <mergeCell ref="BBE28:BBO28"/>
    <mergeCell ref="BBP28:BBZ28"/>
    <mergeCell ref="BCA28:BCK28"/>
    <mergeCell ref="BCL28:BCV28"/>
    <mergeCell ref="AYQ28:AZA28"/>
    <mergeCell ref="AZB28:AZL28"/>
    <mergeCell ref="AZM28:AZW28"/>
    <mergeCell ref="AZX28:BAH28"/>
    <mergeCell ref="BAI28:BAS28"/>
    <mergeCell ref="AWN28:AWX28"/>
    <mergeCell ref="AWY28:AXI28"/>
    <mergeCell ref="AXJ28:AXT28"/>
    <mergeCell ref="AXU28:AYE28"/>
    <mergeCell ref="AYF28:AYP28"/>
    <mergeCell ref="BLI28:BLS28"/>
    <mergeCell ref="BLT28:BMD28"/>
    <mergeCell ref="BME28:BMO28"/>
    <mergeCell ref="BMP28:BMZ28"/>
    <mergeCell ref="BNA28:BNK28"/>
    <mergeCell ref="BJF28:BJP28"/>
    <mergeCell ref="BJQ28:BKA28"/>
    <mergeCell ref="BKB28:BKL28"/>
    <mergeCell ref="BKM28:BKW28"/>
    <mergeCell ref="BKX28:BLH28"/>
    <mergeCell ref="BHC28:BHM28"/>
    <mergeCell ref="BHN28:BHX28"/>
    <mergeCell ref="BHY28:BII28"/>
    <mergeCell ref="BIJ28:BIT28"/>
    <mergeCell ref="BIU28:BJE28"/>
    <mergeCell ref="BEZ28:BFJ28"/>
    <mergeCell ref="BFK28:BFU28"/>
    <mergeCell ref="BFV28:BGF28"/>
    <mergeCell ref="BGG28:BGQ28"/>
    <mergeCell ref="BGR28:BHB28"/>
    <mergeCell ref="BTU28:BUE28"/>
    <mergeCell ref="BUF28:BUP28"/>
    <mergeCell ref="BUQ28:BVA28"/>
    <mergeCell ref="BVB28:BVL28"/>
    <mergeCell ref="BVM28:BVW28"/>
    <mergeCell ref="BRR28:BSB28"/>
    <mergeCell ref="BSC28:BSM28"/>
    <mergeCell ref="BSN28:BSX28"/>
    <mergeCell ref="BSY28:BTI28"/>
    <mergeCell ref="BTJ28:BTT28"/>
    <mergeCell ref="BPO28:BPY28"/>
    <mergeCell ref="BPZ28:BQJ28"/>
    <mergeCell ref="BQK28:BQU28"/>
    <mergeCell ref="BQV28:BRF28"/>
    <mergeCell ref="BRG28:BRQ28"/>
    <mergeCell ref="BNL28:BNV28"/>
    <mergeCell ref="BNW28:BOG28"/>
    <mergeCell ref="BOH28:BOR28"/>
    <mergeCell ref="BOS28:BPC28"/>
    <mergeCell ref="BPD28:BPN28"/>
    <mergeCell ref="CCG28:CCQ28"/>
    <mergeCell ref="CCR28:CDB28"/>
    <mergeCell ref="CDC28:CDM28"/>
    <mergeCell ref="CDN28:CDX28"/>
    <mergeCell ref="CDY28:CEI28"/>
    <mergeCell ref="CAD28:CAN28"/>
    <mergeCell ref="CAO28:CAY28"/>
    <mergeCell ref="CAZ28:CBJ28"/>
    <mergeCell ref="CBK28:CBU28"/>
    <mergeCell ref="CBV28:CCF28"/>
    <mergeCell ref="BYA28:BYK28"/>
    <mergeCell ref="BYL28:BYV28"/>
    <mergeCell ref="BYW28:BZG28"/>
    <mergeCell ref="BZH28:BZR28"/>
    <mergeCell ref="BZS28:CAC28"/>
    <mergeCell ref="BVX28:BWH28"/>
    <mergeCell ref="BWI28:BWS28"/>
    <mergeCell ref="BWT28:BXD28"/>
    <mergeCell ref="BXE28:BXO28"/>
    <mergeCell ref="BXP28:BXZ28"/>
    <mergeCell ref="CKS28:CLC28"/>
    <mergeCell ref="CLD28:CLN28"/>
    <mergeCell ref="CLO28:CLY28"/>
    <mergeCell ref="CLZ28:CMJ28"/>
    <mergeCell ref="CMK28:CMU28"/>
    <mergeCell ref="CIP28:CIZ28"/>
    <mergeCell ref="CJA28:CJK28"/>
    <mergeCell ref="CJL28:CJV28"/>
    <mergeCell ref="CJW28:CKG28"/>
    <mergeCell ref="CKH28:CKR28"/>
    <mergeCell ref="CGM28:CGW28"/>
    <mergeCell ref="CGX28:CHH28"/>
    <mergeCell ref="CHI28:CHS28"/>
    <mergeCell ref="CHT28:CID28"/>
    <mergeCell ref="CIE28:CIO28"/>
    <mergeCell ref="CEJ28:CET28"/>
    <mergeCell ref="CEU28:CFE28"/>
    <mergeCell ref="CFF28:CFP28"/>
    <mergeCell ref="CFQ28:CGA28"/>
    <mergeCell ref="CGB28:CGL28"/>
    <mergeCell ref="CTE28:CTO28"/>
    <mergeCell ref="CTP28:CTZ28"/>
    <mergeCell ref="CUA28:CUK28"/>
    <mergeCell ref="CUL28:CUV28"/>
    <mergeCell ref="CUW28:CVG28"/>
    <mergeCell ref="CRB28:CRL28"/>
    <mergeCell ref="CRM28:CRW28"/>
    <mergeCell ref="CRX28:CSH28"/>
    <mergeCell ref="CSI28:CSS28"/>
    <mergeCell ref="CST28:CTD28"/>
    <mergeCell ref="COY28:CPI28"/>
    <mergeCell ref="CPJ28:CPT28"/>
    <mergeCell ref="CPU28:CQE28"/>
    <mergeCell ref="CQF28:CQP28"/>
    <mergeCell ref="CQQ28:CRA28"/>
    <mergeCell ref="CMV28:CNF28"/>
    <mergeCell ref="CNG28:CNQ28"/>
    <mergeCell ref="CNR28:COB28"/>
    <mergeCell ref="COC28:COM28"/>
    <mergeCell ref="CON28:COX28"/>
    <mergeCell ref="DBQ28:DCA28"/>
    <mergeCell ref="DCB28:DCL28"/>
    <mergeCell ref="DCM28:DCW28"/>
    <mergeCell ref="DCX28:DDH28"/>
    <mergeCell ref="DDI28:DDS28"/>
    <mergeCell ref="CZN28:CZX28"/>
    <mergeCell ref="CZY28:DAI28"/>
    <mergeCell ref="DAJ28:DAT28"/>
    <mergeCell ref="DAU28:DBE28"/>
    <mergeCell ref="DBF28:DBP28"/>
    <mergeCell ref="CXK28:CXU28"/>
    <mergeCell ref="CXV28:CYF28"/>
    <mergeCell ref="CYG28:CYQ28"/>
    <mergeCell ref="CYR28:CZB28"/>
    <mergeCell ref="CZC28:CZM28"/>
    <mergeCell ref="CVH28:CVR28"/>
    <mergeCell ref="CVS28:CWC28"/>
    <mergeCell ref="CWD28:CWN28"/>
    <mergeCell ref="CWO28:CWY28"/>
    <mergeCell ref="CWZ28:CXJ28"/>
    <mergeCell ref="DKC28:DKM28"/>
    <mergeCell ref="DKN28:DKX28"/>
    <mergeCell ref="DKY28:DLI28"/>
    <mergeCell ref="DLJ28:DLT28"/>
    <mergeCell ref="DLU28:DME28"/>
    <mergeCell ref="DHZ28:DIJ28"/>
    <mergeCell ref="DIK28:DIU28"/>
    <mergeCell ref="DIV28:DJF28"/>
    <mergeCell ref="DJG28:DJQ28"/>
    <mergeCell ref="DJR28:DKB28"/>
    <mergeCell ref="DFW28:DGG28"/>
    <mergeCell ref="DGH28:DGR28"/>
    <mergeCell ref="DGS28:DHC28"/>
    <mergeCell ref="DHD28:DHN28"/>
    <mergeCell ref="DHO28:DHY28"/>
    <mergeCell ref="DDT28:DED28"/>
    <mergeCell ref="DEE28:DEO28"/>
    <mergeCell ref="DEP28:DEZ28"/>
    <mergeCell ref="DFA28:DFK28"/>
    <mergeCell ref="DFL28:DFV28"/>
    <mergeCell ref="DSO28:DSY28"/>
    <mergeCell ref="DSZ28:DTJ28"/>
    <mergeCell ref="DTK28:DTU28"/>
    <mergeCell ref="DTV28:DUF28"/>
    <mergeCell ref="DUG28:DUQ28"/>
    <mergeCell ref="DQL28:DQV28"/>
    <mergeCell ref="DQW28:DRG28"/>
    <mergeCell ref="DRH28:DRR28"/>
    <mergeCell ref="DRS28:DSC28"/>
    <mergeCell ref="DSD28:DSN28"/>
    <mergeCell ref="DOI28:DOS28"/>
    <mergeCell ref="DOT28:DPD28"/>
    <mergeCell ref="DPE28:DPO28"/>
    <mergeCell ref="DPP28:DPZ28"/>
    <mergeCell ref="DQA28:DQK28"/>
    <mergeCell ref="DMF28:DMP28"/>
    <mergeCell ref="DMQ28:DNA28"/>
    <mergeCell ref="DNB28:DNL28"/>
    <mergeCell ref="DNM28:DNW28"/>
    <mergeCell ref="DNX28:DOH28"/>
    <mergeCell ref="EBA28:EBK28"/>
    <mergeCell ref="EBL28:EBV28"/>
    <mergeCell ref="EBW28:ECG28"/>
    <mergeCell ref="ECH28:ECR28"/>
    <mergeCell ref="ECS28:EDC28"/>
    <mergeCell ref="DYX28:DZH28"/>
    <mergeCell ref="DZI28:DZS28"/>
    <mergeCell ref="DZT28:EAD28"/>
    <mergeCell ref="EAE28:EAO28"/>
    <mergeCell ref="EAP28:EAZ28"/>
    <mergeCell ref="DWU28:DXE28"/>
    <mergeCell ref="DXF28:DXP28"/>
    <mergeCell ref="DXQ28:DYA28"/>
    <mergeCell ref="DYB28:DYL28"/>
    <mergeCell ref="DYM28:DYW28"/>
    <mergeCell ref="DUR28:DVB28"/>
    <mergeCell ref="DVC28:DVM28"/>
    <mergeCell ref="DVN28:DVX28"/>
    <mergeCell ref="DVY28:DWI28"/>
    <mergeCell ref="DWJ28:DWT28"/>
    <mergeCell ref="EJM28:EJW28"/>
    <mergeCell ref="EJX28:EKH28"/>
    <mergeCell ref="EKI28:EKS28"/>
    <mergeCell ref="EKT28:ELD28"/>
    <mergeCell ref="ELE28:ELO28"/>
    <mergeCell ref="EHJ28:EHT28"/>
    <mergeCell ref="EHU28:EIE28"/>
    <mergeCell ref="EIF28:EIP28"/>
    <mergeCell ref="EIQ28:EJA28"/>
    <mergeCell ref="EJB28:EJL28"/>
    <mergeCell ref="EFG28:EFQ28"/>
    <mergeCell ref="EFR28:EGB28"/>
    <mergeCell ref="EGC28:EGM28"/>
    <mergeCell ref="EGN28:EGX28"/>
    <mergeCell ref="EGY28:EHI28"/>
    <mergeCell ref="EDD28:EDN28"/>
    <mergeCell ref="EDO28:EDY28"/>
    <mergeCell ref="EDZ28:EEJ28"/>
    <mergeCell ref="EEK28:EEU28"/>
    <mergeCell ref="EEV28:EFF28"/>
    <mergeCell ref="ERY28:ESI28"/>
    <mergeCell ref="ESJ28:EST28"/>
    <mergeCell ref="ESU28:ETE28"/>
    <mergeCell ref="ETF28:ETP28"/>
    <mergeCell ref="ETQ28:EUA28"/>
    <mergeCell ref="EPV28:EQF28"/>
    <mergeCell ref="EQG28:EQQ28"/>
    <mergeCell ref="EQR28:ERB28"/>
    <mergeCell ref="ERC28:ERM28"/>
    <mergeCell ref="ERN28:ERX28"/>
    <mergeCell ref="ENS28:EOC28"/>
    <mergeCell ref="EOD28:EON28"/>
    <mergeCell ref="EOO28:EOY28"/>
    <mergeCell ref="EOZ28:EPJ28"/>
    <mergeCell ref="EPK28:EPU28"/>
    <mergeCell ref="ELP28:ELZ28"/>
    <mergeCell ref="EMA28:EMK28"/>
    <mergeCell ref="EML28:EMV28"/>
    <mergeCell ref="EMW28:ENG28"/>
    <mergeCell ref="ENH28:ENR28"/>
    <mergeCell ref="FAK28:FAU28"/>
    <mergeCell ref="FAV28:FBF28"/>
    <mergeCell ref="FBG28:FBQ28"/>
    <mergeCell ref="FBR28:FCB28"/>
    <mergeCell ref="FCC28:FCM28"/>
    <mergeCell ref="EYH28:EYR28"/>
    <mergeCell ref="EYS28:EZC28"/>
    <mergeCell ref="EZD28:EZN28"/>
    <mergeCell ref="EZO28:EZY28"/>
    <mergeCell ref="EZZ28:FAJ28"/>
    <mergeCell ref="EWE28:EWO28"/>
    <mergeCell ref="EWP28:EWZ28"/>
    <mergeCell ref="EXA28:EXK28"/>
    <mergeCell ref="EXL28:EXV28"/>
    <mergeCell ref="EXW28:EYG28"/>
    <mergeCell ref="EUB28:EUL28"/>
    <mergeCell ref="EUM28:EUW28"/>
    <mergeCell ref="EUX28:EVH28"/>
    <mergeCell ref="EVI28:EVS28"/>
    <mergeCell ref="EVT28:EWD28"/>
    <mergeCell ref="FIW28:FJG28"/>
    <mergeCell ref="FJH28:FJR28"/>
    <mergeCell ref="FJS28:FKC28"/>
    <mergeCell ref="FKD28:FKN28"/>
    <mergeCell ref="FKO28:FKY28"/>
    <mergeCell ref="FGT28:FHD28"/>
    <mergeCell ref="FHE28:FHO28"/>
    <mergeCell ref="FHP28:FHZ28"/>
    <mergeCell ref="FIA28:FIK28"/>
    <mergeCell ref="FIL28:FIV28"/>
    <mergeCell ref="FEQ28:FFA28"/>
    <mergeCell ref="FFB28:FFL28"/>
    <mergeCell ref="FFM28:FFW28"/>
    <mergeCell ref="FFX28:FGH28"/>
    <mergeCell ref="FGI28:FGS28"/>
    <mergeCell ref="FCN28:FCX28"/>
    <mergeCell ref="FCY28:FDI28"/>
    <mergeCell ref="FDJ28:FDT28"/>
    <mergeCell ref="FDU28:FEE28"/>
    <mergeCell ref="FEF28:FEP28"/>
    <mergeCell ref="FRI28:FRS28"/>
    <mergeCell ref="FRT28:FSD28"/>
    <mergeCell ref="FSE28:FSO28"/>
    <mergeCell ref="FSP28:FSZ28"/>
    <mergeCell ref="FTA28:FTK28"/>
    <mergeCell ref="FPF28:FPP28"/>
    <mergeCell ref="FPQ28:FQA28"/>
    <mergeCell ref="FQB28:FQL28"/>
    <mergeCell ref="FQM28:FQW28"/>
    <mergeCell ref="FQX28:FRH28"/>
    <mergeCell ref="FNC28:FNM28"/>
    <mergeCell ref="FNN28:FNX28"/>
    <mergeCell ref="FNY28:FOI28"/>
    <mergeCell ref="FOJ28:FOT28"/>
    <mergeCell ref="FOU28:FPE28"/>
    <mergeCell ref="FKZ28:FLJ28"/>
    <mergeCell ref="FLK28:FLU28"/>
    <mergeCell ref="FLV28:FMF28"/>
    <mergeCell ref="FMG28:FMQ28"/>
    <mergeCell ref="FMR28:FNB28"/>
    <mergeCell ref="FZU28:GAE28"/>
    <mergeCell ref="GAF28:GAP28"/>
    <mergeCell ref="GAQ28:GBA28"/>
    <mergeCell ref="GBB28:GBL28"/>
    <mergeCell ref="GBM28:GBW28"/>
    <mergeCell ref="FXR28:FYB28"/>
    <mergeCell ref="FYC28:FYM28"/>
    <mergeCell ref="FYN28:FYX28"/>
    <mergeCell ref="FYY28:FZI28"/>
    <mergeCell ref="FZJ28:FZT28"/>
    <mergeCell ref="FVO28:FVY28"/>
    <mergeCell ref="FVZ28:FWJ28"/>
    <mergeCell ref="FWK28:FWU28"/>
    <mergeCell ref="FWV28:FXF28"/>
    <mergeCell ref="FXG28:FXQ28"/>
    <mergeCell ref="FTL28:FTV28"/>
    <mergeCell ref="FTW28:FUG28"/>
    <mergeCell ref="FUH28:FUR28"/>
    <mergeCell ref="FUS28:FVC28"/>
    <mergeCell ref="FVD28:FVN28"/>
    <mergeCell ref="GIG28:GIQ28"/>
    <mergeCell ref="GIR28:GJB28"/>
    <mergeCell ref="GJC28:GJM28"/>
    <mergeCell ref="GJN28:GJX28"/>
    <mergeCell ref="GJY28:GKI28"/>
    <mergeCell ref="GGD28:GGN28"/>
    <mergeCell ref="GGO28:GGY28"/>
    <mergeCell ref="GGZ28:GHJ28"/>
    <mergeCell ref="GHK28:GHU28"/>
    <mergeCell ref="GHV28:GIF28"/>
    <mergeCell ref="GEA28:GEK28"/>
    <mergeCell ref="GEL28:GEV28"/>
    <mergeCell ref="GEW28:GFG28"/>
    <mergeCell ref="GFH28:GFR28"/>
    <mergeCell ref="GFS28:GGC28"/>
    <mergeCell ref="GBX28:GCH28"/>
    <mergeCell ref="GCI28:GCS28"/>
    <mergeCell ref="GCT28:GDD28"/>
    <mergeCell ref="GDE28:GDO28"/>
    <mergeCell ref="GDP28:GDZ28"/>
    <mergeCell ref="GQS28:GRC28"/>
    <mergeCell ref="GRD28:GRN28"/>
    <mergeCell ref="GRO28:GRY28"/>
    <mergeCell ref="GRZ28:GSJ28"/>
    <mergeCell ref="GSK28:GSU28"/>
    <mergeCell ref="GOP28:GOZ28"/>
    <mergeCell ref="GPA28:GPK28"/>
    <mergeCell ref="GPL28:GPV28"/>
    <mergeCell ref="GPW28:GQG28"/>
    <mergeCell ref="GQH28:GQR28"/>
    <mergeCell ref="GMM28:GMW28"/>
    <mergeCell ref="GMX28:GNH28"/>
    <mergeCell ref="GNI28:GNS28"/>
    <mergeCell ref="GNT28:GOD28"/>
    <mergeCell ref="GOE28:GOO28"/>
    <mergeCell ref="GKJ28:GKT28"/>
    <mergeCell ref="GKU28:GLE28"/>
    <mergeCell ref="GLF28:GLP28"/>
    <mergeCell ref="GLQ28:GMA28"/>
    <mergeCell ref="GMB28:GML28"/>
    <mergeCell ref="GZE28:GZO28"/>
    <mergeCell ref="GZP28:GZZ28"/>
    <mergeCell ref="HAA28:HAK28"/>
    <mergeCell ref="HAL28:HAV28"/>
    <mergeCell ref="HAW28:HBG28"/>
    <mergeCell ref="GXB28:GXL28"/>
    <mergeCell ref="GXM28:GXW28"/>
    <mergeCell ref="GXX28:GYH28"/>
    <mergeCell ref="GYI28:GYS28"/>
    <mergeCell ref="GYT28:GZD28"/>
    <mergeCell ref="GUY28:GVI28"/>
    <mergeCell ref="GVJ28:GVT28"/>
    <mergeCell ref="GVU28:GWE28"/>
    <mergeCell ref="GWF28:GWP28"/>
    <mergeCell ref="GWQ28:GXA28"/>
    <mergeCell ref="GSV28:GTF28"/>
    <mergeCell ref="GTG28:GTQ28"/>
    <mergeCell ref="GTR28:GUB28"/>
    <mergeCell ref="GUC28:GUM28"/>
    <mergeCell ref="GUN28:GUX28"/>
    <mergeCell ref="HHQ28:HIA28"/>
    <mergeCell ref="HIB28:HIL28"/>
    <mergeCell ref="HIM28:HIW28"/>
    <mergeCell ref="HIX28:HJH28"/>
    <mergeCell ref="HJI28:HJS28"/>
    <mergeCell ref="HFN28:HFX28"/>
    <mergeCell ref="HFY28:HGI28"/>
    <mergeCell ref="HGJ28:HGT28"/>
    <mergeCell ref="HGU28:HHE28"/>
    <mergeCell ref="HHF28:HHP28"/>
    <mergeCell ref="HDK28:HDU28"/>
    <mergeCell ref="HDV28:HEF28"/>
    <mergeCell ref="HEG28:HEQ28"/>
    <mergeCell ref="HER28:HFB28"/>
    <mergeCell ref="HFC28:HFM28"/>
    <mergeCell ref="HBH28:HBR28"/>
    <mergeCell ref="HBS28:HCC28"/>
    <mergeCell ref="HCD28:HCN28"/>
    <mergeCell ref="HCO28:HCY28"/>
    <mergeCell ref="HCZ28:HDJ28"/>
    <mergeCell ref="HQC28:HQM28"/>
    <mergeCell ref="HQN28:HQX28"/>
    <mergeCell ref="HQY28:HRI28"/>
    <mergeCell ref="HRJ28:HRT28"/>
    <mergeCell ref="HRU28:HSE28"/>
    <mergeCell ref="HNZ28:HOJ28"/>
    <mergeCell ref="HOK28:HOU28"/>
    <mergeCell ref="HOV28:HPF28"/>
    <mergeCell ref="HPG28:HPQ28"/>
    <mergeCell ref="HPR28:HQB28"/>
    <mergeCell ref="HLW28:HMG28"/>
    <mergeCell ref="HMH28:HMR28"/>
    <mergeCell ref="HMS28:HNC28"/>
    <mergeCell ref="HND28:HNN28"/>
    <mergeCell ref="HNO28:HNY28"/>
    <mergeCell ref="HJT28:HKD28"/>
    <mergeCell ref="HKE28:HKO28"/>
    <mergeCell ref="HKP28:HKZ28"/>
    <mergeCell ref="HLA28:HLK28"/>
    <mergeCell ref="HLL28:HLV28"/>
    <mergeCell ref="HYO28:HYY28"/>
    <mergeCell ref="HYZ28:HZJ28"/>
    <mergeCell ref="HZK28:HZU28"/>
    <mergeCell ref="HZV28:IAF28"/>
    <mergeCell ref="IAG28:IAQ28"/>
    <mergeCell ref="HWL28:HWV28"/>
    <mergeCell ref="HWW28:HXG28"/>
    <mergeCell ref="HXH28:HXR28"/>
    <mergeCell ref="HXS28:HYC28"/>
    <mergeCell ref="HYD28:HYN28"/>
    <mergeCell ref="HUI28:HUS28"/>
    <mergeCell ref="HUT28:HVD28"/>
    <mergeCell ref="HVE28:HVO28"/>
    <mergeCell ref="HVP28:HVZ28"/>
    <mergeCell ref="HWA28:HWK28"/>
    <mergeCell ref="HSF28:HSP28"/>
    <mergeCell ref="HSQ28:HTA28"/>
    <mergeCell ref="HTB28:HTL28"/>
    <mergeCell ref="HTM28:HTW28"/>
    <mergeCell ref="HTX28:HUH28"/>
    <mergeCell ref="IHA28:IHK28"/>
    <mergeCell ref="IHL28:IHV28"/>
    <mergeCell ref="IHW28:IIG28"/>
    <mergeCell ref="IIH28:IIR28"/>
    <mergeCell ref="IIS28:IJC28"/>
    <mergeCell ref="IEX28:IFH28"/>
    <mergeCell ref="IFI28:IFS28"/>
    <mergeCell ref="IFT28:IGD28"/>
    <mergeCell ref="IGE28:IGO28"/>
    <mergeCell ref="IGP28:IGZ28"/>
    <mergeCell ref="ICU28:IDE28"/>
    <mergeCell ref="IDF28:IDP28"/>
    <mergeCell ref="IDQ28:IEA28"/>
    <mergeCell ref="IEB28:IEL28"/>
    <mergeCell ref="IEM28:IEW28"/>
    <mergeCell ref="IAR28:IBB28"/>
    <mergeCell ref="IBC28:IBM28"/>
    <mergeCell ref="IBN28:IBX28"/>
    <mergeCell ref="IBY28:ICI28"/>
    <mergeCell ref="ICJ28:ICT28"/>
    <mergeCell ref="IPM28:IPW28"/>
    <mergeCell ref="IPX28:IQH28"/>
    <mergeCell ref="IQI28:IQS28"/>
    <mergeCell ref="IQT28:IRD28"/>
    <mergeCell ref="IRE28:IRO28"/>
    <mergeCell ref="INJ28:INT28"/>
    <mergeCell ref="INU28:IOE28"/>
    <mergeCell ref="IOF28:IOP28"/>
    <mergeCell ref="IOQ28:IPA28"/>
    <mergeCell ref="IPB28:IPL28"/>
    <mergeCell ref="ILG28:ILQ28"/>
    <mergeCell ref="ILR28:IMB28"/>
    <mergeCell ref="IMC28:IMM28"/>
    <mergeCell ref="IMN28:IMX28"/>
    <mergeCell ref="IMY28:INI28"/>
    <mergeCell ref="IJD28:IJN28"/>
    <mergeCell ref="IJO28:IJY28"/>
    <mergeCell ref="IJZ28:IKJ28"/>
    <mergeCell ref="IKK28:IKU28"/>
    <mergeCell ref="IKV28:ILF28"/>
    <mergeCell ref="IXY28:IYI28"/>
    <mergeCell ref="IYJ28:IYT28"/>
    <mergeCell ref="IYU28:IZE28"/>
    <mergeCell ref="IZF28:IZP28"/>
    <mergeCell ref="IZQ28:JAA28"/>
    <mergeCell ref="IVV28:IWF28"/>
    <mergeCell ref="IWG28:IWQ28"/>
    <mergeCell ref="IWR28:IXB28"/>
    <mergeCell ref="IXC28:IXM28"/>
    <mergeCell ref="IXN28:IXX28"/>
    <mergeCell ref="ITS28:IUC28"/>
    <mergeCell ref="IUD28:IUN28"/>
    <mergeCell ref="IUO28:IUY28"/>
    <mergeCell ref="IUZ28:IVJ28"/>
    <mergeCell ref="IVK28:IVU28"/>
    <mergeCell ref="IRP28:IRZ28"/>
    <mergeCell ref="ISA28:ISK28"/>
    <mergeCell ref="ISL28:ISV28"/>
    <mergeCell ref="ISW28:ITG28"/>
    <mergeCell ref="ITH28:ITR28"/>
    <mergeCell ref="JGK28:JGU28"/>
    <mergeCell ref="JGV28:JHF28"/>
    <mergeCell ref="JHG28:JHQ28"/>
    <mergeCell ref="JHR28:JIB28"/>
    <mergeCell ref="JIC28:JIM28"/>
    <mergeCell ref="JEH28:JER28"/>
    <mergeCell ref="JES28:JFC28"/>
    <mergeCell ref="JFD28:JFN28"/>
    <mergeCell ref="JFO28:JFY28"/>
    <mergeCell ref="JFZ28:JGJ28"/>
    <mergeCell ref="JCE28:JCO28"/>
    <mergeCell ref="JCP28:JCZ28"/>
    <mergeCell ref="JDA28:JDK28"/>
    <mergeCell ref="JDL28:JDV28"/>
    <mergeCell ref="JDW28:JEG28"/>
    <mergeCell ref="JAB28:JAL28"/>
    <mergeCell ref="JAM28:JAW28"/>
    <mergeCell ref="JAX28:JBH28"/>
    <mergeCell ref="JBI28:JBS28"/>
    <mergeCell ref="JBT28:JCD28"/>
    <mergeCell ref="JOW28:JPG28"/>
    <mergeCell ref="JPH28:JPR28"/>
    <mergeCell ref="JPS28:JQC28"/>
    <mergeCell ref="JQD28:JQN28"/>
    <mergeCell ref="JQO28:JQY28"/>
    <mergeCell ref="JMT28:JND28"/>
    <mergeCell ref="JNE28:JNO28"/>
    <mergeCell ref="JNP28:JNZ28"/>
    <mergeCell ref="JOA28:JOK28"/>
    <mergeCell ref="JOL28:JOV28"/>
    <mergeCell ref="JKQ28:JLA28"/>
    <mergeCell ref="JLB28:JLL28"/>
    <mergeCell ref="JLM28:JLW28"/>
    <mergeCell ref="JLX28:JMH28"/>
    <mergeCell ref="JMI28:JMS28"/>
    <mergeCell ref="JIN28:JIX28"/>
    <mergeCell ref="JIY28:JJI28"/>
    <mergeCell ref="JJJ28:JJT28"/>
    <mergeCell ref="JJU28:JKE28"/>
    <mergeCell ref="JKF28:JKP28"/>
    <mergeCell ref="JXI28:JXS28"/>
    <mergeCell ref="JXT28:JYD28"/>
    <mergeCell ref="JYE28:JYO28"/>
    <mergeCell ref="JYP28:JYZ28"/>
    <mergeCell ref="JZA28:JZK28"/>
    <mergeCell ref="JVF28:JVP28"/>
    <mergeCell ref="JVQ28:JWA28"/>
    <mergeCell ref="JWB28:JWL28"/>
    <mergeCell ref="JWM28:JWW28"/>
    <mergeCell ref="JWX28:JXH28"/>
    <mergeCell ref="JTC28:JTM28"/>
    <mergeCell ref="JTN28:JTX28"/>
    <mergeCell ref="JTY28:JUI28"/>
    <mergeCell ref="JUJ28:JUT28"/>
    <mergeCell ref="JUU28:JVE28"/>
    <mergeCell ref="JQZ28:JRJ28"/>
    <mergeCell ref="JRK28:JRU28"/>
    <mergeCell ref="JRV28:JSF28"/>
    <mergeCell ref="JSG28:JSQ28"/>
    <mergeCell ref="JSR28:JTB28"/>
    <mergeCell ref="KFU28:KGE28"/>
    <mergeCell ref="KGF28:KGP28"/>
    <mergeCell ref="KGQ28:KHA28"/>
    <mergeCell ref="KHB28:KHL28"/>
    <mergeCell ref="KHM28:KHW28"/>
    <mergeCell ref="KDR28:KEB28"/>
    <mergeCell ref="KEC28:KEM28"/>
    <mergeCell ref="KEN28:KEX28"/>
    <mergeCell ref="KEY28:KFI28"/>
    <mergeCell ref="KFJ28:KFT28"/>
    <mergeCell ref="KBO28:KBY28"/>
    <mergeCell ref="KBZ28:KCJ28"/>
    <mergeCell ref="KCK28:KCU28"/>
    <mergeCell ref="KCV28:KDF28"/>
    <mergeCell ref="KDG28:KDQ28"/>
    <mergeCell ref="JZL28:JZV28"/>
    <mergeCell ref="JZW28:KAG28"/>
    <mergeCell ref="KAH28:KAR28"/>
    <mergeCell ref="KAS28:KBC28"/>
    <mergeCell ref="KBD28:KBN28"/>
    <mergeCell ref="KOG28:KOQ28"/>
    <mergeCell ref="KOR28:KPB28"/>
    <mergeCell ref="KPC28:KPM28"/>
    <mergeCell ref="KPN28:KPX28"/>
    <mergeCell ref="KPY28:KQI28"/>
    <mergeCell ref="KMD28:KMN28"/>
    <mergeCell ref="KMO28:KMY28"/>
    <mergeCell ref="KMZ28:KNJ28"/>
    <mergeCell ref="KNK28:KNU28"/>
    <mergeCell ref="KNV28:KOF28"/>
    <mergeCell ref="KKA28:KKK28"/>
    <mergeCell ref="KKL28:KKV28"/>
    <mergeCell ref="KKW28:KLG28"/>
    <mergeCell ref="KLH28:KLR28"/>
    <mergeCell ref="KLS28:KMC28"/>
    <mergeCell ref="KHX28:KIH28"/>
    <mergeCell ref="KII28:KIS28"/>
    <mergeCell ref="KIT28:KJD28"/>
    <mergeCell ref="KJE28:KJO28"/>
    <mergeCell ref="KJP28:KJZ28"/>
    <mergeCell ref="KWS28:KXC28"/>
    <mergeCell ref="KXD28:KXN28"/>
    <mergeCell ref="KXO28:KXY28"/>
    <mergeCell ref="KXZ28:KYJ28"/>
    <mergeCell ref="KYK28:KYU28"/>
    <mergeCell ref="KUP28:KUZ28"/>
    <mergeCell ref="KVA28:KVK28"/>
    <mergeCell ref="KVL28:KVV28"/>
    <mergeCell ref="KVW28:KWG28"/>
    <mergeCell ref="KWH28:KWR28"/>
    <mergeCell ref="KSM28:KSW28"/>
    <mergeCell ref="KSX28:KTH28"/>
    <mergeCell ref="KTI28:KTS28"/>
    <mergeCell ref="KTT28:KUD28"/>
    <mergeCell ref="KUE28:KUO28"/>
    <mergeCell ref="KQJ28:KQT28"/>
    <mergeCell ref="KQU28:KRE28"/>
    <mergeCell ref="KRF28:KRP28"/>
    <mergeCell ref="KRQ28:KSA28"/>
    <mergeCell ref="KSB28:KSL28"/>
    <mergeCell ref="LFE28:LFO28"/>
    <mergeCell ref="LFP28:LFZ28"/>
    <mergeCell ref="LGA28:LGK28"/>
    <mergeCell ref="LGL28:LGV28"/>
    <mergeCell ref="LGW28:LHG28"/>
    <mergeCell ref="LDB28:LDL28"/>
    <mergeCell ref="LDM28:LDW28"/>
    <mergeCell ref="LDX28:LEH28"/>
    <mergeCell ref="LEI28:LES28"/>
    <mergeCell ref="LET28:LFD28"/>
    <mergeCell ref="LAY28:LBI28"/>
    <mergeCell ref="LBJ28:LBT28"/>
    <mergeCell ref="LBU28:LCE28"/>
    <mergeCell ref="LCF28:LCP28"/>
    <mergeCell ref="LCQ28:LDA28"/>
    <mergeCell ref="KYV28:KZF28"/>
    <mergeCell ref="KZG28:KZQ28"/>
    <mergeCell ref="KZR28:LAB28"/>
    <mergeCell ref="LAC28:LAM28"/>
    <mergeCell ref="LAN28:LAX28"/>
    <mergeCell ref="LNQ28:LOA28"/>
    <mergeCell ref="LOB28:LOL28"/>
    <mergeCell ref="LOM28:LOW28"/>
    <mergeCell ref="LOX28:LPH28"/>
    <mergeCell ref="LPI28:LPS28"/>
    <mergeCell ref="LLN28:LLX28"/>
    <mergeCell ref="LLY28:LMI28"/>
    <mergeCell ref="LMJ28:LMT28"/>
    <mergeCell ref="LMU28:LNE28"/>
    <mergeCell ref="LNF28:LNP28"/>
    <mergeCell ref="LJK28:LJU28"/>
    <mergeCell ref="LJV28:LKF28"/>
    <mergeCell ref="LKG28:LKQ28"/>
    <mergeCell ref="LKR28:LLB28"/>
    <mergeCell ref="LLC28:LLM28"/>
    <mergeCell ref="LHH28:LHR28"/>
    <mergeCell ref="LHS28:LIC28"/>
    <mergeCell ref="LID28:LIN28"/>
    <mergeCell ref="LIO28:LIY28"/>
    <mergeCell ref="LIZ28:LJJ28"/>
    <mergeCell ref="LWC28:LWM28"/>
    <mergeCell ref="LWN28:LWX28"/>
    <mergeCell ref="LWY28:LXI28"/>
    <mergeCell ref="LXJ28:LXT28"/>
    <mergeCell ref="LXU28:LYE28"/>
    <mergeCell ref="LTZ28:LUJ28"/>
    <mergeCell ref="LUK28:LUU28"/>
    <mergeCell ref="LUV28:LVF28"/>
    <mergeCell ref="LVG28:LVQ28"/>
    <mergeCell ref="LVR28:LWB28"/>
    <mergeCell ref="LRW28:LSG28"/>
    <mergeCell ref="LSH28:LSR28"/>
    <mergeCell ref="LSS28:LTC28"/>
    <mergeCell ref="LTD28:LTN28"/>
    <mergeCell ref="LTO28:LTY28"/>
    <mergeCell ref="LPT28:LQD28"/>
    <mergeCell ref="LQE28:LQO28"/>
    <mergeCell ref="LQP28:LQZ28"/>
    <mergeCell ref="LRA28:LRK28"/>
    <mergeCell ref="LRL28:LRV28"/>
    <mergeCell ref="MEO28:MEY28"/>
    <mergeCell ref="MEZ28:MFJ28"/>
    <mergeCell ref="MFK28:MFU28"/>
    <mergeCell ref="MFV28:MGF28"/>
    <mergeCell ref="MGG28:MGQ28"/>
    <mergeCell ref="MCL28:MCV28"/>
    <mergeCell ref="MCW28:MDG28"/>
    <mergeCell ref="MDH28:MDR28"/>
    <mergeCell ref="MDS28:MEC28"/>
    <mergeCell ref="MED28:MEN28"/>
    <mergeCell ref="MAI28:MAS28"/>
    <mergeCell ref="MAT28:MBD28"/>
    <mergeCell ref="MBE28:MBO28"/>
    <mergeCell ref="MBP28:MBZ28"/>
    <mergeCell ref="MCA28:MCK28"/>
    <mergeCell ref="LYF28:LYP28"/>
    <mergeCell ref="LYQ28:LZA28"/>
    <mergeCell ref="LZB28:LZL28"/>
    <mergeCell ref="LZM28:LZW28"/>
    <mergeCell ref="LZX28:MAH28"/>
    <mergeCell ref="MNA28:MNK28"/>
    <mergeCell ref="MNL28:MNV28"/>
    <mergeCell ref="MNW28:MOG28"/>
    <mergeCell ref="MOH28:MOR28"/>
    <mergeCell ref="MOS28:MPC28"/>
    <mergeCell ref="MKX28:MLH28"/>
    <mergeCell ref="MLI28:MLS28"/>
    <mergeCell ref="MLT28:MMD28"/>
    <mergeCell ref="MME28:MMO28"/>
    <mergeCell ref="MMP28:MMZ28"/>
    <mergeCell ref="MIU28:MJE28"/>
    <mergeCell ref="MJF28:MJP28"/>
    <mergeCell ref="MJQ28:MKA28"/>
    <mergeCell ref="MKB28:MKL28"/>
    <mergeCell ref="MKM28:MKW28"/>
    <mergeCell ref="MGR28:MHB28"/>
    <mergeCell ref="MHC28:MHM28"/>
    <mergeCell ref="MHN28:MHX28"/>
    <mergeCell ref="MHY28:MII28"/>
    <mergeCell ref="MIJ28:MIT28"/>
    <mergeCell ref="MVM28:MVW28"/>
    <mergeCell ref="MVX28:MWH28"/>
    <mergeCell ref="MWI28:MWS28"/>
    <mergeCell ref="MWT28:MXD28"/>
    <mergeCell ref="MXE28:MXO28"/>
    <mergeCell ref="MTJ28:MTT28"/>
    <mergeCell ref="MTU28:MUE28"/>
    <mergeCell ref="MUF28:MUP28"/>
    <mergeCell ref="MUQ28:MVA28"/>
    <mergeCell ref="MVB28:MVL28"/>
    <mergeCell ref="MRG28:MRQ28"/>
    <mergeCell ref="MRR28:MSB28"/>
    <mergeCell ref="MSC28:MSM28"/>
    <mergeCell ref="MSN28:MSX28"/>
    <mergeCell ref="MSY28:MTI28"/>
    <mergeCell ref="MPD28:MPN28"/>
    <mergeCell ref="MPO28:MPY28"/>
    <mergeCell ref="MPZ28:MQJ28"/>
    <mergeCell ref="MQK28:MQU28"/>
    <mergeCell ref="MQV28:MRF28"/>
    <mergeCell ref="NDY28:NEI28"/>
    <mergeCell ref="NEJ28:NET28"/>
    <mergeCell ref="NEU28:NFE28"/>
    <mergeCell ref="NFF28:NFP28"/>
    <mergeCell ref="NFQ28:NGA28"/>
    <mergeCell ref="NBV28:NCF28"/>
    <mergeCell ref="NCG28:NCQ28"/>
    <mergeCell ref="NCR28:NDB28"/>
    <mergeCell ref="NDC28:NDM28"/>
    <mergeCell ref="NDN28:NDX28"/>
    <mergeCell ref="MZS28:NAC28"/>
    <mergeCell ref="NAD28:NAN28"/>
    <mergeCell ref="NAO28:NAY28"/>
    <mergeCell ref="NAZ28:NBJ28"/>
    <mergeCell ref="NBK28:NBU28"/>
    <mergeCell ref="MXP28:MXZ28"/>
    <mergeCell ref="MYA28:MYK28"/>
    <mergeCell ref="MYL28:MYV28"/>
    <mergeCell ref="MYW28:MZG28"/>
    <mergeCell ref="MZH28:MZR28"/>
    <mergeCell ref="NMK28:NMU28"/>
    <mergeCell ref="NMV28:NNF28"/>
    <mergeCell ref="NNG28:NNQ28"/>
    <mergeCell ref="NNR28:NOB28"/>
    <mergeCell ref="NOC28:NOM28"/>
    <mergeCell ref="NKH28:NKR28"/>
    <mergeCell ref="NKS28:NLC28"/>
    <mergeCell ref="NLD28:NLN28"/>
    <mergeCell ref="NLO28:NLY28"/>
    <mergeCell ref="NLZ28:NMJ28"/>
    <mergeCell ref="NIE28:NIO28"/>
    <mergeCell ref="NIP28:NIZ28"/>
    <mergeCell ref="NJA28:NJK28"/>
    <mergeCell ref="NJL28:NJV28"/>
    <mergeCell ref="NJW28:NKG28"/>
    <mergeCell ref="NGB28:NGL28"/>
    <mergeCell ref="NGM28:NGW28"/>
    <mergeCell ref="NGX28:NHH28"/>
    <mergeCell ref="NHI28:NHS28"/>
    <mergeCell ref="NHT28:NID28"/>
    <mergeCell ref="NUW28:NVG28"/>
    <mergeCell ref="NVH28:NVR28"/>
    <mergeCell ref="NVS28:NWC28"/>
    <mergeCell ref="NWD28:NWN28"/>
    <mergeCell ref="NWO28:NWY28"/>
    <mergeCell ref="NST28:NTD28"/>
    <mergeCell ref="NTE28:NTO28"/>
    <mergeCell ref="NTP28:NTZ28"/>
    <mergeCell ref="NUA28:NUK28"/>
    <mergeCell ref="NUL28:NUV28"/>
    <mergeCell ref="NQQ28:NRA28"/>
    <mergeCell ref="NRB28:NRL28"/>
    <mergeCell ref="NRM28:NRW28"/>
    <mergeCell ref="NRX28:NSH28"/>
    <mergeCell ref="NSI28:NSS28"/>
    <mergeCell ref="NON28:NOX28"/>
    <mergeCell ref="NOY28:NPI28"/>
    <mergeCell ref="NPJ28:NPT28"/>
    <mergeCell ref="NPU28:NQE28"/>
    <mergeCell ref="NQF28:NQP28"/>
    <mergeCell ref="ODI28:ODS28"/>
    <mergeCell ref="ODT28:OED28"/>
    <mergeCell ref="OEE28:OEO28"/>
    <mergeCell ref="OEP28:OEZ28"/>
    <mergeCell ref="OFA28:OFK28"/>
    <mergeCell ref="OBF28:OBP28"/>
    <mergeCell ref="OBQ28:OCA28"/>
    <mergeCell ref="OCB28:OCL28"/>
    <mergeCell ref="OCM28:OCW28"/>
    <mergeCell ref="OCX28:ODH28"/>
    <mergeCell ref="NZC28:NZM28"/>
    <mergeCell ref="NZN28:NZX28"/>
    <mergeCell ref="NZY28:OAI28"/>
    <mergeCell ref="OAJ28:OAT28"/>
    <mergeCell ref="OAU28:OBE28"/>
    <mergeCell ref="NWZ28:NXJ28"/>
    <mergeCell ref="NXK28:NXU28"/>
    <mergeCell ref="NXV28:NYF28"/>
    <mergeCell ref="NYG28:NYQ28"/>
    <mergeCell ref="NYR28:NZB28"/>
    <mergeCell ref="OLU28:OME28"/>
    <mergeCell ref="OMF28:OMP28"/>
    <mergeCell ref="OMQ28:ONA28"/>
    <mergeCell ref="ONB28:ONL28"/>
    <mergeCell ref="ONM28:ONW28"/>
    <mergeCell ref="OJR28:OKB28"/>
    <mergeCell ref="OKC28:OKM28"/>
    <mergeCell ref="OKN28:OKX28"/>
    <mergeCell ref="OKY28:OLI28"/>
    <mergeCell ref="OLJ28:OLT28"/>
    <mergeCell ref="OHO28:OHY28"/>
    <mergeCell ref="OHZ28:OIJ28"/>
    <mergeCell ref="OIK28:OIU28"/>
    <mergeCell ref="OIV28:OJF28"/>
    <mergeCell ref="OJG28:OJQ28"/>
    <mergeCell ref="OFL28:OFV28"/>
    <mergeCell ref="OFW28:OGG28"/>
    <mergeCell ref="OGH28:OGR28"/>
    <mergeCell ref="OGS28:OHC28"/>
    <mergeCell ref="OHD28:OHN28"/>
    <mergeCell ref="OUG28:OUQ28"/>
    <mergeCell ref="OUR28:OVB28"/>
    <mergeCell ref="OVC28:OVM28"/>
    <mergeCell ref="OVN28:OVX28"/>
    <mergeCell ref="OVY28:OWI28"/>
    <mergeCell ref="OSD28:OSN28"/>
    <mergeCell ref="OSO28:OSY28"/>
    <mergeCell ref="OSZ28:OTJ28"/>
    <mergeCell ref="OTK28:OTU28"/>
    <mergeCell ref="OTV28:OUF28"/>
    <mergeCell ref="OQA28:OQK28"/>
    <mergeCell ref="OQL28:OQV28"/>
    <mergeCell ref="OQW28:ORG28"/>
    <mergeCell ref="ORH28:ORR28"/>
    <mergeCell ref="ORS28:OSC28"/>
    <mergeCell ref="ONX28:OOH28"/>
    <mergeCell ref="OOI28:OOS28"/>
    <mergeCell ref="OOT28:OPD28"/>
    <mergeCell ref="OPE28:OPO28"/>
    <mergeCell ref="OPP28:OPZ28"/>
    <mergeCell ref="PCS28:PDC28"/>
    <mergeCell ref="PDD28:PDN28"/>
    <mergeCell ref="PDO28:PDY28"/>
    <mergeCell ref="PDZ28:PEJ28"/>
    <mergeCell ref="PEK28:PEU28"/>
    <mergeCell ref="PAP28:PAZ28"/>
    <mergeCell ref="PBA28:PBK28"/>
    <mergeCell ref="PBL28:PBV28"/>
    <mergeCell ref="PBW28:PCG28"/>
    <mergeCell ref="PCH28:PCR28"/>
    <mergeCell ref="OYM28:OYW28"/>
    <mergeCell ref="OYX28:OZH28"/>
    <mergeCell ref="OZI28:OZS28"/>
    <mergeCell ref="OZT28:PAD28"/>
    <mergeCell ref="PAE28:PAO28"/>
    <mergeCell ref="OWJ28:OWT28"/>
    <mergeCell ref="OWU28:OXE28"/>
    <mergeCell ref="OXF28:OXP28"/>
    <mergeCell ref="OXQ28:OYA28"/>
    <mergeCell ref="OYB28:OYL28"/>
    <mergeCell ref="PLE28:PLO28"/>
    <mergeCell ref="PLP28:PLZ28"/>
    <mergeCell ref="PMA28:PMK28"/>
    <mergeCell ref="PML28:PMV28"/>
    <mergeCell ref="PMW28:PNG28"/>
    <mergeCell ref="PJB28:PJL28"/>
    <mergeCell ref="PJM28:PJW28"/>
    <mergeCell ref="PJX28:PKH28"/>
    <mergeCell ref="PKI28:PKS28"/>
    <mergeCell ref="PKT28:PLD28"/>
    <mergeCell ref="PGY28:PHI28"/>
    <mergeCell ref="PHJ28:PHT28"/>
    <mergeCell ref="PHU28:PIE28"/>
    <mergeCell ref="PIF28:PIP28"/>
    <mergeCell ref="PIQ28:PJA28"/>
    <mergeCell ref="PEV28:PFF28"/>
    <mergeCell ref="PFG28:PFQ28"/>
    <mergeCell ref="PFR28:PGB28"/>
    <mergeCell ref="PGC28:PGM28"/>
    <mergeCell ref="PGN28:PGX28"/>
    <mergeCell ref="PTQ28:PUA28"/>
    <mergeCell ref="PUB28:PUL28"/>
    <mergeCell ref="PUM28:PUW28"/>
    <mergeCell ref="PUX28:PVH28"/>
    <mergeCell ref="PVI28:PVS28"/>
    <mergeCell ref="PRN28:PRX28"/>
    <mergeCell ref="PRY28:PSI28"/>
    <mergeCell ref="PSJ28:PST28"/>
    <mergeCell ref="PSU28:PTE28"/>
    <mergeCell ref="PTF28:PTP28"/>
    <mergeCell ref="PPK28:PPU28"/>
    <mergeCell ref="PPV28:PQF28"/>
    <mergeCell ref="PQG28:PQQ28"/>
    <mergeCell ref="PQR28:PRB28"/>
    <mergeCell ref="PRC28:PRM28"/>
    <mergeCell ref="PNH28:PNR28"/>
    <mergeCell ref="PNS28:POC28"/>
    <mergeCell ref="POD28:PON28"/>
    <mergeCell ref="POO28:POY28"/>
    <mergeCell ref="POZ28:PPJ28"/>
    <mergeCell ref="QCC28:QCM28"/>
    <mergeCell ref="QCN28:QCX28"/>
    <mergeCell ref="QCY28:QDI28"/>
    <mergeCell ref="QDJ28:QDT28"/>
    <mergeCell ref="QDU28:QEE28"/>
    <mergeCell ref="PZZ28:QAJ28"/>
    <mergeCell ref="QAK28:QAU28"/>
    <mergeCell ref="QAV28:QBF28"/>
    <mergeCell ref="QBG28:QBQ28"/>
    <mergeCell ref="QBR28:QCB28"/>
    <mergeCell ref="PXW28:PYG28"/>
    <mergeCell ref="PYH28:PYR28"/>
    <mergeCell ref="PYS28:PZC28"/>
    <mergeCell ref="PZD28:PZN28"/>
    <mergeCell ref="PZO28:PZY28"/>
    <mergeCell ref="PVT28:PWD28"/>
    <mergeCell ref="PWE28:PWO28"/>
    <mergeCell ref="PWP28:PWZ28"/>
    <mergeCell ref="PXA28:PXK28"/>
    <mergeCell ref="PXL28:PXV28"/>
    <mergeCell ref="QKO28:QKY28"/>
    <mergeCell ref="QKZ28:QLJ28"/>
    <mergeCell ref="QLK28:QLU28"/>
    <mergeCell ref="QLV28:QMF28"/>
    <mergeCell ref="QMG28:QMQ28"/>
    <mergeCell ref="QIL28:QIV28"/>
    <mergeCell ref="QIW28:QJG28"/>
    <mergeCell ref="QJH28:QJR28"/>
    <mergeCell ref="QJS28:QKC28"/>
    <mergeCell ref="QKD28:QKN28"/>
    <mergeCell ref="QGI28:QGS28"/>
    <mergeCell ref="QGT28:QHD28"/>
    <mergeCell ref="QHE28:QHO28"/>
    <mergeCell ref="QHP28:QHZ28"/>
    <mergeCell ref="QIA28:QIK28"/>
    <mergeCell ref="QEF28:QEP28"/>
    <mergeCell ref="QEQ28:QFA28"/>
    <mergeCell ref="QFB28:QFL28"/>
    <mergeCell ref="QFM28:QFW28"/>
    <mergeCell ref="QFX28:QGH28"/>
    <mergeCell ref="QTA28:QTK28"/>
    <mergeCell ref="QTL28:QTV28"/>
    <mergeCell ref="QTW28:QUG28"/>
    <mergeCell ref="QUH28:QUR28"/>
    <mergeCell ref="QUS28:QVC28"/>
    <mergeCell ref="QQX28:QRH28"/>
    <mergeCell ref="QRI28:QRS28"/>
    <mergeCell ref="QRT28:QSD28"/>
    <mergeCell ref="QSE28:QSO28"/>
    <mergeCell ref="QSP28:QSZ28"/>
    <mergeCell ref="QOU28:QPE28"/>
    <mergeCell ref="QPF28:QPP28"/>
    <mergeCell ref="QPQ28:QQA28"/>
    <mergeCell ref="QQB28:QQL28"/>
    <mergeCell ref="QQM28:QQW28"/>
    <mergeCell ref="QMR28:QNB28"/>
    <mergeCell ref="QNC28:QNM28"/>
    <mergeCell ref="QNN28:QNX28"/>
    <mergeCell ref="QNY28:QOI28"/>
    <mergeCell ref="QOJ28:QOT28"/>
    <mergeCell ref="RBM28:RBW28"/>
    <mergeCell ref="RBX28:RCH28"/>
    <mergeCell ref="RCI28:RCS28"/>
    <mergeCell ref="RCT28:RDD28"/>
    <mergeCell ref="RDE28:RDO28"/>
    <mergeCell ref="QZJ28:QZT28"/>
    <mergeCell ref="QZU28:RAE28"/>
    <mergeCell ref="RAF28:RAP28"/>
    <mergeCell ref="RAQ28:RBA28"/>
    <mergeCell ref="RBB28:RBL28"/>
    <mergeCell ref="QXG28:QXQ28"/>
    <mergeCell ref="QXR28:QYB28"/>
    <mergeCell ref="QYC28:QYM28"/>
    <mergeCell ref="QYN28:QYX28"/>
    <mergeCell ref="QYY28:QZI28"/>
    <mergeCell ref="QVD28:QVN28"/>
    <mergeCell ref="QVO28:QVY28"/>
    <mergeCell ref="QVZ28:QWJ28"/>
    <mergeCell ref="QWK28:QWU28"/>
    <mergeCell ref="QWV28:QXF28"/>
    <mergeCell ref="RJY28:RKI28"/>
    <mergeCell ref="RKJ28:RKT28"/>
    <mergeCell ref="RKU28:RLE28"/>
    <mergeCell ref="RLF28:RLP28"/>
    <mergeCell ref="RLQ28:RMA28"/>
    <mergeCell ref="RHV28:RIF28"/>
    <mergeCell ref="RIG28:RIQ28"/>
    <mergeCell ref="RIR28:RJB28"/>
    <mergeCell ref="RJC28:RJM28"/>
    <mergeCell ref="RJN28:RJX28"/>
    <mergeCell ref="RFS28:RGC28"/>
    <mergeCell ref="RGD28:RGN28"/>
    <mergeCell ref="RGO28:RGY28"/>
    <mergeCell ref="RGZ28:RHJ28"/>
    <mergeCell ref="RHK28:RHU28"/>
    <mergeCell ref="RDP28:RDZ28"/>
    <mergeCell ref="REA28:REK28"/>
    <mergeCell ref="REL28:REV28"/>
    <mergeCell ref="REW28:RFG28"/>
    <mergeCell ref="RFH28:RFR28"/>
    <mergeCell ref="RSK28:RSU28"/>
    <mergeCell ref="RSV28:RTF28"/>
    <mergeCell ref="RTG28:RTQ28"/>
    <mergeCell ref="RTR28:RUB28"/>
    <mergeCell ref="RUC28:RUM28"/>
    <mergeCell ref="RQH28:RQR28"/>
    <mergeCell ref="RQS28:RRC28"/>
    <mergeCell ref="RRD28:RRN28"/>
    <mergeCell ref="RRO28:RRY28"/>
    <mergeCell ref="RRZ28:RSJ28"/>
    <mergeCell ref="ROE28:ROO28"/>
    <mergeCell ref="ROP28:ROZ28"/>
    <mergeCell ref="RPA28:RPK28"/>
    <mergeCell ref="RPL28:RPV28"/>
    <mergeCell ref="RPW28:RQG28"/>
    <mergeCell ref="RMB28:RML28"/>
    <mergeCell ref="RMM28:RMW28"/>
    <mergeCell ref="RMX28:RNH28"/>
    <mergeCell ref="RNI28:RNS28"/>
    <mergeCell ref="RNT28:ROD28"/>
    <mergeCell ref="SAW28:SBG28"/>
    <mergeCell ref="SBH28:SBR28"/>
    <mergeCell ref="SBS28:SCC28"/>
    <mergeCell ref="SCD28:SCN28"/>
    <mergeCell ref="SCO28:SCY28"/>
    <mergeCell ref="RYT28:RZD28"/>
    <mergeCell ref="RZE28:RZO28"/>
    <mergeCell ref="RZP28:RZZ28"/>
    <mergeCell ref="SAA28:SAK28"/>
    <mergeCell ref="SAL28:SAV28"/>
    <mergeCell ref="RWQ28:RXA28"/>
    <mergeCell ref="RXB28:RXL28"/>
    <mergeCell ref="RXM28:RXW28"/>
    <mergeCell ref="RXX28:RYH28"/>
    <mergeCell ref="RYI28:RYS28"/>
    <mergeCell ref="RUN28:RUX28"/>
    <mergeCell ref="RUY28:RVI28"/>
    <mergeCell ref="RVJ28:RVT28"/>
    <mergeCell ref="RVU28:RWE28"/>
    <mergeCell ref="RWF28:RWP28"/>
    <mergeCell ref="SJI28:SJS28"/>
    <mergeCell ref="SJT28:SKD28"/>
    <mergeCell ref="SKE28:SKO28"/>
    <mergeCell ref="SKP28:SKZ28"/>
    <mergeCell ref="SLA28:SLK28"/>
    <mergeCell ref="SHF28:SHP28"/>
    <mergeCell ref="SHQ28:SIA28"/>
    <mergeCell ref="SIB28:SIL28"/>
    <mergeCell ref="SIM28:SIW28"/>
    <mergeCell ref="SIX28:SJH28"/>
    <mergeCell ref="SFC28:SFM28"/>
    <mergeCell ref="SFN28:SFX28"/>
    <mergeCell ref="SFY28:SGI28"/>
    <mergeCell ref="SGJ28:SGT28"/>
    <mergeCell ref="SGU28:SHE28"/>
    <mergeCell ref="SCZ28:SDJ28"/>
    <mergeCell ref="SDK28:SDU28"/>
    <mergeCell ref="SDV28:SEF28"/>
    <mergeCell ref="SEG28:SEQ28"/>
    <mergeCell ref="SER28:SFB28"/>
    <mergeCell ref="SRU28:SSE28"/>
    <mergeCell ref="SSF28:SSP28"/>
    <mergeCell ref="SSQ28:STA28"/>
    <mergeCell ref="STB28:STL28"/>
    <mergeCell ref="STM28:STW28"/>
    <mergeCell ref="SPR28:SQB28"/>
    <mergeCell ref="SQC28:SQM28"/>
    <mergeCell ref="SQN28:SQX28"/>
    <mergeCell ref="SQY28:SRI28"/>
    <mergeCell ref="SRJ28:SRT28"/>
    <mergeCell ref="SNO28:SNY28"/>
    <mergeCell ref="SNZ28:SOJ28"/>
    <mergeCell ref="SOK28:SOU28"/>
    <mergeCell ref="SOV28:SPF28"/>
    <mergeCell ref="SPG28:SPQ28"/>
    <mergeCell ref="SLL28:SLV28"/>
    <mergeCell ref="SLW28:SMG28"/>
    <mergeCell ref="SMH28:SMR28"/>
    <mergeCell ref="SMS28:SNC28"/>
    <mergeCell ref="SND28:SNN28"/>
    <mergeCell ref="TAG28:TAQ28"/>
    <mergeCell ref="TAR28:TBB28"/>
    <mergeCell ref="TBC28:TBM28"/>
    <mergeCell ref="TBN28:TBX28"/>
    <mergeCell ref="TBY28:TCI28"/>
    <mergeCell ref="SYD28:SYN28"/>
    <mergeCell ref="SYO28:SYY28"/>
    <mergeCell ref="SYZ28:SZJ28"/>
    <mergeCell ref="SZK28:SZU28"/>
    <mergeCell ref="SZV28:TAF28"/>
    <mergeCell ref="SWA28:SWK28"/>
    <mergeCell ref="SWL28:SWV28"/>
    <mergeCell ref="SWW28:SXG28"/>
    <mergeCell ref="SXH28:SXR28"/>
    <mergeCell ref="SXS28:SYC28"/>
    <mergeCell ref="STX28:SUH28"/>
    <mergeCell ref="SUI28:SUS28"/>
    <mergeCell ref="SUT28:SVD28"/>
    <mergeCell ref="SVE28:SVO28"/>
    <mergeCell ref="SVP28:SVZ28"/>
    <mergeCell ref="TIS28:TJC28"/>
    <mergeCell ref="TJD28:TJN28"/>
    <mergeCell ref="TJO28:TJY28"/>
    <mergeCell ref="TJZ28:TKJ28"/>
    <mergeCell ref="TKK28:TKU28"/>
    <mergeCell ref="TGP28:TGZ28"/>
    <mergeCell ref="THA28:THK28"/>
    <mergeCell ref="THL28:THV28"/>
    <mergeCell ref="THW28:TIG28"/>
    <mergeCell ref="TIH28:TIR28"/>
    <mergeCell ref="TEM28:TEW28"/>
    <mergeCell ref="TEX28:TFH28"/>
    <mergeCell ref="TFI28:TFS28"/>
    <mergeCell ref="TFT28:TGD28"/>
    <mergeCell ref="TGE28:TGO28"/>
    <mergeCell ref="TCJ28:TCT28"/>
    <mergeCell ref="TCU28:TDE28"/>
    <mergeCell ref="TDF28:TDP28"/>
    <mergeCell ref="TDQ28:TEA28"/>
    <mergeCell ref="TEB28:TEL28"/>
    <mergeCell ref="TRE28:TRO28"/>
    <mergeCell ref="TRP28:TRZ28"/>
    <mergeCell ref="TSA28:TSK28"/>
    <mergeCell ref="TSL28:TSV28"/>
    <mergeCell ref="TSW28:TTG28"/>
    <mergeCell ref="TPB28:TPL28"/>
    <mergeCell ref="TPM28:TPW28"/>
    <mergeCell ref="TPX28:TQH28"/>
    <mergeCell ref="TQI28:TQS28"/>
    <mergeCell ref="TQT28:TRD28"/>
    <mergeCell ref="TMY28:TNI28"/>
    <mergeCell ref="TNJ28:TNT28"/>
    <mergeCell ref="TNU28:TOE28"/>
    <mergeCell ref="TOF28:TOP28"/>
    <mergeCell ref="TOQ28:TPA28"/>
    <mergeCell ref="TKV28:TLF28"/>
    <mergeCell ref="TLG28:TLQ28"/>
    <mergeCell ref="TLR28:TMB28"/>
    <mergeCell ref="TMC28:TMM28"/>
    <mergeCell ref="TMN28:TMX28"/>
    <mergeCell ref="TZQ28:UAA28"/>
    <mergeCell ref="UAB28:UAL28"/>
    <mergeCell ref="UAM28:UAW28"/>
    <mergeCell ref="UAX28:UBH28"/>
    <mergeCell ref="UBI28:UBS28"/>
    <mergeCell ref="TXN28:TXX28"/>
    <mergeCell ref="TXY28:TYI28"/>
    <mergeCell ref="TYJ28:TYT28"/>
    <mergeCell ref="TYU28:TZE28"/>
    <mergeCell ref="TZF28:TZP28"/>
    <mergeCell ref="TVK28:TVU28"/>
    <mergeCell ref="TVV28:TWF28"/>
    <mergeCell ref="TWG28:TWQ28"/>
    <mergeCell ref="TWR28:TXB28"/>
    <mergeCell ref="TXC28:TXM28"/>
    <mergeCell ref="TTH28:TTR28"/>
    <mergeCell ref="TTS28:TUC28"/>
    <mergeCell ref="TUD28:TUN28"/>
    <mergeCell ref="TUO28:TUY28"/>
    <mergeCell ref="TUZ28:TVJ28"/>
    <mergeCell ref="UIC28:UIM28"/>
    <mergeCell ref="UIN28:UIX28"/>
    <mergeCell ref="UIY28:UJI28"/>
    <mergeCell ref="UJJ28:UJT28"/>
    <mergeCell ref="UJU28:UKE28"/>
    <mergeCell ref="UFZ28:UGJ28"/>
    <mergeCell ref="UGK28:UGU28"/>
    <mergeCell ref="UGV28:UHF28"/>
    <mergeCell ref="UHG28:UHQ28"/>
    <mergeCell ref="UHR28:UIB28"/>
    <mergeCell ref="UDW28:UEG28"/>
    <mergeCell ref="UEH28:UER28"/>
    <mergeCell ref="UES28:UFC28"/>
    <mergeCell ref="UFD28:UFN28"/>
    <mergeCell ref="UFO28:UFY28"/>
    <mergeCell ref="UBT28:UCD28"/>
    <mergeCell ref="UCE28:UCO28"/>
    <mergeCell ref="UCP28:UCZ28"/>
    <mergeCell ref="UDA28:UDK28"/>
    <mergeCell ref="UDL28:UDV28"/>
    <mergeCell ref="UQO28:UQY28"/>
    <mergeCell ref="UQZ28:URJ28"/>
    <mergeCell ref="URK28:URU28"/>
    <mergeCell ref="URV28:USF28"/>
    <mergeCell ref="USG28:USQ28"/>
    <mergeCell ref="UOL28:UOV28"/>
    <mergeCell ref="UOW28:UPG28"/>
    <mergeCell ref="UPH28:UPR28"/>
    <mergeCell ref="UPS28:UQC28"/>
    <mergeCell ref="UQD28:UQN28"/>
    <mergeCell ref="UMI28:UMS28"/>
    <mergeCell ref="UMT28:UND28"/>
    <mergeCell ref="UNE28:UNO28"/>
    <mergeCell ref="UNP28:UNZ28"/>
    <mergeCell ref="UOA28:UOK28"/>
    <mergeCell ref="UKF28:UKP28"/>
    <mergeCell ref="UKQ28:ULA28"/>
    <mergeCell ref="ULB28:ULL28"/>
    <mergeCell ref="ULM28:ULW28"/>
    <mergeCell ref="ULX28:UMH28"/>
    <mergeCell ref="UZA28:UZK28"/>
    <mergeCell ref="UZL28:UZV28"/>
    <mergeCell ref="UZW28:VAG28"/>
    <mergeCell ref="VAH28:VAR28"/>
    <mergeCell ref="VAS28:VBC28"/>
    <mergeCell ref="UWX28:UXH28"/>
    <mergeCell ref="UXI28:UXS28"/>
    <mergeCell ref="UXT28:UYD28"/>
    <mergeCell ref="UYE28:UYO28"/>
    <mergeCell ref="UYP28:UYZ28"/>
    <mergeCell ref="UUU28:UVE28"/>
    <mergeCell ref="UVF28:UVP28"/>
    <mergeCell ref="UVQ28:UWA28"/>
    <mergeCell ref="UWB28:UWL28"/>
    <mergeCell ref="UWM28:UWW28"/>
    <mergeCell ref="USR28:UTB28"/>
    <mergeCell ref="UTC28:UTM28"/>
    <mergeCell ref="UTN28:UTX28"/>
    <mergeCell ref="UTY28:UUI28"/>
    <mergeCell ref="UUJ28:UUT28"/>
    <mergeCell ref="VHM28:VHW28"/>
    <mergeCell ref="VHX28:VIH28"/>
    <mergeCell ref="VII28:VIS28"/>
    <mergeCell ref="VIT28:VJD28"/>
    <mergeCell ref="VJE28:VJO28"/>
    <mergeCell ref="VFJ28:VFT28"/>
    <mergeCell ref="VFU28:VGE28"/>
    <mergeCell ref="VGF28:VGP28"/>
    <mergeCell ref="VGQ28:VHA28"/>
    <mergeCell ref="VHB28:VHL28"/>
    <mergeCell ref="VDG28:VDQ28"/>
    <mergeCell ref="VDR28:VEB28"/>
    <mergeCell ref="VEC28:VEM28"/>
    <mergeCell ref="VEN28:VEX28"/>
    <mergeCell ref="VEY28:VFI28"/>
    <mergeCell ref="VBD28:VBN28"/>
    <mergeCell ref="VBO28:VBY28"/>
    <mergeCell ref="VBZ28:VCJ28"/>
    <mergeCell ref="VCK28:VCU28"/>
    <mergeCell ref="VCV28:VDF28"/>
    <mergeCell ref="VPY28:VQI28"/>
    <mergeCell ref="VQJ28:VQT28"/>
    <mergeCell ref="VQU28:VRE28"/>
    <mergeCell ref="VRF28:VRP28"/>
    <mergeCell ref="VRQ28:VSA28"/>
    <mergeCell ref="VNV28:VOF28"/>
    <mergeCell ref="VOG28:VOQ28"/>
    <mergeCell ref="VOR28:VPB28"/>
    <mergeCell ref="VPC28:VPM28"/>
    <mergeCell ref="VPN28:VPX28"/>
    <mergeCell ref="VLS28:VMC28"/>
    <mergeCell ref="VMD28:VMN28"/>
    <mergeCell ref="VMO28:VMY28"/>
    <mergeCell ref="VMZ28:VNJ28"/>
    <mergeCell ref="VNK28:VNU28"/>
    <mergeCell ref="VJP28:VJZ28"/>
    <mergeCell ref="VKA28:VKK28"/>
    <mergeCell ref="VKL28:VKV28"/>
    <mergeCell ref="VKW28:VLG28"/>
    <mergeCell ref="VLH28:VLR28"/>
    <mergeCell ref="VYK28:VYU28"/>
    <mergeCell ref="VYV28:VZF28"/>
    <mergeCell ref="VZG28:VZQ28"/>
    <mergeCell ref="VZR28:WAB28"/>
    <mergeCell ref="WAC28:WAM28"/>
    <mergeCell ref="VWH28:VWR28"/>
    <mergeCell ref="VWS28:VXC28"/>
    <mergeCell ref="VXD28:VXN28"/>
    <mergeCell ref="VXO28:VXY28"/>
    <mergeCell ref="VXZ28:VYJ28"/>
    <mergeCell ref="VUE28:VUO28"/>
    <mergeCell ref="VUP28:VUZ28"/>
    <mergeCell ref="VVA28:VVK28"/>
    <mergeCell ref="VVL28:VVV28"/>
    <mergeCell ref="VVW28:VWG28"/>
    <mergeCell ref="VSB28:VSL28"/>
    <mergeCell ref="VSM28:VSW28"/>
    <mergeCell ref="VSX28:VTH28"/>
    <mergeCell ref="VTI28:VTS28"/>
    <mergeCell ref="VTT28:VUD28"/>
    <mergeCell ref="WGW28:WHG28"/>
    <mergeCell ref="WHH28:WHR28"/>
    <mergeCell ref="WHS28:WIC28"/>
    <mergeCell ref="WID28:WIN28"/>
    <mergeCell ref="WIO28:WIY28"/>
    <mergeCell ref="WET28:WFD28"/>
    <mergeCell ref="WFE28:WFO28"/>
    <mergeCell ref="WFP28:WFZ28"/>
    <mergeCell ref="WGA28:WGK28"/>
    <mergeCell ref="WGL28:WGV28"/>
    <mergeCell ref="WCQ28:WDA28"/>
    <mergeCell ref="WDB28:WDL28"/>
    <mergeCell ref="WDM28:WDW28"/>
    <mergeCell ref="WDX28:WEH28"/>
    <mergeCell ref="WEI28:WES28"/>
    <mergeCell ref="WAN28:WAX28"/>
    <mergeCell ref="WAY28:WBI28"/>
    <mergeCell ref="WBJ28:WBT28"/>
    <mergeCell ref="WBU28:WCE28"/>
    <mergeCell ref="WCF28:WCP28"/>
    <mergeCell ref="WPI28:WPS28"/>
    <mergeCell ref="WPT28:WQD28"/>
    <mergeCell ref="WQE28:WQO28"/>
    <mergeCell ref="WQP28:WQZ28"/>
    <mergeCell ref="WRA28:WRK28"/>
    <mergeCell ref="WNF28:WNP28"/>
    <mergeCell ref="WNQ28:WOA28"/>
    <mergeCell ref="WOB28:WOL28"/>
    <mergeCell ref="WOM28:WOW28"/>
    <mergeCell ref="WOX28:WPH28"/>
    <mergeCell ref="WLC28:WLM28"/>
    <mergeCell ref="WLN28:WLX28"/>
    <mergeCell ref="WLY28:WMI28"/>
    <mergeCell ref="WMJ28:WMT28"/>
    <mergeCell ref="WMU28:WNE28"/>
    <mergeCell ref="WIZ28:WJJ28"/>
    <mergeCell ref="WJK28:WJU28"/>
    <mergeCell ref="WJV28:WKF28"/>
    <mergeCell ref="WKG28:WKQ28"/>
    <mergeCell ref="WKR28:WLB28"/>
    <mergeCell ref="WYF28:WYP28"/>
    <mergeCell ref="WYQ28:WZA28"/>
    <mergeCell ref="WZB28:WZL28"/>
    <mergeCell ref="WZM28:WZW28"/>
    <mergeCell ref="WVR28:WWB28"/>
    <mergeCell ref="WWC28:WWM28"/>
    <mergeCell ref="WWN28:WWX28"/>
    <mergeCell ref="WWY28:WXI28"/>
    <mergeCell ref="WXJ28:WXT28"/>
    <mergeCell ref="WTO28:WTY28"/>
    <mergeCell ref="WTZ28:WUJ28"/>
    <mergeCell ref="WUK28:WUU28"/>
    <mergeCell ref="WUV28:WVF28"/>
    <mergeCell ref="WVG28:WVQ28"/>
    <mergeCell ref="WRL28:WRV28"/>
    <mergeCell ref="WRW28:WSG28"/>
    <mergeCell ref="WSH28:WSR28"/>
    <mergeCell ref="WSS28:WTC28"/>
    <mergeCell ref="WTD28:WTN28"/>
    <mergeCell ref="EN29:EX29"/>
    <mergeCell ref="EY29:FI29"/>
    <mergeCell ref="FJ29:FT29"/>
    <mergeCell ref="FU29:GE29"/>
    <mergeCell ref="GF29:GP29"/>
    <mergeCell ref="XED28:XEN28"/>
    <mergeCell ref="XEO28:XEY28"/>
    <mergeCell ref="XEZ28:XFD28"/>
    <mergeCell ref="A29:K29"/>
    <mergeCell ref="L29:V29"/>
    <mergeCell ref="W29:AG29"/>
    <mergeCell ref="AH29:AR29"/>
    <mergeCell ref="AS29:BC29"/>
    <mergeCell ref="BD29:BN29"/>
    <mergeCell ref="BO29:BY29"/>
    <mergeCell ref="BZ29:CJ29"/>
    <mergeCell ref="CK29:CU29"/>
    <mergeCell ref="CV29:DF29"/>
    <mergeCell ref="DG29:DQ29"/>
    <mergeCell ref="DR29:EB29"/>
    <mergeCell ref="EC29:EM29"/>
    <mergeCell ref="XCA28:XCK28"/>
    <mergeCell ref="XCL28:XCV28"/>
    <mergeCell ref="XCW28:XDG28"/>
    <mergeCell ref="XDH28:XDR28"/>
    <mergeCell ref="XDS28:XEC28"/>
    <mergeCell ref="WZX28:XAH28"/>
    <mergeCell ref="XAI28:XAS28"/>
    <mergeCell ref="XAT28:XBD28"/>
    <mergeCell ref="XBE28:XBO28"/>
    <mergeCell ref="XBP28:XBZ28"/>
    <mergeCell ref="WXU28:WYE28"/>
    <mergeCell ref="MZ29:NJ29"/>
    <mergeCell ref="NK29:NU29"/>
    <mergeCell ref="NV29:OF29"/>
    <mergeCell ref="OG29:OQ29"/>
    <mergeCell ref="OR29:PB29"/>
    <mergeCell ref="KW29:LG29"/>
    <mergeCell ref="LH29:LR29"/>
    <mergeCell ref="LS29:MC29"/>
    <mergeCell ref="MD29:MN29"/>
    <mergeCell ref="MO29:MY29"/>
    <mergeCell ref="IT29:JD29"/>
    <mergeCell ref="JE29:JO29"/>
    <mergeCell ref="JP29:JZ29"/>
    <mergeCell ref="KA29:KK29"/>
    <mergeCell ref="KL29:KV29"/>
    <mergeCell ref="GQ29:HA29"/>
    <mergeCell ref="HB29:HL29"/>
    <mergeCell ref="HM29:HW29"/>
    <mergeCell ref="HX29:IH29"/>
    <mergeCell ref="II29:IS29"/>
    <mergeCell ref="VL29:VV29"/>
    <mergeCell ref="VW29:WG29"/>
    <mergeCell ref="WH29:WR29"/>
    <mergeCell ref="WS29:XC29"/>
    <mergeCell ref="XD29:XN29"/>
    <mergeCell ref="TI29:TS29"/>
    <mergeCell ref="TT29:UD29"/>
    <mergeCell ref="UE29:UO29"/>
    <mergeCell ref="UP29:UZ29"/>
    <mergeCell ref="VA29:VK29"/>
    <mergeCell ref="RF29:RP29"/>
    <mergeCell ref="RQ29:SA29"/>
    <mergeCell ref="SB29:SL29"/>
    <mergeCell ref="SM29:SW29"/>
    <mergeCell ref="SX29:TH29"/>
    <mergeCell ref="PC29:PM29"/>
    <mergeCell ref="PN29:PX29"/>
    <mergeCell ref="PY29:QI29"/>
    <mergeCell ref="QJ29:QT29"/>
    <mergeCell ref="QU29:RE29"/>
    <mergeCell ref="ADX29:AEH29"/>
    <mergeCell ref="AEI29:AES29"/>
    <mergeCell ref="AET29:AFD29"/>
    <mergeCell ref="AFE29:AFO29"/>
    <mergeCell ref="AFP29:AFZ29"/>
    <mergeCell ref="ABU29:ACE29"/>
    <mergeCell ref="ACF29:ACP29"/>
    <mergeCell ref="ACQ29:ADA29"/>
    <mergeCell ref="ADB29:ADL29"/>
    <mergeCell ref="ADM29:ADW29"/>
    <mergeCell ref="ZR29:AAB29"/>
    <mergeCell ref="AAC29:AAM29"/>
    <mergeCell ref="AAN29:AAX29"/>
    <mergeCell ref="AAY29:ABI29"/>
    <mergeCell ref="ABJ29:ABT29"/>
    <mergeCell ref="XO29:XY29"/>
    <mergeCell ref="XZ29:YJ29"/>
    <mergeCell ref="YK29:YU29"/>
    <mergeCell ref="YV29:ZF29"/>
    <mergeCell ref="ZG29:ZQ29"/>
    <mergeCell ref="AMJ29:AMT29"/>
    <mergeCell ref="AMU29:ANE29"/>
    <mergeCell ref="ANF29:ANP29"/>
    <mergeCell ref="ANQ29:AOA29"/>
    <mergeCell ref="AOB29:AOL29"/>
    <mergeCell ref="AKG29:AKQ29"/>
    <mergeCell ref="AKR29:ALB29"/>
    <mergeCell ref="ALC29:ALM29"/>
    <mergeCell ref="ALN29:ALX29"/>
    <mergeCell ref="ALY29:AMI29"/>
    <mergeCell ref="AID29:AIN29"/>
    <mergeCell ref="AIO29:AIY29"/>
    <mergeCell ref="AIZ29:AJJ29"/>
    <mergeCell ref="AJK29:AJU29"/>
    <mergeCell ref="AJV29:AKF29"/>
    <mergeCell ref="AGA29:AGK29"/>
    <mergeCell ref="AGL29:AGV29"/>
    <mergeCell ref="AGW29:AHG29"/>
    <mergeCell ref="AHH29:AHR29"/>
    <mergeCell ref="AHS29:AIC29"/>
    <mergeCell ref="AUV29:AVF29"/>
    <mergeCell ref="AVG29:AVQ29"/>
    <mergeCell ref="AVR29:AWB29"/>
    <mergeCell ref="AWC29:AWM29"/>
    <mergeCell ref="AWN29:AWX29"/>
    <mergeCell ref="ASS29:ATC29"/>
    <mergeCell ref="ATD29:ATN29"/>
    <mergeCell ref="ATO29:ATY29"/>
    <mergeCell ref="ATZ29:AUJ29"/>
    <mergeCell ref="AUK29:AUU29"/>
    <mergeCell ref="AQP29:AQZ29"/>
    <mergeCell ref="ARA29:ARK29"/>
    <mergeCell ref="ARL29:ARV29"/>
    <mergeCell ref="ARW29:ASG29"/>
    <mergeCell ref="ASH29:ASR29"/>
    <mergeCell ref="AOM29:AOW29"/>
    <mergeCell ref="AOX29:APH29"/>
    <mergeCell ref="API29:APS29"/>
    <mergeCell ref="APT29:AQD29"/>
    <mergeCell ref="AQE29:AQO29"/>
    <mergeCell ref="BDH29:BDR29"/>
    <mergeCell ref="BDS29:BEC29"/>
    <mergeCell ref="BED29:BEN29"/>
    <mergeCell ref="BEO29:BEY29"/>
    <mergeCell ref="BEZ29:BFJ29"/>
    <mergeCell ref="BBE29:BBO29"/>
    <mergeCell ref="BBP29:BBZ29"/>
    <mergeCell ref="BCA29:BCK29"/>
    <mergeCell ref="BCL29:BCV29"/>
    <mergeCell ref="BCW29:BDG29"/>
    <mergeCell ref="AZB29:AZL29"/>
    <mergeCell ref="AZM29:AZW29"/>
    <mergeCell ref="AZX29:BAH29"/>
    <mergeCell ref="BAI29:BAS29"/>
    <mergeCell ref="BAT29:BBD29"/>
    <mergeCell ref="AWY29:AXI29"/>
    <mergeCell ref="AXJ29:AXT29"/>
    <mergeCell ref="AXU29:AYE29"/>
    <mergeCell ref="AYF29:AYP29"/>
    <mergeCell ref="AYQ29:AZA29"/>
    <mergeCell ref="BLT29:BMD29"/>
    <mergeCell ref="BME29:BMO29"/>
    <mergeCell ref="BMP29:BMZ29"/>
    <mergeCell ref="BNA29:BNK29"/>
    <mergeCell ref="BNL29:BNV29"/>
    <mergeCell ref="BJQ29:BKA29"/>
    <mergeCell ref="BKB29:BKL29"/>
    <mergeCell ref="BKM29:BKW29"/>
    <mergeCell ref="BKX29:BLH29"/>
    <mergeCell ref="BLI29:BLS29"/>
    <mergeCell ref="BHN29:BHX29"/>
    <mergeCell ref="BHY29:BII29"/>
    <mergeCell ref="BIJ29:BIT29"/>
    <mergeCell ref="BIU29:BJE29"/>
    <mergeCell ref="BJF29:BJP29"/>
    <mergeCell ref="BFK29:BFU29"/>
    <mergeCell ref="BFV29:BGF29"/>
    <mergeCell ref="BGG29:BGQ29"/>
    <mergeCell ref="BGR29:BHB29"/>
    <mergeCell ref="BHC29:BHM29"/>
    <mergeCell ref="BUF29:BUP29"/>
    <mergeCell ref="BUQ29:BVA29"/>
    <mergeCell ref="BVB29:BVL29"/>
    <mergeCell ref="BVM29:BVW29"/>
    <mergeCell ref="BVX29:BWH29"/>
    <mergeCell ref="BSC29:BSM29"/>
    <mergeCell ref="BSN29:BSX29"/>
    <mergeCell ref="BSY29:BTI29"/>
    <mergeCell ref="BTJ29:BTT29"/>
    <mergeCell ref="BTU29:BUE29"/>
    <mergeCell ref="BPZ29:BQJ29"/>
    <mergeCell ref="BQK29:BQU29"/>
    <mergeCell ref="BQV29:BRF29"/>
    <mergeCell ref="BRG29:BRQ29"/>
    <mergeCell ref="BRR29:BSB29"/>
    <mergeCell ref="BNW29:BOG29"/>
    <mergeCell ref="BOH29:BOR29"/>
    <mergeCell ref="BOS29:BPC29"/>
    <mergeCell ref="BPD29:BPN29"/>
    <mergeCell ref="BPO29:BPY29"/>
    <mergeCell ref="CCR29:CDB29"/>
    <mergeCell ref="CDC29:CDM29"/>
    <mergeCell ref="CDN29:CDX29"/>
    <mergeCell ref="CDY29:CEI29"/>
    <mergeCell ref="CEJ29:CET29"/>
    <mergeCell ref="CAO29:CAY29"/>
    <mergeCell ref="CAZ29:CBJ29"/>
    <mergeCell ref="CBK29:CBU29"/>
    <mergeCell ref="CBV29:CCF29"/>
    <mergeCell ref="CCG29:CCQ29"/>
    <mergeCell ref="BYL29:BYV29"/>
    <mergeCell ref="BYW29:BZG29"/>
    <mergeCell ref="BZH29:BZR29"/>
    <mergeCell ref="BZS29:CAC29"/>
    <mergeCell ref="CAD29:CAN29"/>
    <mergeCell ref="BWI29:BWS29"/>
    <mergeCell ref="BWT29:BXD29"/>
    <mergeCell ref="BXE29:BXO29"/>
    <mergeCell ref="BXP29:BXZ29"/>
    <mergeCell ref="BYA29:BYK29"/>
    <mergeCell ref="CLD29:CLN29"/>
    <mergeCell ref="CLO29:CLY29"/>
    <mergeCell ref="CLZ29:CMJ29"/>
    <mergeCell ref="CMK29:CMU29"/>
    <mergeCell ref="CMV29:CNF29"/>
    <mergeCell ref="CJA29:CJK29"/>
    <mergeCell ref="CJL29:CJV29"/>
    <mergeCell ref="CJW29:CKG29"/>
    <mergeCell ref="CKH29:CKR29"/>
    <mergeCell ref="CKS29:CLC29"/>
    <mergeCell ref="CGX29:CHH29"/>
    <mergeCell ref="CHI29:CHS29"/>
    <mergeCell ref="CHT29:CID29"/>
    <mergeCell ref="CIE29:CIO29"/>
    <mergeCell ref="CIP29:CIZ29"/>
    <mergeCell ref="CEU29:CFE29"/>
    <mergeCell ref="CFF29:CFP29"/>
    <mergeCell ref="CFQ29:CGA29"/>
    <mergeCell ref="CGB29:CGL29"/>
    <mergeCell ref="CGM29:CGW29"/>
    <mergeCell ref="CTP29:CTZ29"/>
    <mergeCell ref="CUA29:CUK29"/>
    <mergeCell ref="CUL29:CUV29"/>
    <mergeCell ref="CUW29:CVG29"/>
    <mergeCell ref="CVH29:CVR29"/>
    <mergeCell ref="CRM29:CRW29"/>
    <mergeCell ref="CRX29:CSH29"/>
    <mergeCell ref="CSI29:CSS29"/>
    <mergeCell ref="CST29:CTD29"/>
    <mergeCell ref="CTE29:CTO29"/>
    <mergeCell ref="CPJ29:CPT29"/>
    <mergeCell ref="CPU29:CQE29"/>
    <mergeCell ref="CQF29:CQP29"/>
    <mergeCell ref="CQQ29:CRA29"/>
    <mergeCell ref="CRB29:CRL29"/>
    <mergeCell ref="CNG29:CNQ29"/>
    <mergeCell ref="CNR29:COB29"/>
    <mergeCell ref="COC29:COM29"/>
    <mergeCell ref="CON29:COX29"/>
    <mergeCell ref="COY29:CPI29"/>
    <mergeCell ref="DCB29:DCL29"/>
    <mergeCell ref="DCM29:DCW29"/>
    <mergeCell ref="DCX29:DDH29"/>
    <mergeCell ref="DDI29:DDS29"/>
    <mergeCell ref="DDT29:DED29"/>
    <mergeCell ref="CZY29:DAI29"/>
    <mergeCell ref="DAJ29:DAT29"/>
    <mergeCell ref="DAU29:DBE29"/>
    <mergeCell ref="DBF29:DBP29"/>
    <mergeCell ref="DBQ29:DCA29"/>
    <mergeCell ref="CXV29:CYF29"/>
    <mergeCell ref="CYG29:CYQ29"/>
    <mergeCell ref="CYR29:CZB29"/>
    <mergeCell ref="CZC29:CZM29"/>
    <mergeCell ref="CZN29:CZX29"/>
    <mergeCell ref="CVS29:CWC29"/>
    <mergeCell ref="CWD29:CWN29"/>
    <mergeCell ref="CWO29:CWY29"/>
    <mergeCell ref="CWZ29:CXJ29"/>
    <mergeCell ref="CXK29:CXU29"/>
    <mergeCell ref="DKN29:DKX29"/>
    <mergeCell ref="DKY29:DLI29"/>
    <mergeCell ref="DLJ29:DLT29"/>
    <mergeCell ref="DLU29:DME29"/>
    <mergeCell ref="DMF29:DMP29"/>
    <mergeCell ref="DIK29:DIU29"/>
    <mergeCell ref="DIV29:DJF29"/>
    <mergeCell ref="DJG29:DJQ29"/>
    <mergeCell ref="DJR29:DKB29"/>
    <mergeCell ref="DKC29:DKM29"/>
    <mergeCell ref="DGH29:DGR29"/>
    <mergeCell ref="DGS29:DHC29"/>
    <mergeCell ref="DHD29:DHN29"/>
    <mergeCell ref="DHO29:DHY29"/>
    <mergeCell ref="DHZ29:DIJ29"/>
    <mergeCell ref="DEE29:DEO29"/>
    <mergeCell ref="DEP29:DEZ29"/>
    <mergeCell ref="DFA29:DFK29"/>
    <mergeCell ref="DFL29:DFV29"/>
    <mergeCell ref="DFW29:DGG29"/>
    <mergeCell ref="DSZ29:DTJ29"/>
    <mergeCell ref="DTK29:DTU29"/>
    <mergeCell ref="DTV29:DUF29"/>
    <mergeCell ref="DUG29:DUQ29"/>
    <mergeCell ref="DUR29:DVB29"/>
    <mergeCell ref="DQW29:DRG29"/>
    <mergeCell ref="DRH29:DRR29"/>
    <mergeCell ref="DRS29:DSC29"/>
    <mergeCell ref="DSD29:DSN29"/>
    <mergeCell ref="DSO29:DSY29"/>
    <mergeCell ref="DOT29:DPD29"/>
    <mergeCell ref="DPE29:DPO29"/>
    <mergeCell ref="DPP29:DPZ29"/>
    <mergeCell ref="DQA29:DQK29"/>
    <mergeCell ref="DQL29:DQV29"/>
    <mergeCell ref="DMQ29:DNA29"/>
    <mergeCell ref="DNB29:DNL29"/>
    <mergeCell ref="DNM29:DNW29"/>
    <mergeCell ref="DNX29:DOH29"/>
    <mergeCell ref="DOI29:DOS29"/>
    <mergeCell ref="EBL29:EBV29"/>
    <mergeCell ref="EBW29:ECG29"/>
    <mergeCell ref="ECH29:ECR29"/>
    <mergeCell ref="ECS29:EDC29"/>
    <mergeCell ref="EDD29:EDN29"/>
    <mergeCell ref="DZI29:DZS29"/>
    <mergeCell ref="DZT29:EAD29"/>
    <mergeCell ref="EAE29:EAO29"/>
    <mergeCell ref="EAP29:EAZ29"/>
    <mergeCell ref="EBA29:EBK29"/>
    <mergeCell ref="DXF29:DXP29"/>
    <mergeCell ref="DXQ29:DYA29"/>
    <mergeCell ref="DYB29:DYL29"/>
    <mergeCell ref="DYM29:DYW29"/>
    <mergeCell ref="DYX29:DZH29"/>
    <mergeCell ref="DVC29:DVM29"/>
    <mergeCell ref="DVN29:DVX29"/>
    <mergeCell ref="DVY29:DWI29"/>
    <mergeCell ref="DWJ29:DWT29"/>
    <mergeCell ref="DWU29:DXE29"/>
    <mergeCell ref="EJX29:EKH29"/>
    <mergeCell ref="EKI29:EKS29"/>
    <mergeCell ref="EKT29:ELD29"/>
    <mergeCell ref="ELE29:ELO29"/>
    <mergeCell ref="ELP29:ELZ29"/>
    <mergeCell ref="EHU29:EIE29"/>
    <mergeCell ref="EIF29:EIP29"/>
    <mergeCell ref="EIQ29:EJA29"/>
    <mergeCell ref="EJB29:EJL29"/>
    <mergeCell ref="EJM29:EJW29"/>
    <mergeCell ref="EFR29:EGB29"/>
    <mergeCell ref="EGC29:EGM29"/>
    <mergeCell ref="EGN29:EGX29"/>
    <mergeCell ref="EGY29:EHI29"/>
    <mergeCell ref="EHJ29:EHT29"/>
    <mergeCell ref="EDO29:EDY29"/>
    <mergeCell ref="EDZ29:EEJ29"/>
    <mergeCell ref="EEK29:EEU29"/>
    <mergeCell ref="EEV29:EFF29"/>
    <mergeCell ref="EFG29:EFQ29"/>
    <mergeCell ref="ESJ29:EST29"/>
    <mergeCell ref="ESU29:ETE29"/>
    <mergeCell ref="ETF29:ETP29"/>
    <mergeCell ref="ETQ29:EUA29"/>
    <mergeCell ref="EUB29:EUL29"/>
    <mergeCell ref="EQG29:EQQ29"/>
    <mergeCell ref="EQR29:ERB29"/>
    <mergeCell ref="ERC29:ERM29"/>
    <mergeCell ref="ERN29:ERX29"/>
    <mergeCell ref="ERY29:ESI29"/>
    <mergeCell ref="EOD29:EON29"/>
    <mergeCell ref="EOO29:EOY29"/>
    <mergeCell ref="EOZ29:EPJ29"/>
    <mergeCell ref="EPK29:EPU29"/>
    <mergeCell ref="EPV29:EQF29"/>
    <mergeCell ref="EMA29:EMK29"/>
    <mergeCell ref="EML29:EMV29"/>
    <mergeCell ref="EMW29:ENG29"/>
    <mergeCell ref="ENH29:ENR29"/>
    <mergeCell ref="ENS29:EOC29"/>
    <mergeCell ref="FAV29:FBF29"/>
    <mergeCell ref="FBG29:FBQ29"/>
    <mergeCell ref="FBR29:FCB29"/>
    <mergeCell ref="FCC29:FCM29"/>
    <mergeCell ref="FCN29:FCX29"/>
    <mergeCell ref="EYS29:EZC29"/>
    <mergeCell ref="EZD29:EZN29"/>
    <mergeCell ref="EZO29:EZY29"/>
    <mergeCell ref="EZZ29:FAJ29"/>
    <mergeCell ref="FAK29:FAU29"/>
    <mergeCell ref="EWP29:EWZ29"/>
    <mergeCell ref="EXA29:EXK29"/>
    <mergeCell ref="EXL29:EXV29"/>
    <mergeCell ref="EXW29:EYG29"/>
    <mergeCell ref="EYH29:EYR29"/>
    <mergeCell ref="EUM29:EUW29"/>
    <mergeCell ref="EUX29:EVH29"/>
    <mergeCell ref="EVI29:EVS29"/>
    <mergeCell ref="EVT29:EWD29"/>
    <mergeCell ref="EWE29:EWO29"/>
    <mergeCell ref="FJH29:FJR29"/>
    <mergeCell ref="FJS29:FKC29"/>
    <mergeCell ref="FKD29:FKN29"/>
    <mergeCell ref="FKO29:FKY29"/>
    <mergeCell ref="FKZ29:FLJ29"/>
    <mergeCell ref="FHE29:FHO29"/>
    <mergeCell ref="FHP29:FHZ29"/>
    <mergeCell ref="FIA29:FIK29"/>
    <mergeCell ref="FIL29:FIV29"/>
    <mergeCell ref="FIW29:FJG29"/>
    <mergeCell ref="FFB29:FFL29"/>
    <mergeCell ref="FFM29:FFW29"/>
    <mergeCell ref="FFX29:FGH29"/>
    <mergeCell ref="FGI29:FGS29"/>
    <mergeCell ref="FGT29:FHD29"/>
    <mergeCell ref="FCY29:FDI29"/>
    <mergeCell ref="FDJ29:FDT29"/>
    <mergeCell ref="FDU29:FEE29"/>
    <mergeCell ref="FEF29:FEP29"/>
    <mergeCell ref="FEQ29:FFA29"/>
    <mergeCell ref="FRT29:FSD29"/>
    <mergeCell ref="FSE29:FSO29"/>
    <mergeCell ref="FSP29:FSZ29"/>
    <mergeCell ref="FTA29:FTK29"/>
    <mergeCell ref="FTL29:FTV29"/>
    <mergeCell ref="FPQ29:FQA29"/>
    <mergeCell ref="FQB29:FQL29"/>
    <mergeCell ref="FQM29:FQW29"/>
    <mergeCell ref="FQX29:FRH29"/>
    <mergeCell ref="FRI29:FRS29"/>
    <mergeCell ref="FNN29:FNX29"/>
    <mergeCell ref="FNY29:FOI29"/>
    <mergeCell ref="FOJ29:FOT29"/>
    <mergeCell ref="FOU29:FPE29"/>
    <mergeCell ref="FPF29:FPP29"/>
    <mergeCell ref="FLK29:FLU29"/>
    <mergeCell ref="FLV29:FMF29"/>
    <mergeCell ref="FMG29:FMQ29"/>
    <mergeCell ref="FMR29:FNB29"/>
    <mergeCell ref="FNC29:FNM29"/>
    <mergeCell ref="GAF29:GAP29"/>
    <mergeCell ref="GAQ29:GBA29"/>
    <mergeCell ref="GBB29:GBL29"/>
    <mergeCell ref="GBM29:GBW29"/>
    <mergeCell ref="GBX29:GCH29"/>
    <mergeCell ref="FYC29:FYM29"/>
    <mergeCell ref="FYN29:FYX29"/>
    <mergeCell ref="FYY29:FZI29"/>
    <mergeCell ref="FZJ29:FZT29"/>
    <mergeCell ref="FZU29:GAE29"/>
    <mergeCell ref="FVZ29:FWJ29"/>
    <mergeCell ref="FWK29:FWU29"/>
    <mergeCell ref="FWV29:FXF29"/>
    <mergeCell ref="FXG29:FXQ29"/>
    <mergeCell ref="FXR29:FYB29"/>
    <mergeCell ref="FTW29:FUG29"/>
    <mergeCell ref="FUH29:FUR29"/>
    <mergeCell ref="FUS29:FVC29"/>
    <mergeCell ref="FVD29:FVN29"/>
    <mergeCell ref="FVO29:FVY29"/>
    <mergeCell ref="GIR29:GJB29"/>
    <mergeCell ref="GJC29:GJM29"/>
    <mergeCell ref="GJN29:GJX29"/>
    <mergeCell ref="GJY29:GKI29"/>
    <mergeCell ref="GKJ29:GKT29"/>
    <mergeCell ref="GGO29:GGY29"/>
    <mergeCell ref="GGZ29:GHJ29"/>
    <mergeCell ref="GHK29:GHU29"/>
    <mergeCell ref="GHV29:GIF29"/>
    <mergeCell ref="GIG29:GIQ29"/>
    <mergeCell ref="GEL29:GEV29"/>
    <mergeCell ref="GEW29:GFG29"/>
    <mergeCell ref="GFH29:GFR29"/>
    <mergeCell ref="GFS29:GGC29"/>
    <mergeCell ref="GGD29:GGN29"/>
    <mergeCell ref="GCI29:GCS29"/>
    <mergeCell ref="GCT29:GDD29"/>
    <mergeCell ref="GDE29:GDO29"/>
    <mergeCell ref="GDP29:GDZ29"/>
    <mergeCell ref="GEA29:GEK29"/>
    <mergeCell ref="GRD29:GRN29"/>
    <mergeCell ref="GRO29:GRY29"/>
    <mergeCell ref="GRZ29:GSJ29"/>
    <mergeCell ref="GSK29:GSU29"/>
    <mergeCell ref="GSV29:GTF29"/>
    <mergeCell ref="GPA29:GPK29"/>
    <mergeCell ref="GPL29:GPV29"/>
    <mergeCell ref="GPW29:GQG29"/>
    <mergeCell ref="GQH29:GQR29"/>
    <mergeCell ref="GQS29:GRC29"/>
    <mergeCell ref="GMX29:GNH29"/>
    <mergeCell ref="GNI29:GNS29"/>
    <mergeCell ref="GNT29:GOD29"/>
    <mergeCell ref="GOE29:GOO29"/>
    <mergeCell ref="GOP29:GOZ29"/>
    <mergeCell ref="GKU29:GLE29"/>
    <mergeCell ref="GLF29:GLP29"/>
    <mergeCell ref="GLQ29:GMA29"/>
    <mergeCell ref="GMB29:GML29"/>
    <mergeCell ref="GMM29:GMW29"/>
    <mergeCell ref="GZP29:GZZ29"/>
    <mergeCell ref="HAA29:HAK29"/>
    <mergeCell ref="HAL29:HAV29"/>
    <mergeCell ref="HAW29:HBG29"/>
    <mergeCell ref="HBH29:HBR29"/>
    <mergeCell ref="GXM29:GXW29"/>
    <mergeCell ref="GXX29:GYH29"/>
    <mergeCell ref="GYI29:GYS29"/>
    <mergeCell ref="GYT29:GZD29"/>
    <mergeCell ref="GZE29:GZO29"/>
    <mergeCell ref="GVJ29:GVT29"/>
    <mergeCell ref="GVU29:GWE29"/>
    <mergeCell ref="GWF29:GWP29"/>
    <mergeCell ref="GWQ29:GXA29"/>
    <mergeCell ref="GXB29:GXL29"/>
    <mergeCell ref="GTG29:GTQ29"/>
    <mergeCell ref="GTR29:GUB29"/>
    <mergeCell ref="GUC29:GUM29"/>
    <mergeCell ref="GUN29:GUX29"/>
    <mergeCell ref="GUY29:GVI29"/>
    <mergeCell ref="HIB29:HIL29"/>
    <mergeCell ref="HIM29:HIW29"/>
    <mergeCell ref="HIX29:HJH29"/>
    <mergeCell ref="HJI29:HJS29"/>
    <mergeCell ref="HJT29:HKD29"/>
    <mergeCell ref="HFY29:HGI29"/>
    <mergeCell ref="HGJ29:HGT29"/>
    <mergeCell ref="HGU29:HHE29"/>
    <mergeCell ref="HHF29:HHP29"/>
    <mergeCell ref="HHQ29:HIA29"/>
    <mergeCell ref="HDV29:HEF29"/>
    <mergeCell ref="HEG29:HEQ29"/>
    <mergeCell ref="HER29:HFB29"/>
    <mergeCell ref="HFC29:HFM29"/>
    <mergeCell ref="HFN29:HFX29"/>
    <mergeCell ref="HBS29:HCC29"/>
    <mergeCell ref="HCD29:HCN29"/>
    <mergeCell ref="HCO29:HCY29"/>
    <mergeCell ref="HCZ29:HDJ29"/>
    <mergeCell ref="HDK29:HDU29"/>
    <mergeCell ref="HQN29:HQX29"/>
    <mergeCell ref="HQY29:HRI29"/>
    <mergeCell ref="HRJ29:HRT29"/>
    <mergeCell ref="HRU29:HSE29"/>
    <mergeCell ref="HSF29:HSP29"/>
    <mergeCell ref="HOK29:HOU29"/>
    <mergeCell ref="HOV29:HPF29"/>
    <mergeCell ref="HPG29:HPQ29"/>
    <mergeCell ref="HPR29:HQB29"/>
    <mergeCell ref="HQC29:HQM29"/>
    <mergeCell ref="HMH29:HMR29"/>
    <mergeCell ref="HMS29:HNC29"/>
    <mergeCell ref="HND29:HNN29"/>
    <mergeCell ref="HNO29:HNY29"/>
    <mergeCell ref="HNZ29:HOJ29"/>
    <mergeCell ref="HKE29:HKO29"/>
    <mergeCell ref="HKP29:HKZ29"/>
    <mergeCell ref="HLA29:HLK29"/>
    <mergeCell ref="HLL29:HLV29"/>
    <mergeCell ref="HLW29:HMG29"/>
    <mergeCell ref="HYZ29:HZJ29"/>
    <mergeCell ref="HZK29:HZU29"/>
    <mergeCell ref="HZV29:IAF29"/>
    <mergeCell ref="IAG29:IAQ29"/>
    <mergeCell ref="IAR29:IBB29"/>
    <mergeCell ref="HWW29:HXG29"/>
    <mergeCell ref="HXH29:HXR29"/>
    <mergeCell ref="HXS29:HYC29"/>
    <mergeCell ref="HYD29:HYN29"/>
    <mergeCell ref="HYO29:HYY29"/>
    <mergeCell ref="HUT29:HVD29"/>
    <mergeCell ref="HVE29:HVO29"/>
    <mergeCell ref="HVP29:HVZ29"/>
    <mergeCell ref="HWA29:HWK29"/>
    <mergeCell ref="HWL29:HWV29"/>
    <mergeCell ref="HSQ29:HTA29"/>
    <mergeCell ref="HTB29:HTL29"/>
    <mergeCell ref="HTM29:HTW29"/>
    <mergeCell ref="HTX29:HUH29"/>
    <mergeCell ref="HUI29:HUS29"/>
    <mergeCell ref="IHL29:IHV29"/>
    <mergeCell ref="IHW29:IIG29"/>
    <mergeCell ref="IIH29:IIR29"/>
    <mergeCell ref="IIS29:IJC29"/>
    <mergeCell ref="IJD29:IJN29"/>
    <mergeCell ref="IFI29:IFS29"/>
    <mergeCell ref="IFT29:IGD29"/>
    <mergeCell ref="IGE29:IGO29"/>
    <mergeCell ref="IGP29:IGZ29"/>
    <mergeCell ref="IHA29:IHK29"/>
    <mergeCell ref="IDF29:IDP29"/>
    <mergeCell ref="IDQ29:IEA29"/>
    <mergeCell ref="IEB29:IEL29"/>
    <mergeCell ref="IEM29:IEW29"/>
    <mergeCell ref="IEX29:IFH29"/>
    <mergeCell ref="IBC29:IBM29"/>
    <mergeCell ref="IBN29:IBX29"/>
    <mergeCell ref="IBY29:ICI29"/>
    <mergeCell ref="ICJ29:ICT29"/>
    <mergeCell ref="ICU29:IDE29"/>
    <mergeCell ref="IPX29:IQH29"/>
    <mergeCell ref="IQI29:IQS29"/>
    <mergeCell ref="IQT29:IRD29"/>
    <mergeCell ref="IRE29:IRO29"/>
    <mergeCell ref="IRP29:IRZ29"/>
    <mergeCell ref="INU29:IOE29"/>
    <mergeCell ref="IOF29:IOP29"/>
    <mergeCell ref="IOQ29:IPA29"/>
    <mergeCell ref="IPB29:IPL29"/>
    <mergeCell ref="IPM29:IPW29"/>
    <mergeCell ref="ILR29:IMB29"/>
    <mergeCell ref="IMC29:IMM29"/>
    <mergeCell ref="IMN29:IMX29"/>
    <mergeCell ref="IMY29:INI29"/>
    <mergeCell ref="INJ29:INT29"/>
    <mergeCell ref="IJO29:IJY29"/>
    <mergeCell ref="IJZ29:IKJ29"/>
    <mergeCell ref="IKK29:IKU29"/>
    <mergeCell ref="IKV29:ILF29"/>
    <mergeCell ref="ILG29:ILQ29"/>
    <mergeCell ref="IYJ29:IYT29"/>
    <mergeCell ref="IYU29:IZE29"/>
    <mergeCell ref="IZF29:IZP29"/>
    <mergeCell ref="IZQ29:JAA29"/>
    <mergeCell ref="JAB29:JAL29"/>
    <mergeCell ref="IWG29:IWQ29"/>
    <mergeCell ref="IWR29:IXB29"/>
    <mergeCell ref="IXC29:IXM29"/>
    <mergeCell ref="IXN29:IXX29"/>
    <mergeCell ref="IXY29:IYI29"/>
    <mergeCell ref="IUD29:IUN29"/>
    <mergeCell ref="IUO29:IUY29"/>
    <mergeCell ref="IUZ29:IVJ29"/>
    <mergeCell ref="IVK29:IVU29"/>
    <mergeCell ref="IVV29:IWF29"/>
    <mergeCell ref="ISA29:ISK29"/>
    <mergeCell ref="ISL29:ISV29"/>
    <mergeCell ref="ISW29:ITG29"/>
    <mergeCell ref="ITH29:ITR29"/>
    <mergeCell ref="ITS29:IUC29"/>
    <mergeCell ref="JGV29:JHF29"/>
    <mergeCell ref="JHG29:JHQ29"/>
    <mergeCell ref="JHR29:JIB29"/>
    <mergeCell ref="JIC29:JIM29"/>
    <mergeCell ref="JIN29:JIX29"/>
    <mergeCell ref="JES29:JFC29"/>
    <mergeCell ref="JFD29:JFN29"/>
    <mergeCell ref="JFO29:JFY29"/>
    <mergeCell ref="JFZ29:JGJ29"/>
    <mergeCell ref="JGK29:JGU29"/>
    <mergeCell ref="JCP29:JCZ29"/>
    <mergeCell ref="JDA29:JDK29"/>
    <mergeCell ref="JDL29:JDV29"/>
    <mergeCell ref="JDW29:JEG29"/>
    <mergeCell ref="JEH29:JER29"/>
    <mergeCell ref="JAM29:JAW29"/>
    <mergeCell ref="JAX29:JBH29"/>
    <mergeCell ref="JBI29:JBS29"/>
    <mergeCell ref="JBT29:JCD29"/>
    <mergeCell ref="JCE29:JCO29"/>
    <mergeCell ref="JPH29:JPR29"/>
    <mergeCell ref="JPS29:JQC29"/>
    <mergeCell ref="JQD29:JQN29"/>
    <mergeCell ref="JQO29:JQY29"/>
    <mergeCell ref="JQZ29:JRJ29"/>
    <mergeCell ref="JNE29:JNO29"/>
    <mergeCell ref="JNP29:JNZ29"/>
    <mergeCell ref="JOA29:JOK29"/>
    <mergeCell ref="JOL29:JOV29"/>
    <mergeCell ref="JOW29:JPG29"/>
    <mergeCell ref="JLB29:JLL29"/>
    <mergeCell ref="JLM29:JLW29"/>
    <mergeCell ref="JLX29:JMH29"/>
    <mergeCell ref="JMI29:JMS29"/>
    <mergeCell ref="JMT29:JND29"/>
    <mergeCell ref="JIY29:JJI29"/>
    <mergeCell ref="JJJ29:JJT29"/>
    <mergeCell ref="JJU29:JKE29"/>
    <mergeCell ref="JKF29:JKP29"/>
    <mergeCell ref="JKQ29:JLA29"/>
    <mergeCell ref="JXT29:JYD29"/>
    <mergeCell ref="JYE29:JYO29"/>
    <mergeCell ref="JYP29:JYZ29"/>
    <mergeCell ref="JZA29:JZK29"/>
    <mergeCell ref="JZL29:JZV29"/>
    <mergeCell ref="JVQ29:JWA29"/>
    <mergeCell ref="JWB29:JWL29"/>
    <mergeCell ref="JWM29:JWW29"/>
    <mergeCell ref="JWX29:JXH29"/>
    <mergeCell ref="JXI29:JXS29"/>
    <mergeCell ref="JTN29:JTX29"/>
    <mergeCell ref="JTY29:JUI29"/>
    <mergeCell ref="JUJ29:JUT29"/>
    <mergeCell ref="JUU29:JVE29"/>
    <mergeCell ref="JVF29:JVP29"/>
    <mergeCell ref="JRK29:JRU29"/>
    <mergeCell ref="JRV29:JSF29"/>
    <mergeCell ref="JSG29:JSQ29"/>
    <mergeCell ref="JSR29:JTB29"/>
    <mergeCell ref="JTC29:JTM29"/>
    <mergeCell ref="KGF29:KGP29"/>
    <mergeCell ref="KGQ29:KHA29"/>
    <mergeCell ref="KHB29:KHL29"/>
    <mergeCell ref="KHM29:KHW29"/>
    <mergeCell ref="KHX29:KIH29"/>
    <mergeCell ref="KEC29:KEM29"/>
    <mergeCell ref="KEN29:KEX29"/>
    <mergeCell ref="KEY29:KFI29"/>
    <mergeCell ref="KFJ29:KFT29"/>
    <mergeCell ref="KFU29:KGE29"/>
    <mergeCell ref="KBZ29:KCJ29"/>
    <mergeCell ref="KCK29:KCU29"/>
    <mergeCell ref="KCV29:KDF29"/>
    <mergeCell ref="KDG29:KDQ29"/>
    <mergeCell ref="KDR29:KEB29"/>
    <mergeCell ref="JZW29:KAG29"/>
    <mergeCell ref="KAH29:KAR29"/>
    <mergeCell ref="KAS29:KBC29"/>
    <mergeCell ref="KBD29:KBN29"/>
    <mergeCell ref="KBO29:KBY29"/>
    <mergeCell ref="KOR29:KPB29"/>
    <mergeCell ref="KPC29:KPM29"/>
    <mergeCell ref="KPN29:KPX29"/>
    <mergeCell ref="KPY29:KQI29"/>
    <mergeCell ref="KQJ29:KQT29"/>
    <mergeCell ref="KMO29:KMY29"/>
    <mergeCell ref="KMZ29:KNJ29"/>
    <mergeCell ref="KNK29:KNU29"/>
    <mergeCell ref="KNV29:KOF29"/>
    <mergeCell ref="KOG29:KOQ29"/>
    <mergeCell ref="KKL29:KKV29"/>
    <mergeCell ref="KKW29:KLG29"/>
    <mergeCell ref="KLH29:KLR29"/>
    <mergeCell ref="KLS29:KMC29"/>
    <mergeCell ref="KMD29:KMN29"/>
    <mergeCell ref="KII29:KIS29"/>
    <mergeCell ref="KIT29:KJD29"/>
    <mergeCell ref="KJE29:KJO29"/>
    <mergeCell ref="KJP29:KJZ29"/>
    <mergeCell ref="KKA29:KKK29"/>
    <mergeCell ref="KXD29:KXN29"/>
    <mergeCell ref="KXO29:KXY29"/>
    <mergeCell ref="KXZ29:KYJ29"/>
    <mergeCell ref="KYK29:KYU29"/>
    <mergeCell ref="KYV29:KZF29"/>
    <mergeCell ref="KVA29:KVK29"/>
    <mergeCell ref="KVL29:KVV29"/>
    <mergeCell ref="KVW29:KWG29"/>
    <mergeCell ref="KWH29:KWR29"/>
    <mergeCell ref="KWS29:KXC29"/>
    <mergeCell ref="KSX29:KTH29"/>
    <mergeCell ref="KTI29:KTS29"/>
    <mergeCell ref="KTT29:KUD29"/>
    <mergeCell ref="KUE29:KUO29"/>
    <mergeCell ref="KUP29:KUZ29"/>
    <mergeCell ref="KQU29:KRE29"/>
    <mergeCell ref="KRF29:KRP29"/>
    <mergeCell ref="KRQ29:KSA29"/>
    <mergeCell ref="KSB29:KSL29"/>
    <mergeCell ref="KSM29:KSW29"/>
    <mergeCell ref="LFP29:LFZ29"/>
    <mergeCell ref="LGA29:LGK29"/>
    <mergeCell ref="LGL29:LGV29"/>
    <mergeCell ref="LGW29:LHG29"/>
    <mergeCell ref="LHH29:LHR29"/>
    <mergeCell ref="LDM29:LDW29"/>
    <mergeCell ref="LDX29:LEH29"/>
    <mergeCell ref="LEI29:LES29"/>
    <mergeCell ref="LET29:LFD29"/>
    <mergeCell ref="LFE29:LFO29"/>
    <mergeCell ref="LBJ29:LBT29"/>
    <mergeCell ref="LBU29:LCE29"/>
    <mergeCell ref="LCF29:LCP29"/>
    <mergeCell ref="LCQ29:LDA29"/>
    <mergeCell ref="LDB29:LDL29"/>
    <mergeCell ref="KZG29:KZQ29"/>
    <mergeCell ref="KZR29:LAB29"/>
    <mergeCell ref="LAC29:LAM29"/>
    <mergeCell ref="LAN29:LAX29"/>
    <mergeCell ref="LAY29:LBI29"/>
    <mergeCell ref="LOB29:LOL29"/>
    <mergeCell ref="LOM29:LOW29"/>
    <mergeCell ref="LOX29:LPH29"/>
    <mergeCell ref="LPI29:LPS29"/>
    <mergeCell ref="LPT29:LQD29"/>
    <mergeCell ref="LLY29:LMI29"/>
    <mergeCell ref="LMJ29:LMT29"/>
    <mergeCell ref="LMU29:LNE29"/>
    <mergeCell ref="LNF29:LNP29"/>
    <mergeCell ref="LNQ29:LOA29"/>
    <mergeCell ref="LJV29:LKF29"/>
    <mergeCell ref="LKG29:LKQ29"/>
    <mergeCell ref="LKR29:LLB29"/>
    <mergeCell ref="LLC29:LLM29"/>
    <mergeCell ref="LLN29:LLX29"/>
    <mergeCell ref="LHS29:LIC29"/>
    <mergeCell ref="LID29:LIN29"/>
    <mergeCell ref="LIO29:LIY29"/>
    <mergeCell ref="LIZ29:LJJ29"/>
    <mergeCell ref="LJK29:LJU29"/>
    <mergeCell ref="LWN29:LWX29"/>
    <mergeCell ref="LWY29:LXI29"/>
    <mergeCell ref="LXJ29:LXT29"/>
    <mergeCell ref="LXU29:LYE29"/>
    <mergeCell ref="LYF29:LYP29"/>
    <mergeCell ref="LUK29:LUU29"/>
    <mergeCell ref="LUV29:LVF29"/>
    <mergeCell ref="LVG29:LVQ29"/>
    <mergeCell ref="LVR29:LWB29"/>
    <mergeCell ref="LWC29:LWM29"/>
    <mergeCell ref="LSH29:LSR29"/>
    <mergeCell ref="LSS29:LTC29"/>
    <mergeCell ref="LTD29:LTN29"/>
    <mergeCell ref="LTO29:LTY29"/>
    <mergeCell ref="LTZ29:LUJ29"/>
    <mergeCell ref="LQE29:LQO29"/>
    <mergeCell ref="LQP29:LQZ29"/>
    <mergeCell ref="LRA29:LRK29"/>
    <mergeCell ref="LRL29:LRV29"/>
    <mergeCell ref="LRW29:LSG29"/>
    <mergeCell ref="MEZ29:MFJ29"/>
    <mergeCell ref="MFK29:MFU29"/>
    <mergeCell ref="MFV29:MGF29"/>
    <mergeCell ref="MGG29:MGQ29"/>
    <mergeCell ref="MGR29:MHB29"/>
    <mergeCell ref="MCW29:MDG29"/>
    <mergeCell ref="MDH29:MDR29"/>
    <mergeCell ref="MDS29:MEC29"/>
    <mergeCell ref="MED29:MEN29"/>
    <mergeCell ref="MEO29:MEY29"/>
    <mergeCell ref="MAT29:MBD29"/>
    <mergeCell ref="MBE29:MBO29"/>
    <mergeCell ref="MBP29:MBZ29"/>
    <mergeCell ref="MCA29:MCK29"/>
    <mergeCell ref="MCL29:MCV29"/>
    <mergeCell ref="LYQ29:LZA29"/>
    <mergeCell ref="LZB29:LZL29"/>
    <mergeCell ref="LZM29:LZW29"/>
    <mergeCell ref="LZX29:MAH29"/>
    <mergeCell ref="MAI29:MAS29"/>
    <mergeCell ref="MNL29:MNV29"/>
    <mergeCell ref="MNW29:MOG29"/>
    <mergeCell ref="MOH29:MOR29"/>
    <mergeCell ref="MOS29:MPC29"/>
    <mergeCell ref="MPD29:MPN29"/>
    <mergeCell ref="MLI29:MLS29"/>
    <mergeCell ref="MLT29:MMD29"/>
    <mergeCell ref="MME29:MMO29"/>
    <mergeCell ref="MMP29:MMZ29"/>
    <mergeCell ref="MNA29:MNK29"/>
    <mergeCell ref="MJF29:MJP29"/>
    <mergeCell ref="MJQ29:MKA29"/>
    <mergeCell ref="MKB29:MKL29"/>
    <mergeCell ref="MKM29:MKW29"/>
    <mergeCell ref="MKX29:MLH29"/>
    <mergeCell ref="MHC29:MHM29"/>
    <mergeCell ref="MHN29:MHX29"/>
    <mergeCell ref="MHY29:MII29"/>
    <mergeCell ref="MIJ29:MIT29"/>
    <mergeCell ref="MIU29:MJE29"/>
    <mergeCell ref="MVX29:MWH29"/>
    <mergeCell ref="MWI29:MWS29"/>
    <mergeCell ref="MWT29:MXD29"/>
    <mergeCell ref="MXE29:MXO29"/>
    <mergeCell ref="MXP29:MXZ29"/>
    <mergeCell ref="MTU29:MUE29"/>
    <mergeCell ref="MUF29:MUP29"/>
    <mergeCell ref="MUQ29:MVA29"/>
    <mergeCell ref="MVB29:MVL29"/>
    <mergeCell ref="MVM29:MVW29"/>
    <mergeCell ref="MRR29:MSB29"/>
    <mergeCell ref="MSC29:MSM29"/>
    <mergeCell ref="MSN29:MSX29"/>
    <mergeCell ref="MSY29:MTI29"/>
    <mergeCell ref="MTJ29:MTT29"/>
    <mergeCell ref="MPO29:MPY29"/>
    <mergeCell ref="MPZ29:MQJ29"/>
    <mergeCell ref="MQK29:MQU29"/>
    <mergeCell ref="MQV29:MRF29"/>
    <mergeCell ref="MRG29:MRQ29"/>
    <mergeCell ref="NEJ29:NET29"/>
    <mergeCell ref="NEU29:NFE29"/>
    <mergeCell ref="NFF29:NFP29"/>
    <mergeCell ref="NFQ29:NGA29"/>
    <mergeCell ref="NGB29:NGL29"/>
    <mergeCell ref="NCG29:NCQ29"/>
    <mergeCell ref="NCR29:NDB29"/>
    <mergeCell ref="NDC29:NDM29"/>
    <mergeCell ref="NDN29:NDX29"/>
    <mergeCell ref="NDY29:NEI29"/>
    <mergeCell ref="NAD29:NAN29"/>
    <mergeCell ref="NAO29:NAY29"/>
    <mergeCell ref="NAZ29:NBJ29"/>
    <mergeCell ref="NBK29:NBU29"/>
    <mergeCell ref="NBV29:NCF29"/>
    <mergeCell ref="MYA29:MYK29"/>
    <mergeCell ref="MYL29:MYV29"/>
    <mergeCell ref="MYW29:MZG29"/>
    <mergeCell ref="MZH29:MZR29"/>
    <mergeCell ref="MZS29:NAC29"/>
    <mergeCell ref="NMV29:NNF29"/>
    <mergeCell ref="NNG29:NNQ29"/>
    <mergeCell ref="NNR29:NOB29"/>
    <mergeCell ref="NOC29:NOM29"/>
    <mergeCell ref="NON29:NOX29"/>
    <mergeCell ref="NKS29:NLC29"/>
    <mergeCell ref="NLD29:NLN29"/>
    <mergeCell ref="NLO29:NLY29"/>
    <mergeCell ref="NLZ29:NMJ29"/>
    <mergeCell ref="NMK29:NMU29"/>
    <mergeCell ref="NIP29:NIZ29"/>
    <mergeCell ref="NJA29:NJK29"/>
    <mergeCell ref="NJL29:NJV29"/>
    <mergeCell ref="NJW29:NKG29"/>
    <mergeCell ref="NKH29:NKR29"/>
    <mergeCell ref="NGM29:NGW29"/>
    <mergeCell ref="NGX29:NHH29"/>
    <mergeCell ref="NHI29:NHS29"/>
    <mergeCell ref="NHT29:NID29"/>
    <mergeCell ref="NIE29:NIO29"/>
    <mergeCell ref="NVH29:NVR29"/>
    <mergeCell ref="NVS29:NWC29"/>
    <mergeCell ref="NWD29:NWN29"/>
    <mergeCell ref="NWO29:NWY29"/>
    <mergeCell ref="NWZ29:NXJ29"/>
    <mergeCell ref="NTE29:NTO29"/>
    <mergeCell ref="NTP29:NTZ29"/>
    <mergeCell ref="NUA29:NUK29"/>
    <mergeCell ref="NUL29:NUV29"/>
    <mergeCell ref="NUW29:NVG29"/>
    <mergeCell ref="NRB29:NRL29"/>
    <mergeCell ref="NRM29:NRW29"/>
    <mergeCell ref="NRX29:NSH29"/>
    <mergeCell ref="NSI29:NSS29"/>
    <mergeCell ref="NST29:NTD29"/>
    <mergeCell ref="NOY29:NPI29"/>
    <mergeCell ref="NPJ29:NPT29"/>
    <mergeCell ref="NPU29:NQE29"/>
    <mergeCell ref="NQF29:NQP29"/>
    <mergeCell ref="NQQ29:NRA29"/>
    <mergeCell ref="ODT29:OED29"/>
    <mergeCell ref="OEE29:OEO29"/>
    <mergeCell ref="OEP29:OEZ29"/>
    <mergeCell ref="OFA29:OFK29"/>
    <mergeCell ref="OFL29:OFV29"/>
    <mergeCell ref="OBQ29:OCA29"/>
    <mergeCell ref="OCB29:OCL29"/>
    <mergeCell ref="OCM29:OCW29"/>
    <mergeCell ref="OCX29:ODH29"/>
    <mergeCell ref="ODI29:ODS29"/>
    <mergeCell ref="NZN29:NZX29"/>
    <mergeCell ref="NZY29:OAI29"/>
    <mergeCell ref="OAJ29:OAT29"/>
    <mergeCell ref="OAU29:OBE29"/>
    <mergeCell ref="OBF29:OBP29"/>
    <mergeCell ref="NXK29:NXU29"/>
    <mergeCell ref="NXV29:NYF29"/>
    <mergeCell ref="NYG29:NYQ29"/>
    <mergeCell ref="NYR29:NZB29"/>
    <mergeCell ref="NZC29:NZM29"/>
    <mergeCell ref="OMF29:OMP29"/>
    <mergeCell ref="OMQ29:ONA29"/>
    <mergeCell ref="ONB29:ONL29"/>
    <mergeCell ref="ONM29:ONW29"/>
    <mergeCell ref="ONX29:OOH29"/>
    <mergeCell ref="OKC29:OKM29"/>
    <mergeCell ref="OKN29:OKX29"/>
    <mergeCell ref="OKY29:OLI29"/>
    <mergeCell ref="OLJ29:OLT29"/>
    <mergeCell ref="OLU29:OME29"/>
    <mergeCell ref="OHZ29:OIJ29"/>
    <mergeCell ref="OIK29:OIU29"/>
    <mergeCell ref="OIV29:OJF29"/>
    <mergeCell ref="OJG29:OJQ29"/>
    <mergeCell ref="OJR29:OKB29"/>
    <mergeCell ref="OFW29:OGG29"/>
    <mergeCell ref="OGH29:OGR29"/>
    <mergeCell ref="OGS29:OHC29"/>
    <mergeCell ref="OHD29:OHN29"/>
    <mergeCell ref="OHO29:OHY29"/>
    <mergeCell ref="OUR29:OVB29"/>
    <mergeCell ref="OVC29:OVM29"/>
    <mergeCell ref="OVN29:OVX29"/>
    <mergeCell ref="OVY29:OWI29"/>
    <mergeCell ref="OWJ29:OWT29"/>
    <mergeCell ref="OSO29:OSY29"/>
    <mergeCell ref="OSZ29:OTJ29"/>
    <mergeCell ref="OTK29:OTU29"/>
    <mergeCell ref="OTV29:OUF29"/>
    <mergeCell ref="OUG29:OUQ29"/>
    <mergeCell ref="OQL29:OQV29"/>
    <mergeCell ref="OQW29:ORG29"/>
    <mergeCell ref="ORH29:ORR29"/>
    <mergeCell ref="ORS29:OSC29"/>
    <mergeCell ref="OSD29:OSN29"/>
    <mergeCell ref="OOI29:OOS29"/>
    <mergeCell ref="OOT29:OPD29"/>
    <mergeCell ref="OPE29:OPO29"/>
    <mergeCell ref="OPP29:OPZ29"/>
    <mergeCell ref="OQA29:OQK29"/>
    <mergeCell ref="PDD29:PDN29"/>
    <mergeCell ref="PDO29:PDY29"/>
    <mergeCell ref="PDZ29:PEJ29"/>
    <mergeCell ref="PEK29:PEU29"/>
    <mergeCell ref="PEV29:PFF29"/>
    <mergeCell ref="PBA29:PBK29"/>
    <mergeCell ref="PBL29:PBV29"/>
    <mergeCell ref="PBW29:PCG29"/>
    <mergeCell ref="PCH29:PCR29"/>
    <mergeCell ref="PCS29:PDC29"/>
    <mergeCell ref="OYX29:OZH29"/>
    <mergeCell ref="OZI29:OZS29"/>
    <mergeCell ref="OZT29:PAD29"/>
    <mergeCell ref="PAE29:PAO29"/>
    <mergeCell ref="PAP29:PAZ29"/>
    <mergeCell ref="OWU29:OXE29"/>
    <mergeCell ref="OXF29:OXP29"/>
    <mergeCell ref="OXQ29:OYA29"/>
    <mergeCell ref="OYB29:OYL29"/>
    <mergeCell ref="OYM29:OYW29"/>
    <mergeCell ref="PLP29:PLZ29"/>
    <mergeCell ref="PMA29:PMK29"/>
    <mergeCell ref="PML29:PMV29"/>
    <mergeCell ref="PMW29:PNG29"/>
    <mergeCell ref="PNH29:PNR29"/>
    <mergeCell ref="PJM29:PJW29"/>
    <mergeCell ref="PJX29:PKH29"/>
    <mergeCell ref="PKI29:PKS29"/>
    <mergeCell ref="PKT29:PLD29"/>
    <mergeCell ref="PLE29:PLO29"/>
    <mergeCell ref="PHJ29:PHT29"/>
    <mergeCell ref="PHU29:PIE29"/>
    <mergeCell ref="PIF29:PIP29"/>
    <mergeCell ref="PIQ29:PJA29"/>
    <mergeCell ref="PJB29:PJL29"/>
    <mergeCell ref="PFG29:PFQ29"/>
    <mergeCell ref="PFR29:PGB29"/>
    <mergeCell ref="PGC29:PGM29"/>
    <mergeCell ref="PGN29:PGX29"/>
    <mergeCell ref="PGY29:PHI29"/>
    <mergeCell ref="PUB29:PUL29"/>
    <mergeCell ref="PUM29:PUW29"/>
    <mergeCell ref="PUX29:PVH29"/>
    <mergeCell ref="PVI29:PVS29"/>
    <mergeCell ref="PVT29:PWD29"/>
    <mergeCell ref="PRY29:PSI29"/>
    <mergeCell ref="PSJ29:PST29"/>
    <mergeCell ref="PSU29:PTE29"/>
    <mergeCell ref="PTF29:PTP29"/>
    <mergeCell ref="PTQ29:PUA29"/>
    <mergeCell ref="PPV29:PQF29"/>
    <mergeCell ref="PQG29:PQQ29"/>
    <mergeCell ref="PQR29:PRB29"/>
    <mergeCell ref="PRC29:PRM29"/>
    <mergeCell ref="PRN29:PRX29"/>
    <mergeCell ref="PNS29:POC29"/>
    <mergeCell ref="POD29:PON29"/>
    <mergeCell ref="POO29:POY29"/>
    <mergeCell ref="POZ29:PPJ29"/>
    <mergeCell ref="PPK29:PPU29"/>
    <mergeCell ref="QCN29:QCX29"/>
    <mergeCell ref="QCY29:QDI29"/>
    <mergeCell ref="QDJ29:QDT29"/>
    <mergeCell ref="QDU29:QEE29"/>
    <mergeCell ref="QEF29:QEP29"/>
    <mergeCell ref="QAK29:QAU29"/>
    <mergeCell ref="QAV29:QBF29"/>
    <mergeCell ref="QBG29:QBQ29"/>
    <mergeCell ref="QBR29:QCB29"/>
    <mergeCell ref="QCC29:QCM29"/>
    <mergeCell ref="PYH29:PYR29"/>
    <mergeCell ref="PYS29:PZC29"/>
    <mergeCell ref="PZD29:PZN29"/>
    <mergeCell ref="PZO29:PZY29"/>
    <mergeCell ref="PZZ29:QAJ29"/>
    <mergeCell ref="PWE29:PWO29"/>
    <mergeCell ref="PWP29:PWZ29"/>
    <mergeCell ref="PXA29:PXK29"/>
    <mergeCell ref="PXL29:PXV29"/>
    <mergeCell ref="PXW29:PYG29"/>
    <mergeCell ref="QKZ29:QLJ29"/>
    <mergeCell ref="QLK29:QLU29"/>
    <mergeCell ref="QLV29:QMF29"/>
    <mergeCell ref="QMG29:QMQ29"/>
    <mergeCell ref="QMR29:QNB29"/>
    <mergeCell ref="QIW29:QJG29"/>
    <mergeCell ref="QJH29:QJR29"/>
    <mergeCell ref="QJS29:QKC29"/>
    <mergeCell ref="QKD29:QKN29"/>
    <mergeCell ref="QKO29:QKY29"/>
    <mergeCell ref="QGT29:QHD29"/>
    <mergeCell ref="QHE29:QHO29"/>
    <mergeCell ref="QHP29:QHZ29"/>
    <mergeCell ref="QIA29:QIK29"/>
    <mergeCell ref="QIL29:QIV29"/>
    <mergeCell ref="QEQ29:QFA29"/>
    <mergeCell ref="QFB29:QFL29"/>
    <mergeCell ref="QFM29:QFW29"/>
    <mergeCell ref="QFX29:QGH29"/>
    <mergeCell ref="QGI29:QGS29"/>
    <mergeCell ref="QTL29:QTV29"/>
    <mergeCell ref="QTW29:QUG29"/>
    <mergeCell ref="QUH29:QUR29"/>
    <mergeCell ref="QUS29:QVC29"/>
    <mergeCell ref="QVD29:QVN29"/>
    <mergeCell ref="QRI29:QRS29"/>
    <mergeCell ref="QRT29:QSD29"/>
    <mergeCell ref="QSE29:QSO29"/>
    <mergeCell ref="QSP29:QSZ29"/>
    <mergeCell ref="QTA29:QTK29"/>
    <mergeCell ref="QPF29:QPP29"/>
    <mergeCell ref="QPQ29:QQA29"/>
    <mergeCell ref="QQB29:QQL29"/>
    <mergeCell ref="QQM29:QQW29"/>
    <mergeCell ref="QQX29:QRH29"/>
    <mergeCell ref="QNC29:QNM29"/>
    <mergeCell ref="QNN29:QNX29"/>
    <mergeCell ref="QNY29:QOI29"/>
    <mergeCell ref="QOJ29:QOT29"/>
    <mergeCell ref="QOU29:QPE29"/>
    <mergeCell ref="RBX29:RCH29"/>
    <mergeCell ref="RCI29:RCS29"/>
    <mergeCell ref="RCT29:RDD29"/>
    <mergeCell ref="RDE29:RDO29"/>
    <mergeCell ref="RDP29:RDZ29"/>
    <mergeCell ref="QZU29:RAE29"/>
    <mergeCell ref="RAF29:RAP29"/>
    <mergeCell ref="RAQ29:RBA29"/>
    <mergeCell ref="RBB29:RBL29"/>
    <mergeCell ref="RBM29:RBW29"/>
    <mergeCell ref="QXR29:QYB29"/>
    <mergeCell ref="QYC29:QYM29"/>
    <mergeCell ref="QYN29:QYX29"/>
    <mergeCell ref="QYY29:QZI29"/>
    <mergeCell ref="QZJ29:QZT29"/>
    <mergeCell ref="QVO29:QVY29"/>
    <mergeCell ref="QVZ29:QWJ29"/>
    <mergeCell ref="QWK29:QWU29"/>
    <mergeCell ref="QWV29:QXF29"/>
    <mergeCell ref="QXG29:QXQ29"/>
    <mergeCell ref="RKJ29:RKT29"/>
    <mergeCell ref="RKU29:RLE29"/>
    <mergeCell ref="RLF29:RLP29"/>
    <mergeCell ref="RLQ29:RMA29"/>
    <mergeCell ref="RMB29:RML29"/>
    <mergeCell ref="RIG29:RIQ29"/>
    <mergeCell ref="RIR29:RJB29"/>
    <mergeCell ref="RJC29:RJM29"/>
    <mergeCell ref="RJN29:RJX29"/>
    <mergeCell ref="RJY29:RKI29"/>
    <mergeCell ref="RGD29:RGN29"/>
    <mergeCell ref="RGO29:RGY29"/>
    <mergeCell ref="RGZ29:RHJ29"/>
    <mergeCell ref="RHK29:RHU29"/>
    <mergeCell ref="RHV29:RIF29"/>
    <mergeCell ref="REA29:REK29"/>
    <mergeCell ref="REL29:REV29"/>
    <mergeCell ref="REW29:RFG29"/>
    <mergeCell ref="RFH29:RFR29"/>
    <mergeCell ref="RFS29:RGC29"/>
    <mergeCell ref="RSV29:RTF29"/>
    <mergeCell ref="RTG29:RTQ29"/>
    <mergeCell ref="RTR29:RUB29"/>
    <mergeCell ref="RUC29:RUM29"/>
    <mergeCell ref="RUN29:RUX29"/>
    <mergeCell ref="RQS29:RRC29"/>
    <mergeCell ref="RRD29:RRN29"/>
    <mergeCell ref="RRO29:RRY29"/>
    <mergeCell ref="RRZ29:RSJ29"/>
    <mergeCell ref="RSK29:RSU29"/>
    <mergeCell ref="ROP29:ROZ29"/>
    <mergeCell ref="RPA29:RPK29"/>
    <mergeCell ref="RPL29:RPV29"/>
    <mergeCell ref="RPW29:RQG29"/>
    <mergeCell ref="RQH29:RQR29"/>
    <mergeCell ref="RMM29:RMW29"/>
    <mergeCell ref="RMX29:RNH29"/>
    <mergeCell ref="RNI29:RNS29"/>
    <mergeCell ref="RNT29:ROD29"/>
    <mergeCell ref="ROE29:ROO29"/>
    <mergeCell ref="SBH29:SBR29"/>
    <mergeCell ref="SBS29:SCC29"/>
    <mergeCell ref="SCD29:SCN29"/>
    <mergeCell ref="SCO29:SCY29"/>
    <mergeCell ref="SCZ29:SDJ29"/>
    <mergeCell ref="RZE29:RZO29"/>
    <mergeCell ref="RZP29:RZZ29"/>
    <mergeCell ref="SAA29:SAK29"/>
    <mergeCell ref="SAL29:SAV29"/>
    <mergeCell ref="SAW29:SBG29"/>
    <mergeCell ref="RXB29:RXL29"/>
    <mergeCell ref="RXM29:RXW29"/>
    <mergeCell ref="RXX29:RYH29"/>
    <mergeCell ref="RYI29:RYS29"/>
    <mergeCell ref="RYT29:RZD29"/>
    <mergeCell ref="RUY29:RVI29"/>
    <mergeCell ref="RVJ29:RVT29"/>
    <mergeCell ref="RVU29:RWE29"/>
    <mergeCell ref="RWF29:RWP29"/>
    <mergeCell ref="RWQ29:RXA29"/>
    <mergeCell ref="SJT29:SKD29"/>
    <mergeCell ref="SKE29:SKO29"/>
    <mergeCell ref="SKP29:SKZ29"/>
    <mergeCell ref="SLA29:SLK29"/>
    <mergeCell ref="SLL29:SLV29"/>
    <mergeCell ref="SHQ29:SIA29"/>
    <mergeCell ref="SIB29:SIL29"/>
    <mergeCell ref="SIM29:SIW29"/>
    <mergeCell ref="SIX29:SJH29"/>
    <mergeCell ref="SJI29:SJS29"/>
    <mergeCell ref="SFN29:SFX29"/>
    <mergeCell ref="SFY29:SGI29"/>
    <mergeCell ref="SGJ29:SGT29"/>
    <mergeCell ref="SGU29:SHE29"/>
    <mergeCell ref="SHF29:SHP29"/>
    <mergeCell ref="SDK29:SDU29"/>
    <mergeCell ref="SDV29:SEF29"/>
    <mergeCell ref="SEG29:SEQ29"/>
    <mergeCell ref="SER29:SFB29"/>
    <mergeCell ref="SFC29:SFM29"/>
    <mergeCell ref="SSF29:SSP29"/>
    <mergeCell ref="SSQ29:STA29"/>
    <mergeCell ref="STB29:STL29"/>
    <mergeCell ref="STM29:STW29"/>
    <mergeCell ref="STX29:SUH29"/>
    <mergeCell ref="SQC29:SQM29"/>
    <mergeCell ref="SQN29:SQX29"/>
    <mergeCell ref="SQY29:SRI29"/>
    <mergeCell ref="SRJ29:SRT29"/>
    <mergeCell ref="SRU29:SSE29"/>
    <mergeCell ref="SNZ29:SOJ29"/>
    <mergeCell ref="SOK29:SOU29"/>
    <mergeCell ref="SOV29:SPF29"/>
    <mergeCell ref="SPG29:SPQ29"/>
    <mergeCell ref="SPR29:SQB29"/>
    <mergeCell ref="SLW29:SMG29"/>
    <mergeCell ref="SMH29:SMR29"/>
    <mergeCell ref="SMS29:SNC29"/>
    <mergeCell ref="SND29:SNN29"/>
    <mergeCell ref="SNO29:SNY29"/>
    <mergeCell ref="TAR29:TBB29"/>
    <mergeCell ref="TBC29:TBM29"/>
    <mergeCell ref="TBN29:TBX29"/>
    <mergeCell ref="TBY29:TCI29"/>
    <mergeCell ref="TCJ29:TCT29"/>
    <mergeCell ref="SYO29:SYY29"/>
    <mergeCell ref="SYZ29:SZJ29"/>
    <mergeCell ref="SZK29:SZU29"/>
    <mergeCell ref="SZV29:TAF29"/>
    <mergeCell ref="TAG29:TAQ29"/>
    <mergeCell ref="SWL29:SWV29"/>
    <mergeCell ref="SWW29:SXG29"/>
    <mergeCell ref="SXH29:SXR29"/>
    <mergeCell ref="SXS29:SYC29"/>
    <mergeCell ref="SYD29:SYN29"/>
    <mergeCell ref="SUI29:SUS29"/>
    <mergeCell ref="SUT29:SVD29"/>
    <mergeCell ref="SVE29:SVO29"/>
    <mergeCell ref="SVP29:SVZ29"/>
    <mergeCell ref="SWA29:SWK29"/>
    <mergeCell ref="TJD29:TJN29"/>
    <mergeCell ref="TJO29:TJY29"/>
    <mergeCell ref="TJZ29:TKJ29"/>
    <mergeCell ref="TKK29:TKU29"/>
    <mergeCell ref="TKV29:TLF29"/>
    <mergeCell ref="THA29:THK29"/>
    <mergeCell ref="THL29:THV29"/>
    <mergeCell ref="THW29:TIG29"/>
    <mergeCell ref="TIH29:TIR29"/>
    <mergeCell ref="TIS29:TJC29"/>
    <mergeCell ref="TEX29:TFH29"/>
    <mergeCell ref="TFI29:TFS29"/>
    <mergeCell ref="TFT29:TGD29"/>
    <mergeCell ref="TGE29:TGO29"/>
    <mergeCell ref="TGP29:TGZ29"/>
    <mergeCell ref="TCU29:TDE29"/>
    <mergeCell ref="TDF29:TDP29"/>
    <mergeCell ref="TDQ29:TEA29"/>
    <mergeCell ref="TEB29:TEL29"/>
    <mergeCell ref="TEM29:TEW29"/>
    <mergeCell ref="TRP29:TRZ29"/>
    <mergeCell ref="TSA29:TSK29"/>
    <mergeCell ref="TSL29:TSV29"/>
    <mergeCell ref="TSW29:TTG29"/>
    <mergeCell ref="TTH29:TTR29"/>
    <mergeCell ref="TPM29:TPW29"/>
    <mergeCell ref="TPX29:TQH29"/>
    <mergeCell ref="TQI29:TQS29"/>
    <mergeCell ref="TQT29:TRD29"/>
    <mergeCell ref="TRE29:TRO29"/>
    <mergeCell ref="TNJ29:TNT29"/>
    <mergeCell ref="TNU29:TOE29"/>
    <mergeCell ref="TOF29:TOP29"/>
    <mergeCell ref="TOQ29:TPA29"/>
    <mergeCell ref="TPB29:TPL29"/>
    <mergeCell ref="TLG29:TLQ29"/>
    <mergeCell ref="TLR29:TMB29"/>
    <mergeCell ref="TMC29:TMM29"/>
    <mergeCell ref="TMN29:TMX29"/>
    <mergeCell ref="TMY29:TNI29"/>
    <mergeCell ref="UAB29:UAL29"/>
    <mergeCell ref="UAM29:UAW29"/>
    <mergeCell ref="UAX29:UBH29"/>
    <mergeCell ref="UBI29:UBS29"/>
    <mergeCell ref="UBT29:UCD29"/>
    <mergeCell ref="TXY29:TYI29"/>
    <mergeCell ref="TYJ29:TYT29"/>
    <mergeCell ref="TYU29:TZE29"/>
    <mergeCell ref="TZF29:TZP29"/>
    <mergeCell ref="TZQ29:UAA29"/>
    <mergeCell ref="TVV29:TWF29"/>
    <mergeCell ref="TWG29:TWQ29"/>
    <mergeCell ref="TWR29:TXB29"/>
    <mergeCell ref="TXC29:TXM29"/>
    <mergeCell ref="TXN29:TXX29"/>
    <mergeCell ref="TTS29:TUC29"/>
    <mergeCell ref="TUD29:TUN29"/>
    <mergeCell ref="TUO29:TUY29"/>
    <mergeCell ref="TUZ29:TVJ29"/>
    <mergeCell ref="TVK29:TVU29"/>
    <mergeCell ref="UIN29:UIX29"/>
    <mergeCell ref="UIY29:UJI29"/>
    <mergeCell ref="UJJ29:UJT29"/>
    <mergeCell ref="UJU29:UKE29"/>
    <mergeCell ref="UKF29:UKP29"/>
    <mergeCell ref="UGK29:UGU29"/>
    <mergeCell ref="UGV29:UHF29"/>
    <mergeCell ref="UHG29:UHQ29"/>
    <mergeCell ref="UHR29:UIB29"/>
    <mergeCell ref="UIC29:UIM29"/>
    <mergeCell ref="UEH29:UER29"/>
    <mergeCell ref="UES29:UFC29"/>
    <mergeCell ref="UFD29:UFN29"/>
    <mergeCell ref="UFO29:UFY29"/>
    <mergeCell ref="UFZ29:UGJ29"/>
    <mergeCell ref="UCE29:UCO29"/>
    <mergeCell ref="UCP29:UCZ29"/>
    <mergeCell ref="UDA29:UDK29"/>
    <mergeCell ref="UDL29:UDV29"/>
    <mergeCell ref="UDW29:UEG29"/>
    <mergeCell ref="UQZ29:URJ29"/>
    <mergeCell ref="URK29:URU29"/>
    <mergeCell ref="URV29:USF29"/>
    <mergeCell ref="USG29:USQ29"/>
    <mergeCell ref="USR29:UTB29"/>
    <mergeCell ref="UOW29:UPG29"/>
    <mergeCell ref="UPH29:UPR29"/>
    <mergeCell ref="UPS29:UQC29"/>
    <mergeCell ref="UQD29:UQN29"/>
    <mergeCell ref="UQO29:UQY29"/>
    <mergeCell ref="UMT29:UND29"/>
    <mergeCell ref="UNE29:UNO29"/>
    <mergeCell ref="UNP29:UNZ29"/>
    <mergeCell ref="UOA29:UOK29"/>
    <mergeCell ref="UOL29:UOV29"/>
    <mergeCell ref="UKQ29:ULA29"/>
    <mergeCell ref="ULB29:ULL29"/>
    <mergeCell ref="ULM29:ULW29"/>
    <mergeCell ref="ULX29:UMH29"/>
    <mergeCell ref="UMI29:UMS29"/>
    <mergeCell ref="UZL29:UZV29"/>
    <mergeCell ref="UZW29:VAG29"/>
    <mergeCell ref="VAH29:VAR29"/>
    <mergeCell ref="VAS29:VBC29"/>
    <mergeCell ref="VBD29:VBN29"/>
    <mergeCell ref="UXI29:UXS29"/>
    <mergeCell ref="UXT29:UYD29"/>
    <mergeCell ref="UYE29:UYO29"/>
    <mergeCell ref="UYP29:UYZ29"/>
    <mergeCell ref="UZA29:UZK29"/>
    <mergeCell ref="UVF29:UVP29"/>
    <mergeCell ref="UVQ29:UWA29"/>
    <mergeCell ref="UWB29:UWL29"/>
    <mergeCell ref="UWM29:UWW29"/>
    <mergeCell ref="UWX29:UXH29"/>
    <mergeCell ref="UTC29:UTM29"/>
    <mergeCell ref="UTN29:UTX29"/>
    <mergeCell ref="UTY29:UUI29"/>
    <mergeCell ref="UUJ29:UUT29"/>
    <mergeCell ref="UUU29:UVE29"/>
    <mergeCell ref="VHX29:VIH29"/>
    <mergeCell ref="VII29:VIS29"/>
    <mergeCell ref="VIT29:VJD29"/>
    <mergeCell ref="VJE29:VJO29"/>
    <mergeCell ref="VJP29:VJZ29"/>
    <mergeCell ref="VFU29:VGE29"/>
    <mergeCell ref="VGF29:VGP29"/>
    <mergeCell ref="VGQ29:VHA29"/>
    <mergeCell ref="VHB29:VHL29"/>
    <mergeCell ref="VHM29:VHW29"/>
    <mergeCell ref="VDR29:VEB29"/>
    <mergeCell ref="VEC29:VEM29"/>
    <mergeCell ref="VEN29:VEX29"/>
    <mergeCell ref="VEY29:VFI29"/>
    <mergeCell ref="VFJ29:VFT29"/>
    <mergeCell ref="VBO29:VBY29"/>
    <mergeCell ref="VBZ29:VCJ29"/>
    <mergeCell ref="VCK29:VCU29"/>
    <mergeCell ref="VCV29:VDF29"/>
    <mergeCell ref="VDG29:VDQ29"/>
    <mergeCell ref="VQJ29:VQT29"/>
    <mergeCell ref="VQU29:VRE29"/>
    <mergeCell ref="VRF29:VRP29"/>
    <mergeCell ref="VRQ29:VSA29"/>
    <mergeCell ref="VSB29:VSL29"/>
    <mergeCell ref="VOG29:VOQ29"/>
    <mergeCell ref="VOR29:VPB29"/>
    <mergeCell ref="VPC29:VPM29"/>
    <mergeCell ref="VPN29:VPX29"/>
    <mergeCell ref="VPY29:VQI29"/>
    <mergeCell ref="VMD29:VMN29"/>
    <mergeCell ref="VMO29:VMY29"/>
    <mergeCell ref="VMZ29:VNJ29"/>
    <mergeCell ref="VNK29:VNU29"/>
    <mergeCell ref="VNV29:VOF29"/>
    <mergeCell ref="VKA29:VKK29"/>
    <mergeCell ref="VKL29:VKV29"/>
    <mergeCell ref="VKW29:VLG29"/>
    <mergeCell ref="VLH29:VLR29"/>
    <mergeCell ref="VLS29:VMC29"/>
    <mergeCell ref="VYV29:VZF29"/>
    <mergeCell ref="VZG29:VZQ29"/>
    <mergeCell ref="VZR29:WAB29"/>
    <mergeCell ref="WAC29:WAM29"/>
    <mergeCell ref="WAN29:WAX29"/>
    <mergeCell ref="VWS29:VXC29"/>
    <mergeCell ref="VXD29:VXN29"/>
    <mergeCell ref="VXO29:VXY29"/>
    <mergeCell ref="VXZ29:VYJ29"/>
    <mergeCell ref="VYK29:VYU29"/>
    <mergeCell ref="VUP29:VUZ29"/>
    <mergeCell ref="VVA29:VVK29"/>
    <mergeCell ref="VVL29:VVV29"/>
    <mergeCell ref="VVW29:VWG29"/>
    <mergeCell ref="VWH29:VWR29"/>
    <mergeCell ref="VSM29:VSW29"/>
    <mergeCell ref="VSX29:VTH29"/>
    <mergeCell ref="VTI29:VTS29"/>
    <mergeCell ref="VTT29:VUD29"/>
    <mergeCell ref="VUE29:VUO29"/>
    <mergeCell ref="WHH29:WHR29"/>
    <mergeCell ref="WHS29:WIC29"/>
    <mergeCell ref="WID29:WIN29"/>
    <mergeCell ref="WIO29:WIY29"/>
    <mergeCell ref="WIZ29:WJJ29"/>
    <mergeCell ref="WFE29:WFO29"/>
    <mergeCell ref="WFP29:WFZ29"/>
    <mergeCell ref="WGA29:WGK29"/>
    <mergeCell ref="WGL29:WGV29"/>
    <mergeCell ref="WGW29:WHG29"/>
    <mergeCell ref="WDB29:WDL29"/>
    <mergeCell ref="WDM29:WDW29"/>
    <mergeCell ref="WDX29:WEH29"/>
    <mergeCell ref="WEI29:WES29"/>
    <mergeCell ref="WET29:WFD29"/>
    <mergeCell ref="WAY29:WBI29"/>
    <mergeCell ref="WBJ29:WBT29"/>
    <mergeCell ref="WBU29:WCE29"/>
    <mergeCell ref="WCF29:WCP29"/>
    <mergeCell ref="WCQ29:WDA29"/>
    <mergeCell ref="WPT29:WQD29"/>
    <mergeCell ref="WQE29:WQO29"/>
    <mergeCell ref="WQP29:WQZ29"/>
    <mergeCell ref="WRA29:WRK29"/>
    <mergeCell ref="WRL29:WRV29"/>
    <mergeCell ref="WNQ29:WOA29"/>
    <mergeCell ref="WOB29:WOL29"/>
    <mergeCell ref="WOM29:WOW29"/>
    <mergeCell ref="WOX29:WPH29"/>
    <mergeCell ref="WPI29:WPS29"/>
    <mergeCell ref="WLN29:WLX29"/>
    <mergeCell ref="WLY29:WMI29"/>
    <mergeCell ref="WMJ29:WMT29"/>
    <mergeCell ref="WMU29:WNE29"/>
    <mergeCell ref="WNF29:WNP29"/>
    <mergeCell ref="WJK29:WJU29"/>
    <mergeCell ref="WJV29:WKF29"/>
    <mergeCell ref="WKG29:WKQ29"/>
    <mergeCell ref="WKR29:WLB29"/>
    <mergeCell ref="WLC29:WLM29"/>
    <mergeCell ref="WYQ29:WZA29"/>
    <mergeCell ref="WZB29:WZL29"/>
    <mergeCell ref="WZM29:WZW29"/>
    <mergeCell ref="WZX29:XAH29"/>
    <mergeCell ref="WWC29:WWM29"/>
    <mergeCell ref="WWN29:WWX29"/>
    <mergeCell ref="WWY29:WXI29"/>
    <mergeCell ref="WXJ29:WXT29"/>
    <mergeCell ref="WXU29:WYE29"/>
    <mergeCell ref="WTZ29:WUJ29"/>
    <mergeCell ref="WUK29:WUU29"/>
    <mergeCell ref="WUV29:WVF29"/>
    <mergeCell ref="WVG29:WVQ29"/>
    <mergeCell ref="WVR29:WWB29"/>
    <mergeCell ref="WRW29:WSG29"/>
    <mergeCell ref="WSH29:WSR29"/>
    <mergeCell ref="WSS29:WTC29"/>
    <mergeCell ref="WTD29:WTN29"/>
    <mergeCell ref="WTO29:WTY29"/>
    <mergeCell ref="EY30:FI30"/>
    <mergeCell ref="FJ30:FT30"/>
    <mergeCell ref="FU30:GE30"/>
    <mergeCell ref="GF30:GP30"/>
    <mergeCell ref="GQ30:HA30"/>
    <mergeCell ref="XEO29:XEY29"/>
    <mergeCell ref="XEZ29:XFD29"/>
    <mergeCell ref="A30:K30"/>
    <mergeCell ref="L30:V30"/>
    <mergeCell ref="W30:AG30"/>
    <mergeCell ref="AH30:AR30"/>
    <mergeCell ref="AS30:BC30"/>
    <mergeCell ref="BD30:BN30"/>
    <mergeCell ref="BO30:BY30"/>
    <mergeCell ref="BZ30:CJ30"/>
    <mergeCell ref="CK30:CU30"/>
    <mergeCell ref="CV30:DF30"/>
    <mergeCell ref="DG30:DQ30"/>
    <mergeCell ref="DR30:EB30"/>
    <mergeCell ref="EC30:EM30"/>
    <mergeCell ref="EN30:EX30"/>
    <mergeCell ref="XCL29:XCV29"/>
    <mergeCell ref="XCW29:XDG29"/>
    <mergeCell ref="XDH29:XDR29"/>
    <mergeCell ref="XDS29:XEC29"/>
    <mergeCell ref="XED29:XEN29"/>
    <mergeCell ref="XAI29:XAS29"/>
    <mergeCell ref="XAT29:XBD29"/>
    <mergeCell ref="XBE29:XBO29"/>
    <mergeCell ref="XBP29:XBZ29"/>
    <mergeCell ref="XCA29:XCK29"/>
    <mergeCell ref="WYF29:WYP29"/>
    <mergeCell ref="NK30:NU30"/>
    <mergeCell ref="NV30:OF30"/>
    <mergeCell ref="OG30:OQ30"/>
    <mergeCell ref="OR30:PB30"/>
    <mergeCell ref="PC30:PM30"/>
    <mergeCell ref="LH30:LR30"/>
    <mergeCell ref="LS30:MC30"/>
    <mergeCell ref="MD30:MN30"/>
    <mergeCell ref="MO30:MY30"/>
    <mergeCell ref="MZ30:NJ30"/>
    <mergeCell ref="JE30:JO30"/>
    <mergeCell ref="JP30:JZ30"/>
    <mergeCell ref="KA30:KK30"/>
    <mergeCell ref="KL30:KV30"/>
    <mergeCell ref="KW30:LG30"/>
    <mergeCell ref="HB30:HL30"/>
    <mergeCell ref="HM30:HW30"/>
    <mergeCell ref="HX30:IH30"/>
    <mergeCell ref="II30:IS30"/>
    <mergeCell ref="IT30:JD30"/>
    <mergeCell ref="VW30:WG30"/>
    <mergeCell ref="WH30:WR30"/>
    <mergeCell ref="WS30:XC30"/>
    <mergeCell ref="XD30:XN30"/>
    <mergeCell ref="XO30:XY30"/>
    <mergeCell ref="TT30:UD30"/>
    <mergeCell ref="UE30:UO30"/>
    <mergeCell ref="UP30:UZ30"/>
    <mergeCell ref="VA30:VK30"/>
    <mergeCell ref="VL30:VV30"/>
    <mergeCell ref="RQ30:SA30"/>
    <mergeCell ref="SB30:SL30"/>
    <mergeCell ref="SM30:SW30"/>
    <mergeCell ref="SX30:TH30"/>
    <mergeCell ref="TI30:TS30"/>
    <mergeCell ref="PN30:PX30"/>
    <mergeCell ref="PY30:QI30"/>
    <mergeCell ref="QJ30:QT30"/>
    <mergeCell ref="QU30:RE30"/>
    <mergeCell ref="RF30:RP30"/>
    <mergeCell ref="AEI30:AES30"/>
    <mergeCell ref="AET30:AFD30"/>
    <mergeCell ref="AFE30:AFO30"/>
    <mergeCell ref="AFP30:AFZ30"/>
    <mergeCell ref="AGA30:AGK30"/>
    <mergeCell ref="ACF30:ACP30"/>
    <mergeCell ref="ACQ30:ADA30"/>
    <mergeCell ref="ADB30:ADL30"/>
    <mergeCell ref="ADM30:ADW30"/>
    <mergeCell ref="ADX30:AEH30"/>
    <mergeCell ref="AAC30:AAM30"/>
    <mergeCell ref="AAN30:AAX30"/>
    <mergeCell ref="AAY30:ABI30"/>
    <mergeCell ref="ABJ30:ABT30"/>
    <mergeCell ref="ABU30:ACE30"/>
    <mergeCell ref="XZ30:YJ30"/>
    <mergeCell ref="YK30:YU30"/>
    <mergeCell ref="YV30:ZF30"/>
    <mergeCell ref="ZG30:ZQ30"/>
    <mergeCell ref="ZR30:AAB30"/>
    <mergeCell ref="AMU30:ANE30"/>
    <mergeCell ref="ANF30:ANP30"/>
    <mergeCell ref="ANQ30:AOA30"/>
    <mergeCell ref="AOB30:AOL30"/>
    <mergeCell ref="AOM30:AOW30"/>
    <mergeCell ref="AKR30:ALB30"/>
    <mergeCell ref="ALC30:ALM30"/>
    <mergeCell ref="ALN30:ALX30"/>
    <mergeCell ref="ALY30:AMI30"/>
    <mergeCell ref="AMJ30:AMT30"/>
    <mergeCell ref="AIO30:AIY30"/>
    <mergeCell ref="AIZ30:AJJ30"/>
    <mergeCell ref="AJK30:AJU30"/>
    <mergeCell ref="AJV30:AKF30"/>
    <mergeCell ref="AKG30:AKQ30"/>
    <mergeCell ref="AGL30:AGV30"/>
    <mergeCell ref="AGW30:AHG30"/>
    <mergeCell ref="AHH30:AHR30"/>
    <mergeCell ref="AHS30:AIC30"/>
    <mergeCell ref="AID30:AIN30"/>
    <mergeCell ref="AVG30:AVQ30"/>
    <mergeCell ref="AVR30:AWB30"/>
    <mergeCell ref="AWC30:AWM30"/>
    <mergeCell ref="AWN30:AWX30"/>
    <mergeCell ref="AWY30:AXI30"/>
    <mergeCell ref="ATD30:ATN30"/>
    <mergeCell ref="ATO30:ATY30"/>
    <mergeCell ref="ATZ30:AUJ30"/>
    <mergeCell ref="AUK30:AUU30"/>
    <mergeCell ref="AUV30:AVF30"/>
    <mergeCell ref="ARA30:ARK30"/>
    <mergeCell ref="ARL30:ARV30"/>
    <mergeCell ref="ARW30:ASG30"/>
    <mergeCell ref="ASH30:ASR30"/>
    <mergeCell ref="ASS30:ATC30"/>
    <mergeCell ref="AOX30:APH30"/>
    <mergeCell ref="API30:APS30"/>
    <mergeCell ref="APT30:AQD30"/>
    <mergeCell ref="AQE30:AQO30"/>
    <mergeCell ref="AQP30:AQZ30"/>
    <mergeCell ref="BDS30:BEC30"/>
    <mergeCell ref="BED30:BEN30"/>
    <mergeCell ref="BEO30:BEY30"/>
    <mergeCell ref="BEZ30:BFJ30"/>
    <mergeCell ref="BFK30:BFU30"/>
    <mergeCell ref="BBP30:BBZ30"/>
    <mergeCell ref="BCA30:BCK30"/>
    <mergeCell ref="BCL30:BCV30"/>
    <mergeCell ref="BCW30:BDG30"/>
    <mergeCell ref="BDH30:BDR30"/>
    <mergeCell ref="AZM30:AZW30"/>
    <mergeCell ref="AZX30:BAH30"/>
    <mergeCell ref="BAI30:BAS30"/>
    <mergeCell ref="BAT30:BBD30"/>
    <mergeCell ref="BBE30:BBO30"/>
    <mergeCell ref="AXJ30:AXT30"/>
    <mergeCell ref="AXU30:AYE30"/>
    <mergeCell ref="AYF30:AYP30"/>
    <mergeCell ref="AYQ30:AZA30"/>
    <mergeCell ref="AZB30:AZL30"/>
    <mergeCell ref="BME30:BMO30"/>
    <mergeCell ref="BMP30:BMZ30"/>
    <mergeCell ref="BNA30:BNK30"/>
    <mergeCell ref="BNL30:BNV30"/>
    <mergeCell ref="BNW30:BOG30"/>
    <mergeCell ref="BKB30:BKL30"/>
    <mergeCell ref="BKM30:BKW30"/>
    <mergeCell ref="BKX30:BLH30"/>
    <mergeCell ref="BLI30:BLS30"/>
    <mergeCell ref="BLT30:BMD30"/>
    <mergeCell ref="BHY30:BII30"/>
    <mergeCell ref="BIJ30:BIT30"/>
    <mergeCell ref="BIU30:BJE30"/>
    <mergeCell ref="BJF30:BJP30"/>
    <mergeCell ref="BJQ30:BKA30"/>
    <mergeCell ref="BFV30:BGF30"/>
    <mergeCell ref="BGG30:BGQ30"/>
    <mergeCell ref="BGR30:BHB30"/>
    <mergeCell ref="BHC30:BHM30"/>
    <mergeCell ref="BHN30:BHX30"/>
    <mergeCell ref="BUQ30:BVA30"/>
    <mergeCell ref="BVB30:BVL30"/>
    <mergeCell ref="BVM30:BVW30"/>
    <mergeCell ref="BVX30:BWH30"/>
    <mergeCell ref="BWI30:BWS30"/>
    <mergeCell ref="BSN30:BSX30"/>
    <mergeCell ref="BSY30:BTI30"/>
    <mergeCell ref="BTJ30:BTT30"/>
    <mergeCell ref="BTU30:BUE30"/>
    <mergeCell ref="BUF30:BUP30"/>
    <mergeCell ref="BQK30:BQU30"/>
    <mergeCell ref="BQV30:BRF30"/>
    <mergeCell ref="BRG30:BRQ30"/>
    <mergeCell ref="BRR30:BSB30"/>
    <mergeCell ref="BSC30:BSM30"/>
    <mergeCell ref="BOH30:BOR30"/>
    <mergeCell ref="BOS30:BPC30"/>
    <mergeCell ref="BPD30:BPN30"/>
    <mergeCell ref="BPO30:BPY30"/>
    <mergeCell ref="BPZ30:BQJ30"/>
    <mergeCell ref="CDC30:CDM30"/>
    <mergeCell ref="CDN30:CDX30"/>
    <mergeCell ref="CDY30:CEI30"/>
    <mergeCell ref="CEJ30:CET30"/>
    <mergeCell ref="CEU30:CFE30"/>
    <mergeCell ref="CAZ30:CBJ30"/>
    <mergeCell ref="CBK30:CBU30"/>
    <mergeCell ref="CBV30:CCF30"/>
    <mergeCell ref="CCG30:CCQ30"/>
    <mergeCell ref="CCR30:CDB30"/>
    <mergeCell ref="BYW30:BZG30"/>
    <mergeCell ref="BZH30:BZR30"/>
    <mergeCell ref="BZS30:CAC30"/>
    <mergeCell ref="CAD30:CAN30"/>
    <mergeCell ref="CAO30:CAY30"/>
    <mergeCell ref="BWT30:BXD30"/>
    <mergeCell ref="BXE30:BXO30"/>
    <mergeCell ref="BXP30:BXZ30"/>
    <mergeCell ref="BYA30:BYK30"/>
    <mergeCell ref="BYL30:BYV30"/>
    <mergeCell ref="CLO30:CLY30"/>
    <mergeCell ref="CLZ30:CMJ30"/>
    <mergeCell ref="CMK30:CMU30"/>
    <mergeCell ref="CMV30:CNF30"/>
    <mergeCell ref="CNG30:CNQ30"/>
    <mergeCell ref="CJL30:CJV30"/>
    <mergeCell ref="CJW30:CKG30"/>
    <mergeCell ref="CKH30:CKR30"/>
    <mergeCell ref="CKS30:CLC30"/>
    <mergeCell ref="CLD30:CLN30"/>
    <mergeCell ref="CHI30:CHS30"/>
    <mergeCell ref="CHT30:CID30"/>
    <mergeCell ref="CIE30:CIO30"/>
    <mergeCell ref="CIP30:CIZ30"/>
    <mergeCell ref="CJA30:CJK30"/>
    <mergeCell ref="CFF30:CFP30"/>
    <mergeCell ref="CFQ30:CGA30"/>
    <mergeCell ref="CGB30:CGL30"/>
    <mergeCell ref="CGM30:CGW30"/>
    <mergeCell ref="CGX30:CHH30"/>
    <mergeCell ref="CUA30:CUK30"/>
    <mergeCell ref="CUL30:CUV30"/>
    <mergeCell ref="CUW30:CVG30"/>
    <mergeCell ref="CVH30:CVR30"/>
    <mergeCell ref="CVS30:CWC30"/>
    <mergeCell ref="CRX30:CSH30"/>
    <mergeCell ref="CSI30:CSS30"/>
    <mergeCell ref="CST30:CTD30"/>
    <mergeCell ref="CTE30:CTO30"/>
    <mergeCell ref="CTP30:CTZ30"/>
    <mergeCell ref="CPU30:CQE30"/>
    <mergeCell ref="CQF30:CQP30"/>
    <mergeCell ref="CQQ30:CRA30"/>
    <mergeCell ref="CRB30:CRL30"/>
    <mergeCell ref="CRM30:CRW30"/>
    <mergeCell ref="CNR30:COB30"/>
    <mergeCell ref="COC30:COM30"/>
    <mergeCell ref="CON30:COX30"/>
    <mergeCell ref="COY30:CPI30"/>
    <mergeCell ref="CPJ30:CPT30"/>
    <mergeCell ref="DCM30:DCW30"/>
    <mergeCell ref="DCX30:DDH30"/>
    <mergeCell ref="DDI30:DDS30"/>
    <mergeCell ref="DDT30:DED30"/>
    <mergeCell ref="DEE30:DEO30"/>
    <mergeCell ref="DAJ30:DAT30"/>
    <mergeCell ref="DAU30:DBE30"/>
    <mergeCell ref="DBF30:DBP30"/>
    <mergeCell ref="DBQ30:DCA30"/>
    <mergeCell ref="DCB30:DCL30"/>
    <mergeCell ref="CYG30:CYQ30"/>
    <mergeCell ref="CYR30:CZB30"/>
    <mergeCell ref="CZC30:CZM30"/>
    <mergeCell ref="CZN30:CZX30"/>
    <mergeCell ref="CZY30:DAI30"/>
    <mergeCell ref="CWD30:CWN30"/>
    <mergeCell ref="CWO30:CWY30"/>
    <mergeCell ref="CWZ30:CXJ30"/>
    <mergeCell ref="CXK30:CXU30"/>
    <mergeCell ref="CXV30:CYF30"/>
    <mergeCell ref="DKY30:DLI30"/>
    <mergeCell ref="DLJ30:DLT30"/>
    <mergeCell ref="DLU30:DME30"/>
    <mergeCell ref="DMF30:DMP30"/>
    <mergeCell ref="DMQ30:DNA30"/>
    <mergeCell ref="DIV30:DJF30"/>
    <mergeCell ref="DJG30:DJQ30"/>
    <mergeCell ref="DJR30:DKB30"/>
    <mergeCell ref="DKC30:DKM30"/>
    <mergeCell ref="DKN30:DKX30"/>
    <mergeCell ref="DGS30:DHC30"/>
    <mergeCell ref="DHD30:DHN30"/>
    <mergeCell ref="DHO30:DHY30"/>
    <mergeCell ref="DHZ30:DIJ30"/>
    <mergeCell ref="DIK30:DIU30"/>
    <mergeCell ref="DEP30:DEZ30"/>
    <mergeCell ref="DFA30:DFK30"/>
    <mergeCell ref="DFL30:DFV30"/>
    <mergeCell ref="DFW30:DGG30"/>
    <mergeCell ref="DGH30:DGR30"/>
    <mergeCell ref="DTK30:DTU30"/>
    <mergeCell ref="DTV30:DUF30"/>
    <mergeCell ref="DUG30:DUQ30"/>
    <mergeCell ref="DUR30:DVB30"/>
    <mergeCell ref="DVC30:DVM30"/>
    <mergeCell ref="DRH30:DRR30"/>
    <mergeCell ref="DRS30:DSC30"/>
    <mergeCell ref="DSD30:DSN30"/>
    <mergeCell ref="DSO30:DSY30"/>
    <mergeCell ref="DSZ30:DTJ30"/>
    <mergeCell ref="DPE30:DPO30"/>
    <mergeCell ref="DPP30:DPZ30"/>
    <mergeCell ref="DQA30:DQK30"/>
    <mergeCell ref="DQL30:DQV30"/>
    <mergeCell ref="DQW30:DRG30"/>
    <mergeCell ref="DNB30:DNL30"/>
    <mergeCell ref="DNM30:DNW30"/>
    <mergeCell ref="DNX30:DOH30"/>
    <mergeCell ref="DOI30:DOS30"/>
    <mergeCell ref="DOT30:DPD30"/>
    <mergeCell ref="EBW30:ECG30"/>
    <mergeCell ref="ECH30:ECR30"/>
    <mergeCell ref="ECS30:EDC30"/>
    <mergeCell ref="EDD30:EDN30"/>
    <mergeCell ref="EDO30:EDY30"/>
    <mergeCell ref="DZT30:EAD30"/>
    <mergeCell ref="EAE30:EAO30"/>
    <mergeCell ref="EAP30:EAZ30"/>
    <mergeCell ref="EBA30:EBK30"/>
    <mergeCell ref="EBL30:EBV30"/>
    <mergeCell ref="DXQ30:DYA30"/>
    <mergeCell ref="DYB30:DYL30"/>
    <mergeCell ref="DYM30:DYW30"/>
    <mergeCell ref="DYX30:DZH30"/>
    <mergeCell ref="DZI30:DZS30"/>
    <mergeCell ref="DVN30:DVX30"/>
    <mergeCell ref="DVY30:DWI30"/>
    <mergeCell ref="DWJ30:DWT30"/>
    <mergeCell ref="DWU30:DXE30"/>
    <mergeCell ref="DXF30:DXP30"/>
    <mergeCell ref="EKI30:EKS30"/>
    <mergeCell ref="EKT30:ELD30"/>
    <mergeCell ref="ELE30:ELO30"/>
    <mergeCell ref="ELP30:ELZ30"/>
    <mergeCell ref="EMA30:EMK30"/>
    <mergeCell ref="EIF30:EIP30"/>
    <mergeCell ref="EIQ30:EJA30"/>
    <mergeCell ref="EJB30:EJL30"/>
    <mergeCell ref="EJM30:EJW30"/>
    <mergeCell ref="EJX30:EKH30"/>
    <mergeCell ref="EGC30:EGM30"/>
    <mergeCell ref="EGN30:EGX30"/>
    <mergeCell ref="EGY30:EHI30"/>
    <mergeCell ref="EHJ30:EHT30"/>
    <mergeCell ref="EHU30:EIE30"/>
    <mergeCell ref="EDZ30:EEJ30"/>
    <mergeCell ref="EEK30:EEU30"/>
    <mergeCell ref="EEV30:EFF30"/>
    <mergeCell ref="EFG30:EFQ30"/>
    <mergeCell ref="EFR30:EGB30"/>
    <mergeCell ref="ESU30:ETE30"/>
    <mergeCell ref="ETF30:ETP30"/>
    <mergeCell ref="ETQ30:EUA30"/>
    <mergeCell ref="EUB30:EUL30"/>
    <mergeCell ref="EUM30:EUW30"/>
    <mergeCell ref="EQR30:ERB30"/>
    <mergeCell ref="ERC30:ERM30"/>
    <mergeCell ref="ERN30:ERX30"/>
    <mergeCell ref="ERY30:ESI30"/>
    <mergeCell ref="ESJ30:EST30"/>
    <mergeCell ref="EOO30:EOY30"/>
    <mergeCell ref="EOZ30:EPJ30"/>
    <mergeCell ref="EPK30:EPU30"/>
    <mergeCell ref="EPV30:EQF30"/>
    <mergeCell ref="EQG30:EQQ30"/>
    <mergeCell ref="EML30:EMV30"/>
    <mergeCell ref="EMW30:ENG30"/>
    <mergeCell ref="ENH30:ENR30"/>
    <mergeCell ref="ENS30:EOC30"/>
    <mergeCell ref="EOD30:EON30"/>
    <mergeCell ref="FBG30:FBQ30"/>
    <mergeCell ref="FBR30:FCB30"/>
    <mergeCell ref="FCC30:FCM30"/>
    <mergeCell ref="FCN30:FCX30"/>
    <mergeCell ref="FCY30:FDI30"/>
    <mergeCell ref="EZD30:EZN30"/>
    <mergeCell ref="EZO30:EZY30"/>
    <mergeCell ref="EZZ30:FAJ30"/>
    <mergeCell ref="FAK30:FAU30"/>
    <mergeCell ref="FAV30:FBF30"/>
    <mergeCell ref="EXA30:EXK30"/>
    <mergeCell ref="EXL30:EXV30"/>
    <mergeCell ref="EXW30:EYG30"/>
    <mergeCell ref="EYH30:EYR30"/>
    <mergeCell ref="EYS30:EZC30"/>
    <mergeCell ref="EUX30:EVH30"/>
    <mergeCell ref="EVI30:EVS30"/>
    <mergeCell ref="EVT30:EWD30"/>
    <mergeCell ref="EWE30:EWO30"/>
    <mergeCell ref="EWP30:EWZ30"/>
    <mergeCell ref="FJS30:FKC30"/>
    <mergeCell ref="FKD30:FKN30"/>
    <mergeCell ref="FKO30:FKY30"/>
    <mergeCell ref="FKZ30:FLJ30"/>
    <mergeCell ref="FLK30:FLU30"/>
    <mergeCell ref="FHP30:FHZ30"/>
    <mergeCell ref="FIA30:FIK30"/>
    <mergeCell ref="FIL30:FIV30"/>
    <mergeCell ref="FIW30:FJG30"/>
    <mergeCell ref="FJH30:FJR30"/>
    <mergeCell ref="FFM30:FFW30"/>
    <mergeCell ref="FFX30:FGH30"/>
    <mergeCell ref="FGI30:FGS30"/>
    <mergeCell ref="FGT30:FHD30"/>
    <mergeCell ref="FHE30:FHO30"/>
    <mergeCell ref="FDJ30:FDT30"/>
    <mergeCell ref="FDU30:FEE30"/>
    <mergeCell ref="FEF30:FEP30"/>
    <mergeCell ref="FEQ30:FFA30"/>
    <mergeCell ref="FFB30:FFL30"/>
    <mergeCell ref="FSE30:FSO30"/>
    <mergeCell ref="FSP30:FSZ30"/>
    <mergeCell ref="FTA30:FTK30"/>
    <mergeCell ref="FTL30:FTV30"/>
    <mergeCell ref="FTW30:FUG30"/>
    <mergeCell ref="FQB30:FQL30"/>
    <mergeCell ref="FQM30:FQW30"/>
    <mergeCell ref="FQX30:FRH30"/>
    <mergeCell ref="FRI30:FRS30"/>
    <mergeCell ref="FRT30:FSD30"/>
    <mergeCell ref="FNY30:FOI30"/>
    <mergeCell ref="FOJ30:FOT30"/>
    <mergeCell ref="FOU30:FPE30"/>
    <mergeCell ref="FPF30:FPP30"/>
    <mergeCell ref="FPQ30:FQA30"/>
    <mergeCell ref="FLV30:FMF30"/>
    <mergeCell ref="FMG30:FMQ30"/>
    <mergeCell ref="FMR30:FNB30"/>
    <mergeCell ref="FNC30:FNM30"/>
    <mergeCell ref="FNN30:FNX30"/>
    <mergeCell ref="GAQ30:GBA30"/>
    <mergeCell ref="GBB30:GBL30"/>
    <mergeCell ref="GBM30:GBW30"/>
    <mergeCell ref="GBX30:GCH30"/>
    <mergeCell ref="GCI30:GCS30"/>
    <mergeCell ref="FYN30:FYX30"/>
    <mergeCell ref="FYY30:FZI30"/>
    <mergeCell ref="FZJ30:FZT30"/>
    <mergeCell ref="FZU30:GAE30"/>
    <mergeCell ref="GAF30:GAP30"/>
    <mergeCell ref="FWK30:FWU30"/>
    <mergeCell ref="FWV30:FXF30"/>
    <mergeCell ref="FXG30:FXQ30"/>
    <mergeCell ref="FXR30:FYB30"/>
    <mergeCell ref="FYC30:FYM30"/>
    <mergeCell ref="FUH30:FUR30"/>
    <mergeCell ref="FUS30:FVC30"/>
    <mergeCell ref="FVD30:FVN30"/>
    <mergeCell ref="FVO30:FVY30"/>
    <mergeCell ref="FVZ30:FWJ30"/>
    <mergeCell ref="GJC30:GJM30"/>
    <mergeCell ref="GJN30:GJX30"/>
    <mergeCell ref="GJY30:GKI30"/>
    <mergeCell ref="GKJ30:GKT30"/>
    <mergeCell ref="GKU30:GLE30"/>
    <mergeCell ref="GGZ30:GHJ30"/>
    <mergeCell ref="GHK30:GHU30"/>
    <mergeCell ref="GHV30:GIF30"/>
    <mergeCell ref="GIG30:GIQ30"/>
    <mergeCell ref="GIR30:GJB30"/>
    <mergeCell ref="GEW30:GFG30"/>
    <mergeCell ref="GFH30:GFR30"/>
    <mergeCell ref="GFS30:GGC30"/>
    <mergeCell ref="GGD30:GGN30"/>
    <mergeCell ref="GGO30:GGY30"/>
    <mergeCell ref="GCT30:GDD30"/>
    <mergeCell ref="GDE30:GDO30"/>
    <mergeCell ref="GDP30:GDZ30"/>
    <mergeCell ref="GEA30:GEK30"/>
    <mergeCell ref="GEL30:GEV30"/>
    <mergeCell ref="GRO30:GRY30"/>
    <mergeCell ref="GRZ30:GSJ30"/>
    <mergeCell ref="GSK30:GSU30"/>
    <mergeCell ref="GSV30:GTF30"/>
    <mergeCell ref="GTG30:GTQ30"/>
    <mergeCell ref="GPL30:GPV30"/>
    <mergeCell ref="GPW30:GQG30"/>
    <mergeCell ref="GQH30:GQR30"/>
    <mergeCell ref="GQS30:GRC30"/>
    <mergeCell ref="GRD30:GRN30"/>
    <mergeCell ref="GNI30:GNS30"/>
    <mergeCell ref="GNT30:GOD30"/>
    <mergeCell ref="GOE30:GOO30"/>
    <mergeCell ref="GOP30:GOZ30"/>
    <mergeCell ref="GPA30:GPK30"/>
    <mergeCell ref="GLF30:GLP30"/>
    <mergeCell ref="GLQ30:GMA30"/>
    <mergeCell ref="GMB30:GML30"/>
    <mergeCell ref="GMM30:GMW30"/>
    <mergeCell ref="GMX30:GNH30"/>
    <mergeCell ref="HAA30:HAK30"/>
    <mergeCell ref="HAL30:HAV30"/>
    <mergeCell ref="HAW30:HBG30"/>
    <mergeCell ref="HBH30:HBR30"/>
    <mergeCell ref="HBS30:HCC30"/>
    <mergeCell ref="GXX30:GYH30"/>
    <mergeCell ref="GYI30:GYS30"/>
    <mergeCell ref="GYT30:GZD30"/>
    <mergeCell ref="GZE30:GZO30"/>
    <mergeCell ref="GZP30:GZZ30"/>
    <mergeCell ref="GVU30:GWE30"/>
    <mergeCell ref="GWF30:GWP30"/>
    <mergeCell ref="GWQ30:GXA30"/>
    <mergeCell ref="GXB30:GXL30"/>
    <mergeCell ref="GXM30:GXW30"/>
    <mergeCell ref="GTR30:GUB30"/>
    <mergeCell ref="GUC30:GUM30"/>
    <mergeCell ref="GUN30:GUX30"/>
    <mergeCell ref="GUY30:GVI30"/>
    <mergeCell ref="GVJ30:GVT30"/>
    <mergeCell ref="HIM30:HIW30"/>
    <mergeCell ref="HIX30:HJH30"/>
    <mergeCell ref="HJI30:HJS30"/>
    <mergeCell ref="HJT30:HKD30"/>
    <mergeCell ref="HKE30:HKO30"/>
    <mergeCell ref="HGJ30:HGT30"/>
    <mergeCell ref="HGU30:HHE30"/>
    <mergeCell ref="HHF30:HHP30"/>
    <mergeCell ref="HHQ30:HIA30"/>
    <mergeCell ref="HIB30:HIL30"/>
    <mergeCell ref="HEG30:HEQ30"/>
    <mergeCell ref="HER30:HFB30"/>
    <mergeCell ref="HFC30:HFM30"/>
    <mergeCell ref="HFN30:HFX30"/>
    <mergeCell ref="HFY30:HGI30"/>
    <mergeCell ref="HCD30:HCN30"/>
    <mergeCell ref="HCO30:HCY30"/>
    <mergeCell ref="HCZ30:HDJ30"/>
    <mergeCell ref="HDK30:HDU30"/>
    <mergeCell ref="HDV30:HEF30"/>
    <mergeCell ref="HQY30:HRI30"/>
    <mergeCell ref="HRJ30:HRT30"/>
    <mergeCell ref="HRU30:HSE30"/>
    <mergeCell ref="HSF30:HSP30"/>
    <mergeCell ref="HSQ30:HTA30"/>
    <mergeCell ref="HOV30:HPF30"/>
    <mergeCell ref="HPG30:HPQ30"/>
    <mergeCell ref="HPR30:HQB30"/>
    <mergeCell ref="HQC30:HQM30"/>
    <mergeCell ref="HQN30:HQX30"/>
    <mergeCell ref="HMS30:HNC30"/>
    <mergeCell ref="HND30:HNN30"/>
    <mergeCell ref="HNO30:HNY30"/>
    <mergeCell ref="HNZ30:HOJ30"/>
    <mergeCell ref="HOK30:HOU30"/>
    <mergeCell ref="HKP30:HKZ30"/>
    <mergeCell ref="HLA30:HLK30"/>
    <mergeCell ref="HLL30:HLV30"/>
    <mergeCell ref="HLW30:HMG30"/>
    <mergeCell ref="HMH30:HMR30"/>
    <mergeCell ref="HZK30:HZU30"/>
    <mergeCell ref="HZV30:IAF30"/>
    <mergeCell ref="IAG30:IAQ30"/>
    <mergeCell ref="IAR30:IBB30"/>
    <mergeCell ref="IBC30:IBM30"/>
    <mergeCell ref="HXH30:HXR30"/>
    <mergeCell ref="HXS30:HYC30"/>
    <mergeCell ref="HYD30:HYN30"/>
    <mergeCell ref="HYO30:HYY30"/>
    <mergeCell ref="HYZ30:HZJ30"/>
    <mergeCell ref="HVE30:HVO30"/>
    <mergeCell ref="HVP30:HVZ30"/>
    <mergeCell ref="HWA30:HWK30"/>
    <mergeCell ref="HWL30:HWV30"/>
    <mergeCell ref="HWW30:HXG30"/>
    <mergeCell ref="HTB30:HTL30"/>
    <mergeCell ref="HTM30:HTW30"/>
    <mergeCell ref="HTX30:HUH30"/>
    <mergeCell ref="HUI30:HUS30"/>
    <mergeCell ref="HUT30:HVD30"/>
    <mergeCell ref="IHW30:IIG30"/>
    <mergeCell ref="IIH30:IIR30"/>
    <mergeCell ref="IIS30:IJC30"/>
    <mergeCell ref="IJD30:IJN30"/>
    <mergeCell ref="IJO30:IJY30"/>
    <mergeCell ref="IFT30:IGD30"/>
    <mergeCell ref="IGE30:IGO30"/>
    <mergeCell ref="IGP30:IGZ30"/>
    <mergeCell ref="IHA30:IHK30"/>
    <mergeCell ref="IHL30:IHV30"/>
    <mergeCell ref="IDQ30:IEA30"/>
    <mergeCell ref="IEB30:IEL30"/>
    <mergeCell ref="IEM30:IEW30"/>
    <mergeCell ref="IEX30:IFH30"/>
    <mergeCell ref="IFI30:IFS30"/>
    <mergeCell ref="IBN30:IBX30"/>
    <mergeCell ref="IBY30:ICI30"/>
    <mergeCell ref="ICJ30:ICT30"/>
    <mergeCell ref="ICU30:IDE30"/>
    <mergeCell ref="IDF30:IDP30"/>
    <mergeCell ref="IQI30:IQS30"/>
    <mergeCell ref="IQT30:IRD30"/>
    <mergeCell ref="IRE30:IRO30"/>
    <mergeCell ref="IRP30:IRZ30"/>
    <mergeCell ref="ISA30:ISK30"/>
    <mergeCell ref="IOF30:IOP30"/>
    <mergeCell ref="IOQ30:IPA30"/>
    <mergeCell ref="IPB30:IPL30"/>
    <mergeCell ref="IPM30:IPW30"/>
    <mergeCell ref="IPX30:IQH30"/>
    <mergeCell ref="IMC30:IMM30"/>
    <mergeCell ref="IMN30:IMX30"/>
    <mergeCell ref="IMY30:INI30"/>
    <mergeCell ref="INJ30:INT30"/>
    <mergeCell ref="INU30:IOE30"/>
    <mergeCell ref="IJZ30:IKJ30"/>
    <mergeCell ref="IKK30:IKU30"/>
    <mergeCell ref="IKV30:ILF30"/>
    <mergeCell ref="ILG30:ILQ30"/>
    <mergeCell ref="ILR30:IMB30"/>
    <mergeCell ref="IYU30:IZE30"/>
    <mergeCell ref="IZF30:IZP30"/>
    <mergeCell ref="IZQ30:JAA30"/>
    <mergeCell ref="JAB30:JAL30"/>
    <mergeCell ref="JAM30:JAW30"/>
    <mergeCell ref="IWR30:IXB30"/>
    <mergeCell ref="IXC30:IXM30"/>
    <mergeCell ref="IXN30:IXX30"/>
    <mergeCell ref="IXY30:IYI30"/>
    <mergeCell ref="IYJ30:IYT30"/>
    <mergeCell ref="IUO30:IUY30"/>
    <mergeCell ref="IUZ30:IVJ30"/>
    <mergeCell ref="IVK30:IVU30"/>
    <mergeCell ref="IVV30:IWF30"/>
    <mergeCell ref="IWG30:IWQ30"/>
    <mergeCell ref="ISL30:ISV30"/>
    <mergeCell ref="ISW30:ITG30"/>
    <mergeCell ref="ITH30:ITR30"/>
    <mergeCell ref="ITS30:IUC30"/>
    <mergeCell ref="IUD30:IUN30"/>
    <mergeCell ref="JHG30:JHQ30"/>
    <mergeCell ref="JHR30:JIB30"/>
    <mergeCell ref="JIC30:JIM30"/>
    <mergeCell ref="JIN30:JIX30"/>
    <mergeCell ref="JIY30:JJI30"/>
    <mergeCell ref="JFD30:JFN30"/>
    <mergeCell ref="JFO30:JFY30"/>
    <mergeCell ref="JFZ30:JGJ30"/>
    <mergeCell ref="JGK30:JGU30"/>
    <mergeCell ref="JGV30:JHF30"/>
    <mergeCell ref="JDA30:JDK30"/>
    <mergeCell ref="JDL30:JDV30"/>
    <mergeCell ref="JDW30:JEG30"/>
    <mergeCell ref="JEH30:JER30"/>
    <mergeCell ref="JES30:JFC30"/>
    <mergeCell ref="JAX30:JBH30"/>
    <mergeCell ref="JBI30:JBS30"/>
    <mergeCell ref="JBT30:JCD30"/>
    <mergeCell ref="JCE30:JCO30"/>
    <mergeCell ref="JCP30:JCZ30"/>
    <mergeCell ref="JPS30:JQC30"/>
    <mergeCell ref="JQD30:JQN30"/>
    <mergeCell ref="JQO30:JQY30"/>
    <mergeCell ref="JQZ30:JRJ30"/>
    <mergeCell ref="JRK30:JRU30"/>
    <mergeCell ref="JNP30:JNZ30"/>
    <mergeCell ref="JOA30:JOK30"/>
    <mergeCell ref="JOL30:JOV30"/>
    <mergeCell ref="JOW30:JPG30"/>
    <mergeCell ref="JPH30:JPR30"/>
    <mergeCell ref="JLM30:JLW30"/>
    <mergeCell ref="JLX30:JMH30"/>
    <mergeCell ref="JMI30:JMS30"/>
    <mergeCell ref="JMT30:JND30"/>
    <mergeCell ref="JNE30:JNO30"/>
    <mergeCell ref="JJJ30:JJT30"/>
    <mergeCell ref="JJU30:JKE30"/>
    <mergeCell ref="JKF30:JKP30"/>
    <mergeCell ref="JKQ30:JLA30"/>
    <mergeCell ref="JLB30:JLL30"/>
    <mergeCell ref="JYE30:JYO30"/>
    <mergeCell ref="JYP30:JYZ30"/>
    <mergeCell ref="JZA30:JZK30"/>
    <mergeCell ref="JZL30:JZV30"/>
    <mergeCell ref="JZW30:KAG30"/>
    <mergeCell ref="JWB30:JWL30"/>
    <mergeCell ref="JWM30:JWW30"/>
    <mergeCell ref="JWX30:JXH30"/>
    <mergeCell ref="JXI30:JXS30"/>
    <mergeCell ref="JXT30:JYD30"/>
    <mergeCell ref="JTY30:JUI30"/>
    <mergeCell ref="JUJ30:JUT30"/>
    <mergeCell ref="JUU30:JVE30"/>
    <mergeCell ref="JVF30:JVP30"/>
    <mergeCell ref="JVQ30:JWA30"/>
    <mergeCell ref="JRV30:JSF30"/>
    <mergeCell ref="JSG30:JSQ30"/>
    <mergeCell ref="JSR30:JTB30"/>
    <mergeCell ref="JTC30:JTM30"/>
    <mergeCell ref="JTN30:JTX30"/>
    <mergeCell ref="KGQ30:KHA30"/>
    <mergeCell ref="KHB30:KHL30"/>
    <mergeCell ref="KHM30:KHW30"/>
    <mergeCell ref="KHX30:KIH30"/>
    <mergeCell ref="KII30:KIS30"/>
    <mergeCell ref="KEN30:KEX30"/>
    <mergeCell ref="KEY30:KFI30"/>
    <mergeCell ref="KFJ30:KFT30"/>
    <mergeCell ref="KFU30:KGE30"/>
    <mergeCell ref="KGF30:KGP30"/>
    <mergeCell ref="KCK30:KCU30"/>
    <mergeCell ref="KCV30:KDF30"/>
    <mergeCell ref="KDG30:KDQ30"/>
    <mergeCell ref="KDR30:KEB30"/>
    <mergeCell ref="KEC30:KEM30"/>
    <mergeCell ref="KAH30:KAR30"/>
    <mergeCell ref="KAS30:KBC30"/>
    <mergeCell ref="KBD30:KBN30"/>
    <mergeCell ref="KBO30:KBY30"/>
    <mergeCell ref="KBZ30:KCJ30"/>
    <mergeCell ref="KPC30:KPM30"/>
    <mergeCell ref="KPN30:KPX30"/>
    <mergeCell ref="KPY30:KQI30"/>
    <mergeCell ref="KQJ30:KQT30"/>
    <mergeCell ref="KQU30:KRE30"/>
    <mergeCell ref="KMZ30:KNJ30"/>
    <mergeCell ref="KNK30:KNU30"/>
    <mergeCell ref="KNV30:KOF30"/>
    <mergeCell ref="KOG30:KOQ30"/>
    <mergeCell ref="KOR30:KPB30"/>
    <mergeCell ref="KKW30:KLG30"/>
    <mergeCell ref="KLH30:KLR30"/>
    <mergeCell ref="KLS30:KMC30"/>
    <mergeCell ref="KMD30:KMN30"/>
    <mergeCell ref="KMO30:KMY30"/>
    <mergeCell ref="KIT30:KJD30"/>
    <mergeCell ref="KJE30:KJO30"/>
    <mergeCell ref="KJP30:KJZ30"/>
    <mergeCell ref="KKA30:KKK30"/>
    <mergeCell ref="KKL30:KKV30"/>
    <mergeCell ref="KXO30:KXY30"/>
    <mergeCell ref="KXZ30:KYJ30"/>
    <mergeCell ref="KYK30:KYU30"/>
    <mergeCell ref="KYV30:KZF30"/>
    <mergeCell ref="KZG30:KZQ30"/>
    <mergeCell ref="KVL30:KVV30"/>
    <mergeCell ref="KVW30:KWG30"/>
    <mergeCell ref="KWH30:KWR30"/>
    <mergeCell ref="KWS30:KXC30"/>
    <mergeCell ref="KXD30:KXN30"/>
    <mergeCell ref="KTI30:KTS30"/>
    <mergeCell ref="KTT30:KUD30"/>
    <mergeCell ref="KUE30:KUO30"/>
    <mergeCell ref="KUP30:KUZ30"/>
    <mergeCell ref="KVA30:KVK30"/>
    <mergeCell ref="KRF30:KRP30"/>
    <mergeCell ref="KRQ30:KSA30"/>
    <mergeCell ref="KSB30:KSL30"/>
    <mergeCell ref="KSM30:KSW30"/>
    <mergeCell ref="KSX30:KTH30"/>
    <mergeCell ref="LGA30:LGK30"/>
    <mergeCell ref="LGL30:LGV30"/>
    <mergeCell ref="LGW30:LHG30"/>
    <mergeCell ref="LHH30:LHR30"/>
    <mergeCell ref="LHS30:LIC30"/>
    <mergeCell ref="LDX30:LEH30"/>
    <mergeCell ref="LEI30:LES30"/>
    <mergeCell ref="LET30:LFD30"/>
    <mergeCell ref="LFE30:LFO30"/>
    <mergeCell ref="LFP30:LFZ30"/>
    <mergeCell ref="LBU30:LCE30"/>
    <mergeCell ref="LCF30:LCP30"/>
    <mergeCell ref="LCQ30:LDA30"/>
    <mergeCell ref="LDB30:LDL30"/>
    <mergeCell ref="LDM30:LDW30"/>
    <mergeCell ref="KZR30:LAB30"/>
    <mergeCell ref="LAC30:LAM30"/>
    <mergeCell ref="LAN30:LAX30"/>
    <mergeCell ref="LAY30:LBI30"/>
    <mergeCell ref="LBJ30:LBT30"/>
    <mergeCell ref="LOM30:LOW30"/>
    <mergeCell ref="LOX30:LPH30"/>
    <mergeCell ref="LPI30:LPS30"/>
    <mergeCell ref="LPT30:LQD30"/>
    <mergeCell ref="LQE30:LQO30"/>
    <mergeCell ref="LMJ30:LMT30"/>
    <mergeCell ref="LMU30:LNE30"/>
    <mergeCell ref="LNF30:LNP30"/>
    <mergeCell ref="LNQ30:LOA30"/>
    <mergeCell ref="LOB30:LOL30"/>
    <mergeCell ref="LKG30:LKQ30"/>
    <mergeCell ref="LKR30:LLB30"/>
    <mergeCell ref="LLC30:LLM30"/>
    <mergeCell ref="LLN30:LLX30"/>
    <mergeCell ref="LLY30:LMI30"/>
    <mergeCell ref="LID30:LIN30"/>
    <mergeCell ref="LIO30:LIY30"/>
    <mergeCell ref="LIZ30:LJJ30"/>
    <mergeCell ref="LJK30:LJU30"/>
    <mergeCell ref="LJV30:LKF30"/>
    <mergeCell ref="LWY30:LXI30"/>
    <mergeCell ref="LXJ30:LXT30"/>
    <mergeCell ref="LXU30:LYE30"/>
    <mergeCell ref="LYF30:LYP30"/>
    <mergeCell ref="LYQ30:LZA30"/>
    <mergeCell ref="LUV30:LVF30"/>
    <mergeCell ref="LVG30:LVQ30"/>
    <mergeCell ref="LVR30:LWB30"/>
    <mergeCell ref="LWC30:LWM30"/>
    <mergeCell ref="LWN30:LWX30"/>
    <mergeCell ref="LSS30:LTC30"/>
    <mergeCell ref="LTD30:LTN30"/>
    <mergeCell ref="LTO30:LTY30"/>
    <mergeCell ref="LTZ30:LUJ30"/>
    <mergeCell ref="LUK30:LUU30"/>
    <mergeCell ref="LQP30:LQZ30"/>
    <mergeCell ref="LRA30:LRK30"/>
    <mergeCell ref="LRL30:LRV30"/>
    <mergeCell ref="LRW30:LSG30"/>
    <mergeCell ref="LSH30:LSR30"/>
    <mergeCell ref="MFK30:MFU30"/>
    <mergeCell ref="MFV30:MGF30"/>
    <mergeCell ref="MGG30:MGQ30"/>
    <mergeCell ref="MGR30:MHB30"/>
    <mergeCell ref="MHC30:MHM30"/>
    <mergeCell ref="MDH30:MDR30"/>
    <mergeCell ref="MDS30:MEC30"/>
    <mergeCell ref="MED30:MEN30"/>
    <mergeCell ref="MEO30:MEY30"/>
    <mergeCell ref="MEZ30:MFJ30"/>
    <mergeCell ref="MBE30:MBO30"/>
    <mergeCell ref="MBP30:MBZ30"/>
    <mergeCell ref="MCA30:MCK30"/>
    <mergeCell ref="MCL30:MCV30"/>
    <mergeCell ref="MCW30:MDG30"/>
    <mergeCell ref="LZB30:LZL30"/>
    <mergeCell ref="LZM30:LZW30"/>
    <mergeCell ref="LZX30:MAH30"/>
    <mergeCell ref="MAI30:MAS30"/>
    <mergeCell ref="MAT30:MBD30"/>
    <mergeCell ref="MNW30:MOG30"/>
    <mergeCell ref="MOH30:MOR30"/>
    <mergeCell ref="MOS30:MPC30"/>
    <mergeCell ref="MPD30:MPN30"/>
    <mergeCell ref="MPO30:MPY30"/>
    <mergeCell ref="MLT30:MMD30"/>
    <mergeCell ref="MME30:MMO30"/>
    <mergeCell ref="MMP30:MMZ30"/>
    <mergeCell ref="MNA30:MNK30"/>
    <mergeCell ref="MNL30:MNV30"/>
    <mergeCell ref="MJQ30:MKA30"/>
    <mergeCell ref="MKB30:MKL30"/>
    <mergeCell ref="MKM30:MKW30"/>
    <mergeCell ref="MKX30:MLH30"/>
    <mergeCell ref="MLI30:MLS30"/>
    <mergeCell ref="MHN30:MHX30"/>
    <mergeCell ref="MHY30:MII30"/>
    <mergeCell ref="MIJ30:MIT30"/>
    <mergeCell ref="MIU30:MJE30"/>
    <mergeCell ref="MJF30:MJP30"/>
    <mergeCell ref="MWI30:MWS30"/>
    <mergeCell ref="MWT30:MXD30"/>
    <mergeCell ref="MXE30:MXO30"/>
    <mergeCell ref="MXP30:MXZ30"/>
    <mergeCell ref="MYA30:MYK30"/>
    <mergeCell ref="MUF30:MUP30"/>
    <mergeCell ref="MUQ30:MVA30"/>
    <mergeCell ref="MVB30:MVL30"/>
    <mergeCell ref="MVM30:MVW30"/>
    <mergeCell ref="MVX30:MWH30"/>
    <mergeCell ref="MSC30:MSM30"/>
    <mergeCell ref="MSN30:MSX30"/>
    <mergeCell ref="MSY30:MTI30"/>
    <mergeCell ref="MTJ30:MTT30"/>
    <mergeCell ref="MTU30:MUE30"/>
    <mergeCell ref="MPZ30:MQJ30"/>
    <mergeCell ref="MQK30:MQU30"/>
    <mergeCell ref="MQV30:MRF30"/>
    <mergeCell ref="MRG30:MRQ30"/>
    <mergeCell ref="MRR30:MSB30"/>
    <mergeCell ref="NEU30:NFE30"/>
    <mergeCell ref="NFF30:NFP30"/>
    <mergeCell ref="NFQ30:NGA30"/>
    <mergeCell ref="NGB30:NGL30"/>
    <mergeCell ref="NGM30:NGW30"/>
    <mergeCell ref="NCR30:NDB30"/>
    <mergeCell ref="NDC30:NDM30"/>
    <mergeCell ref="NDN30:NDX30"/>
    <mergeCell ref="NDY30:NEI30"/>
    <mergeCell ref="NEJ30:NET30"/>
    <mergeCell ref="NAO30:NAY30"/>
    <mergeCell ref="NAZ30:NBJ30"/>
    <mergeCell ref="NBK30:NBU30"/>
    <mergeCell ref="NBV30:NCF30"/>
    <mergeCell ref="NCG30:NCQ30"/>
    <mergeCell ref="MYL30:MYV30"/>
    <mergeCell ref="MYW30:MZG30"/>
    <mergeCell ref="MZH30:MZR30"/>
    <mergeCell ref="MZS30:NAC30"/>
    <mergeCell ref="NAD30:NAN30"/>
    <mergeCell ref="NNG30:NNQ30"/>
    <mergeCell ref="NNR30:NOB30"/>
    <mergeCell ref="NOC30:NOM30"/>
    <mergeCell ref="NON30:NOX30"/>
    <mergeCell ref="NOY30:NPI30"/>
    <mergeCell ref="NLD30:NLN30"/>
    <mergeCell ref="NLO30:NLY30"/>
    <mergeCell ref="NLZ30:NMJ30"/>
    <mergeCell ref="NMK30:NMU30"/>
    <mergeCell ref="NMV30:NNF30"/>
    <mergeCell ref="NJA30:NJK30"/>
    <mergeCell ref="NJL30:NJV30"/>
    <mergeCell ref="NJW30:NKG30"/>
    <mergeCell ref="NKH30:NKR30"/>
    <mergeCell ref="NKS30:NLC30"/>
    <mergeCell ref="NGX30:NHH30"/>
    <mergeCell ref="NHI30:NHS30"/>
    <mergeCell ref="NHT30:NID30"/>
    <mergeCell ref="NIE30:NIO30"/>
    <mergeCell ref="NIP30:NIZ30"/>
    <mergeCell ref="NVS30:NWC30"/>
    <mergeCell ref="NWD30:NWN30"/>
    <mergeCell ref="NWO30:NWY30"/>
    <mergeCell ref="NWZ30:NXJ30"/>
    <mergeCell ref="NXK30:NXU30"/>
    <mergeCell ref="NTP30:NTZ30"/>
    <mergeCell ref="NUA30:NUK30"/>
    <mergeCell ref="NUL30:NUV30"/>
    <mergeCell ref="NUW30:NVG30"/>
    <mergeCell ref="NVH30:NVR30"/>
    <mergeCell ref="NRM30:NRW30"/>
    <mergeCell ref="NRX30:NSH30"/>
    <mergeCell ref="NSI30:NSS30"/>
    <mergeCell ref="NST30:NTD30"/>
    <mergeCell ref="NTE30:NTO30"/>
    <mergeCell ref="NPJ30:NPT30"/>
    <mergeCell ref="NPU30:NQE30"/>
    <mergeCell ref="NQF30:NQP30"/>
    <mergeCell ref="NQQ30:NRA30"/>
    <mergeCell ref="NRB30:NRL30"/>
    <mergeCell ref="OEE30:OEO30"/>
    <mergeCell ref="OEP30:OEZ30"/>
    <mergeCell ref="OFA30:OFK30"/>
    <mergeCell ref="OFL30:OFV30"/>
    <mergeCell ref="OFW30:OGG30"/>
    <mergeCell ref="OCB30:OCL30"/>
    <mergeCell ref="OCM30:OCW30"/>
    <mergeCell ref="OCX30:ODH30"/>
    <mergeCell ref="ODI30:ODS30"/>
    <mergeCell ref="ODT30:OED30"/>
    <mergeCell ref="NZY30:OAI30"/>
    <mergeCell ref="OAJ30:OAT30"/>
    <mergeCell ref="OAU30:OBE30"/>
    <mergeCell ref="OBF30:OBP30"/>
    <mergeCell ref="OBQ30:OCA30"/>
    <mergeCell ref="NXV30:NYF30"/>
    <mergeCell ref="NYG30:NYQ30"/>
    <mergeCell ref="NYR30:NZB30"/>
    <mergeCell ref="NZC30:NZM30"/>
    <mergeCell ref="NZN30:NZX30"/>
    <mergeCell ref="OMQ30:ONA30"/>
    <mergeCell ref="ONB30:ONL30"/>
    <mergeCell ref="ONM30:ONW30"/>
    <mergeCell ref="ONX30:OOH30"/>
    <mergeCell ref="OOI30:OOS30"/>
    <mergeCell ref="OKN30:OKX30"/>
    <mergeCell ref="OKY30:OLI30"/>
    <mergeCell ref="OLJ30:OLT30"/>
    <mergeCell ref="OLU30:OME30"/>
    <mergeCell ref="OMF30:OMP30"/>
    <mergeCell ref="OIK30:OIU30"/>
    <mergeCell ref="OIV30:OJF30"/>
    <mergeCell ref="OJG30:OJQ30"/>
    <mergeCell ref="OJR30:OKB30"/>
    <mergeCell ref="OKC30:OKM30"/>
    <mergeCell ref="OGH30:OGR30"/>
    <mergeCell ref="OGS30:OHC30"/>
    <mergeCell ref="OHD30:OHN30"/>
    <mergeCell ref="OHO30:OHY30"/>
    <mergeCell ref="OHZ30:OIJ30"/>
    <mergeCell ref="OVC30:OVM30"/>
    <mergeCell ref="OVN30:OVX30"/>
    <mergeCell ref="OVY30:OWI30"/>
    <mergeCell ref="OWJ30:OWT30"/>
    <mergeCell ref="OWU30:OXE30"/>
    <mergeCell ref="OSZ30:OTJ30"/>
    <mergeCell ref="OTK30:OTU30"/>
    <mergeCell ref="OTV30:OUF30"/>
    <mergeCell ref="OUG30:OUQ30"/>
    <mergeCell ref="OUR30:OVB30"/>
    <mergeCell ref="OQW30:ORG30"/>
    <mergeCell ref="ORH30:ORR30"/>
    <mergeCell ref="ORS30:OSC30"/>
    <mergeCell ref="OSD30:OSN30"/>
    <mergeCell ref="OSO30:OSY30"/>
    <mergeCell ref="OOT30:OPD30"/>
    <mergeCell ref="OPE30:OPO30"/>
    <mergeCell ref="OPP30:OPZ30"/>
    <mergeCell ref="OQA30:OQK30"/>
    <mergeCell ref="OQL30:OQV30"/>
    <mergeCell ref="PDO30:PDY30"/>
    <mergeCell ref="PDZ30:PEJ30"/>
    <mergeCell ref="PEK30:PEU30"/>
    <mergeCell ref="PEV30:PFF30"/>
    <mergeCell ref="PFG30:PFQ30"/>
    <mergeCell ref="PBL30:PBV30"/>
    <mergeCell ref="PBW30:PCG30"/>
    <mergeCell ref="PCH30:PCR30"/>
    <mergeCell ref="PCS30:PDC30"/>
    <mergeCell ref="PDD30:PDN30"/>
    <mergeCell ref="OZI30:OZS30"/>
    <mergeCell ref="OZT30:PAD30"/>
    <mergeCell ref="PAE30:PAO30"/>
    <mergeCell ref="PAP30:PAZ30"/>
    <mergeCell ref="PBA30:PBK30"/>
    <mergeCell ref="OXF30:OXP30"/>
    <mergeCell ref="OXQ30:OYA30"/>
    <mergeCell ref="OYB30:OYL30"/>
    <mergeCell ref="OYM30:OYW30"/>
    <mergeCell ref="OYX30:OZH30"/>
    <mergeCell ref="PMA30:PMK30"/>
    <mergeCell ref="PML30:PMV30"/>
    <mergeCell ref="PMW30:PNG30"/>
    <mergeCell ref="PNH30:PNR30"/>
    <mergeCell ref="PNS30:POC30"/>
    <mergeCell ref="PJX30:PKH30"/>
    <mergeCell ref="PKI30:PKS30"/>
    <mergeCell ref="PKT30:PLD30"/>
    <mergeCell ref="PLE30:PLO30"/>
    <mergeCell ref="PLP30:PLZ30"/>
    <mergeCell ref="PHU30:PIE30"/>
    <mergeCell ref="PIF30:PIP30"/>
    <mergeCell ref="PIQ30:PJA30"/>
    <mergeCell ref="PJB30:PJL30"/>
    <mergeCell ref="PJM30:PJW30"/>
    <mergeCell ref="PFR30:PGB30"/>
    <mergeCell ref="PGC30:PGM30"/>
    <mergeCell ref="PGN30:PGX30"/>
    <mergeCell ref="PGY30:PHI30"/>
    <mergeCell ref="PHJ30:PHT30"/>
    <mergeCell ref="PUM30:PUW30"/>
    <mergeCell ref="PUX30:PVH30"/>
    <mergeCell ref="PVI30:PVS30"/>
    <mergeCell ref="PVT30:PWD30"/>
    <mergeCell ref="PWE30:PWO30"/>
    <mergeCell ref="PSJ30:PST30"/>
    <mergeCell ref="PSU30:PTE30"/>
    <mergeCell ref="PTF30:PTP30"/>
    <mergeCell ref="PTQ30:PUA30"/>
    <mergeCell ref="PUB30:PUL30"/>
    <mergeCell ref="PQG30:PQQ30"/>
    <mergeCell ref="PQR30:PRB30"/>
    <mergeCell ref="PRC30:PRM30"/>
    <mergeCell ref="PRN30:PRX30"/>
    <mergeCell ref="PRY30:PSI30"/>
    <mergeCell ref="POD30:PON30"/>
    <mergeCell ref="POO30:POY30"/>
    <mergeCell ref="POZ30:PPJ30"/>
    <mergeCell ref="PPK30:PPU30"/>
    <mergeCell ref="PPV30:PQF30"/>
    <mergeCell ref="QCY30:QDI30"/>
    <mergeCell ref="QDJ30:QDT30"/>
    <mergeCell ref="QDU30:QEE30"/>
    <mergeCell ref="QEF30:QEP30"/>
    <mergeCell ref="QEQ30:QFA30"/>
    <mergeCell ref="QAV30:QBF30"/>
    <mergeCell ref="QBG30:QBQ30"/>
    <mergeCell ref="QBR30:QCB30"/>
    <mergeCell ref="QCC30:QCM30"/>
    <mergeCell ref="QCN30:QCX30"/>
    <mergeCell ref="PYS30:PZC30"/>
    <mergeCell ref="PZD30:PZN30"/>
    <mergeCell ref="PZO30:PZY30"/>
    <mergeCell ref="PZZ30:QAJ30"/>
    <mergeCell ref="QAK30:QAU30"/>
    <mergeCell ref="PWP30:PWZ30"/>
    <mergeCell ref="PXA30:PXK30"/>
    <mergeCell ref="PXL30:PXV30"/>
    <mergeCell ref="PXW30:PYG30"/>
    <mergeCell ref="PYH30:PYR30"/>
    <mergeCell ref="QLK30:QLU30"/>
    <mergeCell ref="QLV30:QMF30"/>
    <mergeCell ref="QMG30:QMQ30"/>
    <mergeCell ref="QMR30:QNB30"/>
    <mergeCell ref="QNC30:QNM30"/>
    <mergeCell ref="QJH30:QJR30"/>
    <mergeCell ref="QJS30:QKC30"/>
    <mergeCell ref="QKD30:QKN30"/>
    <mergeCell ref="QKO30:QKY30"/>
    <mergeCell ref="QKZ30:QLJ30"/>
    <mergeCell ref="QHE30:QHO30"/>
    <mergeCell ref="QHP30:QHZ30"/>
    <mergeCell ref="QIA30:QIK30"/>
    <mergeCell ref="QIL30:QIV30"/>
    <mergeCell ref="QIW30:QJG30"/>
    <mergeCell ref="QFB30:QFL30"/>
    <mergeCell ref="QFM30:QFW30"/>
    <mergeCell ref="QFX30:QGH30"/>
    <mergeCell ref="QGI30:QGS30"/>
    <mergeCell ref="QGT30:QHD30"/>
    <mergeCell ref="QTW30:QUG30"/>
    <mergeCell ref="QUH30:QUR30"/>
    <mergeCell ref="QUS30:QVC30"/>
    <mergeCell ref="QVD30:QVN30"/>
    <mergeCell ref="QVO30:QVY30"/>
    <mergeCell ref="QRT30:QSD30"/>
    <mergeCell ref="QSE30:QSO30"/>
    <mergeCell ref="QSP30:QSZ30"/>
    <mergeCell ref="QTA30:QTK30"/>
    <mergeCell ref="QTL30:QTV30"/>
    <mergeCell ref="QPQ30:QQA30"/>
    <mergeCell ref="QQB30:QQL30"/>
    <mergeCell ref="QQM30:QQW30"/>
    <mergeCell ref="QQX30:QRH30"/>
    <mergeCell ref="QRI30:QRS30"/>
    <mergeCell ref="QNN30:QNX30"/>
    <mergeCell ref="QNY30:QOI30"/>
    <mergeCell ref="QOJ30:QOT30"/>
    <mergeCell ref="QOU30:QPE30"/>
    <mergeCell ref="QPF30:QPP30"/>
    <mergeCell ref="RCI30:RCS30"/>
    <mergeCell ref="RCT30:RDD30"/>
    <mergeCell ref="RDE30:RDO30"/>
    <mergeCell ref="RDP30:RDZ30"/>
    <mergeCell ref="REA30:REK30"/>
    <mergeCell ref="RAF30:RAP30"/>
    <mergeCell ref="RAQ30:RBA30"/>
    <mergeCell ref="RBB30:RBL30"/>
    <mergeCell ref="RBM30:RBW30"/>
    <mergeCell ref="RBX30:RCH30"/>
    <mergeCell ref="QYC30:QYM30"/>
    <mergeCell ref="QYN30:QYX30"/>
    <mergeCell ref="QYY30:QZI30"/>
    <mergeCell ref="QZJ30:QZT30"/>
    <mergeCell ref="QZU30:RAE30"/>
    <mergeCell ref="QVZ30:QWJ30"/>
    <mergeCell ref="QWK30:QWU30"/>
    <mergeCell ref="QWV30:QXF30"/>
    <mergeCell ref="QXG30:QXQ30"/>
    <mergeCell ref="QXR30:QYB30"/>
    <mergeCell ref="RKU30:RLE30"/>
    <mergeCell ref="RLF30:RLP30"/>
    <mergeCell ref="RLQ30:RMA30"/>
    <mergeCell ref="RMB30:RML30"/>
    <mergeCell ref="RMM30:RMW30"/>
    <mergeCell ref="RIR30:RJB30"/>
    <mergeCell ref="RJC30:RJM30"/>
    <mergeCell ref="RJN30:RJX30"/>
    <mergeCell ref="RJY30:RKI30"/>
    <mergeCell ref="RKJ30:RKT30"/>
    <mergeCell ref="RGO30:RGY30"/>
    <mergeCell ref="RGZ30:RHJ30"/>
    <mergeCell ref="RHK30:RHU30"/>
    <mergeCell ref="RHV30:RIF30"/>
    <mergeCell ref="RIG30:RIQ30"/>
    <mergeCell ref="REL30:REV30"/>
    <mergeCell ref="REW30:RFG30"/>
    <mergeCell ref="RFH30:RFR30"/>
    <mergeCell ref="RFS30:RGC30"/>
    <mergeCell ref="RGD30:RGN30"/>
    <mergeCell ref="RTG30:RTQ30"/>
    <mergeCell ref="RTR30:RUB30"/>
    <mergeCell ref="RUC30:RUM30"/>
    <mergeCell ref="RUN30:RUX30"/>
    <mergeCell ref="RUY30:RVI30"/>
    <mergeCell ref="RRD30:RRN30"/>
    <mergeCell ref="RRO30:RRY30"/>
    <mergeCell ref="RRZ30:RSJ30"/>
    <mergeCell ref="RSK30:RSU30"/>
    <mergeCell ref="RSV30:RTF30"/>
    <mergeCell ref="RPA30:RPK30"/>
    <mergeCell ref="RPL30:RPV30"/>
    <mergeCell ref="RPW30:RQG30"/>
    <mergeCell ref="RQH30:RQR30"/>
    <mergeCell ref="RQS30:RRC30"/>
    <mergeCell ref="RMX30:RNH30"/>
    <mergeCell ref="RNI30:RNS30"/>
    <mergeCell ref="RNT30:ROD30"/>
    <mergeCell ref="ROE30:ROO30"/>
    <mergeCell ref="ROP30:ROZ30"/>
    <mergeCell ref="SBS30:SCC30"/>
    <mergeCell ref="SCD30:SCN30"/>
    <mergeCell ref="SCO30:SCY30"/>
    <mergeCell ref="SCZ30:SDJ30"/>
    <mergeCell ref="SDK30:SDU30"/>
    <mergeCell ref="RZP30:RZZ30"/>
    <mergeCell ref="SAA30:SAK30"/>
    <mergeCell ref="SAL30:SAV30"/>
    <mergeCell ref="SAW30:SBG30"/>
    <mergeCell ref="SBH30:SBR30"/>
    <mergeCell ref="RXM30:RXW30"/>
    <mergeCell ref="RXX30:RYH30"/>
    <mergeCell ref="RYI30:RYS30"/>
    <mergeCell ref="RYT30:RZD30"/>
    <mergeCell ref="RZE30:RZO30"/>
    <mergeCell ref="RVJ30:RVT30"/>
    <mergeCell ref="RVU30:RWE30"/>
    <mergeCell ref="RWF30:RWP30"/>
    <mergeCell ref="RWQ30:RXA30"/>
    <mergeCell ref="RXB30:RXL30"/>
    <mergeCell ref="SKE30:SKO30"/>
    <mergeCell ref="SKP30:SKZ30"/>
    <mergeCell ref="SLA30:SLK30"/>
    <mergeCell ref="SLL30:SLV30"/>
    <mergeCell ref="SLW30:SMG30"/>
    <mergeCell ref="SIB30:SIL30"/>
    <mergeCell ref="SIM30:SIW30"/>
    <mergeCell ref="SIX30:SJH30"/>
    <mergeCell ref="SJI30:SJS30"/>
    <mergeCell ref="SJT30:SKD30"/>
    <mergeCell ref="SFY30:SGI30"/>
    <mergeCell ref="SGJ30:SGT30"/>
    <mergeCell ref="SGU30:SHE30"/>
    <mergeCell ref="SHF30:SHP30"/>
    <mergeCell ref="SHQ30:SIA30"/>
    <mergeCell ref="SDV30:SEF30"/>
    <mergeCell ref="SEG30:SEQ30"/>
    <mergeCell ref="SER30:SFB30"/>
    <mergeCell ref="SFC30:SFM30"/>
    <mergeCell ref="SFN30:SFX30"/>
    <mergeCell ref="SSQ30:STA30"/>
    <mergeCell ref="STB30:STL30"/>
    <mergeCell ref="STM30:STW30"/>
    <mergeCell ref="STX30:SUH30"/>
    <mergeCell ref="SUI30:SUS30"/>
    <mergeCell ref="SQN30:SQX30"/>
    <mergeCell ref="SQY30:SRI30"/>
    <mergeCell ref="SRJ30:SRT30"/>
    <mergeCell ref="SRU30:SSE30"/>
    <mergeCell ref="SSF30:SSP30"/>
    <mergeCell ref="SOK30:SOU30"/>
    <mergeCell ref="SOV30:SPF30"/>
    <mergeCell ref="SPG30:SPQ30"/>
    <mergeCell ref="SPR30:SQB30"/>
    <mergeCell ref="SQC30:SQM30"/>
    <mergeCell ref="SMH30:SMR30"/>
    <mergeCell ref="SMS30:SNC30"/>
    <mergeCell ref="SND30:SNN30"/>
    <mergeCell ref="SNO30:SNY30"/>
    <mergeCell ref="SNZ30:SOJ30"/>
    <mergeCell ref="TBC30:TBM30"/>
    <mergeCell ref="TBN30:TBX30"/>
    <mergeCell ref="TBY30:TCI30"/>
    <mergeCell ref="TCJ30:TCT30"/>
    <mergeCell ref="TCU30:TDE30"/>
    <mergeCell ref="SYZ30:SZJ30"/>
    <mergeCell ref="SZK30:SZU30"/>
    <mergeCell ref="SZV30:TAF30"/>
    <mergeCell ref="TAG30:TAQ30"/>
    <mergeCell ref="TAR30:TBB30"/>
    <mergeCell ref="SWW30:SXG30"/>
    <mergeCell ref="SXH30:SXR30"/>
    <mergeCell ref="SXS30:SYC30"/>
    <mergeCell ref="SYD30:SYN30"/>
    <mergeCell ref="SYO30:SYY30"/>
    <mergeCell ref="SUT30:SVD30"/>
    <mergeCell ref="SVE30:SVO30"/>
    <mergeCell ref="SVP30:SVZ30"/>
    <mergeCell ref="SWA30:SWK30"/>
    <mergeCell ref="SWL30:SWV30"/>
    <mergeCell ref="TJO30:TJY30"/>
    <mergeCell ref="TJZ30:TKJ30"/>
    <mergeCell ref="TKK30:TKU30"/>
    <mergeCell ref="TKV30:TLF30"/>
    <mergeCell ref="TLG30:TLQ30"/>
    <mergeCell ref="THL30:THV30"/>
    <mergeCell ref="THW30:TIG30"/>
    <mergeCell ref="TIH30:TIR30"/>
    <mergeCell ref="TIS30:TJC30"/>
    <mergeCell ref="TJD30:TJN30"/>
    <mergeCell ref="TFI30:TFS30"/>
    <mergeCell ref="TFT30:TGD30"/>
    <mergeCell ref="TGE30:TGO30"/>
    <mergeCell ref="TGP30:TGZ30"/>
    <mergeCell ref="THA30:THK30"/>
    <mergeCell ref="TDF30:TDP30"/>
    <mergeCell ref="TDQ30:TEA30"/>
    <mergeCell ref="TEB30:TEL30"/>
    <mergeCell ref="TEM30:TEW30"/>
    <mergeCell ref="TEX30:TFH30"/>
    <mergeCell ref="TSA30:TSK30"/>
    <mergeCell ref="TSL30:TSV30"/>
    <mergeCell ref="TSW30:TTG30"/>
    <mergeCell ref="TTH30:TTR30"/>
    <mergeCell ref="TTS30:TUC30"/>
    <mergeCell ref="TPX30:TQH30"/>
    <mergeCell ref="TQI30:TQS30"/>
    <mergeCell ref="TQT30:TRD30"/>
    <mergeCell ref="TRE30:TRO30"/>
    <mergeCell ref="TRP30:TRZ30"/>
    <mergeCell ref="TNU30:TOE30"/>
    <mergeCell ref="TOF30:TOP30"/>
    <mergeCell ref="TOQ30:TPA30"/>
    <mergeCell ref="TPB30:TPL30"/>
    <mergeCell ref="TPM30:TPW30"/>
    <mergeCell ref="TLR30:TMB30"/>
    <mergeCell ref="TMC30:TMM30"/>
    <mergeCell ref="TMN30:TMX30"/>
    <mergeCell ref="TMY30:TNI30"/>
    <mergeCell ref="TNJ30:TNT30"/>
    <mergeCell ref="UAM30:UAW30"/>
    <mergeCell ref="UAX30:UBH30"/>
    <mergeCell ref="UBI30:UBS30"/>
    <mergeCell ref="UBT30:UCD30"/>
    <mergeCell ref="UCE30:UCO30"/>
    <mergeCell ref="TYJ30:TYT30"/>
    <mergeCell ref="TYU30:TZE30"/>
    <mergeCell ref="TZF30:TZP30"/>
    <mergeCell ref="TZQ30:UAA30"/>
    <mergeCell ref="UAB30:UAL30"/>
    <mergeCell ref="TWG30:TWQ30"/>
    <mergeCell ref="TWR30:TXB30"/>
    <mergeCell ref="TXC30:TXM30"/>
    <mergeCell ref="TXN30:TXX30"/>
    <mergeCell ref="TXY30:TYI30"/>
    <mergeCell ref="TUD30:TUN30"/>
    <mergeCell ref="TUO30:TUY30"/>
    <mergeCell ref="TUZ30:TVJ30"/>
    <mergeCell ref="TVK30:TVU30"/>
    <mergeCell ref="TVV30:TWF30"/>
    <mergeCell ref="UIY30:UJI30"/>
    <mergeCell ref="UJJ30:UJT30"/>
    <mergeCell ref="UJU30:UKE30"/>
    <mergeCell ref="UKF30:UKP30"/>
    <mergeCell ref="UKQ30:ULA30"/>
    <mergeCell ref="UGV30:UHF30"/>
    <mergeCell ref="UHG30:UHQ30"/>
    <mergeCell ref="UHR30:UIB30"/>
    <mergeCell ref="UIC30:UIM30"/>
    <mergeCell ref="UIN30:UIX30"/>
    <mergeCell ref="UES30:UFC30"/>
    <mergeCell ref="UFD30:UFN30"/>
    <mergeCell ref="UFO30:UFY30"/>
    <mergeCell ref="UFZ30:UGJ30"/>
    <mergeCell ref="UGK30:UGU30"/>
    <mergeCell ref="UCP30:UCZ30"/>
    <mergeCell ref="UDA30:UDK30"/>
    <mergeCell ref="UDL30:UDV30"/>
    <mergeCell ref="UDW30:UEG30"/>
    <mergeCell ref="UEH30:UER30"/>
    <mergeCell ref="URK30:URU30"/>
    <mergeCell ref="URV30:USF30"/>
    <mergeCell ref="USG30:USQ30"/>
    <mergeCell ref="USR30:UTB30"/>
    <mergeCell ref="UTC30:UTM30"/>
    <mergeCell ref="UPH30:UPR30"/>
    <mergeCell ref="UPS30:UQC30"/>
    <mergeCell ref="UQD30:UQN30"/>
    <mergeCell ref="UQO30:UQY30"/>
    <mergeCell ref="UQZ30:URJ30"/>
    <mergeCell ref="UNE30:UNO30"/>
    <mergeCell ref="UNP30:UNZ30"/>
    <mergeCell ref="UOA30:UOK30"/>
    <mergeCell ref="UOL30:UOV30"/>
    <mergeCell ref="UOW30:UPG30"/>
    <mergeCell ref="ULB30:ULL30"/>
    <mergeCell ref="ULM30:ULW30"/>
    <mergeCell ref="ULX30:UMH30"/>
    <mergeCell ref="UMI30:UMS30"/>
    <mergeCell ref="UMT30:UND30"/>
    <mergeCell ref="UZW30:VAG30"/>
    <mergeCell ref="VAH30:VAR30"/>
    <mergeCell ref="VAS30:VBC30"/>
    <mergeCell ref="VBD30:VBN30"/>
    <mergeCell ref="VBO30:VBY30"/>
    <mergeCell ref="UXT30:UYD30"/>
    <mergeCell ref="UYE30:UYO30"/>
    <mergeCell ref="UYP30:UYZ30"/>
    <mergeCell ref="UZA30:UZK30"/>
    <mergeCell ref="UZL30:UZV30"/>
    <mergeCell ref="UVQ30:UWA30"/>
    <mergeCell ref="UWB30:UWL30"/>
    <mergeCell ref="UWM30:UWW30"/>
    <mergeCell ref="UWX30:UXH30"/>
    <mergeCell ref="UXI30:UXS30"/>
    <mergeCell ref="UTN30:UTX30"/>
    <mergeCell ref="UTY30:UUI30"/>
    <mergeCell ref="UUJ30:UUT30"/>
    <mergeCell ref="UUU30:UVE30"/>
    <mergeCell ref="UVF30:UVP30"/>
    <mergeCell ref="VII30:VIS30"/>
    <mergeCell ref="VIT30:VJD30"/>
    <mergeCell ref="VJE30:VJO30"/>
    <mergeCell ref="VJP30:VJZ30"/>
    <mergeCell ref="VKA30:VKK30"/>
    <mergeCell ref="VGF30:VGP30"/>
    <mergeCell ref="VGQ30:VHA30"/>
    <mergeCell ref="VHB30:VHL30"/>
    <mergeCell ref="VHM30:VHW30"/>
    <mergeCell ref="VHX30:VIH30"/>
    <mergeCell ref="VEC30:VEM30"/>
    <mergeCell ref="VEN30:VEX30"/>
    <mergeCell ref="VEY30:VFI30"/>
    <mergeCell ref="VFJ30:VFT30"/>
    <mergeCell ref="VFU30:VGE30"/>
    <mergeCell ref="VBZ30:VCJ30"/>
    <mergeCell ref="VCK30:VCU30"/>
    <mergeCell ref="VCV30:VDF30"/>
    <mergeCell ref="VDG30:VDQ30"/>
    <mergeCell ref="VDR30:VEB30"/>
    <mergeCell ref="VQU30:VRE30"/>
    <mergeCell ref="VRF30:VRP30"/>
    <mergeCell ref="VRQ30:VSA30"/>
    <mergeCell ref="VSB30:VSL30"/>
    <mergeCell ref="VSM30:VSW30"/>
    <mergeCell ref="VOR30:VPB30"/>
    <mergeCell ref="VPC30:VPM30"/>
    <mergeCell ref="VPN30:VPX30"/>
    <mergeCell ref="VPY30:VQI30"/>
    <mergeCell ref="VQJ30:VQT30"/>
    <mergeCell ref="VMO30:VMY30"/>
    <mergeCell ref="VMZ30:VNJ30"/>
    <mergeCell ref="VNK30:VNU30"/>
    <mergeCell ref="VNV30:VOF30"/>
    <mergeCell ref="VOG30:VOQ30"/>
    <mergeCell ref="VKL30:VKV30"/>
    <mergeCell ref="VKW30:VLG30"/>
    <mergeCell ref="VLH30:VLR30"/>
    <mergeCell ref="VLS30:VMC30"/>
    <mergeCell ref="VMD30:VMN30"/>
    <mergeCell ref="VZG30:VZQ30"/>
    <mergeCell ref="VZR30:WAB30"/>
    <mergeCell ref="WAC30:WAM30"/>
    <mergeCell ref="WAN30:WAX30"/>
    <mergeCell ref="WAY30:WBI30"/>
    <mergeCell ref="VXD30:VXN30"/>
    <mergeCell ref="VXO30:VXY30"/>
    <mergeCell ref="VXZ30:VYJ30"/>
    <mergeCell ref="VYK30:VYU30"/>
    <mergeCell ref="VYV30:VZF30"/>
    <mergeCell ref="VVA30:VVK30"/>
    <mergeCell ref="VVL30:VVV30"/>
    <mergeCell ref="VVW30:VWG30"/>
    <mergeCell ref="VWH30:VWR30"/>
    <mergeCell ref="VWS30:VXC30"/>
    <mergeCell ref="VSX30:VTH30"/>
    <mergeCell ref="VTI30:VTS30"/>
    <mergeCell ref="VTT30:VUD30"/>
    <mergeCell ref="VUE30:VUO30"/>
    <mergeCell ref="VUP30:VUZ30"/>
    <mergeCell ref="WHS30:WIC30"/>
    <mergeCell ref="WID30:WIN30"/>
    <mergeCell ref="WIO30:WIY30"/>
    <mergeCell ref="WIZ30:WJJ30"/>
    <mergeCell ref="WJK30:WJU30"/>
    <mergeCell ref="WFP30:WFZ30"/>
    <mergeCell ref="WGA30:WGK30"/>
    <mergeCell ref="WGL30:WGV30"/>
    <mergeCell ref="WGW30:WHG30"/>
    <mergeCell ref="WHH30:WHR30"/>
    <mergeCell ref="WDM30:WDW30"/>
    <mergeCell ref="WDX30:WEH30"/>
    <mergeCell ref="WEI30:WES30"/>
    <mergeCell ref="WET30:WFD30"/>
    <mergeCell ref="WFE30:WFO30"/>
    <mergeCell ref="WBJ30:WBT30"/>
    <mergeCell ref="WBU30:WCE30"/>
    <mergeCell ref="WCF30:WCP30"/>
    <mergeCell ref="WCQ30:WDA30"/>
    <mergeCell ref="WDB30:WDL30"/>
    <mergeCell ref="WQE30:WQO30"/>
    <mergeCell ref="WQP30:WQZ30"/>
    <mergeCell ref="WRA30:WRK30"/>
    <mergeCell ref="WRL30:WRV30"/>
    <mergeCell ref="WRW30:WSG30"/>
    <mergeCell ref="WOB30:WOL30"/>
    <mergeCell ref="WOM30:WOW30"/>
    <mergeCell ref="WOX30:WPH30"/>
    <mergeCell ref="WPI30:WPS30"/>
    <mergeCell ref="WPT30:WQD30"/>
    <mergeCell ref="WLY30:WMI30"/>
    <mergeCell ref="WMJ30:WMT30"/>
    <mergeCell ref="WMU30:WNE30"/>
    <mergeCell ref="WNF30:WNP30"/>
    <mergeCell ref="WNQ30:WOA30"/>
    <mergeCell ref="WJV30:WKF30"/>
    <mergeCell ref="WKG30:WKQ30"/>
    <mergeCell ref="WKR30:WLB30"/>
    <mergeCell ref="WLC30:WLM30"/>
    <mergeCell ref="WLN30:WLX30"/>
    <mergeCell ref="XEZ30:XFD30"/>
    <mergeCell ref="A45:O45"/>
    <mergeCell ref="XCW30:XDG30"/>
    <mergeCell ref="XDH30:XDR30"/>
    <mergeCell ref="XDS30:XEC30"/>
    <mergeCell ref="XED30:XEN30"/>
    <mergeCell ref="XEO30:XEY30"/>
    <mergeCell ref="XAT30:XBD30"/>
    <mergeCell ref="XBE30:XBO30"/>
    <mergeCell ref="XBP30:XBZ30"/>
    <mergeCell ref="XCA30:XCK30"/>
    <mergeCell ref="XCL30:XCV30"/>
    <mergeCell ref="WYQ30:WZA30"/>
    <mergeCell ref="WZB30:WZL30"/>
    <mergeCell ref="WZM30:WZW30"/>
    <mergeCell ref="WZX30:XAH30"/>
    <mergeCell ref="XAI30:XAS30"/>
    <mergeCell ref="WWN30:WWX30"/>
    <mergeCell ref="WWY30:WXI30"/>
    <mergeCell ref="WXJ30:WXT30"/>
    <mergeCell ref="WXU30:WYE30"/>
    <mergeCell ref="WYF30:WYP30"/>
    <mergeCell ref="WUK30:WUU30"/>
    <mergeCell ref="WUV30:WVF30"/>
    <mergeCell ref="WVG30:WVQ30"/>
    <mergeCell ref="WVR30:WWB30"/>
    <mergeCell ref="WWC30:WWM30"/>
    <mergeCell ref="WSH30:WSR30"/>
    <mergeCell ref="WSS30:WTC30"/>
    <mergeCell ref="WTD30:WTN30"/>
    <mergeCell ref="WTO30:WTY30"/>
    <mergeCell ref="WTZ30:WUJ30"/>
  </mergeCells>
  <hyperlinks>
    <hyperlink ref="B21" r:id="rId1" xr:uid="{00000000-0004-0000-0400-000000000000}"/>
  </hyperlink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theme="7" tint="0.59999389629810485"/>
  </sheetPr>
  <dimension ref="A1:XFD48"/>
  <sheetViews>
    <sheetView topLeftCell="A15" zoomScale="95" zoomScaleNormal="95" workbookViewId="0">
      <selection activeCell="L16" sqref="L16:V16"/>
    </sheetView>
  </sheetViews>
  <sheetFormatPr defaultRowHeight="14.5" x14ac:dyDescent="0.35"/>
  <sheetData>
    <row r="1" spans="1:16384" s="200" customFormat="1" ht="21" x14ac:dyDescent="0.5">
      <c r="A1" s="200" t="s">
        <v>2</v>
      </c>
    </row>
    <row r="2" spans="1:16384" s="201" customFormat="1" ht="38.15" customHeight="1" x14ac:dyDescent="0.4">
      <c r="A2" s="398" t="s">
        <v>253</v>
      </c>
      <c r="B2" s="398"/>
      <c r="C2" s="398"/>
      <c r="D2" s="398"/>
      <c r="E2" s="398"/>
      <c r="F2" s="398"/>
      <c r="G2" s="398"/>
      <c r="H2" s="398"/>
      <c r="I2" s="398"/>
      <c r="J2" s="398"/>
      <c r="K2" s="398"/>
      <c r="L2" s="398"/>
      <c r="M2" s="398"/>
      <c r="N2" s="398"/>
    </row>
    <row r="3" spans="1:16384" s="172" customFormat="1" ht="32.5" customHeight="1" x14ac:dyDescent="0.35">
      <c r="A3" s="400" t="s">
        <v>358</v>
      </c>
      <c r="B3" s="400"/>
      <c r="C3" s="400"/>
      <c r="D3" s="400"/>
      <c r="E3" s="400"/>
      <c r="F3" s="400"/>
      <c r="G3" s="400"/>
      <c r="H3" s="400"/>
      <c r="I3" s="400"/>
      <c r="J3" s="400"/>
      <c r="K3" s="400"/>
      <c r="L3" s="400"/>
      <c r="M3" s="400"/>
      <c r="N3" s="400"/>
    </row>
    <row r="4" spans="1:16384" s="179" customFormat="1" ht="22" customHeight="1" x14ac:dyDescent="0.35">
      <c r="A4" s="210" t="s">
        <v>221</v>
      </c>
      <c r="B4" s="206"/>
      <c r="C4" s="206"/>
      <c r="D4" s="206"/>
      <c r="E4" s="206"/>
      <c r="F4" s="206"/>
      <c r="G4" s="206"/>
      <c r="H4" s="206"/>
      <c r="I4" s="206"/>
      <c r="J4" s="206"/>
      <c r="K4" s="206"/>
      <c r="L4" s="206"/>
      <c r="M4" s="206"/>
      <c r="N4" s="206"/>
    </row>
    <row r="5" spans="1:16384" s="172" customFormat="1" ht="39" customHeight="1" x14ac:dyDescent="0.35">
      <c r="A5" s="401" t="s">
        <v>359</v>
      </c>
      <c r="B5" s="401"/>
      <c r="C5" s="401"/>
      <c r="D5" s="401"/>
      <c r="E5" s="401"/>
      <c r="F5" s="401"/>
      <c r="G5" s="401"/>
      <c r="H5" s="401"/>
      <c r="I5" s="401"/>
      <c r="J5" s="401"/>
      <c r="K5" s="401"/>
      <c r="L5" s="401"/>
      <c r="M5" s="401"/>
      <c r="N5" s="401"/>
    </row>
    <row r="6" spans="1:16384" s="181" customFormat="1" ht="15.5" x14ac:dyDescent="0.35">
      <c r="B6" s="180" t="s">
        <v>138</v>
      </c>
      <c r="C6" s="180"/>
      <c r="J6" s="180" t="s">
        <v>139</v>
      </c>
    </row>
    <row r="7" spans="1:16384" ht="15.5" x14ac:dyDescent="0.35">
      <c r="A7" s="396" t="s">
        <v>175</v>
      </c>
      <c r="B7" s="396"/>
      <c r="C7" s="396"/>
      <c r="D7" s="396"/>
      <c r="E7" s="396"/>
      <c r="F7" s="396"/>
      <c r="G7" s="396"/>
      <c r="H7" s="395" t="s">
        <v>160</v>
      </c>
      <c r="I7" s="395"/>
      <c r="J7" s="395"/>
      <c r="K7" s="395"/>
      <c r="L7" s="395"/>
      <c r="M7" s="395"/>
      <c r="N7" s="395"/>
      <c r="O7" s="395"/>
    </row>
    <row r="8" spans="1:16384" ht="15.5" x14ac:dyDescent="0.35">
      <c r="A8" s="396" t="s">
        <v>176</v>
      </c>
      <c r="B8" s="396"/>
      <c r="C8" s="396"/>
      <c r="D8" s="396"/>
      <c r="E8" s="396"/>
      <c r="F8" s="396"/>
      <c r="G8" s="396"/>
      <c r="H8" s="396" t="s">
        <v>161</v>
      </c>
      <c r="I8" s="396"/>
      <c r="J8" s="396"/>
      <c r="K8" s="396"/>
      <c r="L8" s="396"/>
      <c r="M8" s="396"/>
      <c r="N8" s="396"/>
      <c r="O8" s="396"/>
    </row>
    <row r="9" spans="1:16384" ht="15.5" x14ac:dyDescent="0.35">
      <c r="A9" s="396" t="s">
        <v>158</v>
      </c>
      <c r="B9" s="396"/>
      <c r="C9" s="396"/>
      <c r="D9" s="396"/>
      <c r="E9" s="396"/>
      <c r="F9" s="396"/>
      <c r="G9" s="396"/>
      <c r="H9" s="395" t="s">
        <v>162</v>
      </c>
      <c r="I9" s="395"/>
      <c r="J9" s="395"/>
      <c r="K9" s="395"/>
      <c r="L9" s="395"/>
      <c r="M9" s="395"/>
      <c r="N9" s="395"/>
      <c r="O9" s="395"/>
    </row>
    <row r="10" spans="1:16384" ht="15.5" x14ac:dyDescent="0.35">
      <c r="A10" s="396" t="s">
        <v>159</v>
      </c>
      <c r="B10" s="396"/>
      <c r="C10" s="396"/>
      <c r="D10" s="396"/>
      <c r="E10" s="396"/>
      <c r="F10" s="396"/>
      <c r="G10" s="396"/>
      <c r="H10" s="395" t="s">
        <v>170</v>
      </c>
      <c r="I10" s="395"/>
      <c r="J10" s="395"/>
      <c r="K10" s="395"/>
      <c r="L10" s="395"/>
      <c r="M10" s="395"/>
      <c r="N10" s="395"/>
      <c r="O10" s="395"/>
    </row>
    <row r="11" spans="1:16384" s="174" customFormat="1" ht="15.5" x14ac:dyDescent="0.35">
      <c r="A11" s="396" t="s">
        <v>177</v>
      </c>
      <c r="B11" s="396"/>
      <c r="C11" s="396"/>
      <c r="D11" s="396"/>
      <c r="E11" s="396"/>
      <c r="F11" s="396"/>
      <c r="G11" s="396"/>
      <c r="H11" s="396" t="s">
        <v>178</v>
      </c>
      <c r="I11" s="396"/>
      <c r="J11" s="396"/>
      <c r="K11" s="396"/>
      <c r="L11" s="396"/>
      <c r="M11" s="396"/>
      <c r="N11" s="396"/>
      <c r="O11" s="396"/>
    </row>
    <row r="12" spans="1:16384" s="174" customFormat="1" ht="15.5" x14ac:dyDescent="0.35">
      <c r="A12" s="396"/>
      <c r="B12" s="396"/>
      <c r="C12" s="396"/>
      <c r="D12" s="396"/>
      <c r="E12" s="396"/>
      <c r="F12" s="396"/>
      <c r="G12" s="396"/>
      <c r="H12" s="396" t="s">
        <v>179</v>
      </c>
      <c r="I12" s="396"/>
      <c r="J12" s="396"/>
      <c r="K12" s="396"/>
      <c r="L12" s="396"/>
      <c r="M12" s="396"/>
      <c r="N12" s="396"/>
      <c r="O12" s="396"/>
    </row>
    <row r="13" spans="1:16384" s="179" customFormat="1" ht="30" customHeight="1" x14ac:dyDescent="0.35">
      <c r="A13" s="402" t="s">
        <v>310</v>
      </c>
      <c r="B13" s="402"/>
      <c r="C13" s="402"/>
      <c r="D13" s="402"/>
      <c r="E13" s="402"/>
      <c r="F13" s="402"/>
      <c r="G13" s="402"/>
      <c r="H13" s="402"/>
      <c r="I13" s="402"/>
      <c r="J13" s="402"/>
      <c r="K13" s="402"/>
      <c r="L13" s="402"/>
      <c r="M13" s="402"/>
      <c r="N13" s="402"/>
      <c r="O13" s="222"/>
    </row>
    <row r="14" spans="1:16384" s="224" customFormat="1" ht="14.5" customHeight="1" x14ac:dyDescent="0.35">
      <c r="A14" s="399" t="s">
        <v>58</v>
      </c>
      <c r="B14" s="399"/>
      <c r="C14" s="399"/>
      <c r="D14" s="399"/>
      <c r="E14" s="399"/>
      <c r="F14" s="399"/>
      <c r="G14" s="399"/>
      <c r="H14" s="399"/>
      <c r="I14" s="399"/>
      <c r="J14" s="399"/>
      <c r="K14" s="399"/>
    </row>
    <row r="15" spans="1:16384" s="224" customFormat="1" ht="14.5" customHeight="1" x14ac:dyDescent="0.35">
      <c r="A15" s="221" t="s">
        <v>360</v>
      </c>
      <c r="B15" s="225"/>
      <c r="C15" s="225"/>
      <c r="D15" s="225"/>
      <c r="E15" s="225"/>
      <c r="F15" s="225"/>
      <c r="G15" s="225"/>
      <c r="H15" s="225"/>
      <c r="I15" s="225"/>
      <c r="J15" s="225"/>
      <c r="K15" s="225"/>
    </row>
    <row r="16" spans="1:16384" s="224" customFormat="1" ht="14.5" customHeight="1" x14ac:dyDescent="0.35">
      <c r="A16" s="383" t="s">
        <v>316</v>
      </c>
      <c r="B16" s="383"/>
      <c r="C16" s="383"/>
      <c r="D16" s="383"/>
      <c r="E16" s="383"/>
      <c r="F16" s="383"/>
      <c r="G16" s="383"/>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3"/>
      <c r="BC16" s="383"/>
      <c r="BD16" s="383"/>
      <c r="BE16" s="383"/>
      <c r="BF16" s="383"/>
      <c r="BG16" s="383"/>
      <c r="BH16" s="383"/>
      <c r="BI16" s="383"/>
      <c r="BJ16" s="383"/>
      <c r="BK16" s="383"/>
      <c r="BL16" s="383"/>
      <c r="BM16" s="383"/>
      <c r="BN16" s="383"/>
      <c r="BO16" s="383"/>
      <c r="BP16" s="383"/>
      <c r="BQ16" s="383"/>
      <c r="BR16" s="383"/>
      <c r="BS16" s="383"/>
      <c r="BT16" s="383"/>
      <c r="BU16" s="383"/>
      <c r="BV16" s="383"/>
      <c r="BW16" s="383"/>
      <c r="BX16" s="383"/>
      <c r="BY16" s="383"/>
      <c r="BZ16" s="383"/>
      <c r="CA16" s="383"/>
      <c r="CB16" s="383"/>
      <c r="CC16" s="383"/>
      <c r="CD16" s="383"/>
      <c r="CE16" s="383"/>
      <c r="CF16" s="383"/>
      <c r="CG16" s="383"/>
      <c r="CH16" s="383"/>
      <c r="CI16" s="383"/>
      <c r="CJ16" s="383"/>
      <c r="CK16" s="383"/>
      <c r="CL16" s="383"/>
      <c r="CM16" s="383"/>
      <c r="CN16" s="383"/>
      <c r="CO16" s="383"/>
      <c r="CP16" s="383"/>
      <c r="CQ16" s="383"/>
      <c r="CR16" s="383"/>
      <c r="CS16" s="383"/>
      <c r="CT16" s="383"/>
      <c r="CU16" s="383"/>
      <c r="CV16" s="383"/>
      <c r="CW16" s="383"/>
      <c r="CX16" s="383"/>
      <c r="CY16" s="383"/>
      <c r="CZ16" s="383"/>
      <c r="DA16" s="383"/>
      <c r="DB16" s="383"/>
      <c r="DC16" s="383"/>
      <c r="DD16" s="383"/>
      <c r="DE16" s="383"/>
      <c r="DF16" s="383"/>
      <c r="DG16" s="383"/>
      <c r="DH16" s="383"/>
      <c r="DI16" s="383"/>
      <c r="DJ16" s="383"/>
      <c r="DK16" s="383"/>
      <c r="DL16" s="383"/>
      <c r="DM16" s="383"/>
      <c r="DN16" s="383"/>
      <c r="DO16" s="383"/>
      <c r="DP16" s="383"/>
      <c r="DQ16" s="383"/>
      <c r="DR16" s="383"/>
      <c r="DS16" s="383"/>
      <c r="DT16" s="383"/>
      <c r="DU16" s="383"/>
      <c r="DV16" s="383"/>
      <c r="DW16" s="383"/>
      <c r="DX16" s="383"/>
      <c r="DY16" s="383"/>
      <c r="DZ16" s="383"/>
      <c r="EA16" s="383"/>
      <c r="EB16" s="383"/>
      <c r="EC16" s="383"/>
      <c r="ED16" s="383"/>
      <c r="EE16" s="383"/>
      <c r="EF16" s="383"/>
      <c r="EG16" s="383"/>
      <c r="EH16" s="383"/>
      <c r="EI16" s="383"/>
      <c r="EJ16" s="383"/>
      <c r="EK16" s="383"/>
      <c r="EL16" s="383"/>
      <c r="EM16" s="383"/>
      <c r="EN16" s="383"/>
      <c r="EO16" s="383"/>
      <c r="EP16" s="383"/>
      <c r="EQ16" s="383"/>
      <c r="ER16" s="383"/>
      <c r="ES16" s="383"/>
      <c r="ET16" s="383"/>
      <c r="EU16" s="383"/>
      <c r="EV16" s="383"/>
      <c r="EW16" s="383"/>
      <c r="EX16" s="383"/>
      <c r="EY16" s="383"/>
      <c r="EZ16" s="383"/>
      <c r="FA16" s="383"/>
      <c r="FB16" s="383"/>
      <c r="FC16" s="383"/>
      <c r="FD16" s="383"/>
      <c r="FE16" s="383"/>
      <c r="FF16" s="383"/>
      <c r="FG16" s="383"/>
      <c r="FH16" s="383"/>
      <c r="FI16" s="383"/>
      <c r="FJ16" s="383"/>
      <c r="FK16" s="383"/>
      <c r="FL16" s="383"/>
      <c r="FM16" s="383"/>
      <c r="FN16" s="383"/>
      <c r="FO16" s="383"/>
      <c r="FP16" s="383"/>
      <c r="FQ16" s="383"/>
      <c r="FR16" s="383"/>
      <c r="FS16" s="383"/>
      <c r="FT16" s="383"/>
      <c r="FU16" s="383"/>
      <c r="FV16" s="383"/>
      <c r="FW16" s="383"/>
      <c r="FX16" s="383"/>
      <c r="FY16" s="383"/>
      <c r="FZ16" s="383"/>
      <c r="GA16" s="383"/>
      <c r="GB16" s="383"/>
      <c r="GC16" s="383"/>
      <c r="GD16" s="383"/>
      <c r="GE16" s="383"/>
      <c r="GF16" s="383"/>
      <c r="GG16" s="383"/>
      <c r="GH16" s="383"/>
      <c r="GI16" s="383"/>
      <c r="GJ16" s="383"/>
      <c r="GK16" s="383"/>
      <c r="GL16" s="383"/>
      <c r="GM16" s="383"/>
      <c r="GN16" s="383"/>
      <c r="GO16" s="383"/>
      <c r="GP16" s="383"/>
      <c r="GQ16" s="383"/>
      <c r="GR16" s="383"/>
      <c r="GS16" s="383"/>
      <c r="GT16" s="383"/>
      <c r="GU16" s="383"/>
      <c r="GV16" s="383"/>
      <c r="GW16" s="383"/>
      <c r="GX16" s="383"/>
      <c r="GY16" s="383"/>
      <c r="GZ16" s="383"/>
      <c r="HA16" s="383"/>
      <c r="HB16" s="383"/>
      <c r="HC16" s="383"/>
      <c r="HD16" s="383"/>
      <c r="HE16" s="383"/>
      <c r="HF16" s="383"/>
      <c r="HG16" s="383"/>
      <c r="HH16" s="383"/>
      <c r="HI16" s="383"/>
      <c r="HJ16" s="383"/>
      <c r="HK16" s="383"/>
      <c r="HL16" s="383"/>
      <c r="HM16" s="383"/>
      <c r="HN16" s="383"/>
      <c r="HO16" s="383"/>
      <c r="HP16" s="383"/>
      <c r="HQ16" s="383"/>
      <c r="HR16" s="383"/>
      <c r="HS16" s="383"/>
      <c r="HT16" s="383"/>
      <c r="HU16" s="383"/>
      <c r="HV16" s="383"/>
      <c r="HW16" s="383"/>
      <c r="HX16" s="383"/>
      <c r="HY16" s="383"/>
      <c r="HZ16" s="383"/>
      <c r="IA16" s="383"/>
      <c r="IB16" s="383"/>
      <c r="IC16" s="383"/>
      <c r="ID16" s="383"/>
      <c r="IE16" s="383"/>
      <c r="IF16" s="383"/>
      <c r="IG16" s="383"/>
      <c r="IH16" s="383"/>
      <c r="II16" s="383"/>
      <c r="IJ16" s="383"/>
      <c r="IK16" s="383"/>
      <c r="IL16" s="383"/>
      <c r="IM16" s="383"/>
      <c r="IN16" s="383"/>
      <c r="IO16" s="383"/>
      <c r="IP16" s="383"/>
      <c r="IQ16" s="383"/>
      <c r="IR16" s="383"/>
      <c r="IS16" s="383"/>
      <c r="IT16" s="383"/>
      <c r="IU16" s="383"/>
      <c r="IV16" s="383"/>
      <c r="IW16" s="383"/>
      <c r="IX16" s="383"/>
      <c r="IY16" s="383"/>
      <c r="IZ16" s="383"/>
      <c r="JA16" s="383"/>
      <c r="JB16" s="383"/>
      <c r="JC16" s="383"/>
      <c r="JD16" s="383"/>
      <c r="JE16" s="383"/>
      <c r="JF16" s="383"/>
      <c r="JG16" s="383"/>
      <c r="JH16" s="383"/>
      <c r="JI16" s="383"/>
      <c r="JJ16" s="383"/>
      <c r="JK16" s="383"/>
      <c r="JL16" s="383"/>
      <c r="JM16" s="383"/>
      <c r="JN16" s="383"/>
      <c r="JO16" s="383"/>
      <c r="JP16" s="383"/>
      <c r="JQ16" s="383"/>
      <c r="JR16" s="383"/>
      <c r="JS16" s="383"/>
      <c r="JT16" s="383"/>
      <c r="JU16" s="383"/>
      <c r="JV16" s="383"/>
      <c r="JW16" s="383"/>
      <c r="JX16" s="383"/>
      <c r="JY16" s="383"/>
      <c r="JZ16" s="383"/>
      <c r="KA16" s="383"/>
      <c r="KB16" s="383"/>
      <c r="KC16" s="383"/>
      <c r="KD16" s="383"/>
      <c r="KE16" s="383"/>
      <c r="KF16" s="383"/>
      <c r="KG16" s="383"/>
      <c r="KH16" s="383"/>
      <c r="KI16" s="383"/>
      <c r="KJ16" s="383"/>
      <c r="KK16" s="383"/>
      <c r="KL16" s="383"/>
      <c r="KM16" s="383"/>
      <c r="KN16" s="383"/>
      <c r="KO16" s="383"/>
      <c r="KP16" s="383"/>
      <c r="KQ16" s="383"/>
      <c r="KR16" s="383"/>
      <c r="KS16" s="383"/>
      <c r="KT16" s="383"/>
      <c r="KU16" s="383"/>
      <c r="KV16" s="383"/>
      <c r="KW16" s="383"/>
      <c r="KX16" s="383"/>
      <c r="KY16" s="383"/>
      <c r="KZ16" s="383"/>
      <c r="LA16" s="383"/>
      <c r="LB16" s="383"/>
      <c r="LC16" s="383"/>
      <c r="LD16" s="383"/>
      <c r="LE16" s="383"/>
      <c r="LF16" s="383"/>
      <c r="LG16" s="383"/>
      <c r="LH16" s="383"/>
      <c r="LI16" s="383"/>
      <c r="LJ16" s="383"/>
      <c r="LK16" s="383"/>
      <c r="LL16" s="383"/>
      <c r="LM16" s="383"/>
      <c r="LN16" s="383"/>
      <c r="LO16" s="383"/>
      <c r="LP16" s="383"/>
      <c r="LQ16" s="383"/>
      <c r="LR16" s="383"/>
      <c r="LS16" s="383"/>
      <c r="LT16" s="383"/>
      <c r="LU16" s="383"/>
      <c r="LV16" s="383"/>
      <c r="LW16" s="383"/>
      <c r="LX16" s="383"/>
      <c r="LY16" s="383"/>
      <c r="LZ16" s="383"/>
      <c r="MA16" s="383"/>
      <c r="MB16" s="383"/>
      <c r="MC16" s="383"/>
      <c r="MD16" s="383"/>
      <c r="ME16" s="383"/>
      <c r="MF16" s="383"/>
      <c r="MG16" s="383"/>
      <c r="MH16" s="383"/>
      <c r="MI16" s="383"/>
      <c r="MJ16" s="383"/>
      <c r="MK16" s="383"/>
      <c r="ML16" s="383"/>
      <c r="MM16" s="383"/>
      <c r="MN16" s="383"/>
      <c r="MO16" s="383"/>
      <c r="MP16" s="383"/>
      <c r="MQ16" s="383"/>
      <c r="MR16" s="383"/>
      <c r="MS16" s="383"/>
      <c r="MT16" s="383"/>
      <c r="MU16" s="383"/>
      <c r="MV16" s="383"/>
      <c r="MW16" s="383"/>
      <c r="MX16" s="383"/>
      <c r="MY16" s="383"/>
      <c r="MZ16" s="383"/>
      <c r="NA16" s="383"/>
      <c r="NB16" s="383"/>
      <c r="NC16" s="383"/>
      <c r="ND16" s="383"/>
      <c r="NE16" s="383"/>
      <c r="NF16" s="383"/>
      <c r="NG16" s="383"/>
      <c r="NH16" s="383"/>
      <c r="NI16" s="383"/>
      <c r="NJ16" s="383"/>
      <c r="NK16" s="383"/>
      <c r="NL16" s="383"/>
      <c r="NM16" s="383"/>
      <c r="NN16" s="383"/>
      <c r="NO16" s="383"/>
      <c r="NP16" s="383"/>
      <c r="NQ16" s="383"/>
      <c r="NR16" s="383"/>
      <c r="NS16" s="383"/>
      <c r="NT16" s="383"/>
      <c r="NU16" s="383"/>
      <c r="NV16" s="383"/>
      <c r="NW16" s="383"/>
      <c r="NX16" s="383"/>
      <c r="NY16" s="383"/>
      <c r="NZ16" s="383"/>
      <c r="OA16" s="383"/>
      <c r="OB16" s="383"/>
      <c r="OC16" s="383"/>
      <c r="OD16" s="383"/>
      <c r="OE16" s="383"/>
      <c r="OF16" s="383"/>
      <c r="OG16" s="383"/>
      <c r="OH16" s="383"/>
      <c r="OI16" s="383"/>
      <c r="OJ16" s="383"/>
      <c r="OK16" s="383"/>
      <c r="OL16" s="383"/>
      <c r="OM16" s="383"/>
      <c r="ON16" s="383"/>
      <c r="OO16" s="383"/>
      <c r="OP16" s="383"/>
      <c r="OQ16" s="383"/>
      <c r="OR16" s="383"/>
      <c r="OS16" s="383"/>
      <c r="OT16" s="383"/>
      <c r="OU16" s="383"/>
      <c r="OV16" s="383"/>
      <c r="OW16" s="383"/>
      <c r="OX16" s="383"/>
      <c r="OY16" s="383"/>
      <c r="OZ16" s="383"/>
      <c r="PA16" s="383"/>
      <c r="PB16" s="383"/>
      <c r="PC16" s="383"/>
      <c r="PD16" s="383"/>
      <c r="PE16" s="383"/>
      <c r="PF16" s="383"/>
      <c r="PG16" s="383"/>
      <c r="PH16" s="383"/>
      <c r="PI16" s="383"/>
      <c r="PJ16" s="383"/>
      <c r="PK16" s="383"/>
      <c r="PL16" s="383"/>
      <c r="PM16" s="383"/>
      <c r="PN16" s="383"/>
      <c r="PO16" s="383"/>
      <c r="PP16" s="383"/>
      <c r="PQ16" s="383"/>
      <c r="PR16" s="383"/>
      <c r="PS16" s="383"/>
      <c r="PT16" s="383"/>
      <c r="PU16" s="383"/>
      <c r="PV16" s="383"/>
      <c r="PW16" s="383"/>
      <c r="PX16" s="383"/>
      <c r="PY16" s="383"/>
      <c r="PZ16" s="383"/>
      <c r="QA16" s="383"/>
      <c r="QB16" s="383"/>
      <c r="QC16" s="383"/>
      <c r="QD16" s="383"/>
      <c r="QE16" s="383"/>
      <c r="QF16" s="383"/>
      <c r="QG16" s="383"/>
      <c r="QH16" s="383"/>
      <c r="QI16" s="383"/>
      <c r="QJ16" s="383"/>
      <c r="QK16" s="383"/>
      <c r="QL16" s="383"/>
      <c r="QM16" s="383"/>
      <c r="QN16" s="383"/>
      <c r="QO16" s="383"/>
      <c r="QP16" s="383"/>
      <c r="QQ16" s="383"/>
      <c r="QR16" s="383"/>
      <c r="QS16" s="383"/>
      <c r="QT16" s="383"/>
      <c r="QU16" s="383"/>
      <c r="QV16" s="383"/>
      <c r="QW16" s="383"/>
      <c r="QX16" s="383"/>
      <c r="QY16" s="383"/>
      <c r="QZ16" s="383"/>
      <c r="RA16" s="383"/>
      <c r="RB16" s="383"/>
      <c r="RC16" s="383"/>
      <c r="RD16" s="383"/>
      <c r="RE16" s="383"/>
      <c r="RF16" s="383"/>
      <c r="RG16" s="383"/>
      <c r="RH16" s="383"/>
      <c r="RI16" s="383"/>
      <c r="RJ16" s="383"/>
      <c r="RK16" s="383"/>
      <c r="RL16" s="383"/>
      <c r="RM16" s="383"/>
      <c r="RN16" s="383"/>
      <c r="RO16" s="383"/>
      <c r="RP16" s="383"/>
      <c r="RQ16" s="383"/>
      <c r="RR16" s="383"/>
      <c r="RS16" s="383"/>
      <c r="RT16" s="383"/>
      <c r="RU16" s="383"/>
      <c r="RV16" s="383"/>
      <c r="RW16" s="383"/>
      <c r="RX16" s="383"/>
      <c r="RY16" s="383"/>
      <c r="RZ16" s="383"/>
      <c r="SA16" s="383"/>
      <c r="SB16" s="383"/>
      <c r="SC16" s="383"/>
      <c r="SD16" s="383"/>
      <c r="SE16" s="383"/>
      <c r="SF16" s="383"/>
      <c r="SG16" s="383"/>
      <c r="SH16" s="383"/>
      <c r="SI16" s="383"/>
      <c r="SJ16" s="383"/>
      <c r="SK16" s="383"/>
      <c r="SL16" s="383"/>
      <c r="SM16" s="383"/>
      <c r="SN16" s="383"/>
      <c r="SO16" s="383"/>
      <c r="SP16" s="383"/>
      <c r="SQ16" s="383"/>
      <c r="SR16" s="383"/>
      <c r="SS16" s="383"/>
      <c r="ST16" s="383"/>
      <c r="SU16" s="383"/>
      <c r="SV16" s="383"/>
      <c r="SW16" s="383"/>
      <c r="SX16" s="383"/>
      <c r="SY16" s="383"/>
      <c r="SZ16" s="383"/>
      <c r="TA16" s="383"/>
      <c r="TB16" s="383"/>
      <c r="TC16" s="383"/>
      <c r="TD16" s="383"/>
      <c r="TE16" s="383"/>
      <c r="TF16" s="383"/>
      <c r="TG16" s="383"/>
      <c r="TH16" s="383"/>
      <c r="TI16" s="383"/>
      <c r="TJ16" s="383"/>
      <c r="TK16" s="383"/>
      <c r="TL16" s="383"/>
      <c r="TM16" s="383"/>
      <c r="TN16" s="383"/>
      <c r="TO16" s="383"/>
      <c r="TP16" s="383"/>
      <c r="TQ16" s="383"/>
      <c r="TR16" s="383"/>
      <c r="TS16" s="383"/>
      <c r="TT16" s="383"/>
      <c r="TU16" s="383"/>
      <c r="TV16" s="383"/>
      <c r="TW16" s="383"/>
      <c r="TX16" s="383"/>
      <c r="TY16" s="383"/>
      <c r="TZ16" s="383"/>
      <c r="UA16" s="383"/>
      <c r="UB16" s="383"/>
      <c r="UC16" s="383"/>
      <c r="UD16" s="383"/>
      <c r="UE16" s="383"/>
      <c r="UF16" s="383"/>
      <c r="UG16" s="383"/>
      <c r="UH16" s="383"/>
      <c r="UI16" s="383"/>
      <c r="UJ16" s="383"/>
      <c r="UK16" s="383"/>
      <c r="UL16" s="383"/>
      <c r="UM16" s="383"/>
      <c r="UN16" s="383"/>
      <c r="UO16" s="383"/>
      <c r="UP16" s="383"/>
      <c r="UQ16" s="383"/>
      <c r="UR16" s="383"/>
      <c r="US16" s="383"/>
      <c r="UT16" s="383"/>
      <c r="UU16" s="383"/>
      <c r="UV16" s="383"/>
      <c r="UW16" s="383"/>
      <c r="UX16" s="383"/>
      <c r="UY16" s="383"/>
      <c r="UZ16" s="383"/>
      <c r="VA16" s="383"/>
      <c r="VB16" s="383"/>
      <c r="VC16" s="383"/>
      <c r="VD16" s="383"/>
      <c r="VE16" s="383"/>
      <c r="VF16" s="383"/>
      <c r="VG16" s="383"/>
      <c r="VH16" s="383"/>
      <c r="VI16" s="383"/>
      <c r="VJ16" s="383"/>
      <c r="VK16" s="383"/>
      <c r="VL16" s="383"/>
      <c r="VM16" s="383"/>
      <c r="VN16" s="383"/>
      <c r="VO16" s="383"/>
      <c r="VP16" s="383"/>
      <c r="VQ16" s="383"/>
      <c r="VR16" s="383"/>
      <c r="VS16" s="383"/>
      <c r="VT16" s="383"/>
      <c r="VU16" s="383"/>
      <c r="VV16" s="383"/>
      <c r="VW16" s="383"/>
      <c r="VX16" s="383"/>
      <c r="VY16" s="383"/>
      <c r="VZ16" s="383"/>
      <c r="WA16" s="383"/>
      <c r="WB16" s="383"/>
      <c r="WC16" s="383"/>
      <c r="WD16" s="383"/>
      <c r="WE16" s="383"/>
      <c r="WF16" s="383"/>
      <c r="WG16" s="383"/>
      <c r="WH16" s="383"/>
      <c r="WI16" s="383"/>
      <c r="WJ16" s="383"/>
      <c r="WK16" s="383"/>
      <c r="WL16" s="383"/>
      <c r="WM16" s="383"/>
      <c r="WN16" s="383"/>
      <c r="WO16" s="383"/>
      <c r="WP16" s="383"/>
      <c r="WQ16" s="383"/>
      <c r="WR16" s="383"/>
      <c r="WS16" s="383"/>
      <c r="WT16" s="383"/>
      <c r="WU16" s="383"/>
      <c r="WV16" s="383"/>
      <c r="WW16" s="383"/>
      <c r="WX16" s="383"/>
      <c r="WY16" s="383"/>
      <c r="WZ16" s="383"/>
      <c r="XA16" s="383"/>
      <c r="XB16" s="383"/>
      <c r="XC16" s="383"/>
      <c r="XD16" s="383"/>
      <c r="XE16" s="383"/>
      <c r="XF16" s="383"/>
      <c r="XG16" s="383"/>
      <c r="XH16" s="383"/>
      <c r="XI16" s="383"/>
      <c r="XJ16" s="383"/>
      <c r="XK16" s="383"/>
      <c r="XL16" s="383"/>
      <c r="XM16" s="383"/>
      <c r="XN16" s="383"/>
      <c r="XO16" s="383"/>
      <c r="XP16" s="383"/>
      <c r="XQ16" s="383"/>
      <c r="XR16" s="383"/>
      <c r="XS16" s="383"/>
      <c r="XT16" s="383"/>
      <c r="XU16" s="383"/>
      <c r="XV16" s="383"/>
      <c r="XW16" s="383"/>
      <c r="XX16" s="383"/>
      <c r="XY16" s="383"/>
      <c r="XZ16" s="383"/>
      <c r="YA16" s="383"/>
      <c r="YB16" s="383"/>
      <c r="YC16" s="383"/>
      <c r="YD16" s="383"/>
      <c r="YE16" s="383"/>
      <c r="YF16" s="383"/>
      <c r="YG16" s="383"/>
      <c r="YH16" s="383"/>
      <c r="YI16" s="383"/>
      <c r="YJ16" s="383"/>
      <c r="YK16" s="383"/>
      <c r="YL16" s="383"/>
      <c r="YM16" s="383"/>
      <c r="YN16" s="383"/>
      <c r="YO16" s="383"/>
      <c r="YP16" s="383"/>
      <c r="YQ16" s="383"/>
      <c r="YR16" s="383"/>
      <c r="YS16" s="383"/>
      <c r="YT16" s="383"/>
      <c r="YU16" s="383"/>
      <c r="YV16" s="383"/>
      <c r="YW16" s="383"/>
      <c r="YX16" s="383"/>
      <c r="YY16" s="383"/>
      <c r="YZ16" s="383"/>
      <c r="ZA16" s="383"/>
      <c r="ZB16" s="383"/>
      <c r="ZC16" s="383"/>
      <c r="ZD16" s="383"/>
      <c r="ZE16" s="383"/>
      <c r="ZF16" s="383"/>
      <c r="ZG16" s="383"/>
      <c r="ZH16" s="383"/>
      <c r="ZI16" s="383"/>
      <c r="ZJ16" s="383"/>
      <c r="ZK16" s="383"/>
      <c r="ZL16" s="383"/>
      <c r="ZM16" s="383"/>
      <c r="ZN16" s="383"/>
      <c r="ZO16" s="383"/>
      <c r="ZP16" s="383"/>
      <c r="ZQ16" s="383"/>
      <c r="ZR16" s="383"/>
      <c r="ZS16" s="383"/>
      <c r="ZT16" s="383"/>
      <c r="ZU16" s="383"/>
      <c r="ZV16" s="383"/>
      <c r="ZW16" s="383"/>
      <c r="ZX16" s="383"/>
      <c r="ZY16" s="383"/>
      <c r="ZZ16" s="383"/>
      <c r="AAA16" s="383"/>
      <c r="AAB16" s="383"/>
      <c r="AAC16" s="383"/>
      <c r="AAD16" s="383"/>
      <c r="AAE16" s="383"/>
      <c r="AAF16" s="383"/>
      <c r="AAG16" s="383"/>
      <c r="AAH16" s="383"/>
      <c r="AAI16" s="383"/>
      <c r="AAJ16" s="383"/>
      <c r="AAK16" s="383"/>
      <c r="AAL16" s="383"/>
      <c r="AAM16" s="383"/>
      <c r="AAN16" s="383"/>
      <c r="AAO16" s="383"/>
      <c r="AAP16" s="383"/>
      <c r="AAQ16" s="383"/>
      <c r="AAR16" s="383"/>
      <c r="AAS16" s="383"/>
      <c r="AAT16" s="383"/>
      <c r="AAU16" s="383"/>
      <c r="AAV16" s="383"/>
      <c r="AAW16" s="383"/>
      <c r="AAX16" s="383"/>
      <c r="AAY16" s="383"/>
      <c r="AAZ16" s="383"/>
      <c r="ABA16" s="383"/>
      <c r="ABB16" s="383"/>
      <c r="ABC16" s="383"/>
      <c r="ABD16" s="383"/>
      <c r="ABE16" s="383"/>
      <c r="ABF16" s="383"/>
      <c r="ABG16" s="383"/>
      <c r="ABH16" s="383"/>
      <c r="ABI16" s="383"/>
      <c r="ABJ16" s="383"/>
      <c r="ABK16" s="383"/>
      <c r="ABL16" s="383"/>
      <c r="ABM16" s="383"/>
      <c r="ABN16" s="383"/>
      <c r="ABO16" s="383"/>
      <c r="ABP16" s="383"/>
      <c r="ABQ16" s="383"/>
      <c r="ABR16" s="383"/>
      <c r="ABS16" s="383"/>
      <c r="ABT16" s="383"/>
      <c r="ABU16" s="383"/>
      <c r="ABV16" s="383"/>
      <c r="ABW16" s="383"/>
      <c r="ABX16" s="383"/>
      <c r="ABY16" s="383"/>
      <c r="ABZ16" s="383"/>
      <c r="ACA16" s="383"/>
      <c r="ACB16" s="383"/>
      <c r="ACC16" s="383"/>
      <c r="ACD16" s="383"/>
      <c r="ACE16" s="383"/>
      <c r="ACF16" s="383"/>
      <c r="ACG16" s="383"/>
      <c r="ACH16" s="383"/>
      <c r="ACI16" s="383"/>
      <c r="ACJ16" s="383"/>
      <c r="ACK16" s="383"/>
      <c r="ACL16" s="383"/>
      <c r="ACM16" s="383"/>
      <c r="ACN16" s="383"/>
      <c r="ACO16" s="383"/>
      <c r="ACP16" s="383"/>
      <c r="ACQ16" s="383"/>
      <c r="ACR16" s="383"/>
      <c r="ACS16" s="383"/>
      <c r="ACT16" s="383"/>
      <c r="ACU16" s="383"/>
      <c r="ACV16" s="383"/>
      <c r="ACW16" s="383"/>
      <c r="ACX16" s="383"/>
      <c r="ACY16" s="383"/>
      <c r="ACZ16" s="383"/>
      <c r="ADA16" s="383"/>
      <c r="ADB16" s="383"/>
      <c r="ADC16" s="383"/>
      <c r="ADD16" s="383"/>
      <c r="ADE16" s="383"/>
      <c r="ADF16" s="383"/>
      <c r="ADG16" s="383"/>
      <c r="ADH16" s="383"/>
      <c r="ADI16" s="383"/>
      <c r="ADJ16" s="383"/>
      <c r="ADK16" s="383"/>
      <c r="ADL16" s="383"/>
      <c r="ADM16" s="383"/>
      <c r="ADN16" s="383"/>
      <c r="ADO16" s="383"/>
      <c r="ADP16" s="383"/>
      <c r="ADQ16" s="383"/>
      <c r="ADR16" s="383"/>
      <c r="ADS16" s="383"/>
      <c r="ADT16" s="383"/>
      <c r="ADU16" s="383"/>
      <c r="ADV16" s="383"/>
      <c r="ADW16" s="383"/>
      <c r="ADX16" s="383"/>
      <c r="ADY16" s="383"/>
      <c r="ADZ16" s="383"/>
      <c r="AEA16" s="383"/>
      <c r="AEB16" s="383"/>
      <c r="AEC16" s="383"/>
      <c r="AED16" s="383"/>
      <c r="AEE16" s="383"/>
      <c r="AEF16" s="383"/>
      <c r="AEG16" s="383"/>
      <c r="AEH16" s="383"/>
      <c r="AEI16" s="383"/>
      <c r="AEJ16" s="383"/>
      <c r="AEK16" s="383"/>
      <c r="AEL16" s="383"/>
      <c r="AEM16" s="383"/>
      <c r="AEN16" s="383"/>
      <c r="AEO16" s="383"/>
      <c r="AEP16" s="383"/>
      <c r="AEQ16" s="383"/>
      <c r="AER16" s="383"/>
      <c r="AES16" s="383"/>
      <c r="AET16" s="383"/>
      <c r="AEU16" s="383"/>
      <c r="AEV16" s="383"/>
      <c r="AEW16" s="383"/>
      <c r="AEX16" s="383"/>
      <c r="AEY16" s="383"/>
      <c r="AEZ16" s="383"/>
      <c r="AFA16" s="383"/>
      <c r="AFB16" s="383"/>
      <c r="AFC16" s="383"/>
      <c r="AFD16" s="383"/>
      <c r="AFE16" s="383"/>
      <c r="AFF16" s="383"/>
      <c r="AFG16" s="383"/>
      <c r="AFH16" s="383"/>
      <c r="AFI16" s="383"/>
      <c r="AFJ16" s="383"/>
      <c r="AFK16" s="383"/>
      <c r="AFL16" s="383"/>
      <c r="AFM16" s="383"/>
      <c r="AFN16" s="383"/>
      <c r="AFO16" s="383"/>
      <c r="AFP16" s="383"/>
      <c r="AFQ16" s="383"/>
      <c r="AFR16" s="383"/>
      <c r="AFS16" s="383"/>
      <c r="AFT16" s="383"/>
      <c r="AFU16" s="383"/>
      <c r="AFV16" s="383"/>
      <c r="AFW16" s="383"/>
      <c r="AFX16" s="383"/>
      <c r="AFY16" s="383"/>
      <c r="AFZ16" s="383"/>
      <c r="AGA16" s="383"/>
      <c r="AGB16" s="383"/>
      <c r="AGC16" s="383"/>
      <c r="AGD16" s="383"/>
      <c r="AGE16" s="383"/>
      <c r="AGF16" s="383"/>
      <c r="AGG16" s="383"/>
      <c r="AGH16" s="383"/>
      <c r="AGI16" s="383"/>
      <c r="AGJ16" s="383"/>
      <c r="AGK16" s="383"/>
      <c r="AGL16" s="383"/>
      <c r="AGM16" s="383"/>
      <c r="AGN16" s="383"/>
      <c r="AGO16" s="383"/>
      <c r="AGP16" s="383"/>
      <c r="AGQ16" s="383"/>
      <c r="AGR16" s="383"/>
      <c r="AGS16" s="383"/>
      <c r="AGT16" s="383"/>
      <c r="AGU16" s="383"/>
      <c r="AGV16" s="383"/>
      <c r="AGW16" s="383"/>
      <c r="AGX16" s="383"/>
      <c r="AGY16" s="383"/>
      <c r="AGZ16" s="383"/>
      <c r="AHA16" s="383"/>
      <c r="AHB16" s="383"/>
      <c r="AHC16" s="383"/>
      <c r="AHD16" s="383"/>
      <c r="AHE16" s="383"/>
      <c r="AHF16" s="383"/>
      <c r="AHG16" s="383"/>
      <c r="AHH16" s="383"/>
      <c r="AHI16" s="383"/>
      <c r="AHJ16" s="383"/>
      <c r="AHK16" s="383"/>
      <c r="AHL16" s="383"/>
      <c r="AHM16" s="383"/>
      <c r="AHN16" s="383"/>
      <c r="AHO16" s="383"/>
      <c r="AHP16" s="383"/>
      <c r="AHQ16" s="383"/>
      <c r="AHR16" s="383"/>
      <c r="AHS16" s="383"/>
      <c r="AHT16" s="383"/>
      <c r="AHU16" s="383"/>
      <c r="AHV16" s="383"/>
      <c r="AHW16" s="383"/>
      <c r="AHX16" s="383"/>
      <c r="AHY16" s="383"/>
      <c r="AHZ16" s="383"/>
      <c r="AIA16" s="383"/>
      <c r="AIB16" s="383"/>
      <c r="AIC16" s="383"/>
      <c r="AID16" s="383"/>
      <c r="AIE16" s="383"/>
      <c r="AIF16" s="383"/>
      <c r="AIG16" s="383"/>
      <c r="AIH16" s="383"/>
      <c r="AII16" s="383"/>
      <c r="AIJ16" s="383"/>
      <c r="AIK16" s="383"/>
      <c r="AIL16" s="383"/>
      <c r="AIM16" s="383"/>
      <c r="AIN16" s="383"/>
      <c r="AIO16" s="383"/>
      <c r="AIP16" s="383"/>
      <c r="AIQ16" s="383"/>
      <c r="AIR16" s="383"/>
      <c r="AIS16" s="383"/>
      <c r="AIT16" s="383"/>
      <c r="AIU16" s="383"/>
      <c r="AIV16" s="383"/>
      <c r="AIW16" s="383"/>
      <c r="AIX16" s="383"/>
      <c r="AIY16" s="383"/>
      <c r="AIZ16" s="383"/>
      <c r="AJA16" s="383"/>
      <c r="AJB16" s="383"/>
      <c r="AJC16" s="383"/>
      <c r="AJD16" s="383"/>
      <c r="AJE16" s="383"/>
      <c r="AJF16" s="383"/>
      <c r="AJG16" s="383"/>
      <c r="AJH16" s="383"/>
      <c r="AJI16" s="383"/>
      <c r="AJJ16" s="383"/>
      <c r="AJK16" s="383"/>
      <c r="AJL16" s="383"/>
      <c r="AJM16" s="383"/>
      <c r="AJN16" s="383"/>
      <c r="AJO16" s="383"/>
      <c r="AJP16" s="383"/>
      <c r="AJQ16" s="383"/>
      <c r="AJR16" s="383"/>
      <c r="AJS16" s="383"/>
      <c r="AJT16" s="383"/>
      <c r="AJU16" s="383"/>
      <c r="AJV16" s="383"/>
      <c r="AJW16" s="383"/>
      <c r="AJX16" s="383"/>
      <c r="AJY16" s="383"/>
      <c r="AJZ16" s="383"/>
      <c r="AKA16" s="383"/>
      <c r="AKB16" s="383"/>
      <c r="AKC16" s="383"/>
      <c r="AKD16" s="383"/>
      <c r="AKE16" s="383"/>
      <c r="AKF16" s="383"/>
      <c r="AKG16" s="383"/>
      <c r="AKH16" s="383"/>
      <c r="AKI16" s="383"/>
      <c r="AKJ16" s="383"/>
      <c r="AKK16" s="383"/>
      <c r="AKL16" s="383"/>
      <c r="AKM16" s="383"/>
      <c r="AKN16" s="383"/>
      <c r="AKO16" s="383"/>
      <c r="AKP16" s="383"/>
      <c r="AKQ16" s="383"/>
      <c r="AKR16" s="383"/>
      <c r="AKS16" s="383"/>
      <c r="AKT16" s="383"/>
      <c r="AKU16" s="383"/>
      <c r="AKV16" s="383"/>
      <c r="AKW16" s="383"/>
      <c r="AKX16" s="383"/>
      <c r="AKY16" s="383"/>
      <c r="AKZ16" s="383"/>
      <c r="ALA16" s="383"/>
      <c r="ALB16" s="383"/>
      <c r="ALC16" s="383"/>
      <c r="ALD16" s="383"/>
      <c r="ALE16" s="383"/>
      <c r="ALF16" s="383"/>
      <c r="ALG16" s="383"/>
      <c r="ALH16" s="383"/>
      <c r="ALI16" s="383"/>
      <c r="ALJ16" s="383"/>
      <c r="ALK16" s="383"/>
      <c r="ALL16" s="383"/>
      <c r="ALM16" s="383"/>
      <c r="ALN16" s="383"/>
      <c r="ALO16" s="383"/>
      <c r="ALP16" s="383"/>
      <c r="ALQ16" s="383"/>
      <c r="ALR16" s="383"/>
      <c r="ALS16" s="383"/>
      <c r="ALT16" s="383"/>
      <c r="ALU16" s="383"/>
      <c r="ALV16" s="383"/>
      <c r="ALW16" s="383"/>
      <c r="ALX16" s="383"/>
      <c r="ALY16" s="383"/>
      <c r="ALZ16" s="383"/>
      <c r="AMA16" s="383"/>
      <c r="AMB16" s="383"/>
      <c r="AMC16" s="383"/>
      <c r="AMD16" s="383"/>
      <c r="AME16" s="383"/>
      <c r="AMF16" s="383"/>
      <c r="AMG16" s="383"/>
      <c r="AMH16" s="383"/>
      <c r="AMI16" s="383"/>
      <c r="AMJ16" s="383"/>
      <c r="AMK16" s="383"/>
      <c r="AML16" s="383"/>
      <c r="AMM16" s="383"/>
      <c r="AMN16" s="383"/>
      <c r="AMO16" s="383"/>
      <c r="AMP16" s="383"/>
      <c r="AMQ16" s="383"/>
      <c r="AMR16" s="383"/>
      <c r="AMS16" s="383"/>
      <c r="AMT16" s="383"/>
      <c r="AMU16" s="383"/>
      <c r="AMV16" s="383"/>
      <c r="AMW16" s="383"/>
      <c r="AMX16" s="383"/>
      <c r="AMY16" s="383"/>
      <c r="AMZ16" s="383"/>
      <c r="ANA16" s="383"/>
      <c r="ANB16" s="383"/>
      <c r="ANC16" s="383"/>
      <c r="AND16" s="383"/>
      <c r="ANE16" s="383"/>
      <c r="ANF16" s="383"/>
      <c r="ANG16" s="383"/>
      <c r="ANH16" s="383"/>
      <c r="ANI16" s="383"/>
      <c r="ANJ16" s="383"/>
      <c r="ANK16" s="383"/>
      <c r="ANL16" s="383"/>
      <c r="ANM16" s="383"/>
      <c r="ANN16" s="383"/>
      <c r="ANO16" s="383"/>
      <c r="ANP16" s="383"/>
      <c r="ANQ16" s="383"/>
      <c r="ANR16" s="383"/>
      <c r="ANS16" s="383"/>
      <c r="ANT16" s="383"/>
      <c r="ANU16" s="383"/>
      <c r="ANV16" s="383"/>
      <c r="ANW16" s="383"/>
      <c r="ANX16" s="383"/>
      <c r="ANY16" s="383"/>
      <c r="ANZ16" s="383"/>
      <c r="AOA16" s="383"/>
      <c r="AOB16" s="383"/>
      <c r="AOC16" s="383"/>
      <c r="AOD16" s="383"/>
      <c r="AOE16" s="383"/>
      <c r="AOF16" s="383"/>
      <c r="AOG16" s="383"/>
      <c r="AOH16" s="383"/>
      <c r="AOI16" s="383"/>
      <c r="AOJ16" s="383"/>
      <c r="AOK16" s="383"/>
      <c r="AOL16" s="383"/>
      <c r="AOM16" s="383"/>
      <c r="AON16" s="383"/>
      <c r="AOO16" s="383"/>
      <c r="AOP16" s="383"/>
      <c r="AOQ16" s="383"/>
      <c r="AOR16" s="383"/>
      <c r="AOS16" s="383"/>
      <c r="AOT16" s="383"/>
      <c r="AOU16" s="383"/>
      <c r="AOV16" s="383"/>
      <c r="AOW16" s="383"/>
      <c r="AOX16" s="383"/>
      <c r="AOY16" s="383"/>
      <c r="AOZ16" s="383"/>
      <c r="APA16" s="383"/>
      <c r="APB16" s="383"/>
      <c r="APC16" s="383"/>
      <c r="APD16" s="383"/>
      <c r="APE16" s="383"/>
      <c r="APF16" s="383"/>
      <c r="APG16" s="383"/>
      <c r="APH16" s="383"/>
      <c r="API16" s="383"/>
      <c r="APJ16" s="383"/>
      <c r="APK16" s="383"/>
      <c r="APL16" s="383"/>
      <c r="APM16" s="383"/>
      <c r="APN16" s="383"/>
      <c r="APO16" s="383"/>
      <c r="APP16" s="383"/>
      <c r="APQ16" s="383"/>
      <c r="APR16" s="383"/>
      <c r="APS16" s="383"/>
      <c r="APT16" s="383"/>
      <c r="APU16" s="383"/>
      <c r="APV16" s="383"/>
      <c r="APW16" s="383"/>
      <c r="APX16" s="383"/>
      <c r="APY16" s="383"/>
      <c r="APZ16" s="383"/>
      <c r="AQA16" s="383"/>
      <c r="AQB16" s="383"/>
      <c r="AQC16" s="383"/>
      <c r="AQD16" s="383"/>
      <c r="AQE16" s="383"/>
      <c r="AQF16" s="383"/>
      <c r="AQG16" s="383"/>
      <c r="AQH16" s="383"/>
      <c r="AQI16" s="383"/>
      <c r="AQJ16" s="383"/>
      <c r="AQK16" s="383"/>
      <c r="AQL16" s="383"/>
      <c r="AQM16" s="383"/>
      <c r="AQN16" s="383"/>
      <c r="AQO16" s="383"/>
      <c r="AQP16" s="383"/>
      <c r="AQQ16" s="383"/>
      <c r="AQR16" s="383"/>
      <c r="AQS16" s="383"/>
      <c r="AQT16" s="383"/>
      <c r="AQU16" s="383"/>
      <c r="AQV16" s="383"/>
      <c r="AQW16" s="383"/>
      <c r="AQX16" s="383"/>
      <c r="AQY16" s="383"/>
      <c r="AQZ16" s="383"/>
      <c r="ARA16" s="383"/>
      <c r="ARB16" s="383"/>
      <c r="ARC16" s="383"/>
      <c r="ARD16" s="383"/>
      <c r="ARE16" s="383"/>
      <c r="ARF16" s="383"/>
      <c r="ARG16" s="383"/>
      <c r="ARH16" s="383"/>
      <c r="ARI16" s="383"/>
      <c r="ARJ16" s="383"/>
      <c r="ARK16" s="383"/>
      <c r="ARL16" s="383"/>
      <c r="ARM16" s="383"/>
      <c r="ARN16" s="383"/>
      <c r="ARO16" s="383"/>
      <c r="ARP16" s="383"/>
      <c r="ARQ16" s="383"/>
      <c r="ARR16" s="383"/>
      <c r="ARS16" s="383"/>
      <c r="ART16" s="383"/>
      <c r="ARU16" s="383"/>
      <c r="ARV16" s="383"/>
      <c r="ARW16" s="383"/>
      <c r="ARX16" s="383"/>
      <c r="ARY16" s="383"/>
      <c r="ARZ16" s="383"/>
      <c r="ASA16" s="383"/>
      <c r="ASB16" s="383"/>
      <c r="ASC16" s="383"/>
      <c r="ASD16" s="383"/>
      <c r="ASE16" s="383"/>
      <c r="ASF16" s="383"/>
      <c r="ASG16" s="383"/>
      <c r="ASH16" s="383"/>
      <c r="ASI16" s="383"/>
      <c r="ASJ16" s="383"/>
      <c r="ASK16" s="383"/>
      <c r="ASL16" s="383"/>
      <c r="ASM16" s="383"/>
      <c r="ASN16" s="383"/>
      <c r="ASO16" s="383"/>
      <c r="ASP16" s="383"/>
      <c r="ASQ16" s="383"/>
      <c r="ASR16" s="383"/>
      <c r="ASS16" s="383"/>
      <c r="AST16" s="383"/>
      <c r="ASU16" s="383"/>
      <c r="ASV16" s="383"/>
      <c r="ASW16" s="383"/>
      <c r="ASX16" s="383"/>
      <c r="ASY16" s="383"/>
      <c r="ASZ16" s="383"/>
      <c r="ATA16" s="383"/>
      <c r="ATB16" s="383"/>
      <c r="ATC16" s="383"/>
      <c r="ATD16" s="383"/>
      <c r="ATE16" s="383"/>
      <c r="ATF16" s="383"/>
      <c r="ATG16" s="383"/>
      <c r="ATH16" s="383"/>
      <c r="ATI16" s="383"/>
      <c r="ATJ16" s="383"/>
      <c r="ATK16" s="383"/>
      <c r="ATL16" s="383"/>
      <c r="ATM16" s="383"/>
      <c r="ATN16" s="383"/>
      <c r="ATO16" s="383"/>
      <c r="ATP16" s="383"/>
      <c r="ATQ16" s="383"/>
      <c r="ATR16" s="383"/>
      <c r="ATS16" s="383"/>
      <c r="ATT16" s="383"/>
      <c r="ATU16" s="383"/>
      <c r="ATV16" s="383"/>
      <c r="ATW16" s="383"/>
      <c r="ATX16" s="383"/>
      <c r="ATY16" s="383"/>
      <c r="ATZ16" s="383"/>
      <c r="AUA16" s="383"/>
      <c r="AUB16" s="383"/>
      <c r="AUC16" s="383"/>
      <c r="AUD16" s="383"/>
      <c r="AUE16" s="383"/>
      <c r="AUF16" s="383"/>
      <c r="AUG16" s="383"/>
      <c r="AUH16" s="383"/>
      <c r="AUI16" s="383"/>
      <c r="AUJ16" s="383"/>
      <c r="AUK16" s="383"/>
      <c r="AUL16" s="383"/>
      <c r="AUM16" s="383"/>
      <c r="AUN16" s="383"/>
      <c r="AUO16" s="383"/>
      <c r="AUP16" s="383"/>
      <c r="AUQ16" s="383"/>
      <c r="AUR16" s="383"/>
      <c r="AUS16" s="383"/>
      <c r="AUT16" s="383"/>
      <c r="AUU16" s="383"/>
      <c r="AUV16" s="383"/>
      <c r="AUW16" s="383"/>
      <c r="AUX16" s="383"/>
      <c r="AUY16" s="383"/>
      <c r="AUZ16" s="383"/>
      <c r="AVA16" s="383"/>
      <c r="AVB16" s="383"/>
      <c r="AVC16" s="383"/>
      <c r="AVD16" s="383"/>
      <c r="AVE16" s="383"/>
      <c r="AVF16" s="383"/>
      <c r="AVG16" s="383"/>
      <c r="AVH16" s="383"/>
      <c r="AVI16" s="383"/>
      <c r="AVJ16" s="383"/>
      <c r="AVK16" s="383"/>
      <c r="AVL16" s="383"/>
      <c r="AVM16" s="383"/>
      <c r="AVN16" s="383"/>
      <c r="AVO16" s="383"/>
      <c r="AVP16" s="383"/>
      <c r="AVQ16" s="383"/>
      <c r="AVR16" s="383"/>
      <c r="AVS16" s="383"/>
      <c r="AVT16" s="383"/>
      <c r="AVU16" s="383"/>
      <c r="AVV16" s="383"/>
      <c r="AVW16" s="383"/>
      <c r="AVX16" s="383"/>
      <c r="AVY16" s="383"/>
      <c r="AVZ16" s="383"/>
      <c r="AWA16" s="383"/>
      <c r="AWB16" s="383"/>
      <c r="AWC16" s="383"/>
      <c r="AWD16" s="383"/>
      <c r="AWE16" s="383"/>
      <c r="AWF16" s="383"/>
      <c r="AWG16" s="383"/>
      <c r="AWH16" s="383"/>
      <c r="AWI16" s="383"/>
      <c r="AWJ16" s="383"/>
      <c r="AWK16" s="383"/>
      <c r="AWL16" s="383"/>
      <c r="AWM16" s="383"/>
      <c r="AWN16" s="383"/>
      <c r="AWO16" s="383"/>
      <c r="AWP16" s="383"/>
      <c r="AWQ16" s="383"/>
      <c r="AWR16" s="383"/>
      <c r="AWS16" s="383"/>
      <c r="AWT16" s="383"/>
      <c r="AWU16" s="383"/>
      <c r="AWV16" s="383"/>
      <c r="AWW16" s="383"/>
      <c r="AWX16" s="383"/>
      <c r="AWY16" s="383"/>
      <c r="AWZ16" s="383"/>
      <c r="AXA16" s="383"/>
      <c r="AXB16" s="383"/>
      <c r="AXC16" s="383"/>
      <c r="AXD16" s="383"/>
      <c r="AXE16" s="383"/>
      <c r="AXF16" s="383"/>
      <c r="AXG16" s="383"/>
      <c r="AXH16" s="383"/>
      <c r="AXI16" s="383"/>
      <c r="AXJ16" s="383"/>
      <c r="AXK16" s="383"/>
      <c r="AXL16" s="383"/>
      <c r="AXM16" s="383"/>
      <c r="AXN16" s="383"/>
      <c r="AXO16" s="383"/>
      <c r="AXP16" s="383"/>
      <c r="AXQ16" s="383"/>
      <c r="AXR16" s="383"/>
      <c r="AXS16" s="383"/>
      <c r="AXT16" s="383"/>
      <c r="AXU16" s="383"/>
      <c r="AXV16" s="383"/>
      <c r="AXW16" s="383"/>
      <c r="AXX16" s="383"/>
      <c r="AXY16" s="383"/>
      <c r="AXZ16" s="383"/>
      <c r="AYA16" s="383"/>
      <c r="AYB16" s="383"/>
      <c r="AYC16" s="383"/>
      <c r="AYD16" s="383"/>
      <c r="AYE16" s="383"/>
      <c r="AYF16" s="383"/>
      <c r="AYG16" s="383"/>
      <c r="AYH16" s="383"/>
      <c r="AYI16" s="383"/>
      <c r="AYJ16" s="383"/>
      <c r="AYK16" s="383"/>
      <c r="AYL16" s="383"/>
      <c r="AYM16" s="383"/>
      <c r="AYN16" s="383"/>
      <c r="AYO16" s="383"/>
      <c r="AYP16" s="383"/>
      <c r="AYQ16" s="383"/>
      <c r="AYR16" s="383"/>
      <c r="AYS16" s="383"/>
      <c r="AYT16" s="383"/>
      <c r="AYU16" s="383"/>
      <c r="AYV16" s="383"/>
      <c r="AYW16" s="383"/>
      <c r="AYX16" s="383"/>
      <c r="AYY16" s="383"/>
      <c r="AYZ16" s="383"/>
      <c r="AZA16" s="383"/>
      <c r="AZB16" s="383"/>
      <c r="AZC16" s="383"/>
      <c r="AZD16" s="383"/>
      <c r="AZE16" s="383"/>
      <c r="AZF16" s="383"/>
      <c r="AZG16" s="383"/>
      <c r="AZH16" s="383"/>
      <c r="AZI16" s="383"/>
      <c r="AZJ16" s="383"/>
      <c r="AZK16" s="383"/>
      <c r="AZL16" s="383"/>
      <c r="AZM16" s="383"/>
      <c r="AZN16" s="383"/>
      <c r="AZO16" s="383"/>
      <c r="AZP16" s="383"/>
      <c r="AZQ16" s="383"/>
      <c r="AZR16" s="383"/>
      <c r="AZS16" s="383"/>
      <c r="AZT16" s="383"/>
      <c r="AZU16" s="383"/>
      <c r="AZV16" s="383"/>
      <c r="AZW16" s="383"/>
      <c r="AZX16" s="383"/>
      <c r="AZY16" s="383"/>
      <c r="AZZ16" s="383"/>
      <c r="BAA16" s="383"/>
      <c r="BAB16" s="383"/>
      <c r="BAC16" s="383"/>
      <c r="BAD16" s="383"/>
      <c r="BAE16" s="383"/>
      <c r="BAF16" s="383"/>
      <c r="BAG16" s="383"/>
      <c r="BAH16" s="383"/>
      <c r="BAI16" s="383"/>
      <c r="BAJ16" s="383"/>
      <c r="BAK16" s="383"/>
      <c r="BAL16" s="383"/>
      <c r="BAM16" s="383"/>
      <c r="BAN16" s="383"/>
      <c r="BAO16" s="383"/>
      <c r="BAP16" s="383"/>
      <c r="BAQ16" s="383"/>
      <c r="BAR16" s="383"/>
      <c r="BAS16" s="383"/>
      <c r="BAT16" s="383"/>
      <c r="BAU16" s="383"/>
      <c r="BAV16" s="383"/>
      <c r="BAW16" s="383"/>
      <c r="BAX16" s="383"/>
      <c r="BAY16" s="383"/>
      <c r="BAZ16" s="383"/>
      <c r="BBA16" s="383"/>
      <c r="BBB16" s="383"/>
      <c r="BBC16" s="383"/>
      <c r="BBD16" s="383"/>
      <c r="BBE16" s="383"/>
      <c r="BBF16" s="383"/>
      <c r="BBG16" s="383"/>
      <c r="BBH16" s="383"/>
      <c r="BBI16" s="383"/>
      <c r="BBJ16" s="383"/>
      <c r="BBK16" s="383"/>
      <c r="BBL16" s="383"/>
      <c r="BBM16" s="383"/>
      <c r="BBN16" s="383"/>
      <c r="BBO16" s="383"/>
      <c r="BBP16" s="383"/>
      <c r="BBQ16" s="383"/>
      <c r="BBR16" s="383"/>
      <c r="BBS16" s="383"/>
      <c r="BBT16" s="383"/>
      <c r="BBU16" s="383"/>
      <c r="BBV16" s="383"/>
      <c r="BBW16" s="383"/>
      <c r="BBX16" s="383"/>
      <c r="BBY16" s="383"/>
      <c r="BBZ16" s="383"/>
      <c r="BCA16" s="383"/>
      <c r="BCB16" s="383"/>
      <c r="BCC16" s="383"/>
      <c r="BCD16" s="383"/>
      <c r="BCE16" s="383"/>
      <c r="BCF16" s="383"/>
      <c r="BCG16" s="383"/>
      <c r="BCH16" s="383"/>
      <c r="BCI16" s="383"/>
      <c r="BCJ16" s="383"/>
      <c r="BCK16" s="383"/>
      <c r="BCL16" s="383"/>
      <c r="BCM16" s="383"/>
      <c r="BCN16" s="383"/>
      <c r="BCO16" s="383"/>
      <c r="BCP16" s="383"/>
      <c r="BCQ16" s="383"/>
      <c r="BCR16" s="383"/>
      <c r="BCS16" s="383"/>
      <c r="BCT16" s="383"/>
      <c r="BCU16" s="383"/>
      <c r="BCV16" s="383"/>
      <c r="BCW16" s="383"/>
      <c r="BCX16" s="383"/>
      <c r="BCY16" s="383"/>
      <c r="BCZ16" s="383"/>
      <c r="BDA16" s="383"/>
      <c r="BDB16" s="383"/>
      <c r="BDC16" s="383"/>
      <c r="BDD16" s="383"/>
      <c r="BDE16" s="383"/>
      <c r="BDF16" s="383"/>
      <c r="BDG16" s="383"/>
      <c r="BDH16" s="383"/>
      <c r="BDI16" s="383"/>
      <c r="BDJ16" s="383"/>
      <c r="BDK16" s="383"/>
      <c r="BDL16" s="383"/>
      <c r="BDM16" s="383"/>
      <c r="BDN16" s="383"/>
      <c r="BDO16" s="383"/>
      <c r="BDP16" s="383"/>
      <c r="BDQ16" s="383"/>
      <c r="BDR16" s="383"/>
      <c r="BDS16" s="383"/>
      <c r="BDT16" s="383"/>
      <c r="BDU16" s="383"/>
      <c r="BDV16" s="383"/>
      <c r="BDW16" s="383"/>
      <c r="BDX16" s="383"/>
      <c r="BDY16" s="383"/>
      <c r="BDZ16" s="383"/>
      <c r="BEA16" s="383"/>
      <c r="BEB16" s="383"/>
      <c r="BEC16" s="383"/>
      <c r="BED16" s="383"/>
      <c r="BEE16" s="383"/>
      <c r="BEF16" s="383"/>
      <c r="BEG16" s="383"/>
      <c r="BEH16" s="383"/>
      <c r="BEI16" s="383"/>
      <c r="BEJ16" s="383"/>
      <c r="BEK16" s="383"/>
      <c r="BEL16" s="383"/>
      <c r="BEM16" s="383"/>
      <c r="BEN16" s="383"/>
      <c r="BEO16" s="383"/>
      <c r="BEP16" s="383"/>
      <c r="BEQ16" s="383"/>
      <c r="BER16" s="383"/>
      <c r="BES16" s="383"/>
      <c r="BET16" s="383"/>
      <c r="BEU16" s="383"/>
      <c r="BEV16" s="383"/>
      <c r="BEW16" s="383"/>
      <c r="BEX16" s="383"/>
      <c r="BEY16" s="383"/>
      <c r="BEZ16" s="383"/>
      <c r="BFA16" s="383"/>
      <c r="BFB16" s="383"/>
      <c r="BFC16" s="383"/>
      <c r="BFD16" s="383"/>
      <c r="BFE16" s="383"/>
      <c r="BFF16" s="383"/>
      <c r="BFG16" s="383"/>
      <c r="BFH16" s="383"/>
      <c r="BFI16" s="383"/>
      <c r="BFJ16" s="383"/>
      <c r="BFK16" s="383"/>
      <c r="BFL16" s="383"/>
      <c r="BFM16" s="383"/>
      <c r="BFN16" s="383"/>
      <c r="BFO16" s="383"/>
      <c r="BFP16" s="383"/>
      <c r="BFQ16" s="383"/>
      <c r="BFR16" s="383"/>
      <c r="BFS16" s="383"/>
      <c r="BFT16" s="383"/>
      <c r="BFU16" s="383"/>
      <c r="BFV16" s="383"/>
      <c r="BFW16" s="383"/>
      <c r="BFX16" s="383"/>
      <c r="BFY16" s="383"/>
      <c r="BFZ16" s="383"/>
      <c r="BGA16" s="383"/>
      <c r="BGB16" s="383"/>
      <c r="BGC16" s="383"/>
      <c r="BGD16" s="383"/>
      <c r="BGE16" s="383"/>
      <c r="BGF16" s="383"/>
      <c r="BGG16" s="383"/>
      <c r="BGH16" s="383"/>
      <c r="BGI16" s="383"/>
      <c r="BGJ16" s="383"/>
      <c r="BGK16" s="383"/>
      <c r="BGL16" s="383"/>
      <c r="BGM16" s="383"/>
      <c r="BGN16" s="383"/>
      <c r="BGO16" s="383"/>
      <c r="BGP16" s="383"/>
      <c r="BGQ16" s="383"/>
      <c r="BGR16" s="383"/>
      <c r="BGS16" s="383"/>
      <c r="BGT16" s="383"/>
      <c r="BGU16" s="383"/>
      <c r="BGV16" s="383"/>
      <c r="BGW16" s="383"/>
      <c r="BGX16" s="383"/>
      <c r="BGY16" s="383"/>
      <c r="BGZ16" s="383"/>
      <c r="BHA16" s="383"/>
      <c r="BHB16" s="383"/>
      <c r="BHC16" s="383"/>
      <c r="BHD16" s="383"/>
      <c r="BHE16" s="383"/>
      <c r="BHF16" s="383"/>
      <c r="BHG16" s="383"/>
      <c r="BHH16" s="383"/>
      <c r="BHI16" s="383"/>
      <c r="BHJ16" s="383"/>
      <c r="BHK16" s="383"/>
      <c r="BHL16" s="383"/>
      <c r="BHM16" s="383"/>
      <c r="BHN16" s="383"/>
      <c r="BHO16" s="383"/>
      <c r="BHP16" s="383"/>
      <c r="BHQ16" s="383"/>
      <c r="BHR16" s="383"/>
      <c r="BHS16" s="383"/>
      <c r="BHT16" s="383"/>
      <c r="BHU16" s="383"/>
      <c r="BHV16" s="383"/>
      <c r="BHW16" s="383"/>
      <c r="BHX16" s="383"/>
      <c r="BHY16" s="383"/>
      <c r="BHZ16" s="383"/>
      <c r="BIA16" s="383"/>
      <c r="BIB16" s="383"/>
      <c r="BIC16" s="383"/>
      <c r="BID16" s="383"/>
      <c r="BIE16" s="383"/>
      <c r="BIF16" s="383"/>
      <c r="BIG16" s="383"/>
      <c r="BIH16" s="383"/>
      <c r="BII16" s="383"/>
      <c r="BIJ16" s="383"/>
      <c r="BIK16" s="383"/>
      <c r="BIL16" s="383"/>
      <c r="BIM16" s="383"/>
      <c r="BIN16" s="383"/>
      <c r="BIO16" s="383"/>
      <c r="BIP16" s="383"/>
      <c r="BIQ16" s="383"/>
      <c r="BIR16" s="383"/>
      <c r="BIS16" s="383"/>
      <c r="BIT16" s="383"/>
      <c r="BIU16" s="383"/>
      <c r="BIV16" s="383"/>
      <c r="BIW16" s="383"/>
      <c r="BIX16" s="383"/>
      <c r="BIY16" s="383"/>
      <c r="BIZ16" s="383"/>
      <c r="BJA16" s="383"/>
      <c r="BJB16" s="383"/>
      <c r="BJC16" s="383"/>
      <c r="BJD16" s="383"/>
      <c r="BJE16" s="383"/>
      <c r="BJF16" s="383"/>
      <c r="BJG16" s="383"/>
      <c r="BJH16" s="383"/>
      <c r="BJI16" s="383"/>
      <c r="BJJ16" s="383"/>
      <c r="BJK16" s="383"/>
      <c r="BJL16" s="383"/>
      <c r="BJM16" s="383"/>
      <c r="BJN16" s="383"/>
      <c r="BJO16" s="383"/>
      <c r="BJP16" s="383"/>
      <c r="BJQ16" s="383"/>
      <c r="BJR16" s="383"/>
      <c r="BJS16" s="383"/>
      <c r="BJT16" s="383"/>
      <c r="BJU16" s="383"/>
      <c r="BJV16" s="383"/>
      <c r="BJW16" s="383"/>
      <c r="BJX16" s="383"/>
      <c r="BJY16" s="383"/>
      <c r="BJZ16" s="383"/>
      <c r="BKA16" s="383"/>
      <c r="BKB16" s="383"/>
      <c r="BKC16" s="383"/>
      <c r="BKD16" s="383"/>
      <c r="BKE16" s="383"/>
      <c r="BKF16" s="383"/>
      <c r="BKG16" s="383"/>
      <c r="BKH16" s="383"/>
      <c r="BKI16" s="383"/>
      <c r="BKJ16" s="383"/>
      <c r="BKK16" s="383"/>
      <c r="BKL16" s="383"/>
      <c r="BKM16" s="383"/>
      <c r="BKN16" s="383"/>
      <c r="BKO16" s="383"/>
      <c r="BKP16" s="383"/>
      <c r="BKQ16" s="383"/>
      <c r="BKR16" s="383"/>
      <c r="BKS16" s="383"/>
      <c r="BKT16" s="383"/>
      <c r="BKU16" s="383"/>
      <c r="BKV16" s="383"/>
      <c r="BKW16" s="383"/>
      <c r="BKX16" s="383"/>
      <c r="BKY16" s="383"/>
      <c r="BKZ16" s="383"/>
      <c r="BLA16" s="383"/>
      <c r="BLB16" s="383"/>
      <c r="BLC16" s="383"/>
      <c r="BLD16" s="383"/>
      <c r="BLE16" s="383"/>
      <c r="BLF16" s="383"/>
      <c r="BLG16" s="383"/>
      <c r="BLH16" s="383"/>
      <c r="BLI16" s="383"/>
      <c r="BLJ16" s="383"/>
      <c r="BLK16" s="383"/>
      <c r="BLL16" s="383"/>
      <c r="BLM16" s="383"/>
      <c r="BLN16" s="383"/>
      <c r="BLO16" s="383"/>
      <c r="BLP16" s="383"/>
      <c r="BLQ16" s="383"/>
      <c r="BLR16" s="383"/>
      <c r="BLS16" s="383"/>
      <c r="BLT16" s="383"/>
      <c r="BLU16" s="383"/>
      <c r="BLV16" s="383"/>
      <c r="BLW16" s="383"/>
      <c r="BLX16" s="383"/>
      <c r="BLY16" s="383"/>
      <c r="BLZ16" s="383"/>
      <c r="BMA16" s="383"/>
      <c r="BMB16" s="383"/>
      <c r="BMC16" s="383"/>
      <c r="BMD16" s="383"/>
      <c r="BME16" s="383"/>
      <c r="BMF16" s="383"/>
      <c r="BMG16" s="383"/>
      <c r="BMH16" s="383"/>
      <c r="BMI16" s="383"/>
      <c r="BMJ16" s="383"/>
      <c r="BMK16" s="383"/>
      <c r="BML16" s="383"/>
      <c r="BMM16" s="383"/>
      <c r="BMN16" s="383"/>
      <c r="BMO16" s="383"/>
      <c r="BMP16" s="383"/>
      <c r="BMQ16" s="383"/>
      <c r="BMR16" s="383"/>
      <c r="BMS16" s="383"/>
      <c r="BMT16" s="383"/>
      <c r="BMU16" s="383"/>
      <c r="BMV16" s="383"/>
      <c r="BMW16" s="383"/>
      <c r="BMX16" s="383"/>
      <c r="BMY16" s="383"/>
      <c r="BMZ16" s="383"/>
      <c r="BNA16" s="383"/>
      <c r="BNB16" s="383"/>
      <c r="BNC16" s="383"/>
      <c r="BND16" s="383"/>
      <c r="BNE16" s="383"/>
      <c r="BNF16" s="383"/>
      <c r="BNG16" s="383"/>
      <c r="BNH16" s="383"/>
      <c r="BNI16" s="383"/>
      <c r="BNJ16" s="383"/>
      <c r="BNK16" s="383"/>
      <c r="BNL16" s="383"/>
      <c r="BNM16" s="383"/>
      <c r="BNN16" s="383"/>
      <c r="BNO16" s="383"/>
      <c r="BNP16" s="383"/>
      <c r="BNQ16" s="383"/>
      <c r="BNR16" s="383"/>
      <c r="BNS16" s="383"/>
      <c r="BNT16" s="383"/>
      <c r="BNU16" s="383"/>
      <c r="BNV16" s="383"/>
      <c r="BNW16" s="383"/>
      <c r="BNX16" s="383"/>
      <c r="BNY16" s="383"/>
      <c r="BNZ16" s="383"/>
      <c r="BOA16" s="383"/>
      <c r="BOB16" s="383"/>
      <c r="BOC16" s="383"/>
      <c r="BOD16" s="383"/>
      <c r="BOE16" s="383"/>
      <c r="BOF16" s="383"/>
      <c r="BOG16" s="383"/>
      <c r="BOH16" s="383"/>
      <c r="BOI16" s="383"/>
      <c r="BOJ16" s="383"/>
      <c r="BOK16" s="383"/>
      <c r="BOL16" s="383"/>
      <c r="BOM16" s="383"/>
      <c r="BON16" s="383"/>
      <c r="BOO16" s="383"/>
      <c r="BOP16" s="383"/>
      <c r="BOQ16" s="383"/>
      <c r="BOR16" s="383"/>
      <c r="BOS16" s="383"/>
      <c r="BOT16" s="383"/>
      <c r="BOU16" s="383"/>
      <c r="BOV16" s="383"/>
      <c r="BOW16" s="383"/>
      <c r="BOX16" s="383"/>
      <c r="BOY16" s="383"/>
      <c r="BOZ16" s="383"/>
      <c r="BPA16" s="383"/>
      <c r="BPB16" s="383"/>
      <c r="BPC16" s="383"/>
      <c r="BPD16" s="383"/>
      <c r="BPE16" s="383"/>
      <c r="BPF16" s="383"/>
      <c r="BPG16" s="383"/>
      <c r="BPH16" s="383"/>
      <c r="BPI16" s="383"/>
      <c r="BPJ16" s="383"/>
      <c r="BPK16" s="383"/>
      <c r="BPL16" s="383"/>
      <c r="BPM16" s="383"/>
      <c r="BPN16" s="383"/>
      <c r="BPO16" s="383"/>
      <c r="BPP16" s="383"/>
      <c r="BPQ16" s="383"/>
      <c r="BPR16" s="383"/>
      <c r="BPS16" s="383"/>
      <c r="BPT16" s="383"/>
      <c r="BPU16" s="383"/>
      <c r="BPV16" s="383"/>
      <c r="BPW16" s="383"/>
      <c r="BPX16" s="383"/>
      <c r="BPY16" s="383"/>
      <c r="BPZ16" s="383"/>
      <c r="BQA16" s="383"/>
      <c r="BQB16" s="383"/>
      <c r="BQC16" s="383"/>
      <c r="BQD16" s="383"/>
      <c r="BQE16" s="383"/>
      <c r="BQF16" s="383"/>
      <c r="BQG16" s="383"/>
      <c r="BQH16" s="383"/>
      <c r="BQI16" s="383"/>
      <c r="BQJ16" s="383"/>
      <c r="BQK16" s="383"/>
      <c r="BQL16" s="383"/>
      <c r="BQM16" s="383"/>
      <c r="BQN16" s="383"/>
      <c r="BQO16" s="383"/>
      <c r="BQP16" s="383"/>
      <c r="BQQ16" s="383"/>
      <c r="BQR16" s="383"/>
      <c r="BQS16" s="383"/>
      <c r="BQT16" s="383"/>
      <c r="BQU16" s="383"/>
      <c r="BQV16" s="383"/>
      <c r="BQW16" s="383"/>
      <c r="BQX16" s="383"/>
      <c r="BQY16" s="383"/>
      <c r="BQZ16" s="383"/>
      <c r="BRA16" s="383"/>
      <c r="BRB16" s="383"/>
      <c r="BRC16" s="383"/>
      <c r="BRD16" s="383"/>
      <c r="BRE16" s="383"/>
      <c r="BRF16" s="383"/>
      <c r="BRG16" s="383"/>
      <c r="BRH16" s="383"/>
      <c r="BRI16" s="383"/>
      <c r="BRJ16" s="383"/>
      <c r="BRK16" s="383"/>
      <c r="BRL16" s="383"/>
      <c r="BRM16" s="383"/>
      <c r="BRN16" s="383"/>
      <c r="BRO16" s="383"/>
      <c r="BRP16" s="383"/>
      <c r="BRQ16" s="383"/>
      <c r="BRR16" s="383"/>
      <c r="BRS16" s="383"/>
      <c r="BRT16" s="383"/>
      <c r="BRU16" s="383"/>
      <c r="BRV16" s="383"/>
      <c r="BRW16" s="383"/>
      <c r="BRX16" s="383"/>
      <c r="BRY16" s="383"/>
      <c r="BRZ16" s="383"/>
      <c r="BSA16" s="383"/>
      <c r="BSB16" s="383"/>
      <c r="BSC16" s="383"/>
      <c r="BSD16" s="383"/>
      <c r="BSE16" s="383"/>
      <c r="BSF16" s="383"/>
      <c r="BSG16" s="383"/>
      <c r="BSH16" s="383"/>
      <c r="BSI16" s="383"/>
      <c r="BSJ16" s="383"/>
      <c r="BSK16" s="383"/>
      <c r="BSL16" s="383"/>
      <c r="BSM16" s="383"/>
      <c r="BSN16" s="383"/>
      <c r="BSO16" s="383"/>
      <c r="BSP16" s="383"/>
      <c r="BSQ16" s="383"/>
      <c r="BSR16" s="383"/>
      <c r="BSS16" s="383"/>
      <c r="BST16" s="383"/>
      <c r="BSU16" s="383"/>
      <c r="BSV16" s="383"/>
      <c r="BSW16" s="383"/>
      <c r="BSX16" s="383"/>
      <c r="BSY16" s="383"/>
      <c r="BSZ16" s="383"/>
      <c r="BTA16" s="383"/>
      <c r="BTB16" s="383"/>
      <c r="BTC16" s="383"/>
      <c r="BTD16" s="383"/>
      <c r="BTE16" s="383"/>
      <c r="BTF16" s="383"/>
      <c r="BTG16" s="383"/>
      <c r="BTH16" s="383"/>
      <c r="BTI16" s="383"/>
      <c r="BTJ16" s="383"/>
      <c r="BTK16" s="383"/>
      <c r="BTL16" s="383"/>
      <c r="BTM16" s="383"/>
      <c r="BTN16" s="383"/>
      <c r="BTO16" s="383"/>
      <c r="BTP16" s="383"/>
      <c r="BTQ16" s="383"/>
      <c r="BTR16" s="383"/>
      <c r="BTS16" s="383"/>
      <c r="BTT16" s="383"/>
      <c r="BTU16" s="383"/>
      <c r="BTV16" s="383"/>
      <c r="BTW16" s="383"/>
      <c r="BTX16" s="383"/>
      <c r="BTY16" s="383"/>
      <c r="BTZ16" s="383"/>
      <c r="BUA16" s="383"/>
      <c r="BUB16" s="383"/>
      <c r="BUC16" s="383"/>
      <c r="BUD16" s="383"/>
      <c r="BUE16" s="383"/>
      <c r="BUF16" s="383"/>
      <c r="BUG16" s="383"/>
      <c r="BUH16" s="383"/>
      <c r="BUI16" s="383"/>
      <c r="BUJ16" s="383"/>
      <c r="BUK16" s="383"/>
      <c r="BUL16" s="383"/>
      <c r="BUM16" s="383"/>
      <c r="BUN16" s="383"/>
      <c r="BUO16" s="383"/>
      <c r="BUP16" s="383"/>
      <c r="BUQ16" s="383"/>
      <c r="BUR16" s="383"/>
      <c r="BUS16" s="383"/>
      <c r="BUT16" s="383"/>
      <c r="BUU16" s="383"/>
      <c r="BUV16" s="383"/>
      <c r="BUW16" s="383"/>
      <c r="BUX16" s="383"/>
      <c r="BUY16" s="383"/>
      <c r="BUZ16" s="383"/>
      <c r="BVA16" s="383"/>
      <c r="BVB16" s="383"/>
      <c r="BVC16" s="383"/>
      <c r="BVD16" s="383"/>
      <c r="BVE16" s="383"/>
      <c r="BVF16" s="383"/>
      <c r="BVG16" s="383"/>
      <c r="BVH16" s="383"/>
      <c r="BVI16" s="383"/>
      <c r="BVJ16" s="383"/>
      <c r="BVK16" s="383"/>
      <c r="BVL16" s="383"/>
      <c r="BVM16" s="383"/>
      <c r="BVN16" s="383"/>
      <c r="BVO16" s="383"/>
      <c r="BVP16" s="383"/>
      <c r="BVQ16" s="383"/>
      <c r="BVR16" s="383"/>
      <c r="BVS16" s="383"/>
      <c r="BVT16" s="383"/>
      <c r="BVU16" s="383"/>
      <c r="BVV16" s="383"/>
      <c r="BVW16" s="383"/>
      <c r="BVX16" s="383"/>
      <c r="BVY16" s="383"/>
      <c r="BVZ16" s="383"/>
      <c r="BWA16" s="383"/>
      <c r="BWB16" s="383"/>
      <c r="BWC16" s="383"/>
      <c r="BWD16" s="383"/>
      <c r="BWE16" s="383"/>
      <c r="BWF16" s="383"/>
      <c r="BWG16" s="383"/>
      <c r="BWH16" s="383"/>
      <c r="BWI16" s="383"/>
      <c r="BWJ16" s="383"/>
      <c r="BWK16" s="383"/>
      <c r="BWL16" s="383"/>
      <c r="BWM16" s="383"/>
      <c r="BWN16" s="383"/>
      <c r="BWO16" s="383"/>
      <c r="BWP16" s="383"/>
      <c r="BWQ16" s="383"/>
      <c r="BWR16" s="383"/>
      <c r="BWS16" s="383"/>
      <c r="BWT16" s="383"/>
      <c r="BWU16" s="383"/>
      <c r="BWV16" s="383"/>
      <c r="BWW16" s="383"/>
      <c r="BWX16" s="383"/>
      <c r="BWY16" s="383"/>
      <c r="BWZ16" s="383"/>
      <c r="BXA16" s="383"/>
      <c r="BXB16" s="383"/>
      <c r="BXC16" s="383"/>
      <c r="BXD16" s="383"/>
      <c r="BXE16" s="383"/>
      <c r="BXF16" s="383"/>
      <c r="BXG16" s="383"/>
      <c r="BXH16" s="383"/>
      <c r="BXI16" s="383"/>
      <c r="BXJ16" s="383"/>
      <c r="BXK16" s="383"/>
      <c r="BXL16" s="383"/>
      <c r="BXM16" s="383"/>
      <c r="BXN16" s="383"/>
      <c r="BXO16" s="383"/>
      <c r="BXP16" s="383"/>
      <c r="BXQ16" s="383"/>
      <c r="BXR16" s="383"/>
      <c r="BXS16" s="383"/>
      <c r="BXT16" s="383"/>
      <c r="BXU16" s="383"/>
      <c r="BXV16" s="383"/>
      <c r="BXW16" s="383"/>
      <c r="BXX16" s="383"/>
      <c r="BXY16" s="383"/>
      <c r="BXZ16" s="383"/>
      <c r="BYA16" s="383"/>
      <c r="BYB16" s="383"/>
      <c r="BYC16" s="383"/>
      <c r="BYD16" s="383"/>
      <c r="BYE16" s="383"/>
      <c r="BYF16" s="383"/>
      <c r="BYG16" s="383"/>
      <c r="BYH16" s="383"/>
      <c r="BYI16" s="383"/>
      <c r="BYJ16" s="383"/>
      <c r="BYK16" s="383"/>
      <c r="BYL16" s="383"/>
      <c r="BYM16" s="383"/>
      <c r="BYN16" s="383"/>
      <c r="BYO16" s="383"/>
      <c r="BYP16" s="383"/>
      <c r="BYQ16" s="383"/>
      <c r="BYR16" s="383"/>
      <c r="BYS16" s="383"/>
      <c r="BYT16" s="383"/>
      <c r="BYU16" s="383"/>
      <c r="BYV16" s="383"/>
      <c r="BYW16" s="383"/>
      <c r="BYX16" s="383"/>
      <c r="BYY16" s="383"/>
      <c r="BYZ16" s="383"/>
      <c r="BZA16" s="383"/>
      <c r="BZB16" s="383"/>
      <c r="BZC16" s="383"/>
      <c r="BZD16" s="383"/>
      <c r="BZE16" s="383"/>
      <c r="BZF16" s="383"/>
      <c r="BZG16" s="383"/>
      <c r="BZH16" s="383"/>
      <c r="BZI16" s="383"/>
      <c r="BZJ16" s="383"/>
      <c r="BZK16" s="383"/>
      <c r="BZL16" s="383"/>
      <c r="BZM16" s="383"/>
      <c r="BZN16" s="383"/>
      <c r="BZO16" s="383"/>
      <c r="BZP16" s="383"/>
      <c r="BZQ16" s="383"/>
      <c r="BZR16" s="383"/>
      <c r="BZS16" s="383"/>
      <c r="BZT16" s="383"/>
      <c r="BZU16" s="383"/>
      <c r="BZV16" s="383"/>
      <c r="BZW16" s="383"/>
      <c r="BZX16" s="383"/>
      <c r="BZY16" s="383"/>
      <c r="BZZ16" s="383"/>
      <c r="CAA16" s="383"/>
      <c r="CAB16" s="383"/>
      <c r="CAC16" s="383"/>
      <c r="CAD16" s="383"/>
      <c r="CAE16" s="383"/>
      <c r="CAF16" s="383"/>
      <c r="CAG16" s="383"/>
      <c r="CAH16" s="383"/>
      <c r="CAI16" s="383"/>
      <c r="CAJ16" s="383"/>
      <c r="CAK16" s="383"/>
      <c r="CAL16" s="383"/>
      <c r="CAM16" s="383"/>
      <c r="CAN16" s="383"/>
      <c r="CAO16" s="383"/>
      <c r="CAP16" s="383"/>
      <c r="CAQ16" s="383"/>
      <c r="CAR16" s="383"/>
      <c r="CAS16" s="383"/>
      <c r="CAT16" s="383"/>
      <c r="CAU16" s="383"/>
      <c r="CAV16" s="383"/>
      <c r="CAW16" s="383"/>
      <c r="CAX16" s="383"/>
      <c r="CAY16" s="383"/>
      <c r="CAZ16" s="383"/>
      <c r="CBA16" s="383"/>
      <c r="CBB16" s="383"/>
      <c r="CBC16" s="383"/>
      <c r="CBD16" s="383"/>
      <c r="CBE16" s="383"/>
      <c r="CBF16" s="383"/>
      <c r="CBG16" s="383"/>
      <c r="CBH16" s="383"/>
      <c r="CBI16" s="383"/>
      <c r="CBJ16" s="383"/>
      <c r="CBK16" s="383"/>
      <c r="CBL16" s="383"/>
      <c r="CBM16" s="383"/>
      <c r="CBN16" s="383"/>
      <c r="CBO16" s="383"/>
      <c r="CBP16" s="383"/>
      <c r="CBQ16" s="383"/>
      <c r="CBR16" s="383"/>
      <c r="CBS16" s="383"/>
      <c r="CBT16" s="383"/>
      <c r="CBU16" s="383"/>
      <c r="CBV16" s="383"/>
      <c r="CBW16" s="383"/>
      <c r="CBX16" s="383"/>
      <c r="CBY16" s="383"/>
      <c r="CBZ16" s="383"/>
      <c r="CCA16" s="383"/>
      <c r="CCB16" s="383"/>
      <c r="CCC16" s="383"/>
      <c r="CCD16" s="383"/>
      <c r="CCE16" s="383"/>
      <c r="CCF16" s="383"/>
      <c r="CCG16" s="383"/>
      <c r="CCH16" s="383"/>
      <c r="CCI16" s="383"/>
      <c r="CCJ16" s="383"/>
      <c r="CCK16" s="383"/>
      <c r="CCL16" s="383"/>
      <c r="CCM16" s="383"/>
      <c r="CCN16" s="383"/>
      <c r="CCO16" s="383"/>
      <c r="CCP16" s="383"/>
      <c r="CCQ16" s="383"/>
      <c r="CCR16" s="383"/>
      <c r="CCS16" s="383"/>
      <c r="CCT16" s="383"/>
      <c r="CCU16" s="383"/>
      <c r="CCV16" s="383"/>
      <c r="CCW16" s="383"/>
      <c r="CCX16" s="383"/>
      <c r="CCY16" s="383"/>
      <c r="CCZ16" s="383"/>
      <c r="CDA16" s="383"/>
      <c r="CDB16" s="383"/>
      <c r="CDC16" s="383"/>
      <c r="CDD16" s="383"/>
      <c r="CDE16" s="383"/>
      <c r="CDF16" s="383"/>
      <c r="CDG16" s="383"/>
      <c r="CDH16" s="383"/>
      <c r="CDI16" s="383"/>
      <c r="CDJ16" s="383"/>
      <c r="CDK16" s="383"/>
      <c r="CDL16" s="383"/>
      <c r="CDM16" s="383"/>
      <c r="CDN16" s="383"/>
      <c r="CDO16" s="383"/>
      <c r="CDP16" s="383"/>
      <c r="CDQ16" s="383"/>
      <c r="CDR16" s="383"/>
      <c r="CDS16" s="383"/>
      <c r="CDT16" s="383"/>
      <c r="CDU16" s="383"/>
      <c r="CDV16" s="383"/>
      <c r="CDW16" s="383"/>
      <c r="CDX16" s="383"/>
      <c r="CDY16" s="383"/>
      <c r="CDZ16" s="383"/>
      <c r="CEA16" s="383"/>
      <c r="CEB16" s="383"/>
      <c r="CEC16" s="383"/>
      <c r="CED16" s="383"/>
      <c r="CEE16" s="383"/>
      <c r="CEF16" s="383"/>
      <c r="CEG16" s="383"/>
      <c r="CEH16" s="383"/>
      <c r="CEI16" s="383"/>
      <c r="CEJ16" s="383"/>
      <c r="CEK16" s="383"/>
      <c r="CEL16" s="383"/>
      <c r="CEM16" s="383"/>
      <c r="CEN16" s="383"/>
      <c r="CEO16" s="383"/>
      <c r="CEP16" s="383"/>
      <c r="CEQ16" s="383"/>
      <c r="CER16" s="383"/>
      <c r="CES16" s="383"/>
      <c r="CET16" s="383"/>
      <c r="CEU16" s="383"/>
      <c r="CEV16" s="383"/>
      <c r="CEW16" s="383"/>
      <c r="CEX16" s="383"/>
      <c r="CEY16" s="383"/>
      <c r="CEZ16" s="383"/>
      <c r="CFA16" s="383"/>
      <c r="CFB16" s="383"/>
      <c r="CFC16" s="383"/>
      <c r="CFD16" s="383"/>
      <c r="CFE16" s="383"/>
      <c r="CFF16" s="383"/>
      <c r="CFG16" s="383"/>
      <c r="CFH16" s="383"/>
      <c r="CFI16" s="383"/>
      <c r="CFJ16" s="383"/>
      <c r="CFK16" s="383"/>
      <c r="CFL16" s="383"/>
      <c r="CFM16" s="383"/>
      <c r="CFN16" s="383"/>
      <c r="CFO16" s="383"/>
      <c r="CFP16" s="383"/>
      <c r="CFQ16" s="383"/>
      <c r="CFR16" s="383"/>
      <c r="CFS16" s="383"/>
      <c r="CFT16" s="383"/>
      <c r="CFU16" s="383"/>
      <c r="CFV16" s="383"/>
      <c r="CFW16" s="383"/>
      <c r="CFX16" s="383"/>
      <c r="CFY16" s="383"/>
      <c r="CFZ16" s="383"/>
      <c r="CGA16" s="383"/>
      <c r="CGB16" s="383"/>
      <c r="CGC16" s="383"/>
      <c r="CGD16" s="383"/>
      <c r="CGE16" s="383"/>
      <c r="CGF16" s="383"/>
      <c r="CGG16" s="383"/>
      <c r="CGH16" s="383"/>
      <c r="CGI16" s="383"/>
      <c r="CGJ16" s="383"/>
      <c r="CGK16" s="383"/>
      <c r="CGL16" s="383"/>
      <c r="CGM16" s="383"/>
      <c r="CGN16" s="383"/>
      <c r="CGO16" s="383"/>
      <c r="CGP16" s="383"/>
      <c r="CGQ16" s="383"/>
      <c r="CGR16" s="383"/>
      <c r="CGS16" s="383"/>
      <c r="CGT16" s="383"/>
      <c r="CGU16" s="383"/>
      <c r="CGV16" s="383"/>
      <c r="CGW16" s="383"/>
      <c r="CGX16" s="383"/>
      <c r="CGY16" s="383"/>
      <c r="CGZ16" s="383"/>
      <c r="CHA16" s="383"/>
      <c r="CHB16" s="383"/>
      <c r="CHC16" s="383"/>
      <c r="CHD16" s="383"/>
      <c r="CHE16" s="383"/>
      <c r="CHF16" s="383"/>
      <c r="CHG16" s="383"/>
      <c r="CHH16" s="383"/>
      <c r="CHI16" s="383"/>
      <c r="CHJ16" s="383"/>
      <c r="CHK16" s="383"/>
      <c r="CHL16" s="383"/>
      <c r="CHM16" s="383"/>
      <c r="CHN16" s="383"/>
      <c r="CHO16" s="383"/>
      <c r="CHP16" s="383"/>
      <c r="CHQ16" s="383"/>
      <c r="CHR16" s="383"/>
      <c r="CHS16" s="383"/>
      <c r="CHT16" s="383"/>
      <c r="CHU16" s="383"/>
      <c r="CHV16" s="383"/>
      <c r="CHW16" s="383"/>
      <c r="CHX16" s="383"/>
      <c r="CHY16" s="383"/>
      <c r="CHZ16" s="383"/>
      <c r="CIA16" s="383"/>
      <c r="CIB16" s="383"/>
      <c r="CIC16" s="383"/>
      <c r="CID16" s="383"/>
      <c r="CIE16" s="383"/>
      <c r="CIF16" s="383"/>
      <c r="CIG16" s="383"/>
      <c r="CIH16" s="383"/>
      <c r="CII16" s="383"/>
      <c r="CIJ16" s="383"/>
      <c r="CIK16" s="383"/>
      <c r="CIL16" s="383"/>
      <c r="CIM16" s="383"/>
      <c r="CIN16" s="383"/>
      <c r="CIO16" s="383"/>
      <c r="CIP16" s="383"/>
      <c r="CIQ16" s="383"/>
      <c r="CIR16" s="383"/>
      <c r="CIS16" s="383"/>
      <c r="CIT16" s="383"/>
      <c r="CIU16" s="383"/>
      <c r="CIV16" s="383"/>
      <c r="CIW16" s="383"/>
      <c r="CIX16" s="383"/>
      <c r="CIY16" s="383"/>
      <c r="CIZ16" s="383"/>
      <c r="CJA16" s="383"/>
      <c r="CJB16" s="383"/>
      <c r="CJC16" s="383"/>
      <c r="CJD16" s="383"/>
      <c r="CJE16" s="383"/>
      <c r="CJF16" s="383"/>
      <c r="CJG16" s="383"/>
      <c r="CJH16" s="383"/>
      <c r="CJI16" s="383"/>
      <c r="CJJ16" s="383"/>
      <c r="CJK16" s="383"/>
      <c r="CJL16" s="383"/>
      <c r="CJM16" s="383"/>
      <c r="CJN16" s="383"/>
      <c r="CJO16" s="383"/>
      <c r="CJP16" s="383"/>
      <c r="CJQ16" s="383"/>
      <c r="CJR16" s="383"/>
      <c r="CJS16" s="383"/>
      <c r="CJT16" s="383"/>
      <c r="CJU16" s="383"/>
      <c r="CJV16" s="383"/>
      <c r="CJW16" s="383"/>
      <c r="CJX16" s="383"/>
      <c r="CJY16" s="383"/>
      <c r="CJZ16" s="383"/>
      <c r="CKA16" s="383"/>
      <c r="CKB16" s="383"/>
      <c r="CKC16" s="383"/>
      <c r="CKD16" s="383"/>
      <c r="CKE16" s="383"/>
      <c r="CKF16" s="383"/>
      <c r="CKG16" s="383"/>
      <c r="CKH16" s="383"/>
      <c r="CKI16" s="383"/>
      <c r="CKJ16" s="383"/>
      <c r="CKK16" s="383"/>
      <c r="CKL16" s="383"/>
      <c r="CKM16" s="383"/>
      <c r="CKN16" s="383"/>
      <c r="CKO16" s="383"/>
      <c r="CKP16" s="383"/>
      <c r="CKQ16" s="383"/>
      <c r="CKR16" s="383"/>
      <c r="CKS16" s="383"/>
      <c r="CKT16" s="383"/>
      <c r="CKU16" s="383"/>
      <c r="CKV16" s="383"/>
      <c r="CKW16" s="383"/>
      <c r="CKX16" s="383"/>
      <c r="CKY16" s="383"/>
      <c r="CKZ16" s="383"/>
      <c r="CLA16" s="383"/>
      <c r="CLB16" s="383"/>
      <c r="CLC16" s="383"/>
      <c r="CLD16" s="383"/>
      <c r="CLE16" s="383"/>
      <c r="CLF16" s="383"/>
      <c r="CLG16" s="383"/>
      <c r="CLH16" s="383"/>
      <c r="CLI16" s="383"/>
      <c r="CLJ16" s="383"/>
      <c r="CLK16" s="383"/>
      <c r="CLL16" s="383"/>
      <c r="CLM16" s="383"/>
      <c r="CLN16" s="383"/>
      <c r="CLO16" s="383"/>
      <c r="CLP16" s="383"/>
      <c r="CLQ16" s="383"/>
      <c r="CLR16" s="383"/>
      <c r="CLS16" s="383"/>
      <c r="CLT16" s="383"/>
      <c r="CLU16" s="383"/>
      <c r="CLV16" s="383"/>
      <c r="CLW16" s="383"/>
      <c r="CLX16" s="383"/>
      <c r="CLY16" s="383"/>
      <c r="CLZ16" s="383"/>
      <c r="CMA16" s="383"/>
      <c r="CMB16" s="383"/>
      <c r="CMC16" s="383"/>
      <c r="CMD16" s="383"/>
      <c r="CME16" s="383"/>
      <c r="CMF16" s="383"/>
      <c r="CMG16" s="383"/>
      <c r="CMH16" s="383"/>
      <c r="CMI16" s="383"/>
      <c r="CMJ16" s="383"/>
      <c r="CMK16" s="383"/>
      <c r="CML16" s="383"/>
      <c r="CMM16" s="383"/>
      <c r="CMN16" s="383"/>
      <c r="CMO16" s="383"/>
      <c r="CMP16" s="383"/>
      <c r="CMQ16" s="383"/>
      <c r="CMR16" s="383"/>
      <c r="CMS16" s="383"/>
      <c r="CMT16" s="383"/>
      <c r="CMU16" s="383"/>
      <c r="CMV16" s="383"/>
      <c r="CMW16" s="383"/>
      <c r="CMX16" s="383"/>
      <c r="CMY16" s="383"/>
      <c r="CMZ16" s="383"/>
      <c r="CNA16" s="383"/>
      <c r="CNB16" s="383"/>
      <c r="CNC16" s="383"/>
      <c r="CND16" s="383"/>
      <c r="CNE16" s="383"/>
      <c r="CNF16" s="383"/>
      <c r="CNG16" s="383"/>
      <c r="CNH16" s="383"/>
      <c r="CNI16" s="383"/>
      <c r="CNJ16" s="383"/>
      <c r="CNK16" s="383"/>
      <c r="CNL16" s="383"/>
      <c r="CNM16" s="383"/>
      <c r="CNN16" s="383"/>
      <c r="CNO16" s="383"/>
      <c r="CNP16" s="383"/>
      <c r="CNQ16" s="383"/>
      <c r="CNR16" s="383"/>
      <c r="CNS16" s="383"/>
      <c r="CNT16" s="383"/>
      <c r="CNU16" s="383"/>
      <c r="CNV16" s="383"/>
      <c r="CNW16" s="383"/>
      <c r="CNX16" s="383"/>
      <c r="CNY16" s="383"/>
      <c r="CNZ16" s="383"/>
      <c r="COA16" s="383"/>
      <c r="COB16" s="383"/>
      <c r="COC16" s="383"/>
      <c r="COD16" s="383"/>
      <c r="COE16" s="383"/>
      <c r="COF16" s="383"/>
      <c r="COG16" s="383"/>
      <c r="COH16" s="383"/>
      <c r="COI16" s="383"/>
      <c r="COJ16" s="383"/>
      <c r="COK16" s="383"/>
      <c r="COL16" s="383"/>
      <c r="COM16" s="383"/>
      <c r="CON16" s="383"/>
      <c r="COO16" s="383"/>
      <c r="COP16" s="383"/>
      <c r="COQ16" s="383"/>
      <c r="COR16" s="383"/>
      <c r="COS16" s="383"/>
      <c r="COT16" s="383"/>
      <c r="COU16" s="383"/>
      <c r="COV16" s="383"/>
      <c r="COW16" s="383"/>
      <c r="COX16" s="383"/>
      <c r="COY16" s="383"/>
      <c r="COZ16" s="383"/>
      <c r="CPA16" s="383"/>
      <c r="CPB16" s="383"/>
      <c r="CPC16" s="383"/>
      <c r="CPD16" s="383"/>
      <c r="CPE16" s="383"/>
      <c r="CPF16" s="383"/>
      <c r="CPG16" s="383"/>
      <c r="CPH16" s="383"/>
      <c r="CPI16" s="383"/>
      <c r="CPJ16" s="383"/>
      <c r="CPK16" s="383"/>
      <c r="CPL16" s="383"/>
      <c r="CPM16" s="383"/>
      <c r="CPN16" s="383"/>
      <c r="CPO16" s="383"/>
      <c r="CPP16" s="383"/>
      <c r="CPQ16" s="383"/>
      <c r="CPR16" s="383"/>
      <c r="CPS16" s="383"/>
      <c r="CPT16" s="383"/>
      <c r="CPU16" s="383"/>
      <c r="CPV16" s="383"/>
      <c r="CPW16" s="383"/>
      <c r="CPX16" s="383"/>
      <c r="CPY16" s="383"/>
      <c r="CPZ16" s="383"/>
      <c r="CQA16" s="383"/>
      <c r="CQB16" s="383"/>
      <c r="CQC16" s="383"/>
      <c r="CQD16" s="383"/>
      <c r="CQE16" s="383"/>
      <c r="CQF16" s="383"/>
      <c r="CQG16" s="383"/>
      <c r="CQH16" s="383"/>
      <c r="CQI16" s="383"/>
      <c r="CQJ16" s="383"/>
      <c r="CQK16" s="383"/>
      <c r="CQL16" s="383"/>
      <c r="CQM16" s="383"/>
      <c r="CQN16" s="383"/>
      <c r="CQO16" s="383"/>
      <c r="CQP16" s="383"/>
      <c r="CQQ16" s="383"/>
      <c r="CQR16" s="383"/>
      <c r="CQS16" s="383"/>
      <c r="CQT16" s="383"/>
      <c r="CQU16" s="383"/>
      <c r="CQV16" s="383"/>
      <c r="CQW16" s="383"/>
      <c r="CQX16" s="383"/>
      <c r="CQY16" s="383"/>
      <c r="CQZ16" s="383"/>
      <c r="CRA16" s="383"/>
      <c r="CRB16" s="383"/>
      <c r="CRC16" s="383"/>
      <c r="CRD16" s="383"/>
      <c r="CRE16" s="383"/>
      <c r="CRF16" s="383"/>
      <c r="CRG16" s="383"/>
      <c r="CRH16" s="383"/>
      <c r="CRI16" s="383"/>
      <c r="CRJ16" s="383"/>
      <c r="CRK16" s="383"/>
      <c r="CRL16" s="383"/>
      <c r="CRM16" s="383"/>
      <c r="CRN16" s="383"/>
      <c r="CRO16" s="383"/>
      <c r="CRP16" s="383"/>
      <c r="CRQ16" s="383"/>
      <c r="CRR16" s="383"/>
      <c r="CRS16" s="383"/>
      <c r="CRT16" s="383"/>
      <c r="CRU16" s="383"/>
      <c r="CRV16" s="383"/>
      <c r="CRW16" s="383"/>
      <c r="CRX16" s="383"/>
      <c r="CRY16" s="383"/>
      <c r="CRZ16" s="383"/>
      <c r="CSA16" s="383"/>
      <c r="CSB16" s="383"/>
      <c r="CSC16" s="383"/>
      <c r="CSD16" s="383"/>
      <c r="CSE16" s="383"/>
      <c r="CSF16" s="383"/>
      <c r="CSG16" s="383"/>
      <c r="CSH16" s="383"/>
      <c r="CSI16" s="383"/>
      <c r="CSJ16" s="383"/>
      <c r="CSK16" s="383"/>
      <c r="CSL16" s="383"/>
      <c r="CSM16" s="383"/>
      <c r="CSN16" s="383"/>
      <c r="CSO16" s="383"/>
      <c r="CSP16" s="383"/>
      <c r="CSQ16" s="383"/>
      <c r="CSR16" s="383"/>
      <c r="CSS16" s="383"/>
      <c r="CST16" s="383"/>
      <c r="CSU16" s="383"/>
      <c r="CSV16" s="383"/>
      <c r="CSW16" s="383"/>
      <c r="CSX16" s="383"/>
      <c r="CSY16" s="383"/>
      <c r="CSZ16" s="383"/>
      <c r="CTA16" s="383"/>
      <c r="CTB16" s="383"/>
      <c r="CTC16" s="383"/>
      <c r="CTD16" s="383"/>
      <c r="CTE16" s="383"/>
      <c r="CTF16" s="383"/>
      <c r="CTG16" s="383"/>
      <c r="CTH16" s="383"/>
      <c r="CTI16" s="383"/>
      <c r="CTJ16" s="383"/>
      <c r="CTK16" s="383"/>
      <c r="CTL16" s="383"/>
      <c r="CTM16" s="383"/>
      <c r="CTN16" s="383"/>
      <c r="CTO16" s="383"/>
      <c r="CTP16" s="383"/>
      <c r="CTQ16" s="383"/>
      <c r="CTR16" s="383"/>
      <c r="CTS16" s="383"/>
      <c r="CTT16" s="383"/>
      <c r="CTU16" s="383"/>
      <c r="CTV16" s="383"/>
      <c r="CTW16" s="383"/>
      <c r="CTX16" s="383"/>
      <c r="CTY16" s="383"/>
      <c r="CTZ16" s="383"/>
      <c r="CUA16" s="383"/>
      <c r="CUB16" s="383"/>
      <c r="CUC16" s="383"/>
      <c r="CUD16" s="383"/>
      <c r="CUE16" s="383"/>
      <c r="CUF16" s="383"/>
      <c r="CUG16" s="383"/>
      <c r="CUH16" s="383"/>
      <c r="CUI16" s="383"/>
      <c r="CUJ16" s="383"/>
      <c r="CUK16" s="383"/>
      <c r="CUL16" s="383"/>
      <c r="CUM16" s="383"/>
      <c r="CUN16" s="383"/>
      <c r="CUO16" s="383"/>
      <c r="CUP16" s="383"/>
      <c r="CUQ16" s="383"/>
      <c r="CUR16" s="383"/>
      <c r="CUS16" s="383"/>
      <c r="CUT16" s="383"/>
      <c r="CUU16" s="383"/>
      <c r="CUV16" s="383"/>
      <c r="CUW16" s="383"/>
      <c r="CUX16" s="383"/>
      <c r="CUY16" s="383"/>
      <c r="CUZ16" s="383"/>
      <c r="CVA16" s="383"/>
      <c r="CVB16" s="383"/>
      <c r="CVC16" s="383"/>
      <c r="CVD16" s="383"/>
      <c r="CVE16" s="383"/>
      <c r="CVF16" s="383"/>
      <c r="CVG16" s="383"/>
      <c r="CVH16" s="383"/>
      <c r="CVI16" s="383"/>
      <c r="CVJ16" s="383"/>
      <c r="CVK16" s="383"/>
      <c r="CVL16" s="383"/>
      <c r="CVM16" s="383"/>
      <c r="CVN16" s="383"/>
      <c r="CVO16" s="383"/>
      <c r="CVP16" s="383"/>
      <c r="CVQ16" s="383"/>
      <c r="CVR16" s="383"/>
      <c r="CVS16" s="383"/>
      <c r="CVT16" s="383"/>
      <c r="CVU16" s="383"/>
      <c r="CVV16" s="383"/>
      <c r="CVW16" s="383"/>
      <c r="CVX16" s="383"/>
      <c r="CVY16" s="383"/>
      <c r="CVZ16" s="383"/>
      <c r="CWA16" s="383"/>
      <c r="CWB16" s="383"/>
      <c r="CWC16" s="383"/>
      <c r="CWD16" s="383"/>
      <c r="CWE16" s="383"/>
      <c r="CWF16" s="383"/>
      <c r="CWG16" s="383"/>
      <c r="CWH16" s="383"/>
      <c r="CWI16" s="383"/>
      <c r="CWJ16" s="383"/>
      <c r="CWK16" s="383"/>
      <c r="CWL16" s="383"/>
      <c r="CWM16" s="383"/>
      <c r="CWN16" s="383"/>
      <c r="CWO16" s="383"/>
      <c r="CWP16" s="383"/>
      <c r="CWQ16" s="383"/>
      <c r="CWR16" s="383"/>
      <c r="CWS16" s="383"/>
      <c r="CWT16" s="383"/>
      <c r="CWU16" s="383"/>
      <c r="CWV16" s="383"/>
      <c r="CWW16" s="383"/>
      <c r="CWX16" s="383"/>
      <c r="CWY16" s="383"/>
      <c r="CWZ16" s="383"/>
      <c r="CXA16" s="383"/>
      <c r="CXB16" s="383"/>
      <c r="CXC16" s="383"/>
      <c r="CXD16" s="383"/>
      <c r="CXE16" s="383"/>
      <c r="CXF16" s="383"/>
      <c r="CXG16" s="383"/>
      <c r="CXH16" s="383"/>
      <c r="CXI16" s="383"/>
      <c r="CXJ16" s="383"/>
      <c r="CXK16" s="383"/>
      <c r="CXL16" s="383"/>
      <c r="CXM16" s="383"/>
      <c r="CXN16" s="383"/>
      <c r="CXO16" s="383"/>
      <c r="CXP16" s="383"/>
      <c r="CXQ16" s="383"/>
      <c r="CXR16" s="383"/>
      <c r="CXS16" s="383"/>
      <c r="CXT16" s="383"/>
      <c r="CXU16" s="383"/>
      <c r="CXV16" s="383"/>
      <c r="CXW16" s="383"/>
      <c r="CXX16" s="383"/>
      <c r="CXY16" s="383"/>
      <c r="CXZ16" s="383"/>
      <c r="CYA16" s="383"/>
      <c r="CYB16" s="383"/>
      <c r="CYC16" s="383"/>
      <c r="CYD16" s="383"/>
      <c r="CYE16" s="383"/>
      <c r="CYF16" s="383"/>
      <c r="CYG16" s="383"/>
      <c r="CYH16" s="383"/>
      <c r="CYI16" s="383"/>
      <c r="CYJ16" s="383"/>
      <c r="CYK16" s="383"/>
      <c r="CYL16" s="383"/>
      <c r="CYM16" s="383"/>
      <c r="CYN16" s="383"/>
      <c r="CYO16" s="383"/>
      <c r="CYP16" s="383"/>
      <c r="CYQ16" s="383"/>
      <c r="CYR16" s="383"/>
      <c r="CYS16" s="383"/>
      <c r="CYT16" s="383"/>
      <c r="CYU16" s="383"/>
      <c r="CYV16" s="383"/>
      <c r="CYW16" s="383"/>
      <c r="CYX16" s="383"/>
      <c r="CYY16" s="383"/>
      <c r="CYZ16" s="383"/>
      <c r="CZA16" s="383"/>
      <c r="CZB16" s="383"/>
      <c r="CZC16" s="383"/>
      <c r="CZD16" s="383"/>
      <c r="CZE16" s="383"/>
      <c r="CZF16" s="383"/>
      <c r="CZG16" s="383"/>
      <c r="CZH16" s="383"/>
      <c r="CZI16" s="383"/>
      <c r="CZJ16" s="383"/>
      <c r="CZK16" s="383"/>
      <c r="CZL16" s="383"/>
      <c r="CZM16" s="383"/>
      <c r="CZN16" s="383"/>
      <c r="CZO16" s="383"/>
      <c r="CZP16" s="383"/>
      <c r="CZQ16" s="383"/>
      <c r="CZR16" s="383"/>
      <c r="CZS16" s="383"/>
      <c r="CZT16" s="383"/>
      <c r="CZU16" s="383"/>
      <c r="CZV16" s="383"/>
      <c r="CZW16" s="383"/>
      <c r="CZX16" s="383"/>
      <c r="CZY16" s="383"/>
      <c r="CZZ16" s="383"/>
      <c r="DAA16" s="383"/>
      <c r="DAB16" s="383"/>
      <c r="DAC16" s="383"/>
      <c r="DAD16" s="383"/>
      <c r="DAE16" s="383"/>
      <c r="DAF16" s="383"/>
      <c r="DAG16" s="383"/>
      <c r="DAH16" s="383"/>
      <c r="DAI16" s="383"/>
      <c r="DAJ16" s="383"/>
      <c r="DAK16" s="383"/>
      <c r="DAL16" s="383"/>
      <c r="DAM16" s="383"/>
      <c r="DAN16" s="383"/>
      <c r="DAO16" s="383"/>
      <c r="DAP16" s="383"/>
      <c r="DAQ16" s="383"/>
      <c r="DAR16" s="383"/>
      <c r="DAS16" s="383"/>
      <c r="DAT16" s="383"/>
      <c r="DAU16" s="383"/>
      <c r="DAV16" s="383"/>
      <c r="DAW16" s="383"/>
      <c r="DAX16" s="383"/>
      <c r="DAY16" s="383"/>
      <c r="DAZ16" s="383"/>
      <c r="DBA16" s="383"/>
      <c r="DBB16" s="383"/>
      <c r="DBC16" s="383"/>
      <c r="DBD16" s="383"/>
      <c r="DBE16" s="383"/>
      <c r="DBF16" s="383"/>
      <c r="DBG16" s="383"/>
      <c r="DBH16" s="383"/>
      <c r="DBI16" s="383"/>
      <c r="DBJ16" s="383"/>
      <c r="DBK16" s="383"/>
      <c r="DBL16" s="383"/>
      <c r="DBM16" s="383"/>
      <c r="DBN16" s="383"/>
      <c r="DBO16" s="383"/>
      <c r="DBP16" s="383"/>
      <c r="DBQ16" s="383"/>
      <c r="DBR16" s="383"/>
      <c r="DBS16" s="383"/>
      <c r="DBT16" s="383"/>
      <c r="DBU16" s="383"/>
      <c r="DBV16" s="383"/>
      <c r="DBW16" s="383"/>
      <c r="DBX16" s="383"/>
      <c r="DBY16" s="383"/>
      <c r="DBZ16" s="383"/>
      <c r="DCA16" s="383"/>
      <c r="DCB16" s="383"/>
      <c r="DCC16" s="383"/>
      <c r="DCD16" s="383"/>
      <c r="DCE16" s="383"/>
      <c r="DCF16" s="383"/>
      <c r="DCG16" s="383"/>
      <c r="DCH16" s="383"/>
      <c r="DCI16" s="383"/>
      <c r="DCJ16" s="383"/>
      <c r="DCK16" s="383"/>
      <c r="DCL16" s="383"/>
      <c r="DCM16" s="383"/>
      <c r="DCN16" s="383"/>
      <c r="DCO16" s="383"/>
      <c r="DCP16" s="383"/>
      <c r="DCQ16" s="383"/>
      <c r="DCR16" s="383"/>
      <c r="DCS16" s="383"/>
      <c r="DCT16" s="383"/>
      <c r="DCU16" s="383"/>
      <c r="DCV16" s="383"/>
      <c r="DCW16" s="383"/>
      <c r="DCX16" s="383"/>
      <c r="DCY16" s="383"/>
      <c r="DCZ16" s="383"/>
      <c r="DDA16" s="383"/>
      <c r="DDB16" s="383"/>
      <c r="DDC16" s="383"/>
      <c r="DDD16" s="383"/>
      <c r="DDE16" s="383"/>
      <c r="DDF16" s="383"/>
      <c r="DDG16" s="383"/>
      <c r="DDH16" s="383"/>
      <c r="DDI16" s="383"/>
      <c r="DDJ16" s="383"/>
      <c r="DDK16" s="383"/>
      <c r="DDL16" s="383"/>
      <c r="DDM16" s="383"/>
      <c r="DDN16" s="383"/>
      <c r="DDO16" s="383"/>
      <c r="DDP16" s="383"/>
      <c r="DDQ16" s="383"/>
      <c r="DDR16" s="383"/>
      <c r="DDS16" s="383"/>
      <c r="DDT16" s="383"/>
      <c r="DDU16" s="383"/>
      <c r="DDV16" s="383"/>
      <c r="DDW16" s="383"/>
      <c r="DDX16" s="383"/>
      <c r="DDY16" s="383"/>
      <c r="DDZ16" s="383"/>
      <c r="DEA16" s="383"/>
      <c r="DEB16" s="383"/>
      <c r="DEC16" s="383"/>
      <c r="DED16" s="383"/>
      <c r="DEE16" s="383"/>
      <c r="DEF16" s="383"/>
      <c r="DEG16" s="383"/>
      <c r="DEH16" s="383"/>
      <c r="DEI16" s="383"/>
      <c r="DEJ16" s="383"/>
      <c r="DEK16" s="383"/>
      <c r="DEL16" s="383"/>
      <c r="DEM16" s="383"/>
      <c r="DEN16" s="383"/>
      <c r="DEO16" s="383"/>
      <c r="DEP16" s="383"/>
      <c r="DEQ16" s="383"/>
      <c r="DER16" s="383"/>
      <c r="DES16" s="383"/>
      <c r="DET16" s="383"/>
      <c r="DEU16" s="383"/>
      <c r="DEV16" s="383"/>
      <c r="DEW16" s="383"/>
      <c r="DEX16" s="383"/>
      <c r="DEY16" s="383"/>
      <c r="DEZ16" s="383"/>
      <c r="DFA16" s="383"/>
      <c r="DFB16" s="383"/>
      <c r="DFC16" s="383"/>
      <c r="DFD16" s="383"/>
      <c r="DFE16" s="383"/>
      <c r="DFF16" s="383"/>
      <c r="DFG16" s="383"/>
      <c r="DFH16" s="383"/>
      <c r="DFI16" s="383"/>
      <c r="DFJ16" s="383"/>
      <c r="DFK16" s="383"/>
      <c r="DFL16" s="383"/>
      <c r="DFM16" s="383"/>
      <c r="DFN16" s="383"/>
      <c r="DFO16" s="383"/>
      <c r="DFP16" s="383"/>
      <c r="DFQ16" s="383"/>
      <c r="DFR16" s="383"/>
      <c r="DFS16" s="383"/>
      <c r="DFT16" s="383"/>
      <c r="DFU16" s="383"/>
      <c r="DFV16" s="383"/>
      <c r="DFW16" s="383"/>
      <c r="DFX16" s="383"/>
      <c r="DFY16" s="383"/>
      <c r="DFZ16" s="383"/>
      <c r="DGA16" s="383"/>
      <c r="DGB16" s="383"/>
      <c r="DGC16" s="383"/>
      <c r="DGD16" s="383"/>
      <c r="DGE16" s="383"/>
      <c r="DGF16" s="383"/>
      <c r="DGG16" s="383"/>
      <c r="DGH16" s="383"/>
      <c r="DGI16" s="383"/>
      <c r="DGJ16" s="383"/>
      <c r="DGK16" s="383"/>
      <c r="DGL16" s="383"/>
      <c r="DGM16" s="383"/>
      <c r="DGN16" s="383"/>
      <c r="DGO16" s="383"/>
      <c r="DGP16" s="383"/>
      <c r="DGQ16" s="383"/>
      <c r="DGR16" s="383"/>
      <c r="DGS16" s="383"/>
      <c r="DGT16" s="383"/>
      <c r="DGU16" s="383"/>
      <c r="DGV16" s="383"/>
      <c r="DGW16" s="383"/>
      <c r="DGX16" s="383"/>
      <c r="DGY16" s="383"/>
      <c r="DGZ16" s="383"/>
      <c r="DHA16" s="383"/>
      <c r="DHB16" s="383"/>
      <c r="DHC16" s="383"/>
      <c r="DHD16" s="383"/>
      <c r="DHE16" s="383"/>
      <c r="DHF16" s="383"/>
      <c r="DHG16" s="383"/>
      <c r="DHH16" s="383"/>
      <c r="DHI16" s="383"/>
      <c r="DHJ16" s="383"/>
      <c r="DHK16" s="383"/>
      <c r="DHL16" s="383"/>
      <c r="DHM16" s="383"/>
      <c r="DHN16" s="383"/>
      <c r="DHO16" s="383"/>
      <c r="DHP16" s="383"/>
      <c r="DHQ16" s="383"/>
      <c r="DHR16" s="383"/>
      <c r="DHS16" s="383"/>
      <c r="DHT16" s="383"/>
      <c r="DHU16" s="383"/>
      <c r="DHV16" s="383"/>
      <c r="DHW16" s="383"/>
      <c r="DHX16" s="383"/>
      <c r="DHY16" s="383"/>
      <c r="DHZ16" s="383"/>
      <c r="DIA16" s="383"/>
      <c r="DIB16" s="383"/>
      <c r="DIC16" s="383"/>
      <c r="DID16" s="383"/>
      <c r="DIE16" s="383"/>
      <c r="DIF16" s="383"/>
      <c r="DIG16" s="383"/>
      <c r="DIH16" s="383"/>
      <c r="DII16" s="383"/>
      <c r="DIJ16" s="383"/>
      <c r="DIK16" s="383"/>
      <c r="DIL16" s="383"/>
      <c r="DIM16" s="383"/>
      <c r="DIN16" s="383"/>
      <c r="DIO16" s="383"/>
      <c r="DIP16" s="383"/>
      <c r="DIQ16" s="383"/>
      <c r="DIR16" s="383"/>
      <c r="DIS16" s="383"/>
      <c r="DIT16" s="383"/>
      <c r="DIU16" s="383"/>
      <c r="DIV16" s="383"/>
      <c r="DIW16" s="383"/>
      <c r="DIX16" s="383"/>
      <c r="DIY16" s="383"/>
      <c r="DIZ16" s="383"/>
      <c r="DJA16" s="383"/>
      <c r="DJB16" s="383"/>
      <c r="DJC16" s="383"/>
      <c r="DJD16" s="383"/>
      <c r="DJE16" s="383"/>
      <c r="DJF16" s="383"/>
      <c r="DJG16" s="383"/>
      <c r="DJH16" s="383"/>
      <c r="DJI16" s="383"/>
      <c r="DJJ16" s="383"/>
      <c r="DJK16" s="383"/>
      <c r="DJL16" s="383"/>
      <c r="DJM16" s="383"/>
      <c r="DJN16" s="383"/>
      <c r="DJO16" s="383"/>
      <c r="DJP16" s="383"/>
      <c r="DJQ16" s="383"/>
      <c r="DJR16" s="383"/>
      <c r="DJS16" s="383"/>
      <c r="DJT16" s="383"/>
      <c r="DJU16" s="383"/>
      <c r="DJV16" s="383"/>
      <c r="DJW16" s="383"/>
      <c r="DJX16" s="383"/>
      <c r="DJY16" s="383"/>
      <c r="DJZ16" s="383"/>
      <c r="DKA16" s="383"/>
      <c r="DKB16" s="383"/>
      <c r="DKC16" s="383"/>
      <c r="DKD16" s="383"/>
      <c r="DKE16" s="383"/>
      <c r="DKF16" s="383"/>
      <c r="DKG16" s="383"/>
      <c r="DKH16" s="383"/>
      <c r="DKI16" s="383"/>
      <c r="DKJ16" s="383"/>
      <c r="DKK16" s="383"/>
      <c r="DKL16" s="383"/>
      <c r="DKM16" s="383"/>
      <c r="DKN16" s="383"/>
      <c r="DKO16" s="383"/>
      <c r="DKP16" s="383"/>
      <c r="DKQ16" s="383"/>
      <c r="DKR16" s="383"/>
      <c r="DKS16" s="383"/>
      <c r="DKT16" s="383"/>
      <c r="DKU16" s="383"/>
      <c r="DKV16" s="383"/>
      <c r="DKW16" s="383"/>
      <c r="DKX16" s="383"/>
      <c r="DKY16" s="383"/>
      <c r="DKZ16" s="383"/>
      <c r="DLA16" s="383"/>
      <c r="DLB16" s="383"/>
      <c r="DLC16" s="383"/>
      <c r="DLD16" s="383"/>
      <c r="DLE16" s="383"/>
      <c r="DLF16" s="383"/>
      <c r="DLG16" s="383"/>
      <c r="DLH16" s="383"/>
      <c r="DLI16" s="383"/>
      <c r="DLJ16" s="383"/>
      <c r="DLK16" s="383"/>
      <c r="DLL16" s="383"/>
      <c r="DLM16" s="383"/>
      <c r="DLN16" s="383"/>
      <c r="DLO16" s="383"/>
      <c r="DLP16" s="383"/>
      <c r="DLQ16" s="383"/>
      <c r="DLR16" s="383"/>
      <c r="DLS16" s="383"/>
      <c r="DLT16" s="383"/>
      <c r="DLU16" s="383"/>
      <c r="DLV16" s="383"/>
      <c r="DLW16" s="383"/>
      <c r="DLX16" s="383"/>
      <c r="DLY16" s="383"/>
      <c r="DLZ16" s="383"/>
      <c r="DMA16" s="383"/>
      <c r="DMB16" s="383"/>
      <c r="DMC16" s="383"/>
      <c r="DMD16" s="383"/>
      <c r="DME16" s="383"/>
      <c r="DMF16" s="383"/>
      <c r="DMG16" s="383"/>
      <c r="DMH16" s="383"/>
      <c r="DMI16" s="383"/>
      <c r="DMJ16" s="383"/>
      <c r="DMK16" s="383"/>
      <c r="DML16" s="383"/>
      <c r="DMM16" s="383"/>
      <c r="DMN16" s="383"/>
      <c r="DMO16" s="383"/>
      <c r="DMP16" s="383"/>
      <c r="DMQ16" s="383"/>
      <c r="DMR16" s="383"/>
      <c r="DMS16" s="383"/>
      <c r="DMT16" s="383"/>
      <c r="DMU16" s="383"/>
      <c r="DMV16" s="383"/>
      <c r="DMW16" s="383"/>
      <c r="DMX16" s="383"/>
      <c r="DMY16" s="383"/>
      <c r="DMZ16" s="383"/>
      <c r="DNA16" s="383"/>
      <c r="DNB16" s="383"/>
      <c r="DNC16" s="383"/>
      <c r="DND16" s="383"/>
      <c r="DNE16" s="383"/>
      <c r="DNF16" s="383"/>
      <c r="DNG16" s="383"/>
      <c r="DNH16" s="383"/>
      <c r="DNI16" s="383"/>
      <c r="DNJ16" s="383"/>
      <c r="DNK16" s="383"/>
      <c r="DNL16" s="383"/>
      <c r="DNM16" s="383"/>
      <c r="DNN16" s="383"/>
      <c r="DNO16" s="383"/>
      <c r="DNP16" s="383"/>
      <c r="DNQ16" s="383"/>
      <c r="DNR16" s="383"/>
      <c r="DNS16" s="383"/>
      <c r="DNT16" s="383"/>
      <c r="DNU16" s="383"/>
      <c r="DNV16" s="383"/>
      <c r="DNW16" s="383"/>
      <c r="DNX16" s="383"/>
      <c r="DNY16" s="383"/>
      <c r="DNZ16" s="383"/>
      <c r="DOA16" s="383"/>
      <c r="DOB16" s="383"/>
      <c r="DOC16" s="383"/>
      <c r="DOD16" s="383"/>
      <c r="DOE16" s="383"/>
      <c r="DOF16" s="383"/>
      <c r="DOG16" s="383"/>
      <c r="DOH16" s="383"/>
      <c r="DOI16" s="383"/>
      <c r="DOJ16" s="383"/>
      <c r="DOK16" s="383"/>
      <c r="DOL16" s="383"/>
      <c r="DOM16" s="383"/>
      <c r="DON16" s="383"/>
      <c r="DOO16" s="383"/>
      <c r="DOP16" s="383"/>
      <c r="DOQ16" s="383"/>
      <c r="DOR16" s="383"/>
      <c r="DOS16" s="383"/>
      <c r="DOT16" s="383"/>
      <c r="DOU16" s="383"/>
      <c r="DOV16" s="383"/>
      <c r="DOW16" s="383"/>
      <c r="DOX16" s="383"/>
      <c r="DOY16" s="383"/>
      <c r="DOZ16" s="383"/>
      <c r="DPA16" s="383"/>
      <c r="DPB16" s="383"/>
      <c r="DPC16" s="383"/>
      <c r="DPD16" s="383"/>
      <c r="DPE16" s="383"/>
      <c r="DPF16" s="383"/>
      <c r="DPG16" s="383"/>
      <c r="DPH16" s="383"/>
      <c r="DPI16" s="383"/>
      <c r="DPJ16" s="383"/>
      <c r="DPK16" s="383"/>
      <c r="DPL16" s="383"/>
      <c r="DPM16" s="383"/>
      <c r="DPN16" s="383"/>
      <c r="DPO16" s="383"/>
      <c r="DPP16" s="383"/>
      <c r="DPQ16" s="383"/>
      <c r="DPR16" s="383"/>
      <c r="DPS16" s="383"/>
      <c r="DPT16" s="383"/>
      <c r="DPU16" s="383"/>
      <c r="DPV16" s="383"/>
      <c r="DPW16" s="383"/>
      <c r="DPX16" s="383"/>
      <c r="DPY16" s="383"/>
      <c r="DPZ16" s="383"/>
      <c r="DQA16" s="383"/>
      <c r="DQB16" s="383"/>
      <c r="DQC16" s="383"/>
      <c r="DQD16" s="383"/>
      <c r="DQE16" s="383"/>
      <c r="DQF16" s="383"/>
      <c r="DQG16" s="383"/>
      <c r="DQH16" s="383"/>
      <c r="DQI16" s="383"/>
      <c r="DQJ16" s="383"/>
      <c r="DQK16" s="383"/>
      <c r="DQL16" s="383"/>
      <c r="DQM16" s="383"/>
      <c r="DQN16" s="383"/>
      <c r="DQO16" s="383"/>
      <c r="DQP16" s="383"/>
      <c r="DQQ16" s="383"/>
      <c r="DQR16" s="383"/>
      <c r="DQS16" s="383"/>
      <c r="DQT16" s="383"/>
      <c r="DQU16" s="383"/>
      <c r="DQV16" s="383"/>
      <c r="DQW16" s="383"/>
      <c r="DQX16" s="383"/>
      <c r="DQY16" s="383"/>
      <c r="DQZ16" s="383"/>
      <c r="DRA16" s="383"/>
      <c r="DRB16" s="383"/>
      <c r="DRC16" s="383"/>
      <c r="DRD16" s="383"/>
      <c r="DRE16" s="383"/>
      <c r="DRF16" s="383"/>
      <c r="DRG16" s="383"/>
      <c r="DRH16" s="383"/>
      <c r="DRI16" s="383"/>
      <c r="DRJ16" s="383"/>
      <c r="DRK16" s="383"/>
      <c r="DRL16" s="383"/>
      <c r="DRM16" s="383"/>
      <c r="DRN16" s="383"/>
      <c r="DRO16" s="383"/>
      <c r="DRP16" s="383"/>
      <c r="DRQ16" s="383"/>
      <c r="DRR16" s="383"/>
      <c r="DRS16" s="383"/>
      <c r="DRT16" s="383"/>
      <c r="DRU16" s="383"/>
      <c r="DRV16" s="383"/>
      <c r="DRW16" s="383"/>
      <c r="DRX16" s="383"/>
      <c r="DRY16" s="383"/>
      <c r="DRZ16" s="383"/>
      <c r="DSA16" s="383"/>
      <c r="DSB16" s="383"/>
      <c r="DSC16" s="383"/>
      <c r="DSD16" s="383"/>
      <c r="DSE16" s="383"/>
      <c r="DSF16" s="383"/>
      <c r="DSG16" s="383"/>
      <c r="DSH16" s="383"/>
      <c r="DSI16" s="383"/>
      <c r="DSJ16" s="383"/>
      <c r="DSK16" s="383"/>
      <c r="DSL16" s="383"/>
      <c r="DSM16" s="383"/>
      <c r="DSN16" s="383"/>
      <c r="DSO16" s="383"/>
      <c r="DSP16" s="383"/>
      <c r="DSQ16" s="383"/>
      <c r="DSR16" s="383"/>
      <c r="DSS16" s="383"/>
      <c r="DST16" s="383"/>
      <c r="DSU16" s="383"/>
      <c r="DSV16" s="383"/>
      <c r="DSW16" s="383"/>
      <c r="DSX16" s="383"/>
      <c r="DSY16" s="383"/>
      <c r="DSZ16" s="383"/>
      <c r="DTA16" s="383"/>
      <c r="DTB16" s="383"/>
      <c r="DTC16" s="383"/>
      <c r="DTD16" s="383"/>
      <c r="DTE16" s="383"/>
      <c r="DTF16" s="383"/>
      <c r="DTG16" s="383"/>
      <c r="DTH16" s="383"/>
      <c r="DTI16" s="383"/>
      <c r="DTJ16" s="383"/>
      <c r="DTK16" s="383"/>
      <c r="DTL16" s="383"/>
      <c r="DTM16" s="383"/>
      <c r="DTN16" s="383"/>
      <c r="DTO16" s="383"/>
      <c r="DTP16" s="383"/>
      <c r="DTQ16" s="383"/>
      <c r="DTR16" s="383"/>
      <c r="DTS16" s="383"/>
      <c r="DTT16" s="383"/>
      <c r="DTU16" s="383"/>
      <c r="DTV16" s="383"/>
      <c r="DTW16" s="383"/>
      <c r="DTX16" s="383"/>
      <c r="DTY16" s="383"/>
      <c r="DTZ16" s="383"/>
      <c r="DUA16" s="383"/>
      <c r="DUB16" s="383"/>
      <c r="DUC16" s="383"/>
      <c r="DUD16" s="383"/>
      <c r="DUE16" s="383"/>
      <c r="DUF16" s="383"/>
      <c r="DUG16" s="383"/>
      <c r="DUH16" s="383"/>
      <c r="DUI16" s="383"/>
      <c r="DUJ16" s="383"/>
      <c r="DUK16" s="383"/>
      <c r="DUL16" s="383"/>
      <c r="DUM16" s="383"/>
      <c r="DUN16" s="383"/>
      <c r="DUO16" s="383"/>
      <c r="DUP16" s="383"/>
      <c r="DUQ16" s="383"/>
      <c r="DUR16" s="383"/>
      <c r="DUS16" s="383"/>
      <c r="DUT16" s="383"/>
      <c r="DUU16" s="383"/>
      <c r="DUV16" s="383"/>
      <c r="DUW16" s="383"/>
      <c r="DUX16" s="383"/>
      <c r="DUY16" s="383"/>
      <c r="DUZ16" s="383"/>
      <c r="DVA16" s="383"/>
      <c r="DVB16" s="383"/>
      <c r="DVC16" s="383"/>
      <c r="DVD16" s="383"/>
      <c r="DVE16" s="383"/>
      <c r="DVF16" s="383"/>
      <c r="DVG16" s="383"/>
      <c r="DVH16" s="383"/>
      <c r="DVI16" s="383"/>
      <c r="DVJ16" s="383"/>
      <c r="DVK16" s="383"/>
      <c r="DVL16" s="383"/>
      <c r="DVM16" s="383"/>
      <c r="DVN16" s="383"/>
      <c r="DVO16" s="383"/>
      <c r="DVP16" s="383"/>
      <c r="DVQ16" s="383"/>
      <c r="DVR16" s="383"/>
      <c r="DVS16" s="383"/>
      <c r="DVT16" s="383"/>
      <c r="DVU16" s="383"/>
      <c r="DVV16" s="383"/>
      <c r="DVW16" s="383"/>
      <c r="DVX16" s="383"/>
      <c r="DVY16" s="383"/>
      <c r="DVZ16" s="383"/>
      <c r="DWA16" s="383"/>
      <c r="DWB16" s="383"/>
      <c r="DWC16" s="383"/>
      <c r="DWD16" s="383"/>
      <c r="DWE16" s="383"/>
      <c r="DWF16" s="383"/>
      <c r="DWG16" s="383"/>
      <c r="DWH16" s="383"/>
      <c r="DWI16" s="383"/>
      <c r="DWJ16" s="383"/>
      <c r="DWK16" s="383"/>
      <c r="DWL16" s="383"/>
      <c r="DWM16" s="383"/>
      <c r="DWN16" s="383"/>
      <c r="DWO16" s="383"/>
      <c r="DWP16" s="383"/>
      <c r="DWQ16" s="383"/>
      <c r="DWR16" s="383"/>
      <c r="DWS16" s="383"/>
      <c r="DWT16" s="383"/>
      <c r="DWU16" s="383"/>
      <c r="DWV16" s="383"/>
      <c r="DWW16" s="383"/>
      <c r="DWX16" s="383"/>
      <c r="DWY16" s="383"/>
      <c r="DWZ16" s="383"/>
      <c r="DXA16" s="383"/>
      <c r="DXB16" s="383"/>
      <c r="DXC16" s="383"/>
      <c r="DXD16" s="383"/>
      <c r="DXE16" s="383"/>
      <c r="DXF16" s="383"/>
      <c r="DXG16" s="383"/>
      <c r="DXH16" s="383"/>
      <c r="DXI16" s="383"/>
      <c r="DXJ16" s="383"/>
      <c r="DXK16" s="383"/>
      <c r="DXL16" s="383"/>
      <c r="DXM16" s="383"/>
      <c r="DXN16" s="383"/>
      <c r="DXO16" s="383"/>
      <c r="DXP16" s="383"/>
      <c r="DXQ16" s="383"/>
      <c r="DXR16" s="383"/>
      <c r="DXS16" s="383"/>
      <c r="DXT16" s="383"/>
      <c r="DXU16" s="383"/>
      <c r="DXV16" s="383"/>
      <c r="DXW16" s="383"/>
      <c r="DXX16" s="383"/>
      <c r="DXY16" s="383"/>
      <c r="DXZ16" s="383"/>
      <c r="DYA16" s="383"/>
      <c r="DYB16" s="383"/>
      <c r="DYC16" s="383"/>
      <c r="DYD16" s="383"/>
      <c r="DYE16" s="383"/>
      <c r="DYF16" s="383"/>
      <c r="DYG16" s="383"/>
      <c r="DYH16" s="383"/>
      <c r="DYI16" s="383"/>
      <c r="DYJ16" s="383"/>
      <c r="DYK16" s="383"/>
      <c r="DYL16" s="383"/>
      <c r="DYM16" s="383"/>
      <c r="DYN16" s="383"/>
      <c r="DYO16" s="383"/>
      <c r="DYP16" s="383"/>
      <c r="DYQ16" s="383"/>
      <c r="DYR16" s="383"/>
      <c r="DYS16" s="383"/>
      <c r="DYT16" s="383"/>
      <c r="DYU16" s="383"/>
      <c r="DYV16" s="383"/>
      <c r="DYW16" s="383"/>
      <c r="DYX16" s="383"/>
      <c r="DYY16" s="383"/>
      <c r="DYZ16" s="383"/>
      <c r="DZA16" s="383"/>
      <c r="DZB16" s="383"/>
      <c r="DZC16" s="383"/>
      <c r="DZD16" s="383"/>
      <c r="DZE16" s="383"/>
      <c r="DZF16" s="383"/>
      <c r="DZG16" s="383"/>
      <c r="DZH16" s="383"/>
      <c r="DZI16" s="383"/>
      <c r="DZJ16" s="383"/>
      <c r="DZK16" s="383"/>
      <c r="DZL16" s="383"/>
      <c r="DZM16" s="383"/>
      <c r="DZN16" s="383"/>
      <c r="DZO16" s="383"/>
      <c r="DZP16" s="383"/>
      <c r="DZQ16" s="383"/>
      <c r="DZR16" s="383"/>
      <c r="DZS16" s="383"/>
      <c r="DZT16" s="383"/>
      <c r="DZU16" s="383"/>
      <c r="DZV16" s="383"/>
      <c r="DZW16" s="383"/>
      <c r="DZX16" s="383"/>
      <c r="DZY16" s="383"/>
      <c r="DZZ16" s="383"/>
      <c r="EAA16" s="383"/>
      <c r="EAB16" s="383"/>
      <c r="EAC16" s="383"/>
      <c r="EAD16" s="383"/>
      <c r="EAE16" s="383"/>
      <c r="EAF16" s="383"/>
      <c r="EAG16" s="383"/>
      <c r="EAH16" s="383"/>
      <c r="EAI16" s="383"/>
      <c r="EAJ16" s="383"/>
      <c r="EAK16" s="383"/>
      <c r="EAL16" s="383"/>
      <c r="EAM16" s="383"/>
      <c r="EAN16" s="383"/>
      <c r="EAO16" s="383"/>
      <c r="EAP16" s="383"/>
      <c r="EAQ16" s="383"/>
      <c r="EAR16" s="383"/>
      <c r="EAS16" s="383"/>
      <c r="EAT16" s="383"/>
      <c r="EAU16" s="383"/>
      <c r="EAV16" s="383"/>
      <c r="EAW16" s="383"/>
      <c r="EAX16" s="383"/>
      <c r="EAY16" s="383"/>
      <c r="EAZ16" s="383"/>
      <c r="EBA16" s="383"/>
      <c r="EBB16" s="383"/>
      <c r="EBC16" s="383"/>
      <c r="EBD16" s="383"/>
      <c r="EBE16" s="383"/>
      <c r="EBF16" s="383"/>
      <c r="EBG16" s="383"/>
      <c r="EBH16" s="383"/>
      <c r="EBI16" s="383"/>
      <c r="EBJ16" s="383"/>
      <c r="EBK16" s="383"/>
      <c r="EBL16" s="383"/>
      <c r="EBM16" s="383"/>
      <c r="EBN16" s="383"/>
      <c r="EBO16" s="383"/>
      <c r="EBP16" s="383"/>
      <c r="EBQ16" s="383"/>
      <c r="EBR16" s="383"/>
      <c r="EBS16" s="383"/>
      <c r="EBT16" s="383"/>
      <c r="EBU16" s="383"/>
      <c r="EBV16" s="383"/>
      <c r="EBW16" s="383"/>
      <c r="EBX16" s="383"/>
      <c r="EBY16" s="383"/>
      <c r="EBZ16" s="383"/>
      <c r="ECA16" s="383"/>
      <c r="ECB16" s="383"/>
      <c r="ECC16" s="383"/>
      <c r="ECD16" s="383"/>
      <c r="ECE16" s="383"/>
      <c r="ECF16" s="383"/>
      <c r="ECG16" s="383"/>
      <c r="ECH16" s="383"/>
      <c r="ECI16" s="383"/>
      <c r="ECJ16" s="383"/>
      <c r="ECK16" s="383"/>
      <c r="ECL16" s="383"/>
      <c r="ECM16" s="383"/>
      <c r="ECN16" s="383"/>
      <c r="ECO16" s="383"/>
      <c r="ECP16" s="383"/>
      <c r="ECQ16" s="383"/>
      <c r="ECR16" s="383"/>
      <c r="ECS16" s="383"/>
      <c r="ECT16" s="383"/>
      <c r="ECU16" s="383"/>
      <c r="ECV16" s="383"/>
      <c r="ECW16" s="383"/>
      <c r="ECX16" s="383"/>
      <c r="ECY16" s="383"/>
      <c r="ECZ16" s="383"/>
      <c r="EDA16" s="383"/>
      <c r="EDB16" s="383"/>
      <c r="EDC16" s="383"/>
      <c r="EDD16" s="383"/>
      <c r="EDE16" s="383"/>
      <c r="EDF16" s="383"/>
      <c r="EDG16" s="383"/>
      <c r="EDH16" s="383"/>
      <c r="EDI16" s="383"/>
      <c r="EDJ16" s="383"/>
      <c r="EDK16" s="383"/>
      <c r="EDL16" s="383"/>
      <c r="EDM16" s="383"/>
      <c r="EDN16" s="383"/>
      <c r="EDO16" s="383"/>
      <c r="EDP16" s="383"/>
      <c r="EDQ16" s="383"/>
      <c r="EDR16" s="383"/>
      <c r="EDS16" s="383"/>
      <c r="EDT16" s="383"/>
      <c r="EDU16" s="383"/>
      <c r="EDV16" s="383"/>
      <c r="EDW16" s="383"/>
      <c r="EDX16" s="383"/>
      <c r="EDY16" s="383"/>
      <c r="EDZ16" s="383"/>
      <c r="EEA16" s="383"/>
      <c r="EEB16" s="383"/>
      <c r="EEC16" s="383"/>
      <c r="EED16" s="383"/>
      <c r="EEE16" s="383"/>
      <c r="EEF16" s="383"/>
      <c r="EEG16" s="383"/>
      <c r="EEH16" s="383"/>
      <c r="EEI16" s="383"/>
      <c r="EEJ16" s="383"/>
      <c r="EEK16" s="383"/>
      <c r="EEL16" s="383"/>
      <c r="EEM16" s="383"/>
      <c r="EEN16" s="383"/>
      <c r="EEO16" s="383"/>
      <c r="EEP16" s="383"/>
      <c r="EEQ16" s="383"/>
      <c r="EER16" s="383"/>
      <c r="EES16" s="383"/>
      <c r="EET16" s="383"/>
      <c r="EEU16" s="383"/>
      <c r="EEV16" s="383"/>
      <c r="EEW16" s="383"/>
      <c r="EEX16" s="383"/>
      <c r="EEY16" s="383"/>
      <c r="EEZ16" s="383"/>
      <c r="EFA16" s="383"/>
      <c r="EFB16" s="383"/>
      <c r="EFC16" s="383"/>
      <c r="EFD16" s="383"/>
      <c r="EFE16" s="383"/>
      <c r="EFF16" s="383"/>
      <c r="EFG16" s="383"/>
      <c r="EFH16" s="383"/>
      <c r="EFI16" s="383"/>
      <c r="EFJ16" s="383"/>
      <c r="EFK16" s="383"/>
      <c r="EFL16" s="383"/>
      <c r="EFM16" s="383"/>
      <c r="EFN16" s="383"/>
      <c r="EFO16" s="383"/>
      <c r="EFP16" s="383"/>
      <c r="EFQ16" s="383"/>
      <c r="EFR16" s="383"/>
      <c r="EFS16" s="383"/>
      <c r="EFT16" s="383"/>
      <c r="EFU16" s="383"/>
      <c r="EFV16" s="383"/>
      <c r="EFW16" s="383"/>
      <c r="EFX16" s="383"/>
      <c r="EFY16" s="383"/>
      <c r="EFZ16" s="383"/>
      <c r="EGA16" s="383"/>
      <c r="EGB16" s="383"/>
      <c r="EGC16" s="383"/>
      <c r="EGD16" s="383"/>
      <c r="EGE16" s="383"/>
      <c r="EGF16" s="383"/>
      <c r="EGG16" s="383"/>
      <c r="EGH16" s="383"/>
      <c r="EGI16" s="383"/>
      <c r="EGJ16" s="383"/>
      <c r="EGK16" s="383"/>
      <c r="EGL16" s="383"/>
      <c r="EGM16" s="383"/>
      <c r="EGN16" s="383"/>
      <c r="EGO16" s="383"/>
      <c r="EGP16" s="383"/>
      <c r="EGQ16" s="383"/>
      <c r="EGR16" s="383"/>
      <c r="EGS16" s="383"/>
      <c r="EGT16" s="383"/>
      <c r="EGU16" s="383"/>
      <c r="EGV16" s="383"/>
      <c r="EGW16" s="383"/>
      <c r="EGX16" s="383"/>
      <c r="EGY16" s="383"/>
      <c r="EGZ16" s="383"/>
      <c r="EHA16" s="383"/>
      <c r="EHB16" s="383"/>
      <c r="EHC16" s="383"/>
      <c r="EHD16" s="383"/>
      <c r="EHE16" s="383"/>
      <c r="EHF16" s="383"/>
      <c r="EHG16" s="383"/>
      <c r="EHH16" s="383"/>
      <c r="EHI16" s="383"/>
      <c r="EHJ16" s="383"/>
      <c r="EHK16" s="383"/>
      <c r="EHL16" s="383"/>
      <c r="EHM16" s="383"/>
      <c r="EHN16" s="383"/>
      <c r="EHO16" s="383"/>
      <c r="EHP16" s="383"/>
      <c r="EHQ16" s="383"/>
      <c r="EHR16" s="383"/>
      <c r="EHS16" s="383"/>
      <c r="EHT16" s="383"/>
      <c r="EHU16" s="383"/>
      <c r="EHV16" s="383"/>
      <c r="EHW16" s="383"/>
      <c r="EHX16" s="383"/>
      <c r="EHY16" s="383"/>
      <c r="EHZ16" s="383"/>
      <c r="EIA16" s="383"/>
      <c r="EIB16" s="383"/>
      <c r="EIC16" s="383"/>
      <c r="EID16" s="383"/>
      <c r="EIE16" s="383"/>
      <c r="EIF16" s="383"/>
      <c r="EIG16" s="383"/>
      <c r="EIH16" s="383"/>
      <c r="EII16" s="383"/>
      <c r="EIJ16" s="383"/>
      <c r="EIK16" s="383"/>
      <c r="EIL16" s="383"/>
      <c r="EIM16" s="383"/>
      <c r="EIN16" s="383"/>
      <c r="EIO16" s="383"/>
      <c r="EIP16" s="383"/>
      <c r="EIQ16" s="383"/>
      <c r="EIR16" s="383"/>
      <c r="EIS16" s="383"/>
      <c r="EIT16" s="383"/>
      <c r="EIU16" s="383"/>
      <c r="EIV16" s="383"/>
      <c r="EIW16" s="383"/>
      <c r="EIX16" s="383"/>
      <c r="EIY16" s="383"/>
      <c r="EIZ16" s="383"/>
      <c r="EJA16" s="383"/>
      <c r="EJB16" s="383"/>
      <c r="EJC16" s="383"/>
      <c r="EJD16" s="383"/>
      <c r="EJE16" s="383"/>
      <c r="EJF16" s="383"/>
      <c r="EJG16" s="383"/>
      <c r="EJH16" s="383"/>
      <c r="EJI16" s="383"/>
      <c r="EJJ16" s="383"/>
      <c r="EJK16" s="383"/>
      <c r="EJL16" s="383"/>
      <c r="EJM16" s="383"/>
      <c r="EJN16" s="383"/>
      <c r="EJO16" s="383"/>
      <c r="EJP16" s="383"/>
      <c r="EJQ16" s="383"/>
      <c r="EJR16" s="383"/>
      <c r="EJS16" s="383"/>
      <c r="EJT16" s="383"/>
      <c r="EJU16" s="383"/>
      <c r="EJV16" s="383"/>
      <c r="EJW16" s="383"/>
      <c r="EJX16" s="383"/>
      <c r="EJY16" s="383"/>
      <c r="EJZ16" s="383"/>
      <c r="EKA16" s="383"/>
      <c r="EKB16" s="383"/>
      <c r="EKC16" s="383"/>
      <c r="EKD16" s="383"/>
      <c r="EKE16" s="383"/>
      <c r="EKF16" s="383"/>
      <c r="EKG16" s="383"/>
      <c r="EKH16" s="383"/>
      <c r="EKI16" s="383"/>
      <c r="EKJ16" s="383"/>
      <c r="EKK16" s="383"/>
      <c r="EKL16" s="383"/>
      <c r="EKM16" s="383"/>
      <c r="EKN16" s="383"/>
      <c r="EKO16" s="383"/>
      <c r="EKP16" s="383"/>
      <c r="EKQ16" s="383"/>
      <c r="EKR16" s="383"/>
      <c r="EKS16" s="383"/>
      <c r="EKT16" s="383"/>
      <c r="EKU16" s="383"/>
      <c r="EKV16" s="383"/>
      <c r="EKW16" s="383"/>
      <c r="EKX16" s="383"/>
      <c r="EKY16" s="383"/>
      <c r="EKZ16" s="383"/>
      <c r="ELA16" s="383"/>
      <c r="ELB16" s="383"/>
      <c r="ELC16" s="383"/>
      <c r="ELD16" s="383"/>
      <c r="ELE16" s="383"/>
      <c r="ELF16" s="383"/>
      <c r="ELG16" s="383"/>
      <c r="ELH16" s="383"/>
      <c r="ELI16" s="383"/>
      <c r="ELJ16" s="383"/>
      <c r="ELK16" s="383"/>
      <c r="ELL16" s="383"/>
      <c r="ELM16" s="383"/>
      <c r="ELN16" s="383"/>
      <c r="ELO16" s="383"/>
      <c r="ELP16" s="383"/>
      <c r="ELQ16" s="383"/>
      <c r="ELR16" s="383"/>
      <c r="ELS16" s="383"/>
      <c r="ELT16" s="383"/>
      <c r="ELU16" s="383"/>
      <c r="ELV16" s="383"/>
      <c r="ELW16" s="383"/>
      <c r="ELX16" s="383"/>
      <c r="ELY16" s="383"/>
      <c r="ELZ16" s="383"/>
      <c r="EMA16" s="383"/>
      <c r="EMB16" s="383"/>
      <c r="EMC16" s="383"/>
      <c r="EMD16" s="383"/>
      <c r="EME16" s="383"/>
      <c r="EMF16" s="383"/>
      <c r="EMG16" s="383"/>
      <c r="EMH16" s="383"/>
      <c r="EMI16" s="383"/>
      <c r="EMJ16" s="383"/>
      <c r="EMK16" s="383"/>
      <c r="EML16" s="383"/>
      <c r="EMM16" s="383"/>
      <c r="EMN16" s="383"/>
      <c r="EMO16" s="383"/>
      <c r="EMP16" s="383"/>
      <c r="EMQ16" s="383"/>
      <c r="EMR16" s="383"/>
      <c r="EMS16" s="383"/>
      <c r="EMT16" s="383"/>
      <c r="EMU16" s="383"/>
      <c r="EMV16" s="383"/>
      <c r="EMW16" s="383"/>
      <c r="EMX16" s="383"/>
      <c r="EMY16" s="383"/>
      <c r="EMZ16" s="383"/>
      <c r="ENA16" s="383"/>
      <c r="ENB16" s="383"/>
      <c r="ENC16" s="383"/>
      <c r="END16" s="383"/>
      <c r="ENE16" s="383"/>
      <c r="ENF16" s="383"/>
      <c r="ENG16" s="383"/>
      <c r="ENH16" s="383"/>
      <c r="ENI16" s="383"/>
      <c r="ENJ16" s="383"/>
      <c r="ENK16" s="383"/>
      <c r="ENL16" s="383"/>
      <c r="ENM16" s="383"/>
      <c r="ENN16" s="383"/>
      <c r="ENO16" s="383"/>
      <c r="ENP16" s="383"/>
      <c r="ENQ16" s="383"/>
      <c r="ENR16" s="383"/>
      <c r="ENS16" s="383"/>
      <c r="ENT16" s="383"/>
      <c r="ENU16" s="383"/>
      <c r="ENV16" s="383"/>
      <c r="ENW16" s="383"/>
      <c r="ENX16" s="383"/>
      <c r="ENY16" s="383"/>
      <c r="ENZ16" s="383"/>
      <c r="EOA16" s="383"/>
      <c r="EOB16" s="383"/>
      <c r="EOC16" s="383"/>
      <c r="EOD16" s="383"/>
      <c r="EOE16" s="383"/>
      <c r="EOF16" s="383"/>
      <c r="EOG16" s="383"/>
      <c r="EOH16" s="383"/>
      <c r="EOI16" s="383"/>
      <c r="EOJ16" s="383"/>
      <c r="EOK16" s="383"/>
      <c r="EOL16" s="383"/>
      <c r="EOM16" s="383"/>
      <c r="EON16" s="383"/>
      <c r="EOO16" s="383"/>
      <c r="EOP16" s="383"/>
      <c r="EOQ16" s="383"/>
      <c r="EOR16" s="383"/>
      <c r="EOS16" s="383"/>
      <c r="EOT16" s="383"/>
      <c r="EOU16" s="383"/>
      <c r="EOV16" s="383"/>
      <c r="EOW16" s="383"/>
      <c r="EOX16" s="383"/>
      <c r="EOY16" s="383"/>
      <c r="EOZ16" s="383"/>
      <c r="EPA16" s="383"/>
      <c r="EPB16" s="383"/>
      <c r="EPC16" s="383"/>
      <c r="EPD16" s="383"/>
      <c r="EPE16" s="383"/>
      <c r="EPF16" s="383"/>
      <c r="EPG16" s="383"/>
      <c r="EPH16" s="383"/>
      <c r="EPI16" s="383"/>
      <c r="EPJ16" s="383"/>
      <c r="EPK16" s="383"/>
      <c r="EPL16" s="383"/>
      <c r="EPM16" s="383"/>
      <c r="EPN16" s="383"/>
      <c r="EPO16" s="383"/>
      <c r="EPP16" s="383"/>
      <c r="EPQ16" s="383"/>
      <c r="EPR16" s="383"/>
      <c r="EPS16" s="383"/>
      <c r="EPT16" s="383"/>
      <c r="EPU16" s="383"/>
      <c r="EPV16" s="383"/>
      <c r="EPW16" s="383"/>
      <c r="EPX16" s="383"/>
      <c r="EPY16" s="383"/>
      <c r="EPZ16" s="383"/>
      <c r="EQA16" s="383"/>
      <c r="EQB16" s="383"/>
      <c r="EQC16" s="383"/>
      <c r="EQD16" s="383"/>
      <c r="EQE16" s="383"/>
      <c r="EQF16" s="383"/>
      <c r="EQG16" s="383"/>
      <c r="EQH16" s="383"/>
      <c r="EQI16" s="383"/>
      <c r="EQJ16" s="383"/>
      <c r="EQK16" s="383"/>
      <c r="EQL16" s="383"/>
      <c r="EQM16" s="383"/>
      <c r="EQN16" s="383"/>
      <c r="EQO16" s="383"/>
      <c r="EQP16" s="383"/>
      <c r="EQQ16" s="383"/>
      <c r="EQR16" s="383"/>
      <c r="EQS16" s="383"/>
      <c r="EQT16" s="383"/>
      <c r="EQU16" s="383"/>
      <c r="EQV16" s="383"/>
      <c r="EQW16" s="383"/>
      <c r="EQX16" s="383"/>
      <c r="EQY16" s="383"/>
      <c r="EQZ16" s="383"/>
      <c r="ERA16" s="383"/>
      <c r="ERB16" s="383"/>
      <c r="ERC16" s="383"/>
      <c r="ERD16" s="383"/>
      <c r="ERE16" s="383"/>
      <c r="ERF16" s="383"/>
      <c r="ERG16" s="383"/>
      <c r="ERH16" s="383"/>
      <c r="ERI16" s="383"/>
      <c r="ERJ16" s="383"/>
      <c r="ERK16" s="383"/>
      <c r="ERL16" s="383"/>
      <c r="ERM16" s="383"/>
      <c r="ERN16" s="383"/>
      <c r="ERO16" s="383"/>
      <c r="ERP16" s="383"/>
      <c r="ERQ16" s="383"/>
      <c r="ERR16" s="383"/>
      <c r="ERS16" s="383"/>
      <c r="ERT16" s="383"/>
      <c r="ERU16" s="383"/>
      <c r="ERV16" s="383"/>
      <c r="ERW16" s="383"/>
      <c r="ERX16" s="383"/>
      <c r="ERY16" s="383"/>
      <c r="ERZ16" s="383"/>
      <c r="ESA16" s="383"/>
      <c r="ESB16" s="383"/>
      <c r="ESC16" s="383"/>
      <c r="ESD16" s="383"/>
      <c r="ESE16" s="383"/>
      <c r="ESF16" s="383"/>
      <c r="ESG16" s="383"/>
      <c r="ESH16" s="383"/>
      <c r="ESI16" s="383"/>
      <c r="ESJ16" s="383"/>
      <c r="ESK16" s="383"/>
      <c r="ESL16" s="383"/>
      <c r="ESM16" s="383"/>
      <c r="ESN16" s="383"/>
      <c r="ESO16" s="383"/>
      <c r="ESP16" s="383"/>
      <c r="ESQ16" s="383"/>
      <c r="ESR16" s="383"/>
      <c r="ESS16" s="383"/>
      <c r="EST16" s="383"/>
      <c r="ESU16" s="383"/>
      <c r="ESV16" s="383"/>
      <c r="ESW16" s="383"/>
      <c r="ESX16" s="383"/>
      <c r="ESY16" s="383"/>
      <c r="ESZ16" s="383"/>
      <c r="ETA16" s="383"/>
      <c r="ETB16" s="383"/>
      <c r="ETC16" s="383"/>
      <c r="ETD16" s="383"/>
      <c r="ETE16" s="383"/>
      <c r="ETF16" s="383"/>
      <c r="ETG16" s="383"/>
      <c r="ETH16" s="383"/>
      <c r="ETI16" s="383"/>
      <c r="ETJ16" s="383"/>
      <c r="ETK16" s="383"/>
      <c r="ETL16" s="383"/>
      <c r="ETM16" s="383"/>
      <c r="ETN16" s="383"/>
      <c r="ETO16" s="383"/>
      <c r="ETP16" s="383"/>
      <c r="ETQ16" s="383"/>
      <c r="ETR16" s="383"/>
      <c r="ETS16" s="383"/>
      <c r="ETT16" s="383"/>
      <c r="ETU16" s="383"/>
      <c r="ETV16" s="383"/>
      <c r="ETW16" s="383"/>
      <c r="ETX16" s="383"/>
      <c r="ETY16" s="383"/>
      <c r="ETZ16" s="383"/>
      <c r="EUA16" s="383"/>
      <c r="EUB16" s="383"/>
      <c r="EUC16" s="383"/>
      <c r="EUD16" s="383"/>
      <c r="EUE16" s="383"/>
      <c r="EUF16" s="383"/>
      <c r="EUG16" s="383"/>
      <c r="EUH16" s="383"/>
      <c r="EUI16" s="383"/>
      <c r="EUJ16" s="383"/>
      <c r="EUK16" s="383"/>
      <c r="EUL16" s="383"/>
      <c r="EUM16" s="383"/>
      <c r="EUN16" s="383"/>
      <c r="EUO16" s="383"/>
      <c r="EUP16" s="383"/>
      <c r="EUQ16" s="383"/>
      <c r="EUR16" s="383"/>
      <c r="EUS16" s="383"/>
      <c r="EUT16" s="383"/>
      <c r="EUU16" s="383"/>
      <c r="EUV16" s="383"/>
      <c r="EUW16" s="383"/>
      <c r="EUX16" s="383"/>
      <c r="EUY16" s="383"/>
      <c r="EUZ16" s="383"/>
      <c r="EVA16" s="383"/>
      <c r="EVB16" s="383"/>
      <c r="EVC16" s="383"/>
      <c r="EVD16" s="383"/>
      <c r="EVE16" s="383"/>
      <c r="EVF16" s="383"/>
      <c r="EVG16" s="383"/>
      <c r="EVH16" s="383"/>
      <c r="EVI16" s="383"/>
      <c r="EVJ16" s="383"/>
      <c r="EVK16" s="383"/>
      <c r="EVL16" s="383"/>
      <c r="EVM16" s="383"/>
      <c r="EVN16" s="383"/>
      <c r="EVO16" s="383"/>
      <c r="EVP16" s="383"/>
      <c r="EVQ16" s="383"/>
      <c r="EVR16" s="383"/>
      <c r="EVS16" s="383"/>
      <c r="EVT16" s="383"/>
      <c r="EVU16" s="383"/>
      <c r="EVV16" s="383"/>
      <c r="EVW16" s="383"/>
      <c r="EVX16" s="383"/>
      <c r="EVY16" s="383"/>
      <c r="EVZ16" s="383"/>
      <c r="EWA16" s="383"/>
      <c r="EWB16" s="383"/>
      <c r="EWC16" s="383"/>
      <c r="EWD16" s="383"/>
      <c r="EWE16" s="383"/>
      <c r="EWF16" s="383"/>
      <c r="EWG16" s="383"/>
      <c r="EWH16" s="383"/>
      <c r="EWI16" s="383"/>
      <c r="EWJ16" s="383"/>
      <c r="EWK16" s="383"/>
      <c r="EWL16" s="383"/>
      <c r="EWM16" s="383"/>
      <c r="EWN16" s="383"/>
      <c r="EWO16" s="383"/>
      <c r="EWP16" s="383"/>
      <c r="EWQ16" s="383"/>
      <c r="EWR16" s="383"/>
      <c r="EWS16" s="383"/>
      <c r="EWT16" s="383"/>
      <c r="EWU16" s="383"/>
      <c r="EWV16" s="383"/>
      <c r="EWW16" s="383"/>
      <c r="EWX16" s="383"/>
      <c r="EWY16" s="383"/>
      <c r="EWZ16" s="383"/>
      <c r="EXA16" s="383"/>
      <c r="EXB16" s="383"/>
      <c r="EXC16" s="383"/>
      <c r="EXD16" s="383"/>
      <c r="EXE16" s="383"/>
      <c r="EXF16" s="383"/>
      <c r="EXG16" s="383"/>
      <c r="EXH16" s="383"/>
      <c r="EXI16" s="383"/>
      <c r="EXJ16" s="383"/>
      <c r="EXK16" s="383"/>
      <c r="EXL16" s="383"/>
      <c r="EXM16" s="383"/>
      <c r="EXN16" s="383"/>
      <c r="EXO16" s="383"/>
      <c r="EXP16" s="383"/>
      <c r="EXQ16" s="383"/>
      <c r="EXR16" s="383"/>
      <c r="EXS16" s="383"/>
      <c r="EXT16" s="383"/>
      <c r="EXU16" s="383"/>
      <c r="EXV16" s="383"/>
      <c r="EXW16" s="383"/>
      <c r="EXX16" s="383"/>
      <c r="EXY16" s="383"/>
      <c r="EXZ16" s="383"/>
      <c r="EYA16" s="383"/>
      <c r="EYB16" s="383"/>
      <c r="EYC16" s="383"/>
      <c r="EYD16" s="383"/>
      <c r="EYE16" s="383"/>
      <c r="EYF16" s="383"/>
      <c r="EYG16" s="383"/>
      <c r="EYH16" s="383"/>
      <c r="EYI16" s="383"/>
      <c r="EYJ16" s="383"/>
      <c r="EYK16" s="383"/>
      <c r="EYL16" s="383"/>
      <c r="EYM16" s="383"/>
      <c r="EYN16" s="383"/>
      <c r="EYO16" s="383"/>
      <c r="EYP16" s="383"/>
      <c r="EYQ16" s="383"/>
      <c r="EYR16" s="383"/>
      <c r="EYS16" s="383"/>
      <c r="EYT16" s="383"/>
      <c r="EYU16" s="383"/>
      <c r="EYV16" s="383"/>
      <c r="EYW16" s="383"/>
      <c r="EYX16" s="383"/>
      <c r="EYY16" s="383"/>
      <c r="EYZ16" s="383"/>
      <c r="EZA16" s="383"/>
      <c r="EZB16" s="383"/>
      <c r="EZC16" s="383"/>
      <c r="EZD16" s="383"/>
      <c r="EZE16" s="383"/>
      <c r="EZF16" s="383"/>
      <c r="EZG16" s="383"/>
      <c r="EZH16" s="383"/>
      <c r="EZI16" s="383"/>
      <c r="EZJ16" s="383"/>
      <c r="EZK16" s="383"/>
      <c r="EZL16" s="383"/>
      <c r="EZM16" s="383"/>
      <c r="EZN16" s="383"/>
      <c r="EZO16" s="383"/>
      <c r="EZP16" s="383"/>
      <c r="EZQ16" s="383"/>
      <c r="EZR16" s="383"/>
      <c r="EZS16" s="383"/>
      <c r="EZT16" s="383"/>
      <c r="EZU16" s="383"/>
      <c r="EZV16" s="383"/>
      <c r="EZW16" s="383"/>
      <c r="EZX16" s="383"/>
      <c r="EZY16" s="383"/>
      <c r="EZZ16" s="383"/>
      <c r="FAA16" s="383"/>
      <c r="FAB16" s="383"/>
      <c r="FAC16" s="383"/>
      <c r="FAD16" s="383"/>
      <c r="FAE16" s="383"/>
      <c r="FAF16" s="383"/>
      <c r="FAG16" s="383"/>
      <c r="FAH16" s="383"/>
      <c r="FAI16" s="383"/>
      <c r="FAJ16" s="383"/>
      <c r="FAK16" s="383"/>
      <c r="FAL16" s="383"/>
      <c r="FAM16" s="383"/>
      <c r="FAN16" s="383"/>
      <c r="FAO16" s="383"/>
      <c r="FAP16" s="383"/>
      <c r="FAQ16" s="383"/>
      <c r="FAR16" s="383"/>
      <c r="FAS16" s="383"/>
      <c r="FAT16" s="383"/>
      <c r="FAU16" s="383"/>
      <c r="FAV16" s="383"/>
      <c r="FAW16" s="383"/>
      <c r="FAX16" s="383"/>
      <c r="FAY16" s="383"/>
      <c r="FAZ16" s="383"/>
      <c r="FBA16" s="383"/>
      <c r="FBB16" s="383"/>
      <c r="FBC16" s="383"/>
      <c r="FBD16" s="383"/>
      <c r="FBE16" s="383"/>
      <c r="FBF16" s="383"/>
      <c r="FBG16" s="383"/>
      <c r="FBH16" s="383"/>
      <c r="FBI16" s="383"/>
      <c r="FBJ16" s="383"/>
      <c r="FBK16" s="383"/>
      <c r="FBL16" s="383"/>
      <c r="FBM16" s="383"/>
      <c r="FBN16" s="383"/>
      <c r="FBO16" s="383"/>
      <c r="FBP16" s="383"/>
      <c r="FBQ16" s="383"/>
      <c r="FBR16" s="383"/>
      <c r="FBS16" s="383"/>
      <c r="FBT16" s="383"/>
      <c r="FBU16" s="383"/>
      <c r="FBV16" s="383"/>
      <c r="FBW16" s="383"/>
      <c r="FBX16" s="383"/>
      <c r="FBY16" s="383"/>
      <c r="FBZ16" s="383"/>
      <c r="FCA16" s="383"/>
      <c r="FCB16" s="383"/>
      <c r="FCC16" s="383"/>
      <c r="FCD16" s="383"/>
      <c r="FCE16" s="383"/>
      <c r="FCF16" s="383"/>
      <c r="FCG16" s="383"/>
      <c r="FCH16" s="383"/>
      <c r="FCI16" s="383"/>
      <c r="FCJ16" s="383"/>
      <c r="FCK16" s="383"/>
      <c r="FCL16" s="383"/>
      <c r="FCM16" s="383"/>
      <c r="FCN16" s="383"/>
      <c r="FCO16" s="383"/>
      <c r="FCP16" s="383"/>
      <c r="FCQ16" s="383"/>
      <c r="FCR16" s="383"/>
      <c r="FCS16" s="383"/>
      <c r="FCT16" s="383"/>
      <c r="FCU16" s="383"/>
      <c r="FCV16" s="383"/>
      <c r="FCW16" s="383"/>
      <c r="FCX16" s="383"/>
      <c r="FCY16" s="383"/>
      <c r="FCZ16" s="383"/>
      <c r="FDA16" s="383"/>
      <c r="FDB16" s="383"/>
      <c r="FDC16" s="383"/>
      <c r="FDD16" s="383"/>
      <c r="FDE16" s="383"/>
      <c r="FDF16" s="383"/>
      <c r="FDG16" s="383"/>
      <c r="FDH16" s="383"/>
      <c r="FDI16" s="383"/>
      <c r="FDJ16" s="383"/>
      <c r="FDK16" s="383"/>
      <c r="FDL16" s="383"/>
      <c r="FDM16" s="383"/>
      <c r="FDN16" s="383"/>
      <c r="FDO16" s="383"/>
      <c r="FDP16" s="383"/>
      <c r="FDQ16" s="383"/>
      <c r="FDR16" s="383"/>
      <c r="FDS16" s="383"/>
      <c r="FDT16" s="383"/>
      <c r="FDU16" s="383"/>
      <c r="FDV16" s="383"/>
      <c r="FDW16" s="383"/>
      <c r="FDX16" s="383"/>
      <c r="FDY16" s="383"/>
      <c r="FDZ16" s="383"/>
      <c r="FEA16" s="383"/>
      <c r="FEB16" s="383"/>
      <c r="FEC16" s="383"/>
      <c r="FED16" s="383"/>
      <c r="FEE16" s="383"/>
      <c r="FEF16" s="383"/>
      <c r="FEG16" s="383"/>
      <c r="FEH16" s="383"/>
      <c r="FEI16" s="383"/>
      <c r="FEJ16" s="383"/>
      <c r="FEK16" s="383"/>
      <c r="FEL16" s="383"/>
      <c r="FEM16" s="383"/>
      <c r="FEN16" s="383"/>
      <c r="FEO16" s="383"/>
      <c r="FEP16" s="383"/>
      <c r="FEQ16" s="383"/>
      <c r="FER16" s="383"/>
      <c r="FES16" s="383"/>
      <c r="FET16" s="383"/>
      <c r="FEU16" s="383"/>
      <c r="FEV16" s="383"/>
      <c r="FEW16" s="383"/>
      <c r="FEX16" s="383"/>
      <c r="FEY16" s="383"/>
      <c r="FEZ16" s="383"/>
      <c r="FFA16" s="383"/>
      <c r="FFB16" s="383"/>
      <c r="FFC16" s="383"/>
      <c r="FFD16" s="383"/>
      <c r="FFE16" s="383"/>
      <c r="FFF16" s="383"/>
      <c r="FFG16" s="383"/>
      <c r="FFH16" s="383"/>
      <c r="FFI16" s="383"/>
      <c r="FFJ16" s="383"/>
      <c r="FFK16" s="383"/>
      <c r="FFL16" s="383"/>
      <c r="FFM16" s="383"/>
      <c r="FFN16" s="383"/>
      <c r="FFO16" s="383"/>
      <c r="FFP16" s="383"/>
      <c r="FFQ16" s="383"/>
      <c r="FFR16" s="383"/>
      <c r="FFS16" s="383"/>
      <c r="FFT16" s="383"/>
      <c r="FFU16" s="383"/>
      <c r="FFV16" s="383"/>
      <c r="FFW16" s="383"/>
      <c r="FFX16" s="383"/>
      <c r="FFY16" s="383"/>
      <c r="FFZ16" s="383"/>
      <c r="FGA16" s="383"/>
      <c r="FGB16" s="383"/>
      <c r="FGC16" s="383"/>
      <c r="FGD16" s="383"/>
      <c r="FGE16" s="383"/>
      <c r="FGF16" s="383"/>
      <c r="FGG16" s="383"/>
      <c r="FGH16" s="383"/>
      <c r="FGI16" s="383"/>
      <c r="FGJ16" s="383"/>
      <c r="FGK16" s="383"/>
      <c r="FGL16" s="383"/>
      <c r="FGM16" s="383"/>
      <c r="FGN16" s="383"/>
      <c r="FGO16" s="383"/>
      <c r="FGP16" s="383"/>
      <c r="FGQ16" s="383"/>
      <c r="FGR16" s="383"/>
      <c r="FGS16" s="383"/>
      <c r="FGT16" s="383"/>
      <c r="FGU16" s="383"/>
      <c r="FGV16" s="383"/>
      <c r="FGW16" s="383"/>
      <c r="FGX16" s="383"/>
      <c r="FGY16" s="383"/>
      <c r="FGZ16" s="383"/>
      <c r="FHA16" s="383"/>
      <c r="FHB16" s="383"/>
      <c r="FHC16" s="383"/>
      <c r="FHD16" s="383"/>
      <c r="FHE16" s="383"/>
      <c r="FHF16" s="383"/>
      <c r="FHG16" s="383"/>
      <c r="FHH16" s="383"/>
      <c r="FHI16" s="383"/>
      <c r="FHJ16" s="383"/>
      <c r="FHK16" s="383"/>
      <c r="FHL16" s="383"/>
      <c r="FHM16" s="383"/>
      <c r="FHN16" s="383"/>
      <c r="FHO16" s="383"/>
      <c r="FHP16" s="383"/>
      <c r="FHQ16" s="383"/>
      <c r="FHR16" s="383"/>
      <c r="FHS16" s="383"/>
      <c r="FHT16" s="383"/>
      <c r="FHU16" s="383"/>
      <c r="FHV16" s="383"/>
      <c r="FHW16" s="383"/>
      <c r="FHX16" s="383"/>
      <c r="FHY16" s="383"/>
      <c r="FHZ16" s="383"/>
      <c r="FIA16" s="383"/>
      <c r="FIB16" s="383"/>
      <c r="FIC16" s="383"/>
      <c r="FID16" s="383"/>
      <c r="FIE16" s="383"/>
      <c r="FIF16" s="383"/>
      <c r="FIG16" s="383"/>
      <c r="FIH16" s="383"/>
      <c r="FII16" s="383"/>
      <c r="FIJ16" s="383"/>
      <c r="FIK16" s="383"/>
      <c r="FIL16" s="383"/>
      <c r="FIM16" s="383"/>
      <c r="FIN16" s="383"/>
      <c r="FIO16" s="383"/>
      <c r="FIP16" s="383"/>
      <c r="FIQ16" s="383"/>
      <c r="FIR16" s="383"/>
      <c r="FIS16" s="383"/>
      <c r="FIT16" s="383"/>
      <c r="FIU16" s="383"/>
      <c r="FIV16" s="383"/>
      <c r="FIW16" s="383"/>
      <c r="FIX16" s="383"/>
      <c r="FIY16" s="383"/>
      <c r="FIZ16" s="383"/>
      <c r="FJA16" s="383"/>
      <c r="FJB16" s="383"/>
      <c r="FJC16" s="383"/>
      <c r="FJD16" s="383"/>
      <c r="FJE16" s="383"/>
      <c r="FJF16" s="383"/>
      <c r="FJG16" s="383"/>
      <c r="FJH16" s="383"/>
      <c r="FJI16" s="383"/>
      <c r="FJJ16" s="383"/>
      <c r="FJK16" s="383"/>
      <c r="FJL16" s="383"/>
      <c r="FJM16" s="383"/>
      <c r="FJN16" s="383"/>
      <c r="FJO16" s="383"/>
      <c r="FJP16" s="383"/>
      <c r="FJQ16" s="383"/>
      <c r="FJR16" s="383"/>
      <c r="FJS16" s="383"/>
      <c r="FJT16" s="383"/>
      <c r="FJU16" s="383"/>
      <c r="FJV16" s="383"/>
      <c r="FJW16" s="383"/>
      <c r="FJX16" s="383"/>
      <c r="FJY16" s="383"/>
      <c r="FJZ16" s="383"/>
      <c r="FKA16" s="383"/>
      <c r="FKB16" s="383"/>
      <c r="FKC16" s="383"/>
      <c r="FKD16" s="383"/>
      <c r="FKE16" s="383"/>
      <c r="FKF16" s="383"/>
      <c r="FKG16" s="383"/>
      <c r="FKH16" s="383"/>
      <c r="FKI16" s="383"/>
      <c r="FKJ16" s="383"/>
      <c r="FKK16" s="383"/>
      <c r="FKL16" s="383"/>
      <c r="FKM16" s="383"/>
      <c r="FKN16" s="383"/>
      <c r="FKO16" s="383"/>
      <c r="FKP16" s="383"/>
      <c r="FKQ16" s="383"/>
      <c r="FKR16" s="383"/>
      <c r="FKS16" s="383"/>
      <c r="FKT16" s="383"/>
      <c r="FKU16" s="383"/>
      <c r="FKV16" s="383"/>
      <c r="FKW16" s="383"/>
      <c r="FKX16" s="383"/>
      <c r="FKY16" s="383"/>
      <c r="FKZ16" s="383"/>
      <c r="FLA16" s="383"/>
      <c r="FLB16" s="383"/>
      <c r="FLC16" s="383"/>
      <c r="FLD16" s="383"/>
      <c r="FLE16" s="383"/>
      <c r="FLF16" s="383"/>
      <c r="FLG16" s="383"/>
      <c r="FLH16" s="383"/>
      <c r="FLI16" s="383"/>
      <c r="FLJ16" s="383"/>
      <c r="FLK16" s="383"/>
      <c r="FLL16" s="383"/>
      <c r="FLM16" s="383"/>
      <c r="FLN16" s="383"/>
      <c r="FLO16" s="383"/>
      <c r="FLP16" s="383"/>
      <c r="FLQ16" s="383"/>
      <c r="FLR16" s="383"/>
      <c r="FLS16" s="383"/>
      <c r="FLT16" s="383"/>
      <c r="FLU16" s="383"/>
      <c r="FLV16" s="383"/>
      <c r="FLW16" s="383"/>
      <c r="FLX16" s="383"/>
      <c r="FLY16" s="383"/>
      <c r="FLZ16" s="383"/>
      <c r="FMA16" s="383"/>
      <c r="FMB16" s="383"/>
      <c r="FMC16" s="383"/>
      <c r="FMD16" s="383"/>
      <c r="FME16" s="383"/>
      <c r="FMF16" s="383"/>
      <c r="FMG16" s="383"/>
      <c r="FMH16" s="383"/>
      <c r="FMI16" s="383"/>
      <c r="FMJ16" s="383"/>
      <c r="FMK16" s="383"/>
      <c r="FML16" s="383"/>
      <c r="FMM16" s="383"/>
      <c r="FMN16" s="383"/>
      <c r="FMO16" s="383"/>
      <c r="FMP16" s="383"/>
      <c r="FMQ16" s="383"/>
      <c r="FMR16" s="383"/>
      <c r="FMS16" s="383"/>
      <c r="FMT16" s="383"/>
      <c r="FMU16" s="383"/>
      <c r="FMV16" s="383"/>
      <c r="FMW16" s="383"/>
      <c r="FMX16" s="383"/>
      <c r="FMY16" s="383"/>
      <c r="FMZ16" s="383"/>
      <c r="FNA16" s="383"/>
      <c r="FNB16" s="383"/>
      <c r="FNC16" s="383"/>
      <c r="FND16" s="383"/>
      <c r="FNE16" s="383"/>
      <c r="FNF16" s="383"/>
      <c r="FNG16" s="383"/>
      <c r="FNH16" s="383"/>
      <c r="FNI16" s="383"/>
      <c r="FNJ16" s="383"/>
      <c r="FNK16" s="383"/>
      <c r="FNL16" s="383"/>
      <c r="FNM16" s="383"/>
      <c r="FNN16" s="383"/>
      <c r="FNO16" s="383"/>
      <c r="FNP16" s="383"/>
      <c r="FNQ16" s="383"/>
      <c r="FNR16" s="383"/>
      <c r="FNS16" s="383"/>
      <c r="FNT16" s="383"/>
      <c r="FNU16" s="383"/>
      <c r="FNV16" s="383"/>
      <c r="FNW16" s="383"/>
      <c r="FNX16" s="383"/>
      <c r="FNY16" s="383"/>
      <c r="FNZ16" s="383"/>
      <c r="FOA16" s="383"/>
      <c r="FOB16" s="383"/>
      <c r="FOC16" s="383"/>
      <c r="FOD16" s="383"/>
      <c r="FOE16" s="383"/>
      <c r="FOF16" s="383"/>
      <c r="FOG16" s="383"/>
      <c r="FOH16" s="383"/>
      <c r="FOI16" s="383"/>
      <c r="FOJ16" s="383"/>
      <c r="FOK16" s="383"/>
      <c r="FOL16" s="383"/>
      <c r="FOM16" s="383"/>
      <c r="FON16" s="383"/>
      <c r="FOO16" s="383"/>
      <c r="FOP16" s="383"/>
      <c r="FOQ16" s="383"/>
      <c r="FOR16" s="383"/>
      <c r="FOS16" s="383"/>
      <c r="FOT16" s="383"/>
      <c r="FOU16" s="383"/>
      <c r="FOV16" s="383"/>
      <c r="FOW16" s="383"/>
      <c r="FOX16" s="383"/>
      <c r="FOY16" s="383"/>
      <c r="FOZ16" s="383"/>
      <c r="FPA16" s="383"/>
      <c r="FPB16" s="383"/>
      <c r="FPC16" s="383"/>
      <c r="FPD16" s="383"/>
      <c r="FPE16" s="383"/>
      <c r="FPF16" s="383"/>
      <c r="FPG16" s="383"/>
      <c r="FPH16" s="383"/>
      <c r="FPI16" s="383"/>
      <c r="FPJ16" s="383"/>
      <c r="FPK16" s="383"/>
      <c r="FPL16" s="383"/>
      <c r="FPM16" s="383"/>
      <c r="FPN16" s="383"/>
      <c r="FPO16" s="383"/>
      <c r="FPP16" s="383"/>
      <c r="FPQ16" s="383"/>
      <c r="FPR16" s="383"/>
      <c r="FPS16" s="383"/>
      <c r="FPT16" s="383"/>
      <c r="FPU16" s="383"/>
      <c r="FPV16" s="383"/>
      <c r="FPW16" s="383"/>
      <c r="FPX16" s="383"/>
      <c r="FPY16" s="383"/>
      <c r="FPZ16" s="383"/>
      <c r="FQA16" s="383"/>
      <c r="FQB16" s="383"/>
      <c r="FQC16" s="383"/>
      <c r="FQD16" s="383"/>
      <c r="FQE16" s="383"/>
      <c r="FQF16" s="383"/>
      <c r="FQG16" s="383"/>
      <c r="FQH16" s="383"/>
      <c r="FQI16" s="383"/>
      <c r="FQJ16" s="383"/>
      <c r="FQK16" s="383"/>
      <c r="FQL16" s="383"/>
      <c r="FQM16" s="383"/>
      <c r="FQN16" s="383"/>
      <c r="FQO16" s="383"/>
      <c r="FQP16" s="383"/>
      <c r="FQQ16" s="383"/>
      <c r="FQR16" s="383"/>
      <c r="FQS16" s="383"/>
      <c r="FQT16" s="383"/>
      <c r="FQU16" s="383"/>
      <c r="FQV16" s="383"/>
      <c r="FQW16" s="383"/>
      <c r="FQX16" s="383"/>
      <c r="FQY16" s="383"/>
      <c r="FQZ16" s="383"/>
      <c r="FRA16" s="383"/>
      <c r="FRB16" s="383"/>
      <c r="FRC16" s="383"/>
      <c r="FRD16" s="383"/>
      <c r="FRE16" s="383"/>
      <c r="FRF16" s="383"/>
      <c r="FRG16" s="383"/>
      <c r="FRH16" s="383"/>
      <c r="FRI16" s="383"/>
      <c r="FRJ16" s="383"/>
      <c r="FRK16" s="383"/>
      <c r="FRL16" s="383"/>
      <c r="FRM16" s="383"/>
      <c r="FRN16" s="383"/>
      <c r="FRO16" s="383"/>
      <c r="FRP16" s="383"/>
      <c r="FRQ16" s="383"/>
      <c r="FRR16" s="383"/>
      <c r="FRS16" s="383"/>
      <c r="FRT16" s="383"/>
      <c r="FRU16" s="383"/>
      <c r="FRV16" s="383"/>
      <c r="FRW16" s="383"/>
      <c r="FRX16" s="383"/>
      <c r="FRY16" s="383"/>
      <c r="FRZ16" s="383"/>
      <c r="FSA16" s="383"/>
      <c r="FSB16" s="383"/>
      <c r="FSC16" s="383"/>
      <c r="FSD16" s="383"/>
      <c r="FSE16" s="383"/>
      <c r="FSF16" s="383"/>
      <c r="FSG16" s="383"/>
      <c r="FSH16" s="383"/>
      <c r="FSI16" s="383"/>
      <c r="FSJ16" s="383"/>
      <c r="FSK16" s="383"/>
      <c r="FSL16" s="383"/>
      <c r="FSM16" s="383"/>
      <c r="FSN16" s="383"/>
      <c r="FSO16" s="383"/>
      <c r="FSP16" s="383"/>
      <c r="FSQ16" s="383"/>
      <c r="FSR16" s="383"/>
      <c r="FSS16" s="383"/>
      <c r="FST16" s="383"/>
      <c r="FSU16" s="383"/>
      <c r="FSV16" s="383"/>
      <c r="FSW16" s="383"/>
      <c r="FSX16" s="383"/>
      <c r="FSY16" s="383"/>
      <c r="FSZ16" s="383"/>
      <c r="FTA16" s="383"/>
      <c r="FTB16" s="383"/>
      <c r="FTC16" s="383"/>
      <c r="FTD16" s="383"/>
      <c r="FTE16" s="383"/>
      <c r="FTF16" s="383"/>
      <c r="FTG16" s="383"/>
      <c r="FTH16" s="383"/>
      <c r="FTI16" s="383"/>
      <c r="FTJ16" s="383"/>
      <c r="FTK16" s="383"/>
      <c r="FTL16" s="383"/>
      <c r="FTM16" s="383"/>
      <c r="FTN16" s="383"/>
      <c r="FTO16" s="383"/>
      <c r="FTP16" s="383"/>
      <c r="FTQ16" s="383"/>
      <c r="FTR16" s="383"/>
      <c r="FTS16" s="383"/>
      <c r="FTT16" s="383"/>
      <c r="FTU16" s="383"/>
      <c r="FTV16" s="383"/>
      <c r="FTW16" s="383"/>
      <c r="FTX16" s="383"/>
      <c r="FTY16" s="383"/>
      <c r="FTZ16" s="383"/>
      <c r="FUA16" s="383"/>
      <c r="FUB16" s="383"/>
      <c r="FUC16" s="383"/>
      <c r="FUD16" s="383"/>
      <c r="FUE16" s="383"/>
      <c r="FUF16" s="383"/>
      <c r="FUG16" s="383"/>
      <c r="FUH16" s="383"/>
      <c r="FUI16" s="383"/>
      <c r="FUJ16" s="383"/>
      <c r="FUK16" s="383"/>
      <c r="FUL16" s="383"/>
      <c r="FUM16" s="383"/>
      <c r="FUN16" s="383"/>
      <c r="FUO16" s="383"/>
      <c r="FUP16" s="383"/>
      <c r="FUQ16" s="383"/>
      <c r="FUR16" s="383"/>
      <c r="FUS16" s="383"/>
      <c r="FUT16" s="383"/>
      <c r="FUU16" s="383"/>
      <c r="FUV16" s="383"/>
      <c r="FUW16" s="383"/>
      <c r="FUX16" s="383"/>
      <c r="FUY16" s="383"/>
      <c r="FUZ16" s="383"/>
      <c r="FVA16" s="383"/>
      <c r="FVB16" s="383"/>
      <c r="FVC16" s="383"/>
      <c r="FVD16" s="383"/>
      <c r="FVE16" s="383"/>
      <c r="FVF16" s="383"/>
      <c r="FVG16" s="383"/>
      <c r="FVH16" s="383"/>
      <c r="FVI16" s="383"/>
      <c r="FVJ16" s="383"/>
      <c r="FVK16" s="383"/>
      <c r="FVL16" s="383"/>
      <c r="FVM16" s="383"/>
      <c r="FVN16" s="383"/>
      <c r="FVO16" s="383"/>
      <c r="FVP16" s="383"/>
      <c r="FVQ16" s="383"/>
      <c r="FVR16" s="383"/>
      <c r="FVS16" s="383"/>
      <c r="FVT16" s="383"/>
      <c r="FVU16" s="383"/>
      <c r="FVV16" s="383"/>
      <c r="FVW16" s="383"/>
      <c r="FVX16" s="383"/>
      <c r="FVY16" s="383"/>
      <c r="FVZ16" s="383"/>
      <c r="FWA16" s="383"/>
      <c r="FWB16" s="383"/>
      <c r="FWC16" s="383"/>
      <c r="FWD16" s="383"/>
      <c r="FWE16" s="383"/>
      <c r="FWF16" s="383"/>
      <c r="FWG16" s="383"/>
      <c r="FWH16" s="383"/>
      <c r="FWI16" s="383"/>
      <c r="FWJ16" s="383"/>
      <c r="FWK16" s="383"/>
      <c r="FWL16" s="383"/>
      <c r="FWM16" s="383"/>
      <c r="FWN16" s="383"/>
      <c r="FWO16" s="383"/>
      <c r="FWP16" s="383"/>
      <c r="FWQ16" s="383"/>
      <c r="FWR16" s="383"/>
      <c r="FWS16" s="383"/>
      <c r="FWT16" s="383"/>
      <c r="FWU16" s="383"/>
      <c r="FWV16" s="383"/>
      <c r="FWW16" s="383"/>
      <c r="FWX16" s="383"/>
      <c r="FWY16" s="383"/>
      <c r="FWZ16" s="383"/>
      <c r="FXA16" s="383"/>
      <c r="FXB16" s="383"/>
      <c r="FXC16" s="383"/>
      <c r="FXD16" s="383"/>
      <c r="FXE16" s="383"/>
      <c r="FXF16" s="383"/>
      <c r="FXG16" s="383"/>
      <c r="FXH16" s="383"/>
      <c r="FXI16" s="383"/>
      <c r="FXJ16" s="383"/>
      <c r="FXK16" s="383"/>
      <c r="FXL16" s="383"/>
      <c r="FXM16" s="383"/>
      <c r="FXN16" s="383"/>
      <c r="FXO16" s="383"/>
      <c r="FXP16" s="383"/>
      <c r="FXQ16" s="383"/>
      <c r="FXR16" s="383"/>
      <c r="FXS16" s="383"/>
      <c r="FXT16" s="383"/>
      <c r="FXU16" s="383"/>
      <c r="FXV16" s="383"/>
      <c r="FXW16" s="383"/>
      <c r="FXX16" s="383"/>
      <c r="FXY16" s="383"/>
      <c r="FXZ16" s="383"/>
      <c r="FYA16" s="383"/>
      <c r="FYB16" s="383"/>
      <c r="FYC16" s="383"/>
      <c r="FYD16" s="383"/>
      <c r="FYE16" s="383"/>
      <c r="FYF16" s="383"/>
      <c r="FYG16" s="383"/>
      <c r="FYH16" s="383"/>
      <c r="FYI16" s="383"/>
      <c r="FYJ16" s="383"/>
      <c r="FYK16" s="383"/>
      <c r="FYL16" s="383"/>
      <c r="FYM16" s="383"/>
      <c r="FYN16" s="383"/>
      <c r="FYO16" s="383"/>
      <c r="FYP16" s="383"/>
      <c r="FYQ16" s="383"/>
      <c r="FYR16" s="383"/>
      <c r="FYS16" s="383"/>
      <c r="FYT16" s="383"/>
      <c r="FYU16" s="383"/>
      <c r="FYV16" s="383"/>
      <c r="FYW16" s="383"/>
      <c r="FYX16" s="383"/>
      <c r="FYY16" s="383"/>
      <c r="FYZ16" s="383"/>
      <c r="FZA16" s="383"/>
      <c r="FZB16" s="383"/>
      <c r="FZC16" s="383"/>
      <c r="FZD16" s="383"/>
      <c r="FZE16" s="383"/>
      <c r="FZF16" s="383"/>
      <c r="FZG16" s="383"/>
      <c r="FZH16" s="383"/>
      <c r="FZI16" s="383"/>
      <c r="FZJ16" s="383"/>
      <c r="FZK16" s="383"/>
      <c r="FZL16" s="383"/>
      <c r="FZM16" s="383"/>
      <c r="FZN16" s="383"/>
      <c r="FZO16" s="383"/>
      <c r="FZP16" s="383"/>
      <c r="FZQ16" s="383"/>
      <c r="FZR16" s="383"/>
      <c r="FZS16" s="383"/>
      <c r="FZT16" s="383"/>
      <c r="FZU16" s="383"/>
      <c r="FZV16" s="383"/>
      <c r="FZW16" s="383"/>
      <c r="FZX16" s="383"/>
      <c r="FZY16" s="383"/>
      <c r="FZZ16" s="383"/>
      <c r="GAA16" s="383"/>
      <c r="GAB16" s="383"/>
      <c r="GAC16" s="383"/>
      <c r="GAD16" s="383"/>
      <c r="GAE16" s="383"/>
      <c r="GAF16" s="383"/>
      <c r="GAG16" s="383"/>
      <c r="GAH16" s="383"/>
      <c r="GAI16" s="383"/>
      <c r="GAJ16" s="383"/>
      <c r="GAK16" s="383"/>
      <c r="GAL16" s="383"/>
      <c r="GAM16" s="383"/>
      <c r="GAN16" s="383"/>
      <c r="GAO16" s="383"/>
      <c r="GAP16" s="383"/>
      <c r="GAQ16" s="383"/>
      <c r="GAR16" s="383"/>
      <c r="GAS16" s="383"/>
      <c r="GAT16" s="383"/>
      <c r="GAU16" s="383"/>
      <c r="GAV16" s="383"/>
      <c r="GAW16" s="383"/>
      <c r="GAX16" s="383"/>
      <c r="GAY16" s="383"/>
      <c r="GAZ16" s="383"/>
      <c r="GBA16" s="383"/>
      <c r="GBB16" s="383"/>
      <c r="GBC16" s="383"/>
      <c r="GBD16" s="383"/>
      <c r="GBE16" s="383"/>
      <c r="GBF16" s="383"/>
      <c r="GBG16" s="383"/>
      <c r="GBH16" s="383"/>
      <c r="GBI16" s="383"/>
      <c r="GBJ16" s="383"/>
      <c r="GBK16" s="383"/>
      <c r="GBL16" s="383"/>
      <c r="GBM16" s="383"/>
      <c r="GBN16" s="383"/>
      <c r="GBO16" s="383"/>
      <c r="GBP16" s="383"/>
      <c r="GBQ16" s="383"/>
      <c r="GBR16" s="383"/>
      <c r="GBS16" s="383"/>
      <c r="GBT16" s="383"/>
      <c r="GBU16" s="383"/>
      <c r="GBV16" s="383"/>
      <c r="GBW16" s="383"/>
      <c r="GBX16" s="383"/>
      <c r="GBY16" s="383"/>
      <c r="GBZ16" s="383"/>
      <c r="GCA16" s="383"/>
      <c r="GCB16" s="383"/>
      <c r="GCC16" s="383"/>
      <c r="GCD16" s="383"/>
      <c r="GCE16" s="383"/>
      <c r="GCF16" s="383"/>
      <c r="GCG16" s="383"/>
      <c r="GCH16" s="383"/>
      <c r="GCI16" s="383"/>
      <c r="GCJ16" s="383"/>
      <c r="GCK16" s="383"/>
      <c r="GCL16" s="383"/>
      <c r="GCM16" s="383"/>
      <c r="GCN16" s="383"/>
      <c r="GCO16" s="383"/>
      <c r="GCP16" s="383"/>
      <c r="GCQ16" s="383"/>
      <c r="GCR16" s="383"/>
      <c r="GCS16" s="383"/>
      <c r="GCT16" s="383"/>
      <c r="GCU16" s="383"/>
      <c r="GCV16" s="383"/>
      <c r="GCW16" s="383"/>
      <c r="GCX16" s="383"/>
      <c r="GCY16" s="383"/>
      <c r="GCZ16" s="383"/>
      <c r="GDA16" s="383"/>
      <c r="GDB16" s="383"/>
      <c r="GDC16" s="383"/>
      <c r="GDD16" s="383"/>
      <c r="GDE16" s="383"/>
      <c r="GDF16" s="383"/>
      <c r="GDG16" s="383"/>
      <c r="GDH16" s="383"/>
      <c r="GDI16" s="383"/>
      <c r="GDJ16" s="383"/>
      <c r="GDK16" s="383"/>
      <c r="GDL16" s="383"/>
      <c r="GDM16" s="383"/>
      <c r="GDN16" s="383"/>
      <c r="GDO16" s="383"/>
      <c r="GDP16" s="383"/>
      <c r="GDQ16" s="383"/>
      <c r="GDR16" s="383"/>
      <c r="GDS16" s="383"/>
      <c r="GDT16" s="383"/>
      <c r="GDU16" s="383"/>
      <c r="GDV16" s="383"/>
      <c r="GDW16" s="383"/>
      <c r="GDX16" s="383"/>
      <c r="GDY16" s="383"/>
      <c r="GDZ16" s="383"/>
      <c r="GEA16" s="383"/>
      <c r="GEB16" s="383"/>
      <c r="GEC16" s="383"/>
      <c r="GED16" s="383"/>
      <c r="GEE16" s="383"/>
      <c r="GEF16" s="383"/>
      <c r="GEG16" s="383"/>
      <c r="GEH16" s="383"/>
      <c r="GEI16" s="383"/>
      <c r="GEJ16" s="383"/>
      <c r="GEK16" s="383"/>
      <c r="GEL16" s="383"/>
      <c r="GEM16" s="383"/>
      <c r="GEN16" s="383"/>
      <c r="GEO16" s="383"/>
      <c r="GEP16" s="383"/>
      <c r="GEQ16" s="383"/>
      <c r="GER16" s="383"/>
      <c r="GES16" s="383"/>
      <c r="GET16" s="383"/>
      <c r="GEU16" s="383"/>
      <c r="GEV16" s="383"/>
      <c r="GEW16" s="383"/>
      <c r="GEX16" s="383"/>
      <c r="GEY16" s="383"/>
      <c r="GEZ16" s="383"/>
      <c r="GFA16" s="383"/>
      <c r="GFB16" s="383"/>
      <c r="GFC16" s="383"/>
      <c r="GFD16" s="383"/>
      <c r="GFE16" s="383"/>
      <c r="GFF16" s="383"/>
      <c r="GFG16" s="383"/>
      <c r="GFH16" s="383"/>
      <c r="GFI16" s="383"/>
      <c r="GFJ16" s="383"/>
      <c r="GFK16" s="383"/>
      <c r="GFL16" s="383"/>
      <c r="GFM16" s="383"/>
      <c r="GFN16" s="383"/>
      <c r="GFO16" s="383"/>
      <c r="GFP16" s="383"/>
      <c r="GFQ16" s="383"/>
      <c r="GFR16" s="383"/>
      <c r="GFS16" s="383"/>
      <c r="GFT16" s="383"/>
      <c r="GFU16" s="383"/>
      <c r="GFV16" s="383"/>
      <c r="GFW16" s="383"/>
      <c r="GFX16" s="383"/>
      <c r="GFY16" s="383"/>
      <c r="GFZ16" s="383"/>
      <c r="GGA16" s="383"/>
      <c r="GGB16" s="383"/>
      <c r="GGC16" s="383"/>
      <c r="GGD16" s="383"/>
      <c r="GGE16" s="383"/>
      <c r="GGF16" s="383"/>
      <c r="GGG16" s="383"/>
      <c r="GGH16" s="383"/>
      <c r="GGI16" s="383"/>
      <c r="GGJ16" s="383"/>
      <c r="GGK16" s="383"/>
      <c r="GGL16" s="383"/>
      <c r="GGM16" s="383"/>
      <c r="GGN16" s="383"/>
      <c r="GGO16" s="383"/>
      <c r="GGP16" s="383"/>
      <c r="GGQ16" s="383"/>
      <c r="GGR16" s="383"/>
      <c r="GGS16" s="383"/>
      <c r="GGT16" s="383"/>
      <c r="GGU16" s="383"/>
      <c r="GGV16" s="383"/>
      <c r="GGW16" s="383"/>
      <c r="GGX16" s="383"/>
      <c r="GGY16" s="383"/>
      <c r="GGZ16" s="383"/>
      <c r="GHA16" s="383"/>
      <c r="GHB16" s="383"/>
      <c r="GHC16" s="383"/>
      <c r="GHD16" s="383"/>
      <c r="GHE16" s="383"/>
      <c r="GHF16" s="383"/>
      <c r="GHG16" s="383"/>
      <c r="GHH16" s="383"/>
      <c r="GHI16" s="383"/>
      <c r="GHJ16" s="383"/>
      <c r="GHK16" s="383"/>
      <c r="GHL16" s="383"/>
      <c r="GHM16" s="383"/>
      <c r="GHN16" s="383"/>
      <c r="GHO16" s="383"/>
      <c r="GHP16" s="383"/>
      <c r="GHQ16" s="383"/>
      <c r="GHR16" s="383"/>
      <c r="GHS16" s="383"/>
      <c r="GHT16" s="383"/>
      <c r="GHU16" s="383"/>
      <c r="GHV16" s="383"/>
      <c r="GHW16" s="383"/>
      <c r="GHX16" s="383"/>
      <c r="GHY16" s="383"/>
      <c r="GHZ16" s="383"/>
      <c r="GIA16" s="383"/>
      <c r="GIB16" s="383"/>
      <c r="GIC16" s="383"/>
      <c r="GID16" s="383"/>
      <c r="GIE16" s="383"/>
      <c r="GIF16" s="383"/>
      <c r="GIG16" s="383"/>
      <c r="GIH16" s="383"/>
      <c r="GII16" s="383"/>
      <c r="GIJ16" s="383"/>
      <c r="GIK16" s="383"/>
      <c r="GIL16" s="383"/>
      <c r="GIM16" s="383"/>
      <c r="GIN16" s="383"/>
      <c r="GIO16" s="383"/>
      <c r="GIP16" s="383"/>
      <c r="GIQ16" s="383"/>
      <c r="GIR16" s="383"/>
      <c r="GIS16" s="383"/>
      <c r="GIT16" s="383"/>
      <c r="GIU16" s="383"/>
      <c r="GIV16" s="383"/>
      <c r="GIW16" s="383"/>
      <c r="GIX16" s="383"/>
      <c r="GIY16" s="383"/>
      <c r="GIZ16" s="383"/>
      <c r="GJA16" s="383"/>
      <c r="GJB16" s="383"/>
      <c r="GJC16" s="383"/>
      <c r="GJD16" s="383"/>
      <c r="GJE16" s="383"/>
      <c r="GJF16" s="383"/>
      <c r="GJG16" s="383"/>
      <c r="GJH16" s="383"/>
      <c r="GJI16" s="383"/>
      <c r="GJJ16" s="383"/>
      <c r="GJK16" s="383"/>
      <c r="GJL16" s="383"/>
      <c r="GJM16" s="383"/>
      <c r="GJN16" s="383"/>
      <c r="GJO16" s="383"/>
      <c r="GJP16" s="383"/>
      <c r="GJQ16" s="383"/>
      <c r="GJR16" s="383"/>
      <c r="GJS16" s="383"/>
      <c r="GJT16" s="383"/>
      <c r="GJU16" s="383"/>
      <c r="GJV16" s="383"/>
      <c r="GJW16" s="383"/>
      <c r="GJX16" s="383"/>
      <c r="GJY16" s="383"/>
      <c r="GJZ16" s="383"/>
      <c r="GKA16" s="383"/>
      <c r="GKB16" s="383"/>
      <c r="GKC16" s="383"/>
      <c r="GKD16" s="383"/>
      <c r="GKE16" s="383"/>
      <c r="GKF16" s="383"/>
      <c r="GKG16" s="383"/>
      <c r="GKH16" s="383"/>
      <c r="GKI16" s="383"/>
      <c r="GKJ16" s="383"/>
      <c r="GKK16" s="383"/>
      <c r="GKL16" s="383"/>
      <c r="GKM16" s="383"/>
      <c r="GKN16" s="383"/>
      <c r="GKO16" s="383"/>
      <c r="GKP16" s="383"/>
      <c r="GKQ16" s="383"/>
      <c r="GKR16" s="383"/>
      <c r="GKS16" s="383"/>
      <c r="GKT16" s="383"/>
      <c r="GKU16" s="383"/>
      <c r="GKV16" s="383"/>
      <c r="GKW16" s="383"/>
      <c r="GKX16" s="383"/>
      <c r="GKY16" s="383"/>
      <c r="GKZ16" s="383"/>
      <c r="GLA16" s="383"/>
      <c r="GLB16" s="383"/>
      <c r="GLC16" s="383"/>
      <c r="GLD16" s="383"/>
      <c r="GLE16" s="383"/>
      <c r="GLF16" s="383"/>
      <c r="GLG16" s="383"/>
      <c r="GLH16" s="383"/>
      <c r="GLI16" s="383"/>
      <c r="GLJ16" s="383"/>
      <c r="GLK16" s="383"/>
      <c r="GLL16" s="383"/>
      <c r="GLM16" s="383"/>
      <c r="GLN16" s="383"/>
      <c r="GLO16" s="383"/>
      <c r="GLP16" s="383"/>
      <c r="GLQ16" s="383"/>
      <c r="GLR16" s="383"/>
      <c r="GLS16" s="383"/>
      <c r="GLT16" s="383"/>
      <c r="GLU16" s="383"/>
      <c r="GLV16" s="383"/>
      <c r="GLW16" s="383"/>
      <c r="GLX16" s="383"/>
      <c r="GLY16" s="383"/>
      <c r="GLZ16" s="383"/>
      <c r="GMA16" s="383"/>
      <c r="GMB16" s="383"/>
      <c r="GMC16" s="383"/>
      <c r="GMD16" s="383"/>
      <c r="GME16" s="383"/>
      <c r="GMF16" s="383"/>
      <c r="GMG16" s="383"/>
      <c r="GMH16" s="383"/>
      <c r="GMI16" s="383"/>
      <c r="GMJ16" s="383"/>
      <c r="GMK16" s="383"/>
      <c r="GML16" s="383"/>
      <c r="GMM16" s="383"/>
      <c r="GMN16" s="383"/>
      <c r="GMO16" s="383"/>
      <c r="GMP16" s="383"/>
      <c r="GMQ16" s="383"/>
      <c r="GMR16" s="383"/>
      <c r="GMS16" s="383"/>
      <c r="GMT16" s="383"/>
      <c r="GMU16" s="383"/>
      <c r="GMV16" s="383"/>
      <c r="GMW16" s="383"/>
      <c r="GMX16" s="383"/>
      <c r="GMY16" s="383"/>
      <c r="GMZ16" s="383"/>
      <c r="GNA16" s="383"/>
      <c r="GNB16" s="383"/>
      <c r="GNC16" s="383"/>
      <c r="GND16" s="383"/>
      <c r="GNE16" s="383"/>
      <c r="GNF16" s="383"/>
      <c r="GNG16" s="383"/>
      <c r="GNH16" s="383"/>
      <c r="GNI16" s="383"/>
      <c r="GNJ16" s="383"/>
      <c r="GNK16" s="383"/>
      <c r="GNL16" s="383"/>
      <c r="GNM16" s="383"/>
      <c r="GNN16" s="383"/>
      <c r="GNO16" s="383"/>
      <c r="GNP16" s="383"/>
      <c r="GNQ16" s="383"/>
      <c r="GNR16" s="383"/>
      <c r="GNS16" s="383"/>
      <c r="GNT16" s="383"/>
      <c r="GNU16" s="383"/>
      <c r="GNV16" s="383"/>
      <c r="GNW16" s="383"/>
      <c r="GNX16" s="383"/>
      <c r="GNY16" s="383"/>
      <c r="GNZ16" s="383"/>
      <c r="GOA16" s="383"/>
      <c r="GOB16" s="383"/>
      <c r="GOC16" s="383"/>
      <c r="GOD16" s="383"/>
      <c r="GOE16" s="383"/>
      <c r="GOF16" s="383"/>
      <c r="GOG16" s="383"/>
      <c r="GOH16" s="383"/>
      <c r="GOI16" s="383"/>
      <c r="GOJ16" s="383"/>
      <c r="GOK16" s="383"/>
      <c r="GOL16" s="383"/>
      <c r="GOM16" s="383"/>
      <c r="GON16" s="383"/>
      <c r="GOO16" s="383"/>
      <c r="GOP16" s="383"/>
      <c r="GOQ16" s="383"/>
      <c r="GOR16" s="383"/>
      <c r="GOS16" s="383"/>
      <c r="GOT16" s="383"/>
      <c r="GOU16" s="383"/>
      <c r="GOV16" s="383"/>
      <c r="GOW16" s="383"/>
      <c r="GOX16" s="383"/>
      <c r="GOY16" s="383"/>
      <c r="GOZ16" s="383"/>
      <c r="GPA16" s="383"/>
      <c r="GPB16" s="383"/>
      <c r="GPC16" s="383"/>
      <c r="GPD16" s="383"/>
      <c r="GPE16" s="383"/>
      <c r="GPF16" s="383"/>
      <c r="GPG16" s="383"/>
      <c r="GPH16" s="383"/>
      <c r="GPI16" s="383"/>
      <c r="GPJ16" s="383"/>
      <c r="GPK16" s="383"/>
      <c r="GPL16" s="383"/>
      <c r="GPM16" s="383"/>
      <c r="GPN16" s="383"/>
      <c r="GPO16" s="383"/>
      <c r="GPP16" s="383"/>
      <c r="GPQ16" s="383"/>
      <c r="GPR16" s="383"/>
      <c r="GPS16" s="383"/>
      <c r="GPT16" s="383"/>
      <c r="GPU16" s="383"/>
      <c r="GPV16" s="383"/>
      <c r="GPW16" s="383"/>
      <c r="GPX16" s="383"/>
      <c r="GPY16" s="383"/>
      <c r="GPZ16" s="383"/>
      <c r="GQA16" s="383"/>
      <c r="GQB16" s="383"/>
      <c r="GQC16" s="383"/>
      <c r="GQD16" s="383"/>
      <c r="GQE16" s="383"/>
      <c r="GQF16" s="383"/>
      <c r="GQG16" s="383"/>
      <c r="GQH16" s="383"/>
      <c r="GQI16" s="383"/>
      <c r="GQJ16" s="383"/>
      <c r="GQK16" s="383"/>
      <c r="GQL16" s="383"/>
      <c r="GQM16" s="383"/>
      <c r="GQN16" s="383"/>
      <c r="GQO16" s="383"/>
      <c r="GQP16" s="383"/>
      <c r="GQQ16" s="383"/>
      <c r="GQR16" s="383"/>
      <c r="GQS16" s="383"/>
      <c r="GQT16" s="383"/>
      <c r="GQU16" s="383"/>
      <c r="GQV16" s="383"/>
      <c r="GQW16" s="383"/>
      <c r="GQX16" s="383"/>
      <c r="GQY16" s="383"/>
      <c r="GQZ16" s="383"/>
      <c r="GRA16" s="383"/>
      <c r="GRB16" s="383"/>
      <c r="GRC16" s="383"/>
      <c r="GRD16" s="383"/>
      <c r="GRE16" s="383"/>
      <c r="GRF16" s="383"/>
      <c r="GRG16" s="383"/>
      <c r="GRH16" s="383"/>
      <c r="GRI16" s="383"/>
      <c r="GRJ16" s="383"/>
      <c r="GRK16" s="383"/>
      <c r="GRL16" s="383"/>
      <c r="GRM16" s="383"/>
      <c r="GRN16" s="383"/>
      <c r="GRO16" s="383"/>
      <c r="GRP16" s="383"/>
      <c r="GRQ16" s="383"/>
      <c r="GRR16" s="383"/>
      <c r="GRS16" s="383"/>
      <c r="GRT16" s="383"/>
      <c r="GRU16" s="383"/>
      <c r="GRV16" s="383"/>
      <c r="GRW16" s="383"/>
      <c r="GRX16" s="383"/>
      <c r="GRY16" s="383"/>
      <c r="GRZ16" s="383"/>
      <c r="GSA16" s="383"/>
      <c r="GSB16" s="383"/>
      <c r="GSC16" s="383"/>
      <c r="GSD16" s="383"/>
      <c r="GSE16" s="383"/>
      <c r="GSF16" s="383"/>
      <c r="GSG16" s="383"/>
      <c r="GSH16" s="383"/>
      <c r="GSI16" s="383"/>
      <c r="GSJ16" s="383"/>
      <c r="GSK16" s="383"/>
      <c r="GSL16" s="383"/>
      <c r="GSM16" s="383"/>
      <c r="GSN16" s="383"/>
      <c r="GSO16" s="383"/>
      <c r="GSP16" s="383"/>
      <c r="GSQ16" s="383"/>
      <c r="GSR16" s="383"/>
      <c r="GSS16" s="383"/>
      <c r="GST16" s="383"/>
      <c r="GSU16" s="383"/>
      <c r="GSV16" s="383"/>
      <c r="GSW16" s="383"/>
      <c r="GSX16" s="383"/>
      <c r="GSY16" s="383"/>
      <c r="GSZ16" s="383"/>
      <c r="GTA16" s="383"/>
      <c r="GTB16" s="383"/>
      <c r="GTC16" s="383"/>
      <c r="GTD16" s="383"/>
      <c r="GTE16" s="383"/>
      <c r="GTF16" s="383"/>
      <c r="GTG16" s="383"/>
      <c r="GTH16" s="383"/>
      <c r="GTI16" s="383"/>
      <c r="GTJ16" s="383"/>
      <c r="GTK16" s="383"/>
      <c r="GTL16" s="383"/>
      <c r="GTM16" s="383"/>
      <c r="GTN16" s="383"/>
      <c r="GTO16" s="383"/>
      <c r="GTP16" s="383"/>
      <c r="GTQ16" s="383"/>
      <c r="GTR16" s="383"/>
      <c r="GTS16" s="383"/>
      <c r="GTT16" s="383"/>
      <c r="GTU16" s="383"/>
      <c r="GTV16" s="383"/>
      <c r="GTW16" s="383"/>
      <c r="GTX16" s="383"/>
      <c r="GTY16" s="383"/>
      <c r="GTZ16" s="383"/>
      <c r="GUA16" s="383"/>
      <c r="GUB16" s="383"/>
      <c r="GUC16" s="383"/>
      <c r="GUD16" s="383"/>
      <c r="GUE16" s="383"/>
      <c r="GUF16" s="383"/>
      <c r="GUG16" s="383"/>
      <c r="GUH16" s="383"/>
      <c r="GUI16" s="383"/>
      <c r="GUJ16" s="383"/>
      <c r="GUK16" s="383"/>
      <c r="GUL16" s="383"/>
      <c r="GUM16" s="383"/>
      <c r="GUN16" s="383"/>
      <c r="GUO16" s="383"/>
      <c r="GUP16" s="383"/>
      <c r="GUQ16" s="383"/>
      <c r="GUR16" s="383"/>
      <c r="GUS16" s="383"/>
      <c r="GUT16" s="383"/>
      <c r="GUU16" s="383"/>
      <c r="GUV16" s="383"/>
      <c r="GUW16" s="383"/>
      <c r="GUX16" s="383"/>
      <c r="GUY16" s="383"/>
      <c r="GUZ16" s="383"/>
      <c r="GVA16" s="383"/>
      <c r="GVB16" s="383"/>
      <c r="GVC16" s="383"/>
      <c r="GVD16" s="383"/>
      <c r="GVE16" s="383"/>
      <c r="GVF16" s="383"/>
      <c r="GVG16" s="383"/>
      <c r="GVH16" s="383"/>
      <c r="GVI16" s="383"/>
      <c r="GVJ16" s="383"/>
      <c r="GVK16" s="383"/>
      <c r="GVL16" s="383"/>
      <c r="GVM16" s="383"/>
      <c r="GVN16" s="383"/>
      <c r="GVO16" s="383"/>
      <c r="GVP16" s="383"/>
      <c r="GVQ16" s="383"/>
      <c r="GVR16" s="383"/>
      <c r="GVS16" s="383"/>
      <c r="GVT16" s="383"/>
      <c r="GVU16" s="383"/>
      <c r="GVV16" s="383"/>
      <c r="GVW16" s="383"/>
      <c r="GVX16" s="383"/>
      <c r="GVY16" s="383"/>
      <c r="GVZ16" s="383"/>
      <c r="GWA16" s="383"/>
      <c r="GWB16" s="383"/>
      <c r="GWC16" s="383"/>
      <c r="GWD16" s="383"/>
      <c r="GWE16" s="383"/>
      <c r="GWF16" s="383"/>
      <c r="GWG16" s="383"/>
      <c r="GWH16" s="383"/>
      <c r="GWI16" s="383"/>
      <c r="GWJ16" s="383"/>
      <c r="GWK16" s="383"/>
      <c r="GWL16" s="383"/>
      <c r="GWM16" s="383"/>
      <c r="GWN16" s="383"/>
      <c r="GWO16" s="383"/>
      <c r="GWP16" s="383"/>
      <c r="GWQ16" s="383"/>
      <c r="GWR16" s="383"/>
      <c r="GWS16" s="383"/>
      <c r="GWT16" s="383"/>
      <c r="GWU16" s="383"/>
      <c r="GWV16" s="383"/>
      <c r="GWW16" s="383"/>
      <c r="GWX16" s="383"/>
      <c r="GWY16" s="383"/>
      <c r="GWZ16" s="383"/>
      <c r="GXA16" s="383"/>
      <c r="GXB16" s="383"/>
      <c r="GXC16" s="383"/>
      <c r="GXD16" s="383"/>
      <c r="GXE16" s="383"/>
      <c r="GXF16" s="383"/>
      <c r="GXG16" s="383"/>
      <c r="GXH16" s="383"/>
      <c r="GXI16" s="383"/>
      <c r="GXJ16" s="383"/>
      <c r="GXK16" s="383"/>
      <c r="GXL16" s="383"/>
      <c r="GXM16" s="383"/>
      <c r="GXN16" s="383"/>
      <c r="GXO16" s="383"/>
      <c r="GXP16" s="383"/>
      <c r="GXQ16" s="383"/>
      <c r="GXR16" s="383"/>
      <c r="GXS16" s="383"/>
      <c r="GXT16" s="383"/>
      <c r="GXU16" s="383"/>
      <c r="GXV16" s="383"/>
      <c r="GXW16" s="383"/>
      <c r="GXX16" s="383"/>
      <c r="GXY16" s="383"/>
      <c r="GXZ16" s="383"/>
      <c r="GYA16" s="383"/>
      <c r="GYB16" s="383"/>
      <c r="GYC16" s="383"/>
      <c r="GYD16" s="383"/>
      <c r="GYE16" s="383"/>
      <c r="GYF16" s="383"/>
      <c r="GYG16" s="383"/>
      <c r="GYH16" s="383"/>
      <c r="GYI16" s="383"/>
      <c r="GYJ16" s="383"/>
      <c r="GYK16" s="383"/>
      <c r="GYL16" s="383"/>
      <c r="GYM16" s="383"/>
      <c r="GYN16" s="383"/>
      <c r="GYO16" s="383"/>
      <c r="GYP16" s="383"/>
      <c r="GYQ16" s="383"/>
      <c r="GYR16" s="383"/>
      <c r="GYS16" s="383"/>
      <c r="GYT16" s="383"/>
      <c r="GYU16" s="383"/>
      <c r="GYV16" s="383"/>
      <c r="GYW16" s="383"/>
      <c r="GYX16" s="383"/>
      <c r="GYY16" s="383"/>
      <c r="GYZ16" s="383"/>
      <c r="GZA16" s="383"/>
      <c r="GZB16" s="383"/>
      <c r="GZC16" s="383"/>
      <c r="GZD16" s="383"/>
      <c r="GZE16" s="383"/>
      <c r="GZF16" s="383"/>
      <c r="GZG16" s="383"/>
      <c r="GZH16" s="383"/>
      <c r="GZI16" s="383"/>
      <c r="GZJ16" s="383"/>
      <c r="GZK16" s="383"/>
      <c r="GZL16" s="383"/>
      <c r="GZM16" s="383"/>
      <c r="GZN16" s="383"/>
      <c r="GZO16" s="383"/>
      <c r="GZP16" s="383"/>
      <c r="GZQ16" s="383"/>
      <c r="GZR16" s="383"/>
      <c r="GZS16" s="383"/>
      <c r="GZT16" s="383"/>
      <c r="GZU16" s="383"/>
      <c r="GZV16" s="383"/>
      <c r="GZW16" s="383"/>
      <c r="GZX16" s="383"/>
      <c r="GZY16" s="383"/>
      <c r="GZZ16" s="383"/>
      <c r="HAA16" s="383"/>
      <c r="HAB16" s="383"/>
      <c r="HAC16" s="383"/>
      <c r="HAD16" s="383"/>
      <c r="HAE16" s="383"/>
      <c r="HAF16" s="383"/>
      <c r="HAG16" s="383"/>
      <c r="HAH16" s="383"/>
      <c r="HAI16" s="383"/>
      <c r="HAJ16" s="383"/>
      <c r="HAK16" s="383"/>
      <c r="HAL16" s="383"/>
      <c r="HAM16" s="383"/>
      <c r="HAN16" s="383"/>
      <c r="HAO16" s="383"/>
      <c r="HAP16" s="383"/>
      <c r="HAQ16" s="383"/>
      <c r="HAR16" s="383"/>
      <c r="HAS16" s="383"/>
      <c r="HAT16" s="383"/>
      <c r="HAU16" s="383"/>
      <c r="HAV16" s="383"/>
      <c r="HAW16" s="383"/>
      <c r="HAX16" s="383"/>
      <c r="HAY16" s="383"/>
      <c r="HAZ16" s="383"/>
      <c r="HBA16" s="383"/>
      <c r="HBB16" s="383"/>
      <c r="HBC16" s="383"/>
      <c r="HBD16" s="383"/>
      <c r="HBE16" s="383"/>
      <c r="HBF16" s="383"/>
      <c r="HBG16" s="383"/>
      <c r="HBH16" s="383"/>
      <c r="HBI16" s="383"/>
      <c r="HBJ16" s="383"/>
      <c r="HBK16" s="383"/>
      <c r="HBL16" s="383"/>
      <c r="HBM16" s="383"/>
      <c r="HBN16" s="383"/>
      <c r="HBO16" s="383"/>
      <c r="HBP16" s="383"/>
      <c r="HBQ16" s="383"/>
      <c r="HBR16" s="383"/>
      <c r="HBS16" s="383"/>
      <c r="HBT16" s="383"/>
      <c r="HBU16" s="383"/>
      <c r="HBV16" s="383"/>
      <c r="HBW16" s="383"/>
      <c r="HBX16" s="383"/>
      <c r="HBY16" s="383"/>
      <c r="HBZ16" s="383"/>
      <c r="HCA16" s="383"/>
      <c r="HCB16" s="383"/>
      <c r="HCC16" s="383"/>
      <c r="HCD16" s="383"/>
      <c r="HCE16" s="383"/>
      <c r="HCF16" s="383"/>
      <c r="HCG16" s="383"/>
      <c r="HCH16" s="383"/>
      <c r="HCI16" s="383"/>
      <c r="HCJ16" s="383"/>
      <c r="HCK16" s="383"/>
      <c r="HCL16" s="383"/>
      <c r="HCM16" s="383"/>
      <c r="HCN16" s="383"/>
      <c r="HCO16" s="383"/>
      <c r="HCP16" s="383"/>
      <c r="HCQ16" s="383"/>
      <c r="HCR16" s="383"/>
      <c r="HCS16" s="383"/>
      <c r="HCT16" s="383"/>
      <c r="HCU16" s="383"/>
      <c r="HCV16" s="383"/>
      <c r="HCW16" s="383"/>
      <c r="HCX16" s="383"/>
      <c r="HCY16" s="383"/>
      <c r="HCZ16" s="383"/>
      <c r="HDA16" s="383"/>
      <c r="HDB16" s="383"/>
      <c r="HDC16" s="383"/>
      <c r="HDD16" s="383"/>
      <c r="HDE16" s="383"/>
      <c r="HDF16" s="383"/>
      <c r="HDG16" s="383"/>
      <c r="HDH16" s="383"/>
      <c r="HDI16" s="383"/>
      <c r="HDJ16" s="383"/>
      <c r="HDK16" s="383"/>
      <c r="HDL16" s="383"/>
      <c r="HDM16" s="383"/>
      <c r="HDN16" s="383"/>
      <c r="HDO16" s="383"/>
      <c r="HDP16" s="383"/>
      <c r="HDQ16" s="383"/>
      <c r="HDR16" s="383"/>
      <c r="HDS16" s="383"/>
      <c r="HDT16" s="383"/>
      <c r="HDU16" s="383"/>
      <c r="HDV16" s="383"/>
      <c r="HDW16" s="383"/>
      <c r="HDX16" s="383"/>
      <c r="HDY16" s="383"/>
      <c r="HDZ16" s="383"/>
      <c r="HEA16" s="383"/>
      <c r="HEB16" s="383"/>
      <c r="HEC16" s="383"/>
      <c r="HED16" s="383"/>
      <c r="HEE16" s="383"/>
      <c r="HEF16" s="383"/>
      <c r="HEG16" s="383"/>
      <c r="HEH16" s="383"/>
      <c r="HEI16" s="383"/>
      <c r="HEJ16" s="383"/>
      <c r="HEK16" s="383"/>
      <c r="HEL16" s="383"/>
      <c r="HEM16" s="383"/>
      <c r="HEN16" s="383"/>
      <c r="HEO16" s="383"/>
      <c r="HEP16" s="383"/>
      <c r="HEQ16" s="383"/>
      <c r="HER16" s="383"/>
      <c r="HES16" s="383"/>
      <c r="HET16" s="383"/>
      <c r="HEU16" s="383"/>
      <c r="HEV16" s="383"/>
      <c r="HEW16" s="383"/>
      <c r="HEX16" s="383"/>
      <c r="HEY16" s="383"/>
      <c r="HEZ16" s="383"/>
      <c r="HFA16" s="383"/>
      <c r="HFB16" s="383"/>
      <c r="HFC16" s="383"/>
      <c r="HFD16" s="383"/>
      <c r="HFE16" s="383"/>
      <c r="HFF16" s="383"/>
      <c r="HFG16" s="383"/>
      <c r="HFH16" s="383"/>
      <c r="HFI16" s="383"/>
      <c r="HFJ16" s="383"/>
      <c r="HFK16" s="383"/>
      <c r="HFL16" s="383"/>
      <c r="HFM16" s="383"/>
      <c r="HFN16" s="383"/>
      <c r="HFO16" s="383"/>
      <c r="HFP16" s="383"/>
      <c r="HFQ16" s="383"/>
      <c r="HFR16" s="383"/>
      <c r="HFS16" s="383"/>
      <c r="HFT16" s="383"/>
      <c r="HFU16" s="383"/>
      <c r="HFV16" s="383"/>
      <c r="HFW16" s="383"/>
      <c r="HFX16" s="383"/>
      <c r="HFY16" s="383"/>
      <c r="HFZ16" s="383"/>
      <c r="HGA16" s="383"/>
      <c r="HGB16" s="383"/>
      <c r="HGC16" s="383"/>
      <c r="HGD16" s="383"/>
      <c r="HGE16" s="383"/>
      <c r="HGF16" s="383"/>
      <c r="HGG16" s="383"/>
      <c r="HGH16" s="383"/>
      <c r="HGI16" s="383"/>
      <c r="HGJ16" s="383"/>
      <c r="HGK16" s="383"/>
      <c r="HGL16" s="383"/>
      <c r="HGM16" s="383"/>
      <c r="HGN16" s="383"/>
      <c r="HGO16" s="383"/>
      <c r="HGP16" s="383"/>
      <c r="HGQ16" s="383"/>
      <c r="HGR16" s="383"/>
      <c r="HGS16" s="383"/>
      <c r="HGT16" s="383"/>
      <c r="HGU16" s="383"/>
      <c r="HGV16" s="383"/>
      <c r="HGW16" s="383"/>
      <c r="HGX16" s="383"/>
      <c r="HGY16" s="383"/>
      <c r="HGZ16" s="383"/>
      <c r="HHA16" s="383"/>
      <c r="HHB16" s="383"/>
      <c r="HHC16" s="383"/>
      <c r="HHD16" s="383"/>
      <c r="HHE16" s="383"/>
      <c r="HHF16" s="383"/>
      <c r="HHG16" s="383"/>
      <c r="HHH16" s="383"/>
      <c r="HHI16" s="383"/>
      <c r="HHJ16" s="383"/>
      <c r="HHK16" s="383"/>
      <c r="HHL16" s="383"/>
      <c r="HHM16" s="383"/>
      <c r="HHN16" s="383"/>
      <c r="HHO16" s="383"/>
      <c r="HHP16" s="383"/>
      <c r="HHQ16" s="383"/>
      <c r="HHR16" s="383"/>
      <c r="HHS16" s="383"/>
      <c r="HHT16" s="383"/>
      <c r="HHU16" s="383"/>
      <c r="HHV16" s="383"/>
      <c r="HHW16" s="383"/>
      <c r="HHX16" s="383"/>
      <c r="HHY16" s="383"/>
      <c r="HHZ16" s="383"/>
      <c r="HIA16" s="383"/>
      <c r="HIB16" s="383"/>
      <c r="HIC16" s="383"/>
      <c r="HID16" s="383"/>
      <c r="HIE16" s="383"/>
      <c r="HIF16" s="383"/>
      <c r="HIG16" s="383"/>
      <c r="HIH16" s="383"/>
      <c r="HII16" s="383"/>
      <c r="HIJ16" s="383"/>
      <c r="HIK16" s="383"/>
      <c r="HIL16" s="383"/>
      <c r="HIM16" s="383"/>
      <c r="HIN16" s="383"/>
      <c r="HIO16" s="383"/>
      <c r="HIP16" s="383"/>
      <c r="HIQ16" s="383"/>
      <c r="HIR16" s="383"/>
      <c r="HIS16" s="383"/>
      <c r="HIT16" s="383"/>
      <c r="HIU16" s="383"/>
      <c r="HIV16" s="383"/>
      <c r="HIW16" s="383"/>
      <c r="HIX16" s="383"/>
      <c r="HIY16" s="383"/>
      <c r="HIZ16" s="383"/>
      <c r="HJA16" s="383"/>
      <c r="HJB16" s="383"/>
      <c r="HJC16" s="383"/>
      <c r="HJD16" s="383"/>
      <c r="HJE16" s="383"/>
      <c r="HJF16" s="383"/>
      <c r="HJG16" s="383"/>
      <c r="HJH16" s="383"/>
      <c r="HJI16" s="383"/>
      <c r="HJJ16" s="383"/>
      <c r="HJK16" s="383"/>
      <c r="HJL16" s="383"/>
      <c r="HJM16" s="383"/>
      <c r="HJN16" s="383"/>
      <c r="HJO16" s="383"/>
      <c r="HJP16" s="383"/>
      <c r="HJQ16" s="383"/>
      <c r="HJR16" s="383"/>
      <c r="HJS16" s="383"/>
      <c r="HJT16" s="383"/>
      <c r="HJU16" s="383"/>
      <c r="HJV16" s="383"/>
      <c r="HJW16" s="383"/>
      <c r="HJX16" s="383"/>
      <c r="HJY16" s="383"/>
      <c r="HJZ16" s="383"/>
      <c r="HKA16" s="383"/>
      <c r="HKB16" s="383"/>
      <c r="HKC16" s="383"/>
      <c r="HKD16" s="383"/>
      <c r="HKE16" s="383"/>
      <c r="HKF16" s="383"/>
      <c r="HKG16" s="383"/>
      <c r="HKH16" s="383"/>
      <c r="HKI16" s="383"/>
      <c r="HKJ16" s="383"/>
      <c r="HKK16" s="383"/>
      <c r="HKL16" s="383"/>
      <c r="HKM16" s="383"/>
      <c r="HKN16" s="383"/>
      <c r="HKO16" s="383"/>
      <c r="HKP16" s="383"/>
      <c r="HKQ16" s="383"/>
      <c r="HKR16" s="383"/>
      <c r="HKS16" s="383"/>
      <c r="HKT16" s="383"/>
      <c r="HKU16" s="383"/>
      <c r="HKV16" s="383"/>
      <c r="HKW16" s="383"/>
      <c r="HKX16" s="383"/>
      <c r="HKY16" s="383"/>
      <c r="HKZ16" s="383"/>
      <c r="HLA16" s="383"/>
      <c r="HLB16" s="383"/>
      <c r="HLC16" s="383"/>
      <c r="HLD16" s="383"/>
      <c r="HLE16" s="383"/>
      <c r="HLF16" s="383"/>
      <c r="HLG16" s="383"/>
      <c r="HLH16" s="383"/>
      <c r="HLI16" s="383"/>
      <c r="HLJ16" s="383"/>
      <c r="HLK16" s="383"/>
      <c r="HLL16" s="383"/>
      <c r="HLM16" s="383"/>
      <c r="HLN16" s="383"/>
      <c r="HLO16" s="383"/>
      <c r="HLP16" s="383"/>
      <c r="HLQ16" s="383"/>
      <c r="HLR16" s="383"/>
      <c r="HLS16" s="383"/>
      <c r="HLT16" s="383"/>
      <c r="HLU16" s="383"/>
      <c r="HLV16" s="383"/>
      <c r="HLW16" s="383"/>
      <c r="HLX16" s="383"/>
      <c r="HLY16" s="383"/>
      <c r="HLZ16" s="383"/>
      <c r="HMA16" s="383"/>
      <c r="HMB16" s="383"/>
      <c r="HMC16" s="383"/>
      <c r="HMD16" s="383"/>
      <c r="HME16" s="383"/>
      <c r="HMF16" s="383"/>
      <c r="HMG16" s="383"/>
      <c r="HMH16" s="383"/>
      <c r="HMI16" s="383"/>
      <c r="HMJ16" s="383"/>
      <c r="HMK16" s="383"/>
      <c r="HML16" s="383"/>
      <c r="HMM16" s="383"/>
      <c r="HMN16" s="383"/>
      <c r="HMO16" s="383"/>
      <c r="HMP16" s="383"/>
      <c r="HMQ16" s="383"/>
      <c r="HMR16" s="383"/>
      <c r="HMS16" s="383"/>
      <c r="HMT16" s="383"/>
      <c r="HMU16" s="383"/>
      <c r="HMV16" s="383"/>
      <c r="HMW16" s="383"/>
      <c r="HMX16" s="383"/>
      <c r="HMY16" s="383"/>
      <c r="HMZ16" s="383"/>
      <c r="HNA16" s="383"/>
      <c r="HNB16" s="383"/>
      <c r="HNC16" s="383"/>
      <c r="HND16" s="383"/>
      <c r="HNE16" s="383"/>
      <c r="HNF16" s="383"/>
      <c r="HNG16" s="383"/>
      <c r="HNH16" s="383"/>
      <c r="HNI16" s="383"/>
      <c r="HNJ16" s="383"/>
      <c r="HNK16" s="383"/>
      <c r="HNL16" s="383"/>
      <c r="HNM16" s="383"/>
      <c r="HNN16" s="383"/>
      <c r="HNO16" s="383"/>
      <c r="HNP16" s="383"/>
      <c r="HNQ16" s="383"/>
      <c r="HNR16" s="383"/>
      <c r="HNS16" s="383"/>
      <c r="HNT16" s="383"/>
      <c r="HNU16" s="383"/>
      <c r="HNV16" s="383"/>
      <c r="HNW16" s="383"/>
      <c r="HNX16" s="383"/>
      <c r="HNY16" s="383"/>
      <c r="HNZ16" s="383"/>
      <c r="HOA16" s="383"/>
      <c r="HOB16" s="383"/>
      <c r="HOC16" s="383"/>
      <c r="HOD16" s="383"/>
      <c r="HOE16" s="383"/>
      <c r="HOF16" s="383"/>
      <c r="HOG16" s="383"/>
      <c r="HOH16" s="383"/>
      <c r="HOI16" s="383"/>
      <c r="HOJ16" s="383"/>
      <c r="HOK16" s="383"/>
      <c r="HOL16" s="383"/>
      <c r="HOM16" s="383"/>
      <c r="HON16" s="383"/>
      <c r="HOO16" s="383"/>
      <c r="HOP16" s="383"/>
      <c r="HOQ16" s="383"/>
      <c r="HOR16" s="383"/>
      <c r="HOS16" s="383"/>
      <c r="HOT16" s="383"/>
      <c r="HOU16" s="383"/>
      <c r="HOV16" s="383"/>
      <c r="HOW16" s="383"/>
      <c r="HOX16" s="383"/>
      <c r="HOY16" s="383"/>
      <c r="HOZ16" s="383"/>
      <c r="HPA16" s="383"/>
      <c r="HPB16" s="383"/>
      <c r="HPC16" s="383"/>
      <c r="HPD16" s="383"/>
      <c r="HPE16" s="383"/>
      <c r="HPF16" s="383"/>
      <c r="HPG16" s="383"/>
      <c r="HPH16" s="383"/>
      <c r="HPI16" s="383"/>
      <c r="HPJ16" s="383"/>
      <c r="HPK16" s="383"/>
      <c r="HPL16" s="383"/>
      <c r="HPM16" s="383"/>
      <c r="HPN16" s="383"/>
      <c r="HPO16" s="383"/>
      <c r="HPP16" s="383"/>
      <c r="HPQ16" s="383"/>
      <c r="HPR16" s="383"/>
      <c r="HPS16" s="383"/>
      <c r="HPT16" s="383"/>
      <c r="HPU16" s="383"/>
      <c r="HPV16" s="383"/>
      <c r="HPW16" s="383"/>
      <c r="HPX16" s="383"/>
      <c r="HPY16" s="383"/>
      <c r="HPZ16" s="383"/>
      <c r="HQA16" s="383"/>
      <c r="HQB16" s="383"/>
      <c r="HQC16" s="383"/>
      <c r="HQD16" s="383"/>
      <c r="HQE16" s="383"/>
      <c r="HQF16" s="383"/>
      <c r="HQG16" s="383"/>
      <c r="HQH16" s="383"/>
      <c r="HQI16" s="383"/>
      <c r="HQJ16" s="383"/>
      <c r="HQK16" s="383"/>
      <c r="HQL16" s="383"/>
      <c r="HQM16" s="383"/>
      <c r="HQN16" s="383"/>
      <c r="HQO16" s="383"/>
      <c r="HQP16" s="383"/>
      <c r="HQQ16" s="383"/>
      <c r="HQR16" s="383"/>
      <c r="HQS16" s="383"/>
      <c r="HQT16" s="383"/>
      <c r="HQU16" s="383"/>
      <c r="HQV16" s="383"/>
      <c r="HQW16" s="383"/>
      <c r="HQX16" s="383"/>
      <c r="HQY16" s="383"/>
      <c r="HQZ16" s="383"/>
      <c r="HRA16" s="383"/>
      <c r="HRB16" s="383"/>
      <c r="HRC16" s="383"/>
      <c r="HRD16" s="383"/>
      <c r="HRE16" s="383"/>
      <c r="HRF16" s="383"/>
      <c r="HRG16" s="383"/>
      <c r="HRH16" s="383"/>
      <c r="HRI16" s="383"/>
      <c r="HRJ16" s="383"/>
      <c r="HRK16" s="383"/>
      <c r="HRL16" s="383"/>
      <c r="HRM16" s="383"/>
      <c r="HRN16" s="383"/>
      <c r="HRO16" s="383"/>
      <c r="HRP16" s="383"/>
      <c r="HRQ16" s="383"/>
      <c r="HRR16" s="383"/>
      <c r="HRS16" s="383"/>
      <c r="HRT16" s="383"/>
      <c r="HRU16" s="383"/>
      <c r="HRV16" s="383"/>
      <c r="HRW16" s="383"/>
      <c r="HRX16" s="383"/>
      <c r="HRY16" s="383"/>
      <c r="HRZ16" s="383"/>
      <c r="HSA16" s="383"/>
      <c r="HSB16" s="383"/>
      <c r="HSC16" s="383"/>
      <c r="HSD16" s="383"/>
      <c r="HSE16" s="383"/>
      <c r="HSF16" s="383"/>
      <c r="HSG16" s="383"/>
      <c r="HSH16" s="383"/>
      <c r="HSI16" s="383"/>
      <c r="HSJ16" s="383"/>
      <c r="HSK16" s="383"/>
      <c r="HSL16" s="383"/>
      <c r="HSM16" s="383"/>
      <c r="HSN16" s="383"/>
      <c r="HSO16" s="383"/>
      <c r="HSP16" s="383"/>
      <c r="HSQ16" s="383"/>
      <c r="HSR16" s="383"/>
      <c r="HSS16" s="383"/>
      <c r="HST16" s="383"/>
      <c r="HSU16" s="383"/>
      <c r="HSV16" s="383"/>
      <c r="HSW16" s="383"/>
      <c r="HSX16" s="383"/>
      <c r="HSY16" s="383"/>
      <c r="HSZ16" s="383"/>
      <c r="HTA16" s="383"/>
      <c r="HTB16" s="383"/>
      <c r="HTC16" s="383"/>
      <c r="HTD16" s="383"/>
      <c r="HTE16" s="383"/>
      <c r="HTF16" s="383"/>
      <c r="HTG16" s="383"/>
      <c r="HTH16" s="383"/>
      <c r="HTI16" s="383"/>
      <c r="HTJ16" s="383"/>
      <c r="HTK16" s="383"/>
      <c r="HTL16" s="383"/>
      <c r="HTM16" s="383"/>
      <c r="HTN16" s="383"/>
      <c r="HTO16" s="383"/>
      <c r="HTP16" s="383"/>
      <c r="HTQ16" s="383"/>
      <c r="HTR16" s="383"/>
      <c r="HTS16" s="383"/>
      <c r="HTT16" s="383"/>
      <c r="HTU16" s="383"/>
      <c r="HTV16" s="383"/>
      <c r="HTW16" s="383"/>
      <c r="HTX16" s="383"/>
      <c r="HTY16" s="383"/>
      <c r="HTZ16" s="383"/>
      <c r="HUA16" s="383"/>
      <c r="HUB16" s="383"/>
      <c r="HUC16" s="383"/>
      <c r="HUD16" s="383"/>
      <c r="HUE16" s="383"/>
      <c r="HUF16" s="383"/>
      <c r="HUG16" s="383"/>
      <c r="HUH16" s="383"/>
      <c r="HUI16" s="383"/>
      <c r="HUJ16" s="383"/>
      <c r="HUK16" s="383"/>
      <c r="HUL16" s="383"/>
      <c r="HUM16" s="383"/>
      <c r="HUN16" s="383"/>
      <c r="HUO16" s="383"/>
      <c r="HUP16" s="383"/>
      <c r="HUQ16" s="383"/>
      <c r="HUR16" s="383"/>
      <c r="HUS16" s="383"/>
      <c r="HUT16" s="383"/>
      <c r="HUU16" s="383"/>
      <c r="HUV16" s="383"/>
      <c r="HUW16" s="383"/>
      <c r="HUX16" s="383"/>
      <c r="HUY16" s="383"/>
      <c r="HUZ16" s="383"/>
      <c r="HVA16" s="383"/>
      <c r="HVB16" s="383"/>
      <c r="HVC16" s="383"/>
      <c r="HVD16" s="383"/>
      <c r="HVE16" s="383"/>
      <c r="HVF16" s="383"/>
      <c r="HVG16" s="383"/>
      <c r="HVH16" s="383"/>
      <c r="HVI16" s="383"/>
      <c r="HVJ16" s="383"/>
      <c r="HVK16" s="383"/>
      <c r="HVL16" s="383"/>
      <c r="HVM16" s="383"/>
      <c r="HVN16" s="383"/>
      <c r="HVO16" s="383"/>
      <c r="HVP16" s="383"/>
      <c r="HVQ16" s="383"/>
      <c r="HVR16" s="383"/>
      <c r="HVS16" s="383"/>
      <c r="HVT16" s="383"/>
      <c r="HVU16" s="383"/>
      <c r="HVV16" s="383"/>
      <c r="HVW16" s="383"/>
      <c r="HVX16" s="383"/>
      <c r="HVY16" s="383"/>
      <c r="HVZ16" s="383"/>
      <c r="HWA16" s="383"/>
      <c r="HWB16" s="383"/>
      <c r="HWC16" s="383"/>
      <c r="HWD16" s="383"/>
      <c r="HWE16" s="383"/>
      <c r="HWF16" s="383"/>
      <c r="HWG16" s="383"/>
      <c r="HWH16" s="383"/>
      <c r="HWI16" s="383"/>
      <c r="HWJ16" s="383"/>
      <c r="HWK16" s="383"/>
      <c r="HWL16" s="383"/>
      <c r="HWM16" s="383"/>
      <c r="HWN16" s="383"/>
      <c r="HWO16" s="383"/>
      <c r="HWP16" s="383"/>
      <c r="HWQ16" s="383"/>
      <c r="HWR16" s="383"/>
      <c r="HWS16" s="383"/>
      <c r="HWT16" s="383"/>
      <c r="HWU16" s="383"/>
      <c r="HWV16" s="383"/>
      <c r="HWW16" s="383"/>
      <c r="HWX16" s="383"/>
      <c r="HWY16" s="383"/>
      <c r="HWZ16" s="383"/>
      <c r="HXA16" s="383"/>
      <c r="HXB16" s="383"/>
      <c r="HXC16" s="383"/>
      <c r="HXD16" s="383"/>
      <c r="HXE16" s="383"/>
      <c r="HXF16" s="383"/>
      <c r="HXG16" s="383"/>
      <c r="HXH16" s="383"/>
      <c r="HXI16" s="383"/>
      <c r="HXJ16" s="383"/>
      <c r="HXK16" s="383"/>
      <c r="HXL16" s="383"/>
      <c r="HXM16" s="383"/>
      <c r="HXN16" s="383"/>
      <c r="HXO16" s="383"/>
      <c r="HXP16" s="383"/>
      <c r="HXQ16" s="383"/>
      <c r="HXR16" s="383"/>
      <c r="HXS16" s="383"/>
      <c r="HXT16" s="383"/>
      <c r="HXU16" s="383"/>
      <c r="HXV16" s="383"/>
      <c r="HXW16" s="383"/>
      <c r="HXX16" s="383"/>
      <c r="HXY16" s="383"/>
      <c r="HXZ16" s="383"/>
      <c r="HYA16" s="383"/>
      <c r="HYB16" s="383"/>
      <c r="HYC16" s="383"/>
      <c r="HYD16" s="383"/>
      <c r="HYE16" s="383"/>
      <c r="HYF16" s="383"/>
      <c r="HYG16" s="383"/>
      <c r="HYH16" s="383"/>
      <c r="HYI16" s="383"/>
      <c r="HYJ16" s="383"/>
      <c r="HYK16" s="383"/>
      <c r="HYL16" s="383"/>
      <c r="HYM16" s="383"/>
      <c r="HYN16" s="383"/>
      <c r="HYO16" s="383"/>
      <c r="HYP16" s="383"/>
      <c r="HYQ16" s="383"/>
      <c r="HYR16" s="383"/>
      <c r="HYS16" s="383"/>
      <c r="HYT16" s="383"/>
      <c r="HYU16" s="383"/>
      <c r="HYV16" s="383"/>
      <c r="HYW16" s="383"/>
      <c r="HYX16" s="383"/>
      <c r="HYY16" s="383"/>
      <c r="HYZ16" s="383"/>
      <c r="HZA16" s="383"/>
      <c r="HZB16" s="383"/>
      <c r="HZC16" s="383"/>
      <c r="HZD16" s="383"/>
      <c r="HZE16" s="383"/>
      <c r="HZF16" s="383"/>
      <c r="HZG16" s="383"/>
      <c r="HZH16" s="383"/>
      <c r="HZI16" s="383"/>
      <c r="HZJ16" s="383"/>
      <c r="HZK16" s="383"/>
      <c r="HZL16" s="383"/>
      <c r="HZM16" s="383"/>
      <c r="HZN16" s="383"/>
      <c r="HZO16" s="383"/>
      <c r="HZP16" s="383"/>
      <c r="HZQ16" s="383"/>
      <c r="HZR16" s="383"/>
      <c r="HZS16" s="383"/>
      <c r="HZT16" s="383"/>
      <c r="HZU16" s="383"/>
      <c r="HZV16" s="383"/>
      <c r="HZW16" s="383"/>
      <c r="HZX16" s="383"/>
      <c r="HZY16" s="383"/>
      <c r="HZZ16" s="383"/>
      <c r="IAA16" s="383"/>
      <c r="IAB16" s="383"/>
      <c r="IAC16" s="383"/>
      <c r="IAD16" s="383"/>
      <c r="IAE16" s="383"/>
      <c r="IAF16" s="383"/>
      <c r="IAG16" s="383"/>
      <c r="IAH16" s="383"/>
      <c r="IAI16" s="383"/>
      <c r="IAJ16" s="383"/>
      <c r="IAK16" s="383"/>
      <c r="IAL16" s="383"/>
      <c r="IAM16" s="383"/>
      <c r="IAN16" s="383"/>
      <c r="IAO16" s="383"/>
      <c r="IAP16" s="383"/>
      <c r="IAQ16" s="383"/>
      <c r="IAR16" s="383"/>
      <c r="IAS16" s="383"/>
      <c r="IAT16" s="383"/>
      <c r="IAU16" s="383"/>
      <c r="IAV16" s="383"/>
      <c r="IAW16" s="383"/>
      <c r="IAX16" s="383"/>
      <c r="IAY16" s="383"/>
      <c r="IAZ16" s="383"/>
      <c r="IBA16" s="383"/>
      <c r="IBB16" s="383"/>
      <c r="IBC16" s="383"/>
      <c r="IBD16" s="383"/>
      <c r="IBE16" s="383"/>
      <c r="IBF16" s="383"/>
      <c r="IBG16" s="383"/>
      <c r="IBH16" s="383"/>
      <c r="IBI16" s="383"/>
      <c r="IBJ16" s="383"/>
      <c r="IBK16" s="383"/>
      <c r="IBL16" s="383"/>
      <c r="IBM16" s="383"/>
      <c r="IBN16" s="383"/>
      <c r="IBO16" s="383"/>
      <c r="IBP16" s="383"/>
      <c r="IBQ16" s="383"/>
      <c r="IBR16" s="383"/>
      <c r="IBS16" s="383"/>
      <c r="IBT16" s="383"/>
      <c r="IBU16" s="383"/>
      <c r="IBV16" s="383"/>
      <c r="IBW16" s="383"/>
      <c r="IBX16" s="383"/>
      <c r="IBY16" s="383"/>
      <c r="IBZ16" s="383"/>
      <c r="ICA16" s="383"/>
      <c r="ICB16" s="383"/>
      <c r="ICC16" s="383"/>
      <c r="ICD16" s="383"/>
      <c r="ICE16" s="383"/>
      <c r="ICF16" s="383"/>
      <c r="ICG16" s="383"/>
      <c r="ICH16" s="383"/>
      <c r="ICI16" s="383"/>
      <c r="ICJ16" s="383"/>
      <c r="ICK16" s="383"/>
      <c r="ICL16" s="383"/>
      <c r="ICM16" s="383"/>
      <c r="ICN16" s="383"/>
      <c r="ICO16" s="383"/>
      <c r="ICP16" s="383"/>
      <c r="ICQ16" s="383"/>
      <c r="ICR16" s="383"/>
      <c r="ICS16" s="383"/>
      <c r="ICT16" s="383"/>
      <c r="ICU16" s="383"/>
      <c r="ICV16" s="383"/>
      <c r="ICW16" s="383"/>
      <c r="ICX16" s="383"/>
      <c r="ICY16" s="383"/>
      <c r="ICZ16" s="383"/>
      <c r="IDA16" s="383"/>
      <c r="IDB16" s="383"/>
      <c r="IDC16" s="383"/>
      <c r="IDD16" s="383"/>
      <c r="IDE16" s="383"/>
      <c r="IDF16" s="383"/>
      <c r="IDG16" s="383"/>
      <c r="IDH16" s="383"/>
      <c r="IDI16" s="383"/>
      <c r="IDJ16" s="383"/>
      <c r="IDK16" s="383"/>
      <c r="IDL16" s="383"/>
      <c r="IDM16" s="383"/>
      <c r="IDN16" s="383"/>
      <c r="IDO16" s="383"/>
      <c r="IDP16" s="383"/>
      <c r="IDQ16" s="383"/>
      <c r="IDR16" s="383"/>
      <c r="IDS16" s="383"/>
      <c r="IDT16" s="383"/>
      <c r="IDU16" s="383"/>
      <c r="IDV16" s="383"/>
      <c r="IDW16" s="383"/>
      <c r="IDX16" s="383"/>
      <c r="IDY16" s="383"/>
      <c r="IDZ16" s="383"/>
      <c r="IEA16" s="383"/>
      <c r="IEB16" s="383"/>
      <c r="IEC16" s="383"/>
      <c r="IED16" s="383"/>
      <c r="IEE16" s="383"/>
      <c r="IEF16" s="383"/>
      <c r="IEG16" s="383"/>
      <c r="IEH16" s="383"/>
      <c r="IEI16" s="383"/>
      <c r="IEJ16" s="383"/>
      <c r="IEK16" s="383"/>
      <c r="IEL16" s="383"/>
      <c r="IEM16" s="383"/>
      <c r="IEN16" s="383"/>
      <c r="IEO16" s="383"/>
      <c r="IEP16" s="383"/>
      <c r="IEQ16" s="383"/>
      <c r="IER16" s="383"/>
      <c r="IES16" s="383"/>
      <c r="IET16" s="383"/>
      <c r="IEU16" s="383"/>
      <c r="IEV16" s="383"/>
      <c r="IEW16" s="383"/>
      <c r="IEX16" s="383"/>
      <c r="IEY16" s="383"/>
      <c r="IEZ16" s="383"/>
      <c r="IFA16" s="383"/>
      <c r="IFB16" s="383"/>
      <c r="IFC16" s="383"/>
      <c r="IFD16" s="383"/>
      <c r="IFE16" s="383"/>
      <c r="IFF16" s="383"/>
      <c r="IFG16" s="383"/>
      <c r="IFH16" s="383"/>
      <c r="IFI16" s="383"/>
      <c r="IFJ16" s="383"/>
      <c r="IFK16" s="383"/>
      <c r="IFL16" s="383"/>
      <c r="IFM16" s="383"/>
      <c r="IFN16" s="383"/>
      <c r="IFO16" s="383"/>
      <c r="IFP16" s="383"/>
      <c r="IFQ16" s="383"/>
      <c r="IFR16" s="383"/>
      <c r="IFS16" s="383"/>
      <c r="IFT16" s="383"/>
      <c r="IFU16" s="383"/>
      <c r="IFV16" s="383"/>
      <c r="IFW16" s="383"/>
      <c r="IFX16" s="383"/>
      <c r="IFY16" s="383"/>
      <c r="IFZ16" s="383"/>
      <c r="IGA16" s="383"/>
      <c r="IGB16" s="383"/>
      <c r="IGC16" s="383"/>
      <c r="IGD16" s="383"/>
      <c r="IGE16" s="383"/>
      <c r="IGF16" s="383"/>
      <c r="IGG16" s="383"/>
      <c r="IGH16" s="383"/>
      <c r="IGI16" s="383"/>
      <c r="IGJ16" s="383"/>
      <c r="IGK16" s="383"/>
      <c r="IGL16" s="383"/>
      <c r="IGM16" s="383"/>
      <c r="IGN16" s="383"/>
      <c r="IGO16" s="383"/>
      <c r="IGP16" s="383"/>
      <c r="IGQ16" s="383"/>
      <c r="IGR16" s="383"/>
      <c r="IGS16" s="383"/>
      <c r="IGT16" s="383"/>
      <c r="IGU16" s="383"/>
      <c r="IGV16" s="383"/>
      <c r="IGW16" s="383"/>
      <c r="IGX16" s="383"/>
      <c r="IGY16" s="383"/>
      <c r="IGZ16" s="383"/>
      <c r="IHA16" s="383"/>
      <c r="IHB16" s="383"/>
      <c r="IHC16" s="383"/>
      <c r="IHD16" s="383"/>
      <c r="IHE16" s="383"/>
      <c r="IHF16" s="383"/>
      <c r="IHG16" s="383"/>
      <c r="IHH16" s="383"/>
      <c r="IHI16" s="383"/>
      <c r="IHJ16" s="383"/>
      <c r="IHK16" s="383"/>
      <c r="IHL16" s="383"/>
      <c r="IHM16" s="383"/>
      <c r="IHN16" s="383"/>
      <c r="IHO16" s="383"/>
      <c r="IHP16" s="383"/>
      <c r="IHQ16" s="383"/>
      <c r="IHR16" s="383"/>
      <c r="IHS16" s="383"/>
      <c r="IHT16" s="383"/>
      <c r="IHU16" s="383"/>
      <c r="IHV16" s="383"/>
      <c r="IHW16" s="383"/>
      <c r="IHX16" s="383"/>
      <c r="IHY16" s="383"/>
      <c r="IHZ16" s="383"/>
      <c r="IIA16" s="383"/>
      <c r="IIB16" s="383"/>
      <c r="IIC16" s="383"/>
      <c r="IID16" s="383"/>
      <c r="IIE16" s="383"/>
      <c r="IIF16" s="383"/>
      <c r="IIG16" s="383"/>
      <c r="IIH16" s="383"/>
      <c r="III16" s="383"/>
      <c r="IIJ16" s="383"/>
      <c r="IIK16" s="383"/>
      <c r="IIL16" s="383"/>
      <c r="IIM16" s="383"/>
      <c r="IIN16" s="383"/>
      <c r="IIO16" s="383"/>
      <c r="IIP16" s="383"/>
      <c r="IIQ16" s="383"/>
      <c r="IIR16" s="383"/>
      <c r="IIS16" s="383"/>
      <c r="IIT16" s="383"/>
      <c r="IIU16" s="383"/>
      <c r="IIV16" s="383"/>
      <c r="IIW16" s="383"/>
      <c r="IIX16" s="383"/>
      <c r="IIY16" s="383"/>
      <c r="IIZ16" s="383"/>
      <c r="IJA16" s="383"/>
      <c r="IJB16" s="383"/>
      <c r="IJC16" s="383"/>
      <c r="IJD16" s="383"/>
      <c r="IJE16" s="383"/>
      <c r="IJF16" s="383"/>
      <c r="IJG16" s="383"/>
      <c r="IJH16" s="383"/>
      <c r="IJI16" s="383"/>
      <c r="IJJ16" s="383"/>
      <c r="IJK16" s="383"/>
      <c r="IJL16" s="383"/>
      <c r="IJM16" s="383"/>
      <c r="IJN16" s="383"/>
      <c r="IJO16" s="383"/>
      <c r="IJP16" s="383"/>
      <c r="IJQ16" s="383"/>
      <c r="IJR16" s="383"/>
      <c r="IJS16" s="383"/>
      <c r="IJT16" s="383"/>
      <c r="IJU16" s="383"/>
      <c r="IJV16" s="383"/>
      <c r="IJW16" s="383"/>
      <c r="IJX16" s="383"/>
      <c r="IJY16" s="383"/>
      <c r="IJZ16" s="383"/>
      <c r="IKA16" s="383"/>
      <c r="IKB16" s="383"/>
      <c r="IKC16" s="383"/>
      <c r="IKD16" s="383"/>
      <c r="IKE16" s="383"/>
      <c r="IKF16" s="383"/>
      <c r="IKG16" s="383"/>
      <c r="IKH16" s="383"/>
      <c r="IKI16" s="383"/>
      <c r="IKJ16" s="383"/>
      <c r="IKK16" s="383"/>
      <c r="IKL16" s="383"/>
      <c r="IKM16" s="383"/>
      <c r="IKN16" s="383"/>
      <c r="IKO16" s="383"/>
      <c r="IKP16" s="383"/>
      <c r="IKQ16" s="383"/>
      <c r="IKR16" s="383"/>
      <c r="IKS16" s="383"/>
      <c r="IKT16" s="383"/>
      <c r="IKU16" s="383"/>
      <c r="IKV16" s="383"/>
      <c r="IKW16" s="383"/>
      <c r="IKX16" s="383"/>
      <c r="IKY16" s="383"/>
      <c r="IKZ16" s="383"/>
      <c r="ILA16" s="383"/>
      <c r="ILB16" s="383"/>
      <c r="ILC16" s="383"/>
      <c r="ILD16" s="383"/>
      <c r="ILE16" s="383"/>
      <c r="ILF16" s="383"/>
      <c r="ILG16" s="383"/>
      <c r="ILH16" s="383"/>
      <c r="ILI16" s="383"/>
      <c r="ILJ16" s="383"/>
      <c r="ILK16" s="383"/>
      <c r="ILL16" s="383"/>
      <c r="ILM16" s="383"/>
      <c r="ILN16" s="383"/>
      <c r="ILO16" s="383"/>
      <c r="ILP16" s="383"/>
      <c r="ILQ16" s="383"/>
      <c r="ILR16" s="383"/>
      <c r="ILS16" s="383"/>
      <c r="ILT16" s="383"/>
      <c r="ILU16" s="383"/>
      <c r="ILV16" s="383"/>
      <c r="ILW16" s="383"/>
      <c r="ILX16" s="383"/>
      <c r="ILY16" s="383"/>
      <c r="ILZ16" s="383"/>
      <c r="IMA16" s="383"/>
      <c r="IMB16" s="383"/>
      <c r="IMC16" s="383"/>
      <c r="IMD16" s="383"/>
      <c r="IME16" s="383"/>
      <c r="IMF16" s="383"/>
      <c r="IMG16" s="383"/>
      <c r="IMH16" s="383"/>
      <c r="IMI16" s="383"/>
      <c r="IMJ16" s="383"/>
      <c r="IMK16" s="383"/>
      <c r="IML16" s="383"/>
      <c r="IMM16" s="383"/>
      <c r="IMN16" s="383"/>
      <c r="IMO16" s="383"/>
      <c r="IMP16" s="383"/>
      <c r="IMQ16" s="383"/>
      <c r="IMR16" s="383"/>
      <c r="IMS16" s="383"/>
      <c r="IMT16" s="383"/>
      <c r="IMU16" s="383"/>
      <c r="IMV16" s="383"/>
      <c r="IMW16" s="383"/>
      <c r="IMX16" s="383"/>
      <c r="IMY16" s="383"/>
      <c r="IMZ16" s="383"/>
      <c r="INA16" s="383"/>
      <c r="INB16" s="383"/>
      <c r="INC16" s="383"/>
      <c r="IND16" s="383"/>
      <c r="INE16" s="383"/>
      <c r="INF16" s="383"/>
      <c r="ING16" s="383"/>
      <c r="INH16" s="383"/>
      <c r="INI16" s="383"/>
      <c r="INJ16" s="383"/>
      <c r="INK16" s="383"/>
      <c r="INL16" s="383"/>
      <c r="INM16" s="383"/>
      <c r="INN16" s="383"/>
      <c r="INO16" s="383"/>
      <c r="INP16" s="383"/>
      <c r="INQ16" s="383"/>
      <c r="INR16" s="383"/>
      <c r="INS16" s="383"/>
      <c r="INT16" s="383"/>
      <c r="INU16" s="383"/>
      <c r="INV16" s="383"/>
      <c r="INW16" s="383"/>
      <c r="INX16" s="383"/>
      <c r="INY16" s="383"/>
      <c r="INZ16" s="383"/>
      <c r="IOA16" s="383"/>
      <c r="IOB16" s="383"/>
      <c r="IOC16" s="383"/>
      <c r="IOD16" s="383"/>
      <c r="IOE16" s="383"/>
      <c r="IOF16" s="383"/>
      <c r="IOG16" s="383"/>
      <c r="IOH16" s="383"/>
      <c r="IOI16" s="383"/>
      <c r="IOJ16" s="383"/>
      <c r="IOK16" s="383"/>
      <c r="IOL16" s="383"/>
      <c r="IOM16" s="383"/>
      <c r="ION16" s="383"/>
      <c r="IOO16" s="383"/>
      <c r="IOP16" s="383"/>
      <c r="IOQ16" s="383"/>
      <c r="IOR16" s="383"/>
      <c r="IOS16" s="383"/>
      <c r="IOT16" s="383"/>
      <c r="IOU16" s="383"/>
      <c r="IOV16" s="383"/>
      <c r="IOW16" s="383"/>
      <c r="IOX16" s="383"/>
      <c r="IOY16" s="383"/>
      <c r="IOZ16" s="383"/>
      <c r="IPA16" s="383"/>
      <c r="IPB16" s="383"/>
      <c r="IPC16" s="383"/>
      <c r="IPD16" s="383"/>
      <c r="IPE16" s="383"/>
      <c r="IPF16" s="383"/>
      <c r="IPG16" s="383"/>
      <c r="IPH16" s="383"/>
      <c r="IPI16" s="383"/>
      <c r="IPJ16" s="383"/>
      <c r="IPK16" s="383"/>
      <c r="IPL16" s="383"/>
      <c r="IPM16" s="383"/>
      <c r="IPN16" s="383"/>
      <c r="IPO16" s="383"/>
      <c r="IPP16" s="383"/>
      <c r="IPQ16" s="383"/>
      <c r="IPR16" s="383"/>
      <c r="IPS16" s="383"/>
      <c r="IPT16" s="383"/>
      <c r="IPU16" s="383"/>
      <c r="IPV16" s="383"/>
      <c r="IPW16" s="383"/>
      <c r="IPX16" s="383"/>
      <c r="IPY16" s="383"/>
      <c r="IPZ16" s="383"/>
      <c r="IQA16" s="383"/>
      <c r="IQB16" s="383"/>
      <c r="IQC16" s="383"/>
      <c r="IQD16" s="383"/>
      <c r="IQE16" s="383"/>
      <c r="IQF16" s="383"/>
      <c r="IQG16" s="383"/>
      <c r="IQH16" s="383"/>
      <c r="IQI16" s="383"/>
      <c r="IQJ16" s="383"/>
      <c r="IQK16" s="383"/>
      <c r="IQL16" s="383"/>
      <c r="IQM16" s="383"/>
      <c r="IQN16" s="383"/>
      <c r="IQO16" s="383"/>
      <c r="IQP16" s="383"/>
      <c r="IQQ16" s="383"/>
      <c r="IQR16" s="383"/>
      <c r="IQS16" s="383"/>
      <c r="IQT16" s="383"/>
      <c r="IQU16" s="383"/>
      <c r="IQV16" s="383"/>
      <c r="IQW16" s="383"/>
      <c r="IQX16" s="383"/>
      <c r="IQY16" s="383"/>
      <c r="IQZ16" s="383"/>
      <c r="IRA16" s="383"/>
      <c r="IRB16" s="383"/>
      <c r="IRC16" s="383"/>
      <c r="IRD16" s="383"/>
      <c r="IRE16" s="383"/>
      <c r="IRF16" s="383"/>
      <c r="IRG16" s="383"/>
      <c r="IRH16" s="383"/>
      <c r="IRI16" s="383"/>
      <c r="IRJ16" s="383"/>
      <c r="IRK16" s="383"/>
      <c r="IRL16" s="383"/>
      <c r="IRM16" s="383"/>
      <c r="IRN16" s="383"/>
      <c r="IRO16" s="383"/>
      <c r="IRP16" s="383"/>
      <c r="IRQ16" s="383"/>
      <c r="IRR16" s="383"/>
      <c r="IRS16" s="383"/>
      <c r="IRT16" s="383"/>
      <c r="IRU16" s="383"/>
      <c r="IRV16" s="383"/>
      <c r="IRW16" s="383"/>
      <c r="IRX16" s="383"/>
      <c r="IRY16" s="383"/>
      <c r="IRZ16" s="383"/>
      <c r="ISA16" s="383"/>
      <c r="ISB16" s="383"/>
      <c r="ISC16" s="383"/>
      <c r="ISD16" s="383"/>
      <c r="ISE16" s="383"/>
      <c r="ISF16" s="383"/>
      <c r="ISG16" s="383"/>
      <c r="ISH16" s="383"/>
      <c r="ISI16" s="383"/>
      <c r="ISJ16" s="383"/>
      <c r="ISK16" s="383"/>
      <c r="ISL16" s="383"/>
      <c r="ISM16" s="383"/>
      <c r="ISN16" s="383"/>
      <c r="ISO16" s="383"/>
      <c r="ISP16" s="383"/>
      <c r="ISQ16" s="383"/>
      <c r="ISR16" s="383"/>
      <c r="ISS16" s="383"/>
      <c r="IST16" s="383"/>
      <c r="ISU16" s="383"/>
      <c r="ISV16" s="383"/>
      <c r="ISW16" s="383"/>
      <c r="ISX16" s="383"/>
      <c r="ISY16" s="383"/>
      <c r="ISZ16" s="383"/>
      <c r="ITA16" s="383"/>
      <c r="ITB16" s="383"/>
      <c r="ITC16" s="383"/>
      <c r="ITD16" s="383"/>
      <c r="ITE16" s="383"/>
      <c r="ITF16" s="383"/>
      <c r="ITG16" s="383"/>
      <c r="ITH16" s="383"/>
      <c r="ITI16" s="383"/>
      <c r="ITJ16" s="383"/>
      <c r="ITK16" s="383"/>
      <c r="ITL16" s="383"/>
      <c r="ITM16" s="383"/>
      <c r="ITN16" s="383"/>
      <c r="ITO16" s="383"/>
      <c r="ITP16" s="383"/>
      <c r="ITQ16" s="383"/>
      <c r="ITR16" s="383"/>
      <c r="ITS16" s="383"/>
      <c r="ITT16" s="383"/>
      <c r="ITU16" s="383"/>
      <c r="ITV16" s="383"/>
      <c r="ITW16" s="383"/>
      <c r="ITX16" s="383"/>
      <c r="ITY16" s="383"/>
      <c r="ITZ16" s="383"/>
      <c r="IUA16" s="383"/>
      <c r="IUB16" s="383"/>
      <c r="IUC16" s="383"/>
      <c r="IUD16" s="383"/>
      <c r="IUE16" s="383"/>
      <c r="IUF16" s="383"/>
      <c r="IUG16" s="383"/>
      <c r="IUH16" s="383"/>
      <c r="IUI16" s="383"/>
      <c r="IUJ16" s="383"/>
      <c r="IUK16" s="383"/>
      <c r="IUL16" s="383"/>
      <c r="IUM16" s="383"/>
      <c r="IUN16" s="383"/>
      <c r="IUO16" s="383"/>
      <c r="IUP16" s="383"/>
      <c r="IUQ16" s="383"/>
      <c r="IUR16" s="383"/>
      <c r="IUS16" s="383"/>
      <c r="IUT16" s="383"/>
      <c r="IUU16" s="383"/>
      <c r="IUV16" s="383"/>
      <c r="IUW16" s="383"/>
      <c r="IUX16" s="383"/>
      <c r="IUY16" s="383"/>
      <c r="IUZ16" s="383"/>
      <c r="IVA16" s="383"/>
      <c r="IVB16" s="383"/>
      <c r="IVC16" s="383"/>
      <c r="IVD16" s="383"/>
      <c r="IVE16" s="383"/>
      <c r="IVF16" s="383"/>
      <c r="IVG16" s="383"/>
      <c r="IVH16" s="383"/>
      <c r="IVI16" s="383"/>
      <c r="IVJ16" s="383"/>
      <c r="IVK16" s="383"/>
      <c r="IVL16" s="383"/>
      <c r="IVM16" s="383"/>
      <c r="IVN16" s="383"/>
      <c r="IVO16" s="383"/>
      <c r="IVP16" s="383"/>
      <c r="IVQ16" s="383"/>
      <c r="IVR16" s="383"/>
      <c r="IVS16" s="383"/>
      <c r="IVT16" s="383"/>
      <c r="IVU16" s="383"/>
      <c r="IVV16" s="383"/>
      <c r="IVW16" s="383"/>
      <c r="IVX16" s="383"/>
      <c r="IVY16" s="383"/>
      <c r="IVZ16" s="383"/>
      <c r="IWA16" s="383"/>
      <c r="IWB16" s="383"/>
      <c r="IWC16" s="383"/>
      <c r="IWD16" s="383"/>
      <c r="IWE16" s="383"/>
      <c r="IWF16" s="383"/>
      <c r="IWG16" s="383"/>
      <c r="IWH16" s="383"/>
      <c r="IWI16" s="383"/>
      <c r="IWJ16" s="383"/>
      <c r="IWK16" s="383"/>
      <c r="IWL16" s="383"/>
      <c r="IWM16" s="383"/>
      <c r="IWN16" s="383"/>
      <c r="IWO16" s="383"/>
      <c r="IWP16" s="383"/>
      <c r="IWQ16" s="383"/>
      <c r="IWR16" s="383"/>
      <c r="IWS16" s="383"/>
      <c r="IWT16" s="383"/>
      <c r="IWU16" s="383"/>
      <c r="IWV16" s="383"/>
      <c r="IWW16" s="383"/>
      <c r="IWX16" s="383"/>
      <c r="IWY16" s="383"/>
      <c r="IWZ16" s="383"/>
      <c r="IXA16" s="383"/>
      <c r="IXB16" s="383"/>
      <c r="IXC16" s="383"/>
      <c r="IXD16" s="383"/>
      <c r="IXE16" s="383"/>
      <c r="IXF16" s="383"/>
      <c r="IXG16" s="383"/>
      <c r="IXH16" s="383"/>
      <c r="IXI16" s="383"/>
      <c r="IXJ16" s="383"/>
      <c r="IXK16" s="383"/>
      <c r="IXL16" s="383"/>
      <c r="IXM16" s="383"/>
      <c r="IXN16" s="383"/>
      <c r="IXO16" s="383"/>
      <c r="IXP16" s="383"/>
      <c r="IXQ16" s="383"/>
      <c r="IXR16" s="383"/>
      <c r="IXS16" s="383"/>
      <c r="IXT16" s="383"/>
      <c r="IXU16" s="383"/>
      <c r="IXV16" s="383"/>
      <c r="IXW16" s="383"/>
      <c r="IXX16" s="383"/>
      <c r="IXY16" s="383"/>
      <c r="IXZ16" s="383"/>
      <c r="IYA16" s="383"/>
      <c r="IYB16" s="383"/>
      <c r="IYC16" s="383"/>
      <c r="IYD16" s="383"/>
      <c r="IYE16" s="383"/>
      <c r="IYF16" s="383"/>
      <c r="IYG16" s="383"/>
      <c r="IYH16" s="383"/>
      <c r="IYI16" s="383"/>
      <c r="IYJ16" s="383"/>
      <c r="IYK16" s="383"/>
      <c r="IYL16" s="383"/>
      <c r="IYM16" s="383"/>
      <c r="IYN16" s="383"/>
      <c r="IYO16" s="383"/>
      <c r="IYP16" s="383"/>
      <c r="IYQ16" s="383"/>
      <c r="IYR16" s="383"/>
      <c r="IYS16" s="383"/>
      <c r="IYT16" s="383"/>
      <c r="IYU16" s="383"/>
      <c r="IYV16" s="383"/>
      <c r="IYW16" s="383"/>
      <c r="IYX16" s="383"/>
      <c r="IYY16" s="383"/>
      <c r="IYZ16" s="383"/>
      <c r="IZA16" s="383"/>
      <c r="IZB16" s="383"/>
      <c r="IZC16" s="383"/>
      <c r="IZD16" s="383"/>
      <c r="IZE16" s="383"/>
      <c r="IZF16" s="383"/>
      <c r="IZG16" s="383"/>
      <c r="IZH16" s="383"/>
      <c r="IZI16" s="383"/>
      <c r="IZJ16" s="383"/>
      <c r="IZK16" s="383"/>
      <c r="IZL16" s="383"/>
      <c r="IZM16" s="383"/>
      <c r="IZN16" s="383"/>
      <c r="IZO16" s="383"/>
      <c r="IZP16" s="383"/>
      <c r="IZQ16" s="383"/>
      <c r="IZR16" s="383"/>
      <c r="IZS16" s="383"/>
      <c r="IZT16" s="383"/>
      <c r="IZU16" s="383"/>
      <c r="IZV16" s="383"/>
      <c r="IZW16" s="383"/>
      <c r="IZX16" s="383"/>
      <c r="IZY16" s="383"/>
      <c r="IZZ16" s="383"/>
      <c r="JAA16" s="383"/>
      <c r="JAB16" s="383"/>
      <c r="JAC16" s="383"/>
      <c r="JAD16" s="383"/>
      <c r="JAE16" s="383"/>
      <c r="JAF16" s="383"/>
      <c r="JAG16" s="383"/>
      <c r="JAH16" s="383"/>
      <c r="JAI16" s="383"/>
      <c r="JAJ16" s="383"/>
      <c r="JAK16" s="383"/>
      <c r="JAL16" s="383"/>
      <c r="JAM16" s="383"/>
      <c r="JAN16" s="383"/>
      <c r="JAO16" s="383"/>
      <c r="JAP16" s="383"/>
      <c r="JAQ16" s="383"/>
      <c r="JAR16" s="383"/>
      <c r="JAS16" s="383"/>
      <c r="JAT16" s="383"/>
      <c r="JAU16" s="383"/>
      <c r="JAV16" s="383"/>
      <c r="JAW16" s="383"/>
      <c r="JAX16" s="383"/>
      <c r="JAY16" s="383"/>
      <c r="JAZ16" s="383"/>
      <c r="JBA16" s="383"/>
      <c r="JBB16" s="383"/>
      <c r="JBC16" s="383"/>
      <c r="JBD16" s="383"/>
      <c r="JBE16" s="383"/>
      <c r="JBF16" s="383"/>
      <c r="JBG16" s="383"/>
      <c r="JBH16" s="383"/>
      <c r="JBI16" s="383"/>
      <c r="JBJ16" s="383"/>
      <c r="JBK16" s="383"/>
      <c r="JBL16" s="383"/>
      <c r="JBM16" s="383"/>
      <c r="JBN16" s="383"/>
      <c r="JBO16" s="383"/>
      <c r="JBP16" s="383"/>
      <c r="JBQ16" s="383"/>
      <c r="JBR16" s="383"/>
      <c r="JBS16" s="383"/>
      <c r="JBT16" s="383"/>
      <c r="JBU16" s="383"/>
      <c r="JBV16" s="383"/>
      <c r="JBW16" s="383"/>
      <c r="JBX16" s="383"/>
      <c r="JBY16" s="383"/>
      <c r="JBZ16" s="383"/>
      <c r="JCA16" s="383"/>
      <c r="JCB16" s="383"/>
      <c r="JCC16" s="383"/>
      <c r="JCD16" s="383"/>
      <c r="JCE16" s="383"/>
      <c r="JCF16" s="383"/>
      <c r="JCG16" s="383"/>
      <c r="JCH16" s="383"/>
      <c r="JCI16" s="383"/>
      <c r="JCJ16" s="383"/>
      <c r="JCK16" s="383"/>
      <c r="JCL16" s="383"/>
      <c r="JCM16" s="383"/>
      <c r="JCN16" s="383"/>
      <c r="JCO16" s="383"/>
      <c r="JCP16" s="383"/>
      <c r="JCQ16" s="383"/>
      <c r="JCR16" s="383"/>
      <c r="JCS16" s="383"/>
      <c r="JCT16" s="383"/>
      <c r="JCU16" s="383"/>
      <c r="JCV16" s="383"/>
      <c r="JCW16" s="383"/>
      <c r="JCX16" s="383"/>
      <c r="JCY16" s="383"/>
      <c r="JCZ16" s="383"/>
      <c r="JDA16" s="383"/>
      <c r="JDB16" s="383"/>
      <c r="JDC16" s="383"/>
      <c r="JDD16" s="383"/>
      <c r="JDE16" s="383"/>
      <c r="JDF16" s="383"/>
      <c r="JDG16" s="383"/>
      <c r="JDH16" s="383"/>
      <c r="JDI16" s="383"/>
      <c r="JDJ16" s="383"/>
      <c r="JDK16" s="383"/>
      <c r="JDL16" s="383"/>
      <c r="JDM16" s="383"/>
      <c r="JDN16" s="383"/>
      <c r="JDO16" s="383"/>
      <c r="JDP16" s="383"/>
      <c r="JDQ16" s="383"/>
      <c r="JDR16" s="383"/>
      <c r="JDS16" s="383"/>
      <c r="JDT16" s="383"/>
      <c r="JDU16" s="383"/>
      <c r="JDV16" s="383"/>
      <c r="JDW16" s="383"/>
      <c r="JDX16" s="383"/>
      <c r="JDY16" s="383"/>
      <c r="JDZ16" s="383"/>
      <c r="JEA16" s="383"/>
      <c r="JEB16" s="383"/>
      <c r="JEC16" s="383"/>
      <c r="JED16" s="383"/>
      <c r="JEE16" s="383"/>
      <c r="JEF16" s="383"/>
      <c r="JEG16" s="383"/>
      <c r="JEH16" s="383"/>
      <c r="JEI16" s="383"/>
      <c r="JEJ16" s="383"/>
      <c r="JEK16" s="383"/>
      <c r="JEL16" s="383"/>
      <c r="JEM16" s="383"/>
      <c r="JEN16" s="383"/>
      <c r="JEO16" s="383"/>
      <c r="JEP16" s="383"/>
      <c r="JEQ16" s="383"/>
      <c r="JER16" s="383"/>
      <c r="JES16" s="383"/>
      <c r="JET16" s="383"/>
      <c r="JEU16" s="383"/>
      <c r="JEV16" s="383"/>
      <c r="JEW16" s="383"/>
      <c r="JEX16" s="383"/>
      <c r="JEY16" s="383"/>
      <c r="JEZ16" s="383"/>
      <c r="JFA16" s="383"/>
      <c r="JFB16" s="383"/>
      <c r="JFC16" s="383"/>
      <c r="JFD16" s="383"/>
      <c r="JFE16" s="383"/>
      <c r="JFF16" s="383"/>
      <c r="JFG16" s="383"/>
      <c r="JFH16" s="383"/>
      <c r="JFI16" s="383"/>
      <c r="JFJ16" s="383"/>
      <c r="JFK16" s="383"/>
      <c r="JFL16" s="383"/>
      <c r="JFM16" s="383"/>
      <c r="JFN16" s="383"/>
      <c r="JFO16" s="383"/>
      <c r="JFP16" s="383"/>
      <c r="JFQ16" s="383"/>
      <c r="JFR16" s="383"/>
      <c r="JFS16" s="383"/>
      <c r="JFT16" s="383"/>
      <c r="JFU16" s="383"/>
      <c r="JFV16" s="383"/>
      <c r="JFW16" s="383"/>
      <c r="JFX16" s="383"/>
      <c r="JFY16" s="383"/>
      <c r="JFZ16" s="383"/>
      <c r="JGA16" s="383"/>
      <c r="JGB16" s="383"/>
      <c r="JGC16" s="383"/>
      <c r="JGD16" s="383"/>
      <c r="JGE16" s="383"/>
      <c r="JGF16" s="383"/>
      <c r="JGG16" s="383"/>
      <c r="JGH16" s="383"/>
      <c r="JGI16" s="383"/>
      <c r="JGJ16" s="383"/>
      <c r="JGK16" s="383"/>
      <c r="JGL16" s="383"/>
      <c r="JGM16" s="383"/>
      <c r="JGN16" s="383"/>
      <c r="JGO16" s="383"/>
      <c r="JGP16" s="383"/>
      <c r="JGQ16" s="383"/>
      <c r="JGR16" s="383"/>
      <c r="JGS16" s="383"/>
      <c r="JGT16" s="383"/>
      <c r="JGU16" s="383"/>
      <c r="JGV16" s="383"/>
      <c r="JGW16" s="383"/>
      <c r="JGX16" s="383"/>
      <c r="JGY16" s="383"/>
      <c r="JGZ16" s="383"/>
      <c r="JHA16" s="383"/>
      <c r="JHB16" s="383"/>
      <c r="JHC16" s="383"/>
      <c r="JHD16" s="383"/>
      <c r="JHE16" s="383"/>
      <c r="JHF16" s="383"/>
      <c r="JHG16" s="383"/>
      <c r="JHH16" s="383"/>
      <c r="JHI16" s="383"/>
      <c r="JHJ16" s="383"/>
      <c r="JHK16" s="383"/>
      <c r="JHL16" s="383"/>
      <c r="JHM16" s="383"/>
      <c r="JHN16" s="383"/>
      <c r="JHO16" s="383"/>
      <c r="JHP16" s="383"/>
      <c r="JHQ16" s="383"/>
      <c r="JHR16" s="383"/>
      <c r="JHS16" s="383"/>
      <c r="JHT16" s="383"/>
      <c r="JHU16" s="383"/>
      <c r="JHV16" s="383"/>
      <c r="JHW16" s="383"/>
      <c r="JHX16" s="383"/>
      <c r="JHY16" s="383"/>
      <c r="JHZ16" s="383"/>
      <c r="JIA16" s="383"/>
      <c r="JIB16" s="383"/>
      <c r="JIC16" s="383"/>
      <c r="JID16" s="383"/>
      <c r="JIE16" s="383"/>
      <c r="JIF16" s="383"/>
      <c r="JIG16" s="383"/>
      <c r="JIH16" s="383"/>
      <c r="JII16" s="383"/>
      <c r="JIJ16" s="383"/>
      <c r="JIK16" s="383"/>
      <c r="JIL16" s="383"/>
      <c r="JIM16" s="383"/>
      <c r="JIN16" s="383"/>
      <c r="JIO16" s="383"/>
      <c r="JIP16" s="383"/>
      <c r="JIQ16" s="383"/>
      <c r="JIR16" s="383"/>
      <c r="JIS16" s="383"/>
      <c r="JIT16" s="383"/>
      <c r="JIU16" s="383"/>
      <c r="JIV16" s="383"/>
      <c r="JIW16" s="383"/>
      <c r="JIX16" s="383"/>
      <c r="JIY16" s="383"/>
      <c r="JIZ16" s="383"/>
      <c r="JJA16" s="383"/>
      <c r="JJB16" s="383"/>
      <c r="JJC16" s="383"/>
      <c r="JJD16" s="383"/>
      <c r="JJE16" s="383"/>
      <c r="JJF16" s="383"/>
      <c r="JJG16" s="383"/>
      <c r="JJH16" s="383"/>
      <c r="JJI16" s="383"/>
      <c r="JJJ16" s="383"/>
      <c r="JJK16" s="383"/>
      <c r="JJL16" s="383"/>
      <c r="JJM16" s="383"/>
      <c r="JJN16" s="383"/>
      <c r="JJO16" s="383"/>
      <c r="JJP16" s="383"/>
      <c r="JJQ16" s="383"/>
      <c r="JJR16" s="383"/>
      <c r="JJS16" s="383"/>
      <c r="JJT16" s="383"/>
      <c r="JJU16" s="383"/>
      <c r="JJV16" s="383"/>
      <c r="JJW16" s="383"/>
      <c r="JJX16" s="383"/>
      <c r="JJY16" s="383"/>
      <c r="JJZ16" s="383"/>
      <c r="JKA16" s="383"/>
      <c r="JKB16" s="383"/>
      <c r="JKC16" s="383"/>
      <c r="JKD16" s="383"/>
      <c r="JKE16" s="383"/>
      <c r="JKF16" s="383"/>
      <c r="JKG16" s="383"/>
      <c r="JKH16" s="383"/>
      <c r="JKI16" s="383"/>
      <c r="JKJ16" s="383"/>
      <c r="JKK16" s="383"/>
      <c r="JKL16" s="383"/>
      <c r="JKM16" s="383"/>
      <c r="JKN16" s="383"/>
      <c r="JKO16" s="383"/>
      <c r="JKP16" s="383"/>
      <c r="JKQ16" s="383"/>
      <c r="JKR16" s="383"/>
      <c r="JKS16" s="383"/>
      <c r="JKT16" s="383"/>
      <c r="JKU16" s="383"/>
      <c r="JKV16" s="383"/>
      <c r="JKW16" s="383"/>
      <c r="JKX16" s="383"/>
      <c r="JKY16" s="383"/>
      <c r="JKZ16" s="383"/>
      <c r="JLA16" s="383"/>
      <c r="JLB16" s="383"/>
      <c r="JLC16" s="383"/>
      <c r="JLD16" s="383"/>
      <c r="JLE16" s="383"/>
      <c r="JLF16" s="383"/>
      <c r="JLG16" s="383"/>
      <c r="JLH16" s="383"/>
      <c r="JLI16" s="383"/>
      <c r="JLJ16" s="383"/>
      <c r="JLK16" s="383"/>
      <c r="JLL16" s="383"/>
      <c r="JLM16" s="383"/>
      <c r="JLN16" s="383"/>
      <c r="JLO16" s="383"/>
      <c r="JLP16" s="383"/>
      <c r="JLQ16" s="383"/>
      <c r="JLR16" s="383"/>
      <c r="JLS16" s="383"/>
      <c r="JLT16" s="383"/>
      <c r="JLU16" s="383"/>
      <c r="JLV16" s="383"/>
      <c r="JLW16" s="383"/>
      <c r="JLX16" s="383"/>
      <c r="JLY16" s="383"/>
      <c r="JLZ16" s="383"/>
      <c r="JMA16" s="383"/>
      <c r="JMB16" s="383"/>
      <c r="JMC16" s="383"/>
      <c r="JMD16" s="383"/>
      <c r="JME16" s="383"/>
      <c r="JMF16" s="383"/>
      <c r="JMG16" s="383"/>
      <c r="JMH16" s="383"/>
      <c r="JMI16" s="383"/>
      <c r="JMJ16" s="383"/>
      <c r="JMK16" s="383"/>
      <c r="JML16" s="383"/>
      <c r="JMM16" s="383"/>
      <c r="JMN16" s="383"/>
      <c r="JMO16" s="383"/>
      <c r="JMP16" s="383"/>
      <c r="JMQ16" s="383"/>
      <c r="JMR16" s="383"/>
      <c r="JMS16" s="383"/>
      <c r="JMT16" s="383"/>
      <c r="JMU16" s="383"/>
      <c r="JMV16" s="383"/>
      <c r="JMW16" s="383"/>
      <c r="JMX16" s="383"/>
      <c r="JMY16" s="383"/>
      <c r="JMZ16" s="383"/>
      <c r="JNA16" s="383"/>
      <c r="JNB16" s="383"/>
      <c r="JNC16" s="383"/>
      <c r="JND16" s="383"/>
      <c r="JNE16" s="383"/>
      <c r="JNF16" s="383"/>
      <c r="JNG16" s="383"/>
      <c r="JNH16" s="383"/>
      <c r="JNI16" s="383"/>
      <c r="JNJ16" s="383"/>
      <c r="JNK16" s="383"/>
      <c r="JNL16" s="383"/>
      <c r="JNM16" s="383"/>
      <c r="JNN16" s="383"/>
      <c r="JNO16" s="383"/>
      <c r="JNP16" s="383"/>
      <c r="JNQ16" s="383"/>
      <c r="JNR16" s="383"/>
      <c r="JNS16" s="383"/>
      <c r="JNT16" s="383"/>
      <c r="JNU16" s="383"/>
      <c r="JNV16" s="383"/>
      <c r="JNW16" s="383"/>
      <c r="JNX16" s="383"/>
      <c r="JNY16" s="383"/>
      <c r="JNZ16" s="383"/>
      <c r="JOA16" s="383"/>
      <c r="JOB16" s="383"/>
      <c r="JOC16" s="383"/>
      <c r="JOD16" s="383"/>
      <c r="JOE16" s="383"/>
      <c r="JOF16" s="383"/>
      <c r="JOG16" s="383"/>
      <c r="JOH16" s="383"/>
      <c r="JOI16" s="383"/>
      <c r="JOJ16" s="383"/>
      <c r="JOK16" s="383"/>
      <c r="JOL16" s="383"/>
      <c r="JOM16" s="383"/>
      <c r="JON16" s="383"/>
      <c r="JOO16" s="383"/>
      <c r="JOP16" s="383"/>
      <c r="JOQ16" s="383"/>
      <c r="JOR16" s="383"/>
      <c r="JOS16" s="383"/>
      <c r="JOT16" s="383"/>
      <c r="JOU16" s="383"/>
      <c r="JOV16" s="383"/>
      <c r="JOW16" s="383"/>
      <c r="JOX16" s="383"/>
      <c r="JOY16" s="383"/>
      <c r="JOZ16" s="383"/>
      <c r="JPA16" s="383"/>
      <c r="JPB16" s="383"/>
      <c r="JPC16" s="383"/>
      <c r="JPD16" s="383"/>
      <c r="JPE16" s="383"/>
      <c r="JPF16" s="383"/>
      <c r="JPG16" s="383"/>
      <c r="JPH16" s="383"/>
      <c r="JPI16" s="383"/>
      <c r="JPJ16" s="383"/>
      <c r="JPK16" s="383"/>
      <c r="JPL16" s="383"/>
      <c r="JPM16" s="383"/>
      <c r="JPN16" s="383"/>
      <c r="JPO16" s="383"/>
      <c r="JPP16" s="383"/>
      <c r="JPQ16" s="383"/>
      <c r="JPR16" s="383"/>
      <c r="JPS16" s="383"/>
      <c r="JPT16" s="383"/>
      <c r="JPU16" s="383"/>
      <c r="JPV16" s="383"/>
      <c r="JPW16" s="383"/>
      <c r="JPX16" s="383"/>
      <c r="JPY16" s="383"/>
      <c r="JPZ16" s="383"/>
      <c r="JQA16" s="383"/>
      <c r="JQB16" s="383"/>
      <c r="JQC16" s="383"/>
      <c r="JQD16" s="383"/>
      <c r="JQE16" s="383"/>
      <c r="JQF16" s="383"/>
      <c r="JQG16" s="383"/>
      <c r="JQH16" s="383"/>
      <c r="JQI16" s="383"/>
      <c r="JQJ16" s="383"/>
      <c r="JQK16" s="383"/>
      <c r="JQL16" s="383"/>
      <c r="JQM16" s="383"/>
      <c r="JQN16" s="383"/>
      <c r="JQO16" s="383"/>
      <c r="JQP16" s="383"/>
      <c r="JQQ16" s="383"/>
      <c r="JQR16" s="383"/>
      <c r="JQS16" s="383"/>
      <c r="JQT16" s="383"/>
      <c r="JQU16" s="383"/>
      <c r="JQV16" s="383"/>
      <c r="JQW16" s="383"/>
      <c r="JQX16" s="383"/>
      <c r="JQY16" s="383"/>
      <c r="JQZ16" s="383"/>
      <c r="JRA16" s="383"/>
      <c r="JRB16" s="383"/>
      <c r="JRC16" s="383"/>
      <c r="JRD16" s="383"/>
      <c r="JRE16" s="383"/>
      <c r="JRF16" s="383"/>
      <c r="JRG16" s="383"/>
      <c r="JRH16" s="383"/>
      <c r="JRI16" s="383"/>
      <c r="JRJ16" s="383"/>
      <c r="JRK16" s="383"/>
      <c r="JRL16" s="383"/>
      <c r="JRM16" s="383"/>
      <c r="JRN16" s="383"/>
      <c r="JRO16" s="383"/>
      <c r="JRP16" s="383"/>
      <c r="JRQ16" s="383"/>
      <c r="JRR16" s="383"/>
      <c r="JRS16" s="383"/>
      <c r="JRT16" s="383"/>
      <c r="JRU16" s="383"/>
      <c r="JRV16" s="383"/>
      <c r="JRW16" s="383"/>
      <c r="JRX16" s="383"/>
      <c r="JRY16" s="383"/>
      <c r="JRZ16" s="383"/>
      <c r="JSA16" s="383"/>
      <c r="JSB16" s="383"/>
      <c r="JSC16" s="383"/>
      <c r="JSD16" s="383"/>
      <c r="JSE16" s="383"/>
      <c r="JSF16" s="383"/>
      <c r="JSG16" s="383"/>
      <c r="JSH16" s="383"/>
      <c r="JSI16" s="383"/>
      <c r="JSJ16" s="383"/>
      <c r="JSK16" s="383"/>
      <c r="JSL16" s="383"/>
      <c r="JSM16" s="383"/>
      <c r="JSN16" s="383"/>
      <c r="JSO16" s="383"/>
      <c r="JSP16" s="383"/>
      <c r="JSQ16" s="383"/>
      <c r="JSR16" s="383"/>
      <c r="JSS16" s="383"/>
      <c r="JST16" s="383"/>
      <c r="JSU16" s="383"/>
      <c r="JSV16" s="383"/>
      <c r="JSW16" s="383"/>
      <c r="JSX16" s="383"/>
      <c r="JSY16" s="383"/>
      <c r="JSZ16" s="383"/>
      <c r="JTA16" s="383"/>
      <c r="JTB16" s="383"/>
      <c r="JTC16" s="383"/>
      <c r="JTD16" s="383"/>
      <c r="JTE16" s="383"/>
      <c r="JTF16" s="383"/>
      <c r="JTG16" s="383"/>
      <c r="JTH16" s="383"/>
      <c r="JTI16" s="383"/>
      <c r="JTJ16" s="383"/>
      <c r="JTK16" s="383"/>
      <c r="JTL16" s="383"/>
      <c r="JTM16" s="383"/>
      <c r="JTN16" s="383"/>
      <c r="JTO16" s="383"/>
      <c r="JTP16" s="383"/>
      <c r="JTQ16" s="383"/>
      <c r="JTR16" s="383"/>
      <c r="JTS16" s="383"/>
      <c r="JTT16" s="383"/>
      <c r="JTU16" s="383"/>
      <c r="JTV16" s="383"/>
      <c r="JTW16" s="383"/>
      <c r="JTX16" s="383"/>
      <c r="JTY16" s="383"/>
      <c r="JTZ16" s="383"/>
      <c r="JUA16" s="383"/>
      <c r="JUB16" s="383"/>
      <c r="JUC16" s="383"/>
      <c r="JUD16" s="383"/>
      <c r="JUE16" s="383"/>
      <c r="JUF16" s="383"/>
      <c r="JUG16" s="383"/>
      <c r="JUH16" s="383"/>
      <c r="JUI16" s="383"/>
      <c r="JUJ16" s="383"/>
      <c r="JUK16" s="383"/>
      <c r="JUL16" s="383"/>
      <c r="JUM16" s="383"/>
      <c r="JUN16" s="383"/>
      <c r="JUO16" s="383"/>
      <c r="JUP16" s="383"/>
      <c r="JUQ16" s="383"/>
      <c r="JUR16" s="383"/>
      <c r="JUS16" s="383"/>
      <c r="JUT16" s="383"/>
      <c r="JUU16" s="383"/>
      <c r="JUV16" s="383"/>
      <c r="JUW16" s="383"/>
      <c r="JUX16" s="383"/>
      <c r="JUY16" s="383"/>
      <c r="JUZ16" s="383"/>
      <c r="JVA16" s="383"/>
      <c r="JVB16" s="383"/>
      <c r="JVC16" s="383"/>
      <c r="JVD16" s="383"/>
      <c r="JVE16" s="383"/>
      <c r="JVF16" s="383"/>
      <c r="JVG16" s="383"/>
      <c r="JVH16" s="383"/>
      <c r="JVI16" s="383"/>
      <c r="JVJ16" s="383"/>
      <c r="JVK16" s="383"/>
      <c r="JVL16" s="383"/>
      <c r="JVM16" s="383"/>
      <c r="JVN16" s="383"/>
      <c r="JVO16" s="383"/>
      <c r="JVP16" s="383"/>
      <c r="JVQ16" s="383"/>
      <c r="JVR16" s="383"/>
      <c r="JVS16" s="383"/>
      <c r="JVT16" s="383"/>
      <c r="JVU16" s="383"/>
      <c r="JVV16" s="383"/>
      <c r="JVW16" s="383"/>
      <c r="JVX16" s="383"/>
      <c r="JVY16" s="383"/>
      <c r="JVZ16" s="383"/>
      <c r="JWA16" s="383"/>
      <c r="JWB16" s="383"/>
      <c r="JWC16" s="383"/>
      <c r="JWD16" s="383"/>
      <c r="JWE16" s="383"/>
      <c r="JWF16" s="383"/>
      <c r="JWG16" s="383"/>
      <c r="JWH16" s="383"/>
      <c r="JWI16" s="383"/>
      <c r="JWJ16" s="383"/>
      <c r="JWK16" s="383"/>
      <c r="JWL16" s="383"/>
      <c r="JWM16" s="383"/>
      <c r="JWN16" s="383"/>
      <c r="JWO16" s="383"/>
      <c r="JWP16" s="383"/>
      <c r="JWQ16" s="383"/>
      <c r="JWR16" s="383"/>
      <c r="JWS16" s="383"/>
      <c r="JWT16" s="383"/>
      <c r="JWU16" s="383"/>
      <c r="JWV16" s="383"/>
      <c r="JWW16" s="383"/>
      <c r="JWX16" s="383"/>
      <c r="JWY16" s="383"/>
      <c r="JWZ16" s="383"/>
      <c r="JXA16" s="383"/>
      <c r="JXB16" s="383"/>
      <c r="JXC16" s="383"/>
      <c r="JXD16" s="383"/>
      <c r="JXE16" s="383"/>
      <c r="JXF16" s="383"/>
      <c r="JXG16" s="383"/>
      <c r="JXH16" s="383"/>
      <c r="JXI16" s="383"/>
      <c r="JXJ16" s="383"/>
      <c r="JXK16" s="383"/>
      <c r="JXL16" s="383"/>
      <c r="JXM16" s="383"/>
      <c r="JXN16" s="383"/>
      <c r="JXO16" s="383"/>
      <c r="JXP16" s="383"/>
      <c r="JXQ16" s="383"/>
      <c r="JXR16" s="383"/>
      <c r="JXS16" s="383"/>
      <c r="JXT16" s="383"/>
      <c r="JXU16" s="383"/>
      <c r="JXV16" s="383"/>
      <c r="JXW16" s="383"/>
      <c r="JXX16" s="383"/>
      <c r="JXY16" s="383"/>
      <c r="JXZ16" s="383"/>
      <c r="JYA16" s="383"/>
      <c r="JYB16" s="383"/>
      <c r="JYC16" s="383"/>
      <c r="JYD16" s="383"/>
      <c r="JYE16" s="383"/>
      <c r="JYF16" s="383"/>
      <c r="JYG16" s="383"/>
      <c r="JYH16" s="383"/>
      <c r="JYI16" s="383"/>
      <c r="JYJ16" s="383"/>
      <c r="JYK16" s="383"/>
      <c r="JYL16" s="383"/>
      <c r="JYM16" s="383"/>
      <c r="JYN16" s="383"/>
      <c r="JYO16" s="383"/>
      <c r="JYP16" s="383"/>
      <c r="JYQ16" s="383"/>
      <c r="JYR16" s="383"/>
      <c r="JYS16" s="383"/>
      <c r="JYT16" s="383"/>
      <c r="JYU16" s="383"/>
      <c r="JYV16" s="383"/>
      <c r="JYW16" s="383"/>
      <c r="JYX16" s="383"/>
      <c r="JYY16" s="383"/>
      <c r="JYZ16" s="383"/>
      <c r="JZA16" s="383"/>
      <c r="JZB16" s="383"/>
      <c r="JZC16" s="383"/>
      <c r="JZD16" s="383"/>
      <c r="JZE16" s="383"/>
      <c r="JZF16" s="383"/>
      <c r="JZG16" s="383"/>
      <c r="JZH16" s="383"/>
      <c r="JZI16" s="383"/>
      <c r="JZJ16" s="383"/>
      <c r="JZK16" s="383"/>
      <c r="JZL16" s="383"/>
      <c r="JZM16" s="383"/>
      <c r="JZN16" s="383"/>
      <c r="JZO16" s="383"/>
      <c r="JZP16" s="383"/>
      <c r="JZQ16" s="383"/>
      <c r="JZR16" s="383"/>
      <c r="JZS16" s="383"/>
      <c r="JZT16" s="383"/>
      <c r="JZU16" s="383"/>
      <c r="JZV16" s="383"/>
      <c r="JZW16" s="383"/>
      <c r="JZX16" s="383"/>
      <c r="JZY16" s="383"/>
      <c r="JZZ16" s="383"/>
      <c r="KAA16" s="383"/>
      <c r="KAB16" s="383"/>
      <c r="KAC16" s="383"/>
      <c r="KAD16" s="383"/>
      <c r="KAE16" s="383"/>
      <c r="KAF16" s="383"/>
      <c r="KAG16" s="383"/>
      <c r="KAH16" s="383"/>
      <c r="KAI16" s="383"/>
      <c r="KAJ16" s="383"/>
      <c r="KAK16" s="383"/>
      <c r="KAL16" s="383"/>
      <c r="KAM16" s="383"/>
      <c r="KAN16" s="383"/>
      <c r="KAO16" s="383"/>
      <c r="KAP16" s="383"/>
      <c r="KAQ16" s="383"/>
      <c r="KAR16" s="383"/>
      <c r="KAS16" s="383"/>
      <c r="KAT16" s="383"/>
      <c r="KAU16" s="383"/>
      <c r="KAV16" s="383"/>
      <c r="KAW16" s="383"/>
      <c r="KAX16" s="383"/>
      <c r="KAY16" s="383"/>
      <c r="KAZ16" s="383"/>
      <c r="KBA16" s="383"/>
      <c r="KBB16" s="383"/>
      <c r="KBC16" s="383"/>
      <c r="KBD16" s="383"/>
      <c r="KBE16" s="383"/>
      <c r="KBF16" s="383"/>
      <c r="KBG16" s="383"/>
      <c r="KBH16" s="383"/>
      <c r="KBI16" s="383"/>
      <c r="KBJ16" s="383"/>
      <c r="KBK16" s="383"/>
      <c r="KBL16" s="383"/>
      <c r="KBM16" s="383"/>
      <c r="KBN16" s="383"/>
      <c r="KBO16" s="383"/>
      <c r="KBP16" s="383"/>
      <c r="KBQ16" s="383"/>
      <c r="KBR16" s="383"/>
      <c r="KBS16" s="383"/>
      <c r="KBT16" s="383"/>
      <c r="KBU16" s="383"/>
      <c r="KBV16" s="383"/>
      <c r="KBW16" s="383"/>
      <c r="KBX16" s="383"/>
      <c r="KBY16" s="383"/>
      <c r="KBZ16" s="383"/>
      <c r="KCA16" s="383"/>
      <c r="KCB16" s="383"/>
      <c r="KCC16" s="383"/>
      <c r="KCD16" s="383"/>
      <c r="KCE16" s="383"/>
      <c r="KCF16" s="383"/>
      <c r="KCG16" s="383"/>
      <c r="KCH16" s="383"/>
      <c r="KCI16" s="383"/>
      <c r="KCJ16" s="383"/>
      <c r="KCK16" s="383"/>
      <c r="KCL16" s="383"/>
      <c r="KCM16" s="383"/>
      <c r="KCN16" s="383"/>
      <c r="KCO16" s="383"/>
      <c r="KCP16" s="383"/>
      <c r="KCQ16" s="383"/>
      <c r="KCR16" s="383"/>
      <c r="KCS16" s="383"/>
      <c r="KCT16" s="383"/>
      <c r="KCU16" s="383"/>
      <c r="KCV16" s="383"/>
      <c r="KCW16" s="383"/>
      <c r="KCX16" s="383"/>
      <c r="KCY16" s="383"/>
      <c r="KCZ16" s="383"/>
      <c r="KDA16" s="383"/>
      <c r="KDB16" s="383"/>
      <c r="KDC16" s="383"/>
      <c r="KDD16" s="383"/>
      <c r="KDE16" s="383"/>
      <c r="KDF16" s="383"/>
      <c r="KDG16" s="383"/>
      <c r="KDH16" s="383"/>
      <c r="KDI16" s="383"/>
      <c r="KDJ16" s="383"/>
      <c r="KDK16" s="383"/>
      <c r="KDL16" s="383"/>
      <c r="KDM16" s="383"/>
      <c r="KDN16" s="383"/>
      <c r="KDO16" s="383"/>
      <c r="KDP16" s="383"/>
      <c r="KDQ16" s="383"/>
      <c r="KDR16" s="383"/>
      <c r="KDS16" s="383"/>
      <c r="KDT16" s="383"/>
      <c r="KDU16" s="383"/>
      <c r="KDV16" s="383"/>
      <c r="KDW16" s="383"/>
      <c r="KDX16" s="383"/>
      <c r="KDY16" s="383"/>
      <c r="KDZ16" s="383"/>
      <c r="KEA16" s="383"/>
      <c r="KEB16" s="383"/>
      <c r="KEC16" s="383"/>
      <c r="KED16" s="383"/>
      <c r="KEE16" s="383"/>
      <c r="KEF16" s="383"/>
      <c r="KEG16" s="383"/>
      <c r="KEH16" s="383"/>
      <c r="KEI16" s="383"/>
      <c r="KEJ16" s="383"/>
      <c r="KEK16" s="383"/>
      <c r="KEL16" s="383"/>
      <c r="KEM16" s="383"/>
      <c r="KEN16" s="383"/>
      <c r="KEO16" s="383"/>
      <c r="KEP16" s="383"/>
      <c r="KEQ16" s="383"/>
      <c r="KER16" s="383"/>
      <c r="KES16" s="383"/>
      <c r="KET16" s="383"/>
      <c r="KEU16" s="383"/>
      <c r="KEV16" s="383"/>
      <c r="KEW16" s="383"/>
      <c r="KEX16" s="383"/>
      <c r="KEY16" s="383"/>
      <c r="KEZ16" s="383"/>
      <c r="KFA16" s="383"/>
      <c r="KFB16" s="383"/>
      <c r="KFC16" s="383"/>
      <c r="KFD16" s="383"/>
      <c r="KFE16" s="383"/>
      <c r="KFF16" s="383"/>
      <c r="KFG16" s="383"/>
      <c r="KFH16" s="383"/>
      <c r="KFI16" s="383"/>
      <c r="KFJ16" s="383"/>
      <c r="KFK16" s="383"/>
      <c r="KFL16" s="383"/>
      <c r="KFM16" s="383"/>
      <c r="KFN16" s="383"/>
      <c r="KFO16" s="383"/>
      <c r="KFP16" s="383"/>
      <c r="KFQ16" s="383"/>
      <c r="KFR16" s="383"/>
      <c r="KFS16" s="383"/>
      <c r="KFT16" s="383"/>
      <c r="KFU16" s="383"/>
      <c r="KFV16" s="383"/>
      <c r="KFW16" s="383"/>
      <c r="KFX16" s="383"/>
      <c r="KFY16" s="383"/>
      <c r="KFZ16" s="383"/>
      <c r="KGA16" s="383"/>
      <c r="KGB16" s="383"/>
      <c r="KGC16" s="383"/>
      <c r="KGD16" s="383"/>
      <c r="KGE16" s="383"/>
      <c r="KGF16" s="383"/>
      <c r="KGG16" s="383"/>
      <c r="KGH16" s="383"/>
      <c r="KGI16" s="383"/>
      <c r="KGJ16" s="383"/>
      <c r="KGK16" s="383"/>
      <c r="KGL16" s="383"/>
      <c r="KGM16" s="383"/>
      <c r="KGN16" s="383"/>
      <c r="KGO16" s="383"/>
      <c r="KGP16" s="383"/>
      <c r="KGQ16" s="383"/>
      <c r="KGR16" s="383"/>
      <c r="KGS16" s="383"/>
      <c r="KGT16" s="383"/>
      <c r="KGU16" s="383"/>
      <c r="KGV16" s="383"/>
      <c r="KGW16" s="383"/>
      <c r="KGX16" s="383"/>
      <c r="KGY16" s="383"/>
      <c r="KGZ16" s="383"/>
      <c r="KHA16" s="383"/>
      <c r="KHB16" s="383"/>
      <c r="KHC16" s="383"/>
      <c r="KHD16" s="383"/>
      <c r="KHE16" s="383"/>
      <c r="KHF16" s="383"/>
      <c r="KHG16" s="383"/>
      <c r="KHH16" s="383"/>
      <c r="KHI16" s="383"/>
      <c r="KHJ16" s="383"/>
      <c r="KHK16" s="383"/>
      <c r="KHL16" s="383"/>
      <c r="KHM16" s="383"/>
      <c r="KHN16" s="383"/>
      <c r="KHO16" s="383"/>
      <c r="KHP16" s="383"/>
      <c r="KHQ16" s="383"/>
      <c r="KHR16" s="383"/>
      <c r="KHS16" s="383"/>
      <c r="KHT16" s="383"/>
      <c r="KHU16" s="383"/>
      <c r="KHV16" s="383"/>
      <c r="KHW16" s="383"/>
      <c r="KHX16" s="383"/>
      <c r="KHY16" s="383"/>
      <c r="KHZ16" s="383"/>
      <c r="KIA16" s="383"/>
      <c r="KIB16" s="383"/>
      <c r="KIC16" s="383"/>
      <c r="KID16" s="383"/>
      <c r="KIE16" s="383"/>
      <c r="KIF16" s="383"/>
      <c r="KIG16" s="383"/>
      <c r="KIH16" s="383"/>
      <c r="KII16" s="383"/>
      <c r="KIJ16" s="383"/>
      <c r="KIK16" s="383"/>
      <c r="KIL16" s="383"/>
      <c r="KIM16" s="383"/>
      <c r="KIN16" s="383"/>
      <c r="KIO16" s="383"/>
      <c r="KIP16" s="383"/>
      <c r="KIQ16" s="383"/>
      <c r="KIR16" s="383"/>
      <c r="KIS16" s="383"/>
      <c r="KIT16" s="383"/>
      <c r="KIU16" s="383"/>
      <c r="KIV16" s="383"/>
      <c r="KIW16" s="383"/>
      <c r="KIX16" s="383"/>
      <c r="KIY16" s="383"/>
      <c r="KIZ16" s="383"/>
      <c r="KJA16" s="383"/>
      <c r="KJB16" s="383"/>
      <c r="KJC16" s="383"/>
      <c r="KJD16" s="383"/>
      <c r="KJE16" s="383"/>
      <c r="KJF16" s="383"/>
      <c r="KJG16" s="383"/>
      <c r="KJH16" s="383"/>
      <c r="KJI16" s="383"/>
      <c r="KJJ16" s="383"/>
      <c r="KJK16" s="383"/>
      <c r="KJL16" s="383"/>
      <c r="KJM16" s="383"/>
      <c r="KJN16" s="383"/>
      <c r="KJO16" s="383"/>
      <c r="KJP16" s="383"/>
      <c r="KJQ16" s="383"/>
      <c r="KJR16" s="383"/>
      <c r="KJS16" s="383"/>
      <c r="KJT16" s="383"/>
      <c r="KJU16" s="383"/>
      <c r="KJV16" s="383"/>
      <c r="KJW16" s="383"/>
      <c r="KJX16" s="383"/>
      <c r="KJY16" s="383"/>
      <c r="KJZ16" s="383"/>
      <c r="KKA16" s="383"/>
      <c r="KKB16" s="383"/>
      <c r="KKC16" s="383"/>
      <c r="KKD16" s="383"/>
      <c r="KKE16" s="383"/>
      <c r="KKF16" s="383"/>
      <c r="KKG16" s="383"/>
      <c r="KKH16" s="383"/>
      <c r="KKI16" s="383"/>
      <c r="KKJ16" s="383"/>
      <c r="KKK16" s="383"/>
      <c r="KKL16" s="383"/>
      <c r="KKM16" s="383"/>
      <c r="KKN16" s="383"/>
      <c r="KKO16" s="383"/>
      <c r="KKP16" s="383"/>
      <c r="KKQ16" s="383"/>
      <c r="KKR16" s="383"/>
      <c r="KKS16" s="383"/>
      <c r="KKT16" s="383"/>
      <c r="KKU16" s="383"/>
      <c r="KKV16" s="383"/>
      <c r="KKW16" s="383"/>
      <c r="KKX16" s="383"/>
      <c r="KKY16" s="383"/>
      <c r="KKZ16" s="383"/>
      <c r="KLA16" s="383"/>
      <c r="KLB16" s="383"/>
      <c r="KLC16" s="383"/>
      <c r="KLD16" s="383"/>
      <c r="KLE16" s="383"/>
      <c r="KLF16" s="383"/>
      <c r="KLG16" s="383"/>
      <c r="KLH16" s="383"/>
      <c r="KLI16" s="383"/>
      <c r="KLJ16" s="383"/>
      <c r="KLK16" s="383"/>
      <c r="KLL16" s="383"/>
      <c r="KLM16" s="383"/>
      <c r="KLN16" s="383"/>
      <c r="KLO16" s="383"/>
      <c r="KLP16" s="383"/>
      <c r="KLQ16" s="383"/>
      <c r="KLR16" s="383"/>
      <c r="KLS16" s="383"/>
      <c r="KLT16" s="383"/>
      <c r="KLU16" s="383"/>
      <c r="KLV16" s="383"/>
      <c r="KLW16" s="383"/>
      <c r="KLX16" s="383"/>
      <c r="KLY16" s="383"/>
      <c r="KLZ16" s="383"/>
      <c r="KMA16" s="383"/>
      <c r="KMB16" s="383"/>
      <c r="KMC16" s="383"/>
      <c r="KMD16" s="383"/>
      <c r="KME16" s="383"/>
      <c r="KMF16" s="383"/>
      <c r="KMG16" s="383"/>
      <c r="KMH16" s="383"/>
      <c r="KMI16" s="383"/>
      <c r="KMJ16" s="383"/>
      <c r="KMK16" s="383"/>
      <c r="KML16" s="383"/>
      <c r="KMM16" s="383"/>
      <c r="KMN16" s="383"/>
      <c r="KMO16" s="383"/>
      <c r="KMP16" s="383"/>
      <c r="KMQ16" s="383"/>
      <c r="KMR16" s="383"/>
      <c r="KMS16" s="383"/>
      <c r="KMT16" s="383"/>
      <c r="KMU16" s="383"/>
      <c r="KMV16" s="383"/>
      <c r="KMW16" s="383"/>
      <c r="KMX16" s="383"/>
      <c r="KMY16" s="383"/>
      <c r="KMZ16" s="383"/>
      <c r="KNA16" s="383"/>
      <c r="KNB16" s="383"/>
      <c r="KNC16" s="383"/>
      <c r="KND16" s="383"/>
      <c r="KNE16" s="383"/>
      <c r="KNF16" s="383"/>
      <c r="KNG16" s="383"/>
      <c r="KNH16" s="383"/>
      <c r="KNI16" s="383"/>
      <c r="KNJ16" s="383"/>
      <c r="KNK16" s="383"/>
      <c r="KNL16" s="383"/>
      <c r="KNM16" s="383"/>
      <c r="KNN16" s="383"/>
      <c r="KNO16" s="383"/>
      <c r="KNP16" s="383"/>
      <c r="KNQ16" s="383"/>
      <c r="KNR16" s="383"/>
      <c r="KNS16" s="383"/>
      <c r="KNT16" s="383"/>
      <c r="KNU16" s="383"/>
      <c r="KNV16" s="383"/>
      <c r="KNW16" s="383"/>
      <c r="KNX16" s="383"/>
      <c r="KNY16" s="383"/>
      <c r="KNZ16" s="383"/>
      <c r="KOA16" s="383"/>
      <c r="KOB16" s="383"/>
      <c r="KOC16" s="383"/>
      <c r="KOD16" s="383"/>
      <c r="KOE16" s="383"/>
      <c r="KOF16" s="383"/>
      <c r="KOG16" s="383"/>
      <c r="KOH16" s="383"/>
      <c r="KOI16" s="383"/>
      <c r="KOJ16" s="383"/>
      <c r="KOK16" s="383"/>
      <c r="KOL16" s="383"/>
      <c r="KOM16" s="383"/>
      <c r="KON16" s="383"/>
      <c r="KOO16" s="383"/>
      <c r="KOP16" s="383"/>
      <c r="KOQ16" s="383"/>
      <c r="KOR16" s="383"/>
      <c r="KOS16" s="383"/>
      <c r="KOT16" s="383"/>
      <c r="KOU16" s="383"/>
      <c r="KOV16" s="383"/>
      <c r="KOW16" s="383"/>
      <c r="KOX16" s="383"/>
      <c r="KOY16" s="383"/>
      <c r="KOZ16" s="383"/>
      <c r="KPA16" s="383"/>
      <c r="KPB16" s="383"/>
      <c r="KPC16" s="383"/>
      <c r="KPD16" s="383"/>
      <c r="KPE16" s="383"/>
      <c r="KPF16" s="383"/>
      <c r="KPG16" s="383"/>
      <c r="KPH16" s="383"/>
      <c r="KPI16" s="383"/>
      <c r="KPJ16" s="383"/>
      <c r="KPK16" s="383"/>
      <c r="KPL16" s="383"/>
      <c r="KPM16" s="383"/>
      <c r="KPN16" s="383"/>
      <c r="KPO16" s="383"/>
      <c r="KPP16" s="383"/>
      <c r="KPQ16" s="383"/>
      <c r="KPR16" s="383"/>
      <c r="KPS16" s="383"/>
      <c r="KPT16" s="383"/>
      <c r="KPU16" s="383"/>
      <c r="KPV16" s="383"/>
      <c r="KPW16" s="383"/>
      <c r="KPX16" s="383"/>
      <c r="KPY16" s="383"/>
      <c r="KPZ16" s="383"/>
      <c r="KQA16" s="383"/>
      <c r="KQB16" s="383"/>
      <c r="KQC16" s="383"/>
      <c r="KQD16" s="383"/>
      <c r="KQE16" s="383"/>
      <c r="KQF16" s="383"/>
      <c r="KQG16" s="383"/>
      <c r="KQH16" s="383"/>
      <c r="KQI16" s="383"/>
      <c r="KQJ16" s="383"/>
      <c r="KQK16" s="383"/>
      <c r="KQL16" s="383"/>
      <c r="KQM16" s="383"/>
      <c r="KQN16" s="383"/>
      <c r="KQO16" s="383"/>
      <c r="KQP16" s="383"/>
      <c r="KQQ16" s="383"/>
      <c r="KQR16" s="383"/>
      <c r="KQS16" s="383"/>
      <c r="KQT16" s="383"/>
      <c r="KQU16" s="383"/>
      <c r="KQV16" s="383"/>
      <c r="KQW16" s="383"/>
      <c r="KQX16" s="383"/>
      <c r="KQY16" s="383"/>
      <c r="KQZ16" s="383"/>
      <c r="KRA16" s="383"/>
      <c r="KRB16" s="383"/>
      <c r="KRC16" s="383"/>
      <c r="KRD16" s="383"/>
      <c r="KRE16" s="383"/>
      <c r="KRF16" s="383"/>
      <c r="KRG16" s="383"/>
      <c r="KRH16" s="383"/>
      <c r="KRI16" s="383"/>
      <c r="KRJ16" s="383"/>
      <c r="KRK16" s="383"/>
      <c r="KRL16" s="383"/>
      <c r="KRM16" s="383"/>
      <c r="KRN16" s="383"/>
      <c r="KRO16" s="383"/>
      <c r="KRP16" s="383"/>
      <c r="KRQ16" s="383"/>
      <c r="KRR16" s="383"/>
      <c r="KRS16" s="383"/>
      <c r="KRT16" s="383"/>
      <c r="KRU16" s="383"/>
      <c r="KRV16" s="383"/>
      <c r="KRW16" s="383"/>
      <c r="KRX16" s="383"/>
      <c r="KRY16" s="383"/>
      <c r="KRZ16" s="383"/>
      <c r="KSA16" s="383"/>
      <c r="KSB16" s="383"/>
      <c r="KSC16" s="383"/>
      <c r="KSD16" s="383"/>
      <c r="KSE16" s="383"/>
      <c r="KSF16" s="383"/>
      <c r="KSG16" s="383"/>
      <c r="KSH16" s="383"/>
      <c r="KSI16" s="383"/>
      <c r="KSJ16" s="383"/>
      <c r="KSK16" s="383"/>
      <c r="KSL16" s="383"/>
      <c r="KSM16" s="383"/>
      <c r="KSN16" s="383"/>
      <c r="KSO16" s="383"/>
      <c r="KSP16" s="383"/>
      <c r="KSQ16" s="383"/>
      <c r="KSR16" s="383"/>
      <c r="KSS16" s="383"/>
      <c r="KST16" s="383"/>
      <c r="KSU16" s="383"/>
      <c r="KSV16" s="383"/>
      <c r="KSW16" s="383"/>
      <c r="KSX16" s="383"/>
      <c r="KSY16" s="383"/>
      <c r="KSZ16" s="383"/>
      <c r="KTA16" s="383"/>
      <c r="KTB16" s="383"/>
      <c r="KTC16" s="383"/>
      <c r="KTD16" s="383"/>
      <c r="KTE16" s="383"/>
      <c r="KTF16" s="383"/>
      <c r="KTG16" s="383"/>
      <c r="KTH16" s="383"/>
      <c r="KTI16" s="383"/>
      <c r="KTJ16" s="383"/>
      <c r="KTK16" s="383"/>
      <c r="KTL16" s="383"/>
      <c r="KTM16" s="383"/>
      <c r="KTN16" s="383"/>
      <c r="KTO16" s="383"/>
      <c r="KTP16" s="383"/>
      <c r="KTQ16" s="383"/>
      <c r="KTR16" s="383"/>
      <c r="KTS16" s="383"/>
      <c r="KTT16" s="383"/>
      <c r="KTU16" s="383"/>
      <c r="KTV16" s="383"/>
      <c r="KTW16" s="383"/>
      <c r="KTX16" s="383"/>
      <c r="KTY16" s="383"/>
      <c r="KTZ16" s="383"/>
      <c r="KUA16" s="383"/>
      <c r="KUB16" s="383"/>
      <c r="KUC16" s="383"/>
      <c r="KUD16" s="383"/>
      <c r="KUE16" s="383"/>
      <c r="KUF16" s="383"/>
      <c r="KUG16" s="383"/>
      <c r="KUH16" s="383"/>
      <c r="KUI16" s="383"/>
      <c r="KUJ16" s="383"/>
      <c r="KUK16" s="383"/>
      <c r="KUL16" s="383"/>
      <c r="KUM16" s="383"/>
      <c r="KUN16" s="383"/>
      <c r="KUO16" s="383"/>
      <c r="KUP16" s="383"/>
      <c r="KUQ16" s="383"/>
      <c r="KUR16" s="383"/>
      <c r="KUS16" s="383"/>
      <c r="KUT16" s="383"/>
      <c r="KUU16" s="383"/>
      <c r="KUV16" s="383"/>
      <c r="KUW16" s="383"/>
      <c r="KUX16" s="383"/>
      <c r="KUY16" s="383"/>
      <c r="KUZ16" s="383"/>
      <c r="KVA16" s="383"/>
      <c r="KVB16" s="383"/>
      <c r="KVC16" s="383"/>
      <c r="KVD16" s="383"/>
      <c r="KVE16" s="383"/>
      <c r="KVF16" s="383"/>
      <c r="KVG16" s="383"/>
      <c r="KVH16" s="383"/>
      <c r="KVI16" s="383"/>
      <c r="KVJ16" s="383"/>
      <c r="KVK16" s="383"/>
      <c r="KVL16" s="383"/>
      <c r="KVM16" s="383"/>
      <c r="KVN16" s="383"/>
      <c r="KVO16" s="383"/>
      <c r="KVP16" s="383"/>
      <c r="KVQ16" s="383"/>
      <c r="KVR16" s="383"/>
      <c r="KVS16" s="383"/>
      <c r="KVT16" s="383"/>
      <c r="KVU16" s="383"/>
      <c r="KVV16" s="383"/>
      <c r="KVW16" s="383"/>
      <c r="KVX16" s="383"/>
      <c r="KVY16" s="383"/>
      <c r="KVZ16" s="383"/>
      <c r="KWA16" s="383"/>
      <c r="KWB16" s="383"/>
      <c r="KWC16" s="383"/>
      <c r="KWD16" s="383"/>
      <c r="KWE16" s="383"/>
      <c r="KWF16" s="383"/>
      <c r="KWG16" s="383"/>
      <c r="KWH16" s="383"/>
      <c r="KWI16" s="383"/>
      <c r="KWJ16" s="383"/>
      <c r="KWK16" s="383"/>
      <c r="KWL16" s="383"/>
      <c r="KWM16" s="383"/>
      <c r="KWN16" s="383"/>
      <c r="KWO16" s="383"/>
      <c r="KWP16" s="383"/>
      <c r="KWQ16" s="383"/>
      <c r="KWR16" s="383"/>
      <c r="KWS16" s="383"/>
      <c r="KWT16" s="383"/>
      <c r="KWU16" s="383"/>
      <c r="KWV16" s="383"/>
      <c r="KWW16" s="383"/>
      <c r="KWX16" s="383"/>
      <c r="KWY16" s="383"/>
      <c r="KWZ16" s="383"/>
      <c r="KXA16" s="383"/>
      <c r="KXB16" s="383"/>
      <c r="KXC16" s="383"/>
      <c r="KXD16" s="383"/>
      <c r="KXE16" s="383"/>
      <c r="KXF16" s="383"/>
      <c r="KXG16" s="383"/>
      <c r="KXH16" s="383"/>
      <c r="KXI16" s="383"/>
      <c r="KXJ16" s="383"/>
      <c r="KXK16" s="383"/>
      <c r="KXL16" s="383"/>
      <c r="KXM16" s="383"/>
      <c r="KXN16" s="383"/>
      <c r="KXO16" s="383"/>
      <c r="KXP16" s="383"/>
      <c r="KXQ16" s="383"/>
      <c r="KXR16" s="383"/>
      <c r="KXS16" s="383"/>
      <c r="KXT16" s="383"/>
      <c r="KXU16" s="383"/>
      <c r="KXV16" s="383"/>
      <c r="KXW16" s="383"/>
      <c r="KXX16" s="383"/>
      <c r="KXY16" s="383"/>
      <c r="KXZ16" s="383"/>
      <c r="KYA16" s="383"/>
      <c r="KYB16" s="383"/>
      <c r="KYC16" s="383"/>
      <c r="KYD16" s="383"/>
      <c r="KYE16" s="383"/>
      <c r="KYF16" s="383"/>
      <c r="KYG16" s="383"/>
      <c r="KYH16" s="383"/>
      <c r="KYI16" s="383"/>
      <c r="KYJ16" s="383"/>
      <c r="KYK16" s="383"/>
      <c r="KYL16" s="383"/>
      <c r="KYM16" s="383"/>
      <c r="KYN16" s="383"/>
      <c r="KYO16" s="383"/>
      <c r="KYP16" s="383"/>
      <c r="KYQ16" s="383"/>
      <c r="KYR16" s="383"/>
      <c r="KYS16" s="383"/>
      <c r="KYT16" s="383"/>
      <c r="KYU16" s="383"/>
      <c r="KYV16" s="383"/>
      <c r="KYW16" s="383"/>
      <c r="KYX16" s="383"/>
      <c r="KYY16" s="383"/>
      <c r="KYZ16" s="383"/>
      <c r="KZA16" s="383"/>
      <c r="KZB16" s="383"/>
      <c r="KZC16" s="383"/>
      <c r="KZD16" s="383"/>
      <c r="KZE16" s="383"/>
      <c r="KZF16" s="383"/>
      <c r="KZG16" s="383"/>
      <c r="KZH16" s="383"/>
      <c r="KZI16" s="383"/>
      <c r="KZJ16" s="383"/>
      <c r="KZK16" s="383"/>
      <c r="KZL16" s="383"/>
      <c r="KZM16" s="383"/>
      <c r="KZN16" s="383"/>
      <c r="KZO16" s="383"/>
      <c r="KZP16" s="383"/>
      <c r="KZQ16" s="383"/>
      <c r="KZR16" s="383"/>
      <c r="KZS16" s="383"/>
      <c r="KZT16" s="383"/>
      <c r="KZU16" s="383"/>
      <c r="KZV16" s="383"/>
      <c r="KZW16" s="383"/>
      <c r="KZX16" s="383"/>
      <c r="KZY16" s="383"/>
      <c r="KZZ16" s="383"/>
      <c r="LAA16" s="383"/>
      <c r="LAB16" s="383"/>
      <c r="LAC16" s="383"/>
      <c r="LAD16" s="383"/>
      <c r="LAE16" s="383"/>
      <c r="LAF16" s="383"/>
      <c r="LAG16" s="383"/>
      <c r="LAH16" s="383"/>
      <c r="LAI16" s="383"/>
      <c r="LAJ16" s="383"/>
      <c r="LAK16" s="383"/>
      <c r="LAL16" s="383"/>
      <c r="LAM16" s="383"/>
      <c r="LAN16" s="383"/>
      <c r="LAO16" s="383"/>
      <c r="LAP16" s="383"/>
      <c r="LAQ16" s="383"/>
      <c r="LAR16" s="383"/>
      <c r="LAS16" s="383"/>
      <c r="LAT16" s="383"/>
      <c r="LAU16" s="383"/>
      <c r="LAV16" s="383"/>
      <c r="LAW16" s="383"/>
      <c r="LAX16" s="383"/>
      <c r="LAY16" s="383"/>
      <c r="LAZ16" s="383"/>
      <c r="LBA16" s="383"/>
      <c r="LBB16" s="383"/>
      <c r="LBC16" s="383"/>
      <c r="LBD16" s="383"/>
      <c r="LBE16" s="383"/>
      <c r="LBF16" s="383"/>
      <c r="LBG16" s="383"/>
      <c r="LBH16" s="383"/>
      <c r="LBI16" s="383"/>
      <c r="LBJ16" s="383"/>
      <c r="LBK16" s="383"/>
      <c r="LBL16" s="383"/>
      <c r="LBM16" s="383"/>
      <c r="LBN16" s="383"/>
      <c r="LBO16" s="383"/>
      <c r="LBP16" s="383"/>
      <c r="LBQ16" s="383"/>
      <c r="LBR16" s="383"/>
      <c r="LBS16" s="383"/>
      <c r="LBT16" s="383"/>
      <c r="LBU16" s="383"/>
      <c r="LBV16" s="383"/>
      <c r="LBW16" s="383"/>
      <c r="LBX16" s="383"/>
      <c r="LBY16" s="383"/>
      <c r="LBZ16" s="383"/>
      <c r="LCA16" s="383"/>
      <c r="LCB16" s="383"/>
      <c r="LCC16" s="383"/>
      <c r="LCD16" s="383"/>
      <c r="LCE16" s="383"/>
      <c r="LCF16" s="383"/>
      <c r="LCG16" s="383"/>
      <c r="LCH16" s="383"/>
      <c r="LCI16" s="383"/>
      <c r="LCJ16" s="383"/>
      <c r="LCK16" s="383"/>
      <c r="LCL16" s="383"/>
      <c r="LCM16" s="383"/>
      <c r="LCN16" s="383"/>
      <c r="LCO16" s="383"/>
      <c r="LCP16" s="383"/>
      <c r="LCQ16" s="383"/>
      <c r="LCR16" s="383"/>
      <c r="LCS16" s="383"/>
      <c r="LCT16" s="383"/>
      <c r="LCU16" s="383"/>
      <c r="LCV16" s="383"/>
      <c r="LCW16" s="383"/>
      <c r="LCX16" s="383"/>
      <c r="LCY16" s="383"/>
      <c r="LCZ16" s="383"/>
      <c r="LDA16" s="383"/>
      <c r="LDB16" s="383"/>
      <c r="LDC16" s="383"/>
      <c r="LDD16" s="383"/>
      <c r="LDE16" s="383"/>
      <c r="LDF16" s="383"/>
      <c r="LDG16" s="383"/>
      <c r="LDH16" s="383"/>
      <c r="LDI16" s="383"/>
      <c r="LDJ16" s="383"/>
      <c r="LDK16" s="383"/>
      <c r="LDL16" s="383"/>
      <c r="LDM16" s="383"/>
      <c r="LDN16" s="383"/>
      <c r="LDO16" s="383"/>
      <c r="LDP16" s="383"/>
      <c r="LDQ16" s="383"/>
      <c r="LDR16" s="383"/>
      <c r="LDS16" s="383"/>
      <c r="LDT16" s="383"/>
      <c r="LDU16" s="383"/>
      <c r="LDV16" s="383"/>
      <c r="LDW16" s="383"/>
      <c r="LDX16" s="383"/>
      <c r="LDY16" s="383"/>
      <c r="LDZ16" s="383"/>
      <c r="LEA16" s="383"/>
      <c r="LEB16" s="383"/>
      <c r="LEC16" s="383"/>
      <c r="LED16" s="383"/>
      <c r="LEE16" s="383"/>
      <c r="LEF16" s="383"/>
      <c r="LEG16" s="383"/>
      <c r="LEH16" s="383"/>
      <c r="LEI16" s="383"/>
      <c r="LEJ16" s="383"/>
      <c r="LEK16" s="383"/>
      <c r="LEL16" s="383"/>
      <c r="LEM16" s="383"/>
      <c r="LEN16" s="383"/>
      <c r="LEO16" s="383"/>
      <c r="LEP16" s="383"/>
      <c r="LEQ16" s="383"/>
      <c r="LER16" s="383"/>
      <c r="LES16" s="383"/>
      <c r="LET16" s="383"/>
      <c r="LEU16" s="383"/>
      <c r="LEV16" s="383"/>
      <c r="LEW16" s="383"/>
      <c r="LEX16" s="383"/>
      <c r="LEY16" s="383"/>
      <c r="LEZ16" s="383"/>
      <c r="LFA16" s="383"/>
      <c r="LFB16" s="383"/>
      <c r="LFC16" s="383"/>
      <c r="LFD16" s="383"/>
      <c r="LFE16" s="383"/>
      <c r="LFF16" s="383"/>
      <c r="LFG16" s="383"/>
      <c r="LFH16" s="383"/>
      <c r="LFI16" s="383"/>
      <c r="LFJ16" s="383"/>
      <c r="LFK16" s="383"/>
      <c r="LFL16" s="383"/>
      <c r="LFM16" s="383"/>
      <c r="LFN16" s="383"/>
      <c r="LFO16" s="383"/>
      <c r="LFP16" s="383"/>
      <c r="LFQ16" s="383"/>
      <c r="LFR16" s="383"/>
      <c r="LFS16" s="383"/>
      <c r="LFT16" s="383"/>
      <c r="LFU16" s="383"/>
      <c r="LFV16" s="383"/>
      <c r="LFW16" s="383"/>
      <c r="LFX16" s="383"/>
      <c r="LFY16" s="383"/>
      <c r="LFZ16" s="383"/>
      <c r="LGA16" s="383"/>
      <c r="LGB16" s="383"/>
      <c r="LGC16" s="383"/>
      <c r="LGD16" s="383"/>
      <c r="LGE16" s="383"/>
      <c r="LGF16" s="383"/>
      <c r="LGG16" s="383"/>
      <c r="LGH16" s="383"/>
      <c r="LGI16" s="383"/>
      <c r="LGJ16" s="383"/>
      <c r="LGK16" s="383"/>
      <c r="LGL16" s="383"/>
      <c r="LGM16" s="383"/>
      <c r="LGN16" s="383"/>
      <c r="LGO16" s="383"/>
      <c r="LGP16" s="383"/>
      <c r="LGQ16" s="383"/>
      <c r="LGR16" s="383"/>
      <c r="LGS16" s="383"/>
      <c r="LGT16" s="383"/>
      <c r="LGU16" s="383"/>
      <c r="LGV16" s="383"/>
      <c r="LGW16" s="383"/>
      <c r="LGX16" s="383"/>
      <c r="LGY16" s="383"/>
      <c r="LGZ16" s="383"/>
      <c r="LHA16" s="383"/>
      <c r="LHB16" s="383"/>
      <c r="LHC16" s="383"/>
      <c r="LHD16" s="383"/>
      <c r="LHE16" s="383"/>
      <c r="LHF16" s="383"/>
      <c r="LHG16" s="383"/>
      <c r="LHH16" s="383"/>
      <c r="LHI16" s="383"/>
      <c r="LHJ16" s="383"/>
      <c r="LHK16" s="383"/>
      <c r="LHL16" s="383"/>
      <c r="LHM16" s="383"/>
      <c r="LHN16" s="383"/>
      <c r="LHO16" s="383"/>
      <c r="LHP16" s="383"/>
      <c r="LHQ16" s="383"/>
      <c r="LHR16" s="383"/>
      <c r="LHS16" s="383"/>
      <c r="LHT16" s="383"/>
      <c r="LHU16" s="383"/>
      <c r="LHV16" s="383"/>
      <c r="LHW16" s="383"/>
      <c r="LHX16" s="383"/>
      <c r="LHY16" s="383"/>
      <c r="LHZ16" s="383"/>
      <c r="LIA16" s="383"/>
      <c r="LIB16" s="383"/>
      <c r="LIC16" s="383"/>
      <c r="LID16" s="383"/>
      <c r="LIE16" s="383"/>
      <c r="LIF16" s="383"/>
      <c r="LIG16" s="383"/>
      <c r="LIH16" s="383"/>
      <c r="LII16" s="383"/>
      <c r="LIJ16" s="383"/>
      <c r="LIK16" s="383"/>
      <c r="LIL16" s="383"/>
      <c r="LIM16" s="383"/>
      <c r="LIN16" s="383"/>
      <c r="LIO16" s="383"/>
      <c r="LIP16" s="383"/>
      <c r="LIQ16" s="383"/>
      <c r="LIR16" s="383"/>
      <c r="LIS16" s="383"/>
      <c r="LIT16" s="383"/>
      <c r="LIU16" s="383"/>
      <c r="LIV16" s="383"/>
      <c r="LIW16" s="383"/>
      <c r="LIX16" s="383"/>
      <c r="LIY16" s="383"/>
      <c r="LIZ16" s="383"/>
      <c r="LJA16" s="383"/>
      <c r="LJB16" s="383"/>
      <c r="LJC16" s="383"/>
      <c r="LJD16" s="383"/>
      <c r="LJE16" s="383"/>
      <c r="LJF16" s="383"/>
      <c r="LJG16" s="383"/>
      <c r="LJH16" s="383"/>
      <c r="LJI16" s="383"/>
      <c r="LJJ16" s="383"/>
      <c r="LJK16" s="383"/>
      <c r="LJL16" s="383"/>
      <c r="LJM16" s="383"/>
      <c r="LJN16" s="383"/>
      <c r="LJO16" s="383"/>
      <c r="LJP16" s="383"/>
      <c r="LJQ16" s="383"/>
      <c r="LJR16" s="383"/>
      <c r="LJS16" s="383"/>
      <c r="LJT16" s="383"/>
      <c r="LJU16" s="383"/>
      <c r="LJV16" s="383"/>
      <c r="LJW16" s="383"/>
      <c r="LJX16" s="383"/>
      <c r="LJY16" s="383"/>
      <c r="LJZ16" s="383"/>
      <c r="LKA16" s="383"/>
      <c r="LKB16" s="383"/>
      <c r="LKC16" s="383"/>
      <c r="LKD16" s="383"/>
      <c r="LKE16" s="383"/>
      <c r="LKF16" s="383"/>
      <c r="LKG16" s="383"/>
      <c r="LKH16" s="383"/>
      <c r="LKI16" s="383"/>
      <c r="LKJ16" s="383"/>
      <c r="LKK16" s="383"/>
      <c r="LKL16" s="383"/>
      <c r="LKM16" s="383"/>
      <c r="LKN16" s="383"/>
      <c r="LKO16" s="383"/>
      <c r="LKP16" s="383"/>
      <c r="LKQ16" s="383"/>
      <c r="LKR16" s="383"/>
      <c r="LKS16" s="383"/>
      <c r="LKT16" s="383"/>
      <c r="LKU16" s="383"/>
      <c r="LKV16" s="383"/>
      <c r="LKW16" s="383"/>
      <c r="LKX16" s="383"/>
      <c r="LKY16" s="383"/>
      <c r="LKZ16" s="383"/>
      <c r="LLA16" s="383"/>
      <c r="LLB16" s="383"/>
      <c r="LLC16" s="383"/>
      <c r="LLD16" s="383"/>
      <c r="LLE16" s="383"/>
      <c r="LLF16" s="383"/>
      <c r="LLG16" s="383"/>
      <c r="LLH16" s="383"/>
      <c r="LLI16" s="383"/>
      <c r="LLJ16" s="383"/>
      <c r="LLK16" s="383"/>
      <c r="LLL16" s="383"/>
      <c r="LLM16" s="383"/>
      <c r="LLN16" s="383"/>
      <c r="LLO16" s="383"/>
      <c r="LLP16" s="383"/>
      <c r="LLQ16" s="383"/>
      <c r="LLR16" s="383"/>
      <c r="LLS16" s="383"/>
      <c r="LLT16" s="383"/>
      <c r="LLU16" s="383"/>
      <c r="LLV16" s="383"/>
      <c r="LLW16" s="383"/>
      <c r="LLX16" s="383"/>
      <c r="LLY16" s="383"/>
      <c r="LLZ16" s="383"/>
      <c r="LMA16" s="383"/>
      <c r="LMB16" s="383"/>
      <c r="LMC16" s="383"/>
      <c r="LMD16" s="383"/>
      <c r="LME16" s="383"/>
      <c r="LMF16" s="383"/>
      <c r="LMG16" s="383"/>
      <c r="LMH16" s="383"/>
      <c r="LMI16" s="383"/>
      <c r="LMJ16" s="383"/>
      <c r="LMK16" s="383"/>
      <c r="LML16" s="383"/>
      <c r="LMM16" s="383"/>
      <c r="LMN16" s="383"/>
      <c r="LMO16" s="383"/>
      <c r="LMP16" s="383"/>
      <c r="LMQ16" s="383"/>
      <c r="LMR16" s="383"/>
      <c r="LMS16" s="383"/>
      <c r="LMT16" s="383"/>
      <c r="LMU16" s="383"/>
      <c r="LMV16" s="383"/>
      <c r="LMW16" s="383"/>
      <c r="LMX16" s="383"/>
      <c r="LMY16" s="383"/>
      <c r="LMZ16" s="383"/>
      <c r="LNA16" s="383"/>
      <c r="LNB16" s="383"/>
      <c r="LNC16" s="383"/>
      <c r="LND16" s="383"/>
      <c r="LNE16" s="383"/>
      <c r="LNF16" s="383"/>
      <c r="LNG16" s="383"/>
      <c r="LNH16" s="383"/>
      <c r="LNI16" s="383"/>
      <c r="LNJ16" s="383"/>
      <c r="LNK16" s="383"/>
      <c r="LNL16" s="383"/>
      <c r="LNM16" s="383"/>
      <c r="LNN16" s="383"/>
      <c r="LNO16" s="383"/>
      <c r="LNP16" s="383"/>
      <c r="LNQ16" s="383"/>
      <c r="LNR16" s="383"/>
      <c r="LNS16" s="383"/>
      <c r="LNT16" s="383"/>
      <c r="LNU16" s="383"/>
      <c r="LNV16" s="383"/>
      <c r="LNW16" s="383"/>
      <c r="LNX16" s="383"/>
      <c r="LNY16" s="383"/>
      <c r="LNZ16" s="383"/>
      <c r="LOA16" s="383"/>
      <c r="LOB16" s="383"/>
      <c r="LOC16" s="383"/>
      <c r="LOD16" s="383"/>
      <c r="LOE16" s="383"/>
      <c r="LOF16" s="383"/>
      <c r="LOG16" s="383"/>
      <c r="LOH16" s="383"/>
      <c r="LOI16" s="383"/>
      <c r="LOJ16" s="383"/>
      <c r="LOK16" s="383"/>
      <c r="LOL16" s="383"/>
      <c r="LOM16" s="383"/>
      <c r="LON16" s="383"/>
      <c r="LOO16" s="383"/>
      <c r="LOP16" s="383"/>
      <c r="LOQ16" s="383"/>
      <c r="LOR16" s="383"/>
      <c r="LOS16" s="383"/>
      <c r="LOT16" s="383"/>
      <c r="LOU16" s="383"/>
      <c r="LOV16" s="383"/>
      <c r="LOW16" s="383"/>
      <c r="LOX16" s="383"/>
      <c r="LOY16" s="383"/>
      <c r="LOZ16" s="383"/>
      <c r="LPA16" s="383"/>
      <c r="LPB16" s="383"/>
      <c r="LPC16" s="383"/>
      <c r="LPD16" s="383"/>
      <c r="LPE16" s="383"/>
      <c r="LPF16" s="383"/>
      <c r="LPG16" s="383"/>
      <c r="LPH16" s="383"/>
      <c r="LPI16" s="383"/>
      <c r="LPJ16" s="383"/>
      <c r="LPK16" s="383"/>
      <c r="LPL16" s="383"/>
      <c r="LPM16" s="383"/>
      <c r="LPN16" s="383"/>
      <c r="LPO16" s="383"/>
      <c r="LPP16" s="383"/>
      <c r="LPQ16" s="383"/>
      <c r="LPR16" s="383"/>
      <c r="LPS16" s="383"/>
      <c r="LPT16" s="383"/>
      <c r="LPU16" s="383"/>
      <c r="LPV16" s="383"/>
      <c r="LPW16" s="383"/>
      <c r="LPX16" s="383"/>
      <c r="LPY16" s="383"/>
      <c r="LPZ16" s="383"/>
      <c r="LQA16" s="383"/>
      <c r="LQB16" s="383"/>
      <c r="LQC16" s="383"/>
      <c r="LQD16" s="383"/>
      <c r="LQE16" s="383"/>
      <c r="LQF16" s="383"/>
      <c r="LQG16" s="383"/>
      <c r="LQH16" s="383"/>
      <c r="LQI16" s="383"/>
      <c r="LQJ16" s="383"/>
      <c r="LQK16" s="383"/>
      <c r="LQL16" s="383"/>
      <c r="LQM16" s="383"/>
      <c r="LQN16" s="383"/>
      <c r="LQO16" s="383"/>
      <c r="LQP16" s="383"/>
      <c r="LQQ16" s="383"/>
      <c r="LQR16" s="383"/>
      <c r="LQS16" s="383"/>
      <c r="LQT16" s="383"/>
      <c r="LQU16" s="383"/>
      <c r="LQV16" s="383"/>
      <c r="LQW16" s="383"/>
      <c r="LQX16" s="383"/>
      <c r="LQY16" s="383"/>
      <c r="LQZ16" s="383"/>
      <c r="LRA16" s="383"/>
      <c r="LRB16" s="383"/>
      <c r="LRC16" s="383"/>
      <c r="LRD16" s="383"/>
      <c r="LRE16" s="383"/>
      <c r="LRF16" s="383"/>
      <c r="LRG16" s="383"/>
      <c r="LRH16" s="383"/>
      <c r="LRI16" s="383"/>
      <c r="LRJ16" s="383"/>
      <c r="LRK16" s="383"/>
      <c r="LRL16" s="383"/>
      <c r="LRM16" s="383"/>
      <c r="LRN16" s="383"/>
      <c r="LRO16" s="383"/>
      <c r="LRP16" s="383"/>
      <c r="LRQ16" s="383"/>
      <c r="LRR16" s="383"/>
      <c r="LRS16" s="383"/>
      <c r="LRT16" s="383"/>
      <c r="LRU16" s="383"/>
      <c r="LRV16" s="383"/>
      <c r="LRW16" s="383"/>
      <c r="LRX16" s="383"/>
      <c r="LRY16" s="383"/>
      <c r="LRZ16" s="383"/>
      <c r="LSA16" s="383"/>
      <c r="LSB16" s="383"/>
      <c r="LSC16" s="383"/>
      <c r="LSD16" s="383"/>
      <c r="LSE16" s="383"/>
      <c r="LSF16" s="383"/>
      <c r="LSG16" s="383"/>
      <c r="LSH16" s="383"/>
      <c r="LSI16" s="383"/>
      <c r="LSJ16" s="383"/>
      <c r="LSK16" s="383"/>
      <c r="LSL16" s="383"/>
      <c r="LSM16" s="383"/>
      <c r="LSN16" s="383"/>
      <c r="LSO16" s="383"/>
      <c r="LSP16" s="383"/>
      <c r="LSQ16" s="383"/>
      <c r="LSR16" s="383"/>
      <c r="LSS16" s="383"/>
      <c r="LST16" s="383"/>
      <c r="LSU16" s="383"/>
      <c r="LSV16" s="383"/>
      <c r="LSW16" s="383"/>
      <c r="LSX16" s="383"/>
      <c r="LSY16" s="383"/>
      <c r="LSZ16" s="383"/>
      <c r="LTA16" s="383"/>
      <c r="LTB16" s="383"/>
      <c r="LTC16" s="383"/>
      <c r="LTD16" s="383"/>
      <c r="LTE16" s="383"/>
      <c r="LTF16" s="383"/>
      <c r="LTG16" s="383"/>
      <c r="LTH16" s="383"/>
      <c r="LTI16" s="383"/>
      <c r="LTJ16" s="383"/>
      <c r="LTK16" s="383"/>
      <c r="LTL16" s="383"/>
      <c r="LTM16" s="383"/>
      <c r="LTN16" s="383"/>
      <c r="LTO16" s="383"/>
      <c r="LTP16" s="383"/>
      <c r="LTQ16" s="383"/>
      <c r="LTR16" s="383"/>
      <c r="LTS16" s="383"/>
      <c r="LTT16" s="383"/>
      <c r="LTU16" s="383"/>
      <c r="LTV16" s="383"/>
      <c r="LTW16" s="383"/>
      <c r="LTX16" s="383"/>
      <c r="LTY16" s="383"/>
      <c r="LTZ16" s="383"/>
      <c r="LUA16" s="383"/>
      <c r="LUB16" s="383"/>
      <c r="LUC16" s="383"/>
      <c r="LUD16" s="383"/>
      <c r="LUE16" s="383"/>
      <c r="LUF16" s="383"/>
      <c r="LUG16" s="383"/>
      <c r="LUH16" s="383"/>
      <c r="LUI16" s="383"/>
      <c r="LUJ16" s="383"/>
      <c r="LUK16" s="383"/>
      <c r="LUL16" s="383"/>
      <c r="LUM16" s="383"/>
      <c r="LUN16" s="383"/>
      <c r="LUO16" s="383"/>
      <c r="LUP16" s="383"/>
      <c r="LUQ16" s="383"/>
      <c r="LUR16" s="383"/>
      <c r="LUS16" s="383"/>
      <c r="LUT16" s="383"/>
      <c r="LUU16" s="383"/>
      <c r="LUV16" s="383"/>
      <c r="LUW16" s="383"/>
      <c r="LUX16" s="383"/>
      <c r="LUY16" s="383"/>
      <c r="LUZ16" s="383"/>
      <c r="LVA16" s="383"/>
      <c r="LVB16" s="383"/>
      <c r="LVC16" s="383"/>
      <c r="LVD16" s="383"/>
      <c r="LVE16" s="383"/>
      <c r="LVF16" s="383"/>
      <c r="LVG16" s="383"/>
      <c r="LVH16" s="383"/>
      <c r="LVI16" s="383"/>
      <c r="LVJ16" s="383"/>
      <c r="LVK16" s="383"/>
      <c r="LVL16" s="383"/>
      <c r="LVM16" s="383"/>
      <c r="LVN16" s="383"/>
      <c r="LVO16" s="383"/>
      <c r="LVP16" s="383"/>
      <c r="LVQ16" s="383"/>
      <c r="LVR16" s="383"/>
      <c r="LVS16" s="383"/>
      <c r="LVT16" s="383"/>
      <c r="LVU16" s="383"/>
      <c r="LVV16" s="383"/>
      <c r="LVW16" s="383"/>
      <c r="LVX16" s="383"/>
      <c r="LVY16" s="383"/>
      <c r="LVZ16" s="383"/>
      <c r="LWA16" s="383"/>
      <c r="LWB16" s="383"/>
      <c r="LWC16" s="383"/>
      <c r="LWD16" s="383"/>
      <c r="LWE16" s="383"/>
      <c r="LWF16" s="383"/>
      <c r="LWG16" s="383"/>
      <c r="LWH16" s="383"/>
      <c r="LWI16" s="383"/>
      <c r="LWJ16" s="383"/>
      <c r="LWK16" s="383"/>
      <c r="LWL16" s="383"/>
      <c r="LWM16" s="383"/>
      <c r="LWN16" s="383"/>
      <c r="LWO16" s="383"/>
      <c r="LWP16" s="383"/>
      <c r="LWQ16" s="383"/>
      <c r="LWR16" s="383"/>
      <c r="LWS16" s="383"/>
      <c r="LWT16" s="383"/>
      <c r="LWU16" s="383"/>
      <c r="LWV16" s="383"/>
      <c r="LWW16" s="383"/>
      <c r="LWX16" s="383"/>
      <c r="LWY16" s="383"/>
      <c r="LWZ16" s="383"/>
      <c r="LXA16" s="383"/>
      <c r="LXB16" s="383"/>
      <c r="LXC16" s="383"/>
      <c r="LXD16" s="383"/>
      <c r="LXE16" s="383"/>
      <c r="LXF16" s="383"/>
      <c r="LXG16" s="383"/>
      <c r="LXH16" s="383"/>
      <c r="LXI16" s="383"/>
      <c r="LXJ16" s="383"/>
      <c r="LXK16" s="383"/>
      <c r="LXL16" s="383"/>
      <c r="LXM16" s="383"/>
      <c r="LXN16" s="383"/>
      <c r="LXO16" s="383"/>
      <c r="LXP16" s="383"/>
      <c r="LXQ16" s="383"/>
      <c r="LXR16" s="383"/>
      <c r="LXS16" s="383"/>
      <c r="LXT16" s="383"/>
      <c r="LXU16" s="383"/>
      <c r="LXV16" s="383"/>
      <c r="LXW16" s="383"/>
      <c r="LXX16" s="383"/>
      <c r="LXY16" s="383"/>
      <c r="LXZ16" s="383"/>
      <c r="LYA16" s="383"/>
      <c r="LYB16" s="383"/>
      <c r="LYC16" s="383"/>
      <c r="LYD16" s="383"/>
      <c r="LYE16" s="383"/>
      <c r="LYF16" s="383"/>
      <c r="LYG16" s="383"/>
      <c r="LYH16" s="383"/>
      <c r="LYI16" s="383"/>
      <c r="LYJ16" s="383"/>
      <c r="LYK16" s="383"/>
      <c r="LYL16" s="383"/>
      <c r="LYM16" s="383"/>
      <c r="LYN16" s="383"/>
      <c r="LYO16" s="383"/>
      <c r="LYP16" s="383"/>
      <c r="LYQ16" s="383"/>
      <c r="LYR16" s="383"/>
      <c r="LYS16" s="383"/>
      <c r="LYT16" s="383"/>
      <c r="LYU16" s="383"/>
      <c r="LYV16" s="383"/>
      <c r="LYW16" s="383"/>
      <c r="LYX16" s="383"/>
      <c r="LYY16" s="383"/>
      <c r="LYZ16" s="383"/>
      <c r="LZA16" s="383"/>
      <c r="LZB16" s="383"/>
      <c r="LZC16" s="383"/>
      <c r="LZD16" s="383"/>
      <c r="LZE16" s="383"/>
      <c r="LZF16" s="383"/>
      <c r="LZG16" s="383"/>
      <c r="LZH16" s="383"/>
      <c r="LZI16" s="383"/>
      <c r="LZJ16" s="383"/>
      <c r="LZK16" s="383"/>
      <c r="LZL16" s="383"/>
      <c r="LZM16" s="383"/>
      <c r="LZN16" s="383"/>
      <c r="LZO16" s="383"/>
      <c r="LZP16" s="383"/>
      <c r="LZQ16" s="383"/>
      <c r="LZR16" s="383"/>
      <c r="LZS16" s="383"/>
      <c r="LZT16" s="383"/>
      <c r="LZU16" s="383"/>
      <c r="LZV16" s="383"/>
      <c r="LZW16" s="383"/>
      <c r="LZX16" s="383"/>
      <c r="LZY16" s="383"/>
      <c r="LZZ16" s="383"/>
      <c r="MAA16" s="383"/>
      <c r="MAB16" s="383"/>
      <c r="MAC16" s="383"/>
      <c r="MAD16" s="383"/>
      <c r="MAE16" s="383"/>
      <c r="MAF16" s="383"/>
      <c r="MAG16" s="383"/>
      <c r="MAH16" s="383"/>
      <c r="MAI16" s="383"/>
      <c r="MAJ16" s="383"/>
      <c r="MAK16" s="383"/>
      <c r="MAL16" s="383"/>
      <c r="MAM16" s="383"/>
      <c r="MAN16" s="383"/>
      <c r="MAO16" s="383"/>
      <c r="MAP16" s="383"/>
      <c r="MAQ16" s="383"/>
      <c r="MAR16" s="383"/>
      <c r="MAS16" s="383"/>
      <c r="MAT16" s="383"/>
      <c r="MAU16" s="383"/>
      <c r="MAV16" s="383"/>
      <c r="MAW16" s="383"/>
      <c r="MAX16" s="383"/>
      <c r="MAY16" s="383"/>
      <c r="MAZ16" s="383"/>
      <c r="MBA16" s="383"/>
      <c r="MBB16" s="383"/>
      <c r="MBC16" s="383"/>
      <c r="MBD16" s="383"/>
      <c r="MBE16" s="383"/>
      <c r="MBF16" s="383"/>
      <c r="MBG16" s="383"/>
      <c r="MBH16" s="383"/>
      <c r="MBI16" s="383"/>
      <c r="MBJ16" s="383"/>
      <c r="MBK16" s="383"/>
      <c r="MBL16" s="383"/>
      <c r="MBM16" s="383"/>
      <c r="MBN16" s="383"/>
      <c r="MBO16" s="383"/>
      <c r="MBP16" s="383"/>
      <c r="MBQ16" s="383"/>
      <c r="MBR16" s="383"/>
      <c r="MBS16" s="383"/>
      <c r="MBT16" s="383"/>
      <c r="MBU16" s="383"/>
      <c r="MBV16" s="383"/>
      <c r="MBW16" s="383"/>
      <c r="MBX16" s="383"/>
      <c r="MBY16" s="383"/>
      <c r="MBZ16" s="383"/>
      <c r="MCA16" s="383"/>
      <c r="MCB16" s="383"/>
      <c r="MCC16" s="383"/>
      <c r="MCD16" s="383"/>
      <c r="MCE16" s="383"/>
      <c r="MCF16" s="383"/>
      <c r="MCG16" s="383"/>
      <c r="MCH16" s="383"/>
      <c r="MCI16" s="383"/>
      <c r="MCJ16" s="383"/>
      <c r="MCK16" s="383"/>
      <c r="MCL16" s="383"/>
      <c r="MCM16" s="383"/>
      <c r="MCN16" s="383"/>
      <c r="MCO16" s="383"/>
      <c r="MCP16" s="383"/>
      <c r="MCQ16" s="383"/>
      <c r="MCR16" s="383"/>
      <c r="MCS16" s="383"/>
      <c r="MCT16" s="383"/>
      <c r="MCU16" s="383"/>
      <c r="MCV16" s="383"/>
      <c r="MCW16" s="383"/>
      <c r="MCX16" s="383"/>
      <c r="MCY16" s="383"/>
      <c r="MCZ16" s="383"/>
      <c r="MDA16" s="383"/>
      <c r="MDB16" s="383"/>
      <c r="MDC16" s="383"/>
      <c r="MDD16" s="383"/>
      <c r="MDE16" s="383"/>
      <c r="MDF16" s="383"/>
      <c r="MDG16" s="383"/>
      <c r="MDH16" s="383"/>
      <c r="MDI16" s="383"/>
      <c r="MDJ16" s="383"/>
      <c r="MDK16" s="383"/>
      <c r="MDL16" s="383"/>
      <c r="MDM16" s="383"/>
      <c r="MDN16" s="383"/>
      <c r="MDO16" s="383"/>
      <c r="MDP16" s="383"/>
      <c r="MDQ16" s="383"/>
      <c r="MDR16" s="383"/>
      <c r="MDS16" s="383"/>
      <c r="MDT16" s="383"/>
      <c r="MDU16" s="383"/>
      <c r="MDV16" s="383"/>
      <c r="MDW16" s="383"/>
      <c r="MDX16" s="383"/>
      <c r="MDY16" s="383"/>
      <c r="MDZ16" s="383"/>
      <c r="MEA16" s="383"/>
      <c r="MEB16" s="383"/>
      <c r="MEC16" s="383"/>
      <c r="MED16" s="383"/>
      <c r="MEE16" s="383"/>
      <c r="MEF16" s="383"/>
      <c r="MEG16" s="383"/>
      <c r="MEH16" s="383"/>
      <c r="MEI16" s="383"/>
      <c r="MEJ16" s="383"/>
      <c r="MEK16" s="383"/>
      <c r="MEL16" s="383"/>
      <c r="MEM16" s="383"/>
      <c r="MEN16" s="383"/>
      <c r="MEO16" s="383"/>
      <c r="MEP16" s="383"/>
      <c r="MEQ16" s="383"/>
      <c r="MER16" s="383"/>
      <c r="MES16" s="383"/>
      <c r="MET16" s="383"/>
      <c r="MEU16" s="383"/>
      <c r="MEV16" s="383"/>
      <c r="MEW16" s="383"/>
      <c r="MEX16" s="383"/>
      <c r="MEY16" s="383"/>
      <c r="MEZ16" s="383"/>
      <c r="MFA16" s="383"/>
      <c r="MFB16" s="383"/>
      <c r="MFC16" s="383"/>
      <c r="MFD16" s="383"/>
      <c r="MFE16" s="383"/>
      <c r="MFF16" s="383"/>
      <c r="MFG16" s="383"/>
      <c r="MFH16" s="383"/>
      <c r="MFI16" s="383"/>
      <c r="MFJ16" s="383"/>
      <c r="MFK16" s="383"/>
      <c r="MFL16" s="383"/>
      <c r="MFM16" s="383"/>
      <c r="MFN16" s="383"/>
      <c r="MFO16" s="383"/>
      <c r="MFP16" s="383"/>
      <c r="MFQ16" s="383"/>
      <c r="MFR16" s="383"/>
      <c r="MFS16" s="383"/>
      <c r="MFT16" s="383"/>
      <c r="MFU16" s="383"/>
      <c r="MFV16" s="383"/>
      <c r="MFW16" s="383"/>
      <c r="MFX16" s="383"/>
      <c r="MFY16" s="383"/>
      <c r="MFZ16" s="383"/>
      <c r="MGA16" s="383"/>
      <c r="MGB16" s="383"/>
      <c r="MGC16" s="383"/>
      <c r="MGD16" s="383"/>
      <c r="MGE16" s="383"/>
      <c r="MGF16" s="383"/>
      <c r="MGG16" s="383"/>
      <c r="MGH16" s="383"/>
      <c r="MGI16" s="383"/>
      <c r="MGJ16" s="383"/>
      <c r="MGK16" s="383"/>
      <c r="MGL16" s="383"/>
      <c r="MGM16" s="383"/>
      <c r="MGN16" s="383"/>
      <c r="MGO16" s="383"/>
      <c r="MGP16" s="383"/>
      <c r="MGQ16" s="383"/>
      <c r="MGR16" s="383"/>
      <c r="MGS16" s="383"/>
      <c r="MGT16" s="383"/>
      <c r="MGU16" s="383"/>
      <c r="MGV16" s="383"/>
      <c r="MGW16" s="383"/>
      <c r="MGX16" s="383"/>
      <c r="MGY16" s="383"/>
      <c r="MGZ16" s="383"/>
      <c r="MHA16" s="383"/>
      <c r="MHB16" s="383"/>
      <c r="MHC16" s="383"/>
      <c r="MHD16" s="383"/>
      <c r="MHE16" s="383"/>
      <c r="MHF16" s="383"/>
      <c r="MHG16" s="383"/>
      <c r="MHH16" s="383"/>
      <c r="MHI16" s="383"/>
      <c r="MHJ16" s="383"/>
      <c r="MHK16" s="383"/>
      <c r="MHL16" s="383"/>
      <c r="MHM16" s="383"/>
      <c r="MHN16" s="383"/>
      <c r="MHO16" s="383"/>
      <c r="MHP16" s="383"/>
      <c r="MHQ16" s="383"/>
      <c r="MHR16" s="383"/>
      <c r="MHS16" s="383"/>
      <c r="MHT16" s="383"/>
      <c r="MHU16" s="383"/>
      <c r="MHV16" s="383"/>
      <c r="MHW16" s="383"/>
      <c r="MHX16" s="383"/>
      <c r="MHY16" s="383"/>
      <c r="MHZ16" s="383"/>
      <c r="MIA16" s="383"/>
      <c r="MIB16" s="383"/>
      <c r="MIC16" s="383"/>
      <c r="MID16" s="383"/>
      <c r="MIE16" s="383"/>
      <c r="MIF16" s="383"/>
      <c r="MIG16" s="383"/>
      <c r="MIH16" s="383"/>
      <c r="MII16" s="383"/>
      <c r="MIJ16" s="383"/>
      <c r="MIK16" s="383"/>
      <c r="MIL16" s="383"/>
      <c r="MIM16" s="383"/>
      <c r="MIN16" s="383"/>
      <c r="MIO16" s="383"/>
      <c r="MIP16" s="383"/>
      <c r="MIQ16" s="383"/>
      <c r="MIR16" s="383"/>
      <c r="MIS16" s="383"/>
      <c r="MIT16" s="383"/>
      <c r="MIU16" s="383"/>
      <c r="MIV16" s="383"/>
      <c r="MIW16" s="383"/>
      <c r="MIX16" s="383"/>
      <c r="MIY16" s="383"/>
      <c r="MIZ16" s="383"/>
      <c r="MJA16" s="383"/>
      <c r="MJB16" s="383"/>
      <c r="MJC16" s="383"/>
      <c r="MJD16" s="383"/>
      <c r="MJE16" s="383"/>
      <c r="MJF16" s="383"/>
      <c r="MJG16" s="383"/>
      <c r="MJH16" s="383"/>
      <c r="MJI16" s="383"/>
      <c r="MJJ16" s="383"/>
      <c r="MJK16" s="383"/>
      <c r="MJL16" s="383"/>
      <c r="MJM16" s="383"/>
      <c r="MJN16" s="383"/>
      <c r="MJO16" s="383"/>
      <c r="MJP16" s="383"/>
      <c r="MJQ16" s="383"/>
      <c r="MJR16" s="383"/>
      <c r="MJS16" s="383"/>
      <c r="MJT16" s="383"/>
      <c r="MJU16" s="383"/>
      <c r="MJV16" s="383"/>
      <c r="MJW16" s="383"/>
      <c r="MJX16" s="383"/>
      <c r="MJY16" s="383"/>
      <c r="MJZ16" s="383"/>
      <c r="MKA16" s="383"/>
      <c r="MKB16" s="383"/>
      <c r="MKC16" s="383"/>
      <c r="MKD16" s="383"/>
      <c r="MKE16" s="383"/>
      <c r="MKF16" s="383"/>
      <c r="MKG16" s="383"/>
      <c r="MKH16" s="383"/>
      <c r="MKI16" s="383"/>
      <c r="MKJ16" s="383"/>
      <c r="MKK16" s="383"/>
      <c r="MKL16" s="383"/>
      <c r="MKM16" s="383"/>
      <c r="MKN16" s="383"/>
      <c r="MKO16" s="383"/>
      <c r="MKP16" s="383"/>
      <c r="MKQ16" s="383"/>
      <c r="MKR16" s="383"/>
      <c r="MKS16" s="383"/>
      <c r="MKT16" s="383"/>
      <c r="MKU16" s="383"/>
      <c r="MKV16" s="383"/>
      <c r="MKW16" s="383"/>
      <c r="MKX16" s="383"/>
      <c r="MKY16" s="383"/>
      <c r="MKZ16" s="383"/>
      <c r="MLA16" s="383"/>
      <c r="MLB16" s="383"/>
      <c r="MLC16" s="383"/>
      <c r="MLD16" s="383"/>
      <c r="MLE16" s="383"/>
      <c r="MLF16" s="383"/>
      <c r="MLG16" s="383"/>
      <c r="MLH16" s="383"/>
      <c r="MLI16" s="383"/>
      <c r="MLJ16" s="383"/>
      <c r="MLK16" s="383"/>
      <c r="MLL16" s="383"/>
      <c r="MLM16" s="383"/>
      <c r="MLN16" s="383"/>
      <c r="MLO16" s="383"/>
      <c r="MLP16" s="383"/>
      <c r="MLQ16" s="383"/>
      <c r="MLR16" s="383"/>
      <c r="MLS16" s="383"/>
      <c r="MLT16" s="383"/>
      <c r="MLU16" s="383"/>
      <c r="MLV16" s="383"/>
      <c r="MLW16" s="383"/>
      <c r="MLX16" s="383"/>
      <c r="MLY16" s="383"/>
      <c r="MLZ16" s="383"/>
      <c r="MMA16" s="383"/>
      <c r="MMB16" s="383"/>
      <c r="MMC16" s="383"/>
      <c r="MMD16" s="383"/>
      <c r="MME16" s="383"/>
      <c r="MMF16" s="383"/>
      <c r="MMG16" s="383"/>
      <c r="MMH16" s="383"/>
      <c r="MMI16" s="383"/>
      <c r="MMJ16" s="383"/>
      <c r="MMK16" s="383"/>
      <c r="MML16" s="383"/>
      <c r="MMM16" s="383"/>
      <c r="MMN16" s="383"/>
      <c r="MMO16" s="383"/>
      <c r="MMP16" s="383"/>
      <c r="MMQ16" s="383"/>
      <c r="MMR16" s="383"/>
      <c r="MMS16" s="383"/>
      <c r="MMT16" s="383"/>
      <c r="MMU16" s="383"/>
      <c r="MMV16" s="383"/>
      <c r="MMW16" s="383"/>
      <c r="MMX16" s="383"/>
      <c r="MMY16" s="383"/>
      <c r="MMZ16" s="383"/>
      <c r="MNA16" s="383"/>
      <c r="MNB16" s="383"/>
      <c r="MNC16" s="383"/>
      <c r="MND16" s="383"/>
      <c r="MNE16" s="383"/>
      <c r="MNF16" s="383"/>
      <c r="MNG16" s="383"/>
      <c r="MNH16" s="383"/>
      <c r="MNI16" s="383"/>
      <c r="MNJ16" s="383"/>
      <c r="MNK16" s="383"/>
      <c r="MNL16" s="383"/>
      <c r="MNM16" s="383"/>
      <c r="MNN16" s="383"/>
      <c r="MNO16" s="383"/>
      <c r="MNP16" s="383"/>
      <c r="MNQ16" s="383"/>
      <c r="MNR16" s="383"/>
      <c r="MNS16" s="383"/>
      <c r="MNT16" s="383"/>
      <c r="MNU16" s="383"/>
      <c r="MNV16" s="383"/>
      <c r="MNW16" s="383"/>
      <c r="MNX16" s="383"/>
      <c r="MNY16" s="383"/>
      <c r="MNZ16" s="383"/>
      <c r="MOA16" s="383"/>
      <c r="MOB16" s="383"/>
      <c r="MOC16" s="383"/>
      <c r="MOD16" s="383"/>
      <c r="MOE16" s="383"/>
      <c r="MOF16" s="383"/>
      <c r="MOG16" s="383"/>
      <c r="MOH16" s="383"/>
      <c r="MOI16" s="383"/>
      <c r="MOJ16" s="383"/>
      <c r="MOK16" s="383"/>
      <c r="MOL16" s="383"/>
      <c r="MOM16" s="383"/>
      <c r="MON16" s="383"/>
      <c r="MOO16" s="383"/>
      <c r="MOP16" s="383"/>
      <c r="MOQ16" s="383"/>
      <c r="MOR16" s="383"/>
      <c r="MOS16" s="383"/>
      <c r="MOT16" s="383"/>
      <c r="MOU16" s="383"/>
      <c r="MOV16" s="383"/>
      <c r="MOW16" s="383"/>
      <c r="MOX16" s="383"/>
      <c r="MOY16" s="383"/>
      <c r="MOZ16" s="383"/>
      <c r="MPA16" s="383"/>
      <c r="MPB16" s="383"/>
      <c r="MPC16" s="383"/>
      <c r="MPD16" s="383"/>
      <c r="MPE16" s="383"/>
      <c r="MPF16" s="383"/>
      <c r="MPG16" s="383"/>
      <c r="MPH16" s="383"/>
      <c r="MPI16" s="383"/>
      <c r="MPJ16" s="383"/>
      <c r="MPK16" s="383"/>
      <c r="MPL16" s="383"/>
      <c r="MPM16" s="383"/>
      <c r="MPN16" s="383"/>
      <c r="MPO16" s="383"/>
      <c r="MPP16" s="383"/>
      <c r="MPQ16" s="383"/>
      <c r="MPR16" s="383"/>
      <c r="MPS16" s="383"/>
      <c r="MPT16" s="383"/>
      <c r="MPU16" s="383"/>
      <c r="MPV16" s="383"/>
      <c r="MPW16" s="383"/>
      <c r="MPX16" s="383"/>
      <c r="MPY16" s="383"/>
      <c r="MPZ16" s="383"/>
      <c r="MQA16" s="383"/>
      <c r="MQB16" s="383"/>
      <c r="MQC16" s="383"/>
      <c r="MQD16" s="383"/>
      <c r="MQE16" s="383"/>
      <c r="MQF16" s="383"/>
      <c r="MQG16" s="383"/>
      <c r="MQH16" s="383"/>
      <c r="MQI16" s="383"/>
      <c r="MQJ16" s="383"/>
      <c r="MQK16" s="383"/>
      <c r="MQL16" s="383"/>
      <c r="MQM16" s="383"/>
      <c r="MQN16" s="383"/>
      <c r="MQO16" s="383"/>
      <c r="MQP16" s="383"/>
      <c r="MQQ16" s="383"/>
      <c r="MQR16" s="383"/>
      <c r="MQS16" s="383"/>
      <c r="MQT16" s="383"/>
      <c r="MQU16" s="383"/>
      <c r="MQV16" s="383"/>
      <c r="MQW16" s="383"/>
      <c r="MQX16" s="383"/>
      <c r="MQY16" s="383"/>
      <c r="MQZ16" s="383"/>
      <c r="MRA16" s="383"/>
      <c r="MRB16" s="383"/>
      <c r="MRC16" s="383"/>
      <c r="MRD16" s="383"/>
      <c r="MRE16" s="383"/>
      <c r="MRF16" s="383"/>
      <c r="MRG16" s="383"/>
      <c r="MRH16" s="383"/>
      <c r="MRI16" s="383"/>
      <c r="MRJ16" s="383"/>
      <c r="MRK16" s="383"/>
      <c r="MRL16" s="383"/>
      <c r="MRM16" s="383"/>
      <c r="MRN16" s="383"/>
      <c r="MRO16" s="383"/>
      <c r="MRP16" s="383"/>
      <c r="MRQ16" s="383"/>
      <c r="MRR16" s="383"/>
      <c r="MRS16" s="383"/>
      <c r="MRT16" s="383"/>
      <c r="MRU16" s="383"/>
      <c r="MRV16" s="383"/>
      <c r="MRW16" s="383"/>
      <c r="MRX16" s="383"/>
      <c r="MRY16" s="383"/>
      <c r="MRZ16" s="383"/>
      <c r="MSA16" s="383"/>
      <c r="MSB16" s="383"/>
      <c r="MSC16" s="383"/>
      <c r="MSD16" s="383"/>
      <c r="MSE16" s="383"/>
      <c r="MSF16" s="383"/>
      <c r="MSG16" s="383"/>
      <c r="MSH16" s="383"/>
      <c r="MSI16" s="383"/>
      <c r="MSJ16" s="383"/>
      <c r="MSK16" s="383"/>
      <c r="MSL16" s="383"/>
      <c r="MSM16" s="383"/>
      <c r="MSN16" s="383"/>
      <c r="MSO16" s="383"/>
      <c r="MSP16" s="383"/>
      <c r="MSQ16" s="383"/>
      <c r="MSR16" s="383"/>
      <c r="MSS16" s="383"/>
      <c r="MST16" s="383"/>
      <c r="MSU16" s="383"/>
      <c r="MSV16" s="383"/>
      <c r="MSW16" s="383"/>
      <c r="MSX16" s="383"/>
      <c r="MSY16" s="383"/>
      <c r="MSZ16" s="383"/>
      <c r="MTA16" s="383"/>
      <c r="MTB16" s="383"/>
      <c r="MTC16" s="383"/>
      <c r="MTD16" s="383"/>
      <c r="MTE16" s="383"/>
      <c r="MTF16" s="383"/>
      <c r="MTG16" s="383"/>
      <c r="MTH16" s="383"/>
      <c r="MTI16" s="383"/>
      <c r="MTJ16" s="383"/>
      <c r="MTK16" s="383"/>
      <c r="MTL16" s="383"/>
      <c r="MTM16" s="383"/>
      <c r="MTN16" s="383"/>
      <c r="MTO16" s="383"/>
      <c r="MTP16" s="383"/>
      <c r="MTQ16" s="383"/>
      <c r="MTR16" s="383"/>
      <c r="MTS16" s="383"/>
      <c r="MTT16" s="383"/>
      <c r="MTU16" s="383"/>
      <c r="MTV16" s="383"/>
      <c r="MTW16" s="383"/>
      <c r="MTX16" s="383"/>
      <c r="MTY16" s="383"/>
      <c r="MTZ16" s="383"/>
      <c r="MUA16" s="383"/>
      <c r="MUB16" s="383"/>
      <c r="MUC16" s="383"/>
      <c r="MUD16" s="383"/>
      <c r="MUE16" s="383"/>
      <c r="MUF16" s="383"/>
      <c r="MUG16" s="383"/>
      <c r="MUH16" s="383"/>
      <c r="MUI16" s="383"/>
      <c r="MUJ16" s="383"/>
      <c r="MUK16" s="383"/>
      <c r="MUL16" s="383"/>
      <c r="MUM16" s="383"/>
      <c r="MUN16" s="383"/>
      <c r="MUO16" s="383"/>
      <c r="MUP16" s="383"/>
      <c r="MUQ16" s="383"/>
      <c r="MUR16" s="383"/>
      <c r="MUS16" s="383"/>
      <c r="MUT16" s="383"/>
      <c r="MUU16" s="383"/>
      <c r="MUV16" s="383"/>
      <c r="MUW16" s="383"/>
      <c r="MUX16" s="383"/>
      <c r="MUY16" s="383"/>
      <c r="MUZ16" s="383"/>
      <c r="MVA16" s="383"/>
      <c r="MVB16" s="383"/>
      <c r="MVC16" s="383"/>
      <c r="MVD16" s="383"/>
      <c r="MVE16" s="383"/>
      <c r="MVF16" s="383"/>
      <c r="MVG16" s="383"/>
      <c r="MVH16" s="383"/>
      <c r="MVI16" s="383"/>
      <c r="MVJ16" s="383"/>
      <c r="MVK16" s="383"/>
      <c r="MVL16" s="383"/>
      <c r="MVM16" s="383"/>
      <c r="MVN16" s="383"/>
      <c r="MVO16" s="383"/>
      <c r="MVP16" s="383"/>
      <c r="MVQ16" s="383"/>
      <c r="MVR16" s="383"/>
      <c r="MVS16" s="383"/>
      <c r="MVT16" s="383"/>
      <c r="MVU16" s="383"/>
      <c r="MVV16" s="383"/>
      <c r="MVW16" s="383"/>
      <c r="MVX16" s="383"/>
      <c r="MVY16" s="383"/>
      <c r="MVZ16" s="383"/>
      <c r="MWA16" s="383"/>
      <c r="MWB16" s="383"/>
      <c r="MWC16" s="383"/>
      <c r="MWD16" s="383"/>
      <c r="MWE16" s="383"/>
      <c r="MWF16" s="383"/>
      <c r="MWG16" s="383"/>
      <c r="MWH16" s="383"/>
      <c r="MWI16" s="383"/>
      <c r="MWJ16" s="383"/>
      <c r="MWK16" s="383"/>
      <c r="MWL16" s="383"/>
      <c r="MWM16" s="383"/>
      <c r="MWN16" s="383"/>
      <c r="MWO16" s="383"/>
      <c r="MWP16" s="383"/>
      <c r="MWQ16" s="383"/>
      <c r="MWR16" s="383"/>
      <c r="MWS16" s="383"/>
      <c r="MWT16" s="383"/>
      <c r="MWU16" s="383"/>
      <c r="MWV16" s="383"/>
      <c r="MWW16" s="383"/>
      <c r="MWX16" s="383"/>
      <c r="MWY16" s="383"/>
      <c r="MWZ16" s="383"/>
      <c r="MXA16" s="383"/>
      <c r="MXB16" s="383"/>
      <c r="MXC16" s="383"/>
      <c r="MXD16" s="383"/>
      <c r="MXE16" s="383"/>
      <c r="MXF16" s="383"/>
      <c r="MXG16" s="383"/>
      <c r="MXH16" s="383"/>
      <c r="MXI16" s="383"/>
      <c r="MXJ16" s="383"/>
      <c r="MXK16" s="383"/>
      <c r="MXL16" s="383"/>
      <c r="MXM16" s="383"/>
      <c r="MXN16" s="383"/>
      <c r="MXO16" s="383"/>
      <c r="MXP16" s="383"/>
      <c r="MXQ16" s="383"/>
      <c r="MXR16" s="383"/>
      <c r="MXS16" s="383"/>
      <c r="MXT16" s="383"/>
      <c r="MXU16" s="383"/>
      <c r="MXV16" s="383"/>
      <c r="MXW16" s="383"/>
      <c r="MXX16" s="383"/>
      <c r="MXY16" s="383"/>
      <c r="MXZ16" s="383"/>
      <c r="MYA16" s="383"/>
      <c r="MYB16" s="383"/>
      <c r="MYC16" s="383"/>
      <c r="MYD16" s="383"/>
      <c r="MYE16" s="383"/>
      <c r="MYF16" s="383"/>
      <c r="MYG16" s="383"/>
      <c r="MYH16" s="383"/>
      <c r="MYI16" s="383"/>
      <c r="MYJ16" s="383"/>
      <c r="MYK16" s="383"/>
      <c r="MYL16" s="383"/>
      <c r="MYM16" s="383"/>
      <c r="MYN16" s="383"/>
      <c r="MYO16" s="383"/>
      <c r="MYP16" s="383"/>
      <c r="MYQ16" s="383"/>
      <c r="MYR16" s="383"/>
      <c r="MYS16" s="383"/>
      <c r="MYT16" s="383"/>
      <c r="MYU16" s="383"/>
      <c r="MYV16" s="383"/>
      <c r="MYW16" s="383"/>
      <c r="MYX16" s="383"/>
      <c r="MYY16" s="383"/>
      <c r="MYZ16" s="383"/>
      <c r="MZA16" s="383"/>
      <c r="MZB16" s="383"/>
      <c r="MZC16" s="383"/>
      <c r="MZD16" s="383"/>
      <c r="MZE16" s="383"/>
      <c r="MZF16" s="383"/>
      <c r="MZG16" s="383"/>
      <c r="MZH16" s="383"/>
      <c r="MZI16" s="383"/>
      <c r="MZJ16" s="383"/>
      <c r="MZK16" s="383"/>
      <c r="MZL16" s="383"/>
      <c r="MZM16" s="383"/>
      <c r="MZN16" s="383"/>
      <c r="MZO16" s="383"/>
      <c r="MZP16" s="383"/>
      <c r="MZQ16" s="383"/>
      <c r="MZR16" s="383"/>
      <c r="MZS16" s="383"/>
      <c r="MZT16" s="383"/>
      <c r="MZU16" s="383"/>
      <c r="MZV16" s="383"/>
      <c r="MZW16" s="383"/>
      <c r="MZX16" s="383"/>
      <c r="MZY16" s="383"/>
      <c r="MZZ16" s="383"/>
      <c r="NAA16" s="383"/>
      <c r="NAB16" s="383"/>
      <c r="NAC16" s="383"/>
      <c r="NAD16" s="383"/>
      <c r="NAE16" s="383"/>
      <c r="NAF16" s="383"/>
      <c r="NAG16" s="383"/>
      <c r="NAH16" s="383"/>
      <c r="NAI16" s="383"/>
      <c r="NAJ16" s="383"/>
      <c r="NAK16" s="383"/>
      <c r="NAL16" s="383"/>
      <c r="NAM16" s="383"/>
      <c r="NAN16" s="383"/>
      <c r="NAO16" s="383"/>
      <c r="NAP16" s="383"/>
      <c r="NAQ16" s="383"/>
      <c r="NAR16" s="383"/>
      <c r="NAS16" s="383"/>
      <c r="NAT16" s="383"/>
      <c r="NAU16" s="383"/>
      <c r="NAV16" s="383"/>
      <c r="NAW16" s="383"/>
      <c r="NAX16" s="383"/>
      <c r="NAY16" s="383"/>
      <c r="NAZ16" s="383"/>
      <c r="NBA16" s="383"/>
      <c r="NBB16" s="383"/>
      <c r="NBC16" s="383"/>
      <c r="NBD16" s="383"/>
      <c r="NBE16" s="383"/>
      <c r="NBF16" s="383"/>
      <c r="NBG16" s="383"/>
      <c r="NBH16" s="383"/>
      <c r="NBI16" s="383"/>
      <c r="NBJ16" s="383"/>
      <c r="NBK16" s="383"/>
      <c r="NBL16" s="383"/>
      <c r="NBM16" s="383"/>
      <c r="NBN16" s="383"/>
      <c r="NBO16" s="383"/>
      <c r="NBP16" s="383"/>
      <c r="NBQ16" s="383"/>
      <c r="NBR16" s="383"/>
      <c r="NBS16" s="383"/>
      <c r="NBT16" s="383"/>
      <c r="NBU16" s="383"/>
      <c r="NBV16" s="383"/>
      <c r="NBW16" s="383"/>
      <c r="NBX16" s="383"/>
      <c r="NBY16" s="383"/>
      <c r="NBZ16" s="383"/>
      <c r="NCA16" s="383"/>
      <c r="NCB16" s="383"/>
      <c r="NCC16" s="383"/>
      <c r="NCD16" s="383"/>
      <c r="NCE16" s="383"/>
      <c r="NCF16" s="383"/>
      <c r="NCG16" s="383"/>
      <c r="NCH16" s="383"/>
      <c r="NCI16" s="383"/>
      <c r="NCJ16" s="383"/>
      <c r="NCK16" s="383"/>
      <c r="NCL16" s="383"/>
      <c r="NCM16" s="383"/>
      <c r="NCN16" s="383"/>
      <c r="NCO16" s="383"/>
      <c r="NCP16" s="383"/>
      <c r="NCQ16" s="383"/>
      <c r="NCR16" s="383"/>
      <c r="NCS16" s="383"/>
      <c r="NCT16" s="383"/>
      <c r="NCU16" s="383"/>
      <c r="NCV16" s="383"/>
      <c r="NCW16" s="383"/>
      <c r="NCX16" s="383"/>
      <c r="NCY16" s="383"/>
      <c r="NCZ16" s="383"/>
      <c r="NDA16" s="383"/>
      <c r="NDB16" s="383"/>
      <c r="NDC16" s="383"/>
      <c r="NDD16" s="383"/>
      <c r="NDE16" s="383"/>
      <c r="NDF16" s="383"/>
      <c r="NDG16" s="383"/>
      <c r="NDH16" s="383"/>
      <c r="NDI16" s="383"/>
      <c r="NDJ16" s="383"/>
      <c r="NDK16" s="383"/>
      <c r="NDL16" s="383"/>
      <c r="NDM16" s="383"/>
      <c r="NDN16" s="383"/>
      <c r="NDO16" s="383"/>
      <c r="NDP16" s="383"/>
      <c r="NDQ16" s="383"/>
      <c r="NDR16" s="383"/>
      <c r="NDS16" s="383"/>
      <c r="NDT16" s="383"/>
      <c r="NDU16" s="383"/>
      <c r="NDV16" s="383"/>
      <c r="NDW16" s="383"/>
      <c r="NDX16" s="383"/>
      <c r="NDY16" s="383"/>
      <c r="NDZ16" s="383"/>
      <c r="NEA16" s="383"/>
      <c r="NEB16" s="383"/>
      <c r="NEC16" s="383"/>
      <c r="NED16" s="383"/>
      <c r="NEE16" s="383"/>
      <c r="NEF16" s="383"/>
      <c r="NEG16" s="383"/>
      <c r="NEH16" s="383"/>
      <c r="NEI16" s="383"/>
      <c r="NEJ16" s="383"/>
      <c r="NEK16" s="383"/>
      <c r="NEL16" s="383"/>
      <c r="NEM16" s="383"/>
      <c r="NEN16" s="383"/>
      <c r="NEO16" s="383"/>
      <c r="NEP16" s="383"/>
      <c r="NEQ16" s="383"/>
      <c r="NER16" s="383"/>
      <c r="NES16" s="383"/>
      <c r="NET16" s="383"/>
      <c r="NEU16" s="383"/>
      <c r="NEV16" s="383"/>
      <c r="NEW16" s="383"/>
      <c r="NEX16" s="383"/>
      <c r="NEY16" s="383"/>
      <c r="NEZ16" s="383"/>
      <c r="NFA16" s="383"/>
      <c r="NFB16" s="383"/>
      <c r="NFC16" s="383"/>
      <c r="NFD16" s="383"/>
      <c r="NFE16" s="383"/>
      <c r="NFF16" s="383"/>
      <c r="NFG16" s="383"/>
      <c r="NFH16" s="383"/>
      <c r="NFI16" s="383"/>
      <c r="NFJ16" s="383"/>
      <c r="NFK16" s="383"/>
      <c r="NFL16" s="383"/>
      <c r="NFM16" s="383"/>
      <c r="NFN16" s="383"/>
      <c r="NFO16" s="383"/>
      <c r="NFP16" s="383"/>
      <c r="NFQ16" s="383"/>
      <c r="NFR16" s="383"/>
      <c r="NFS16" s="383"/>
      <c r="NFT16" s="383"/>
      <c r="NFU16" s="383"/>
      <c r="NFV16" s="383"/>
      <c r="NFW16" s="383"/>
      <c r="NFX16" s="383"/>
      <c r="NFY16" s="383"/>
      <c r="NFZ16" s="383"/>
      <c r="NGA16" s="383"/>
      <c r="NGB16" s="383"/>
      <c r="NGC16" s="383"/>
      <c r="NGD16" s="383"/>
      <c r="NGE16" s="383"/>
      <c r="NGF16" s="383"/>
      <c r="NGG16" s="383"/>
      <c r="NGH16" s="383"/>
      <c r="NGI16" s="383"/>
      <c r="NGJ16" s="383"/>
      <c r="NGK16" s="383"/>
      <c r="NGL16" s="383"/>
      <c r="NGM16" s="383"/>
      <c r="NGN16" s="383"/>
      <c r="NGO16" s="383"/>
      <c r="NGP16" s="383"/>
      <c r="NGQ16" s="383"/>
      <c r="NGR16" s="383"/>
      <c r="NGS16" s="383"/>
      <c r="NGT16" s="383"/>
      <c r="NGU16" s="383"/>
      <c r="NGV16" s="383"/>
      <c r="NGW16" s="383"/>
      <c r="NGX16" s="383"/>
      <c r="NGY16" s="383"/>
      <c r="NGZ16" s="383"/>
      <c r="NHA16" s="383"/>
      <c r="NHB16" s="383"/>
      <c r="NHC16" s="383"/>
      <c r="NHD16" s="383"/>
      <c r="NHE16" s="383"/>
      <c r="NHF16" s="383"/>
      <c r="NHG16" s="383"/>
      <c r="NHH16" s="383"/>
      <c r="NHI16" s="383"/>
      <c r="NHJ16" s="383"/>
      <c r="NHK16" s="383"/>
      <c r="NHL16" s="383"/>
      <c r="NHM16" s="383"/>
      <c r="NHN16" s="383"/>
      <c r="NHO16" s="383"/>
      <c r="NHP16" s="383"/>
      <c r="NHQ16" s="383"/>
      <c r="NHR16" s="383"/>
      <c r="NHS16" s="383"/>
      <c r="NHT16" s="383"/>
      <c r="NHU16" s="383"/>
      <c r="NHV16" s="383"/>
      <c r="NHW16" s="383"/>
      <c r="NHX16" s="383"/>
      <c r="NHY16" s="383"/>
      <c r="NHZ16" s="383"/>
      <c r="NIA16" s="383"/>
      <c r="NIB16" s="383"/>
      <c r="NIC16" s="383"/>
      <c r="NID16" s="383"/>
      <c r="NIE16" s="383"/>
      <c r="NIF16" s="383"/>
      <c r="NIG16" s="383"/>
      <c r="NIH16" s="383"/>
      <c r="NII16" s="383"/>
      <c r="NIJ16" s="383"/>
      <c r="NIK16" s="383"/>
      <c r="NIL16" s="383"/>
      <c r="NIM16" s="383"/>
      <c r="NIN16" s="383"/>
      <c r="NIO16" s="383"/>
      <c r="NIP16" s="383"/>
      <c r="NIQ16" s="383"/>
      <c r="NIR16" s="383"/>
      <c r="NIS16" s="383"/>
      <c r="NIT16" s="383"/>
      <c r="NIU16" s="383"/>
      <c r="NIV16" s="383"/>
      <c r="NIW16" s="383"/>
      <c r="NIX16" s="383"/>
      <c r="NIY16" s="383"/>
      <c r="NIZ16" s="383"/>
      <c r="NJA16" s="383"/>
      <c r="NJB16" s="383"/>
      <c r="NJC16" s="383"/>
      <c r="NJD16" s="383"/>
      <c r="NJE16" s="383"/>
      <c r="NJF16" s="383"/>
      <c r="NJG16" s="383"/>
      <c r="NJH16" s="383"/>
      <c r="NJI16" s="383"/>
      <c r="NJJ16" s="383"/>
      <c r="NJK16" s="383"/>
      <c r="NJL16" s="383"/>
      <c r="NJM16" s="383"/>
      <c r="NJN16" s="383"/>
      <c r="NJO16" s="383"/>
      <c r="NJP16" s="383"/>
      <c r="NJQ16" s="383"/>
      <c r="NJR16" s="383"/>
      <c r="NJS16" s="383"/>
      <c r="NJT16" s="383"/>
      <c r="NJU16" s="383"/>
      <c r="NJV16" s="383"/>
      <c r="NJW16" s="383"/>
      <c r="NJX16" s="383"/>
      <c r="NJY16" s="383"/>
      <c r="NJZ16" s="383"/>
      <c r="NKA16" s="383"/>
      <c r="NKB16" s="383"/>
      <c r="NKC16" s="383"/>
      <c r="NKD16" s="383"/>
      <c r="NKE16" s="383"/>
      <c r="NKF16" s="383"/>
      <c r="NKG16" s="383"/>
      <c r="NKH16" s="383"/>
      <c r="NKI16" s="383"/>
      <c r="NKJ16" s="383"/>
      <c r="NKK16" s="383"/>
      <c r="NKL16" s="383"/>
      <c r="NKM16" s="383"/>
      <c r="NKN16" s="383"/>
      <c r="NKO16" s="383"/>
      <c r="NKP16" s="383"/>
      <c r="NKQ16" s="383"/>
      <c r="NKR16" s="383"/>
      <c r="NKS16" s="383"/>
      <c r="NKT16" s="383"/>
      <c r="NKU16" s="383"/>
      <c r="NKV16" s="383"/>
      <c r="NKW16" s="383"/>
      <c r="NKX16" s="383"/>
      <c r="NKY16" s="383"/>
      <c r="NKZ16" s="383"/>
      <c r="NLA16" s="383"/>
      <c r="NLB16" s="383"/>
      <c r="NLC16" s="383"/>
      <c r="NLD16" s="383"/>
      <c r="NLE16" s="383"/>
      <c r="NLF16" s="383"/>
      <c r="NLG16" s="383"/>
      <c r="NLH16" s="383"/>
      <c r="NLI16" s="383"/>
      <c r="NLJ16" s="383"/>
      <c r="NLK16" s="383"/>
      <c r="NLL16" s="383"/>
      <c r="NLM16" s="383"/>
      <c r="NLN16" s="383"/>
      <c r="NLO16" s="383"/>
      <c r="NLP16" s="383"/>
      <c r="NLQ16" s="383"/>
      <c r="NLR16" s="383"/>
      <c r="NLS16" s="383"/>
      <c r="NLT16" s="383"/>
      <c r="NLU16" s="383"/>
      <c r="NLV16" s="383"/>
      <c r="NLW16" s="383"/>
      <c r="NLX16" s="383"/>
      <c r="NLY16" s="383"/>
      <c r="NLZ16" s="383"/>
      <c r="NMA16" s="383"/>
      <c r="NMB16" s="383"/>
      <c r="NMC16" s="383"/>
      <c r="NMD16" s="383"/>
      <c r="NME16" s="383"/>
      <c r="NMF16" s="383"/>
      <c r="NMG16" s="383"/>
      <c r="NMH16" s="383"/>
      <c r="NMI16" s="383"/>
      <c r="NMJ16" s="383"/>
      <c r="NMK16" s="383"/>
      <c r="NML16" s="383"/>
      <c r="NMM16" s="383"/>
      <c r="NMN16" s="383"/>
      <c r="NMO16" s="383"/>
      <c r="NMP16" s="383"/>
      <c r="NMQ16" s="383"/>
      <c r="NMR16" s="383"/>
      <c r="NMS16" s="383"/>
      <c r="NMT16" s="383"/>
      <c r="NMU16" s="383"/>
      <c r="NMV16" s="383"/>
      <c r="NMW16" s="383"/>
      <c r="NMX16" s="383"/>
      <c r="NMY16" s="383"/>
      <c r="NMZ16" s="383"/>
      <c r="NNA16" s="383"/>
      <c r="NNB16" s="383"/>
      <c r="NNC16" s="383"/>
      <c r="NND16" s="383"/>
      <c r="NNE16" s="383"/>
      <c r="NNF16" s="383"/>
      <c r="NNG16" s="383"/>
      <c r="NNH16" s="383"/>
      <c r="NNI16" s="383"/>
      <c r="NNJ16" s="383"/>
      <c r="NNK16" s="383"/>
      <c r="NNL16" s="383"/>
      <c r="NNM16" s="383"/>
      <c r="NNN16" s="383"/>
      <c r="NNO16" s="383"/>
      <c r="NNP16" s="383"/>
      <c r="NNQ16" s="383"/>
      <c r="NNR16" s="383"/>
      <c r="NNS16" s="383"/>
      <c r="NNT16" s="383"/>
      <c r="NNU16" s="383"/>
      <c r="NNV16" s="383"/>
      <c r="NNW16" s="383"/>
      <c r="NNX16" s="383"/>
      <c r="NNY16" s="383"/>
      <c r="NNZ16" s="383"/>
      <c r="NOA16" s="383"/>
      <c r="NOB16" s="383"/>
      <c r="NOC16" s="383"/>
      <c r="NOD16" s="383"/>
      <c r="NOE16" s="383"/>
      <c r="NOF16" s="383"/>
      <c r="NOG16" s="383"/>
      <c r="NOH16" s="383"/>
      <c r="NOI16" s="383"/>
      <c r="NOJ16" s="383"/>
      <c r="NOK16" s="383"/>
      <c r="NOL16" s="383"/>
      <c r="NOM16" s="383"/>
      <c r="NON16" s="383"/>
      <c r="NOO16" s="383"/>
      <c r="NOP16" s="383"/>
      <c r="NOQ16" s="383"/>
      <c r="NOR16" s="383"/>
      <c r="NOS16" s="383"/>
      <c r="NOT16" s="383"/>
      <c r="NOU16" s="383"/>
      <c r="NOV16" s="383"/>
      <c r="NOW16" s="383"/>
      <c r="NOX16" s="383"/>
      <c r="NOY16" s="383"/>
      <c r="NOZ16" s="383"/>
      <c r="NPA16" s="383"/>
      <c r="NPB16" s="383"/>
      <c r="NPC16" s="383"/>
      <c r="NPD16" s="383"/>
      <c r="NPE16" s="383"/>
      <c r="NPF16" s="383"/>
      <c r="NPG16" s="383"/>
      <c r="NPH16" s="383"/>
      <c r="NPI16" s="383"/>
      <c r="NPJ16" s="383"/>
      <c r="NPK16" s="383"/>
      <c r="NPL16" s="383"/>
      <c r="NPM16" s="383"/>
      <c r="NPN16" s="383"/>
      <c r="NPO16" s="383"/>
      <c r="NPP16" s="383"/>
      <c r="NPQ16" s="383"/>
      <c r="NPR16" s="383"/>
      <c r="NPS16" s="383"/>
      <c r="NPT16" s="383"/>
      <c r="NPU16" s="383"/>
      <c r="NPV16" s="383"/>
      <c r="NPW16" s="383"/>
      <c r="NPX16" s="383"/>
      <c r="NPY16" s="383"/>
      <c r="NPZ16" s="383"/>
      <c r="NQA16" s="383"/>
      <c r="NQB16" s="383"/>
      <c r="NQC16" s="383"/>
      <c r="NQD16" s="383"/>
      <c r="NQE16" s="383"/>
      <c r="NQF16" s="383"/>
      <c r="NQG16" s="383"/>
      <c r="NQH16" s="383"/>
      <c r="NQI16" s="383"/>
      <c r="NQJ16" s="383"/>
      <c r="NQK16" s="383"/>
      <c r="NQL16" s="383"/>
      <c r="NQM16" s="383"/>
      <c r="NQN16" s="383"/>
      <c r="NQO16" s="383"/>
      <c r="NQP16" s="383"/>
      <c r="NQQ16" s="383"/>
      <c r="NQR16" s="383"/>
      <c r="NQS16" s="383"/>
      <c r="NQT16" s="383"/>
      <c r="NQU16" s="383"/>
      <c r="NQV16" s="383"/>
      <c r="NQW16" s="383"/>
      <c r="NQX16" s="383"/>
      <c r="NQY16" s="383"/>
      <c r="NQZ16" s="383"/>
      <c r="NRA16" s="383"/>
      <c r="NRB16" s="383"/>
      <c r="NRC16" s="383"/>
      <c r="NRD16" s="383"/>
      <c r="NRE16" s="383"/>
      <c r="NRF16" s="383"/>
      <c r="NRG16" s="383"/>
      <c r="NRH16" s="383"/>
      <c r="NRI16" s="383"/>
      <c r="NRJ16" s="383"/>
      <c r="NRK16" s="383"/>
      <c r="NRL16" s="383"/>
      <c r="NRM16" s="383"/>
      <c r="NRN16" s="383"/>
      <c r="NRO16" s="383"/>
      <c r="NRP16" s="383"/>
      <c r="NRQ16" s="383"/>
      <c r="NRR16" s="383"/>
      <c r="NRS16" s="383"/>
      <c r="NRT16" s="383"/>
      <c r="NRU16" s="383"/>
      <c r="NRV16" s="383"/>
      <c r="NRW16" s="383"/>
      <c r="NRX16" s="383"/>
      <c r="NRY16" s="383"/>
      <c r="NRZ16" s="383"/>
      <c r="NSA16" s="383"/>
      <c r="NSB16" s="383"/>
      <c r="NSC16" s="383"/>
      <c r="NSD16" s="383"/>
      <c r="NSE16" s="383"/>
      <c r="NSF16" s="383"/>
      <c r="NSG16" s="383"/>
      <c r="NSH16" s="383"/>
      <c r="NSI16" s="383"/>
      <c r="NSJ16" s="383"/>
      <c r="NSK16" s="383"/>
      <c r="NSL16" s="383"/>
      <c r="NSM16" s="383"/>
      <c r="NSN16" s="383"/>
      <c r="NSO16" s="383"/>
      <c r="NSP16" s="383"/>
      <c r="NSQ16" s="383"/>
      <c r="NSR16" s="383"/>
      <c r="NSS16" s="383"/>
      <c r="NST16" s="383"/>
      <c r="NSU16" s="383"/>
      <c r="NSV16" s="383"/>
      <c r="NSW16" s="383"/>
      <c r="NSX16" s="383"/>
      <c r="NSY16" s="383"/>
      <c r="NSZ16" s="383"/>
      <c r="NTA16" s="383"/>
      <c r="NTB16" s="383"/>
      <c r="NTC16" s="383"/>
      <c r="NTD16" s="383"/>
      <c r="NTE16" s="383"/>
      <c r="NTF16" s="383"/>
      <c r="NTG16" s="383"/>
      <c r="NTH16" s="383"/>
      <c r="NTI16" s="383"/>
      <c r="NTJ16" s="383"/>
      <c r="NTK16" s="383"/>
      <c r="NTL16" s="383"/>
      <c r="NTM16" s="383"/>
      <c r="NTN16" s="383"/>
      <c r="NTO16" s="383"/>
      <c r="NTP16" s="383"/>
      <c r="NTQ16" s="383"/>
      <c r="NTR16" s="383"/>
      <c r="NTS16" s="383"/>
      <c r="NTT16" s="383"/>
      <c r="NTU16" s="383"/>
      <c r="NTV16" s="383"/>
      <c r="NTW16" s="383"/>
      <c r="NTX16" s="383"/>
      <c r="NTY16" s="383"/>
      <c r="NTZ16" s="383"/>
      <c r="NUA16" s="383"/>
      <c r="NUB16" s="383"/>
      <c r="NUC16" s="383"/>
      <c r="NUD16" s="383"/>
      <c r="NUE16" s="383"/>
      <c r="NUF16" s="383"/>
      <c r="NUG16" s="383"/>
      <c r="NUH16" s="383"/>
      <c r="NUI16" s="383"/>
      <c r="NUJ16" s="383"/>
      <c r="NUK16" s="383"/>
      <c r="NUL16" s="383"/>
      <c r="NUM16" s="383"/>
      <c r="NUN16" s="383"/>
      <c r="NUO16" s="383"/>
      <c r="NUP16" s="383"/>
      <c r="NUQ16" s="383"/>
      <c r="NUR16" s="383"/>
      <c r="NUS16" s="383"/>
      <c r="NUT16" s="383"/>
      <c r="NUU16" s="383"/>
      <c r="NUV16" s="383"/>
      <c r="NUW16" s="383"/>
      <c r="NUX16" s="383"/>
      <c r="NUY16" s="383"/>
      <c r="NUZ16" s="383"/>
      <c r="NVA16" s="383"/>
      <c r="NVB16" s="383"/>
      <c r="NVC16" s="383"/>
      <c r="NVD16" s="383"/>
      <c r="NVE16" s="383"/>
      <c r="NVF16" s="383"/>
      <c r="NVG16" s="383"/>
      <c r="NVH16" s="383"/>
      <c r="NVI16" s="383"/>
      <c r="NVJ16" s="383"/>
      <c r="NVK16" s="383"/>
      <c r="NVL16" s="383"/>
      <c r="NVM16" s="383"/>
      <c r="NVN16" s="383"/>
      <c r="NVO16" s="383"/>
      <c r="NVP16" s="383"/>
      <c r="NVQ16" s="383"/>
      <c r="NVR16" s="383"/>
      <c r="NVS16" s="383"/>
      <c r="NVT16" s="383"/>
      <c r="NVU16" s="383"/>
      <c r="NVV16" s="383"/>
      <c r="NVW16" s="383"/>
      <c r="NVX16" s="383"/>
      <c r="NVY16" s="383"/>
      <c r="NVZ16" s="383"/>
      <c r="NWA16" s="383"/>
      <c r="NWB16" s="383"/>
      <c r="NWC16" s="383"/>
      <c r="NWD16" s="383"/>
      <c r="NWE16" s="383"/>
      <c r="NWF16" s="383"/>
      <c r="NWG16" s="383"/>
      <c r="NWH16" s="383"/>
      <c r="NWI16" s="383"/>
      <c r="NWJ16" s="383"/>
      <c r="NWK16" s="383"/>
      <c r="NWL16" s="383"/>
      <c r="NWM16" s="383"/>
      <c r="NWN16" s="383"/>
      <c r="NWO16" s="383"/>
      <c r="NWP16" s="383"/>
      <c r="NWQ16" s="383"/>
      <c r="NWR16" s="383"/>
      <c r="NWS16" s="383"/>
      <c r="NWT16" s="383"/>
      <c r="NWU16" s="383"/>
      <c r="NWV16" s="383"/>
      <c r="NWW16" s="383"/>
      <c r="NWX16" s="383"/>
      <c r="NWY16" s="383"/>
      <c r="NWZ16" s="383"/>
      <c r="NXA16" s="383"/>
      <c r="NXB16" s="383"/>
      <c r="NXC16" s="383"/>
      <c r="NXD16" s="383"/>
      <c r="NXE16" s="383"/>
      <c r="NXF16" s="383"/>
      <c r="NXG16" s="383"/>
      <c r="NXH16" s="383"/>
      <c r="NXI16" s="383"/>
      <c r="NXJ16" s="383"/>
      <c r="NXK16" s="383"/>
      <c r="NXL16" s="383"/>
      <c r="NXM16" s="383"/>
      <c r="NXN16" s="383"/>
      <c r="NXO16" s="383"/>
      <c r="NXP16" s="383"/>
      <c r="NXQ16" s="383"/>
      <c r="NXR16" s="383"/>
      <c r="NXS16" s="383"/>
      <c r="NXT16" s="383"/>
      <c r="NXU16" s="383"/>
      <c r="NXV16" s="383"/>
      <c r="NXW16" s="383"/>
      <c r="NXX16" s="383"/>
      <c r="NXY16" s="383"/>
      <c r="NXZ16" s="383"/>
      <c r="NYA16" s="383"/>
      <c r="NYB16" s="383"/>
      <c r="NYC16" s="383"/>
      <c r="NYD16" s="383"/>
      <c r="NYE16" s="383"/>
      <c r="NYF16" s="383"/>
      <c r="NYG16" s="383"/>
      <c r="NYH16" s="383"/>
      <c r="NYI16" s="383"/>
      <c r="NYJ16" s="383"/>
      <c r="NYK16" s="383"/>
      <c r="NYL16" s="383"/>
      <c r="NYM16" s="383"/>
      <c r="NYN16" s="383"/>
      <c r="NYO16" s="383"/>
      <c r="NYP16" s="383"/>
      <c r="NYQ16" s="383"/>
      <c r="NYR16" s="383"/>
      <c r="NYS16" s="383"/>
      <c r="NYT16" s="383"/>
      <c r="NYU16" s="383"/>
      <c r="NYV16" s="383"/>
      <c r="NYW16" s="383"/>
      <c r="NYX16" s="383"/>
      <c r="NYY16" s="383"/>
      <c r="NYZ16" s="383"/>
      <c r="NZA16" s="383"/>
      <c r="NZB16" s="383"/>
      <c r="NZC16" s="383"/>
      <c r="NZD16" s="383"/>
      <c r="NZE16" s="383"/>
      <c r="NZF16" s="383"/>
      <c r="NZG16" s="383"/>
      <c r="NZH16" s="383"/>
      <c r="NZI16" s="383"/>
      <c r="NZJ16" s="383"/>
      <c r="NZK16" s="383"/>
      <c r="NZL16" s="383"/>
      <c r="NZM16" s="383"/>
      <c r="NZN16" s="383"/>
      <c r="NZO16" s="383"/>
      <c r="NZP16" s="383"/>
      <c r="NZQ16" s="383"/>
      <c r="NZR16" s="383"/>
      <c r="NZS16" s="383"/>
      <c r="NZT16" s="383"/>
      <c r="NZU16" s="383"/>
      <c r="NZV16" s="383"/>
      <c r="NZW16" s="383"/>
      <c r="NZX16" s="383"/>
      <c r="NZY16" s="383"/>
      <c r="NZZ16" s="383"/>
      <c r="OAA16" s="383"/>
      <c r="OAB16" s="383"/>
      <c r="OAC16" s="383"/>
      <c r="OAD16" s="383"/>
      <c r="OAE16" s="383"/>
      <c r="OAF16" s="383"/>
      <c r="OAG16" s="383"/>
      <c r="OAH16" s="383"/>
      <c r="OAI16" s="383"/>
      <c r="OAJ16" s="383"/>
      <c r="OAK16" s="383"/>
      <c r="OAL16" s="383"/>
      <c r="OAM16" s="383"/>
      <c r="OAN16" s="383"/>
      <c r="OAO16" s="383"/>
      <c r="OAP16" s="383"/>
      <c r="OAQ16" s="383"/>
      <c r="OAR16" s="383"/>
      <c r="OAS16" s="383"/>
      <c r="OAT16" s="383"/>
      <c r="OAU16" s="383"/>
      <c r="OAV16" s="383"/>
      <c r="OAW16" s="383"/>
      <c r="OAX16" s="383"/>
      <c r="OAY16" s="383"/>
      <c r="OAZ16" s="383"/>
      <c r="OBA16" s="383"/>
      <c r="OBB16" s="383"/>
      <c r="OBC16" s="383"/>
      <c r="OBD16" s="383"/>
      <c r="OBE16" s="383"/>
      <c r="OBF16" s="383"/>
      <c r="OBG16" s="383"/>
      <c r="OBH16" s="383"/>
      <c r="OBI16" s="383"/>
      <c r="OBJ16" s="383"/>
      <c r="OBK16" s="383"/>
      <c r="OBL16" s="383"/>
      <c r="OBM16" s="383"/>
      <c r="OBN16" s="383"/>
      <c r="OBO16" s="383"/>
      <c r="OBP16" s="383"/>
      <c r="OBQ16" s="383"/>
      <c r="OBR16" s="383"/>
      <c r="OBS16" s="383"/>
      <c r="OBT16" s="383"/>
      <c r="OBU16" s="383"/>
      <c r="OBV16" s="383"/>
      <c r="OBW16" s="383"/>
      <c r="OBX16" s="383"/>
      <c r="OBY16" s="383"/>
      <c r="OBZ16" s="383"/>
      <c r="OCA16" s="383"/>
      <c r="OCB16" s="383"/>
      <c r="OCC16" s="383"/>
      <c r="OCD16" s="383"/>
      <c r="OCE16" s="383"/>
      <c r="OCF16" s="383"/>
      <c r="OCG16" s="383"/>
      <c r="OCH16" s="383"/>
      <c r="OCI16" s="383"/>
      <c r="OCJ16" s="383"/>
      <c r="OCK16" s="383"/>
      <c r="OCL16" s="383"/>
      <c r="OCM16" s="383"/>
      <c r="OCN16" s="383"/>
      <c r="OCO16" s="383"/>
      <c r="OCP16" s="383"/>
      <c r="OCQ16" s="383"/>
      <c r="OCR16" s="383"/>
      <c r="OCS16" s="383"/>
      <c r="OCT16" s="383"/>
      <c r="OCU16" s="383"/>
      <c r="OCV16" s="383"/>
      <c r="OCW16" s="383"/>
      <c r="OCX16" s="383"/>
      <c r="OCY16" s="383"/>
      <c r="OCZ16" s="383"/>
      <c r="ODA16" s="383"/>
      <c r="ODB16" s="383"/>
      <c r="ODC16" s="383"/>
      <c r="ODD16" s="383"/>
      <c r="ODE16" s="383"/>
      <c r="ODF16" s="383"/>
      <c r="ODG16" s="383"/>
      <c r="ODH16" s="383"/>
      <c r="ODI16" s="383"/>
      <c r="ODJ16" s="383"/>
      <c r="ODK16" s="383"/>
      <c r="ODL16" s="383"/>
      <c r="ODM16" s="383"/>
      <c r="ODN16" s="383"/>
      <c r="ODO16" s="383"/>
      <c r="ODP16" s="383"/>
      <c r="ODQ16" s="383"/>
      <c r="ODR16" s="383"/>
      <c r="ODS16" s="383"/>
      <c r="ODT16" s="383"/>
      <c r="ODU16" s="383"/>
      <c r="ODV16" s="383"/>
      <c r="ODW16" s="383"/>
      <c r="ODX16" s="383"/>
      <c r="ODY16" s="383"/>
      <c r="ODZ16" s="383"/>
      <c r="OEA16" s="383"/>
      <c r="OEB16" s="383"/>
      <c r="OEC16" s="383"/>
      <c r="OED16" s="383"/>
      <c r="OEE16" s="383"/>
      <c r="OEF16" s="383"/>
      <c r="OEG16" s="383"/>
      <c r="OEH16" s="383"/>
      <c r="OEI16" s="383"/>
      <c r="OEJ16" s="383"/>
      <c r="OEK16" s="383"/>
      <c r="OEL16" s="383"/>
      <c r="OEM16" s="383"/>
      <c r="OEN16" s="383"/>
      <c r="OEO16" s="383"/>
      <c r="OEP16" s="383"/>
      <c r="OEQ16" s="383"/>
      <c r="OER16" s="383"/>
      <c r="OES16" s="383"/>
      <c r="OET16" s="383"/>
      <c r="OEU16" s="383"/>
      <c r="OEV16" s="383"/>
      <c r="OEW16" s="383"/>
      <c r="OEX16" s="383"/>
      <c r="OEY16" s="383"/>
      <c r="OEZ16" s="383"/>
      <c r="OFA16" s="383"/>
      <c r="OFB16" s="383"/>
      <c r="OFC16" s="383"/>
      <c r="OFD16" s="383"/>
      <c r="OFE16" s="383"/>
      <c r="OFF16" s="383"/>
      <c r="OFG16" s="383"/>
      <c r="OFH16" s="383"/>
      <c r="OFI16" s="383"/>
      <c r="OFJ16" s="383"/>
      <c r="OFK16" s="383"/>
      <c r="OFL16" s="383"/>
      <c r="OFM16" s="383"/>
      <c r="OFN16" s="383"/>
      <c r="OFO16" s="383"/>
      <c r="OFP16" s="383"/>
      <c r="OFQ16" s="383"/>
      <c r="OFR16" s="383"/>
      <c r="OFS16" s="383"/>
      <c r="OFT16" s="383"/>
      <c r="OFU16" s="383"/>
      <c r="OFV16" s="383"/>
      <c r="OFW16" s="383"/>
      <c r="OFX16" s="383"/>
      <c r="OFY16" s="383"/>
      <c r="OFZ16" s="383"/>
      <c r="OGA16" s="383"/>
      <c r="OGB16" s="383"/>
      <c r="OGC16" s="383"/>
      <c r="OGD16" s="383"/>
      <c r="OGE16" s="383"/>
      <c r="OGF16" s="383"/>
      <c r="OGG16" s="383"/>
      <c r="OGH16" s="383"/>
      <c r="OGI16" s="383"/>
      <c r="OGJ16" s="383"/>
      <c r="OGK16" s="383"/>
      <c r="OGL16" s="383"/>
      <c r="OGM16" s="383"/>
      <c r="OGN16" s="383"/>
      <c r="OGO16" s="383"/>
      <c r="OGP16" s="383"/>
      <c r="OGQ16" s="383"/>
      <c r="OGR16" s="383"/>
      <c r="OGS16" s="383"/>
      <c r="OGT16" s="383"/>
      <c r="OGU16" s="383"/>
      <c r="OGV16" s="383"/>
      <c r="OGW16" s="383"/>
      <c r="OGX16" s="383"/>
      <c r="OGY16" s="383"/>
      <c r="OGZ16" s="383"/>
      <c r="OHA16" s="383"/>
      <c r="OHB16" s="383"/>
      <c r="OHC16" s="383"/>
      <c r="OHD16" s="383"/>
      <c r="OHE16" s="383"/>
      <c r="OHF16" s="383"/>
      <c r="OHG16" s="383"/>
      <c r="OHH16" s="383"/>
      <c r="OHI16" s="383"/>
      <c r="OHJ16" s="383"/>
      <c r="OHK16" s="383"/>
      <c r="OHL16" s="383"/>
      <c r="OHM16" s="383"/>
      <c r="OHN16" s="383"/>
      <c r="OHO16" s="383"/>
      <c r="OHP16" s="383"/>
      <c r="OHQ16" s="383"/>
      <c r="OHR16" s="383"/>
      <c r="OHS16" s="383"/>
      <c r="OHT16" s="383"/>
      <c r="OHU16" s="383"/>
      <c r="OHV16" s="383"/>
      <c r="OHW16" s="383"/>
      <c r="OHX16" s="383"/>
      <c r="OHY16" s="383"/>
      <c r="OHZ16" s="383"/>
      <c r="OIA16" s="383"/>
      <c r="OIB16" s="383"/>
      <c r="OIC16" s="383"/>
      <c r="OID16" s="383"/>
      <c r="OIE16" s="383"/>
      <c r="OIF16" s="383"/>
      <c r="OIG16" s="383"/>
      <c r="OIH16" s="383"/>
      <c r="OII16" s="383"/>
      <c r="OIJ16" s="383"/>
      <c r="OIK16" s="383"/>
      <c r="OIL16" s="383"/>
      <c r="OIM16" s="383"/>
      <c r="OIN16" s="383"/>
      <c r="OIO16" s="383"/>
      <c r="OIP16" s="383"/>
      <c r="OIQ16" s="383"/>
      <c r="OIR16" s="383"/>
      <c r="OIS16" s="383"/>
      <c r="OIT16" s="383"/>
      <c r="OIU16" s="383"/>
      <c r="OIV16" s="383"/>
      <c r="OIW16" s="383"/>
      <c r="OIX16" s="383"/>
      <c r="OIY16" s="383"/>
      <c r="OIZ16" s="383"/>
      <c r="OJA16" s="383"/>
      <c r="OJB16" s="383"/>
      <c r="OJC16" s="383"/>
      <c r="OJD16" s="383"/>
      <c r="OJE16" s="383"/>
      <c r="OJF16" s="383"/>
      <c r="OJG16" s="383"/>
      <c r="OJH16" s="383"/>
      <c r="OJI16" s="383"/>
      <c r="OJJ16" s="383"/>
      <c r="OJK16" s="383"/>
      <c r="OJL16" s="383"/>
      <c r="OJM16" s="383"/>
      <c r="OJN16" s="383"/>
      <c r="OJO16" s="383"/>
      <c r="OJP16" s="383"/>
      <c r="OJQ16" s="383"/>
      <c r="OJR16" s="383"/>
      <c r="OJS16" s="383"/>
      <c r="OJT16" s="383"/>
      <c r="OJU16" s="383"/>
      <c r="OJV16" s="383"/>
      <c r="OJW16" s="383"/>
      <c r="OJX16" s="383"/>
      <c r="OJY16" s="383"/>
      <c r="OJZ16" s="383"/>
      <c r="OKA16" s="383"/>
      <c r="OKB16" s="383"/>
      <c r="OKC16" s="383"/>
      <c r="OKD16" s="383"/>
      <c r="OKE16" s="383"/>
      <c r="OKF16" s="383"/>
      <c r="OKG16" s="383"/>
      <c r="OKH16" s="383"/>
      <c r="OKI16" s="383"/>
      <c r="OKJ16" s="383"/>
      <c r="OKK16" s="383"/>
      <c r="OKL16" s="383"/>
      <c r="OKM16" s="383"/>
      <c r="OKN16" s="383"/>
      <c r="OKO16" s="383"/>
      <c r="OKP16" s="383"/>
      <c r="OKQ16" s="383"/>
      <c r="OKR16" s="383"/>
      <c r="OKS16" s="383"/>
      <c r="OKT16" s="383"/>
      <c r="OKU16" s="383"/>
      <c r="OKV16" s="383"/>
      <c r="OKW16" s="383"/>
      <c r="OKX16" s="383"/>
      <c r="OKY16" s="383"/>
      <c r="OKZ16" s="383"/>
      <c r="OLA16" s="383"/>
      <c r="OLB16" s="383"/>
      <c r="OLC16" s="383"/>
      <c r="OLD16" s="383"/>
      <c r="OLE16" s="383"/>
      <c r="OLF16" s="383"/>
      <c r="OLG16" s="383"/>
      <c r="OLH16" s="383"/>
      <c r="OLI16" s="383"/>
      <c r="OLJ16" s="383"/>
      <c r="OLK16" s="383"/>
      <c r="OLL16" s="383"/>
      <c r="OLM16" s="383"/>
      <c r="OLN16" s="383"/>
      <c r="OLO16" s="383"/>
      <c r="OLP16" s="383"/>
      <c r="OLQ16" s="383"/>
      <c r="OLR16" s="383"/>
      <c r="OLS16" s="383"/>
      <c r="OLT16" s="383"/>
      <c r="OLU16" s="383"/>
      <c r="OLV16" s="383"/>
      <c r="OLW16" s="383"/>
      <c r="OLX16" s="383"/>
      <c r="OLY16" s="383"/>
      <c r="OLZ16" s="383"/>
      <c r="OMA16" s="383"/>
      <c r="OMB16" s="383"/>
      <c r="OMC16" s="383"/>
      <c r="OMD16" s="383"/>
      <c r="OME16" s="383"/>
      <c r="OMF16" s="383"/>
      <c r="OMG16" s="383"/>
      <c r="OMH16" s="383"/>
      <c r="OMI16" s="383"/>
      <c r="OMJ16" s="383"/>
      <c r="OMK16" s="383"/>
      <c r="OML16" s="383"/>
      <c r="OMM16" s="383"/>
      <c r="OMN16" s="383"/>
      <c r="OMO16" s="383"/>
      <c r="OMP16" s="383"/>
      <c r="OMQ16" s="383"/>
      <c r="OMR16" s="383"/>
      <c r="OMS16" s="383"/>
      <c r="OMT16" s="383"/>
      <c r="OMU16" s="383"/>
      <c r="OMV16" s="383"/>
      <c r="OMW16" s="383"/>
      <c r="OMX16" s="383"/>
      <c r="OMY16" s="383"/>
      <c r="OMZ16" s="383"/>
      <c r="ONA16" s="383"/>
      <c r="ONB16" s="383"/>
      <c r="ONC16" s="383"/>
      <c r="OND16" s="383"/>
      <c r="ONE16" s="383"/>
      <c r="ONF16" s="383"/>
      <c r="ONG16" s="383"/>
      <c r="ONH16" s="383"/>
      <c r="ONI16" s="383"/>
      <c r="ONJ16" s="383"/>
      <c r="ONK16" s="383"/>
      <c r="ONL16" s="383"/>
      <c r="ONM16" s="383"/>
      <c r="ONN16" s="383"/>
      <c r="ONO16" s="383"/>
      <c r="ONP16" s="383"/>
      <c r="ONQ16" s="383"/>
      <c r="ONR16" s="383"/>
      <c r="ONS16" s="383"/>
      <c r="ONT16" s="383"/>
      <c r="ONU16" s="383"/>
      <c r="ONV16" s="383"/>
      <c r="ONW16" s="383"/>
      <c r="ONX16" s="383"/>
      <c r="ONY16" s="383"/>
      <c r="ONZ16" s="383"/>
      <c r="OOA16" s="383"/>
      <c r="OOB16" s="383"/>
      <c r="OOC16" s="383"/>
      <c r="OOD16" s="383"/>
      <c r="OOE16" s="383"/>
      <c r="OOF16" s="383"/>
      <c r="OOG16" s="383"/>
      <c r="OOH16" s="383"/>
      <c r="OOI16" s="383"/>
      <c r="OOJ16" s="383"/>
      <c r="OOK16" s="383"/>
      <c r="OOL16" s="383"/>
      <c r="OOM16" s="383"/>
      <c r="OON16" s="383"/>
      <c r="OOO16" s="383"/>
      <c r="OOP16" s="383"/>
      <c r="OOQ16" s="383"/>
      <c r="OOR16" s="383"/>
      <c r="OOS16" s="383"/>
      <c r="OOT16" s="383"/>
      <c r="OOU16" s="383"/>
      <c r="OOV16" s="383"/>
      <c r="OOW16" s="383"/>
      <c r="OOX16" s="383"/>
      <c r="OOY16" s="383"/>
      <c r="OOZ16" s="383"/>
      <c r="OPA16" s="383"/>
      <c r="OPB16" s="383"/>
      <c r="OPC16" s="383"/>
      <c r="OPD16" s="383"/>
      <c r="OPE16" s="383"/>
      <c r="OPF16" s="383"/>
      <c r="OPG16" s="383"/>
      <c r="OPH16" s="383"/>
      <c r="OPI16" s="383"/>
      <c r="OPJ16" s="383"/>
      <c r="OPK16" s="383"/>
      <c r="OPL16" s="383"/>
      <c r="OPM16" s="383"/>
      <c r="OPN16" s="383"/>
      <c r="OPO16" s="383"/>
      <c r="OPP16" s="383"/>
      <c r="OPQ16" s="383"/>
      <c r="OPR16" s="383"/>
      <c r="OPS16" s="383"/>
      <c r="OPT16" s="383"/>
      <c r="OPU16" s="383"/>
      <c r="OPV16" s="383"/>
      <c r="OPW16" s="383"/>
      <c r="OPX16" s="383"/>
      <c r="OPY16" s="383"/>
      <c r="OPZ16" s="383"/>
      <c r="OQA16" s="383"/>
      <c r="OQB16" s="383"/>
      <c r="OQC16" s="383"/>
      <c r="OQD16" s="383"/>
      <c r="OQE16" s="383"/>
      <c r="OQF16" s="383"/>
      <c r="OQG16" s="383"/>
      <c r="OQH16" s="383"/>
      <c r="OQI16" s="383"/>
      <c r="OQJ16" s="383"/>
      <c r="OQK16" s="383"/>
      <c r="OQL16" s="383"/>
      <c r="OQM16" s="383"/>
      <c r="OQN16" s="383"/>
      <c r="OQO16" s="383"/>
      <c r="OQP16" s="383"/>
      <c r="OQQ16" s="383"/>
      <c r="OQR16" s="383"/>
      <c r="OQS16" s="383"/>
      <c r="OQT16" s="383"/>
      <c r="OQU16" s="383"/>
      <c r="OQV16" s="383"/>
      <c r="OQW16" s="383"/>
      <c r="OQX16" s="383"/>
      <c r="OQY16" s="383"/>
      <c r="OQZ16" s="383"/>
      <c r="ORA16" s="383"/>
      <c r="ORB16" s="383"/>
      <c r="ORC16" s="383"/>
      <c r="ORD16" s="383"/>
      <c r="ORE16" s="383"/>
      <c r="ORF16" s="383"/>
      <c r="ORG16" s="383"/>
      <c r="ORH16" s="383"/>
      <c r="ORI16" s="383"/>
      <c r="ORJ16" s="383"/>
      <c r="ORK16" s="383"/>
      <c r="ORL16" s="383"/>
      <c r="ORM16" s="383"/>
      <c r="ORN16" s="383"/>
      <c r="ORO16" s="383"/>
      <c r="ORP16" s="383"/>
      <c r="ORQ16" s="383"/>
      <c r="ORR16" s="383"/>
      <c r="ORS16" s="383"/>
      <c r="ORT16" s="383"/>
      <c r="ORU16" s="383"/>
      <c r="ORV16" s="383"/>
      <c r="ORW16" s="383"/>
      <c r="ORX16" s="383"/>
      <c r="ORY16" s="383"/>
      <c r="ORZ16" s="383"/>
      <c r="OSA16" s="383"/>
      <c r="OSB16" s="383"/>
      <c r="OSC16" s="383"/>
      <c r="OSD16" s="383"/>
      <c r="OSE16" s="383"/>
      <c r="OSF16" s="383"/>
      <c r="OSG16" s="383"/>
      <c r="OSH16" s="383"/>
      <c r="OSI16" s="383"/>
      <c r="OSJ16" s="383"/>
      <c r="OSK16" s="383"/>
      <c r="OSL16" s="383"/>
      <c r="OSM16" s="383"/>
      <c r="OSN16" s="383"/>
      <c r="OSO16" s="383"/>
      <c r="OSP16" s="383"/>
      <c r="OSQ16" s="383"/>
      <c r="OSR16" s="383"/>
      <c r="OSS16" s="383"/>
      <c r="OST16" s="383"/>
      <c r="OSU16" s="383"/>
      <c r="OSV16" s="383"/>
      <c r="OSW16" s="383"/>
      <c r="OSX16" s="383"/>
      <c r="OSY16" s="383"/>
      <c r="OSZ16" s="383"/>
      <c r="OTA16" s="383"/>
      <c r="OTB16" s="383"/>
      <c r="OTC16" s="383"/>
      <c r="OTD16" s="383"/>
      <c r="OTE16" s="383"/>
      <c r="OTF16" s="383"/>
      <c r="OTG16" s="383"/>
      <c r="OTH16" s="383"/>
      <c r="OTI16" s="383"/>
      <c r="OTJ16" s="383"/>
      <c r="OTK16" s="383"/>
      <c r="OTL16" s="383"/>
      <c r="OTM16" s="383"/>
      <c r="OTN16" s="383"/>
      <c r="OTO16" s="383"/>
      <c r="OTP16" s="383"/>
      <c r="OTQ16" s="383"/>
      <c r="OTR16" s="383"/>
      <c r="OTS16" s="383"/>
      <c r="OTT16" s="383"/>
      <c r="OTU16" s="383"/>
      <c r="OTV16" s="383"/>
      <c r="OTW16" s="383"/>
      <c r="OTX16" s="383"/>
      <c r="OTY16" s="383"/>
      <c r="OTZ16" s="383"/>
      <c r="OUA16" s="383"/>
      <c r="OUB16" s="383"/>
      <c r="OUC16" s="383"/>
      <c r="OUD16" s="383"/>
      <c r="OUE16" s="383"/>
      <c r="OUF16" s="383"/>
      <c r="OUG16" s="383"/>
      <c r="OUH16" s="383"/>
      <c r="OUI16" s="383"/>
      <c r="OUJ16" s="383"/>
      <c r="OUK16" s="383"/>
      <c r="OUL16" s="383"/>
      <c r="OUM16" s="383"/>
      <c r="OUN16" s="383"/>
      <c r="OUO16" s="383"/>
      <c r="OUP16" s="383"/>
      <c r="OUQ16" s="383"/>
      <c r="OUR16" s="383"/>
      <c r="OUS16" s="383"/>
      <c r="OUT16" s="383"/>
      <c r="OUU16" s="383"/>
      <c r="OUV16" s="383"/>
      <c r="OUW16" s="383"/>
      <c r="OUX16" s="383"/>
      <c r="OUY16" s="383"/>
      <c r="OUZ16" s="383"/>
      <c r="OVA16" s="383"/>
      <c r="OVB16" s="383"/>
      <c r="OVC16" s="383"/>
      <c r="OVD16" s="383"/>
      <c r="OVE16" s="383"/>
      <c r="OVF16" s="383"/>
      <c r="OVG16" s="383"/>
      <c r="OVH16" s="383"/>
      <c r="OVI16" s="383"/>
      <c r="OVJ16" s="383"/>
      <c r="OVK16" s="383"/>
      <c r="OVL16" s="383"/>
      <c r="OVM16" s="383"/>
      <c r="OVN16" s="383"/>
      <c r="OVO16" s="383"/>
      <c r="OVP16" s="383"/>
      <c r="OVQ16" s="383"/>
      <c r="OVR16" s="383"/>
      <c r="OVS16" s="383"/>
      <c r="OVT16" s="383"/>
      <c r="OVU16" s="383"/>
      <c r="OVV16" s="383"/>
      <c r="OVW16" s="383"/>
      <c r="OVX16" s="383"/>
      <c r="OVY16" s="383"/>
      <c r="OVZ16" s="383"/>
      <c r="OWA16" s="383"/>
      <c r="OWB16" s="383"/>
      <c r="OWC16" s="383"/>
      <c r="OWD16" s="383"/>
      <c r="OWE16" s="383"/>
      <c r="OWF16" s="383"/>
      <c r="OWG16" s="383"/>
      <c r="OWH16" s="383"/>
      <c r="OWI16" s="383"/>
      <c r="OWJ16" s="383"/>
      <c r="OWK16" s="383"/>
      <c r="OWL16" s="383"/>
      <c r="OWM16" s="383"/>
      <c r="OWN16" s="383"/>
      <c r="OWO16" s="383"/>
      <c r="OWP16" s="383"/>
      <c r="OWQ16" s="383"/>
      <c r="OWR16" s="383"/>
      <c r="OWS16" s="383"/>
      <c r="OWT16" s="383"/>
      <c r="OWU16" s="383"/>
      <c r="OWV16" s="383"/>
      <c r="OWW16" s="383"/>
      <c r="OWX16" s="383"/>
      <c r="OWY16" s="383"/>
      <c r="OWZ16" s="383"/>
      <c r="OXA16" s="383"/>
      <c r="OXB16" s="383"/>
      <c r="OXC16" s="383"/>
      <c r="OXD16" s="383"/>
      <c r="OXE16" s="383"/>
      <c r="OXF16" s="383"/>
      <c r="OXG16" s="383"/>
      <c r="OXH16" s="383"/>
      <c r="OXI16" s="383"/>
      <c r="OXJ16" s="383"/>
      <c r="OXK16" s="383"/>
      <c r="OXL16" s="383"/>
      <c r="OXM16" s="383"/>
      <c r="OXN16" s="383"/>
      <c r="OXO16" s="383"/>
      <c r="OXP16" s="383"/>
      <c r="OXQ16" s="383"/>
      <c r="OXR16" s="383"/>
      <c r="OXS16" s="383"/>
      <c r="OXT16" s="383"/>
      <c r="OXU16" s="383"/>
      <c r="OXV16" s="383"/>
      <c r="OXW16" s="383"/>
      <c r="OXX16" s="383"/>
      <c r="OXY16" s="383"/>
      <c r="OXZ16" s="383"/>
      <c r="OYA16" s="383"/>
      <c r="OYB16" s="383"/>
      <c r="OYC16" s="383"/>
      <c r="OYD16" s="383"/>
      <c r="OYE16" s="383"/>
      <c r="OYF16" s="383"/>
      <c r="OYG16" s="383"/>
      <c r="OYH16" s="383"/>
      <c r="OYI16" s="383"/>
      <c r="OYJ16" s="383"/>
      <c r="OYK16" s="383"/>
      <c r="OYL16" s="383"/>
      <c r="OYM16" s="383"/>
      <c r="OYN16" s="383"/>
      <c r="OYO16" s="383"/>
      <c r="OYP16" s="383"/>
      <c r="OYQ16" s="383"/>
      <c r="OYR16" s="383"/>
      <c r="OYS16" s="383"/>
      <c r="OYT16" s="383"/>
      <c r="OYU16" s="383"/>
      <c r="OYV16" s="383"/>
      <c r="OYW16" s="383"/>
      <c r="OYX16" s="383"/>
      <c r="OYY16" s="383"/>
      <c r="OYZ16" s="383"/>
      <c r="OZA16" s="383"/>
      <c r="OZB16" s="383"/>
      <c r="OZC16" s="383"/>
      <c r="OZD16" s="383"/>
      <c r="OZE16" s="383"/>
      <c r="OZF16" s="383"/>
      <c r="OZG16" s="383"/>
      <c r="OZH16" s="383"/>
      <c r="OZI16" s="383"/>
      <c r="OZJ16" s="383"/>
      <c r="OZK16" s="383"/>
      <c r="OZL16" s="383"/>
      <c r="OZM16" s="383"/>
      <c r="OZN16" s="383"/>
      <c r="OZO16" s="383"/>
      <c r="OZP16" s="383"/>
      <c r="OZQ16" s="383"/>
      <c r="OZR16" s="383"/>
      <c r="OZS16" s="383"/>
      <c r="OZT16" s="383"/>
      <c r="OZU16" s="383"/>
      <c r="OZV16" s="383"/>
      <c r="OZW16" s="383"/>
      <c r="OZX16" s="383"/>
      <c r="OZY16" s="383"/>
      <c r="OZZ16" s="383"/>
      <c r="PAA16" s="383"/>
      <c r="PAB16" s="383"/>
      <c r="PAC16" s="383"/>
      <c r="PAD16" s="383"/>
      <c r="PAE16" s="383"/>
      <c r="PAF16" s="383"/>
      <c r="PAG16" s="383"/>
      <c r="PAH16" s="383"/>
      <c r="PAI16" s="383"/>
      <c r="PAJ16" s="383"/>
      <c r="PAK16" s="383"/>
      <c r="PAL16" s="383"/>
      <c r="PAM16" s="383"/>
      <c r="PAN16" s="383"/>
      <c r="PAO16" s="383"/>
      <c r="PAP16" s="383"/>
      <c r="PAQ16" s="383"/>
      <c r="PAR16" s="383"/>
      <c r="PAS16" s="383"/>
      <c r="PAT16" s="383"/>
      <c r="PAU16" s="383"/>
      <c r="PAV16" s="383"/>
      <c r="PAW16" s="383"/>
      <c r="PAX16" s="383"/>
      <c r="PAY16" s="383"/>
      <c r="PAZ16" s="383"/>
      <c r="PBA16" s="383"/>
      <c r="PBB16" s="383"/>
      <c r="PBC16" s="383"/>
      <c r="PBD16" s="383"/>
      <c r="PBE16" s="383"/>
      <c r="PBF16" s="383"/>
      <c r="PBG16" s="383"/>
      <c r="PBH16" s="383"/>
      <c r="PBI16" s="383"/>
      <c r="PBJ16" s="383"/>
      <c r="PBK16" s="383"/>
      <c r="PBL16" s="383"/>
      <c r="PBM16" s="383"/>
      <c r="PBN16" s="383"/>
      <c r="PBO16" s="383"/>
      <c r="PBP16" s="383"/>
      <c r="PBQ16" s="383"/>
      <c r="PBR16" s="383"/>
      <c r="PBS16" s="383"/>
      <c r="PBT16" s="383"/>
      <c r="PBU16" s="383"/>
      <c r="PBV16" s="383"/>
      <c r="PBW16" s="383"/>
      <c r="PBX16" s="383"/>
      <c r="PBY16" s="383"/>
      <c r="PBZ16" s="383"/>
      <c r="PCA16" s="383"/>
      <c r="PCB16" s="383"/>
      <c r="PCC16" s="383"/>
      <c r="PCD16" s="383"/>
      <c r="PCE16" s="383"/>
      <c r="PCF16" s="383"/>
      <c r="PCG16" s="383"/>
      <c r="PCH16" s="383"/>
      <c r="PCI16" s="383"/>
      <c r="PCJ16" s="383"/>
      <c r="PCK16" s="383"/>
      <c r="PCL16" s="383"/>
      <c r="PCM16" s="383"/>
      <c r="PCN16" s="383"/>
      <c r="PCO16" s="383"/>
      <c r="PCP16" s="383"/>
      <c r="PCQ16" s="383"/>
      <c r="PCR16" s="383"/>
      <c r="PCS16" s="383"/>
      <c r="PCT16" s="383"/>
      <c r="PCU16" s="383"/>
      <c r="PCV16" s="383"/>
      <c r="PCW16" s="383"/>
      <c r="PCX16" s="383"/>
      <c r="PCY16" s="383"/>
      <c r="PCZ16" s="383"/>
      <c r="PDA16" s="383"/>
      <c r="PDB16" s="383"/>
      <c r="PDC16" s="383"/>
      <c r="PDD16" s="383"/>
      <c r="PDE16" s="383"/>
      <c r="PDF16" s="383"/>
      <c r="PDG16" s="383"/>
      <c r="PDH16" s="383"/>
      <c r="PDI16" s="383"/>
      <c r="PDJ16" s="383"/>
      <c r="PDK16" s="383"/>
      <c r="PDL16" s="383"/>
      <c r="PDM16" s="383"/>
      <c r="PDN16" s="383"/>
      <c r="PDO16" s="383"/>
      <c r="PDP16" s="383"/>
      <c r="PDQ16" s="383"/>
      <c r="PDR16" s="383"/>
      <c r="PDS16" s="383"/>
      <c r="PDT16" s="383"/>
      <c r="PDU16" s="383"/>
      <c r="PDV16" s="383"/>
      <c r="PDW16" s="383"/>
      <c r="PDX16" s="383"/>
      <c r="PDY16" s="383"/>
      <c r="PDZ16" s="383"/>
      <c r="PEA16" s="383"/>
      <c r="PEB16" s="383"/>
      <c r="PEC16" s="383"/>
      <c r="PED16" s="383"/>
      <c r="PEE16" s="383"/>
      <c r="PEF16" s="383"/>
      <c r="PEG16" s="383"/>
      <c r="PEH16" s="383"/>
      <c r="PEI16" s="383"/>
      <c r="PEJ16" s="383"/>
      <c r="PEK16" s="383"/>
      <c r="PEL16" s="383"/>
      <c r="PEM16" s="383"/>
      <c r="PEN16" s="383"/>
      <c r="PEO16" s="383"/>
      <c r="PEP16" s="383"/>
      <c r="PEQ16" s="383"/>
      <c r="PER16" s="383"/>
      <c r="PES16" s="383"/>
      <c r="PET16" s="383"/>
      <c r="PEU16" s="383"/>
      <c r="PEV16" s="383"/>
      <c r="PEW16" s="383"/>
      <c r="PEX16" s="383"/>
      <c r="PEY16" s="383"/>
      <c r="PEZ16" s="383"/>
      <c r="PFA16" s="383"/>
      <c r="PFB16" s="383"/>
      <c r="PFC16" s="383"/>
      <c r="PFD16" s="383"/>
      <c r="PFE16" s="383"/>
      <c r="PFF16" s="383"/>
      <c r="PFG16" s="383"/>
      <c r="PFH16" s="383"/>
      <c r="PFI16" s="383"/>
      <c r="PFJ16" s="383"/>
      <c r="PFK16" s="383"/>
      <c r="PFL16" s="383"/>
      <c r="PFM16" s="383"/>
      <c r="PFN16" s="383"/>
      <c r="PFO16" s="383"/>
      <c r="PFP16" s="383"/>
      <c r="PFQ16" s="383"/>
      <c r="PFR16" s="383"/>
      <c r="PFS16" s="383"/>
      <c r="PFT16" s="383"/>
      <c r="PFU16" s="383"/>
      <c r="PFV16" s="383"/>
      <c r="PFW16" s="383"/>
      <c r="PFX16" s="383"/>
      <c r="PFY16" s="383"/>
      <c r="PFZ16" s="383"/>
      <c r="PGA16" s="383"/>
      <c r="PGB16" s="383"/>
      <c r="PGC16" s="383"/>
      <c r="PGD16" s="383"/>
      <c r="PGE16" s="383"/>
      <c r="PGF16" s="383"/>
      <c r="PGG16" s="383"/>
      <c r="PGH16" s="383"/>
      <c r="PGI16" s="383"/>
      <c r="PGJ16" s="383"/>
      <c r="PGK16" s="383"/>
      <c r="PGL16" s="383"/>
      <c r="PGM16" s="383"/>
      <c r="PGN16" s="383"/>
      <c r="PGO16" s="383"/>
      <c r="PGP16" s="383"/>
      <c r="PGQ16" s="383"/>
      <c r="PGR16" s="383"/>
      <c r="PGS16" s="383"/>
      <c r="PGT16" s="383"/>
      <c r="PGU16" s="383"/>
      <c r="PGV16" s="383"/>
      <c r="PGW16" s="383"/>
      <c r="PGX16" s="383"/>
      <c r="PGY16" s="383"/>
      <c r="PGZ16" s="383"/>
      <c r="PHA16" s="383"/>
      <c r="PHB16" s="383"/>
      <c r="PHC16" s="383"/>
      <c r="PHD16" s="383"/>
      <c r="PHE16" s="383"/>
      <c r="PHF16" s="383"/>
      <c r="PHG16" s="383"/>
      <c r="PHH16" s="383"/>
      <c r="PHI16" s="383"/>
      <c r="PHJ16" s="383"/>
      <c r="PHK16" s="383"/>
      <c r="PHL16" s="383"/>
      <c r="PHM16" s="383"/>
      <c r="PHN16" s="383"/>
      <c r="PHO16" s="383"/>
      <c r="PHP16" s="383"/>
      <c r="PHQ16" s="383"/>
      <c r="PHR16" s="383"/>
      <c r="PHS16" s="383"/>
      <c r="PHT16" s="383"/>
      <c r="PHU16" s="383"/>
      <c r="PHV16" s="383"/>
      <c r="PHW16" s="383"/>
      <c r="PHX16" s="383"/>
      <c r="PHY16" s="383"/>
      <c r="PHZ16" s="383"/>
      <c r="PIA16" s="383"/>
      <c r="PIB16" s="383"/>
      <c r="PIC16" s="383"/>
      <c r="PID16" s="383"/>
      <c r="PIE16" s="383"/>
      <c r="PIF16" s="383"/>
      <c r="PIG16" s="383"/>
      <c r="PIH16" s="383"/>
      <c r="PII16" s="383"/>
      <c r="PIJ16" s="383"/>
      <c r="PIK16" s="383"/>
      <c r="PIL16" s="383"/>
      <c r="PIM16" s="383"/>
      <c r="PIN16" s="383"/>
      <c r="PIO16" s="383"/>
      <c r="PIP16" s="383"/>
      <c r="PIQ16" s="383"/>
      <c r="PIR16" s="383"/>
      <c r="PIS16" s="383"/>
      <c r="PIT16" s="383"/>
      <c r="PIU16" s="383"/>
      <c r="PIV16" s="383"/>
      <c r="PIW16" s="383"/>
      <c r="PIX16" s="383"/>
      <c r="PIY16" s="383"/>
      <c r="PIZ16" s="383"/>
      <c r="PJA16" s="383"/>
      <c r="PJB16" s="383"/>
      <c r="PJC16" s="383"/>
      <c r="PJD16" s="383"/>
      <c r="PJE16" s="383"/>
      <c r="PJF16" s="383"/>
      <c r="PJG16" s="383"/>
      <c r="PJH16" s="383"/>
      <c r="PJI16" s="383"/>
      <c r="PJJ16" s="383"/>
      <c r="PJK16" s="383"/>
      <c r="PJL16" s="383"/>
      <c r="PJM16" s="383"/>
      <c r="PJN16" s="383"/>
      <c r="PJO16" s="383"/>
      <c r="PJP16" s="383"/>
      <c r="PJQ16" s="383"/>
      <c r="PJR16" s="383"/>
      <c r="PJS16" s="383"/>
      <c r="PJT16" s="383"/>
      <c r="PJU16" s="383"/>
      <c r="PJV16" s="383"/>
      <c r="PJW16" s="383"/>
      <c r="PJX16" s="383"/>
      <c r="PJY16" s="383"/>
      <c r="PJZ16" s="383"/>
      <c r="PKA16" s="383"/>
      <c r="PKB16" s="383"/>
      <c r="PKC16" s="383"/>
      <c r="PKD16" s="383"/>
      <c r="PKE16" s="383"/>
      <c r="PKF16" s="383"/>
      <c r="PKG16" s="383"/>
      <c r="PKH16" s="383"/>
      <c r="PKI16" s="383"/>
      <c r="PKJ16" s="383"/>
      <c r="PKK16" s="383"/>
      <c r="PKL16" s="383"/>
      <c r="PKM16" s="383"/>
      <c r="PKN16" s="383"/>
      <c r="PKO16" s="383"/>
      <c r="PKP16" s="383"/>
      <c r="PKQ16" s="383"/>
      <c r="PKR16" s="383"/>
      <c r="PKS16" s="383"/>
      <c r="PKT16" s="383"/>
      <c r="PKU16" s="383"/>
      <c r="PKV16" s="383"/>
      <c r="PKW16" s="383"/>
      <c r="PKX16" s="383"/>
      <c r="PKY16" s="383"/>
      <c r="PKZ16" s="383"/>
      <c r="PLA16" s="383"/>
      <c r="PLB16" s="383"/>
      <c r="PLC16" s="383"/>
      <c r="PLD16" s="383"/>
      <c r="PLE16" s="383"/>
      <c r="PLF16" s="383"/>
      <c r="PLG16" s="383"/>
      <c r="PLH16" s="383"/>
      <c r="PLI16" s="383"/>
      <c r="PLJ16" s="383"/>
      <c r="PLK16" s="383"/>
      <c r="PLL16" s="383"/>
      <c r="PLM16" s="383"/>
      <c r="PLN16" s="383"/>
      <c r="PLO16" s="383"/>
      <c r="PLP16" s="383"/>
      <c r="PLQ16" s="383"/>
      <c r="PLR16" s="383"/>
      <c r="PLS16" s="383"/>
      <c r="PLT16" s="383"/>
      <c r="PLU16" s="383"/>
      <c r="PLV16" s="383"/>
      <c r="PLW16" s="383"/>
      <c r="PLX16" s="383"/>
      <c r="PLY16" s="383"/>
      <c r="PLZ16" s="383"/>
      <c r="PMA16" s="383"/>
      <c r="PMB16" s="383"/>
      <c r="PMC16" s="383"/>
      <c r="PMD16" s="383"/>
      <c r="PME16" s="383"/>
      <c r="PMF16" s="383"/>
      <c r="PMG16" s="383"/>
      <c r="PMH16" s="383"/>
      <c r="PMI16" s="383"/>
      <c r="PMJ16" s="383"/>
      <c r="PMK16" s="383"/>
      <c r="PML16" s="383"/>
      <c r="PMM16" s="383"/>
      <c r="PMN16" s="383"/>
      <c r="PMO16" s="383"/>
      <c r="PMP16" s="383"/>
      <c r="PMQ16" s="383"/>
      <c r="PMR16" s="383"/>
      <c r="PMS16" s="383"/>
      <c r="PMT16" s="383"/>
      <c r="PMU16" s="383"/>
      <c r="PMV16" s="383"/>
      <c r="PMW16" s="383"/>
      <c r="PMX16" s="383"/>
      <c r="PMY16" s="383"/>
      <c r="PMZ16" s="383"/>
      <c r="PNA16" s="383"/>
      <c r="PNB16" s="383"/>
      <c r="PNC16" s="383"/>
      <c r="PND16" s="383"/>
      <c r="PNE16" s="383"/>
      <c r="PNF16" s="383"/>
      <c r="PNG16" s="383"/>
      <c r="PNH16" s="383"/>
      <c r="PNI16" s="383"/>
      <c r="PNJ16" s="383"/>
      <c r="PNK16" s="383"/>
      <c r="PNL16" s="383"/>
      <c r="PNM16" s="383"/>
      <c r="PNN16" s="383"/>
      <c r="PNO16" s="383"/>
      <c r="PNP16" s="383"/>
      <c r="PNQ16" s="383"/>
      <c r="PNR16" s="383"/>
      <c r="PNS16" s="383"/>
      <c r="PNT16" s="383"/>
      <c r="PNU16" s="383"/>
      <c r="PNV16" s="383"/>
      <c r="PNW16" s="383"/>
      <c r="PNX16" s="383"/>
      <c r="PNY16" s="383"/>
      <c r="PNZ16" s="383"/>
      <c r="POA16" s="383"/>
      <c r="POB16" s="383"/>
      <c r="POC16" s="383"/>
      <c r="POD16" s="383"/>
      <c r="POE16" s="383"/>
      <c r="POF16" s="383"/>
      <c r="POG16" s="383"/>
      <c r="POH16" s="383"/>
      <c r="POI16" s="383"/>
      <c r="POJ16" s="383"/>
      <c r="POK16" s="383"/>
      <c r="POL16" s="383"/>
      <c r="POM16" s="383"/>
      <c r="PON16" s="383"/>
      <c r="POO16" s="383"/>
      <c r="POP16" s="383"/>
      <c r="POQ16" s="383"/>
      <c r="POR16" s="383"/>
      <c r="POS16" s="383"/>
      <c r="POT16" s="383"/>
      <c r="POU16" s="383"/>
      <c r="POV16" s="383"/>
      <c r="POW16" s="383"/>
      <c r="POX16" s="383"/>
      <c r="POY16" s="383"/>
      <c r="POZ16" s="383"/>
      <c r="PPA16" s="383"/>
      <c r="PPB16" s="383"/>
      <c r="PPC16" s="383"/>
      <c r="PPD16" s="383"/>
      <c r="PPE16" s="383"/>
      <c r="PPF16" s="383"/>
      <c r="PPG16" s="383"/>
      <c r="PPH16" s="383"/>
      <c r="PPI16" s="383"/>
      <c r="PPJ16" s="383"/>
      <c r="PPK16" s="383"/>
      <c r="PPL16" s="383"/>
      <c r="PPM16" s="383"/>
      <c r="PPN16" s="383"/>
      <c r="PPO16" s="383"/>
      <c r="PPP16" s="383"/>
      <c r="PPQ16" s="383"/>
      <c r="PPR16" s="383"/>
      <c r="PPS16" s="383"/>
      <c r="PPT16" s="383"/>
      <c r="PPU16" s="383"/>
      <c r="PPV16" s="383"/>
      <c r="PPW16" s="383"/>
      <c r="PPX16" s="383"/>
      <c r="PPY16" s="383"/>
      <c r="PPZ16" s="383"/>
      <c r="PQA16" s="383"/>
      <c r="PQB16" s="383"/>
      <c r="PQC16" s="383"/>
      <c r="PQD16" s="383"/>
      <c r="PQE16" s="383"/>
      <c r="PQF16" s="383"/>
      <c r="PQG16" s="383"/>
      <c r="PQH16" s="383"/>
      <c r="PQI16" s="383"/>
      <c r="PQJ16" s="383"/>
      <c r="PQK16" s="383"/>
      <c r="PQL16" s="383"/>
      <c r="PQM16" s="383"/>
      <c r="PQN16" s="383"/>
      <c r="PQO16" s="383"/>
      <c r="PQP16" s="383"/>
      <c r="PQQ16" s="383"/>
      <c r="PQR16" s="383"/>
      <c r="PQS16" s="383"/>
      <c r="PQT16" s="383"/>
      <c r="PQU16" s="383"/>
      <c r="PQV16" s="383"/>
      <c r="PQW16" s="383"/>
      <c r="PQX16" s="383"/>
      <c r="PQY16" s="383"/>
      <c r="PQZ16" s="383"/>
      <c r="PRA16" s="383"/>
      <c r="PRB16" s="383"/>
      <c r="PRC16" s="383"/>
      <c r="PRD16" s="383"/>
      <c r="PRE16" s="383"/>
      <c r="PRF16" s="383"/>
      <c r="PRG16" s="383"/>
      <c r="PRH16" s="383"/>
      <c r="PRI16" s="383"/>
      <c r="PRJ16" s="383"/>
      <c r="PRK16" s="383"/>
      <c r="PRL16" s="383"/>
      <c r="PRM16" s="383"/>
      <c r="PRN16" s="383"/>
      <c r="PRO16" s="383"/>
      <c r="PRP16" s="383"/>
      <c r="PRQ16" s="383"/>
      <c r="PRR16" s="383"/>
      <c r="PRS16" s="383"/>
      <c r="PRT16" s="383"/>
      <c r="PRU16" s="383"/>
      <c r="PRV16" s="383"/>
      <c r="PRW16" s="383"/>
      <c r="PRX16" s="383"/>
      <c r="PRY16" s="383"/>
      <c r="PRZ16" s="383"/>
      <c r="PSA16" s="383"/>
      <c r="PSB16" s="383"/>
      <c r="PSC16" s="383"/>
      <c r="PSD16" s="383"/>
      <c r="PSE16" s="383"/>
      <c r="PSF16" s="383"/>
      <c r="PSG16" s="383"/>
      <c r="PSH16" s="383"/>
      <c r="PSI16" s="383"/>
      <c r="PSJ16" s="383"/>
      <c r="PSK16" s="383"/>
      <c r="PSL16" s="383"/>
      <c r="PSM16" s="383"/>
      <c r="PSN16" s="383"/>
      <c r="PSO16" s="383"/>
      <c r="PSP16" s="383"/>
      <c r="PSQ16" s="383"/>
      <c r="PSR16" s="383"/>
      <c r="PSS16" s="383"/>
      <c r="PST16" s="383"/>
      <c r="PSU16" s="383"/>
      <c r="PSV16" s="383"/>
      <c r="PSW16" s="383"/>
      <c r="PSX16" s="383"/>
      <c r="PSY16" s="383"/>
      <c r="PSZ16" s="383"/>
      <c r="PTA16" s="383"/>
      <c r="PTB16" s="383"/>
      <c r="PTC16" s="383"/>
      <c r="PTD16" s="383"/>
      <c r="PTE16" s="383"/>
      <c r="PTF16" s="383"/>
      <c r="PTG16" s="383"/>
      <c r="PTH16" s="383"/>
      <c r="PTI16" s="383"/>
      <c r="PTJ16" s="383"/>
      <c r="PTK16" s="383"/>
      <c r="PTL16" s="383"/>
      <c r="PTM16" s="383"/>
      <c r="PTN16" s="383"/>
      <c r="PTO16" s="383"/>
      <c r="PTP16" s="383"/>
      <c r="PTQ16" s="383"/>
      <c r="PTR16" s="383"/>
      <c r="PTS16" s="383"/>
      <c r="PTT16" s="383"/>
      <c r="PTU16" s="383"/>
      <c r="PTV16" s="383"/>
      <c r="PTW16" s="383"/>
      <c r="PTX16" s="383"/>
      <c r="PTY16" s="383"/>
      <c r="PTZ16" s="383"/>
      <c r="PUA16" s="383"/>
      <c r="PUB16" s="383"/>
      <c r="PUC16" s="383"/>
      <c r="PUD16" s="383"/>
      <c r="PUE16" s="383"/>
      <c r="PUF16" s="383"/>
      <c r="PUG16" s="383"/>
      <c r="PUH16" s="383"/>
      <c r="PUI16" s="383"/>
      <c r="PUJ16" s="383"/>
      <c r="PUK16" s="383"/>
      <c r="PUL16" s="383"/>
      <c r="PUM16" s="383"/>
      <c r="PUN16" s="383"/>
      <c r="PUO16" s="383"/>
      <c r="PUP16" s="383"/>
      <c r="PUQ16" s="383"/>
      <c r="PUR16" s="383"/>
      <c r="PUS16" s="383"/>
      <c r="PUT16" s="383"/>
      <c r="PUU16" s="383"/>
      <c r="PUV16" s="383"/>
      <c r="PUW16" s="383"/>
      <c r="PUX16" s="383"/>
      <c r="PUY16" s="383"/>
      <c r="PUZ16" s="383"/>
      <c r="PVA16" s="383"/>
      <c r="PVB16" s="383"/>
      <c r="PVC16" s="383"/>
      <c r="PVD16" s="383"/>
      <c r="PVE16" s="383"/>
      <c r="PVF16" s="383"/>
      <c r="PVG16" s="383"/>
      <c r="PVH16" s="383"/>
      <c r="PVI16" s="383"/>
      <c r="PVJ16" s="383"/>
      <c r="PVK16" s="383"/>
      <c r="PVL16" s="383"/>
      <c r="PVM16" s="383"/>
      <c r="PVN16" s="383"/>
      <c r="PVO16" s="383"/>
      <c r="PVP16" s="383"/>
      <c r="PVQ16" s="383"/>
      <c r="PVR16" s="383"/>
      <c r="PVS16" s="383"/>
      <c r="PVT16" s="383"/>
      <c r="PVU16" s="383"/>
      <c r="PVV16" s="383"/>
      <c r="PVW16" s="383"/>
      <c r="PVX16" s="383"/>
      <c r="PVY16" s="383"/>
      <c r="PVZ16" s="383"/>
      <c r="PWA16" s="383"/>
      <c r="PWB16" s="383"/>
      <c r="PWC16" s="383"/>
      <c r="PWD16" s="383"/>
      <c r="PWE16" s="383"/>
      <c r="PWF16" s="383"/>
      <c r="PWG16" s="383"/>
      <c r="PWH16" s="383"/>
      <c r="PWI16" s="383"/>
      <c r="PWJ16" s="383"/>
      <c r="PWK16" s="383"/>
      <c r="PWL16" s="383"/>
      <c r="PWM16" s="383"/>
      <c r="PWN16" s="383"/>
      <c r="PWO16" s="383"/>
      <c r="PWP16" s="383"/>
      <c r="PWQ16" s="383"/>
      <c r="PWR16" s="383"/>
      <c r="PWS16" s="383"/>
      <c r="PWT16" s="383"/>
      <c r="PWU16" s="383"/>
      <c r="PWV16" s="383"/>
      <c r="PWW16" s="383"/>
      <c r="PWX16" s="383"/>
      <c r="PWY16" s="383"/>
      <c r="PWZ16" s="383"/>
      <c r="PXA16" s="383"/>
      <c r="PXB16" s="383"/>
      <c r="PXC16" s="383"/>
      <c r="PXD16" s="383"/>
      <c r="PXE16" s="383"/>
      <c r="PXF16" s="383"/>
      <c r="PXG16" s="383"/>
      <c r="PXH16" s="383"/>
      <c r="PXI16" s="383"/>
      <c r="PXJ16" s="383"/>
      <c r="PXK16" s="383"/>
      <c r="PXL16" s="383"/>
      <c r="PXM16" s="383"/>
      <c r="PXN16" s="383"/>
      <c r="PXO16" s="383"/>
      <c r="PXP16" s="383"/>
      <c r="PXQ16" s="383"/>
      <c r="PXR16" s="383"/>
      <c r="PXS16" s="383"/>
      <c r="PXT16" s="383"/>
      <c r="PXU16" s="383"/>
      <c r="PXV16" s="383"/>
      <c r="PXW16" s="383"/>
      <c r="PXX16" s="383"/>
      <c r="PXY16" s="383"/>
      <c r="PXZ16" s="383"/>
      <c r="PYA16" s="383"/>
      <c r="PYB16" s="383"/>
      <c r="PYC16" s="383"/>
      <c r="PYD16" s="383"/>
      <c r="PYE16" s="383"/>
      <c r="PYF16" s="383"/>
      <c r="PYG16" s="383"/>
      <c r="PYH16" s="383"/>
      <c r="PYI16" s="383"/>
      <c r="PYJ16" s="383"/>
      <c r="PYK16" s="383"/>
      <c r="PYL16" s="383"/>
      <c r="PYM16" s="383"/>
      <c r="PYN16" s="383"/>
      <c r="PYO16" s="383"/>
      <c r="PYP16" s="383"/>
      <c r="PYQ16" s="383"/>
      <c r="PYR16" s="383"/>
      <c r="PYS16" s="383"/>
      <c r="PYT16" s="383"/>
      <c r="PYU16" s="383"/>
      <c r="PYV16" s="383"/>
      <c r="PYW16" s="383"/>
      <c r="PYX16" s="383"/>
      <c r="PYY16" s="383"/>
      <c r="PYZ16" s="383"/>
      <c r="PZA16" s="383"/>
      <c r="PZB16" s="383"/>
      <c r="PZC16" s="383"/>
      <c r="PZD16" s="383"/>
      <c r="PZE16" s="383"/>
      <c r="PZF16" s="383"/>
      <c r="PZG16" s="383"/>
      <c r="PZH16" s="383"/>
      <c r="PZI16" s="383"/>
      <c r="PZJ16" s="383"/>
      <c r="PZK16" s="383"/>
      <c r="PZL16" s="383"/>
      <c r="PZM16" s="383"/>
      <c r="PZN16" s="383"/>
      <c r="PZO16" s="383"/>
      <c r="PZP16" s="383"/>
      <c r="PZQ16" s="383"/>
      <c r="PZR16" s="383"/>
      <c r="PZS16" s="383"/>
      <c r="PZT16" s="383"/>
      <c r="PZU16" s="383"/>
      <c r="PZV16" s="383"/>
      <c r="PZW16" s="383"/>
      <c r="PZX16" s="383"/>
      <c r="PZY16" s="383"/>
      <c r="PZZ16" s="383"/>
      <c r="QAA16" s="383"/>
      <c r="QAB16" s="383"/>
      <c r="QAC16" s="383"/>
      <c r="QAD16" s="383"/>
      <c r="QAE16" s="383"/>
      <c r="QAF16" s="383"/>
      <c r="QAG16" s="383"/>
      <c r="QAH16" s="383"/>
      <c r="QAI16" s="383"/>
      <c r="QAJ16" s="383"/>
      <c r="QAK16" s="383"/>
      <c r="QAL16" s="383"/>
      <c r="QAM16" s="383"/>
      <c r="QAN16" s="383"/>
      <c r="QAO16" s="383"/>
      <c r="QAP16" s="383"/>
      <c r="QAQ16" s="383"/>
      <c r="QAR16" s="383"/>
      <c r="QAS16" s="383"/>
      <c r="QAT16" s="383"/>
      <c r="QAU16" s="383"/>
      <c r="QAV16" s="383"/>
      <c r="QAW16" s="383"/>
      <c r="QAX16" s="383"/>
      <c r="QAY16" s="383"/>
      <c r="QAZ16" s="383"/>
      <c r="QBA16" s="383"/>
      <c r="QBB16" s="383"/>
      <c r="QBC16" s="383"/>
      <c r="QBD16" s="383"/>
      <c r="QBE16" s="383"/>
      <c r="QBF16" s="383"/>
      <c r="QBG16" s="383"/>
      <c r="QBH16" s="383"/>
      <c r="QBI16" s="383"/>
      <c r="QBJ16" s="383"/>
      <c r="QBK16" s="383"/>
      <c r="QBL16" s="383"/>
      <c r="QBM16" s="383"/>
      <c r="QBN16" s="383"/>
      <c r="QBO16" s="383"/>
      <c r="QBP16" s="383"/>
      <c r="QBQ16" s="383"/>
      <c r="QBR16" s="383"/>
      <c r="QBS16" s="383"/>
      <c r="QBT16" s="383"/>
      <c r="QBU16" s="383"/>
      <c r="QBV16" s="383"/>
      <c r="QBW16" s="383"/>
      <c r="QBX16" s="383"/>
      <c r="QBY16" s="383"/>
      <c r="QBZ16" s="383"/>
      <c r="QCA16" s="383"/>
      <c r="QCB16" s="383"/>
      <c r="QCC16" s="383"/>
      <c r="QCD16" s="383"/>
      <c r="QCE16" s="383"/>
      <c r="QCF16" s="383"/>
      <c r="QCG16" s="383"/>
      <c r="QCH16" s="383"/>
      <c r="QCI16" s="383"/>
      <c r="QCJ16" s="383"/>
      <c r="QCK16" s="383"/>
      <c r="QCL16" s="383"/>
      <c r="QCM16" s="383"/>
      <c r="QCN16" s="383"/>
      <c r="QCO16" s="383"/>
      <c r="QCP16" s="383"/>
      <c r="QCQ16" s="383"/>
      <c r="QCR16" s="383"/>
      <c r="QCS16" s="383"/>
      <c r="QCT16" s="383"/>
      <c r="QCU16" s="383"/>
      <c r="QCV16" s="383"/>
      <c r="QCW16" s="383"/>
      <c r="QCX16" s="383"/>
      <c r="QCY16" s="383"/>
      <c r="QCZ16" s="383"/>
      <c r="QDA16" s="383"/>
      <c r="QDB16" s="383"/>
      <c r="QDC16" s="383"/>
      <c r="QDD16" s="383"/>
      <c r="QDE16" s="383"/>
      <c r="QDF16" s="383"/>
      <c r="QDG16" s="383"/>
      <c r="QDH16" s="383"/>
      <c r="QDI16" s="383"/>
      <c r="QDJ16" s="383"/>
      <c r="QDK16" s="383"/>
      <c r="QDL16" s="383"/>
      <c r="QDM16" s="383"/>
      <c r="QDN16" s="383"/>
      <c r="QDO16" s="383"/>
      <c r="QDP16" s="383"/>
      <c r="QDQ16" s="383"/>
      <c r="QDR16" s="383"/>
      <c r="QDS16" s="383"/>
      <c r="QDT16" s="383"/>
      <c r="QDU16" s="383"/>
      <c r="QDV16" s="383"/>
      <c r="QDW16" s="383"/>
      <c r="QDX16" s="383"/>
      <c r="QDY16" s="383"/>
      <c r="QDZ16" s="383"/>
      <c r="QEA16" s="383"/>
      <c r="QEB16" s="383"/>
      <c r="QEC16" s="383"/>
      <c r="QED16" s="383"/>
      <c r="QEE16" s="383"/>
      <c r="QEF16" s="383"/>
      <c r="QEG16" s="383"/>
      <c r="QEH16" s="383"/>
      <c r="QEI16" s="383"/>
      <c r="QEJ16" s="383"/>
      <c r="QEK16" s="383"/>
      <c r="QEL16" s="383"/>
      <c r="QEM16" s="383"/>
      <c r="QEN16" s="383"/>
      <c r="QEO16" s="383"/>
      <c r="QEP16" s="383"/>
      <c r="QEQ16" s="383"/>
      <c r="QER16" s="383"/>
      <c r="QES16" s="383"/>
      <c r="QET16" s="383"/>
      <c r="QEU16" s="383"/>
      <c r="QEV16" s="383"/>
      <c r="QEW16" s="383"/>
      <c r="QEX16" s="383"/>
      <c r="QEY16" s="383"/>
      <c r="QEZ16" s="383"/>
      <c r="QFA16" s="383"/>
      <c r="QFB16" s="383"/>
      <c r="QFC16" s="383"/>
      <c r="QFD16" s="383"/>
      <c r="QFE16" s="383"/>
      <c r="QFF16" s="383"/>
      <c r="QFG16" s="383"/>
      <c r="QFH16" s="383"/>
      <c r="QFI16" s="383"/>
      <c r="QFJ16" s="383"/>
      <c r="QFK16" s="383"/>
      <c r="QFL16" s="383"/>
      <c r="QFM16" s="383"/>
      <c r="QFN16" s="383"/>
      <c r="QFO16" s="383"/>
      <c r="QFP16" s="383"/>
      <c r="QFQ16" s="383"/>
      <c r="QFR16" s="383"/>
      <c r="QFS16" s="383"/>
      <c r="QFT16" s="383"/>
      <c r="QFU16" s="383"/>
      <c r="QFV16" s="383"/>
      <c r="QFW16" s="383"/>
      <c r="QFX16" s="383"/>
      <c r="QFY16" s="383"/>
      <c r="QFZ16" s="383"/>
      <c r="QGA16" s="383"/>
      <c r="QGB16" s="383"/>
      <c r="QGC16" s="383"/>
      <c r="QGD16" s="383"/>
      <c r="QGE16" s="383"/>
      <c r="QGF16" s="383"/>
      <c r="QGG16" s="383"/>
      <c r="QGH16" s="383"/>
      <c r="QGI16" s="383"/>
      <c r="QGJ16" s="383"/>
      <c r="QGK16" s="383"/>
      <c r="QGL16" s="383"/>
      <c r="QGM16" s="383"/>
      <c r="QGN16" s="383"/>
      <c r="QGO16" s="383"/>
      <c r="QGP16" s="383"/>
      <c r="QGQ16" s="383"/>
      <c r="QGR16" s="383"/>
      <c r="QGS16" s="383"/>
      <c r="QGT16" s="383"/>
      <c r="QGU16" s="383"/>
      <c r="QGV16" s="383"/>
      <c r="QGW16" s="383"/>
      <c r="QGX16" s="383"/>
      <c r="QGY16" s="383"/>
      <c r="QGZ16" s="383"/>
      <c r="QHA16" s="383"/>
      <c r="QHB16" s="383"/>
      <c r="QHC16" s="383"/>
      <c r="QHD16" s="383"/>
      <c r="QHE16" s="383"/>
      <c r="QHF16" s="383"/>
      <c r="QHG16" s="383"/>
      <c r="QHH16" s="383"/>
      <c r="QHI16" s="383"/>
      <c r="QHJ16" s="383"/>
      <c r="QHK16" s="383"/>
      <c r="QHL16" s="383"/>
      <c r="QHM16" s="383"/>
      <c r="QHN16" s="383"/>
      <c r="QHO16" s="383"/>
      <c r="QHP16" s="383"/>
      <c r="QHQ16" s="383"/>
      <c r="QHR16" s="383"/>
      <c r="QHS16" s="383"/>
      <c r="QHT16" s="383"/>
      <c r="QHU16" s="383"/>
      <c r="QHV16" s="383"/>
      <c r="QHW16" s="383"/>
      <c r="QHX16" s="383"/>
      <c r="QHY16" s="383"/>
      <c r="QHZ16" s="383"/>
      <c r="QIA16" s="383"/>
      <c r="QIB16" s="383"/>
      <c r="QIC16" s="383"/>
      <c r="QID16" s="383"/>
      <c r="QIE16" s="383"/>
      <c r="QIF16" s="383"/>
      <c r="QIG16" s="383"/>
      <c r="QIH16" s="383"/>
      <c r="QII16" s="383"/>
      <c r="QIJ16" s="383"/>
      <c r="QIK16" s="383"/>
      <c r="QIL16" s="383"/>
      <c r="QIM16" s="383"/>
      <c r="QIN16" s="383"/>
      <c r="QIO16" s="383"/>
      <c r="QIP16" s="383"/>
      <c r="QIQ16" s="383"/>
      <c r="QIR16" s="383"/>
      <c r="QIS16" s="383"/>
      <c r="QIT16" s="383"/>
      <c r="QIU16" s="383"/>
      <c r="QIV16" s="383"/>
      <c r="QIW16" s="383"/>
      <c r="QIX16" s="383"/>
      <c r="QIY16" s="383"/>
      <c r="QIZ16" s="383"/>
      <c r="QJA16" s="383"/>
      <c r="QJB16" s="383"/>
      <c r="QJC16" s="383"/>
      <c r="QJD16" s="383"/>
      <c r="QJE16" s="383"/>
      <c r="QJF16" s="383"/>
      <c r="QJG16" s="383"/>
      <c r="QJH16" s="383"/>
      <c r="QJI16" s="383"/>
      <c r="QJJ16" s="383"/>
      <c r="QJK16" s="383"/>
      <c r="QJL16" s="383"/>
      <c r="QJM16" s="383"/>
      <c r="QJN16" s="383"/>
      <c r="QJO16" s="383"/>
      <c r="QJP16" s="383"/>
      <c r="QJQ16" s="383"/>
      <c r="QJR16" s="383"/>
      <c r="QJS16" s="383"/>
      <c r="QJT16" s="383"/>
      <c r="QJU16" s="383"/>
      <c r="QJV16" s="383"/>
      <c r="QJW16" s="383"/>
      <c r="QJX16" s="383"/>
      <c r="QJY16" s="383"/>
      <c r="QJZ16" s="383"/>
      <c r="QKA16" s="383"/>
      <c r="QKB16" s="383"/>
      <c r="QKC16" s="383"/>
      <c r="QKD16" s="383"/>
      <c r="QKE16" s="383"/>
      <c r="QKF16" s="383"/>
      <c r="QKG16" s="383"/>
      <c r="QKH16" s="383"/>
      <c r="QKI16" s="383"/>
      <c r="QKJ16" s="383"/>
      <c r="QKK16" s="383"/>
      <c r="QKL16" s="383"/>
      <c r="QKM16" s="383"/>
      <c r="QKN16" s="383"/>
      <c r="QKO16" s="383"/>
      <c r="QKP16" s="383"/>
      <c r="QKQ16" s="383"/>
      <c r="QKR16" s="383"/>
      <c r="QKS16" s="383"/>
      <c r="QKT16" s="383"/>
      <c r="QKU16" s="383"/>
      <c r="QKV16" s="383"/>
      <c r="QKW16" s="383"/>
      <c r="QKX16" s="383"/>
      <c r="QKY16" s="383"/>
      <c r="QKZ16" s="383"/>
      <c r="QLA16" s="383"/>
      <c r="QLB16" s="383"/>
      <c r="QLC16" s="383"/>
      <c r="QLD16" s="383"/>
      <c r="QLE16" s="383"/>
      <c r="QLF16" s="383"/>
      <c r="QLG16" s="383"/>
      <c r="QLH16" s="383"/>
      <c r="QLI16" s="383"/>
      <c r="QLJ16" s="383"/>
      <c r="QLK16" s="383"/>
      <c r="QLL16" s="383"/>
      <c r="QLM16" s="383"/>
      <c r="QLN16" s="383"/>
      <c r="QLO16" s="383"/>
      <c r="QLP16" s="383"/>
      <c r="QLQ16" s="383"/>
      <c r="QLR16" s="383"/>
      <c r="QLS16" s="383"/>
      <c r="QLT16" s="383"/>
      <c r="QLU16" s="383"/>
      <c r="QLV16" s="383"/>
      <c r="QLW16" s="383"/>
      <c r="QLX16" s="383"/>
      <c r="QLY16" s="383"/>
      <c r="QLZ16" s="383"/>
      <c r="QMA16" s="383"/>
      <c r="QMB16" s="383"/>
      <c r="QMC16" s="383"/>
      <c r="QMD16" s="383"/>
      <c r="QME16" s="383"/>
      <c r="QMF16" s="383"/>
      <c r="QMG16" s="383"/>
      <c r="QMH16" s="383"/>
      <c r="QMI16" s="383"/>
      <c r="QMJ16" s="383"/>
      <c r="QMK16" s="383"/>
      <c r="QML16" s="383"/>
      <c r="QMM16" s="383"/>
      <c r="QMN16" s="383"/>
      <c r="QMO16" s="383"/>
      <c r="QMP16" s="383"/>
      <c r="QMQ16" s="383"/>
      <c r="QMR16" s="383"/>
      <c r="QMS16" s="383"/>
      <c r="QMT16" s="383"/>
      <c r="QMU16" s="383"/>
      <c r="QMV16" s="383"/>
      <c r="QMW16" s="383"/>
      <c r="QMX16" s="383"/>
      <c r="QMY16" s="383"/>
      <c r="QMZ16" s="383"/>
      <c r="QNA16" s="383"/>
      <c r="QNB16" s="383"/>
      <c r="QNC16" s="383"/>
      <c r="QND16" s="383"/>
      <c r="QNE16" s="383"/>
      <c r="QNF16" s="383"/>
      <c r="QNG16" s="383"/>
      <c r="QNH16" s="383"/>
      <c r="QNI16" s="383"/>
      <c r="QNJ16" s="383"/>
      <c r="QNK16" s="383"/>
      <c r="QNL16" s="383"/>
      <c r="QNM16" s="383"/>
      <c r="QNN16" s="383"/>
      <c r="QNO16" s="383"/>
      <c r="QNP16" s="383"/>
      <c r="QNQ16" s="383"/>
      <c r="QNR16" s="383"/>
      <c r="QNS16" s="383"/>
      <c r="QNT16" s="383"/>
      <c r="QNU16" s="383"/>
      <c r="QNV16" s="383"/>
      <c r="QNW16" s="383"/>
      <c r="QNX16" s="383"/>
      <c r="QNY16" s="383"/>
      <c r="QNZ16" s="383"/>
      <c r="QOA16" s="383"/>
      <c r="QOB16" s="383"/>
      <c r="QOC16" s="383"/>
      <c r="QOD16" s="383"/>
      <c r="QOE16" s="383"/>
      <c r="QOF16" s="383"/>
      <c r="QOG16" s="383"/>
      <c r="QOH16" s="383"/>
      <c r="QOI16" s="383"/>
      <c r="QOJ16" s="383"/>
      <c r="QOK16" s="383"/>
      <c r="QOL16" s="383"/>
      <c r="QOM16" s="383"/>
      <c r="QON16" s="383"/>
      <c r="QOO16" s="383"/>
      <c r="QOP16" s="383"/>
      <c r="QOQ16" s="383"/>
      <c r="QOR16" s="383"/>
      <c r="QOS16" s="383"/>
      <c r="QOT16" s="383"/>
      <c r="QOU16" s="383"/>
      <c r="QOV16" s="383"/>
      <c r="QOW16" s="383"/>
      <c r="QOX16" s="383"/>
      <c r="QOY16" s="383"/>
      <c r="QOZ16" s="383"/>
      <c r="QPA16" s="383"/>
      <c r="QPB16" s="383"/>
      <c r="QPC16" s="383"/>
      <c r="QPD16" s="383"/>
      <c r="QPE16" s="383"/>
      <c r="QPF16" s="383"/>
      <c r="QPG16" s="383"/>
      <c r="QPH16" s="383"/>
      <c r="QPI16" s="383"/>
      <c r="QPJ16" s="383"/>
      <c r="QPK16" s="383"/>
      <c r="QPL16" s="383"/>
      <c r="QPM16" s="383"/>
      <c r="QPN16" s="383"/>
      <c r="QPO16" s="383"/>
      <c r="QPP16" s="383"/>
      <c r="QPQ16" s="383"/>
      <c r="QPR16" s="383"/>
      <c r="QPS16" s="383"/>
      <c r="QPT16" s="383"/>
      <c r="QPU16" s="383"/>
      <c r="QPV16" s="383"/>
      <c r="QPW16" s="383"/>
      <c r="QPX16" s="383"/>
      <c r="QPY16" s="383"/>
      <c r="QPZ16" s="383"/>
      <c r="QQA16" s="383"/>
      <c r="QQB16" s="383"/>
      <c r="QQC16" s="383"/>
      <c r="QQD16" s="383"/>
      <c r="QQE16" s="383"/>
      <c r="QQF16" s="383"/>
      <c r="QQG16" s="383"/>
      <c r="QQH16" s="383"/>
      <c r="QQI16" s="383"/>
      <c r="QQJ16" s="383"/>
      <c r="QQK16" s="383"/>
      <c r="QQL16" s="383"/>
      <c r="QQM16" s="383"/>
      <c r="QQN16" s="383"/>
      <c r="QQO16" s="383"/>
      <c r="QQP16" s="383"/>
      <c r="QQQ16" s="383"/>
      <c r="QQR16" s="383"/>
      <c r="QQS16" s="383"/>
      <c r="QQT16" s="383"/>
      <c r="QQU16" s="383"/>
      <c r="QQV16" s="383"/>
      <c r="QQW16" s="383"/>
      <c r="QQX16" s="383"/>
      <c r="QQY16" s="383"/>
      <c r="QQZ16" s="383"/>
      <c r="QRA16" s="383"/>
      <c r="QRB16" s="383"/>
      <c r="QRC16" s="383"/>
      <c r="QRD16" s="383"/>
      <c r="QRE16" s="383"/>
      <c r="QRF16" s="383"/>
      <c r="QRG16" s="383"/>
      <c r="QRH16" s="383"/>
      <c r="QRI16" s="383"/>
      <c r="QRJ16" s="383"/>
      <c r="QRK16" s="383"/>
      <c r="QRL16" s="383"/>
      <c r="QRM16" s="383"/>
      <c r="QRN16" s="383"/>
      <c r="QRO16" s="383"/>
      <c r="QRP16" s="383"/>
      <c r="QRQ16" s="383"/>
      <c r="QRR16" s="383"/>
      <c r="QRS16" s="383"/>
      <c r="QRT16" s="383"/>
      <c r="QRU16" s="383"/>
      <c r="QRV16" s="383"/>
      <c r="QRW16" s="383"/>
      <c r="QRX16" s="383"/>
      <c r="QRY16" s="383"/>
      <c r="QRZ16" s="383"/>
      <c r="QSA16" s="383"/>
      <c r="QSB16" s="383"/>
      <c r="QSC16" s="383"/>
      <c r="QSD16" s="383"/>
      <c r="QSE16" s="383"/>
      <c r="QSF16" s="383"/>
      <c r="QSG16" s="383"/>
      <c r="QSH16" s="383"/>
      <c r="QSI16" s="383"/>
      <c r="QSJ16" s="383"/>
      <c r="QSK16" s="383"/>
      <c r="QSL16" s="383"/>
      <c r="QSM16" s="383"/>
      <c r="QSN16" s="383"/>
      <c r="QSO16" s="383"/>
      <c r="QSP16" s="383"/>
      <c r="QSQ16" s="383"/>
      <c r="QSR16" s="383"/>
      <c r="QSS16" s="383"/>
      <c r="QST16" s="383"/>
      <c r="QSU16" s="383"/>
      <c r="QSV16" s="383"/>
      <c r="QSW16" s="383"/>
      <c r="QSX16" s="383"/>
      <c r="QSY16" s="383"/>
      <c r="QSZ16" s="383"/>
      <c r="QTA16" s="383"/>
      <c r="QTB16" s="383"/>
      <c r="QTC16" s="383"/>
      <c r="QTD16" s="383"/>
      <c r="QTE16" s="383"/>
      <c r="QTF16" s="383"/>
      <c r="QTG16" s="383"/>
      <c r="QTH16" s="383"/>
      <c r="QTI16" s="383"/>
      <c r="QTJ16" s="383"/>
      <c r="QTK16" s="383"/>
      <c r="QTL16" s="383"/>
      <c r="QTM16" s="383"/>
      <c r="QTN16" s="383"/>
      <c r="QTO16" s="383"/>
      <c r="QTP16" s="383"/>
      <c r="QTQ16" s="383"/>
      <c r="QTR16" s="383"/>
      <c r="QTS16" s="383"/>
      <c r="QTT16" s="383"/>
      <c r="QTU16" s="383"/>
      <c r="QTV16" s="383"/>
      <c r="QTW16" s="383"/>
      <c r="QTX16" s="383"/>
      <c r="QTY16" s="383"/>
      <c r="QTZ16" s="383"/>
      <c r="QUA16" s="383"/>
      <c r="QUB16" s="383"/>
      <c r="QUC16" s="383"/>
      <c r="QUD16" s="383"/>
      <c r="QUE16" s="383"/>
      <c r="QUF16" s="383"/>
      <c r="QUG16" s="383"/>
      <c r="QUH16" s="383"/>
      <c r="QUI16" s="383"/>
      <c r="QUJ16" s="383"/>
      <c r="QUK16" s="383"/>
      <c r="QUL16" s="383"/>
      <c r="QUM16" s="383"/>
      <c r="QUN16" s="383"/>
      <c r="QUO16" s="383"/>
      <c r="QUP16" s="383"/>
      <c r="QUQ16" s="383"/>
      <c r="QUR16" s="383"/>
      <c r="QUS16" s="383"/>
      <c r="QUT16" s="383"/>
      <c r="QUU16" s="383"/>
      <c r="QUV16" s="383"/>
      <c r="QUW16" s="383"/>
      <c r="QUX16" s="383"/>
      <c r="QUY16" s="383"/>
      <c r="QUZ16" s="383"/>
      <c r="QVA16" s="383"/>
      <c r="QVB16" s="383"/>
      <c r="QVC16" s="383"/>
      <c r="QVD16" s="383"/>
      <c r="QVE16" s="383"/>
      <c r="QVF16" s="383"/>
      <c r="QVG16" s="383"/>
      <c r="QVH16" s="383"/>
      <c r="QVI16" s="383"/>
      <c r="QVJ16" s="383"/>
      <c r="QVK16" s="383"/>
      <c r="QVL16" s="383"/>
      <c r="QVM16" s="383"/>
      <c r="QVN16" s="383"/>
      <c r="QVO16" s="383"/>
      <c r="QVP16" s="383"/>
      <c r="QVQ16" s="383"/>
      <c r="QVR16" s="383"/>
      <c r="QVS16" s="383"/>
      <c r="QVT16" s="383"/>
      <c r="QVU16" s="383"/>
      <c r="QVV16" s="383"/>
      <c r="QVW16" s="383"/>
      <c r="QVX16" s="383"/>
      <c r="QVY16" s="383"/>
      <c r="QVZ16" s="383"/>
      <c r="QWA16" s="383"/>
      <c r="QWB16" s="383"/>
      <c r="QWC16" s="383"/>
      <c r="QWD16" s="383"/>
      <c r="QWE16" s="383"/>
      <c r="QWF16" s="383"/>
      <c r="QWG16" s="383"/>
      <c r="QWH16" s="383"/>
      <c r="QWI16" s="383"/>
      <c r="QWJ16" s="383"/>
      <c r="QWK16" s="383"/>
      <c r="QWL16" s="383"/>
      <c r="QWM16" s="383"/>
      <c r="QWN16" s="383"/>
      <c r="QWO16" s="383"/>
      <c r="QWP16" s="383"/>
      <c r="QWQ16" s="383"/>
      <c r="QWR16" s="383"/>
      <c r="QWS16" s="383"/>
      <c r="QWT16" s="383"/>
      <c r="QWU16" s="383"/>
      <c r="QWV16" s="383"/>
      <c r="QWW16" s="383"/>
      <c r="QWX16" s="383"/>
      <c r="QWY16" s="383"/>
      <c r="QWZ16" s="383"/>
      <c r="QXA16" s="383"/>
      <c r="QXB16" s="383"/>
      <c r="QXC16" s="383"/>
      <c r="QXD16" s="383"/>
      <c r="QXE16" s="383"/>
      <c r="QXF16" s="383"/>
      <c r="QXG16" s="383"/>
      <c r="QXH16" s="383"/>
      <c r="QXI16" s="383"/>
      <c r="QXJ16" s="383"/>
      <c r="QXK16" s="383"/>
      <c r="QXL16" s="383"/>
      <c r="QXM16" s="383"/>
      <c r="QXN16" s="383"/>
      <c r="QXO16" s="383"/>
      <c r="QXP16" s="383"/>
      <c r="QXQ16" s="383"/>
      <c r="QXR16" s="383"/>
      <c r="QXS16" s="383"/>
      <c r="QXT16" s="383"/>
      <c r="QXU16" s="383"/>
      <c r="QXV16" s="383"/>
      <c r="QXW16" s="383"/>
      <c r="QXX16" s="383"/>
      <c r="QXY16" s="383"/>
      <c r="QXZ16" s="383"/>
      <c r="QYA16" s="383"/>
      <c r="QYB16" s="383"/>
      <c r="QYC16" s="383"/>
      <c r="QYD16" s="383"/>
      <c r="QYE16" s="383"/>
      <c r="QYF16" s="383"/>
      <c r="QYG16" s="383"/>
      <c r="QYH16" s="383"/>
      <c r="QYI16" s="383"/>
      <c r="QYJ16" s="383"/>
      <c r="QYK16" s="383"/>
      <c r="QYL16" s="383"/>
      <c r="QYM16" s="383"/>
      <c r="QYN16" s="383"/>
      <c r="QYO16" s="383"/>
      <c r="QYP16" s="383"/>
      <c r="QYQ16" s="383"/>
      <c r="QYR16" s="383"/>
      <c r="QYS16" s="383"/>
      <c r="QYT16" s="383"/>
      <c r="QYU16" s="383"/>
      <c r="QYV16" s="383"/>
      <c r="QYW16" s="383"/>
      <c r="QYX16" s="383"/>
      <c r="QYY16" s="383"/>
      <c r="QYZ16" s="383"/>
      <c r="QZA16" s="383"/>
      <c r="QZB16" s="383"/>
      <c r="QZC16" s="383"/>
      <c r="QZD16" s="383"/>
      <c r="QZE16" s="383"/>
      <c r="QZF16" s="383"/>
      <c r="QZG16" s="383"/>
      <c r="QZH16" s="383"/>
      <c r="QZI16" s="383"/>
      <c r="QZJ16" s="383"/>
      <c r="QZK16" s="383"/>
      <c r="QZL16" s="383"/>
      <c r="QZM16" s="383"/>
      <c r="QZN16" s="383"/>
      <c r="QZO16" s="383"/>
      <c r="QZP16" s="383"/>
      <c r="QZQ16" s="383"/>
      <c r="QZR16" s="383"/>
      <c r="QZS16" s="383"/>
      <c r="QZT16" s="383"/>
      <c r="QZU16" s="383"/>
      <c r="QZV16" s="383"/>
      <c r="QZW16" s="383"/>
      <c r="QZX16" s="383"/>
      <c r="QZY16" s="383"/>
      <c r="QZZ16" s="383"/>
      <c r="RAA16" s="383"/>
      <c r="RAB16" s="383"/>
      <c r="RAC16" s="383"/>
      <c r="RAD16" s="383"/>
      <c r="RAE16" s="383"/>
      <c r="RAF16" s="383"/>
      <c r="RAG16" s="383"/>
      <c r="RAH16" s="383"/>
      <c r="RAI16" s="383"/>
      <c r="RAJ16" s="383"/>
      <c r="RAK16" s="383"/>
      <c r="RAL16" s="383"/>
      <c r="RAM16" s="383"/>
      <c r="RAN16" s="383"/>
      <c r="RAO16" s="383"/>
      <c r="RAP16" s="383"/>
      <c r="RAQ16" s="383"/>
      <c r="RAR16" s="383"/>
      <c r="RAS16" s="383"/>
      <c r="RAT16" s="383"/>
      <c r="RAU16" s="383"/>
      <c r="RAV16" s="383"/>
      <c r="RAW16" s="383"/>
      <c r="RAX16" s="383"/>
      <c r="RAY16" s="383"/>
      <c r="RAZ16" s="383"/>
      <c r="RBA16" s="383"/>
      <c r="RBB16" s="383"/>
      <c r="RBC16" s="383"/>
      <c r="RBD16" s="383"/>
      <c r="RBE16" s="383"/>
      <c r="RBF16" s="383"/>
      <c r="RBG16" s="383"/>
      <c r="RBH16" s="383"/>
      <c r="RBI16" s="383"/>
      <c r="RBJ16" s="383"/>
      <c r="RBK16" s="383"/>
      <c r="RBL16" s="383"/>
      <c r="RBM16" s="383"/>
      <c r="RBN16" s="383"/>
      <c r="RBO16" s="383"/>
      <c r="RBP16" s="383"/>
      <c r="RBQ16" s="383"/>
      <c r="RBR16" s="383"/>
      <c r="RBS16" s="383"/>
      <c r="RBT16" s="383"/>
      <c r="RBU16" s="383"/>
      <c r="RBV16" s="383"/>
      <c r="RBW16" s="383"/>
      <c r="RBX16" s="383"/>
      <c r="RBY16" s="383"/>
      <c r="RBZ16" s="383"/>
      <c r="RCA16" s="383"/>
      <c r="RCB16" s="383"/>
      <c r="RCC16" s="383"/>
      <c r="RCD16" s="383"/>
      <c r="RCE16" s="383"/>
      <c r="RCF16" s="383"/>
      <c r="RCG16" s="383"/>
      <c r="RCH16" s="383"/>
      <c r="RCI16" s="383"/>
      <c r="RCJ16" s="383"/>
      <c r="RCK16" s="383"/>
      <c r="RCL16" s="383"/>
      <c r="RCM16" s="383"/>
      <c r="RCN16" s="383"/>
      <c r="RCO16" s="383"/>
      <c r="RCP16" s="383"/>
      <c r="RCQ16" s="383"/>
      <c r="RCR16" s="383"/>
      <c r="RCS16" s="383"/>
      <c r="RCT16" s="383"/>
      <c r="RCU16" s="383"/>
      <c r="RCV16" s="383"/>
      <c r="RCW16" s="383"/>
      <c r="RCX16" s="383"/>
      <c r="RCY16" s="383"/>
      <c r="RCZ16" s="383"/>
      <c r="RDA16" s="383"/>
      <c r="RDB16" s="383"/>
      <c r="RDC16" s="383"/>
      <c r="RDD16" s="383"/>
      <c r="RDE16" s="383"/>
      <c r="RDF16" s="383"/>
      <c r="RDG16" s="383"/>
      <c r="RDH16" s="383"/>
      <c r="RDI16" s="383"/>
      <c r="RDJ16" s="383"/>
      <c r="RDK16" s="383"/>
      <c r="RDL16" s="383"/>
      <c r="RDM16" s="383"/>
      <c r="RDN16" s="383"/>
      <c r="RDO16" s="383"/>
      <c r="RDP16" s="383"/>
      <c r="RDQ16" s="383"/>
      <c r="RDR16" s="383"/>
      <c r="RDS16" s="383"/>
      <c r="RDT16" s="383"/>
      <c r="RDU16" s="383"/>
      <c r="RDV16" s="383"/>
      <c r="RDW16" s="383"/>
      <c r="RDX16" s="383"/>
      <c r="RDY16" s="383"/>
      <c r="RDZ16" s="383"/>
      <c r="REA16" s="383"/>
      <c r="REB16" s="383"/>
      <c r="REC16" s="383"/>
      <c r="RED16" s="383"/>
      <c r="REE16" s="383"/>
      <c r="REF16" s="383"/>
      <c r="REG16" s="383"/>
      <c r="REH16" s="383"/>
      <c r="REI16" s="383"/>
      <c r="REJ16" s="383"/>
      <c r="REK16" s="383"/>
      <c r="REL16" s="383"/>
      <c r="REM16" s="383"/>
      <c r="REN16" s="383"/>
      <c r="REO16" s="383"/>
      <c r="REP16" s="383"/>
      <c r="REQ16" s="383"/>
      <c r="RER16" s="383"/>
      <c r="RES16" s="383"/>
      <c r="RET16" s="383"/>
      <c r="REU16" s="383"/>
      <c r="REV16" s="383"/>
      <c r="REW16" s="383"/>
      <c r="REX16" s="383"/>
      <c r="REY16" s="383"/>
      <c r="REZ16" s="383"/>
      <c r="RFA16" s="383"/>
      <c r="RFB16" s="383"/>
      <c r="RFC16" s="383"/>
      <c r="RFD16" s="383"/>
      <c r="RFE16" s="383"/>
      <c r="RFF16" s="383"/>
      <c r="RFG16" s="383"/>
      <c r="RFH16" s="383"/>
      <c r="RFI16" s="383"/>
      <c r="RFJ16" s="383"/>
      <c r="RFK16" s="383"/>
      <c r="RFL16" s="383"/>
      <c r="RFM16" s="383"/>
      <c r="RFN16" s="383"/>
      <c r="RFO16" s="383"/>
      <c r="RFP16" s="383"/>
      <c r="RFQ16" s="383"/>
      <c r="RFR16" s="383"/>
      <c r="RFS16" s="383"/>
      <c r="RFT16" s="383"/>
      <c r="RFU16" s="383"/>
      <c r="RFV16" s="383"/>
      <c r="RFW16" s="383"/>
      <c r="RFX16" s="383"/>
      <c r="RFY16" s="383"/>
      <c r="RFZ16" s="383"/>
      <c r="RGA16" s="383"/>
      <c r="RGB16" s="383"/>
      <c r="RGC16" s="383"/>
      <c r="RGD16" s="383"/>
      <c r="RGE16" s="383"/>
      <c r="RGF16" s="383"/>
      <c r="RGG16" s="383"/>
      <c r="RGH16" s="383"/>
      <c r="RGI16" s="383"/>
      <c r="RGJ16" s="383"/>
      <c r="RGK16" s="383"/>
      <c r="RGL16" s="383"/>
      <c r="RGM16" s="383"/>
      <c r="RGN16" s="383"/>
      <c r="RGO16" s="383"/>
      <c r="RGP16" s="383"/>
      <c r="RGQ16" s="383"/>
      <c r="RGR16" s="383"/>
      <c r="RGS16" s="383"/>
      <c r="RGT16" s="383"/>
      <c r="RGU16" s="383"/>
      <c r="RGV16" s="383"/>
      <c r="RGW16" s="383"/>
      <c r="RGX16" s="383"/>
      <c r="RGY16" s="383"/>
      <c r="RGZ16" s="383"/>
      <c r="RHA16" s="383"/>
      <c r="RHB16" s="383"/>
      <c r="RHC16" s="383"/>
      <c r="RHD16" s="383"/>
      <c r="RHE16" s="383"/>
      <c r="RHF16" s="383"/>
      <c r="RHG16" s="383"/>
      <c r="RHH16" s="383"/>
      <c r="RHI16" s="383"/>
      <c r="RHJ16" s="383"/>
      <c r="RHK16" s="383"/>
      <c r="RHL16" s="383"/>
      <c r="RHM16" s="383"/>
      <c r="RHN16" s="383"/>
      <c r="RHO16" s="383"/>
      <c r="RHP16" s="383"/>
      <c r="RHQ16" s="383"/>
      <c r="RHR16" s="383"/>
      <c r="RHS16" s="383"/>
      <c r="RHT16" s="383"/>
      <c r="RHU16" s="383"/>
      <c r="RHV16" s="383"/>
      <c r="RHW16" s="383"/>
      <c r="RHX16" s="383"/>
      <c r="RHY16" s="383"/>
      <c r="RHZ16" s="383"/>
      <c r="RIA16" s="383"/>
      <c r="RIB16" s="383"/>
      <c r="RIC16" s="383"/>
      <c r="RID16" s="383"/>
      <c r="RIE16" s="383"/>
      <c r="RIF16" s="383"/>
      <c r="RIG16" s="383"/>
      <c r="RIH16" s="383"/>
      <c r="RII16" s="383"/>
      <c r="RIJ16" s="383"/>
      <c r="RIK16" s="383"/>
      <c r="RIL16" s="383"/>
      <c r="RIM16" s="383"/>
      <c r="RIN16" s="383"/>
      <c r="RIO16" s="383"/>
      <c r="RIP16" s="383"/>
      <c r="RIQ16" s="383"/>
      <c r="RIR16" s="383"/>
      <c r="RIS16" s="383"/>
      <c r="RIT16" s="383"/>
      <c r="RIU16" s="383"/>
      <c r="RIV16" s="383"/>
      <c r="RIW16" s="383"/>
      <c r="RIX16" s="383"/>
      <c r="RIY16" s="383"/>
      <c r="RIZ16" s="383"/>
      <c r="RJA16" s="383"/>
      <c r="RJB16" s="383"/>
      <c r="RJC16" s="383"/>
      <c r="RJD16" s="383"/>
      <c r="RJE16" s="383"/>
      <c r="RJF16" s="383"/>
      <c r="RJG16" s="383"/>
      <c r="RJH16" s="383"/>
      <c r="RJI16" s="383"/>
      <c r="RJJ16" s="383"/>
      <c r="RJK16" s="383"/>
      <c r="RJL16" s="383"/>
      <c r="RJM16" s="383"/>
      <c r="RJN16" s="383"/>
      <c r="RJO16" s="383"/>
      <c r="RJP16" s="383"/>
      <c r="RJQ16" s="383"/>
      <c r="RJR16" s="383"/>
      <c r="RJS16" s="383"/>
      <c r="RJT16" s="383"/>
      <c r="RJU16" s="383"/>
      <c r="RJV16" s="383"/>
      <c r="RJW16" s="383"/>
      <c r="RJX16" s="383"/>
      <c r="RJY16" s="383"/>
      <c r="RJZ16" s="383"/>
      <c r="RKA16" s="383"/>
      <c r="RKB16" s="383"/>
      <c r="RKC16" s="383"/>
      <c r="RKD16" s="383"/>
      <c r="RKE16" s="383"/>
      <c r="RKF16" s="383"/>
      <c r="RKG16" s="383"/>
      <c r="RKH16" s="383"/>
      <c r="RKI16" s="383"/>
      <c r="RKJ16" s="383"/>
      <c r="RKK16" s="383"/>
      <c r="RKL16" s="383"/>
      <c r="RKM16" s="383"/>
      <c r="RKN16" s="383"/>
      <c r="RKO16" s="383"/>
      <c r="RKP16" s="383"/>
      <c r="RKQ16" s="383"/>
      <c r="RKR16" s="383"/>
      <c r="RKS16" s="383"/>
      <c r="RKT16" s="383"/>
      <c r="RKU16" s="383"/>
      <c r="RKV16" s="383"/>
      <c r="RKW16" s="383"/>
      <c r="RKX16" s="383"/>
      <c r="RKY16" s="383"/>
      <c r="RKZ16" s="383"/>
      <c r="RLA16" s="383"/>
      <c r="RLB16" s="383"/>
      <c r="RLC16" s="383"/>
      <c r="RLD16" s="383"/>
      <c r="RLE16" s="383"/>
      <c r="RLF16" s="383"/>
      <c r="RLG16" s="383"/>
      <c r="RLH16" s="383"/>
      <c r="RLI16" s="383"/>
      <c r="RLJ16" s="383"/>
      <c r="RLK16" s="383"/>
      <c r="RLL16" s="383"/>
      <c r="RLM16" s="383"/>
      <c r="RLN16" s="383"/>
      <c r="RLO16" s="383"/>
      <c r="RLP16" s="383"/>
      <c r="RLQ16" s="383"/>
      <c r="RLR16" s="383"/>
      <c r="RLS16" s="383"/>
      <c r="RLT16" s="383"/>
      <c r="RLU16" s="383"/>
      <c r="RLV16" s="383"/>
      <c r="RLW16" s="383"/>
      <c r="RLX16" s="383"/>
      <c r="RLY16" s="383"/>
      <c r="RLZ16" s="383"/>
      <c r="RMA16" s="383"/>
      <c r="RMB16" s="383"/>
      <c r="RMC16" s="383"/>
      <c r="RMD16" s="383"/>
      <c r="RME16" s="383"/>
      <c r="RMF16" s="383"/>
      <c r="RMG16" s="383"/>
      <c r="RMH16" s="383"/>
      <c r="RMI16" s="383"/>
      <c r="RMJ16" s="383"/>
      <c r="RMK16" s="383"/>
      <c r="RML16" s="383"/>
      <c r="RMM16" s="383"/>
      <c r="RMN16" s="383"/>
      <c r="RMO16" s="383"/>
      <c r="RMP16" s="383"/>
      <c r="RMQ16" s="383"/>
      <c r="RMR16" s="383"/>
      <c r="RMS16" s="383"/>
      <c r="RMT16" s="383"/>
      <c r="RMU16" s="383"/>
      <c r="RMV16" s="383"/>
      <c r="RMW16" s="383"/>
      <c r="RMX16" s="383"/>
      <c r="RMY16" s="383"/>
      <c r="RMZ16" s="383"/>
      <c r="RNA16" s="383"/>
      <c r="RNB16" s="383"/>
      <c r="RNC16" s="383"/>
      <c r="RND16" s="383"/>
      <c r="RNE16" s="383"/>
      <c r="RNF16" s="383"/>
      <c r="RNG16" s="383"/>
      <c r="RNH16" s="383"/>
      <c r="RNI16" s="383"/>
      <c r="RNJ16" s="383"/>
      <c r="RNK16" s="383"/>
      <c r="RNL16" s="383"/>
      <c r="RNM16" s="383"/>
      <c r="RNN16" s="383"/>
      <c r="RNO16" s="383"/>
      <c r="RNP16" s="383"/>
      <c r="RNQ16" s="383"/>
      <c r="RNR16" s="383"/>
      <c r="RNS16" s="383"/>
      <c r="RNT16" s="383"/>
      <c r="RNU16" s="383"/>
      <c r="RNV16" s="383"/>
      <c r="RNW16" s="383"/>
      <c r="RNX16" s="383"/>
      <c r="RNY16" s="383"/>
      <c r="RNZ16" s="383"/>
      <c r="ROA16" s="383"/>
      <c r="ROB16" s="383"/>
      <c r="ROC16" s="383"/>
      <c r="ROD16" s="383"/>
      <c r="ROE16" s="383"/>
      <c r="ROF16" s="383"/>
      <c r="ROG16" s="383"/>
      <c r="ROH16" s="383"/>
      <c r="ROI16" s="383"/>
      <c r="ROJ16" s="383"/>
      <c r="ROK16" s="383"/>
      <c r="ROL16" s="383"/>
      <c r="ROM16" s="383"/>
      <c r="RON16" s="383"/>
      <c r="ROO16" s="383"/>
      <c r="ROP16" s="383"/>
      <c r="ROQ16" s="383"/>
      <c r="ROR16" s="383"/>
      <c r="ROS16" s="383"/>
      <c r="ROT16" s="383"/>
      <c r="ROU16" s="383"/>
      <c r="ROV16" s="383"/>
      <c r="ROW16" s="383"/>
      <c r="ROX16" s="383"/>
      <c r="ROY16" s="383"/>
      <c r="ROZ16" s="383"/>
      <c r="RPA16" s="383"/>
      <c r="RPB16" s="383"/>
      <c r="RPC16" s="383"/>
      <c r="RPD16" s="383"/>
      <c r="RPE16" s="383"/>
      <c r="RPF16" s="383"/>
      <c r="RPG16" s="383"/>
      <c r="RPH16" s="383"/>
      <c r="RPI16" s="383"/>
      <c r="RPJ16" s="383"/>
      <c r="RPK16" s="383"/>
      <c r="RPL16" s="383"/>
      <c r="RPM16" s="383"/>
      <c r="RPN16" s="383"/>
      <c r="RPO16" s="383"/>
      <c r="RPP16" s="383"/>
      <c r="RPQ16" s="383"/>
      <c r="RPR16" s="383"/>
      <c r="RPS16" s="383"/>
      <c r="RPT16" s="383"/>
      <c r="RPU16" s="383"/>
      <c r="RPV16" s="383"/>
      <c r="RPW16" s="383"/>
      <c r="RPX16" s="383"/>
      <c r="RPY16" s="383"/>
      <c r="RPZ16" s="383"/>
      <c r="RQA16" s="383"/>
      <c r="RQB16" s="383"/>
      <c r="RQC16" s="383"/>
      <c r="RQD16" s="383"/>
      <c r="RQE16" s="383"/>
      <c r="RQF16" s="383"/>
      <c r="RQG16" s="383"/>
      <c r="RQH16" s="383"/>
      <c r="RQI16" s="383"/>
      <c r="RQJ16" s="383"/>
      <c r="RQK16" s="383"/>
      <c r="RQL16" s="383"/>
      <c r="RQM16" s="383"/>
      <c r="RQN16" s="383"/>
      <c r="RQO16" s="383"/>
      <c r="RQP16" s="383"/>
      <c r="RQQ16" s="383"/>
      <c r="RQR16" s="383"/>
      <c r="RQS16" s="383"/>
      <c r="RQT16" s="383"/>
      <c r="RQU16" s="383"/>
      <c r="RQV16" s="383"/>
      <c r="RQW16" s="383"/>
      <c r="RQX16" s="383"/>
      <c r="RQY16" s="383"/>
      <c r="RQZ16" s="383"/>
      <c r="RRA16" s="383"/>
      <c r="RRB16" s="383"/>
      <c r="RRC16" s="383"/>
      <c r="RRD16" s="383"/>
      <c r="RRE16" s="383"/>
      <c r="RRF16" s="383"/>
      <c r="RRG16" s="383"/>
      <c r="RRH16" s="383"/>
      <c r="RRI16" s="383"/>
      <c r="RRJ16" s="383"/>
      <c r="RRK16" s="383"/>
      <c r="RRL16" s="383"/>
      <c r="RRM16" s="383"/>
      <c r="RRN16" s="383"/>
      <c r="RRO16" s="383"/>
      <c r="RRP16" s="383"/>
      <c r="RRQ16" s="383"/>
      <c r="RRR16" s="383"/>
      <c r="RRS16" s="383"/>
      <c r="RRT16" s="383"/>
      <c r="RRU16" s="383"/>
      <c r="RRV16" s="383"/>
      <c r="RRW16" s="383"/>
      <c r="RRX16" s="383"/>
      <c r="RRY16" s="383"/>
      <c r="RRZ16" s="383"/>
      <c r="RSA16" s="383"/>
      <c r="RSB16" s="383"/>
      <c r="RSC16" s="383"/>
      <c r="RSD16" s="383"/>
      <c r="RSE16" s="383"/>
      <c r="RSF16" s="383"/>
      <c r="RSG16" s="383"/>
      <c r="RSH16" s="383"/>
      <c r="RSI16" s="383"/>
      <c r="RSJ16" s="383"/>
      <c r="RSK16" s="383"/>
      <c r="RSL16" s="383"/>
      <c r="RSM16" s="383"/>
      <c r="RSN16" s="383"/>
      <c r="RSO16" s="383"/>
      <c r="RSP16" s="383"/>
      <c r="RSQ16" s="383"/>
      <c r="RSR16" s="383"/>
      <c r="RSS16" s="383"/>
      <c r="RST16" s="383"/>
      <c r="RSU16" s="383"/>
      <c r="RSV16" s="383"/>
      <c r="RSW16" s="383"/>
      <c r="RSX16" s="383"/>
      <c r="RSY16" s="383"/>
      <c r="RSZ16" s="383"/>
      <c r="RTA16" s="383"/>
      <c r="RTB16" s="383"/>
      <c r="RTC16" s="383"/>
      <c r="RTD16" s="383"/>
      <c r="RTE16" s="383"/>
      <c r="RTF16" s="383"/>
      <c r="RTG16" s="383"/>
      <c r="RTH16" s="383"/>
      <c r="RTI16" s="383"/>
      <c r="RTJ16" s="383"/>
      <c r="RTK16" s="383"/>
      <c r="RTL16" s="383"/>
      <c r="RTM16" s="383"/>
      <c r="RTN16" s="383"/>
      <c r="RTO16" s="383"/>
      <c r="RTP16" s="383"/>
      <c r="RTQ16" s="383"/>
      <c r="RTR16" s="383"/>
      <c r="RTS16" s="383"/>
      <c r="RTT16" s="383"/>
      <c r="RTU16" s="383"/>
      <c r="RTV16" s="383"/>
      <c r="RTW16" s="383"/>
      <c r="RTX16" s="383"/>
      <c r="RTY16" s="383"/>
      <c r="RTZ16" s="383"/>
      <c r="RUA16" s="383"/>
      <c r="RUB16" s="383"/>
      <c r="RUC16" s="383"/>
      <c r="RUD16" s="383"/>
      <c r="RUE16" s="383"/>
      <c r="RUF16" s="383"/>
      <c r="RUG16" s="383"/>
      <c r="RUH16" s="383"/>
      <c r="RUI16" s="383"/>
      <c r="RUJ16" s="383"/>
      <c r="RUK16" s="383"/>
      <c r="RUL16" s="383"/>
      <c r="RUM16" s="383"/>
      <c r="RUN16" s="383"/>
      <c r="RUO16" s="383"/>
      <c r="RUP16" s="383"/>
      <c r="RUQ16" s="383"/>
      <c r="RUR16" s="383"/>
      <c r="RUS16" s="383"/>
      <c r="RUT16" s="383"/>
      <c r="RUU16" s="383"/>
      <c r="RUV16" s="383"/>
      <c r="RUW16" s="383"/>
      <c r="RUX16" s="383"/>
      <c r="RUY16" s="383"/>
      <c r="RUZ16" s="383"/>
      <c r="RVA16" s="383"/>
      <c r="RVB16" s="383"/>
      <c r="RVC16" s="383"/>
      <c r="RVD16" s="383"/>
      <c r="RVE16" s="383"/>
      <c r="RVF16" s="383"/>
      <c r="RVG16" s="383"/>
      <c r="RVH16" s="383"/>
      <c r="RVI16" s="383"/>
      <c r="RVJ16" s="383"/>
      <c r="RVK16" s="383"/>
      <c r="RVL16" s="383"/>
      <c r="RVM16" s="383"/>
      <c r="RVN16" s="383"/>
      <c r="RVO16" s="383"/>
      <c r="RVP16" s="383"/>
      <c r="RVQ16" s="383"/>
      <c r="RVR16" s="383"/>
      <c r="RVS16" s="383"/>
      <c r="RVT16" s="383"/>
      <c r="RVU16" s="383"/>
      <c r="RVV16" s="383"/>
      <c r="RVW16" s="383"/>
      <c r="RVX16" s="383"/>
      <c r="RVY16" s="383"/>
      <c r="RVZ16" s="383"/>
      <c r="RWA16" s="383"/>
      <c r="RWB16" s="383"/>
      <c r="RWC16" s="383"/>
      <c r="RWD16" s="383"/>
      <c r="RWE16" s="383"/>
      <c r="RWF16" s="383"/>
      <c r="RWG16" s="383"/>
      <c r="RWH16" s="383"/>
      <c r="RWI16" s="383"/>
      <c r="RWJ16" s="383"/>
      <c r="RWK16" s="383"/>
      <c r="RWL16" s="383"/>
      <c r="RWM16" s="383"/>
      <c r="RWN16" s="383"/>
      <c r="RWO16" s="383"/>
      <c r="RWP16" s="383"/>
      <c r="RWQ16" s="383"/>
      <c r="RWR16" s="383"/>
      <c r="RWS16" s="383"/>
      <c r="RWT16" s="383"/>
      <c r="RWU16" s="383"/>
      <c r="RWV16" s="383"/>
      <c r="RWW16" s="383"/>
      <c r="RWX16" s="383"/>
      <c r="RWY16" s="383"/>
      <c r="RWZ16" s="383"/>
      <c r="RXA16" s="383"/>
      <c r="RXB16" s="383"/>
      <c r="RXC16" s="383"/>
      <c r="RXD16" s="383"/>
      <c r="RXE16" s="383"/>
      <c r="RXF16" s="383"/>
      <c r="RXG16" s="383"/>
      <c r="RXH16" s="383"/>
      <c r="RXI16" s="383"/>
      <c r="RXJ16" s="383"/>
      <c r="RXK16" s="383"/>
      <c r="RXL16" s="383"/>
      <c r="RXM16" s="383"/>
      <c r="RXN16" s="383"/>
      <c r="RXO16" s="383"/>
      <c r="RXP16" s="383"/>
      <c r="RXQ16" s="383"/>
      <c r="RXR16" s="383"/>
      <c r="RXS16" s="383"/>
      <c r="RXT16" s="383"/>
      <c r="RXU16" s="383"/>
      <c r="RXV16" s="383"/>
      <c r="RXW16" s="383"/>
      <c r="RXX16" s="383"/>
      <c r="RXY16" s="383"/>
      <c r="RXZ16" s="383"/>
      <c r="RYA16" s="383"/>
      <c r="RYB16" s="383"/>
      <c r="RYC16" s="383"/>
      <c r="RYD16" s="383"/>
      <c r="RYE16" s="383"/>
      <c r="RYF16" s="383"/>
      <c r="RYG16" s="383"/>
      <c r="RYH16" s="383"/>
      <c r="RYI16" s="383"/>
      <c r="RYJ16" s="383"/>
      <c r="RYK16" s="383"/>
      <c r="RYL16" s="383"/>
      <c r="RYM16" s="383"/>
      <c r="RYN16" s="383"/>
      <c r="RYO16" s="383"/>
      <c r="RYP16" s="383"/>
      <c r="RYQ16" s="383"/>
      <c r="RYR16" s="383"/>
      <c r="RYS16" s="383"/>
      <c r="RYT16" s="383"/>
      <c r="RYU16" s="383"/>
      <c r="RYV16" s="383"/>
      <c r="RYW16" s="383"/>
      <c r="RYX16" s="383"/>
      <c r="RYY16" s="383"/>
      <c r="RYZ16" s="383"/>
      <c r="RZA16" s="383"/>
      <c r="RZB16" s="383"/>
      <c r="RZC16" s="383"/>
      <c r="RZD16" s="383"/>
      <c r="RZE16" s="383"/>
      <c r="RZF16" s="383"/>
      <c r="RZG16" s="383"/>
      <c r="RZH16" s="383"/>
      <c r="RZI16" s="383"/>
      <c r="RZJ16" s="383"/>
      <c r="RZK16" s="383"/>
      <c r="RZL16" s="383"/>
      <c r="RZM16" s="383"/>
      <c r="RZN16" s="383"/>
      <c r="RZO16" s="383"/>
      <c r="RZP16" s="383"/>
      <c r="RZQ16" s="383"/>
      <c r="RZR16" s="383"/>
      <c r="RZS16" s="383"/>
      <c r="RZT16" s="383"/>
      <c r="RZU16" s="383"/>
      <c r="RZV16" s="383"/>
      <c r="RZW16" s="383"/>
      <c r="RZX16" s="383"/>
      <c r="RZY16" s="383"/>
      <c r="RZZ16" s="383"/>
      <c r="SAA16" s="383"/>
      <c r="SAB16" s="383"/>
      <c r="SAC16" s="383"/>
      <c r="SAD16" s="383"/>
      <c r="SAE16" s="383"/>
      <c r="SAF16" s="383"/>
      <c r="SAG16" s="383"/>
      <c r="SAH16" s="383"/>
      <c r="SAI16" s="383"/>
      <c r="SAJ16" s="383"/>
      <c r="SAK16" s="383"/>
      <c r="SAL16" s="383"/>
      <c r="SAM16" s="383"/>
      <c r="SAN16" s="383"/>
      <c r="SAO16" s="383"/>
      <c r="SAP16" s="383"/>
      <c r="SAQ16" s="383"/>
      <c r="SAR16" s="383"/>
      <c r="SAS16" s="383"/>
      <c r="SAT16" s="383"/>
      <c r="SAU16" s="383"/>
      <c r="SAV16" s="383"/>
      <c r="SAW16" s="383"/>
      <c r="SAX16" s="383"/>
      <c r="SAY16" s="383"/>
      <c r="SAZ16" s="383"/>
      <c r="SBA16" s="383"/>
      <c r="SBB16" s="383"/>
      <c r="SBC16" s="383"/>
      <c r="SBD16" s="383"/>
      <c r="SBE16" s="383"/>
      <c r="SBF16" s="383"/>
      <c r="SBG16" s="383"/>
      <c r="SBH16" s="383"/>
      <c r="SBI16" s="383"/>
      <c r="SBJ16" s="383"/>
      <c r="SBK16" s="383"/>
      <c r="SBL16" s="383"/>
      <c r="SBM16" s="383"/>
      <c r="SBN16" s="383"/>
      <c r="SBO16" s="383"/>
      <c r="SBP16" s="383"/>
      <c r="SBQ16" s="383"/>
      <c r="SBR16" s="383"/>
      <c r="SBS16" s="383"/>
      <c r="SBT16" s="383"/>
      <c r="SBU16" s="383"/>
      <c r="SBV16" s="383"/>
      <c r="SBW16" s="383"/>
      <c r="SBX16" s="383"/>
      <c r="SBY16" s="383"/>
      <c r="SBZ16" s="383"/>
      <c r="SCA16" s="383"/>
      <c r="SCB16" s="383"/>
      <c r="SCC16" s="383"/>
      <c r="SCD16" s="383"/>
      <c r="SCE16" s="383"/>
      <c r="SCF16" s="383"/>
      <c r="SCG16" s="383"/>
      <c r="SCH16" s="383"/>
      <c r="SCI16" s="383"/>
      <c r="SCJ16" s="383"/>
      <c r="SCK16" s="383"/>
      <c r="SCL16" s="383"/>
      <c r="SCM16" s="383"/>
      <c r="SCN16" s="383"/>
      <c r="SCO16" s="383"/>
      <c r="SCP16" s="383"/>
      <c r="SCQ16" s="383"/>
      <c r="SCR16" s="383"/>
      <c r="SCS16" s="383"/>
      <c r="SCT16" s="383"/>
      <c r="SCU16" s="383"/>
      <c r="SCV16" s="383"/>
      <c r="SCW16" s="383"/>
      <c r="SCX16" s="383"/>
      <c r="SCY16" s="383"/>
      <c r="SCZ16" s="383"/>
      <c r="SDA16" s="383"/>
      <c r="SDB16" s="383"/>
      <c r="SDC16" s="383"/>
      <c r="SDD16" s="383"/>
      <c r="SDE16" s="383"/>
      <c r="SDF16" s="383"/>
      <c r="SDG16" s="383"/>
      <c r="SDH16" s="383"/>
      <c r="SDI16" s="383"/>
      <c r="SDJ16" s="383"/>
      <c r="SDK16" s="383"/>
      <c r="SDL16" s="383"/>
      <c r="SDM16" s="383"/>
      <c r="SDN16" s="383"/>
      <c r="SDO16" s="383"/>
      <c r="SDP16" s="383"/>
      <c r="SDQ16" s="383"/>
      <c r="SDR16" s="383"/>
      <c r="SDS16" s="383"/>
      <c r="SDT16" s="383"/>
      <c r="SDU16" s="383"/>
      <c r="SDV16" s="383"/>
      <c r="SDW16" s="383"/>
      <c r="SDX16" s="383"/>
      <c r="SDY16" s="383"/>
      <c r="SDZ16" s="383"/>
      <c r="SEA16" s="383"/>
      <c r="SEB16" s="383"/>
      <c r="SEC16" s="383"/>
      <c r="SED16" s="383"/>
      <c r="SEE16" s="383"/>
      <c r="SEF16" s="383"/>
      <c r="SEG16" s="383"/>
      <c r="SEH16" s="383"/>
      <c r="SEI16" s="383"/>
      <c r="SEJ16" s="383"/>
      <c r="SEK16" s="383"/>
      <c r="SEL16" s="383"/>
      <c r="SEM16" s="383"/>
      <c r="SEN16" s="383"/>
      <c r="SEO16" s="383"/>
      <c r="SEP16" s="383"/>
      <c r="SEQ16" s="383"/>
      <c r="SER16" s="383"/>
      <c r="SES16" s="383"/>
      <c r="SET16" s="383"/>
      <c r="SEU16" s="383"/>
      <c r="SEV16" s="383"/>
      <c r="SEW16" s="383"/>
      <c r="SEX16" s="383"/>
      <c r="SEY16" s="383"/>
      <c r="SEZ16" s="383"/>
      <c r="SFA16" s="383"/>
      <c r="SFB16" s="383"/>
      <c r="SFC16" s="383"/>
      <c r="SFD16" s="383"/>
      <c r="SFE16" s="383"/>
      <c r="SFF16" s="383"/>
      <c r="SFG16" s="383"/>
      <c r="SFH16" s="383"/>
      <c r="SFI16" s="383"/>
      <c r="SFJ16" s="383"/>
      <c r="SFK16" s="383"/>
      <c r="SFL16" s="383"/>
      <c r="SFM16" s="383"/>
      <c r="SFN16" s="383"/>
      <c r="SFO16" s="383"/>
      <c r="SFP16" s="383"/>
      <c r="SFQ16" s="383"/>
      <c r="SFR16" s="383"/>
      <c r="SFS16" s="383"/>
      <c r="SFT16" s="383"/>
      <c r="SFU16" s="383"/>
      <c r="SFV16" s="383"/>
      <c r="SFW16" s="383"/>
      <c r="SFX16" s="383"/>
      <c r="SFY16" s="383"/>
      <c r="SFZ16" s="383"/>
      <c r="SGA16" s="383"/>
      <c r="SGB16" s="383"/>
      <c r="SGC16" s="383"/>
      <c r="SGD16" s="383"/>
      <c r="SGE16" s="383"/>
      <c r="SGF16" s="383"/>
      <c r="SGG16" s="383"/>
      <c r="SGH16" s="383"/>
      <c r="SGI16" s="383"/>
      <c r="SGJ16" s="383"/>
      <c r="SGK16" s="383"/>
      <c r="SGL16" s="383"/>
      <c r="SGM16" s="383"/>
      <c r="SGN16" s="383"/>
      <c r="SGO16" s="383"/>
      <c r="SGP16" s="383"/>
      <c r="SGQ16" s="383"/>
      <c r="SGR16" s="383"/>
      <c r="SGS16" s="383"/>
      <c r="SGT16" s="383"/>
      <c r="SGU16" s="383"/>
      <c r="SGV16" s="383"/>
      <c r="SGW16" s="383"/>
      <c r="SGX16" s="383"/>
      <c r="SGY16" s="383"/>
      <c r="SGZ16" s="383"/>
      <c r="SHA16" s="383"/>
      <c r="SHB16" s="383"/>
      <c r="SHC16" s="383"/>
      <c r="SHD16" s="383"/>
      <c r="SHE16" s="383"/>
      <c r="SHF16" s="383"/>
      <c r="SHG16" s="383"/>
      <c r="SHH16" s="383"/>
      <c r="SHI16" s="383"/>
      <c r="SHJ16" s="383"/>
      <c r="SHK16" s="383"/>
      <c r="SHL16" s="383"/>
      <c r="SHM16" s="383"/>
      <c r="SHN16" s="383"/>
      <c r="SHO16" s="383"/>
      <c r="SHP16" s="383"/>
      <c r="SHQ16" s="383"/>
      <c r="SHR16" s="383"/>
      <c r="SHS16" s="383"/>
      <c r="SHT16" s="383"/>
      <c r="SHU16" s="383"/>
      <c r="SHV16" s="383"/>
      <c r="SHW16" s="383"/>
      <c r="SHX16" s="383"/>
      <c r="SHY16" s="383"/>
      <c r="SHZ16" s="383"/>
      <c r="SIA16" s="383"/>
      <c r="SIB16" s="383"/>
      <c r="SIC16" s="383"/>
      <c r="SID16" s="383"/>
      <c r="SIE16" s="383"/>
      <c r="SIF16" s="383"/>
      <c r="SIG16" s="383"/>
      <c r="SIH16" s="383"/>
      <c r="SII16" s="383"/>
      <c r="SIJ16" s="383"/>
      <c r="SIK16" s="383"/>
      <c r="SIL16" s="383"/>
      <c r="SIM16" s="383"/>
      <c r="SIN16" s="383"/>
      <c r="SIO16" s="383"/>
      <c r="SIP16" s="383"/>
      <c r="SIQ16" s="383"/>
      <c r="SIR16" s="383"/>
      <c r="SIS16" s="383"/>
      <c r="SIT16" s="383"/>
      <c r="SIU16" s="383"/>
      <c r="SIV16" s="383"/>
      <c r="SIW16" s="383"/>
      <c r="SIX16" s="383"/>
      <c r="SIY16" s="383"/>
      <c r="SIZ16" s="383"/>
      <c r="SJA16" s="383"/>
      <c r="SJB16" s="383"/>
      <c r="SJC16" s="383"/>
      <c r="SJD16" s="383"/>
      <c r="SJE16" s="383"/>
      <c r="SJF16" s="383"/>
      <c r="SJG16" s="383"/>
      <c r="SJH16" s="383"/>
      <c r="SJI16" s="383"/>
      <c r="SJJ16" s="383"/>
      <c r="SJK16" s="383"/>
      <c r="SJL16" s="383"/>
      <c r="SJM16" s="383"/>
      <c r="SJN16" s="383"/>
      <c r="SJO16" s="383"/>
      <c r="SJP16" s="383"/>
      <c r="SJQ16" s="383"/>
      <c r="SJR16" s="383"/>
      <c r="SJS16" s="383"/>
      <c r="SJT16" s="383"/>
      <c r="SJU16" s="383"/>
      <c r="SJV16" s="383"/>
      <c r="SJW16" s="383"/>
      <c r="SJX16" s="383"/>
      <c r="SJY16" s="383"/>
      <c r="SJZ16" s="383"/>
      <c r="SKA16" s="383"/>
      <c r="SKB16" s="383"/>
      <c r="SKC16" s="383"/>
      <c r="SKD16" s="383"/>
      <c r="SKE16" s="383"/>
      <c r="SKF16" s="383"/>
      <c r="SKG16" s="383"/>
      <c r="SKH16" s="383"/>
      <c r="SKI16" s="383"/>
      <c r="SKJ16" s="383"/>
      <c r="SKK16" s="383"/>
      <c r="SKL16" s="383"/>
      <c r="SKM16" s="383"/>
      <c r="SKN16" s="383"/>
      <c r="SKO16" s="383"/>
      <c r="SKP16" s="383"/>
      <c r="SKQ16" s="383"/>
      <c r="SKR16" s="383"/>
      <c r="SKS16" s="383"/>
      <c r="SKT16" s="383"/>
      <c r="SKU16" s="383"/>
      <c r="SKV16" s="383"/>
      <c r="SKW16" s="383"/>
      <c r="SKX16" s="383"/>
      <c r="SKY16" s="383"/>
      <c r="SKZ16" s="383"/>
      <c r="SLA16" s="383"/>
      <c r="SLB16" s="383"/>
      <c r="SLC16" s="383"/>
      <c r="SLD16" s="383"/>
      <c r="SLE16" s="383"/>
      <c r="SLF16" s="383"/>
      <c r="SLG16" s="383"/>
      <c r="SLH16" s="383"/>
      <c r="SLI16" s="383"/>
      <c r="SLJ16" s="383"/>
      <c r="SLK16" s="383"/>
      <c r="SLL16" s="383"/>
      <c r="SLM16" s="383"/>
      <c r="SLN16" s="383"/>
      <c r="SLO16" s="383"/>
      <c r="SLP16" s="383"/>
      <c r="SLQ16" s="383"/>
      <c r="SLR16" s="383"/>
      <c r="SLS16" s="383"/>
      <c r="SLT16" s="383"/>
      <c r="SLU16" s="383"/>
      <c r="SLV16" s="383"/>
      <c r="SLW16" s="383"/>
      <c r="SLX16" s="383"/>
      <c r="SLY16" s="383"/>
      <c r="SLZ16" s="383"/>
      <c r="SMA16" s="383"/>
      <c r="SMB16" s="383"/>
      <c r="SMC16" s="383"/>
      <c r="SMD16" s="383"/>
      <c r="SME16" s="383"/>
      <c r="SMF16" s="383"/>
      <c r="SMG16" s="383"/>
      <c r="SMH16" s="383"/>
      <c r="SMI16" s="383"/>
      <c r="SMJ16" s="383"/>
      <c r="SMK16" s="383"/>
      <c r="SML16" s="383"/>
      <c r="SMM16" s="383"/>
      <c r="SMN16" s="383"/>
      <c r="SMO16" s="383"/>
      <c r="SMP16" s="383"/>
      <c r="SMQ16" s="383"/>
      <c r="SMR16" s="383"/>
      <c r="SMS16" s="383"/>
      <c r="SMT16" s="383"/>
      <c r="SMU16" s="383"/>
      <c r="SMV16" s="383"/>
      <c r="SMW16" s="383"/>
      <c r="SMX16" s="383"/>
      <c r="SMY16" s="383"/>
      <c r="SMZ16" s="383"/>
      <c r="SNA16" s="383"/>
      <c r="SNB16" s="383"/>
      <c r="SNC16" s="383"/>
      <c r="SND16" s="383"/>
      <c r="SNE16" s="383"/>
      <c r="SNF16" s="383"/>
      <c r="SNG16" s="383"/>
      <c r="SNH16" s="383"/>
      <c r="SNI16" s="383"/>
      <c r="SNJ16" s="383"/>
      <c r="SNK16" s="383"/>
      <c r="SNL16" s="383"/>
      <c r="SNM16" s="383"/>
      <c r="SNN16" s="383"/>
      <c r="SNO16" s="383"/>
      <c r="SNP16" s="383"/>
      <c r="SNQ16" s="383"/>
      <c r="SNR16" s="383"/>
      <c r="SNS16" s="383"/>
      <c r="SNT16" s="383"/>
      <c r="SNU16" s="383"/>
      <c r="SNV16" s="383"/>
      <c r="SNW16" s="383"/>
      <c r="SNX16" s="383"/>
      <c r="SNY16" s="383"/>
      <c r="SNZ16" s="383"/>
      <c r="SOA16" s="383"/>
      <c r="SOB16" s="383"/>
      <c r="SOC16" s="383"/>
      <c r="SOD16" s="383"/>
      <c r="SOE16" s="383"/>
      <c r="SOF16" s="383"/>
      <c r="SOG16" s="383"/>
      <c r="SOH16" s="383"/>
      <c r="SOI16" s="383"/>
      <c r="SOJ16" s="383"/>
      <c r="SOK16" s="383"/>
      <c r="SOL16" s="383"/>
      <c r="SOM16" s="383"/>
      <c r="SON16" s="383"/>
      <c r="SOO16" s="383"/>
      <c r="SOP16" s="383"/>
      <c r="SOQ16" s="383"/>
      <c r="SOR16" s="383"/>
      <c r="SOS16" s="383"/>
      <c r="SOT16" s="383"/>
      <c r="SOU16" s="383"/>
      <c r="SOV16" s="383"/>
      <c r="SOW16" s="383"/>
      <c r="SOX16" s="383"/>
      <c r="SOY16" s="383"/>
      <c r="SOZ16" s="383"/>
      <c r="SPA16" s="383"/>
      <c r="SPB16" s="383"/>
      <c r="SPC16" s="383"/>
      <c r="SPD16" s="383"/>
      <c r="SPE16" s="383"/>
      <c r="SPF16" s="383"/>
      <c r="SPG16" s="383"/>
      <c r="SPH16" s="383"/>
      <c r="SPI16" s="383"/>
      <c r="SPJ16" s="383"/>
      <c r="SPK16" s="383"/>
      <c r="SPL16" s="383"/>
      <c r="SPM16" s="383"/>
      <c r="SPN16" s="383"/>
      <c r="SPO16" s="383"/>
      <c r="SPP16" s="383"/>
      <c r="SPQ16" s="383"/>
      <c r="SPR16" s="383"/>
      <c r="SPS16" s="383"/>
      <c r="SPT16" s="383"/>
      <c r="SPU16" s="383"/>
      <c r="SPV16" s="383"/>
      <c r="SPW16" s="383"/>
      <c r="SPX16" s="383"/>
      <c r="SPY16" s="383"/>
      <c r="SPZ16" s="383"/>
      <c r="SQA16" s="383"/>
      <c r="SQB16" s="383"/>
      <c r="SQC16" s="383"/>
      <c r="SQD16" s="383"/>
      <c r="SQE16" s="383"/>
      <c r="SQF16" s="383"/>
      <c r="SQG16" s="383"/>
      <c r="SQH16" s="383"/>
      <c r="SQI16" s="383"/>
      <c r="SQJ16" s="383"/>
      <c r="SQK16" s="383"/>
      <c r="SQL16" s="383"/>
      <c r="SQM16" s="383"/>
      <c r="SQN16" s="383"/>
      <c r="SQO16" s="383"/>
      <c r="SQP16" s="383"/>
      <c r="SQQ16" s="383"/>
      <c r="SQR16" s="383"/>
      <c r="SQS16" s="383"/>
      <c r="SQT16" s="383"/>
      <c r="SQU16" s="383"/>
      <c r="SQV16" s="383"/>
      <c r="SQW16" s="383"/>
      <c r="SQX16" s="383"/>
      <c r="SQY16" s="383"/>
      <c r="SQZ16" s="383"/>
      <c r="SRA16" s="383"/>
      <c r="SRB16" s="383"/>
      <c r="SRC16" s="383"/>
      <c r="SRD16" s="383"/>
      <c r="SRE16" s="383"/>
      <c r="SRF16" s="383"/>
      <c r="SRG16" s="383"/>
      <c r="SRH16" s="383"/>
      <c r="SRI16" s="383"/>
      <c r="SRJ16" s="383"/>
      <c r="SRK16" s="383"/>
      <c r="SRL16" s="383"/>
      <c r="SRM16" s="383"/>
      <c r="SRN16" s="383"/>
      <c r="SRO16" s="383"/>
      <c r="SRP16" s="383"/>
      <c r="SRQ16" s="383"/>
      <c r="SRR16" s="383"/>
      <c r="SRS16" s="383"/>
      <c r="SRT16" s="383"/>
      <c r="SRU16" s="383"/>
      <c r="SRV16" s="383"/>
      <c r="SRW16" s="383"/>
      <c r="SRX16" s="383"/>
      <c r="SRY16" s="383"/>
      <c r="SRZ16" s="383"/>
      <c r="SSA16" s="383"/>
      <c r="SSB16" s="383"/>
      <c r="SSC16" s="383"/>
      <c r="SSD16" s="383"/>
      <c r="SSE16" s="383"/>
      <c r="SSF16" s="383"/>
      <c r="SSG16" s="383"/>
      <c r="SSH16" s="383"/>
      <c r="SSI16" s="383"/>
      <c r="SSJ16" s="383"/>
      <c r="SSK16" s="383"/>
      <c r="SSL16" s="383"/>
      <c r="SSM16" s="383"/>
      <c r="SSN16" s="383"/>
      <c r="SSO16" s="383"/>
      <c r="SSP16" s="383"/>
      <c r="SSQ16" s="383"/>
      <c r="SSR16" s="383"/>
      <c r="SSS16" s="383"/>
      <c r="SST16" s="383"/>
      <c r="SSU16" s="383"/>
      <c r="SSV16" s="383"/>
      <c r="SSW16" s="383"/>
      <c r="SSX16" s="383"/>
      <c r="SSY16" s="383"/>
      <c r="SSZ16" s="383"/>
      <c r="STA16" s="383"/>
      <c r="STB16" s="383"/>
      <c r="STC16" s="383"/>
      <c r="STD16" s="383"/>
      <c r="STE16" s="383"/>
      <c r="STF16" s="383"/>
      <c r="STG16" s="383"/>
      <c r="STH16" s="383"/>
      <c r="STI16" s="383"/>
      <c r="STJ16" s="383"/>
      <c r="STK16" s="383"/>
      <c r="STL16" s="383"/>
      <c r="STM16" s="383"/>
      <c r="STN16" s="383"/>
      <c r="STO16" s="383"/>
      <c r="STP16" s="383"/>
      <c r="STQ16" s="383"/>
      <c r="STR16" s="383"/>
      <c r="STS16" s="383"/>
      <c r="STT16" s="383"/>
      <c r="STU16" s="383"/>
      <c r="STV16" s="383"/>
      <c r="STW16" s="383"/>
      <c r="STX16" s="383"/>
      <c r="STY16" s="383"/>
      <c r="STZ16" s="383"/>
      <c r="SUA16" s="383"/>
      <c r="SUB16" s="383"/>
      <c r="SUC16" s="383"/>
      <c r="SUD16" s="383"/>
      <c r="SUE16" s="383"/>
      <c r="SUF16" s="383"/>
      <c r="SUG16" s="383"/>
      <c r="SUH16" s="383"/>
      <c r="SUI16" s="383"/>
      <c r="SUJ16" s="383"/>
      <c r="SUK16" s="383"/>
      <c r="SUL16" s="383"/>
      <c r="SUM16" s="383"/>
      <c r="SUN16" s="383"/>
      <c r="SUO16" s="383"/>
      <c r="SUP16" s="383"/>
      <c r="SUQ16" s="383"/>
      <c r="SUR16" s="383"/>
      <c r="SUS16" s="383"/>
      <c r="SUT16" s="383"/>
      <c r="SUU16" s="383"/>
      <c r="SUV16" s="383"/>
      <c r="SUW16" s="383"/>
      <c r="SUX16" s="383"/>
      <c r="SUY16" s="383"/>
      <c r="SUZ16" s="383"/>
      <c r="SVA16" s="383"/>
      <c r="SVB16" s="383"/>
      <c r="SVC16" s="383"/>
      <c r="SVD16" s="383"/>
      <c r="SVE16" s="383"/>
      <c r="SVF16" s="383"/>
      <c r="SVG16" s="383"/>
      <c r="SVH16" s="383"/>
      <c r="SVI16" s="383"/>
      <c r="SVJ16" s="383"/>
      <c r="SVK16" s="383"/>
      <c r="SVL16" s="383"/>
      <c r="SVM16" s="383"/>
      <c r="SVN16" s="383"/>
      <c r="SVO16" s="383"/>
      <c r="SVP16" s="383"/>
      <c r="SVQ16" s="383"/>
      <c r="SVR16" s="383"/>
      <c r="SVS16" s="383"/>
      <c r="SVT16" s="383"/>
      <c r="SVU16" s="383"/>
      <c r="SVV16" s="383"/>
      <c r="SVW16" s="383"/>
      <c r="SVX16" s="383"/>
      <c r="SVY16" s="383"/>
      <c r="SVZ16" s="383"/>
      <c r="SWA16" s="383"/>
      <c r="SWB16" s="383"/>
      <c r="SWC16" s="383"/>
      <c r="SWD16" s="383"/>
      <c r="SWE16" s="383"/>
      <c r="SWF16" s="383"/>
      <c r="SWG16" s="383"/>
      <c r="SWH16" s="383"/>
      <c r="SWI16" s="383"/>
      <c r="SWJ16" s="383"/>
      <c r="SWK16" s="383"/>
      <c r="SWL16" s="383"/>
      <c r="SWM16" s="383"/>
      <c r="SWN16" s="383"/>
      <c r="SWO16" s="383"/>
      <c r="SWP16" s="383"/>
      <c r="SWQ16" s="383"/>
      <c r="SWR16" s="383"/>
      <c r="SWS16" s="383"/>
      <c r="SWT16" s="383"/>
      <c r="SWU16" s="383"/>
      <c r="SWV16" s="383"/>
      <c r="SWW16" s="383"/>
      <c r="SWX16" s="383"/>
      <c r="SWY16" s="383"/>
      <c r="SWZ16" s="383"/>
      <c r="SXA16" s="383"/>
      <c r="SXB16" s="383"/>
      <c r="SXC16" s="383"/>
      <c r="SXD16" s="383"/>
      <c r="SXE16" s="383"/>
      <c r="SXF16" s="383"/>
      <c r="SXG16" s="383"/>
      <c r="SXH16" s="383"/>
      <c r="SXI16" s="383"/>
      <c r="SXJ16" s="383"/>
      <c r="SXK16" s="383"/>
      <c r="SXL16" s="383"/>
      <c r="SXM16" s="383"/>
      <c r="SXN16" s="383"/>
      <c r="SXO16" s="383"/>
      <c r="SXP16" s="383"/>
      <c r="SXQ16" s="383"/>
      <c r="SXR16" s="383"/>
      <c r="SXS16" s="383"/>
      <c r="SXT16" s="383"/>
      <c r="SXU16" s="383"/>
      <c r="SXV16" s="383"/>
      <c r="SXW16" s="383"/>
      <c r="SXX16" s="383"/>
      <c r="SXY16" s="383"/>
      <c r="SXZ16" s="383"/>
      <c r="SYA16" s="383"/>
      <c r="SYB16" s="383"/>
      <c r="SYC16" s="383"/>
      <c r="SYD16" s="383"/>
      <c r="SYE16" s="383"/>
      <c r="SYF16" s="383"/>
      <c r="SYG16" s="383"/>
      <c r="SYH16" s="383"/>
      <c r="SYI16" s="383"/>
      <c r="SYJ16" s="383"/>
      <c r="SYK16" s="383"/>
      <c r="SYL16" s="383"/>
      <c r="SYM16" s="383"/>
      <c r="SYN16" s="383"/>
      <c r="SYO16" s="383"/>
      <c r="SYP16" s="383"/>
      <c r="SYQ16" s="383"/>
      <c r="SYR16" s="383"/>
      <c r="SYS16" s="383"/>
      <c r="SYT16" s="383"/>
      <c r="SYU16" s="383"/>
      <c r="SYV16" s="383"/>
      <c r="SYW16" s="383"/>
      <c r="SYX16" s="383"/>
      <c r="SYY16" s="383"/>
      <c r="SYZ16" s="383"/>
      <c r="SZA16" s="383"/>
      <c r="SZB16" s="383"/>
      <c r="SZC16" s="383"/>
      <c r="SZD16" s="383"/>
      <c r="SZE16" s="383"/>
      <c r="SZF16" s="383"/>
      <c r="SZG16" s="383"/>
      <c r="SZH16" s="383"/>
      <c r="SZI16" s="383"/>
      <c r="SZJ16" s="383"/>
      <c r="SZK16" s="383"/>
      <c r="SZL16" s="383"/>
      <c r="SZM16" s="383"/>
      <c r="SZN16" s="383"/>
      <c r="SZO16" s="383"/>
      <c r="SZP16" s="383"/>
      <c r="SZQ16" s="383"/>
      <c r="SZR16" s="383"/>
      <c r="SZS16" s="383"/>
      <c r="SZT16" s="383"/>
      <c r="SZU16" s="383"/>
      <c r="SZV16" s="383"/>
      <c r="SZW16" s="383"/>
      <c r="SZX16" s="383"/>
      <c r="SZY16" s="383"/>
      <c r="SZZ16" s="383"/>
      <c r="TAA16" s="383"/>
      <c r="TAB16" s="383"/>
      <c r="TAC16" s="383"/>
      <c r="TAD16" s="383"/>
      <c r="TAE16" s="383"/>
      <c r="TAF16" s="383"/>
      <c r="TAG16" s="383"/>
      <c r="TAH16" s="383"/>
      <c r="TAI16" s="383"/>
      <c r="TAJ16" s="383"/>
      <c r="TAK16" s="383"/>
      <c r="TAL16" s="383"/>
      <c r="TAM16" s="383"/>
      <c r="TAN16" s="383"/>
      <c r="TAO16" s="383"/>
      <c r="TAP16" s="383"/>
      <c r="TAQ16" s="383"/>
      <c r="TAR16" s="383"/>
      <c r="TAS16" s="383"/>
      <c r="TAT16" s="383"/>
      <c r="TAU16" s="383"/>
      <c r="TAV16" s="383"/>
      <c r="TAW16" s="383"/>
      <c r="TAX16" s="383"/>
      <c r="TAY16" s="383"/>
      <c r="TAZ16" s="383"/>
      <c r="TBA16" s="383"/>
      <c r="TBB16" s="383"/>
      <c r="TBC16" s="383"/>
      <c r="TBD16" s="383"/>
      <c r="TBE16" s="383"/>
      <c r="TBF16" s="383"/>
      <c r="TBG16" s="383"/>
      <c r="TBH16" s="383"/>
      <c r="TBI16" s="383"/>
      <c r="TBJ16" s="383"/>
      <c r="TBK16" s="383"/>
      <c r="TBL16" s="383"/>
      <c r="TBM16" s="383"/>
      <c r="TBN16" s="383"/>
      <c r="TBO16" s="383"/>
      <c r="TBP16" s="383"/>
      <c r="TBQ16" s="383"/>
      <c r="TBR16" s="383"/>
      <c r="TBS16" s="383"/>
      <c r="TBT16" s="383"/>
      <c r="TBU16" s="383"/>
      <c r="TBV16" s="383"/>
      <c r="TBW16" s="383"/>
      <c r="TBX16" s="383"/>
      <c r="TBY16" s="383"/>
      <c r="TBZ16" s="383"/>
      <c r="TCA16" s="383"/>
      <c r="TCB16" s="383"/>
      <c r="TCC16" s="383"/>
      <c r="TCD16" s="383"/>
      <c r="TCE16" s="383"/>
      <c r="TCF16" s="383"/>
      <c r="TCG16" s="383"/>
      <c r="TCH16" s="383"/>
      <c r="TCI16" s="383"/>
      <c r="TCJ16" s="383"/>
      <c r="TCK16" s="383"/>
      <c r="TCL16" s="383"/>
      <c r="TCM16" s="383"/>
      <c r="TCN16" s="383"/>
      <c r="TCO16" s="383"/>
      <c r="TCP16" s="383"/>
      <c r="TCQ16" s="383"/>
      <c r="TCR16" s="383"/>
      <c r="TCS16" s="383"/>
      <c r="TCT16" s="383"/>
      <c r="TCU16" s="383"/>
      <c r="TCV16" s="383"/>
      <c r="TCW16" s="383"/>
      <c r="TCX16" s="383"/>
      <c r="TCY16" s="383"/>
      <c r="TCZ16" s="383"/>
      <c r="TDA16" s="383"/>
      <c r="TDB16" s="383"/>
      <c r="TDC16" s="383"/>
      <c r="TDD16" s="383"/>
      <c r="TDE16" s="383"/>
      <c r="TDF16" s="383"/>
      <c r="TDG16" s="383"/>
      <c r="TDH16" s="383"/>
      <c r="TDI16" s="383"/>
      <c r="TDJ16" s="383"/>
      <c r="TDK16" s="383"/>
      <c r="TDL16" s="383"/>
      <c r="TDM16" s="383"/>
      <c r="TDN16" s="383"/>
      <c r="TDO16" s="383"/>
      <c r="TDP16" s="383"/>
      <c r="TDQ16" s="383"/>
      <c r="TDR16" s="383"/>
      <c r="TDS16" s="383"/>
      <c r="TDT16" s="383"/>
      <c r="TDU16" s="383"/>
      <c r="TDV16" s="383"/>
      <c r="TDW16" s="383"/>
      <c r="TDX16" s="383"/>
      <c r="TDY16" s="383"/>
      <c r="TDZ16" s="383"/>
      <c r="TEA16" s="383"/>
      <c r="TEB16" s="383"/>
      <c r="TEC16" s="383"/>
      <c r="TED16" s="383"/>
      <c r="TEE16" s="383"/>
      <c r="TEF16" s="383"/>
      <c r="TEG16" s="383"/>
      <c r="TEH16" s="383"/>
      <c r="TEI16" s="383"/>
      <c r="TEJ16" s="383"/>
      <c r="TEK16" s="383"/>
      <c r="TEL16" s="383"/>
      <c r="TEM16" s="383"/>
      <c r="TEN16" s="383"/>
      <c r="TEO16" s="383"/>
      <c r="TEP16" s="383"/>
      <c r="TEQ16" s="383"/>
      <c r="TER16" s="383"/>
      <c r="TES16" s="383"/>
      <c r="TET16" s="383"/>
      <c r="TEU16" s="383"/>
      <c r="TEV16" s="383"/>
      <c r="TEW16" s="383"/>
      <c r="TEX16" s="383"/>
      <c r="TEY16" s="383"/>
      <c r="TEZ16" s="383"/>
      <c r="TFA16" s="383"/>
      <c r="TFB16" s="383"/>
      <c r="TFC16" s="383"/>
      <c r="TFD16" s="383"/>
      <c r="TFE16" s="383"/>
      <c r="TFF16" s="383"/>
      <c r="TFG16" s="383"/>
      <c r="TFH16" s="383"/>
      <c r="TFI16" s="383"/>
      <c r="TFJ16" s="383"/>
      <c r="TFK16" s="383"/>
      <c r="TFL16" s="383"/>
      <c r="TFM16" s="383"/>
      <c r="TFN16" s="383"/>
      <c r="TFO16" s="383"/>
      <c r="TFP16" s="383"/>
      <c r="TFQ16" s="383"/>
      <c r="TFR16" s="383"/>
      <c r="TFS16" s="383"/>
      <c r="TFT16" s="383"/>
      <c r="TFU16" s="383"/>
      <c r="TFV16" s="383"/>
      <c r="TFW16" s="383"/>
      <c r="TFX16" s="383"/>
      <c r="TFY16" s="383"/>
      <c r="TFZ16" s="383"/>
      <c r="TGA16" s="383"/>
      <c r="TGB16" s="383"/>
      <c r="TGC16" s="383"/>
      <c r="TGD16" s="383"/>
      <c r="TGE16" s="383"/>
      <c r="TGF16" s="383"/>
      <c r="TGG16" s="383"/>
      <c r="TGH16" s="383"/>
      <c r="TGI16" s="383"/>
      <c r="TGJ16" s="383"/>
      <c r="TGK16" s="383"/>
      <c r="TGL16" s="383"/>
      <c r="TGM16" s="383"/>
      <c r="TGN16" s="383"/>
      <c r="TGO16" s="383"/>
      <c r="TGP16" s="383"/>
      <c r="TGQ16" s="383"/>
      <c r="TGR16" s="383"/>
      <c r="TGS16" s="383"/>
      <c r="TGT16" s="383"/>
      <c r="TGU16" s="383"/>
      <c r="TGV16" s="383"/>
      <c r="TGW16" s="383"/>
      <c r="TGX16" s="383"/>
      <c r="TGY16" s="383"/>
      <c r="TGZ16" s="383"/>
      <c r="THA16" s="383"/>
      <c r="THB16" s="383"/>
      <c r="THC16" s="383"/>
      <c r="THD16" s="383"/>
      <c r="THE16" s="383"/>
      <c r="THF16" s="383"/>
      <c r="THG16" s="383"/>
      <c r="THH16" s="383"/>
      <c r="THI16" s="383"/>
      <c r="THJ16" s="383"/>
      <c r="THK16" s="383"/>
      <c r="THL16" s="383"/>
      <c r="THM16" s="383"/>
      <c r="THN16" s="383"/>
      <c r="THO16" s="383"/>
      <c r="THP16" s="383"/>
      <c r="THQ16" s="383"/>
      <c r="THR16" s="383"/>
      <c r="THS16" s="383"/>
      <c r="THT16" s="383"/>
      <c r="THU16" s="383"/>
      <c r="THV16" s="383"/>
      <c r="THW16" s="383"/>
      <c r="THX16" s="383"/>
      <c r="THY16" s="383"/>
      <c r="THZ16" s="383"/>
      <c r="TIA16" s="383"/>
      <c r="TIB16" s="383"/>
      <c r="TIC16" s="383"/>
      <c r="TID16" s="383"/>
      <c r="TIE16" s="383"/>
      <c r="TIF16" s="383"/>
      <c r="TIG16" s="383"/>
      <c r="TIH16" s="383"/>
      <c r="TII16" s="383"/>
      <c r="TIJ16" s="383"/>
      <c r="TIK16" s="383"/>
      <c r="TIL16" s="383"/>
      <c r="TIM16" s="383"/>
      <c r="TIN16" s="383"/>
      <c r="TIO16" s="383"/>
      <c r="TIP16" s="383"/>
      <c r="TIQ16" s="383"/>
      <c r="TIR16" s="383"/>
      <c r="TIS16" s="383"/>
      <c r="TIT16" s="383"/>
      <c r="TIU16" s="383"/>
      <c r="TIV16" s="383"/>
      <c r="TIW16" s="383"/>
      <c r="TIX16" s="383"/>
      <c r="TIY16" s="383"/>
      <c r="TIZ16" s="383"/>
      <c r="TJA16" s="383"/>
      <c r="TJB16" s="383"/>
      <c r="TJC16" s="383"/>
      <c r="TJD16" s="383"/>
      <c r="TJE16" s="383"/>
      <c r="TJF16" s="383"/>
      <c r="TJG16" s="383"/>
      <c r="TJH16" s="383"/>
      <c r="TJI16" s="383"/>
      <c r="TJJ16" s="383"/>
      <c r="TJK16" s="383"/>
      <c r="TJL16" s="383"/>
      <c r="TJM16" s="383"/>
      <c r="TJN16" s="383"/>
      <c r="TJO16" s="383"/>
      <c r="TJP16" s="383"/>
      <c r="TJQ16" s="383"/>
      <c r="TJR16" s="383"/>
      <c r="TJS16" s="383"/>
      <c r="TJT16" s="383"/>
      <c r="TJU16" s="383"/>
      <c r="TJV16" s="383"/>
      <c r="TJW16" s="383"/>
      <c r="TJX16" s="383"/>
      <c r="TJY16" s="383"/>
      <c r="TJZ16" s="383"/>
      <c r="TKA16" s="383"/>
      <c r="TKB16" s="383"/>
      <c r="TKC16" s="383"/>
      <c r="TKD16" s="383"/>
      <c r="TKE16" s="383"/>
      <c r="TKF16" s="383"/>
      <c r="TKG16" s="383"/>
      <c r="TKH16" s="383"/>
      <c r="TKI16" s="383"/>
      <c r="TKJ16" s="383"/>
      <c r="TKK16" s="383"/>
      <c r="TKL16" s="383"/>
      <c r="TKM16" s="383"/>
      <c r="TKN16" s="383"/>
      <c r="TKO16" s="383"/>
      <c r="TKP16" s="383"/>
      <c r="TKQ16" s="383"/>
      <c r="TKR16" s="383"/>
      <c r="TKS16" s="383"/>
      <c r="TKT16" s="383"/>
      <c r="TKU16" s="383"/>
      <c r="TKV16" s="383"/>
      <c r="TKW16" s="383"/>
      <c r="TKX16" s="383"/>
      <c r="TKY16" s="383"/>
      <c r="TKZ16" s="383"/>
      <c r="TLA16" s="383"/>
      <c r="TLB16" s="383"/>
      <c r="TLC16" s="383"/>
      <c r="TLD16" s="383"/>
      <c r="TLE16" s="383"/>
      <c r="TLF16" s="383"/>
      <c r="TLG16" s="383"/>
      <c r="TLH16" s="383"/>
      <c r="TLI16" s="383"/>
      <c r="TLJ16" s="383"/>
      <c r="TLK16" s="383"/>
      <c r="TLL16" s="383"/>
      <c r="TLM16" s="383"/>
      <c r="TLN16" s="383"/>
      <c r="TLO16" s="383"/>
      <c r="TLP16" s="383"/>
      <c r="TLQ16" s="383"/>
      <c r="TLR16" s="383"/>
      <c r="TLS16" s="383"/>
      <c r="TLT16" s="383"/>
      <c r="TLU16" s="383"/>
      <c r="TLV16" s="383"/>
      <c r="TLW16" s="383"/>
      <c r="TLX16" s="383"/>
      <c r="TLY16" s="383"/>
      <c r="TLZ16" s="383"/>
      <c r="TMA16" s="383"/>
      <c r="TMB16" s="383"/>
      <c r="TMC16" s="383"/>
      <c r="TMD16" s="383"/>
      <c r="TME16" s="383"/>
      <c r="TMF16" s="383"/>
      <c r="TMG16" s="383"/>
      <c r="TMH16" s="383"/>
      <c r="TMI16" s="383"/>
      <c r="TMJ16" s="383"/>
      <c r="TMK16" s="383"/>
      <c r="TML16" s="383"/>
      <c r="TMM16" s="383"/>
      <c r="TMN16" s="383"/>
      <c r="TMO16" s="383"/>
      <c r="TMP16" s="383"/>
      <c r="TMQ16" s="383"/>
      <c r="TMR16" s="383"/>
      <c r="TMS16" s="383"/>
      <c r="TMT16" s="383"/>
      <c r="TMU16" s="383"/>
      <c r="TMV16" s="383"/>
      <c r="TMW16" s="383"/>
      <c r="TMX16" s="383"/>
      <c r="TMY16" s="383"/>
      <c r="TMZ16" s="383"/>
      <c r="TNA16" s="383"/>
      <c r="TNB16" s="383"/>
      <c r="TNC16" s="383"/>
      <c r="TND16" s="383"/>
      <c r="TNE16" s="383"/>
      <c r="TNF16" s="383"/>
      <c r="TNG16" s="383"/>
      <c r="TNH16" s="383"/>
      <c r="TNI16" s="383"/>
      <c r="TNJ16" s="383"/>
      <c r="TNK16" s="383"/>
      <c r="TNL16" s="383"/>
      <c r="TNM16" s="383"/>
      <c r="TNN16" s="383"/>
      <c r="TNO16" s="383"/>
      <c r="TNP16" s="383"/>
      <c r="TNQ16" s="383"/>
      <c r="TNR16" s="383"/>
      <c r="TNS16" s="383"/>
      <c r="TNT16" s="383"/>
      <c r="TNU16" s="383"/>
      <c r="TNV16" s="383"/>
      <c r="TNW16" s="383"/>
      <c r="TNX16" s="383"/>
      <c r="TNY16" s="383"/>
      <c r="TNZ16" s="383"/>
      <c r="TOA16" s="383"/>
      <c r="TOB16" s="383"/>
      <c r="TOC16" s="383"/>
      <c r="TOD16" s="383"/>
      <c r="TOE16" s="383"/>
      <c r="TOF16" s="383"/>
      <c r="TOG16" s="383"/>
      <c r="TOH16" s="383"/>
      <c r="TOI16" s="383"/>
      <c r="TOJ16" s="383"/>
      <c r="TOK16" s="383"/>
      <c r="TOL16" s="383"/>
      <c r="TOM16" s="383"/>
      <c r="TON16" s="383"/>
      <c r="TOO16" s="383"/>
      <c r="TOP16" s="383"/>
      <c r="TOQ16" s="383"/>
      <c r="TOR16" s="383"/>
      <c r="TOS16" s="383"/>
      <c r="TOT16" s="383"/>
      <c r="TOU16" s="383"/>
      <c r="TOV16" s="383"/>
      <c r="TOW16" s="383"/>
      <c r="TOX16" s="383"/>
      <c r="TOY16" s="383"/>
      <c r="TOZ16" s="383"/>
      <c r="TPA16" s="383"/>
      <c r="TPB16" s="383"/>
      <c r="TPC16" s="383"/>
      <c r="TPD16" s="383"/>
      <c r="TPE16" s="383"/>
      <c r="TPF16" s="383"/>
      <c r="TPG16" s="383"/>
      <c r="TPH16" s="383"/>
      <c r="TPI16" s="383"/>
      <c r="TPJ16" s="383"/>
      <c r="TPK16" s="383"/>
      <c r="TPL16" s="383"/>
      <c r="TPM16" s="383"/>
      <c r="TPN16" s="383"/>
      <c r="TPO16" s="383"/>
      <c r="TPP16" s="383"/>
      <c r="TPQ16" s="383"/>
      <c r="TPR16" s="383"/>
      <c r="TPS16" s="383"/>
      <c r="TPT16" s="383"/>
      <c r="TPU16" s="383"/>
      <c r="TPV16" s="383"/>
      <c r="TPW16" s="383"/>
      <c r="TPX16" s="383"/>
      <c r="TPY16" s="383"/>
      <c r="TPZ16" s="383"/>
      <c r="TQA16" s="383"/>
      <c r="TQB16" s="383"/>
      <c r="TQC16" s="383"/>
      <c r="TQD16" s="383"/>
      <c r="TQE16" s="383"/>
      <c r="TQF16" s="383"/>
      <c r="TQG16" s="383"/>
      <c r="TQH16" s="383"/>
      <c r="TQI16" s="383"/>
      <c r="TQJ16" s="383"/>
      <c r="TQK16" s="383"/>
      <c r="TQL16" s="383"/>
      <c r="TQM16" s="383"/>
      <c r="TQN16" s="383"/>
      <c r="TQO16" s="383"/>
      <c r="TQP16" s="383"/>
      <c r="TQQ16" s="383"/>
      <c r="TQR16" s="383"/>
      <c r="TQS16" s="383"/>
      <c r="TQT16" s="383"/>
      <c r="TQU16" s="383"/>
      <c r="TQV16" s="383"/>
      <c r="TQW16" s="383"/>
      <c r="TQX16" s="383"/>
      <c r="TQY16" s="383"/>
      <c r="TQZ16" s="383"/>
      <c r="TRA16" s="383"/>
      <c r="TRB16" s="383"/>
      <c r="TRC16" s="383"/>
      <c r="TRD16" s="383"/>
      <c r="TRE16" s="383"/>
      <c r="TRF16" s="383"/>
      <c r="TRG16" s="383"/>
      <c r="TRH16" s="383"/>
      <c r="TRI16" s="383"/>
      <c r="TRJ16" s="383"/>
      <c r="TRK16" s="383"/>
      <c r="TRL16" s="383"/>
      <c r="TRM16" s="383"/>
      <c r="TRN16" s="383"/>
      <c r="TRO16" s="383"/>
      <c r="TRP16" s="383"/>
      <c r="TRQ16" s="383"/>
      <c r="TRR16" s="383"/>
      <c r="TRS16" s="383"/>
      <c r="TRT16" s="383"/>
      <c r="TRU16" s="383"/>
      <c r="TRV16" s="383"/>
      <c r="TRW16" s="383"/>
      <c r="TRX16" s="383"/>
      <c r="TRY16" s="383"/>
      <c r="TRZ16" s="383"/>
      <c r="TSA16" s="383"/>
      <c r="TSB16" s="383"/>
      <c r="TSC16" s="383"/>
      <c r="TSD16" s="383"/>
      <c r="TSE16" s="383"/>
      <c r="TSF16" s="383"/>
      <c r="TSG16" s="383"/>
      <c r="TSH16" s="383"/>
      <c r="TSI16" s="383"/>
      <c r="TSJ16" s="383"/>
      <c r="TSK16" s="383"/>
      <c r="TSL16" s="383"/>
      <c r="TSM16" s="383"/>
      <c r="TSN16" s="383"/>
      <c r="TSO16" s="383"/>
      <c r="TSP16" s="383"/>
      <c r="TSQ16" s="383"/>
      <c r="TSR16" s="383"/>
      <c r="TSS16" s="383"/>
      <c r="TST16" s="383"/>
      <c r="TSU16" s="383"/>
      <c r="TSV16" s="383"/>
      <c r="TSW16" s="383"/>
      <c r="TSX16" s="383"/>
      <c r="TSY16" s="383"/>
      <c r="TSZ16" s="383"/>
      <c r="TTA16" s="383"/>
      <c r="TTB16" s="383"/>
      <c r="TTC16" s="383"/>
      <c r="TTD16" s="383"/>
      <c r="TTE16" s="383"/>
      <c r="TTF16" s="383"/>
      <c r="TTG16" s="383"/>
      <c r="TTH16" s="383"/>
      <c r="TTI16" s="383"/>
      <c r="TTJ16" s="383"/>
      <c r="TTK16" s="383"/>
      <c r="TTL16" s="383"/>
      <c r="TTM16" s="383"/>
      <c r="TTN16" s="383"/>
      <c r="TTO16" s="383"/>
      <c r="TTP16" s="383"/>
      <c r="TTQ16" s="383"/>
      <c r="TTR16" s="383"/>
      <c r="TTS16" s="383"/>
      <c r="TTT16" s="383"/>
      <c r="TTU16" s="383"/>
      <c r="TTV16" s="383"/>
      <c r="TTW16" s="383"/>
      <c r="TTX16" s="383"/>
      <c r="TTY16" s="383"/>
      <c r="TTZ16" s="383"/>
      <c r="TUA16" s="383"/>
      <c r="TUB16" s="383"/>
      <c r="TUC16" s="383"/>
      <c r="TUD16" s="383"/>
      <c r="TUE16" s="383"/>
      <c r="TUF16" s="383"/>
      <c r="TUG16" s="383"/>
      <c r="TUH16" s="383"/>
      <c r="TUI16" s="383"/>
      <c r="TUJ16" s="383"/>
      <c r="TUK16" s="383"/>
      <c r="TUL16" s="383"/>
      <c r="TUM16" s="383"/>
      <c r="TUN16" s="383"/>
      <c r="TUO16" s="383"/>
      <c r="TUP16" s="383"/>
      <c r="TUQ16" s="383"/>
      <c r="TUR16" s="383"/>
      <c r="TUS16" s="383"/>
      <c r="TUT16" s="383"/>
      <c r="TUU16" s="383"/>
      <c r="TUV16" s="383"/>
      <c r="TUW16" s="383"/>
      <c r="TUX16" s="383"/>
      <c r="TUY16" s="383"/>
      <c r="TUZ16" s="383"/>
      <c r="TVA16" s="383"/>
      <c r="TVB16" s="383"/>
      <c r="TVC16" s="383"/>
      <c r="TVD16" s="383"/>
      <c r="TVE16" s="383"/>
      <c r="TVF16" s="383"/>
      <c r="TVG16" s="383"/>
      <c r="TVH16" s="383"/>
      <c r="TVI16" s="383"/>
      <c r="TVJ16" s="383"/>
      <c r="TVK16" s="383"/>
      <c r="TVL16" s="383"/>
      <c r="TVM16" s="383"/>
      <c r="TVN16" s="383"/>
      <c r="TVO16" s="383"/>
      <c r="TVP16" s="383"/>
      <c r="TVQ16" s="383"/>
      <c r="TVR16" s="383"/>
      <c r="TVS16" s="383"/>
      <c r="TVT16" s="383"/>
      <c r="TVU16" s="383"/>
      <c r="TVV16" s="383"/>
      <c r="TVW16" s="383"/>
      <c r="TVX16" s="383"/>
      <c r="TVY16" s="383"/>
      <c r="TVZ16" s="383"/>
      <c r="TWA16" s="383"/>
      <c r="TWB16" s="383"/>
      <c r="TWC16" s="383"/>
      <c r="TWD16" s="383"/>
      <c r="TWE16" s="383"/>
      <c r="TWF16" s="383"/>
      <c r="TWG16" s="383"/>
      <c r="TWH16" s="383"/>
      <c r="TWI16" s="383"/>
      <c r="TWJ16" s="383"/>
      <c r="TWK16" s="383"/>
      <c r="TWL16" s="383"/>
      <c r="TWM16" s="383"/>
      <c r="TWN16" s="383"/>
      <c r="TWO16" s="383"/>
      <c r="TWP16" s="383"/>
      <c r="TWQ16" s="383"/>
      <c r="TWR16" s="383"/>
      <c r="TWS16" s="383"/>
      <c r="TWT16" s="383"/>
      <c r="TWU16" s="383"/>
      <c r="TWV16" s="383"/>
      <c r="TWW16" s="383"/>
      <c r="TWX16" s="383"/>
      <c r="TWY16" s="383"/>
      <c r="TWZ16" s="383"/>
      <c r="TXA16" s="383"/>
      <c r="TXB16" s="383"/>
      <c r="TXC16" s="383"/>
      <c r="TXD16" s="383"/>
      <c r="TXE16" s="383"/>
      <c r="TXF16" s="383"/>
      <c r="TXG16" s="383"/>
      <c r="TXH16" s="383"/>
      <c r="TXI16" s="383"/>
      <c r="TXJ16" s="383"/>
      <c r="TXK16" s="383"/>
      <c r="TXL16" s="383"/>
      <c r="TXM16" s="383"/>
      <c r="TXN16" s="383"/>
      <c r="TXO16" s="383"/>
      <c r="TXP16" s="383"/>
      <c r="TXQ16" s="383"/>
      <c r="TXR16" s="383"/>
      <c r="TXS16" s="383"/>
      <c r="TXT16" s="383"/>
      <c r="TXU16" s="383"/>
      <c r="TXV16" s="383"/>
      <c r="TXW16" s="383"/>
      <c r="TXX16" s="383"/>
      <c r="TXY16" s="383"/>
      <c r="TXZ16" s="383"/>
      <c r="TYA16" s="383"/>
      <c r="TYB16" s="383"/>
      <c r="TYC16" s="383"/>
      <c r="TYD16" s="383"/>
      <c r="TYE16" s="383"/>
      <c r="TYF16" s="383"/>
      <c r="TYG16" s="383"/>
      <c r="TYH16" s="383"/>
      <c r="TYI16" s="383"/>
      <c r="TYJ16" s="383"/>
      <c r="TYK16" s="383"/>
      <c r="TYL16" s="383"/>
      <c r="TYM16" s="383"/>
      <c r="TYN16" s="383"/>
      <c r="TYO16" s="383"/>
      <c r="TYP16" s="383"/>
      <c r="TYQ16" s="383"/>
      <c r="TYR16" s="383"/>
      <c r="TYS16" s="383"/>
      <c r="TYT16" s="383"/>
      <c r="TYU16" s="383"/>
      <c r="TYV16" s="383"/>
      <c r="TYW16" s="383"/>
      <c r="TYX16" s="383"/>
      <c r="TYY16" s="383"/>
      <c r="TYZ16" s="383"/>
      <c r="TZA16" s="383"/>
      <c r="TZB16" s="383"/>
      <c r="TZC16" s="383"/>
      <c r="TZD16" s="383"/>
      <c r="TZE16" s="383"/>
      <c r="TZF16" s="383"/>
      <c r="TZG16" s="383"/>
      <c r="TZH16" s="383"/>
      <c r="TZI16" s="383"/>
      <c r="TZJ16" s="383"/>
      <c r="TZK16" s="383"/>
      <c r="TZL16" s="383"/>
      <c r="TZM16" s="383"/>
      <c r="TZN16" s="383"/>
      <c r="TZO16" s="383"/>
      <c r="TZP16" s="383"/>
      <c r="TZQ16" s="383"/>
      <c r="TZR16" s="383"/>
      <c r="TZS16" s="383"/>
      <c r="TZT16" s="383"/>
      <c r="TZU16" s="383"/>
      <c r="TZV16" s="383"/>
      <c r="TZW16" s="383"/>
      <c r="TZX16" s="383"/>
      <c r="TZY16" s="383"/>
      <c r="TZZ16" s="383"/>
      <c r="UAA16" s="383"/>
      <c r="UAB16" s="383"/>
      <c r="UAC16" s="383"/>
      <c r="UAD16" s="383"/>
      <c r="UAE16" s="383"/>
      <c r="UAF16" s="383"/>
      <c r="UAG16" s="383"/>
      <c r="UAH16" s="383"/>
      <c r="UAI16" s="383"/>
      <c r="UAJ16" s="383"/>
      <c r="UAK16" s="383"/>
      <c r="UAL16" s="383"/>
      <c r="UAM16" s="383"/>
      <c r="UAN16" s="383"/>
      <c r="UAO16" s="383"/>
      <c r="UAP16" s="383"/>
      <c r="UAQ16" s="383"/>
      <c r="UAR16" s="383"/>
      <c r="UAS16" s="383"/>
      <c r="UAT16" s="383"/>
      <c r="UAU16" s="383"/>
      <c r="UAV16" s="383"/>
      <c r="UAW16" s="383"/>
      <c r="UAX16" s="383"/>
      <c r="UAY16" s="383"/>
      <c r="UAZ16" s="383"/>
      <c r="UBA16" s="383"/>
      <c r="UBB16" s="383"/>
      <c r="UBC16" s="383"/>
      <c r="UBD16" s="383"/>
      <c r="UBE16" s="383"/>
      <c r="UBF16" s="383"/>
      <c r="UBG16" s="383"/>
      <c r="UBH16" s="383"/>
      <c r="UBI16" s="383"/>
      <c r="UBJ16" s="383"/>
      <c r="UBK16" s="383"/>
      <c r="UBL16" s="383"/>
      <c r="UBM16" s="383"/>
      <c r="UBN16" s="383"/>
      <c r="UBO16" s="383"/>
      <c r="UBP16" s="383"/>
      <c r="UBQ16" s="383"/>
      <c r="UBR16" s="383"/>
      <c r="UBS16" s="383"/>
      <c r="UBT16" s="383"/>
      <c r="UBU16" s="383"/>
      <c r="UBV16" s="383"/>
      <c r="UBW16" s="383"/>
      <c r="UBX16" s="383"/>
      <c r="UBY16" s="383"/>
      <c r="UBZ16" s="383"/>
      <c r="UCA16" s="383"/>
      <c r="UCB16" s="383"/>
      <c r="UCC16" s="383"/>
      <c r="UCD16" s="383"/>
      <c r="UCE16" s="383"/>
      <c r="UCF16" s="383"/>
      <c r="UCG16" s="383"/>
      <c r="UCH16" s="383"/>
      <c r="UCI16" s="383"/>
      <c r="UCJ16" s="383"/>
      <c r="UCK16" s="383"/>
      <c r="UCL16" s="383"/>
      <c r="UCM16" s="383"/>
      <c r="UCN16" s="383"/>
      <c r="UCO16" s="383"/>
      <c r="UCP16" s="383"/>
      <c r="UCQ16" s="383"/>
      <c r="UCR16" s="383"/>
      <c r="UCS16" s="383"/>
      <c r="UCT16" s="383"/>
      <c r="UCU16" s="383"/>
      <c r="UCV16" s="383"/>
      <c r="UCW16" s="383"/>
      <c r="UCX16" s="383"/>
      <c r="UCY16" s="383"/>
      <c r="UCZ16" s="383"/>
      <c r="UDA16" s="383"/>
      <c r="UDB16" s="383"/>
      <c r="UDC16" s="383"/>
      <c r="UDD16" s="383"/>
      <c r="UDE16" s="383"/>
      <c r="UDF16" s="383"/>
      <c r="UDG16" s="383"/>
      <c r="UDH16" s="383"/>
      <c r="UDI16" s="383"/>
      <c r="UDJ16" s="383"/>
      <c r="UDK16" s="383"/>
      <c r="UDL16" s="383"/>
      <c r="UDM16" s="383"/>
      <c r="UDN16" s="383"/>
      <c r="UDO16" s="383"/>
      <c r="UDP16" s="383"/>
      <c r="UDQ16" s="383"/>
      <c r="UDR16" s="383"/>
      <c r="UDS16" s="383"/>
      <c r="UDT16" s="383"/>
      <c r="UDU16" s="383"/>
      <c r="UDV16" s="383"/>
      <c r="UDW16" s="383"/>
      <c r="UDX16" s="383"/>
      <c r="UDY16" s="383"/>
      <c r="UDZ16" s="383"/>
      <c r="UEA16" s="383"/>
      <c r="UEB16" s="383"/>
      <c r="UEC16" s="383"/>
      <c r="UED16" s="383"/>
      <c r="UEE16" s="383"/>
      <c r="UEF16" s="383"/>
      <c r="UEG16" s="383"/>
      <c r="UEH16" s="383"/>
      <c r="UEI16" s="383"/>
      <c r="UEJ16" s="383"/>
      <c r="UEK16" s="383"/>
      <c r="UEL16" s="383"/>
      <c r="UEM16" s="383"/>
      <c r="UEN16" s="383"/>
      <c r="UEO16" s="383"/>
      <c r="UEP16" s="383"/>
      <c r="UEQ16" s="383"/>
      <c r="UER16" s="383"/>
      <c r="UES16" s="383"/>
      <c r="UET16" s="383"/>
      <c r="UEU16" s="383"/>
      <c r="UEV16" s="383"/>
      <c r="UEW16" s="383"/>
      <c r="UEX16" s="383"/>
      <c r="UEY16" s="383"/>
      <c r="UEZ16" s="383"/>
      <c r="UFA16" s="383"/>
      <c r="UFB16" s="383"/>
      <c r="UFC16" s="383"/>
      <c r="UFD16" s="383"/>
      <c r="UFE16" s="383"/>
      <c r="UFF16" s="383"/>
      <c r="UFG16" s="383"/>
      <c r="UFH16" s="383"/>
      <c r="UFI16" s="383"/>
      <c r="UFJ16" s="383"/>
      <c r="UFK16" s="383"/>
      <c r="UFL16" s="383"/>
      <c r="UFM16" s="383"/>
      <c r="UFN16" s="383"/>
      <c r="UFO16" s="383"/>
      <c r="UFP16" s="383"/>
      <c r="UFQ16" s="383"/>
      <c r="UFR16" s="383"/>
      <c r="UFS16" s="383"/>
      <c r="UFT16" s="383"/>
      <c r="UFU16" s="383"/>
      <c r="UFV16" s="383"/>
      <c r="UFW16" s="383"/>
      <c r="UFX16" s="383"/>
      <c r="UFY16" s="383"/>
      <c r="UFZ16" s="383"/>
      <c r="UGA16" s="383"/>
      <c r="UGB16" s="383"/>
      <c r="UGC16" s="383"/>
      <c r="UGD16" s="383"/>
      <c r="UGE16" s="383"/>
      <c r="UGF16" s="383"/>
      <c r="UGG16" s="383"/>
      <c r="UGH16" s="383"/>
      <c r="UGI16" s="383"/>
      <c r="UGJ16" s="383"/>
      <c r="UGK16" s="383"/>
      <c r="UGL16" s="383"/>
      <c r="UGM16" s="383"/>
      <c r="UGN16" s="383"/>
      <c r="UGO16" s="383"/>
      <c r="UGP16" s="383"/>
      <c r="UGQ16" s="383"/>
      <c r="UGR16" s="383"/>
      <c r="UGS16" s="383"/>
      <c r="UGT16" s="383"/>
      <c r="UGU16" s="383"/>
      <c r="UGV16" s="383"/>
      <c r="UGW16" s="383"/>
      <c r="UGX16" s="383"/>
      <c r="UGY16" s="383"/>
      <c r="UGZ16" s="383"/>
      <c r="UHA16" s="383"/>
      <c r="UHB16" s="383"/>
      <c r="UHC16" s="383"/>
      <c r="UHD16" s="383"/>
      <c r="UHE16" s="383"/>
      <c r="UHF16" s="383"/>
      <c r="UHG16" s="383"/>
      <c r="UHH16" s="383"/>
      <c r="UHI16" s="383"/>
      <c r="UHJ16" s="383"/>
      <c r="UHK16" s="383"/>
      <c r="UHL16" s="383"/>
      <c r="UHM16" s="383"/>
      <c r="UHN16" s="383"/>
      <c r="UHO16" s="383"/>
      <c r="UHP16" s="383"/>
      <c r="UHQ16" s="383"/>
      <c r="UHR16" s="383"/>
      <c r="UHS16" s="383"/>
      <c r="UHT16" s="383"/>
      <c r="UHU16" s="383"/>
      <c r="UHV16" s="383"/>
      <c r="UHW16" s="383"/>
      <c r="UHX16" s="383"/>
      <c r="UHY16" s="383"/>
      <c r="UHZ16" s="383"/>
      <c r="UIA16" s="383"/>
      <c r="UIB16" s="383"/>
      <c r="UIC16" s="383"/>
      <c r="UID16" s="383"/>
      <c r="UIE16" s="383"/>
      <c r="UIF16" s="383"/>
      <c r="UIG16" s="383"/>
      <c r="UIH16" s="383"/>
      <c r="UII16" s="383"/>
      <c r="UIJ16" s="383"/>
      <c r="UIK16" s="383"/>
      <c r="UIL16" s="383"/>
      <c r="UIM16" s="383"/>
      <c r="UIN16" s="383"/>
      <c r="UIO16" s="383"/>
      <c r="UIP16" s="383"/>
      <c r="UIQ16" s="383"/>
      <c r="UIR16" s="383"/>
      <c r="UIS16" s="383"/>
      <c r="UIT16" s="383"/>
      <c r="UIU16" s="383"/>
      <c r="UIV16" s="383"/>
      <c r="UIW16" s="383"/>
      <c r="UIX16" s="383"/>
      <c r="UIY16" s="383"/>
      <c r="UIZ16" s="383"/>
      <c r="UJA16" s="383"/>
      <c r="UJB16" s="383"/>
      <c r="UJC16" s="383"/>
      <c r="UJD16" s="383"/>
      <c r="UJE16" s="383"/>
      <c r="UJF16" s="383"/>
      <c r="UJG16" s="383"/>
      <c r="UJH16" s="383"/>
      <c r="UJI16" s="383"/>
      <c r="UJJ16" s="383"/>
      <c r="UJK16" s="383"/>
      <c r="UJL16" s="383"/>
      <c r="UJM16" s="383"/>
      <c r="UJN16" s="383"/>
      <c r="UJO16" s="383"/>
      <c r="UJP16" s="383"/>
      <c r="UJQ16" s="383"/>
      <c r="UJR16" s="383"/>
      <c r="UJS16" s="383"/>
      <c r="UJT16" s="383"/>
      <c r="UJU16" s="383"/>
      <c r="UJV16" s="383"/>
      <c r="UJW16" s="383"/>
      <c r="UJX16" s="383"/>
      <c r="UJY16" s="383"/>
      <c r="UJZ16" s="383"/>
      <c r="UKA16" s="383"/>
      <c r="UKB16" s="383"/>
      <c r="UKC16" s="383"/>
      <c r="UKD16" s="383"/>
      <c r="UKE16" s="383"/>
      <c r="UKF16" s="383"/>
      <c r="UKG16" s="383"/>
      <c r="UKH16" s="383"/>
      <c r="UKI16" s="383"/>
      <c r="UKJ16" s="383"/>
      <c r="UKK16" s="383"/>
      <c r="UKL16" s="383"/>
      <c r="UKM16" s="383"/>
      <c r="UKN16" s="383"/>
      <c r="UKO16" s="383"/>
      <c r="UKP16" s="383"/>
      <c r="UKQ16" s="383"/>
      <c r="UKR16" s="383"/>
      <c r="UKS16" s="383"/>
      <c r="UKT16" s="383"/>
      <c r="UKU16" s="383"/>
      <c r="UKV16" s="383"/>
      <c r="UKW16" s="383"/>
      <c r="UKX16" s="383"/>
      <c r="UKY16" s="383"/>
      <c r="UKZ16" s="383"/>
      <c r="ULA16" s="383"/>
      <c r="ULB16" s="383"/>
      <c r="ULC16" s="383"/>
      <c r="ULD16" s="383"/>
      <c r="ULE16" s="383"/>
      <c r="ULF16" s="383"/>
      <c r="ULG16" s="383"/>
      <c r="ULH16" s="383"/>
      <c r="ULI16" s="383"/>
      <c r="ULJ16" s="383"/>
      <c r="ULK16" s="383"/>
      <c r="ULL16" s="383"/>
      <c r="ULM16" s="383"/>
      <c r="ULN16" s="383"/>
      <c r="ULO16" s="383"/>
      <c r="ULP16" s="383"/>
      <c r="ULQ16" s="383"/>
      <c r="ULR16" s="383"/>
      <c r="ULS16" s="383"/>
      <c r="ULT16" s="383"/>
      <c r="ULU16" s="383"/>
      <c r="ULV16" s="383"/>
      <c r="ULW16" s="383"/>
      <c r="ULX16" s="383"/>
      <c r="ULY16" s="383"/>
      <c r="ULZ16" s="383"/>
      <c r="UMA16" s="383"/>
      <c r="UMB16" s="383"/>
      <c r="UMC16" s="383"/>
      <c r="UMD16" s="383"/>
      <c r="UME16" s="383"/>
      <c r="UMF16" s="383"/>
      <c r="UMG16" s="383"/>
      <c r="UMH16" s="383"/>
      <c r="UMI16" s="383"/>
      <c r="UMJ16" s="383"/>
      <c r="UMK16" s="383"/>
      <c r="UML16" s="383"/>
      <c r="UMM16" s="383"/>
      <c r="UMN16" s="383"/>
      <c r="UMO16" s="383"/>
      <c r="UMP16" s="383"/>
      <c r="UMQ16" s="383"/>
      <c r="UMR16" s="383"/>
      <c r="UMS16" s="383"/>
      <c r="UMT16" s="383"/>
      <c r="UMU16" s="383"/>
      <c r="UMV16" s="383"/>
      <c r="UMW16" s="383"/>
      <c r="UMX16" s="383"/>
      <c r="UMY16" s="383"/>
      <c r="UMZ16" s="383"/>
      <c r="UNA16" s="383"/>
      <c r="UNB16" s="383"/>
      <c r="UNC16" s="383"/>
      <c r="UND16" s="383"/>
      <c r="UNE16" s="383"/>
      <c r="UNF16" s="383"/>
      <c r="UNG16" s="383"/>
      <c r="UNH16" s="383"/>
      <c r="UNI16" s="383"/>
      <c r="UNJ16" s="383"/>
      <c r="UNK16" s="383"/>
      <c r="UNL16" s="383"/>
      <c r="UNM16" s="383"/>
      <c r="UNN16" s="383"/>
      <c r="UNO16" s="383"/>
      <c r="UNP16" s="383"/>
      <c r="UNQ16" s="383"/>
      <c r="UNR16" s="383"/>
      <c r="UNS16" s="383"/>
      <c r="UNT16" s="383"/>
      <c r="UNU16" s="383"/>
      <c r="UNV16" s="383"/>
      <c r="UNW16" s="383"/>
      <c r="UNX16" s="383"/>
      <c r="UNY16" s="383"/>
      <c r="UNZ16" s="383"/>
      <c r="UOA16" s="383"/>
      <c r="UOB16" s="383"/>
      <c r="UOC16" s="383"/>
      <c r="UOD16" s="383"/>
      <c r="UOE16" s="383"/>
      <c r="UOF16" s="383"/>
      <c r="UOG16" s="383"/>
      <c r="UOH16" s="383"/>
      <c r="UOI16" s="383"/>
      <c r="UOJ16" s="383"/>
      <c r="UOK16" s="383"/>
      <c r="UOL16" s="383"/>
      <c r="UOM16" s="383"/>
      <c r="UON16" s="383"/>
      <c r="UOO16" s="383"/>
      <c r="UOP16" s="383"/>
      <c r="UOQ16" s="383"/>
      <c r="UOR16" s="383"/>
      <c r="UOS16" s="383"/>
      <c r="UOT16" s="383"/>
      <c r="UOU16" s="383"/>
      <c r="UOV16" s="383"/>
      <c r="UOW16" s="383"/>
      <c r="UOX16" s="383"/>
      <c r="UOY16" s="383"/>
      <c r="UOZ16" s="383"/>
      <c r="UPA16" s="383"/>
      <c r="UPB16" s="383"/>
      <c r="UPC16" s="383"/>
      <c r="UPD16" s="383"/>
      <c r="UPE16" s="383"/>
      <c r="UPF16" s="383"/>
      <c r="UPG16" s="383"/>
      <c r="UPH16" s="383"/>
      <c r="UPI16" s="383"/>
      <c r="UPJ16" s="383"/>
      <c r="UPK16" s="383"/>
      <c r="UPL16" s="383"/>
      <c r="UPM16" s="383"/>
      <c r="UPN16" s="383"/>
      <c r="UPO16" s="383"/>
      <c r="UPP16" s="383"/>
      <c r="UPQ16" s="383"/>
      <c r="UPR16" s="383"/>
      <c r="UPS16" s="383"/>
      <c r="UPT16" s="383"/>
      <c r="UPU16" s="383"/>
      <c r="UPV16" s="383"/>
      <c r="UPW16" s="383"/>
      <c r="UPX16" s="383"/>
      <c r="UPY16" s="383"/>
      <c r="UPZ16" s="383"/>
      <c r="UQA16" s="383"/>
      <c r="UQB16" s="383"/>
      <c r="UQC16" s="383"/>
      <c r="UQD16" s="383"/>
      <c r="UQE16" s="383"/>
      <c r="UQF16" s="383"/>
      <c r="UQG16" s="383"/>
      <c r="UQH16" s="383"/>
      <c r="UQI16" s="383"/>
      <c r="UQJ16" s="383"/>
      <c r="UQK16" s="383"/>
      <c r="UQL16" s="383"/>
      <c r="UQM16" s="383"/>
      <c r="UQN16" s="383"/>
      <c r="UQO16" s="383"/>
      <c r="UQP16" s="383"/>
      <c r="UQQ16" s="383"/>
      <c r="UQR16" s="383"/>
      <c r="UQS16" s="383"/>
      <c r="UQT16" s="383"/>
      <c r="UQU16" s="383"/>
      <c r="UQV16" s="383"/>
      <c r="UQW16" s="383"/>
      <c r="UQX16" s="383"/>
      <c r="UQY16" s="383"/>
      <c r="UQZ16" s="383"/>
      <c r="URA16" s="383"/>
      <c r="URB16" s="383"/>
      <c r="URC16" s="383"/>
      <c r="URD16" s="383"/>
      <c r="URE16" s="383"/>
      <c r="URF16" s="383"/>
      <c r="URG16" s="383"/>
      <c r="URH16" s="383"/>
      <c r="URI16" s="383"/>
      <c r="URJ16" s="383"/>
      <c r="URK16" s="383"/>
      <c r="URL16" s="383"/>
      <c r="URM16" s="383"/>
      <c r="URN16" s="383"/>
      <c r="URO16" s="383"/>
      <c r="URP16" s="383"/>
      <c r="URQ16" s="383"/>
      <c r="URR16" s="383"/>
      <c r="URS16" s="383"/>
      <c r="URT16" s="383"/>
      <c r="URU16" s="383"/>
      <c r="URV16" s="383"/>
      <c r="URW16" s="383"/>
      <c r="URX16" s="383"/>
      <c r="URY16" s="383"/>
      <c r="URZ16" s="383"/>
      <c r="USA16" s="383"/>
      <c r="USB16" s="383"/>
      <c r="USC16" s="383"/>
      <c r="USD16" s="383"/>
      <c r="USE16" s="383"/>
      <c r="USF16" s="383"/>
      <c r="USG16" s="383"/>
      <c r="USH16" s="383"/>
      <c r="USI16" s="383"/>
      <c r="USJ16" s="383"/>
      <c r="USK16" s="383"/>
      <c r="USL16" s="383"/>
      <c r="USM16" s="383"/>
      <c r="USN16" s="383"/>
      <c r="USO16" s="383"/>
      <c r="USP16" s="383"/>
      <c r="USQ16" s="383"/>
      <c r="USR16" s="383"/>
      <c r="USS16" s="383"/>
      <c r="UST16" s="383"/>
      <c r="USU16" s="383"/>
      <c r="USV16" s="383"/>
      <c r="USW16" s="383"/>
      <c r="USX16" s="383"/>
      <c r="USY16" s="383"/>
      <c r="USZ16" s="383"/>
      <c r="UTA16" s="383"/>
      <c r="UTB16" s="383"/>
      <c r="UTC16" s="383"/>
      <c r="UTD16" s="383"/>
      <c r="UTE16" s="383"/>
      <c r="UTF16" s="383"/>
      <c r="UTG16" s="383"/>
      <c r="UTH16" s="383"/>
      <c r="UTI16" s="383"/>
      <c r="UTJ16" s="383"/>
      <c r="UTK16" s="383"/>
      <c r="UTL16" s="383"/>
      <c r="UTM16" s="383"/>
      <c r="UTN16" s="383"/>
      <c r="UTO16" s="383"/>
      <c r="UTP16" s="383"/>
      <c r="UTQ16" s="383"/>
      <c r="UTR16" s="383"/>
      <c r="UTS16" s="383"/>
      <c r="UTT16" s="383"/>
      <c r="UTU16" s="383"/>
      <c r="UTV16" s="383"/>
      <c r="UTW16" s="383"/>
      <c r="UTX16" s="383"/>
      <c r="UTY16" s="383"/>
      <c r="UTZ16" s="383"/>
      <c r="UUA16" s="383"/>
      <c r="UUB16" s="383"/>
      <c r="UUC16" s="383"/>
      <c r="UUD16" s="383"/>
      <c r="UUE16" s="383"/>
      <c r="UUF16" s="383"/>
      <c r="UUG16" s="383"/>
      <c r="UUH16" s="383"/>
      <c r="UUI16" s="383"/>
      <c r="UUJ16" s="383"/>
      <c r="UUK16" s="383"/>
      <c r="UUL16" s="383"/>
      <c r="UUM16" s="383"/>
      <c r="UUN16" s="383"/>
      <c r="UUO16" s="383"/>
      <c r="UUP16" s="383"/>
      <c r="UUQ16" s="383"/>
      <c r="UUR16" s="383"/>
      <c r="UUS16" s="383"/>
      <c r="UUT16" s="383"/>
      <c r="UUU16" s="383"/>
      <c r="UUV16" s="383"/>
      <c r="UUW16" s="383"/>
      <c r="UUX16" s="383"/>
      <c r="UUY16" s="383"/>
      <c r="UUZ16" s="383"/>
      <c r="UVA16" s="383"/>
      <c r="UVB16" s="383"/>
      <c r="UVC16" s="383"/>
      <c r="UVD16" s="383"/>
      <c r="UVE16" s="383"/>
      <c r="UVF16" s="383"/>
      <c r="UVG16" s="383"/>
      <c r="UVH16" s="383"/>
      <c r="UVI16" s="383"/>
      <c r="UVJ16" s="383"/>
      <c r="UVK16" s="383"/>
      <c r="UVL16" s="383"/>
      <c r="UVM16" s="383"/>
      <c r="UVN16" s="383"/>
      <c r="UVO16" s="383"/>
      <c r="UVP16" s="383"/>
      <c r="UVQ16" s="383"/>
      <c r="UVR16" s="383"/>
      <c r="UVS16" s="383"/>
      <c r="UVT16" s="383"/>
      <c r="UVU16" s="383"/>
      <c r="UVV16" s="383"/>
      <c r="UVW16" s="383"/>
      <c r="UVX16" s="383"/>
      <c r="UVY16" s="383"/>
      <c r="UVZ16" s="383"/>
      <c r="UWA16" s="383"/>
      <c r="UWB16" s="383"/>
      <c r="UWC16" s="383"/>
      <c r="UWD16" s="383"/>
      <c r="UWE16" s="383"/>
      <c r="UWF16" s="383"/>
      <c r="UWG16" s="383"/>
      <c r="UWH16" s="383"/>
      <c r="UWI16" s="383"/>
      <c r="UWJ16" s="383"/>
      <c r="UWK16" s="383"/>
      <c r="UWL16" s="383"/>
      <c r="UWM16" s="383"/>
      <c r="UWN16" s="383"/>
      <c r="UWO16" s="383"/>
      <c r="UWP16" s="383"/>
      <c r="UWQ16" s="383"/>
      <c r="UWR16" s="383"/>
      <c r="UWS16" s="383"/>
      <c r="UWT16" s="383"/>
      <c r="UWU16" s="383"/>
      <c r="UWV16" s="383"/>
      <c r="UWW16" s="383"/>
      <c r="UWX16" s="383"/>
      <c r="UWY16" s="383"/>
      <c r="UWZ16" s="383"/>
      <c r="UXA16" s="383"/>
      <c r="UXB16" s="383"/>
      <c r="UXC16" s="383"/>
      <c r="UXD16" s="383"/>
      <c r="UXE16" s="383"/>
      <c r="UXF16" s="383"/>
      <c r="UXG16" s="383"/>
      <c r="UXH16" s="383"/>
      <c r="UXI16" s="383"/>
      <c r="UXJ16" s="383"/>
      <c r="UXK16" s="383"/>
      <c r="UXL16" s="383"/>
      <c r="UXM16" s="383"/>
      <c r="UXN16" s="383"/>
      <c r="UXO16" s="383"/>
      <c r="UXP16" s="383"/>
      <c r="UXQ16" s="383"/>
      <c r="UXR16" s="383"/>
      <c r="UXS16" s="383"/>
      <c r="UXT16" s="383"/>
      <c r="UXU16" s="383"/>
      <c r="UXV16" s="383"/>
      <c r="UXW16" s="383"/>
      <c r="UXX16" s="383"/>
      <c r="UXY16" s="383"/>
      <c r="UXZ16" s="383"/>
      <c r="UYA16" s="383"/>
      <c r="UYB16" s="383"/>
      <c r="UYC16" s="383"/>
      <c r="UYD16" s="383"/>
      <c r="UYE16" s="383"/>
      <c r="UYF16" s="383"/>
      <c r="UYG16" s="383"/>
      <c r="UYH16" s="383"/>
      <c r="UYI16" s="383"/>
      <c r="UYJ16" s="383"/>
      <c r="UYK16" s="383"/>
      <c r="UYL16" s="383"/>
      <c r="UYM16" s="383"/>
      <c r="UYN16" s="383"/>
      <c r="UYO16" s="383"/>
      <c r="UYP16" s="383"/>
      <c r="UYQ16" s="383"/>
      <c r="UYR16" s="383"/>
      <c r="UYS16" s="383"/>
      <c r="UYT16" s="383"/>
      <c r="UYU16" s="383"/>
      <c r="UYV16" s="383"/>
      <c r="UYW16" s="383"/>
      <c r="UYX16" s="383"/>
      <c r="UYY16" s="383"/>
      <c r="UYZ16" s="383"/>
      <c r="UZA16" s="383"/>
      <c r="UZB16" s="383"/>
      <c r="UZC16" s="383"/>
      <c r="UZD16" s="383"/>
      <c r="UZE16" s="383"/>
      <c r="UZF16" s="383"/>
      <c r="UZG16" s="383"/>
      <c r="UZH16" s="383"/>
      <c r="UZI16" s="383"/>
      <c r="UZJ16" s="383"/>
      <c r="UZK16" s="383"/>
      <c r="UZL16" s="383"/>
      <c r="UZM16" s="383"/>
      <c r="UZN16" s="383"/>
      <c r="UZO16" s="383"/>
      <c r="UZP16" s="383"/>
      <c r="UZQ16" s="383"/>
      <c r="UZR16" s="383"/>
      <c r="UZS16" s="383"/>
      <c r="UZT16" s="383"/>
      <c r="UZU16" s="383"/>
      <c r="UZV16" s="383"/>
      <c r="UZW16" s="383"/>
      <c r="UZX16" s="383"/>
      <c r="UZY16" s="383"/>
      <c r="UZZ16" s="383"/>
      <c r="VAA16" s="383"/>
      <c r="VAB16" s="383"/>
      <c r="VAC16" s="383"/>
      <c r="VAD16" s="383"/>
      <c r="VAE16" s="383"/>
      <c r="VAF16" s="383"/>
      <c r="VAG16" s="383"/>
      <c r="VAH16" s="383"/>
      <c r="VAI16" s="383"/>
      <c r="VAJ16" s="383"/>
      <c r="VAK16" s="383"/>
      <c r="VAL16" s="383"/>
      <c r="VAM16" s="383"/>
      <c r="VAN16" s="383"/>
      <c r="VAO16" s="383"/>
      <c r="VAP16" s="383"/>
      <c r="VAQ16" s="383"/>
      <c r="VAR16" s="383"/>
      <c r="VAS16" s="383"/>
      <c r="VAT16" s="383"/>
      <c r="VAU16" s="383"/>
      <c r="VAV16" s="383"/>
      <c r="VAW16" s="383"/>
      <c r="VAX16" s="383"/>
      <c r="VAY16" s="383"/>
      <c r="VAZ16" s="383"/>
      <c r="VBA16" s="383"/>
      <c r="VBB16" s="383"/>
      <c r="VBC16" s="383"/>
      <c r="VBD16" s="383"/>
      <c r="VBE16" s="383"/>
      <c r="VBF16" s="383"/>
      <c r="VBG16" s="383"/>
      <c r="VBH16" s="383"/>
      <c r="VBI16" s="383"/>
      <c r="VBJ16" s="383"/>
      <c r="VBK16" s="383"/>
      <c r="VBL16" s="383"/>
      <c r="VBM16" s="383"/>
      <c r="VBN16" s="383"/>
      <c r="VBO16" s="383"/>
      <c r="VBP16" s="383"/>
      <c r="VBQ16" s="383"/>
      <c r="VBR16" s="383"/>
      <c r="VBS16" s="383"/>
      <c r="VBT16" s="383"/>
      <c r="VBU16" s="383"/>
      <c r="VBV16" s="383"/>
      <c r="VBW16" s="383"/>
      <c r="VBX16" s="383"/>
      <c r="VBY16" s="383"/>
      <c r="VBZ16" s="383"/>
      <c r="VCA16" s="383"/>
      <c r="VCB16" s="383"/>
      <c r="VCC16" s="383"/>
      <c r="VCD16" s="383"/>
      <c r="VCE16" s="383"/>
      <c r="VCF16" s="383"/>
      <c r="VCG16" s="383"/>
      <c r="VCH16" s="383"/>
      <c r="VCI16" s="383"/>
      <c r="VCJ16" s="383"/>
      <c r="VCK16" s="383"/>
      <c r="VCL16" s="383"/>
      <c r="VCM16" s="383"/>
      <c r="VCN16" s="383"/>
      <c r="VCO16" s="383"/>
      <c r="VCP16" s="383"/>
      <c r="VCQ16" s="383"/>
      <c r="VCR16" s="383"/>
      <c r="VCS16" s="383"/>
      <c r="VCT16" s="383"/>
      <c r="VCU16" s="383"/>
      <c r="VCV16" s="383"/>
      <c r="VCW16" s="383"/>
      <c r="VCX16" s="383"/>
      <c r="VCY16" s="383"/>
      <c r="VCZ16" s="383"/>
      <c r="VDA16" s="383"/>
      <c r="VDB16" s="383"/>
      <c r="VDC16" s="383"/>
      <c r="VDD16" s="383"/>
      <c r="VDE16" s="383"/>
      <c r="VDF16" s="383"/>
      <c r="VDG16" s="383"/>
      <c r="VDH16" s="383"/>
      <c r="VDI16" s="383"/>
      <c r="VDJ16" s="383"/>
      <c r="VDK16" s="383"/>
      <c r="VDL16" s="383"/>
      <c r="VDM16" s="383"/>
      <c r="VDN16" s="383"/>
      <c r="VDO16" s="383"/>
      <c r="VDP16" s="383"/>
      <c r="VDQ16" s="383"/>
      <c r="VDR16" s="383"/>
      <c r="VDS16" s="383"/>
      <c r="VDT16" s="383"/>
      <c r="VDU16" s="383"/>
      <c r="VDV16" s="383"/>
      <c r="VDW16" s="383"/>
      <c r="VDX16" s="383"/>
      <c r="VDY16" s="383"/>
      <c r="VDZ16" s="383"/>
      <c r="VEA16" s="383"/>
      <c r="VEB16" s="383"/>
      <c r="VEC16" s="383"/>
      <c r="VED16" s="383"/>
      <c r="VEE16" s="383"/>
      <c r="VEF16" s="383"/>
      <c r="VEG16" s="383"/>
      <c r="VEH16" s="383"/>
      <c r="VEI16" s="383"/>
      <c r="VEJ16" s="383"/>
      <c r="VEK16" s="383"/>
      <c r="VEL16" s="383"/>
      <c r="VEM16" s="383"/>
      <c r="VEN16" s="383"/>
      <c r="VEO16" s="383"/>
      <c r="VEP16" s="383"/>
      <c r="VEQ16" s="383"/>
      <c r="VER16" s="383"/>
      <c r="VES16" s="383"/>
      <c r="VET16" s="383"/>
      <c r="VEU16" s="383"/>
      <c r="VEV16" s="383"/>
      <c r="VEW16" s="383"/>
      <c r="VEX16" s="383"/>
      <c r="VEY16" s="383"/>
      <c r="VEZ16" s="383"/>
      <c r="VFA16" s="383"/>
      <c r="VFB16" s="383"/>
      <c r="VFC16" s="383"/>
      <c r="VFD16" s="383"/>
      <c r="VFE16" s="383"/>
      <c r="VFF16" s="383"/>
      <c r="VFG16" s="383"/>
      <c r="VFH16" s="383"/>
      <c r="VFI16" s="383"/>
      <c r="VFJ16" s="383"/>
      <c r="VFK16" s="383"/>
      <c r="VFL16" s="383"/>
      <c r="VFM16" s="383"/>
      <c r="VFN16" s="383"/>
      <c r="VFO16" s="383"/>
      <c r="VFP16" s="383"/>
      <c r="VFQ16" s="383"/>
      <c r="VFR16" s="383"/>
      <c r="VFS16" s="383"/>
      <c r="VFT16" s="383"/>
      <c r="VFU16" s="383"/>
      <c r="VFV16" s="383"/>
      <c r="VFW16" s="383"/>
      <c r="VFX16" s="383"/>
      <c r="VFY16" s="383"/>
      <c r="VFZ16" s="383"/>
      <c r="VGA16" s="383"/>
      <c r="VGB16" s="383"/>
      <c r="VGC16" s="383"/>
      <c r="VGD16" s="383"/>
      <c r="VGE16" s="383"/>
      <c r="VGF16" s="383"/>
      <c r="VGG16" s="383"/>
      <c r="VGH16" s="383"/>
      <c r="VGI16" s="383"/>
      <c r="VGJ16" s="383"/>
      <c r="VGK16" s="383"/>
      <c r="VGL16" s="383"/>
      <c r="VGM16" s="383"/>
      <c r="VGN16" s="383"/>
      <c r="VGO16" s="383"/>
      <c r="VGP16" s="383"/>
      <c r="VGQ16" s="383"/>
      <c r="VGR16" s="383"/>
      <c r="VGS16" s="383"/>
      <c r="VGT16" s="383"/>
      <c r="VGU16" s="383"/>
      <c r="VGV16" s="383"/>
      <c r="VGW16" s="383"/>
      <c r="VGX16" s="383"/>
      <c r="VGY16" s="383"/>
      <c r="VGZ16" s="383"/>
      <c r="VHA16" s="383"/>
      <c r="VHB16" s="383"/>
      <c r="VHC16" s="383"/>
      <c r="VHD16" s="383"/>
      <c r="VHE16" s="383"/>
      <c r="VHF16" s="383"/>
      <c r="VHG16" s="383"/>
      <c r="VHH16" s="383"/>
      <c r="VHI16" s="383"/>
      <c r="VHJ16" s="383"/>
      <c r="VHK16" s="383"/>
      <c r="VHL16" s="383"/>
      <c r="VHM16" s="383"/>
      <c r="VHN16" s="383"/>
      <c r="VHO16" s="383"/>
      <c r="VHP16" s="383"/>
      <c r="VHQ16" s="383"/>
      <c r="VHR16" s="383"/>
      <c r="VHS16" s="383"/>
      <c r="VHT16" s="383"/>
      <c r="VHU16" s="383"/>
      <c r="VHV16" s="383"/>
      <c r="VHW16" s="383"/>
      <c r="VHX16" s="383"/>
      <c r="VHY16" s="383"/>
      <c r="VHZ16" s="383"/>
      <c r="VIA16" s="383"/>
      <c r="VIB16" s="383"/>
      <c r="VIC16" s="383"/>
      <c r="VID16" s="383"/>
      <c r="VIE16" s="383"/>
      <c r="VIF16" s="383"/>
      <c r="VIG16" s="383"/>
      <c r="VIH16" s="383"/>
      <c r="VII16" s="383"/>
      <c r="VIJ16" s="383"/>
      <c r="VIK16" s="383"/>
      <c r="VIL16" s="383"/>
      <c r="VIM16" s="383"/>
      <c r="VIN16" s="383"/>
      <c r="VIO16" s="383"/>
      <c r="VIP16" s="383"/>
      <c r="VIQ16" s="383"/>
      <c r="VIR16" s="383"/>
      <c r="VIS16" s="383"/>
      <c r="VIT16" s="383"/>
      <c r="VIU16" s="383"/>
      <c r="VIV16" s="383"/>
      <c r="VIW16" s="383"/>
      <c r="VIX16" s="383"/>
      <c r="VIY16" s="383"/>
      <c r="VIZ16" s="383"/>
      <c r="VJA16" s="383"/>
      <c r="VJB16" s="383"/>
      <c r="VJC16" s="383"/>
      <c r="VJD16" s="383"/>
      <c r="VJE16" s="383"/>
      <c r="VJF16" s="383"/>
      <c r="VJG16" s="383"/>
      <c r="VJH16" s="383"/>
      <c r="VJI16" s="383"/>
      <c r="VJJ16" s="383"/>
      <c r="VJK16" s="383"/>
      <c r="VJL16" s="383"/>
      <c r="VJM16" s="383"/>
      <c r="VJN16" s="383"/>
      <c r="VJO16" s="383"/>
      <c r="VJP16" s="383"/>
      <c r="VJQ16" s="383"/>
      <c r="VJR16" s="383"/>
      <c r="VJS16" s="383"/>
      <c r="VJT16" s="383"/>
      <c r="VJU16" s="383"/>
      <c r="VJV16" s="383"/>
      <c r="VJW16" s="383"/>
      <c r="VJX16" s="383"/>
      <c r="VJY16" s="383"/>
      <c r="VJZ16" s="383"/>
      <c r="VKA16" s="383"/>
      <c r="VKB16" s="383"/>
      <c r="VKC16" s="383"/>
      <c r="VKD16" s="383"/>
      <c r="VKE16" s="383"/>
      <c r="VKF16" s="383"/>
      <c r="VKG16" s="383"/>
      <c r="VKH16" s="383"/>
      <c r="VKI16" s="383"/>
      <c r="VKJ16" s="383"/>
      <c r="VKK16" s="383"/>
      <c r="VKL16" s="383"/>
      <c r="VKM16" s="383"/>
      <c r="VKN16" s="383"/>
      <c r="VKO16" s="383"/>
      <c r="VKP16" s="383"/>
      <c r="VKQ16" s="383"/>
      <c r="VKR16" s="383"/>
      <c r="VKS16" s="383"/>
      <c r="VKT16" s="383"/>
      <c r="VKU16" s="383"/>
      <c r="VKV16" s="383"/>
      <c r="VKW16" s="383"/>
      <c r="VKX16" s="383"/>
      <c r="VKY16" s="383"/>
      <c r="VKZ16" s="383"/>
      <c r="VLA16" s="383"/>
      <c r="VLB16" s="383"/>
      <c r="VLC16" s="383"/>
      <c r="VLD16" s="383"/>
      <c r="VLE16" s="383"/>
      <c r="VLF16" s="383"/>
      <c r="VLG16" s="383"/>
      <c r="VLH16" s="383"/>
      <c r="VLI16" s="383"/>
      <c r="VLJ16" s="383"/>
      <c r="VLK16" s="383"/>
      <c r="VLL16" s="383"/>
      <c r="VLM16" s="383"/>
      <c r="VLN16" s="383"/>
      <c r="VLO16" s="383"/>
      <c r="VLP16" s="383"/>
      <c r="VLQ16" s="383"/>
      <c r="VLR16" s="383"/>
      <c r="VLS16" s="383"/>
      <c r="VLT16" s="383"/>
      <c r="VLU16" s="383"/>
      <c r="VLV16" s="383"/>
      <c r="VLW16" s="383"/>
      <c r="VLX16" s="383"/>
      <c r="VLY16" s="383"/>
      <c r="VLZ16" s="383"/>
      <c r="VMA16" s="383"/>
      <c r="VMB16" s="383"/>
      <c r="VMC16" s="383"/>
      <c r="VMD16" s="383"/>
      <c r="VME16" s="383"/>
      <c r="VMF16" s="383"/>
      <c r="VMG16" s="383"/>
      <c r="VMH16" s="383"/>
      <c r="VMI16" s="383"/>
      <c r="VMJ16" s="383"/>
      <c r="VMK16" s="383"/>
      <c r="VML16" s="383"/>
      <c r="VMM16" s="383"/>
      <c r="VMN16" s="383"/>
      <c r="VMO16" s="383"/>
      <c r="VMP16" s="383"/>
      <c r="VMQ16" s="383"/>
      <c r="VMR16" s="383"/>
      <c r="VMS16" s="383"/>
      <c r="VMT16" s="383"/>
      <c r="VMU16" s="383"/>
      <c r="VMV16" s="383"/>
      <c r="VMW16" s="383"/>
      <c r="VMX16" s="383"/>
      <c r="VMY16" s="383"/>
      <c r="VMZ16" s="383"/>
      <c r="VNA16" s="383"/>
      <c r="VNB16" s="383"/>
      <c r="VNC16" s="383"/>
      <c r="VND16" s="383"/>
      <c r="VNE16" s="383"/>
      <c r="VNF16" s="383"/>
      <c r="VNG16" s="383"/>
      <c r="VNH16" s="383"/>
      <c r="VNI16" s="383"/>
      <c r="VNJ16" s="383"/>
      <c r="VNK16" s="383"/>
      <c r="VNL16" s="383"/>
      <c r="VNM16" s="383"/>
      <c r="VNN16" s="383"/>
      <c r="VNO16" s="383"/>
      <c r="VNP16" s="383"/>
      <c r="VNQ16" s="383"/>
      <c r="VNR16" s="383"/>
      <c r="VNS16" s="383"/>
      <c r="VNT16" s="383"/>
      <c r="VNU16" s="383"/>
      <c r="VNV16" s="383"/>
      <c r="VNW16" s="383"/>
      <c r="VNX16" s="383"/>
      <c r="VNY16" s="383"/>
      <c r="VNZ16" s="383"/>
      <c r="VOA16" s="383"/>
      <c r="VOB16" s="383"/>
      <c r="VOC16" s="383"/>
      <c r="VOD16" s="383"/>
      <c r="VOE16" s="383"/>
      <c r="VOF16" s="383"/>
      <c r="VOG16" s="383"/>
      <c r="VOH16" s="383"/>
      <c r="VOI16" s="383"/>
      <c r="VOJ16" s="383"/>
      <c r="VOK16" s="383"/>
      <c r="VOL16" s="383"/>
      <c r="VOM16" s="383"/>
      <c r="VON16" s="383"/>
      <c r="VOO16" s="383"/>
      <c r="VOP16" s="383"/>
      <c r="VOQ16" s="383"/>
      <c r="VOR16" s="383"/>
      <c r="VOS16" s="383"/>
      <c r="VOT16" s="383"/>
      <c r="VOU16" s="383"/>
      <c r="VOV16" s="383"/>
      <c r="VOW16" s="383"/>
      <c r="VOX16" s="383"/>
      <c r="VOY16" s="383"/>
      <c r="VOZ16" s="383"/>
      <c r="VPA16" s="383"/>
      <c r="VPB16" s="383"/>
      <c r="VPC16" s="383"/>
      <c r="VPD16" s="383"/>
      <c r="VPE16" s="383"/>
      <c r="VPF16" s="383"/>
      <c r="VPG16" s="383"/>
      <c r="VPH16" s="383"/>
      <c r="VPI16" s="383"/>
      <c r="VPJ16" s="383"/>
      <c r="VPK16" s="383"/>
      <c r="VPL16" s="383"/>
      <c r="VPM16" s="383"/>
      <c r="VPN16" s="383"/>
      <c r="VPO16" s="383"/>
      <c r="VPP16" s="383"/>
      <c r="VPQ16" s="383"/>
      <c r="VPR16" s="383"/>
      <c r="VPS16" s="383"/>
      <c r="VPT16" s="383"/>
      <c r="VPU16" s="383"/>
      <c r="VPV16" s="383"/>
      <c r="VPW16" s="383"/>
      <c r="VPX16" s="383"/>
      <c r="VPY16" s="383"/>
      <c r="VPZ16" s="383"/>
      <c r="VQA16" s="383"/>
      <c r="VQB16" s="383"/>
      <c r="VQC16" s="383"/>
      <c r="VQD16" s="383"/>
      <c r="VQE16" s="383"/>
      <c r="VQF16" s="383"/>
      <c r="VQG16" s="383"/>
      <c r="VQH16" s="383"/>
      <c r="VQI16" s="383"/>
      <c r="VQJ16" s="383"/>
      <c r="VQK16" s="383"/>
      <c r="VQL16" s="383"/>
      <c r="VQM16" s="383"/>
      <c r="VQN16" s="383"/>
      <c r="VQO16" s="383"/>
      <c r="VQP16" s="383"/>
      <c r="VQQ16" s="383"/>
      <c r="VQR16" s="383"/>
      <c r="VQS16" s="383"/>
      <c r="VQT16" s="383"/>
      <c r="VQU16" s="383"/>
      <c r="VQV16" s="383"/>
      <c r="VQW16" s="383"/>
      <c r="VQX16" s="383"/>
      <c r="VQY16" s="383"/>
      <c r="VQZ16" s="383"/>
      <c r="VRA16" s="383"/>
      <c r="VRB16" s="383"/>
      <c r="VRC16" s="383"/>
      <c r="VRD16" s="383"/>
      <c r="VRE16" s="383"/>
      <c r="VRF16" s="383"/>
      <c r="VRG16" s="383"/>
      <c r="VRH16" s="383"/>
      <c r="VRI16" s="383"/>
      <c r="VRJ16" s="383"/>
      <c r="VRK16" s="383"/>
      <c r="VRL16" s="383"/>
      <c r="VRM16" s="383"/>
      <c r="VRN16" s="383"/>
      <c r="VRO16" s="383"/>
      <c r="VRP16" s="383"/>
      <c r="VRQ16" s="383"/>
      <c r="VRR16" s="383"/>
      <c r="VRS16" s="383"/>
      <c r="VRT16" s="383"/>
      <c r="VRU16" s="383"/>
      <c r="VRV16" s="383"/>
      <c r="VRW16" s="383"/>
      <c r="VRX16" s="383"/>
      <c r="VRY16" s="383"/>
      <c r="VRZ16" s="383"/>
      <c r="VSA16" s="383"/>
      <c r="VSB16" s="383"/>
      <c r="VSC16" s="383"/>
      <c r="VSD16" s="383"/>
      <c r="VSE16" s="383"/>
      <c r="VSF16" s="383"/>
      <c r="VSG16" s="383"/>
      <c r="VSH16" s="383"/>
      <c r="VSI16" s="383"/>
      <c r="VSJ16" s="383"/>
      <c r="VSK16" s="383"/>
      <c r="VSL16" s="383"/>
      <c r="VSM16" s="383"/>
      <c r="VSN16" s="383"/>
      <c r="VSO16" s="383"/>
      <c r="VSP16" s="383"/>
      <c r="VSQ16" s="383"/>
      <c r="VSR16" s="383"/>
      <c r="VSS16" s="383"/>
      <c r="VST16" s="383"/>
      <c r="VSU16" s="383"/>
      <c r="VSV16" s="383"/>
      <c r="VSW16" s="383"/>
      <c r="VSX16" s="383"/>
      <c r="VSY16" s="383"/>
      <c r="VSZ16" s="383"/>
      <c r="VTA16" s="383"/>
      <c r="VTB16" s="383"/>
      <c r="VTC16" s="383"/>
      <c r="VTD16" s="383"/>
      <c r="VTE16" s="383"/>
      <c r="VTF16" s="383"/>
      <c r="VTG16" s="383"/>
      <c r="VTH16" s="383"/>
      <c r="VTI16" s="383"/>
      <c r="VTJ16" s="383"/>
      <c r="VTK16" s="383"/>
      <c r="VTL16" s="383"/>
      <c r="VTM16" s="383"/>
      <c r="VTN16" s="383"/>
      <c r="VTO16" s="383"/>
      <c r="VTP16" s="383"/>
      <c r="VTQ16" s="383"/>
      <c r="VTR16" s="383"/>
      <c r="VTS16" s="383"/>
      <c r="VTT16" s="383"/>
      <c r="VTU16" s="383"/>
      <c r="VTV16" s="383"/>
      <c r="VTW16" s="383"/>
      <c r="VTX16" s="383"/>
      <c r="VTY16" s="383"/>
      <c r="VTZ16" s="383"/>
      <c r="VUA16" s="383"/>
      <c r="VUB16" s="383"/>
      <c r="VUC16" s="383"/>
      <c r="VUD16" s="383"/>
      <c r="VUE16" s="383"/>
      <c r="VUF16" s="383"/>
      <c r="VUG16" s="383"/>
      <c r="VUH16" s="383"/>
      <c r="VUI16" s="383"/>
      <c r="VUJ16" s="383"/>
      <c r="VUK16" s="383"/>
      <c r="VUL16" s="383"/>
      <c r="VUM16" s="383"/>
      <c r="VUN16" s="383"/>
      <c r="VUO16" s="383"/>
      <c r="VUP16" s="383"/>
      <c r="VUQ16" s="383"/>
      <c r="VUR16" s="383"/>
      <c r="VUS16" s="383"/>
      <c r="VUT16" s="383"/>
      <c r="VUU16" s="383"/>
      <c r="VUV16" s="383"/>
      <c r="VUW16" s="383"/>
      <c r="VUX16" s="383"/>
      <c r="VUY16" s="383"/>
      <c r="VUZ16" s="383"/>
      <c r="VVA16" s="383"/>
      <c r="VVB16" s="383"/>
      <c r="VVC16" s="383"/>
      <c r="VVD16" s="383"/>
      <c r="VVE16" s="383"/>
      <c r="VVF16" s="383"/>
      <c r="VVG16" s="383"/>
      <c r="VVH16" s="383"/>
      <c r="VVI16" s="383"/>
      <c r="VVJ16" s="383"/>
      <c r="VVK16" s="383"/>
      <c r="VVL16" s="383"/>
      <c r="VVM16" s="383"/>
      <c r="VVN16" s="383"/>
      <c r="VVO16" s="383"/>
      <c r="VVP16" s="383"/>
      <c r="VVQ16" s="383"/>
      <c r="VVR16" s="383"/>
      <c r="VVS16" s="383"/>
      <c r="VVT16" s="383"/>
      <c r="VVU16" s="383"/>
      <c r="VVV16" s="383"/>
      <c r="VVW16" s="383"/>
      <c r="VVX16" s="383"/>
      <c r="VVY16" s="383"/>
      <c r="VVZ16" s="383"/>
      <c r="VWA16" s="383"/>
      <c r="VWB16" s="383"/>
      <c r="VWC16" s="383"/>
      <c r="VWD16" s="383"/>
      <c r="VWE16" s="383"/>
      <c r="VWF16" s="383"/>
      <c r="VWG16" s="383"/>
      <c r="VWH16" s="383"/>
      <c r="VWI16" s="383"/>
      <c r="VWJ16" s="383"/>
      <c r="VWK16" s="383"/>
      <c r="VWL16" s="383"/>
      <c r="VWM16" s="383"/>
      <c r="VWN16" s="383"/>
      <c r="VWO16" s="383"/>
      <c r="VWP16" s="383"/>
      <c r="VWQ16" s="383"/>
      <c r="VWR16" s="383"/>
      <c r="VWS16" s="383"/>
      <c r="VWT16" s="383"/>
      <c r="VWU16" s="383"/>
      <c r="VWV16" s="383"/>
      <c r="VWW16" s="383"/>
      <c r="VWX16" s="383"/>
      <c r="VWY16" s="383"/>
      <c r="VWZ16" s="383"/>
      <c r="VXA16" s="383"/>
      <c r="VXB16" s="383"/>
      <c r="VXC16" s="383"/>
      <c r="VXD16" s="383"/>
      <c r="VXE16" s="383"/>
      <c r="VXF16" s="383"/>
      <c r="VXG16" s="383"/>
      <c r="VXH16" s="383"/>
      <c r="VXI16" s="383"/>
      <c r="VXJ16" s="383"/>
      <c r="VXK16" s="383"/>
      <c r="VXL16" s="383"/>
      <c r="VXM16" s="383"/>
      <c r="VXN16" s="383"/>
      <c r="VXO16" s="383"/>
      <c r="VXP16" s="383"/>
      <c r="VXQ16" s="383"/>
      <c r="VXR16" s="383"/>
      <c r="VXS16" s="383"/>
      <c r="VXT16" s="383"/>
      <c r="VXU16" s="383"/>
      <c r="VXV16" s="383"/>
      <c r="VXW16" s="383"/>
      <c r="VXX16" s="383"/>
      <c r="VXY16" s="383"/>
      <c r="VXZ16" s="383"/>
      <c r="VYA16" s="383"/>
      <c r="VYB16" s="383"/>
      <c r="VYC16" s="383"/>
      <c r="VYD16" s="383"/>
      <c r="VYE16" s="383"/>
      <c r="VYF16" s="383"/>
      <c r="VYG16" s="383"/>
      <c r="VYH16" s="383"/>
      <c r="VYI16" s="383"/>
      <c r="VYJ16" s="383"/>
      <c r="VYK16" s="383"/>
      <c r="VYL16" s="383"/>
      <c r="VYM16" s="383"/>
      <c r="VYN16" s="383"/>
      <c r="VYO16" s="383"/>
      <c r="VYP16" s="383"/>
      <c r="VYQ16" s="383"/>
      <c r="VYR16" s="383"/>
      <c r="VYS16" s="383"/>
      <c r="VYT16" s="383"/>
      <c r="VYU16" s="383"/>
      <c r="VYV16" s="383"/>
      <c r="VYW16" s="383"/>
      <c r="VYX16" s="383"/>
      <c r="VYY16" s="383"/>
      <c r="VYZ16" s="383"/>
      <c r="VZA16" s="383"/>
      <c r="VZB16" s="383"/>
      <c r="VZC16" s="383"/>
      <c r="VZD16" s="383"/>
      <c r="VZE16" s="383"/>
      <c r="VZF16" s="383"/>
      <c r="VZG16" s="383"/>
      <c r="VZH16" s="383"/>
      <c r="VZI16" s="383"/>
      <c r="VZJ16" s="383"/>
      <c r="VZK16" s="383"/>
      <c r="VZL16" s="383"/>
      <c r="VZM16" s="383"/>
      <c r="VZN16" s="383"/>
      <c r="VZO16" s="383"/>
      <c r="VZP16" s="383"/>
      <c r="VZQ16" s="383"/>
      <c r="VZR16" s="383"/>
      <c r="VZS16" s="383"/>
      <c r="VZT16" s="383"/>
      <c r="VZU16" s="383"/>
      <c r="VZV16" s="383"/>
      <c r="VZW16" s="383"/>
      <c r="VZX16" s="383"/>
      <c r="VZY16" s="383"/>
      <c r="VZZ16" s="383"/>
      <c r="WAA16" s="383"/>
      <c r="WAB16" s="383"/>
      <c r="WAC16" s="383"/>
      <c r="WAD16" s="383"/>
      <c r="WAE16" s="383"/>
      <c r="WAF16" s="383"/>
      <c r="WAG16" s="383"/>
      <c r="WAH16" s="383"/>
      <c r="WAI16" s="383"/>
      <c r="WAJ16" s="383"/>
      <c r="WAK16" s="383"/>
      <c r="WAL16" s="383"/>
      <c r="WAM16" s="383"/>
      <c r="WAN16" s="383"/>
      <c r="WAO16" s="383"/>
      <c r="WAP16" s="383"/>
      <c r="WAQ16" s="383"/>
      <c r="WAR16" s="383"/>
      <c r="WAS16" s="383"/>
      <c r="WAT16" s="383"/>
      <c r="WAU16" s="383"/>
      <c r="WAV16" s="383"/>
      <c r="WAW16" s="383"/>
      <c r="WAX16" s="383"/>
      <c r="WAY16" s="383"/>
      <c r="WAZ16" s="383"/>
      <c r="WBA16" s="383"/>
      <c r="WBB16" s="383"/>
      <c r="WBC16" s="383"/>
      <c r="WBD16" s="383"/>
      <c r="WBE16" s="383"/>
      <c r="WBF16" s="383"/>
      <c r="WBG16" s="383"/>
      <c r="WBH16" s="383"/>
      <c r="WBI16" s="383"/>
      <c r="WBJ16" s="383"/>
      <c r="WBK16" s="383"/>
      <c r="WBL16" s="383"/>
      <c r="WBM16" s="383"/>
      <c r="WBN16" s="383"/>
      <c r="WBO16" s="383"/>
      <c r="WBP16" s="383"/>
      <c r="WBQ16" s="383"/>
      <c r="WBR16" s="383"/>
      <c r="WBS16" s="383"/>
      <c r="WBT16" s="383"/>
      <c r="WBU16" s="383"/>
      <c r="WBV16" s="383"/>
      <c r="WBW16" s="383"/>
      <c r="WBX16" s="383"/>
      <c r="WBY16" s="383"/>
      <c r="WBZ16" s="383"/>
      <c r="WCA16" s="383"/>
      <c r="WCB16" s="383"/>
      <c r="WCC16" s="383"/>
      <c r="WCD16" s="383"/>
      <c r="WCE16" s="383"/>
      <c r="WCF16" s="383"/>
      <c r="WCG16" s="383"/>
      <c r="WCH16" s="383"/>
      <c r="WCI16" s="383"/>
      <c r="WCJ16" s="383"/>
      <c r="WCK16" s="383"/>
      <c r="WCL16" s="383"/>
      <c r="WCM16" s="383"/>
      <c r="WCN16" s="383"/>
      <c r="WCO16" s="383"/>
      <c r="WCP16" s="383"/>
      <c r="WCQ16" s="383"/>
      <c r="WCR16" s="383"/>
      <c r="WCS16" s="383"/>
      <c r="WCT16" s="383"/>
      <c r="WCU16" s="383"/>
      <c r="WCV16" s="383"/>
      <c r="WCW16" s="383"/>
      <c r="WCX16" s="383"/>
      <c r="WCY16" s="383"/>
      <c r="WCZ16" s="383"/>
      <c r="WDA16" s="383"/>
      <c r="WDB16" s="383"/>
      <c r="WDC16" s="383"/>
      <c r="WDD16" s="383"/>
      <c r="WDE16" s="383"/>
      <c r="WDF16" s="383"/>
      <c r="WDG16" s="383"/>
      <c r="WDH16" s="383"/>
      <c r="WDI16" s="383"/>
      <c r="WDJ16" s="383"/>
      <c r="WDK16" s="383"/>
      <c r="WDL16" s="383"/>
      <c r="WDM16" s="383"/>
      <c r="WDN16" s="383"/>
      <c r="WDO16" s="383"/>
      <c r="WDP16" s="383"/>
      <c r="WDQ16" s="383"/>
      <c r="WDR16" s="383"/>
      <c r="WDS16" s="383"/>
      <c r="WDT16" s="383"/>
      <c r="WDU16" s="383"/>
      <c r="WDV16" s="383"/>
      <c r="WDW16" s="383"/>
      <c r="WDX16" s="383"/>
      <c r="WDY16" s="383"/>
      <c r="WDZ16" s="383"/>
      <c r="WEA16" s="383"/>
      <c r="WEB16" s="383"/>
      <c r="WEC16" s="383"/>
      <c r="WED16" s="383"/>
      <c r="WEE16" s="383"/>
      <c r="WEF16" s="383"/>
      <c r="WEG16" s="383"/>
      <c r="WEH16" s="383"/>
      <c r="WEI16" s="383"/>
      <c r="WEJ16" s="383"/>
      <c r="WEK16" s="383"/>
      <c r="WEL16" s="383"/>
      <c r="WEM16" s="383"/>
      <c r="WEN16" s="383"/>
      <c r="WEO16" s="383"/>
      <c r="WEP16" s="383"/>
      <c r="WEQ16" s="383"/>
      <c r="WER16" s="383"/>
      <c r="WES16" s="383"/>
      <c r="WET16" s="383"/>
      <c r="WEU16" s="383"/>
      <c r="WEV16" s="383"/>
      <c r="WEW16" s="383"/>
      <c r="WEX16" s="383"/>
      <c r="WEY16" s="383"/>
      <c r="WEZ16" s="383"/>
      <c r="WFA16" s="383"/>
      <c r="WFB16" s="383"/>
      <c r="WFC16" s="383"/>
      <c r="WFD16" s="383"/>
      <c r="WFE16" s="383"/>
      <c r="WFF16" s="383"/>
      <c r="WFG16" s="383"/>
      <c r="WFH16" s="383"/>
      <c r="WFI16" s="383"/>
      <c r="WFJ16" s="383"/>
      <c r="WFK16" s="383"/>
      <c r="WFL16" s="383"/>
      <c r="WFM16" s="383"/>
      <c r="WFN16" s="383"/>
      <c r="WFO16" s="383"/>
      <c r="WFP16" s="383"/>
      <c r="WFQ16" s="383"/>
      <c r="WFR16" s="383"/>
      <c r="WFS16" s="383"/>
      <c r="WFT16" s="383"/>
      <c r="WFU16" s="383"/>
      <c r="WFV16" s="383"/>
      <c r="WFW16" s="383"/>
      <c r="WFX16" s="383"/>
      <c r="WFY16" s="383"/>
      <c r="WFZ16" s="383"/>
      <c r="WGA16" s="383"/>
      <c r="WGB16" s="383"/>
      <c r="WGC16" s="383"/>
      <c r="WGD16" s="383"/>
      <c r="WGE16" s="383"/>
      <c r="WGF16" s="383"/>
      <c r="WGG16" s="383"/>
      <c r="WGH16" s="383"/>
      <c r="WGI16" s="383"/>
      <c r="WGJ16" s="383"/>
      <c r="WGK16" s="383"/>
      <c r="WGL16" s="383"/>
      <c r="WGM16" s="383"/>
      <c r="WGN16" s="383"/>
      <c r="WGO16" s="383"/>
      <c r="WGP16" s="383"/>
      <c r="WGQ16" s="383"/>
      <c r="WGR16" s="383"/>
      <c r="WGS16" s="383"/>
      <c r="WGT16" s="383"/>
      <c r="WGU16" s="383"/>
      <c r="WGV16" s="383"/>
      <c r="WGW16" s="383"/>
      <c r="WGX16" s="383"/>
      <c r="WGY16" s="383"/>
      <c r="WGZ16" s="383"/>
      <c r="WHA16" s="383"/>
      <c r="WHB16" s="383"/>
      <c r="WHC16" s="383"/>
      <c r="WHD16" s="383"/>
      <c r="WHE16" s="383"/>
      <c r="WHF16" s="383"/>
      <c r="WHG16" s="383"/>
      <c r="WHH16" s="383"/>
      <c r="WHI16" s="383"/>
      <c r="WHJ16" s="383"/>
      <c r="WHK16" s="383"/>
      <c r="WHL16" s="383"/>
      <c r="WHM16" s="383"/>
      <c r="WHN16" s="383"/>
      <c r="WHO16" s="383"/>
      <c r="WHP16" s="383"/>
      <c r="WHQ16" s="383"/>
      <c r="WHR16" s="383"/>
      <c r="WHS16" s="383"/>
      <c r="WHT16" s="383"/>
      <c r="WHU16" s="383"/>
      <c r="WHV16" s="383"/>
      <c r="WHW16" s="383"/>
      <c r="WHX16" s="383"/>
      <c r="WHY16" s="383"/>
      <c r="WHZ16" s="383"/>
      <c r="WIA16" s="383"/>
      <c r="WIB16" s="383"/>
      <c r="WIC16" s="383"/>
      <c r="WID16" s="383"/>
      <c r="WIE16" s="383"/>
      <c r="WIF16" s="383"/>
      <c r="WIG16" s="383"/>
      <c r="WIH16" s="383"/>
      <c r="WII16" s="383"/>
      <c r="WIJ16" s="383"/>
      <c r="WIK16" s="383"/>
      <c r="WIL16" s="383"/>
      <c r="WIM16" s="383"/>
      <c r="WIN16" s="383"/>
      <c r="WIO16" s="383"/>
      <c r="WIP16" s="383"/>
      <c r="WIQ16" s="383"/>
      <c r="WIR16" s="383"/>
      <c r="WIS16" s="383"/>
      <c r="WIT16" s="383"/>
      <c r="WIU16" s="383"/>
      <c r="WIV16" s="383"/>
      <c r="WIW16" s="383"/>
      <c r="WIX16" s="383"/>
      <c r="WIY16" s="383"/>
      <c r="WIZ16" s="383"/>
      <c r="WJA16" s="383"/>
      <c r="WJB16" s="383"/>
      <c r="WJC16" s="383"/>
      <c r="WJD16" s="383"/>
      <c r="WJE16" s="383"/>
      <c r="WJF16" s="383"/>
      <c r="WJG16" s="383"/>
      <c r="WJH16" s="383"/>
      <c r="WJI16" s="383"/>
      <c r="WJJ16" s="383"/>
      <c r="WJK16" s="383"/>
      <c r="WJL16" s="383"/>
      <c r="WJM16" s="383"/>
      <c r="WJN16" s="383"/>
      <c r="WJO16" s="383"/>
      <c r="WJP16" s="383"/>
      <c r="WJQ16" s="383"/>
      <c r="WJR16" s="383"/>
      <c r="WJS16" s="383"/>
      <c r="WJT16" s="383"/>
      <c r="WJU16" s="383"/>
      <c r="WJV16" s="383"/>
      <c r="WJW16" s="383"/>
      <c r="WJX16" s="383"/>
      <c r="WJY16" s="383"/>
      <c r="WJZ16" s="383"/>
      <c r="WKA16" s="383"/>
      <c r="WKB16" s="383"/>
      <c r="WKC16" s="383"/>
      <c r="WKD16" s="383"/>
      <c r="WKE16" s="383"/>
      <c r="WKF16" s="383"/>
      <c r="WKG16" s="383"/>
      <c r="WKH16" s="383"/>
      <c r="WKI16" s="383"/>
      <c r="WKJ16" s="383"/>
      <c r="WKK16" s="383"/>
      <c r="WKL16" s="383"/>
      <c r="WKM16" s="383"/>
      <c r="WKN16" s="383"/>
      <c r="WKO16" s="383"/>
      <c r="WKP16" s="383"/>
      <c r="WKQ16" s="383"/>
      <c r="WKR16" s="383"/>
      <c r="WKS16" s="383"/>
      <c r="WKT16" s="383"/>
      <c r="WKU16" s="383"/>
      <c r="WKV16" s="383"/>
      <c r="WKW16" s="383"/>
      <c r="WKX16" s="383"/>
      <c r="WKY16" s="383"/>
      <c r="WKZ16" s="383"/>
      <c r="WLA16" s="383"/>
      <c r="WLB16" s="383"/>
      <c r="WLC16" s="383"/>
      <c r="WLD16" s="383"/>
      <c r="WLE16" s="383"/>
      <c r="WLF16" s="383"/>
      <c r="WLG16" s="383"/>
      <c r="WLH16" s="383"/>
      <c r="WLI16" s="383"/>
      <c r="WLJ16" s="383"/>
      <c r="WLK16" s="383"/>
      <c r="WLL16" s="383"/>
      <c r="WLM16" s="383"/>
      <c r="WLN16" s="383"/>
      <c r="WLO16" s="383"/>
      <c r="WLP16" s="383"/>
      <c r="WLQ16" s="383"/>
      <c r="WLR16" s="383"/>
      <c r="WLS16" s="383"/>
      <c r="WLT16" s="383"/>
      <c r="WLU16" s="383"/>
      <c r="WLV16" s="383"/>
      <c r="WLW16" s="383"/>
      <c r="WLX16" s="383"/>
      <c r="WLY16" s="383"/>
      <c r="WLZ16" s="383"/>
      <c r="WMA16" s="383"/>
      <c r="WMB16" s="383"/>
      <c r="WMC16" s="383"/>
      <c r="WMD16" s="383"/>
      <c r="WME16" s="383"/>
      <c r="WMF16" s="383"/>
      <c r="WMG16" s="383"/>
      <c r="WMH16" s="383"/>
      <c r="WMI16" s="383"/>
      <c r="WMJ16" s="383"/>
      <c r="WMK16" s="383"/>
      <c r="WML16" s="383"/>
      <c r="WMM16" s="383"/>
      <c r="WMN16" s="383"/>
      <c r="WMO16" s="383"/>
      <c r="WMP16" s="383"/>
      <c r="WMQ16" s="383"/>
      <c r="WMR16" s="383"/>
      <c r="WMS16" s="383"/>
      <c r="WMT16" s="383"/>
      <c r="WMU16" s="383"/>
      <c r="WMV16" s="383"/>
      <c r="WMW16" s="383"/>
      <c r="WMX16" s="383"/>
      <c r="WMY16" s="383"/>
      <c r="WMZ16" s="383"/>
      <c r="WNA16" s="383"/>
      <c r="WNB16" s="383"/>
      <c r="WNC16" s="383"/>
      <c r="WND16" s="383"/>
      <c r="WNE16" s="383"/>
      <c r="WNF16" s="383"/>
      <c r="WNG16" s="383"/>
      <c r="WNH16" s="383"/>
      <c r="WNI16" s="383"/>
      <c r="WNJ16" s="383"/>
      <c r="WNK16" s="383"/>
      <c r="WNL16" s="383"/>
      <c r="WNM16" s="383"/>
      <c r="WNN16" s="383"/>
      <c r="WNO16" s="383"/>
      <c r="WNP16" s="383"/>
      <c r="WNQ16" s="383"/>
      <c r="WNR16" s="383"/>
      <c r="WNS16" s="383"/>
      <c r="WNT16" s="383"/>
      <c r="WNU16" s="383"/>
      <c r="WNV16" s="383"/>
      <c r="WNW16" s="383"/>
      <c r="WNX16" s="383"/>
      <c r="WNY16" s="383"/>
      <c r="WNZ16" s="383"/>
      <c r="WOA16" s="383"/>
      <c r="WOB16" s="383"/>
      <c r="WOC16" s="383"/>
      <c r="WOD16" s="383"/>
      <c r="WOE16" s="383"/>
      <c r="WOF16" s="383"/>
      <c r="WOG16" s="383"/>
      <c r="WOH16" s="383"/>
      <c r="WOI16" s="383"/>
      <c r="WOJ16" s="383"/>
      <c r="WOK16" s="383"/>
      <c r="WOL16" s="383"/>
      <c r="WOM16" s="383"/>
      <c r="WON16" s="383"/>
      <c r="WOO16" s="383"/>
      <c r="WOP16" s="383"/>
      <c r="WOQ16" s="383"/>
      <c r="WOR16" s="383"/>
      <c r="WOS16" s="383"/>
      <c r="WOT16" s="383"/>
      <c r="WOU16" s="383"/>
      <c r="WOV16" s="383"/>
      <c r="WOW16" s="383"/>
      <c r="WOX16" s="383"/>
      <c r="WOY16" s="383"/>
      <c r="WOZ16" s="383"/>
      <c r="WPA16" s="383"/>
      <c r="WPB16" s="383"/>
      <c r="WPC16" s="383"/>
      <c r="WPD16" s="383"/>
      <c r="WPE16" s="383"/>
      <c r="WPF16" s="383"/>
      <c r="WPG16" s="383"/>
      <c r="WPH16" s="383"/>
      <c r="WPI16" s="383"/>
      <c r="WPJ16" s="383"/>
      <c r="WPK16" s="383"/>
      <c r="WPL16" s="383"/>
      <c r="WPM16" s="383"/>
      <c r="WPN16" s="383"/>
      <c r="WPO16" s="383"/>
      <c r="WPP16" s="383"/>
      <c r="WPQ16" s="383"/>
      <c r="WPR16" s="383"/>
      <c r="WPS16" s="383"/>
      <c r="WPT16" s="383"/>
      <c r="WPU16" s="383"/>
      <c r="WPV16" s="383"/>
      <c r="WPW16" s="383"/>
      <c r="WPX16" s="383"/>
      <c r="WPY16" s="383"/>
      <c r="WPZ16" s="383"/>
      <c r="WQA16" s="383"/>
      <c r="WQB16" s="383"/>
      <c r="WQC16" s="383"/>
      <c r="WQD16" s="383"/>
      <c r="WQE16" s="383"/>
      <c r="WQF16" s="383"/>
      <c r="WQG16" s="383"/>
      <c r="WQH16" s="383"/>
      <c r="WQI16" s="383"/>
      <c r="WQJ16" s="383"/>
      <c r="WQK16" s="383"/>
      <c r="WQL16" s="383"/>
      <c r="WQM16" s="383"/>
      <c r="WQN16" s="383"/>
      <c r="WQO16" s="383"/>
      <c r="WQP16" s="383"/>
      <c r="WQQ16" s="383"/>
      <c r="WQR16" s="383"/>
      <c r="WQS16" s="383"/>
      <c r="WQT16" s="383"/>
      <c r="WQU16" s="383"/>
      <c r="WQV16" s="383"/>
      <c r="WQW16" s="383"/>
      <c r="WQX16" s="383"/>
      <c r="WQY16" s="383"/>
      <c r="WQZ16" s="383"/>
      <c r="WRA16" s="383"/>
      <c r="WRB16" s="383"/>
      <c r="WRC16" s="383"/>
      <c r="WRD16" s="383"/>
      <c r="WRE16" s="383"/>
      <c r="WRF16" s="383"/>
      <c r="WRG16" s="383"/>
      <c r="WRH16" s="383"/>
      <c r="WRI16" s="383"/>
      <c r="WRJ16" s="383"/>
      <c r="WRK16" s="383"/>
      <c r="WRL16" s="383"/>
      <c r="WRM16" s="383"/>
      <c r="WRN16" s="383"/>
      <c r="WRO16" s="383"/>
      <c r="WRP16" s="383"/>
      <c r="WRQ16" s="383"/>
      <c r="WRR16" s="383"/>
      <c r="WRS16" s="383"/>
      <c r="WRT16" s="383"/>
      <c r="WRU16" s="383"/>
      <c r="WRV16" s="383"/>
      <c r="WRW16" s="383"/>
      <c r="WRX16" s="383"/>
      <c r="WRY16" s="383"/>
      <c r="WRZ16" s="383"/>
      <c r="WSA16" s="383"/>
      <c r="WSB16" s="383"/>
      <c r="WSC16" s="383"/>
      <c r="WSD16" s="383"/>
      <c r="WSE16" s="383"/>
      <c r="WSF16" s="383"/>
      <c r="WSG16" s="383"/>
      <c r="WSH16" s="383"/>
      <c r="WSI16" s="383"/>
      <c r="WSJ16" s="383"/>
      <c r="WSK16" s="383"/>
      <c r="WSL16" s="383"/>
      <c r="WSM16" s="383"/>
      <c r="WSN16" s="383"/>
      <c r="WSO16" s="383"/>
      <c r="WSP16" s="383"/>
      <c r="WSQ16" s="383"/>
      <c r="WSR16" s="383"/>
      <c r="WSS16" s="383"/>
      <c r="WST16" s="383"/>
      <c r="WSU16" s="383"/>
      <c r="WSV16" s="383"/>
      <c r="WSW16" s="383"/>
      <c r="WSX16" s="383"/>
      <c r="WSY16" s="383"/>
      <c r="WSZ16" s="383"/>
      <c r="WTA16" s="383"/>
      <c r="WTB16" s="383"/>
      <c r="WTC16" s="383"/>
      <c r="WTD16" s="383"/>
      <c r="WTE16" s="383"/>
      <c r="WTF16" s="383"/>
      <c r="WTG16" s="383"/>
      <c r="WTH16" s="383"/>
      <c r="WTI16" s="383"/>
      <c r="WTJ16" s="383"/>
      <c r="WTK16" s="383"/>
      <c r="WTL16" s="383"/>
      <c r="WTM16" s="383"/>
      <c r="WTN16" s="383"/>
      <c r="WTO16" s="383"/>
      <c r="WTP16" s="383"/>
      <c r="WTQ16" s="383"/>
      <c r="WTR16" s="383"/>
      <c r="WTS16" s="383"/>
      <c r="WTT16" s="383"/>
      <c r="WTU16" s="383"/>
      <c r="WTV16" s="383"/>
      <c r="WTW16" s="383"/>
      <c r="WTX16" s="383"/>
      <c r="WTY16" s="383"/>
      <c r="WTZ16" s="383"/>
      <c r="WUA16" s="383"/>
      <c r="WUB16" s="383"/>
      <c r="WUC16" s="383"/>
      <c r="WUD16" s="383"/>
      <c r="WUE16" s="383"/>
      <c r="WUF16" s="383"/>
      <c r="WUG16" s="383"/>
      <c r="WUH16" s="383"/>
      <c r="WUI16" s="383"/>
      <c r="WUJ16" s="383"/>
      <c r="WUK16" s="383"/>
      <c r="WUL16" s="383"/>
      <c r="WUM16" s="383"/>
      <c r="WUN16" s="383"/>
      <c r="WUO16" s="383"/>
      <c r="WUP16" s="383"/>
      <c r="WUQ16" s="383"/>
      <c r="WUR16" s="383"/>
      <c r="WUS16" s="383"/>
      <c r="WUT16" s="383"/>
      <c r="WUU16" s="383"/>
      <c r="WUV16" s="383"/>
      <c r="WUW16" s="383"/>
      <c r="WUX16" s="383"/>
      <c r="WUY16" s="383"/>
      <c r="WUZ16" s="383"/>
      <c r="WVA16" s="383"/>
      <c r="WVB16" s="383"/>
      <c r="WVC16" s="383"/>
      <c r="WVD16" s="383"/>
      <c r="WVE16" s="383"/>
      <c r="WVF16" s="383"/>
      <c r="WVG16" s="383"/>
      <c r="WVH16" s="383"/>
      <c r="WVI16" s="383"/>
      <c r="WVJ16" s="383"/>
      <c r="WVK16" s="383"/>
      <c r="WVL16" s="383"/>
      <c r="WVM16" s="383"/>
      <c r="WVN16" s="383"/>
      <c r="WVO16" s="383"/>
      <c r="WVP16" s="383"/>
      <c r="WVQ16" s="383"/>
      <c r="WVR16" s="383"/>
      <c r="WVS16" s="383"/>
      <c r="WVT16" s="383"/>
      <c r="WVU16" s="383"/>
      <c r="WVV16" s="383"/>
      <c r="WVW16" s="383"/>
      <c r="WVX16" s="383"/>
      <c r="WVY16" s="383"/>
      <c r="WVZ16" s="383"/>
      <c r="WWA16" s="383"/>
      <c r="WWB16" s="383"/>
      <c r="WWC16" s="383"/>
      <c r="WWD16" s="383"/>
      <c r="WWE16" s="383"/>
      <c r="WWF16" s="383"/>
      <c r="WWG16" s="383"/>
      <c r="WWH16" s="383"/>
      <c r="WWI16" s="383"/>
      <c r="WWJ16" s="383"/>
      <c r="WWK16" s="383"/>
      <c r="WWL16" s="383"/>
      <c r="WWM16" s="383"/>
      <c r="WWN16" s="383"/>
      <c r="WWO16" s="383"/>
      <c r="WWP16" s="383"/>
      <c r="WWQ16" s="383"/>
      <c r="WWR16" s="383"/>
      <c r="WWS16" s="383"/>
      <c r="WWT16" s="383"/>
      <c r="WWU16" s="383"/>
      <c r="WWV16" s="383"/>
      <c r="WWW16" s="383"/>
      <c r="WWX16" s="383"/>
      <c r="WWY16" s="383"/>
      <c r="WWZ16" s="383"/>
      <c r="WXA16" s="383"/>
      <c r="WXB16" s="383"/>
      <c r="WXC16" s="383"/>
      <c r="WXD16" s="383"/>
      <c r="WXE16" s="383"/>
      <c r="WXF16" s="383"/>
      <c r="WXG16" s="383"/>
      <c r="WXH16" s="383"/>
      <c r="WXI16" s="383"/>
      <c r="WXJ16" s="383"/>
      <c r="WXK16" s="383"/>
      <c r="WXL16" s="383"/>
      <c r="WXM16" s="383"/>
      <c r="WXN16" s="383"/>
      <c r="WXO16" s="383"/>
      <c r="WXP16" s="383"/>
      <c r="WXQ16" s="383"/>
      <c r="WXR16" s="383"/>
      <c r="WXS16" s="383"/>
      <c r="WXT16" s="383"/>
      <c r="WXU16" s="383"/>
      <c r="WXV16" s="383"/>
      <c r="WXW16" s="383"/>
      <c r="WXX16" s="383"/>
      <c r="WXY16" s="383"/>
      <c r="WXZ16" s="383"/>
      <c r="WYA16" s="383"/>
      <c r="WYB16" s="383"/>
      <c r="WYC16" s="383"/>
      <c r="WYD16" s="383"/>
      <c r="WYE16" s="383"/>
      <c r="WYF16" s="383"/>
      <c r="WYG16" s="383"/>
      <c r="WYH16" s="383"/>
      <c r="WYI16" s="383"/>
      <c r="WYJ16" s="383"/>
      <c r="WYK16" s="383"/>
      <c r="WYL16" s="383"/>
      <c r="WYM16" s="383"/>
      <c r="WYN16" s="383"/>
      <c r="WYO16" s="383"/>
      <c r="WYP16" s="383"/>
      <c r="WYQ16" s="383"/>
      <c r="WYR16" s="383"/>
      <c r="WYS16" s="383"/>
      <c r="WYT16" s="383"/>
      <c r="WYU16" s="383"/>
      <c r="WYV16" s="383"/>
      <c r="WYW16" s="383"/>
      <c r="WYX16" s="383"/>
      <c r="WYY16" s="383"/>
      <c r="WYZ16" s="383"/>
      <c r="WZA16" s="383"/>
      <c r="WZB16" s="383"/>
      <c r="WZC16" s="383"/>
      <c r="WZD16" s="383"/>
      <c r="WZE16" s="383"/>
      <c r="WZF16" s="383"/>
      <c r="WZG16" s="383"/>
      <c r="WZH16" s="383"/>
      <c r="WZI16" s="383"/>
      <c r="WZJ16" s="383"/>
      <c r="WZK16" s="383"/>
      <c r="WZL16" s="383"/>
      <c r="WZM16" s="383"/>
      <c r="WZN16" s="383"/>
      <c r="WZO16" s="383"/>
      <c r="WZP16" s="383"/>
      <c r="WZQ16" s="383"/>
      <c r="WZR16" s="383"/>
      <c r="WZS16" s="383"/>
      <c r="WZT16" s="383"/>
      <c r="WZU16" s="383"/>
      <c r="WZV16" s="383"/>
      <c r="WZW16" s="383"/>
      <c r="WZX16" s="383"/>
      <c r="WZY16" s="383"/>
      <c r="WZZ16" s="383"/>
      <c r="XAA16" s="383"/>
      <c r="XAB16" s="383"/>
      <c r="XAC16" s="383"/>
      <c r="XAD16" s="383"/>
      <c r="XAE16" s="383"/>
      <c r="XAF16" s="383"/>
      <c r="XAG16" s="383"/>
      <c r="XAH16" s="383"/>
      <c r="XAI16" s="383"/>
      <c r="XAJ16" s="383"/>
      <c r="XAK16" s="383"/>
      <c r="XAL16" s="383"/>
      <c r="XAM16" s="383"/>
      <c r="XAN16" s="383"/>
      <c r="XAO16" s="383"/>
      <c r="XAP16" s="383"/>
      <c r="XAQ16" s="383"/>
      <c r="XAR16" s="383"/>
      <c r="XAS16" s="383"/>
      <c r="XAT16" s="383"/>
      <c r="XAU16" s="383"/>
      <c r="XAV16" s="383"/>
      <c r="XAW16" s="383"/>
      <c r="XAX16" s="383"/>
      <c r="XAY16" s="383"/>
      <c r="XAZ16" s="383"/>
      <c r="XBA16" s="383"/>
      <c r="XBB16" s="383"/>
      <c r="XBC16" s="383"/>
      <c r="XBD16" s="383"/>
      <c r="XBE16" s="383"/>
      <c r="XBF16" s="383"/>
      <c r="XBG16" s="383"/>
      <c r="XBH16" s="383"/>
      <c r="XBI16" s="383"/>
      <c r="XBJ16" s="383"/>
      <c r="XBK16" s="383"/>
      <c r="XBL16" s="383"/>
      <c r="XBM16" s="383"/>
      <c r="XBN16" s="383"/>
      <c r="XBO16" s="383"/>
      <c r="XBP16" s="383"/>
      <c r="XBQ16" s="383"/>
      <c r="XBR16" s="383"/>
      <c r="XBS16" s="383"/>
      <c r="XBT16" s="383"/>
      <c r="XBU16" s="383"/>
      <c r="XBV16" s="383"/>
      <c r="XBW16" s="383"/>
      <c r="XBX16" s="383"/>
      <c r="XBY16" s="383"/>
      <c r="XBZ16" s="383"/>
      <c r="XCA16" s="383"/>
      <c r="XCB16" s="383"/>
      <c r="XCC16" s="383"/>
      <c r="XCD16" s="383"/>
      <c r="XCE16" s="383"/>
      <c r="XCF16" s="383"/>
      <c r="XCG16" s="383"/>
      <c r="XCH16" s="383"/>
      <c r="XCI16" s="383"/>
      <c r="XCJ16" s="383"/>
      <c r="XCK16" s="383"/>
      <c r="XCL16" s="383"/>
      <c r="XCM16" s="383"/>
      <c r="XCN16" s="383"/>
      <c r="XCO16" s="383"/>
      <c r="XCP16" s="383"/>
      <c r="XCQ16" s="383"/>
      <c r="XCR16" s="383"/>
      <c r="XCS16" s="383"/>
      <c r="XCT16" s="383"/>
      <c r="XCU16" s="383"/>
      <c r="XCV16" s="383"/>
      <c r="XCW16" s="383"/>
      <c r="XCX16" s="383"/>
      <c r="XCY16" s="383"/>
      <c r="XCZ16" s="383"/>
      <c r="XDA16" s="383"/>
      <c r="XDB16" s="383"/>
      <c r="XDC16" s="383"/>
      <c r="XDD16" s="383"/>
      <c r="XDE16" s="383"/>
      <c r="XDF16" s="383"/>
      <c r="XDG16" s="383"/>
      <c r="XDH16" s="383"/>
      <c r="XDI16" s="383"/>
      <c r="XDJ16" s="383"/>
      <c r="XDK16" s="383"/>
      <c r="XDL16" s="383"/>
      <c r="XDM16" s="383"/>
      <c r="XDN16" s="383"/>
      <c r="XDO16" s="383"/>
      <c r="XDP16" s="383"/>
      <c r="XDQ16" s="383"/>
      <c r="XDR16" s="383"/>
      <c r="XDS16" s="383"/>
      <c r="XDT16" s="383"/>
      <c r="XDU16" s="383"/>
      <c r="XDV16" s="383"/>
      <c r="XDW16" s="383"/>
      <c r="XDX16" s="383"/>
      <c r="XDY16" s="383"/>
      <c r="XDZ16" s="383"/>
      <c r="XEA16" s="383"/>
      <c r="XEB16" s="383"/>
      <c r="XEC16" s="383"/>
      <c r="XED16" s="383"/>
      <c r="XEE16" s="383"/>
      <c r="XEF16" s="383"/>
      <c r="XEG16" s="383"/>
      <c r="XEH16" s="383"/>
      <c r="XEI16" s="383"/>
      <c r="XEJ16" s="383"/>
      <c r="XEK16" s="383"/>
      <c r="XEL16" s="383"/>
      <c r="XEM16" s="383"/>
      <c r="XEN16" s="383"/>
      <c r="XEO16" s="383"/>
      <c r="XEP16" s="383"/>
      <c r="XEQ16" s="383"/>
      <c r="XER16" s="383"/>
      <c r="XES16" s="383"/>
      <c r="XET16" s="383"/>
      <c r="XEU16" s="383"/>
      <c r="XEV16" s="383"/>
      <c r="XEW16" s="383"/>
      <c r="XEX16" s="383"/>
      <c r="XEY16" s="383"/>
      <c r="XEZ16" s="383"/>
      <c r="XFA16" s="383"/>
      <c r="XFB16" s="383"/>
      <c r="XFC16" s="383"/>
      <c r="XFD16" s="383"/>
    </row>
    <row r="17" spans="1:16384" s="224" customFormat="1" ht="14.5" customHeight="1" x14ac:dyDescent="0.35">
      <c r="A17" s="383" t="s">
        <v>317</v>
      </c>
      <c r="B17" s="383"/>
      <c r="C17" s="383"/>
      <c r="D17" s="383"/>
      <c r="E17" s="383"/>
      <c r="F17" s="383"/>
      <c r="G17" s="383"/>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c r="AP17" s="383"/>
      <c r="AQ17" s="383"/>
      <c r="AR17" s="383"/>
      <c r="AS17" s="383"/>
      <c r="AT17" s="383"/>
      <c r="AU17" s="383"/>
      <c r="AV17" s="383"/>
      <c r="AW17" s="383"/>
      <c r="AX17" s="383"/>
      <c r="AY17" s="383"/>
      <c r="AZ17" s="383"/>
      <c r="BA17" s="383"/>
      <c r="BB17" s="383"/>
      <c r="BC17" s="383"/>
      <c r="BD17" s="383"/>
      <c r="BE17" s="383"/>
      <c r="BF17" s="383"/>
      <c r="BG17" s="383"/>
      <c r="BH17" s="383"/>
      <c r="BI17" s="383"/>
      <c r="BJ17" s="383"/>
      <c r="BK17" s="383"/>
      <c r="BL17" s="383"/>
      <c r="BM17" s="383"/>
      <c r="BN17" s="383"/>
      <c r="BO17" s="383"/>
      <c r="BP17" s="383"/>
      <c r="BQ17" s="383"/>
      <c r="BR17" s="383"/>
      <c r="BS17" s="383"/>
      <c r="BT17" s="383"/>
      <c r="BU17" s="383"/>
      <c r="BV17" s="383"/>
      <c r="BW17" s="383"/>
      <c r="BX17" s="383"/>
      <c r="BY17" s="383"/>
      <c r="BZ17" s="383"/>
      <c r="CA17" s="383"/>
      <c r="CB17" s="383"/>
      <c r="CC17" s="383"/>
      <c r="CD17" s="383"/>
      <c r="CE17" s="383"/>
      <c r="CF17" s="383"/>
      <c r="CG17" s="383"/>
      <c r="CH17" s="383"/>
      <c r="CI17" s="383"/>
      <c r="CJ17" s="383"/>
      <c r="CK17" s="383"/>
      <c r="CL17" s="383"/>
      <c r="CM17" s="383"/>
      <c r="CN17" s="383"/>
      <c r="CO17" s="383"/>
      <c r="CP17" s="383"/>
      <c r="CQ17" s="383"/>
      <c r="CR17" s="383"/>
      <c r="CS17" s="383"/>
      <c r="CT17" s="383"/>
      <c r="CU17" s="383"/>
      <c r="CV17" s="383"/>
      <c r="CW17" s="383"/>
      <c r="CX17" s="383"/>
      <c r="CY17" s="383"/>
      <c r="CZ17" s="383"/>
      <c r="DA17" s="383"/>
      <c r="DB17" s="383"/>
      <c r="DC17" s="383"/>
      <c r="DD17" s="383"/>
      <c r="DE17" s="383"/>
      <c r="DF17" s="383"/>
      <c r="DG17" s="383"/>
      <c r="DH17" s="383"/>
      <c r="DI17" s="383"/>
      <c r="DJ17" s="383"/>
      <c r="DK17" s="383"/>
      <c r="DL17" s="383"/>
      <c r="DM17" s="383"/>
      <c r="DN17" s="383"/>
      <c r="DO17" s="383"/>
      <c r="DP17" s="383"/>
      <c r="DQ17" s="383"/>
      <c r="DR17" s="383"/>
      <c r="DS17" s="383"/>
      <c r="DT17" s="383"/>
      <c r="DU17" s="383"/>
      <c r="DV17" s="383"/>
      <c r="DW17" s="383"/>
      <c r="DX17" s="383"/>
      <c r="DY17" s="383"/>
      <c r="DZ17" s="383"/>
      <c r="EA17" s="383"/>
      <c r="EB17" s="383"/>
      <c r="EC17" s="383"/>
      <c r="ED17" s="383"/>
      <c r="EE17" s="383"/>
      <c r="EF17" s="383"/>
      <c r="EG17" s="383"/>
      <c r="EH17" s="383"/>
      <c r="EI17" s="383"/>
      <c r="EJ17" s="383"/>
      <c r="EK17" s="383"/>
      <c r="EL17" s="383"/>
      <c r="EM17" s="383"/>
      <c r="EN17" s="383"/>
      <c r="EO17" s="383"/>
      <c r="EP17" s="383"/>
      <c r="EQ17" s="383"/>
      <c r="ER17" s="383"/>
      <c r="ES17" s="383"/>
      <c r="ET17" s="383"/>
      <c r="EU17" s="383"/>
      <c r="EV17" s="383"/>
      <c r="EW17" s="383"/>
      <c r="EX17" s="383"/>
      <c r="EY17" s="383"/>
      <c r="EZ17" s="383"/>
      <c r="FA17" s="383"/>
      <c r="FB17" s="383"/>
      <c r="FC17" s="383"/>
      <c r="FD17" s="383"/>
      <c r="FE17" s="383"/>
      <c r="FF17" s="383"/>
      <c r="FG17" s="383"/>
      <c r="FH17" s="383"/>
      <c r="FI17" s="383"/>
      <c r="FJ17" s="383"/>
      <c r="FK17" s="383"/>
      <c r="FL17" s="383"/>
      <c r="FM17" s="383"/>
      <c r="FN17" s="383"/>
      <c r="FO17" s="383"/>
      <c r="FP17" s="383"/>
      <c r="FQ17" s="383"/>
      <c r="FR17" s="383"/>
      <c r="FS17" s="383"/>
      <c r="FT17" s="383"/>
      <c r="FU17" s="383"/>
      <c r="FV17" s="383"/>
      <c r="FW17" s="383"/>
      <c r="FX17" s="383"/>
      <c r="FY17" s="383"/>
      <c r="FZ17" s="383"/>
      <c r="GA17" s="383"/>
      <c r="GB17" s="383"/>
      <c r="GC17" s="383"/>
      <c r="GD17" s="383"/>
      <c r="GE17" s="383"/>
      <c r="GF17" s="383"/>
      <c r="GG17" s="383"/>
      <c r="GH17" s="383"/>
      <c r="GI17" s="383"/>
      <c r="GJ17" s="383"/>
      <c r="GK17" s="383"/>
      <c r="GL17" s="383"/>
      <c r="GM17" s="383"/>
      <c r="GN17" s="383"/>
      <c r="GO17" s="383"/>
      <c r="GP17" s="383"/>
      <c r="GQ17" s="383"/>
      <c r="GR17" s="383"/>
      <c r="GS17" s="383"/>
      <c r="GT17" s="383"/>
      <c r="GU17" s="383"/>
      <c r="GV17" s="383"/>
      <c r="GW17" s="383"/>
      <c r="GX17" s="383"/>
      <c r="GY17" s="383"/>
      <c r="GZ17" s="383"/>
      <c r="HA17" s="383"/>
      <c r="HB17" s="383"/>
      <c r="HC17" s="383"/>
      <c r="HD17" s="383"/>
      <c r="HE17" s="383"/>
      <c r="HF17" s="383"/>
      <c r="HG17" s="383"/>
      <c r="HH17" s="383"/>
      <c r="HI17" s="383"/>
      <c r="HJ17" s="383"/>
      <c r="HK17" s="383"/>
      <c r="HL17" s="383"/>
      <c r="HM17" s="383"/>
      <c r="HN17" s="383"/>
      <c r="HO17" s="383"/>
      <c r="HP17" s="383"/>
      <c r="HQ17" s="383"/>
      <c r="HR17" s="383"/>
      <c r="HS17" s="383"/>
      <c r="HT17" s="383"/>
      <c r="HU17" s="383"/>
      <c r="HV17" s="383"/>
      <c r="HW17" s="383"/>
      <c r="HX17" s="383"/>
      <c r="HY17" s="383"/>
      <c r="HZ17" s="383"/>
      <c r="IA17" s="383"/>
      <c r="IB17" s="383"/>
      <c r="IC17" s="383"/>
      <c r="ID17" s="383"/>
      <c r="IE17" s="383"/>
      <c r="IF17" s="383"/>
      <c r="IG17" s="383"/>
      <c r="IH17" s="383"/>
      <c r="II17" s="383"/>
      <c r="IJ17" s="383"/>
      <c r="IK17" s="383"/>
      <c r="IL17" s="383"/>
      <c r="IM17" s="383"/>
      <c r="IN17" s="383"/>
      <c r="IO17" s="383"/>
      <c r="IP17" s="383"/>
      <c r="IQ17" s="383"/>
      <c r="IR17" s="383"/>
      <c r="IS17" s="383"/>
      <c r="IT17" s="383"/>
      <c r="IU17" s="383"/>
      <c r="IV17" s="383"/>
      <c r="IW17" s="383"/>
      <c r="IX17" s="383"/>
      <c r="IY17" s="383"/>
      <c r="IZ17" s="383"/>
      <c r="JA17" s="383"/>
      <c r="JB17" s="383"/>
      <c r="JC17" s="383"/>
      <c r="JD17" s="383"/>
      <c r="JE17" s="383"/>
      <c r="JF17" s="383"/>
      <c r="JG17" s="383"/>
      <c r="JH17" s="383"/>
      <c r="JI17" s="383"/>
      <c r="JJ17" s="383"/>
      <c r="JK17" s="383"/>
      <c r="JL17" s="383"/>
      <c r="JM17" s="383"/>
      <c r="JN17" s="383"/>
      <c r="JO17" s="383"/>
      <c r="JP17" s="383"/>
      <c r="JQ17" s="383"/>
      <c r="JR17" s="383"/>
      <c r="JS17" s="383"/>
      <c r="JT17" s="383"/>
      <c r="JU17" s="383"/>
      <c r="JV17" s="383"/>
      <c r="JW17" s="383"/>
      <c r="JX17" s="383"/>
      <c r="JY17" s="383"/>
      <c r="JZ17" s="383"/>
      <c r="KA17" s="383"/>
      <c r="KB17" s="383"/>
      <c r="KC17" s="383"/>
      <c r="KD17" s="383"/>
      <c r="KE17" s="383"/>
      <c r="KF17" s="383"/>
      <c r="KG17" s="383"/>
      <c r="KH17" s="383"/>
      <c r="KI17" s="383"/>
      <c r="KJ17" s="383"/>
      <c r="KK17" s="383"/>
      <c r="KL17" s="383"/>
      <c r="KM17" s="383"/>
      <c r="KN17" s="383"/>
      <c r="KO17" s="383"/>
      <c r="KP17" s="383"/>
      <c r="KQ17" s="383"/>
      <c r="KR17" s="383"/>
      <c r="KS17" s="383"/>
      <c r="KT17" s="383"/>
      <c r="KU17" s="383"/>
      <c r="KV17" s="383"/>
      <c r="KW17" s="383"/>
      <c r="KX17" s="383"/>
      <c r="KY17" s="383"/>
      <c r="KZ17" s="383"/>
      <c r="LA17" s="383"/>
      <c r="LB17" s="383"/>
      <c r="LC17" s="383"/>
      <c r="LD17" s="383"/>
      <c r="LE17" s="383"/>
      <c r="LF17" s="383"/>
      <c r="LG17" s="383"/>
      <c r="LH17" s="383"/>
      <c r="LI17" s="383"/>
      <c r="LJ17" s="383"/>
      <c r="LK17" s="383"/>
      <c r="LL17" s="383"/>
      <c r="LM17" s="383"/>
      <c r="LN17" s="383"/>
      <c r="LO17" s="383"/>
      <c r="LP17" s="383"/>
      <c r="LQ17" s="383"/>
      <c r="LR17" s="383"/>
      <c r="LS17" s="383"/>
      <c r="LT17" s="383"/>
      <c r="LU17" s="383"/>
      <c r="LV17" s="383"/>
      <c r="LW17" s="383"/>
      <c r="LX17" s="383"/>
      <c r="LY17" s="383"/>
      <c r="LZ17" s="383"/>
      <c r="MA17" s="383"/>
      <c r="MB17" s="383"/>
      <c r="MC17" s="383"/>
      <c r="MD17" s="383"/>
      <c r="ME17" s="383"/>
      <c r="MF17" s="383"/>
      <c r="MG17" s="383"/>
      <c r="MH17" s="383"/>
      <c r="MI17" s="383"/>
      <c r="MJ17" s="383"/>
      <c r="MK17" s="383"/>
      <c r="ML17" s="383"/>
      <c r="MM17" s="383"/>
      <c r="MN17" s="383"/>
      <c r="MO17" s="383"/>
      <c r="MP17" s="383"/>
      <c r="MQ17" s="383"/>
      <c r="MR17" s="383"/>
      <c r="MS17" s="383"/>
      <c r="MT17" s="383"/>
      <c r="MU17" s="383"/>
      <c r="MV17" s="383"/>
      <c r="MW17" s="383"/>
      <c r="MX17" s="383"/>
      <c r="MY17" s="383"/>
      <c r="MZ17" s="383"/>
      <c r="NA17" s="383"/>
      <c r="NB17" s="383"/>
      <c r="NC17" s="383"/>
      <c r="ND17" s="383"/>
      <c r="NE17" s="383"/>
      <c r="NF17" s="383"/>
      <c r="NG17" s="383"/>
      <c r="NH17" s="383"/>
      <c r="NI17" s="383"/>
      <c r="NJ17" s="383"/>
      <c r="NK17" s="383"/>
      <c r="NL17" s="383"/>
      <c r="NM17" s="383"/>
      <c r="NN17" s="383"/>
      <c r="NO17" s="383"/>
      <c r="NP17" s="383"/>
      <c r="NQ17" s="383"/>
      <c r="NR17" s="383"/>
      <c r="NS17" s="383"/>
      <c r="NT17" s="383"/>
      <c r="NU17" s="383"/>
      <c r="NV17" s="383"/>
      <c r="NW17" s="383"/>
      <c r="NX17" s="383"/>
      <c r="NY17" s="383"/>
      <c r="NZ17" s="383"/>
      <c r="OA17" s="383"/>
      <c r="OB17" s="383"/>
      <c r="OC17" s="383"/>
      <c r="OD17" s="383"/>
      <c r="OE17" s="383"/>
      <c r="OF17" s="383"/>
      <c r="OG17" s="383"/>
      <c r="OH17" s="383"/>
      <c r="OI17" s="383"/>
      <c r="OJ17" s="383"/>
      <c r="OK17" s="383"/>
      <c r="OL17" s="383"/>
      <c r="OM17" s="383"/>
      <c r="ON17" s="383"/>
      <c r="OO17" s="383"/>
      <c r="OP17" s="383"/>
      <c r="OQ17" s="383"/>
      <c r="OR17" s="383"/>
      <c r="OS17" s="383"/>
      <c r="OT17" s="383"/>
      <c r="OU17" s="383"/>
      <c r="OV17" s="383"/>
      <c r="OW17" s="383"/>
      <c r="OX17" s="383"/>
      <c r="OY17" s="383"/>
      <c r="OZ17" s="383"/>
      <c r="PA17" s="383"/>
      <c r="PB17" s="383"/>
      <c r="PC17" s="383"/>
      <c r="PD17" s="383"/>
      <c r="PE17" s="383"/>
      <c r="PF17" s="383"/>
      <c r="PG17" s="383"/>
      <c r="PH17" s="383"/>
      <c r="PI17" s="383"/>
      <c r="PJ17" s="383"/>
      <c r="PK17" s="383"/>
      <c r="PL17" s="383"/>
      <c r="PM17" s="383"/>
      <c r="PN17" s="383"/>
      <c r="PO17" s="383"/>
      <c r="PP17" s="383"/>
      <c r="PQ17" s="383"/>
      <c r="PR17" s="383"/>
      <c r="PS17" s="383"/>
      <c r="PT17" s="383"/>
      <c r="PU17" s="383"/>
      <c r="PV17" s="383"/>
      <c r="PW17" s="383"/>
      <c r="PX17" s="383"/>
      <c r="PY17" s="383"/>
      <c r="PZ17" s="383"/>
      <c r="QA17" s="383"/>
      <c r="QB17" s="383"/>
      <c r="QC17" s="383"/>
      <c r="QD17" s="383"/>
      <c r="QE17" s="383"/>
      <c r="QF17" s="383"/>
      <c r="QG17" s="383"/>
      <c r="QH17" s="383"/>
      <c r="QI17" s="383"/>
      <c r="QJ17" s="383"/>
      <c r="QK17" s="383"/>
      <c r="QL17" s="383"/>
      <c r="QM17" s="383"/>
      <c r="QN17" s="383"/>
      <c r="QO17" s="383"/>
      <c r="QP17" s="383"/>
      <c r="QQ17" s="383"/>
      <c r="QR17" s="383"/>
      <c r="QS17" s="383"/>
      <c r="QT17" s="383"/>
      <c r="QU17" s="383"/>
      <c r="QV17" s="383"/>
      <c r="QW17" s="383"/>
      <c r="QX17" s="383"/>
      <c r="QY17" s="383"/>
      <c r="QZ17" s="383"/>
      <c r="RA17" s="383"/>
      <c r="RB17" s="383"/>
      <c r="RC17" s="383"/>
      <c r="RD17" s="383"/>
      <c r="RE17" s="383"/>
      <c r="RF17" s="383"/>
      <c r="RG17" s="383"/>
      <c r="RH17" s="383"/>
      <c r="RI17" s="383"/>
      <c r="RJ17" s="383"/>
      <c r="RK17" s="383"/>
      <c r="RL17" s="383"/>
      <c r="RM17" s="383"/>
      <c r="RN17" s="383"/>
      <c r="RO17" s="383"/>
      <c r="RP17" s="383"/>
      <c r="RQ17" s="383"/>
      <c r="RR17" s="383"/>
      <c r="RS17" s="383"/>
      <c r="RT17" s="383"/>
      <c r="RU17" s="383"/>
      <c r="RV17" s="383"/>
      <c r="RW17" s="383"/>
      <c r="RX17" s="383"/>
      <c r="RY17" s="383"/>
      <c r="RZ17" s="383"/>
      <c r="SA17" s="383"/>
      <c r="SB17" s="383"/>
      <c r="SC17" s="383"/>
      <c r="SD17" s="383"/>
      <c r="SE17" s="383"/>
      <c r="SF17" s="383"/>
      <c r="SG17" s="383"/>
      <c r="SH17" s="383"/>
      <c r="SI17" s="383"/>
      <c r="SJ17" s="383"/>
      <c r="SK17" s="383"/>
      <c r="SL17" s="383"/>
      <c r="SM17" s="383"/>
      <c r="SN17" s="383"/>
      <c r="SO17" s="383"/>
      <c r="SP17" s="383"/>
      <c r="SQ17" s="383"/>
      <c r="SR17" s="383"/>
      <c r="SS17" s="383"/>
      <c r="ST17" s="383"/>
      <c r="SU17" s="383"/>
      <c r="SV17" s="383"/>
      <c r="SW17" s="383"/>
      <c r="SX17" s="383"/>
      <c r="SY17" s="383"/>
      <c r="SZ17" s="383"/>
      <c r="TA17" s="383"/>
      <c r="TB17" s="383"/>
      <c r="TC17" s="383"/>
      <c r="TD17" s="383"/>
      <c r="TE17" s="383"/>
      <c r="TF17" s="383"/>
      <c r="TG17" s="383"/>
      <c r="TH17" s="383"/>
      <c r="TI17" s="383"/>
      <c r="TJ17" s="383"/>
      <c r="TK17" s="383"/>
      <c r="TL17" s="383"/>
      <c r="TM17" s="383"/>
      <c r="TN17" s="383"/>
      <c r="TO17" s="383"/>
      <c r="TP17" s="383"/>
      <c r="TQ17" s="383"/>
      <c r="TR17" s="383"/>
      <c r="TS17" s="383"/>
      <c r="TT17" s="383"/>
      <c r="TU17" s="383"/>
      <c r="TV17" s="383"/>
      <c r="TW17" s="383"/>
      <c r="TX17" s="383"/>
      <c r="TY17" s="383"/>
      <c r="TZ17" s="383"/>
      <c r="UA17" s="383"/>
      <c r="UB17" s="383"/>
      <c r="UC17" s="383"/>
      <c r="UD17" s="383"/>
      <c r="UE17" s="383"/>
      <c r="UF17" s="383"/>
      <c r="UG17" s="383"/>
      <c r="UH17" s="383"/>
      <c r="UI17" s="383"/>
      <c r="UJ17" s="383"/>
      <c r="UK17" s="383"/>
      <c r="UL17" s="383"/>
      <c r="UM17" s="383"/>
      <c r="UN17" s="383"/>
      <c r="UO17" s="383"/>
      <c r="UP17" s="383"/>
      <c r="UQ17" s="383"/>
      <c r="UR17" s="383"/>
      <c r="US17" s="383"/>
      <c r="UT17" s="383"/>
      <c r="UU17" s="383"/>
      <c r="UV17" s="383"/>
      <c r="UW17" s="383"/>
      <c r="UX17" s="383"/>
      <c r="UY17" s="383"/>
      <c r="UZ17" s="383"/>
      <c r="VA17" s="383"/>
      <c r="VB17" s="383"/>
      <c r="VC17" s="383"/>
      <c r="VD17" s="383"/>
      <c r="VE17" s="383"/>
      <c r="VF17" s="383"/>
      <c r="VG17" s="383"/>
      <c r="VH17" s="383"/>
      <c r="VI17" s="383"/>
      <c r="VJ17" s="383"/>
      <c r="VK17" s="383"/>
      <c r="VL17" s="383"/>
      <c r="VM17" s="383"/>
      <c r="VN17" s="383"/>
      <c r="VO17" s="383"/>
      <c r="VP17" s="383"/>
      <c r="VQ17" s="383"/>
      <c r="VR17" s="383"/>
      <c r="VS17" s="383"/>
      <c r="VT17" s="383"/>
      <c r="VU17" s="383"/>
      <c r="VV17" s="383"/>
      <c r="VW17" s="383"/>
      <c r="VX17" s="383"/>
      <c r="VY17" s="383"/>
      <c r="VZ17" s="383"/>
      <c r="WA17" s="383"/>
      <c r="WB17" s="383"/>
      <c r="WC17" s="383"/>
      <c r="WD17" s="383"/>
      <c r="WE17" s="383"/>
      <c r="WF17" s="383"/>
      <c r="WG17" s="383"/>
      <c r="WH17" s="383"/>
      <c r="WI17" s="383"/>
      <c r="WJ17" s="383"/>
      <c r="WK17" s="383"/>
      <c r="WL17" s="383"/>
      <c r="WM17" s="383"/>
      <c r="WN17" s="383"/>
      <c r="WO17" s="383"/>
      <c r="WP17" s="383"/>
      <c r="WQ17" s="383"/>
      <c r="WR17" s="383"/>
      <c r="WS17" s="383"/>
      <c r="WT17" s="383"/>
      <c r="WU17" s="383"/>
      <c r="WV17" s="383"/>
      <c r="WW17" s="383"/>
      <c r="WX17" s="383"/>
      <c r="WY17" s="383"/>
      <c r="WZ17" s="383"/>
      <c r="XA17" s="383"/>
      <c r="XB17" s="383"/>
      <c r="XC17" s="383"/>
      <c r="XD17" s="383"/>
      <c r="XE17" s="383"/>
      <c r="XF17" s="383"/>
      <c r="XG17" s="383"/>
      <c r="XH17" s="383"/>
      <c r="XI17" s="383"/>
      <c r="XJ17" s="383"/>
      <c r="XK17" s="383"/>
      <c r="XL17" s="383"/>
      <c r="XM17" s="383"/>
      <c r="XN17" s="383"/>
      <c r="XO17" s="383"/>
      <c r="XP17" s="383"/>
      <c r="XQ17" s="383"/>
      <c r="XR17" s="383"/>
      <c r="XS17" s="383"/>
      <c r="XT17" s="383"/>
      <c r="XU17" s="383"/>
      <c r="XV17" s="383"/>
      <c r="XW17" s="383"/>
      <c r="XX17" s="383"/>
      <c r="XY17" s="383"/>
      <c r="XZ17" s="383"/>
      <c r="YA17" s="383"/>
      <c r="YB17" s="383"/>
      <c r="YC17" s="383"/>
      <c r="YD17" s="383"/>
      <c r="YE17" s="383"/>
      <c r="YF17" s="383"/>
      <c r="YG17" s="383"/>
      <c r="YH17" s="383"/>
      <c r="YI17" s="383"/>
      <c r="YJ17" s="383"/>
      <c r="YK17" s="383"/>
      <c r="YL17" s="383"/>
      <c r="YM17" s="383"/>
      <c r="YN17" s="383"/>
      <c r="YO17" s="383"/>
      <c r="YP17" s="383"/>
      <c r="YQ17" s="383"/>
      <c r="YR17" s="383"/>
      <c r="YS17" s="383"/>
      <c r="YT17" s="383"/>
      <c r="YU17" s="383"/>
      <c r="YV17" s="383"/>
      <c r="YW17" s="383"/>
      <c r="YX17" s="383"/>
      <c r="YY17" s="383"/>
      <c r="YZ17" s="383"/>
      <c r="ZA17" s="383"/>
      <c r="ZB17" s="383"/>
      <c r="ZC17" s="383"/>
      <c r="ZD17" s="383"/>
      <c r="ZE17" s="383"/>
      <c r="ZF17" s="383"/>
      <c r="ZG17" s="383"/>
      <c r="ZH17" s="383"/>
      <c r="ZI17" s="383"/>
      <c r="ZJ17" s="383"/>
      <c r="ZK17" s="383"/>
      <c r="ZL17" s="383"/>
      <c r="ZM17" s="383"/>
      <c r="ZN17" s="383"/>
      <c r="ZO17" s="383"/>
      <c r="ZP17" s="383"/>
      <c r="ZQ17" s="383"/>
      <c r="ZR17" s="383"/>
      <c r="ZS17" s="383"/>
      <c r="ZT17" s="383"/>
      <c r="ZU17" s="383"/>
      <c r="ZV17" s="383"/>
      <c r="ZW17" s="383"/>
      <c r="ZX17" s="383"/>
      <c r="ZY17" s="383"/>
      <c r="ZZ17" s="383"/>
      <c r="AAA17" s="383"/>
      <c r="AAB17" s="383"/>
      <c r="AAC17" s="383"/>
      <c r="AAD17" s="383"/>
      <c r="AAE17" s="383"/>
      <c r="AAF17" s="383"/>
      <c r="AAG17" s="383"/>
      <c r="AAH17" s="383"/>
      <c r="AAI17" s="383"/>
      <c r="AAJ17" s="383"/>
      <c r="AAK17" s="383"/>
      <c r="AAL17" s="383"/>
      <c r="AAM17" s="383"/>
      <c r="AAN17" s="383"/>
      <c r="AAO17" s="383"/>
      <c r="AAP17" s="383"/>
      <c r="AAQ17" s="383"/>
      <c r="AAR17" s="383"/>
      <c r="AAS17" s="383"/>
      <c r="AAT17" s="383"/>
      <c r="AAU17" s="383"/>
      <c r="AAV17" s="383"/>
      <c r="AAW17" s="383"/>
      <c r="AAX17" s="383"/>
      <c r="AAY17" s="383"/>
      <c r="AAZ17" s="383"/>
      <c r="ABA17" s="383"/>
      <c r="ABB17" s="383"/>
      <c r="ABC17" s="383"/>
      <c r="ABD17" s="383"/>
      <c r="ABE17" s="383"/>
      <c r="ABF17" s="383"/>
      <c r="ABG17" s="383"/>
      <c r="ABH17" s="383"/>
      <c r="ABI17" s="383"/>
      <c r="ABJ17" s="383"/>
      <c r="ABK17" s="383"/>
      <c r="ABL17" s="383"/>
      <c r="ABM17" s="383"/>
      <c r="ABN17" s="383"/>
      <c r="ABO17" s="383"/>
      <c r="ABP17" s="383"/>
      <c r="ABQ17" s="383"/>
      <c r="ABR17" s="383"/>
      <c r="ABS17" s="383"/>
      <c r="ABT17" s="383"/>
      <c r="ABU17" s="383"/>
      <c r="ABV17" s="383"/>
      <c r="ABW17" s="383"/>
      <c r="ABX17" s="383"/>
      <c r="ABY17" s="383"/>
      <c r="ABZ17" s="383"/>
      <c r="ACA17" s="383"/>
      <c r="ACB17" s="383"/>
      <c r="ACC17" s="383"/>
      <c r="ACD17" s="383"/>
      <c r="ACE17" s="383"/>
      <c r="ACF17" s="383"/>
      <c r="ACG17" s="383"/>
      <c r="ACH17" s="383"/>
      <c r="ACI17" s="383"/>
      <c r="ACJ17" s="383"/>
      <c r="ACK17" s="383"/>
      <c r="ACL17" s="383"/>
      <c r="ACM17" s="383"/>
      <c r="ACN17" s="383"/>
      <c r="ACO17" s="383"/>
      <c r="ACP17" s="383"/>
      <c r="ACQ17" s="383"/>
      <c r="ACR17" s="383"/>
      <c r="ACS17" s="383"/>
      <c r="ACT17" s="383"/>
      <c r="ACU17" s="383"/>
      <c r="ACV17" s="383"/>
      <c r="ACW17" s="383"/>
      <c r="ACX17" s="383"/>
      <c r="ACY17" s="383"/>
      <c r="ACZ17" s="383"/>
      <c r="ADA17" s="383"/>
      <c r="ADB17" s="383"/>
      <c r="ADC17" s="383"/>
      <c r="ADD17" s="383"/>
      <c r="ADE17" s="383"/>
      <c r="ADF17" s="383"/>
      <c r="ADG17" s="383"/>
      <c r="ADH17" s="383"/>
      <c r="ADI17" s="383"/>
      <c r="ADJ17" s="383"/>
      <c r="ADK17" s="383"/>
      <c r="ADL17" s="383"/>
      <c r="ADM17" s="383"/>
      <c r="ADN17" s="383"/>
      <c r="ADO17" s="383"/>
      <c r="ADP17" s="383"/>
      <c r="ADQ17" s="383"/>
      <c r="ADR17" s="383"/>
      <c r="ADS17" s="383"/>
      <c r="ADT17" s="383"/>
      <c r="ADU17" s="383"/>
      <c r="ADV17" s="383"/>
      <c r="ADW17" s="383"/>
      <c r="ADX17" s="383"/>
      <c r="ADY17" s="383"/>
      <c r="ADZ17" s="383"/>
      <c r="AEA17" s="383"/>
      <c r="AEB17" s="383"/>
      <c r="AEC17" s="383"/>
      <c r="AED17" s="383"/>
      <c r="AEE17" s="383"/>
      <c r="AEF17" s="383"/>
      <c r="AEG17" s="383"/>
      <c r="AEH17" s="383"/>
      <c r="AEI17" s="383"/>
      <c r="AEJ17" s="383"/>
      <c r="AEK17" s="383"/>
      <c r="AEL17" s="383"/>
      <c r="AEM17" s="383"/>
      <c r="AEN17" s="383"/>
      <c r="AEO17" s="383"/>
      <c r="AEP17" s="383"/>
      <c r="AEQ17" s="383"/>
      <c r="AER17" s="383"/>
      <c r="AES17" s="383"/>
      <c r="AET17" s="383"/>
      <c r="AEU17" s="383"/>
      <c r="AEV17" s="383"/>
      <c r="AEW17" s="383"/>
      <c r="AEX17" s="383"/>
      <c r="AEY17" s="383"/>
      <c r="AEZ17" s="383"/>
      <c r="AFA17" s="383"/>
      <c r="AFB17" s="383"/>
      <c r="AFC17" s="383"/>
      <c r="AFD17" s="383"/>
      <c r="AFE17" s="383"/>
      <c r="AFF17" s="383"/>
      <c r="AFG17" s="383"/>
      <c r="AFH17" s="383"/>
      <c r="AFI17" s="383"/>
      <c r="AFJ17" s="383"/>
      <c r="AFK17" s="383"/>
      <c r="AFL17" s="383"/>
      <c r="AFM17" s="383"/>
      <c r="AFN17" s="383"/>
      <c r="AFO17" s="383"/>
      <c r="AFP17" s="383"/>
      <c r="AFQ17" s="383"/>
      <c r="AFR17" s="383"/>
      <c r="AFS17" s="383"/>
      <c r="AFT17" s="383"/>
      <c r="AFU17" s="383"/>
      <c r="AFV17" s="383"/>
      <c r="AFW17" s="383"/>
      <c r="AFX17" s="383"/>
      <c r="AFY17" s="383"/>
      <c r="AFZ17" s="383"/>
      <c r="AGA17" s="383"/>
      <c r="AGB17" s="383"/>
      <c r="AGC17" s="383"/>
      <c r="AGD17" s="383"/>
      <c r="AGE17" s="383"/>
      <c r="AGF17" s="383"/>
      <c r="AGG17" s="383"/>
      <c r="AGH17" s="383"/>
      <c r="AGI17" s="383"/>
      <c r="AGJ17" s="383"/>
      <c r="AGK17" s="383"/>
      <c r="AGL17" s="383"/>
      <c r="AGM17" s="383"/>
      <c r="AGN17" s="383"/>
      <c r="AGO17" s="383"/>
      <c r="AGP17" s="383"/>
      <c r="AGQ17" s="383"/>
      <c r="AGR17" s="383"/>
      <c r="AGS17" s="383"/>
      <c r="AGT17" s="383"/>
      <c r="AGU17" s="383"/>
      <c r="AGV17" s="383"/>
      <c r="AGW17" s="383"/>
      <c r="AGX17" s="383"/>
      <c r="AGY17" s="383"/>
      <c r="AGZ17" s="383"/>
      <c r="AHA17" s="383"/>
      <c r="AHB17" s="383"/>
      <c r="AHC17" s="383"/>
      <c r="AHD17" s="383"/>
      <c r="AHE17" s="383"/>
      <c r="AHF17" s="383"/>
      <c r="AHG17" s="383"/>
      <c r="AHH17" s="383"/>
      <c r="AHI17" s="383"/>
      <c r="AHJ17" s="383"/>
      <c r="AHK17" s="383"/>
      <c r="AHL17" s="383"/>
      <c r="AHM17" s="383"/>
      <c r="AHN17" s="383"/>
      <c r="AHO17" s="383"/>
      <c r="AHP17" s="383"/>
      <c r="AHQ17" s="383"/>
      <c r="AHR17" s="383"/>
      <c r="AHS17" s="383"/>
      <c r="AHT17" s="383"/>
      <c r="AHU17" s="383"/>
      <c r="AHV17" s="383"/>
      <c r="AHW17" s="383"/>
      <c r="AHX17" s="383"/>
      <c r="AHY17" s="383"/>
      <c r="AHZ17" s="383"/>
      <c r="AIA17" s="383"/>
      <c r="AIB17" s="383"/>
      <c r="AIC17" s="383"/>
      <c r="AID17" s="383"/>
      <c r="AIE17" s="383"/>
      <c r="AIF17" s="383"/>
      <c r="AIG17" s="383"/>
      <c r="AIH17" s="383"/>
      <c r="AII17" s="383"/>
      <c r="AIJ17" s="383"/>
      <c r="AIK17" s="383"/>
      <c r="AIL17" s="383"/>
      <c r="AIM17" s="383"/>
      <c r="AIN17" s="383"/>
      <c r="AIO17" s="383"/>
      <c r="AIP17" s="383"/>
      <c r="AIQ17" s="383"/>
      <c r="AIR17" s="383"/>
      <c r="AIS17" s="383"/>
      <c r="AIT17" s="383"/>
      <c r="AIU17" s="383"/>
      <c r="AIV17" s="383"/>
      <c r="AIW17" s="383"/>
      <c r="AIX17" s="383"/>
      <c r="AIY17" s="383"/>
      <c r="AIZ17" s="383"/>
      <c r="AJA17" s="383"/>
      <c r="AJB17" s="383"/>
      <c r="AJC17" s="383"/>
      <c r="AJD17" s="383"/>
      <c r="AJE17" s="383"/>
      <c r="AJF17" s="383"/>
      <c r="AJG17" s="383"/>
      <c r="AJH17" s="383"/>
      <c r="AJI17" s="383"/>
      <c r="AJJ17" s="383"/>
      <c r="AJK17" s="383"/>
      <c r="AJL17" s="383"/>
      <c r="AJM17" s="383"/>
      <c r="AJN17" s="383"/>
      <c r="AJO17" s="383"/>
      <c r="AJP17" s="383"/>
      <c r="AJQ17" s="383"/>
      <c r="AJR17" s="383"/>
      <c r="AJS17" s="383"/>
      <c r="AJT17" s="383"/>
      <c r="AJU17" s="383"/>
      <c r="AJV17" s="383"/>
      <c r="AJW17" s="383"/>
      <c r="AJX17" s="383"/>
      <c r="AJY17" s="383"/>
      <c r="AJZ17" s="383"/>
      <c r="AKA17" s="383"/>
      <c r="AKB17" s="383"/>
      <c r="AKC17" s="383"/>
      <c r="AKD17" s="383"/>
      <c r="AKE17" s="383"/>
      <c r="AKF17" s="383"/>
      <c r="AKG17" s="383"/>
      <c r="AKH17" s="383"/>
      <c r="AKI17" s="383"/>
      <c r="AKJ17" s="383"/>
      <c r="AKK17" s="383"/>
      <c r="AKL17" s="383"/>
      <c r="AKM17" s="383"/>
      <c r="AKN17" s="383"/>
      <c r="AKO17" s="383"/>
      <c r="AKP17" s="383"/>
      <c r="AKQ17" s="383"/>
      <c r="AKR17" s="383"/>
      <c r="AKS17" s="383"/>
      <c r="AKT17" s="383"/>
      <c r="AKU17" s="383"/>
      <c r="AKV17" s="383"/>
      <c r="AKW17" s="383"/>
      <c r="AKX17" s="383"/>
      <c r="AKY17" s="383"/>
      <c r="AKZ17" s="383"/>
      <c r="ALA17" s="383"/>
      <c r="ALB17" s="383"/>
      <c r="ALC17" s="383"/>
      <c r="ALD17" s="383"/>
      <c r="ALE17" s="383"/>
      <c r="ALF17" s="383"/>
      <c r="ALG17" s="383"/>
      <c r="ALH17" s="383"/>
      <c r="ALI17" s="383"/>
      <c r="ALJ17" s="383"/>
      <c r="ALK17" s="383"/>
      <c r="ALL17" s="383"/>
      <c r="ALM17" s="383"/>
      <c r="ALN17" s="383"/>
      <c r="ALO17" s="383"/>
      <c r="ALP17" s="383"/>
      <c r="ALQ17" s="383"/>
      <c r="ALR17" s="383"/>
      <c r="ALS17" s="383"/>
      <c r="ALT17" s="383"/>
      <c r="ALU17" s="383"/>
      <c r="ALV17" s="383"/>
      <c r="ALW17" s="383"/>
      <c r="ALX17" s="383"/>
      <c r="ALY17" s="383"/>
      <c r="ALZ17" s="383"/>
      <c r="AMA17" s="383"/>
      <c r="AMB17" s="383"/>
      <c r="AMC17" s="383"/>
      <c r="AMD17" s="383"/>
      <c r="AME17" s="383"/>
      <c r="AMF17" s="383"/>
      <c r="AMG17" s="383"/>
      <c r="AMH17" s="383"/>
      <c r="AMI17" s="383"/>
      <c r="AMJ17" s="383"/>
      <c r="AMK17" s="383"/>
      <c r="AML17" s="383"/>
      <c r="AMM17" s="383"/>
      <c r="AMN17" s="383"/>
      <c r="AMO17" s="383"/>
      <c r="AMP17" s="383"/>
      <c r="AMQ17" s="383"/>
      <c r="AMR17" s="383"/>
      <c r="AMS17" s="383"/>
      <c r="AMT17" s="383"/>
      <c r="AMU17" s="383"/>
      <c r="AMV17" s="383"/>
      <c r="AMW17" s="383"/>
      <c r="AMX17" s="383"/>
      <c r="AMY17" s="383"/>
      <c r="AMZ17" s="383"/>
      <c r="ANA17" s="383"/>
      <c r="ANB17" s="383"/>
      <c r="ANC17" s="383"/>
      <c r="AND17" s="383"/>
      <c r="ANE17" s="383"/>
      <c r="ANF17" s="383"/>
      <c r="ANG17" s="383"/>
      <c r="ANH17" s="383"/>
      <c r="ANI17" s="383"/>
      <c r="ANJ17" s="383"/>
      <c r="ANK17" s="383"/>
      <c r="ANL17" s="383"/>
      <c r="ANM17" s="383"/>
      <c r="ANN17" s="383"/>
      <c r="ANO17" s="383"/>
      <c r="ANP17" s="383"/>
      <c r="ANQ17" s="383"/>
      <c r="ANR17" s="383"/>
      <c r="ANS17" s="383"/>
      <c r="ANT17" s="383"/>
      <c r="ANU17" s="383"/>
      <c r="ANV17" s="383"/>
      <c r="ANW17" s="383"/>
      <c r="ANX17" s="383"/>
      <c r="ANY17" s="383"/>
      <c r="ANZ17" s="383"/>
      <c r="AOA17" s="383"/>
      <c r="AOB17" s="383"/>
      <c r="AOC17" s="383"/>
      <c r="AOD17" s="383"/>
      <c r="AOE17" s="383"/>
      <c r="AOF17" s="383"/>
      <c r="AOG17" s="383"/>
      <c r="AOH17" s="383"/>
      <c r="AOI17" s="383"/>
      <c r="AOJ17" s="383"/>
      <c r="AOK17" s="383"/>
      <c r="AOL17" s="383"/>
      <c r="AOM17" s="383"/>
      <c r="AON17" s="383"/>
      <c r="AOO17" s="383"/>
      <c r="AOP17" s="383"/>
      <c r="AOQ17" s="383"/>
      <c r="AOR17" s="383"/>
      <c r="AOS17" s="383"/>
      <c r="AOT17" s="383"/>
      <c r="AOU17" s="383"/>
      <c r="AOV17" s="383"/>
      <c r="AOW17" s="383"/>
      <c r="AOX17" s="383"/>
      <c r="AOY17" s="383"/>
      <c r="AOZ17" s="383"/>
      <c r="APA17" s="383"/>
      <c r="APB17" s="383"/>
      <c r="APC17" s="383"/>
      <c r="APD17" s="383"/>
      <c r="APE17" s="383"/>
      <c r="APF17" s="383"/>
      <c r="APG17" s="383"/>
      <c r="APH17" s="383"/>
      <c r="API17" s="383"/>
      <c r="APJ17" s="383"/>
      <c r="APK17" s="383"/>
      <c r="APL17" s="383"/>
      <c r="APM17" s="383"/>
      <c r="APN17" s="383"/>
      <c r="APO17" s="383"/>
      <c r="APP17" s="383"/>
      <c r="APQ17" s="383"/>
      <c r="APR17" s="383"/>
      <c r="APS17" s="383"/>
      <c r="APT17" s="383"/>
      <c r="APU17" s="383"/>
      <c r="APV17" s="383"/>
      <c r="APW17" s="383"/>
      <c r="APX17" s="383"/>
      <c r="APY17" s="383"/>
      <c r="APZ17" s="383"/>
      <c r="AQA17" s="383"/>
      <c r="AQB17" s="383"/>
      <c r="AQC17" s="383"/>
      <c r="AQD17" s="383"/>
      <c r="AQE17" s="383"/>
      <c r="AQF17" s="383"/>
      <c r="AQG17" s="383"/>
      <c r="AQH17" s="383"/>
      <c r="AQI17" s="383"/>
      <c r="AQJ17" s="383"/>
      <c r="AQK17" s="383"/>
      <c r="AQL17" s="383"/>
      <c r="AQM17" s="383"/>
      <c r="AQN17" s="383"/>
      <c r="AQO17" s="383"/>
      <c r="AQP17" s="383"/>
      <c r="AQQ17" s="383"/>
      <c r="AQR17" s="383"/>
      <c r="AQS17" s="383"/>
      <c r="AQT17" s="383"/>
      <c r="AQU17" s="383"/>
      <c r="AQV17" s="383"/>
      <c r="AQW17" s="383"/>
      <c r="AQX17" s="383"/>
      <c r="AQY17" s="383"/>
      <c r="AQZ17" s="383"/>
      <c r="ARA17" s="383"/>
      <c r="ARB17" s="383"/>
      <c r="ARC17" s="383"/>
      <c r="ARD17" s="383"/>
      <c r="ARE17" s="383"/>
      <c r="ARF17" s="383"/>
      <c r="ARG17" s="383"/>
      <c r="ARH17" s="383"/>
      <c r="ARI17" s="383"/>
      <c r="ARJ17" s="383"/>
      <c r="ARK17" s="383"/>
      <c r="ARL17" s="383"/>
      <c r="ARM17" s="383"/>
      <c r="ARN17" s="383"/>
      <c r="ARO17" s="383"/>
      <c r="ARP17" s="383"/>
      <c r="ARQ17" s="383"/>
      <c r="ARR17" s="383"/>
      <c r="ARS17" s="383"/>
      <c r="ART17" s="383"/>
      <c r="ARU17" s="383"/>
      <c r="ARV17" s="383"/>
      <c r="ARW17" s="383"/>
      <c r="ARX17" s="383"/>
      <c r="ARY17" s="383"/>
      <c r="ARZ17" s="383"/>
      <c r="ASA17" s="383"/>
      <c r="ASB17" s="383"/>
      <c r="ASC17" s="383"/>
      <c r="ASD17" s="383"/>
      <c r="ASE17" s="383"/>
      <c r="ASF17" s="383"/>
      <c r="ASG17" s="383"/>
      <c r="ASH17" s="383"/>
      <c r="ASI17" s="383"/>
      <c r="ASJ17" s="383"/>
      <c r="ASK17" s="383"/>
      <c r="ASL17" s="383"/>
      <c r="ASM17" s="383"/>
      <c r="ASN17" s="383"/>
      <c r="ASO17" s="383"/>
      <c r="ASP17" s="383"/>
      <c r="ASQ17" s="383"/>
      <c r="ASR17" s="383"/>
      <c r="ASS17" s="383"/>
      <c r="AST17" s="383"/>
      <c r="ASU17" s="383"/>
      <c r="ASV17" s="383"/>
      <c r="ASW17" s="383"/>
      <c r="ASX17" s="383"/>
      <c r="ASY17" s="383"/>
      <c r="ASZ17" s="383"/>
      <c r="ATA17" s="383"/>
      <c r="ATB17" s="383"/>
      <c r="ATC17" s="383"/>
      <c r="ATD17" s="383"/>
      <c r="ATE17" s="383"/>
      <c r="ATF17" s="383"/>
      <c r="ATG17" s="383"/>
      <c r="ATH17" s="383"/>
      <c r="ATI17" s="383"/>
      <c r="ATJ17" s="383"/>
      <c r="ATK17" s="383"/>
      <c r="ATL17" s="383"/>
      <c r="ATM17" s="383"/>
      <c r="ATN17" s="383"/>
      <c r="ATO17" s="383"/>
      <c r="ATP17" s="383"/>
      <c r="ATQ17" s="383"/>
      <c r="ATR17" s="383"/>
      <c r="ATS17" s="383"/>
      <c r="ATT17" s="383"/>
      <c r="ATU17" s="383"/>
      <c r="ATV17" s="383"/>
      <c r="ATW17" s="383"/>
      <c r="ATX17" s="383"/>
      <c r="ATY17" s="383"/>
      <c r="ATZ17" s="383"/>
      <c r="AUA17" s="383"/>
      <c r="AUB17" s="383"/>
      <c r="AUC17" s="383"/>
      <c r="AUD17" s="383"/>
      <c r="AUE17" s="383"/>
      <c r="AUF17" s="383"/>
      <c r="AUG17" s="383"/>
      <c r="AUH17" s="383"/>
      <c r="AUI17" s="383"/>
      <c r="AUJ17" s="383"/>
      <c r="AUK17" s="383"/>
      <c r="AUL17" s="383"/>
      <c r="AUM17" s="383"/>
      <c r="AUN17" s="383"/>
      <c r="AUO17" s="383"/>
      <c r="AUP17" s="383"/>
      <c r="AUQ17" s="383"/>
      <c r="AUR17" s="383"/>
      <c r="AUS17" s="383"/>
      <c r="AUT17" s="383"/>
      <c r="AUU17" s="383"/>
      <c r="AUV17" s="383"/>
      <c r="AUW17" s="383"/>
      <c r="AUX17" s="383"/>
      <c r="AUY17" s="383"/>
      <c r="AUZ17" s="383"/>
      <c r="AVA17" s="383"/>
      <c r="AVB17" s="383"/>
      <c r="AVC17" s="383"/>
      <c r="AVD17" s="383"/>
      <c r="AVE17" s="383"/>
      <c r="AVF17" s="383"/>
      <c r="AVG17" s="383"/>
      <c r="AVH17" s="383"/>
      <c r="AVI17" s="383"/>
      <c r="AVJ17" s="383"/>
      <c r="AVK17" s="383"/>
      <c r="AVL17" s="383"/>
      <c r="AVM17" s="383"/>
      <c r="AVN17" s="383"/>
      <c r="AVO17" s="383"/>
      <c r="AVP17" s="383"/>
      <c r="AVQ17" s="383"/>
      <c r="AVR17" s="383"/>
      <c r="AVS17" s="383"/>
      <c r="AVT17" s="383"/>
      <c r="AVU17" s="383"/>
      <c r="AVV17" s="383"/>
      <c r="AVW17" s="383"/>
      <c r="AVX17" s="383"/>
      <c r="AVY17" s="383"/>
      <c r="AVZ17" s="383"/>
      <c r="AWA17" s="383"/>
      <c r="AWB17" s="383"/>
      <c r="AWC17" s="383"/>
      <c r="AWD17" s="383"/>
      <c r="AWE17" s="383"/>
      <c r="AWF17" s="383"/>
      <c r="AWG17" s="383"/>
      <c r="AWH17" s="383"/>
      <c r="AWI17" s="383"/>
      <c r="AWJ17" s="383"/>
      <c r="AWK17" s="383"/>
      <c r="AWL17" s="383"/>
      <c r="AWM17" s="383"/>
      <c r="AWN17" s="383"/>
      <c r="AWO17" s="383"/>
      <c r="AWP17" s="383"/>
      <c r="AWQ17" s="383"/>
      <c r="AWR17" s="383"/>
      <c r="AWS17" s="383"/>
      <c r="AWT17" s="383"/>
      <c r="AWU17" s="383"/>
      <c r="AWV17" s="383"/>
      <c r="AWW17" s="383"/>
      <c r="AWX17" s="383"/>
      <c r="AWY17" s="383"/>
      <c r="AWZ17" s="383"/>
      <c r="AXA17" s="383"/>
      <c r="AXB17" s="383"/>
      <c r="AXC17" s="383"/>
      <c r="AXD17" s="383"/>
      <c r="AXE17" s="383"/>
      <c r="AXF17" s="383"/>
      <c r="AXG17" s="383"/>
      <c r="AXH17" s="383"/>
      <c r="AXI17" s="383"/>
      <c r="AXJ17" s="383"/>
      <c r="AXK17" s="383"/>
      <c r="AXL17" s="383"/>
      <c r="AXM17" s="383"/>
      <c r="AXN17" s="383"/>
      <c r="AXO17" s="383"/>
      <c r="AXP17" s="383"/>
      <c r="AXQ17" s="383"/>
      <c r="AXR17" s="383"/>
      <c r="AXS17" s="383"/>
      <c r="AXT17" s="383"/>
      <c r="AXU17" s="383"/>
      <c r="AXV17" s="383"/>
      <c r="AXW17" s="383"/>
      <c r="AXX17" s="383"/>
      <c r="AXY17" s="383"/>
      <c r="AXZ17" s="383"/>
      <c r="AYA17" s="383"/>
      <c r="AYB17" s="383"/>
      <c r="AYC17" s="383"/>
      <c r="AYD17" s="383"/>
      <c r="AYE17" s="383"/>
      <c r="AYF17" s="383"/>
      <c r="AYG17" s="383"/>
      <c r="AYH17" s="383"/>
      <c r="AYI17" s="383"/>
      <c r="AYJ17" s="383"/>
      <c r="AYK17" s="383"/>
      <c r="AYL17" s="383"/>
      <c r="AYM17" s="383"/>
      <c r="AYN17" s="383"/>
      <c r="AYO17" s="383"/>
      <c r="AYP17" s="383"/>
      <c r="AYQ17" s="383"/>
      <c r="AYR17" s="383"/>
      <c r="AYS17" s="383"/>
      <c r="AYT17" s="383"/>
      <c r="AYU17" s="383"/>
      <c r="AYV17" s="383"/>
      <c r="AYW17" s="383"/>
      <c r="AYX17" s="383"/>
      <c r="AYY17" s="383"/>
      <c r="AYZ17" s="383"/>
      <c r="AZA17" s="383"/>
      <c r="AZB17" s="383"/>
      <c r="AZC17" s="383"/>
      <c r="AZD17" s="383"/>
      <c r="AZE17" s="383"/>
      <c r="AZF17" s="383"/>
      <c r="AZG17" s="383"/>
      <c r="AZH17" s="383"/>
      <c r="AZI17" s="383"/>
      <c r="AZJ17" s="383"/>
      <c r="AZK17" s="383"/>
      <c r="AZL17" s="383"/>
      <c r="AZM17" s="383"/>
      <c r="AZN17" s="383"/>
      <c r="AZO17" s="383"/>
      <c r="AZP17" s="383"/>
      <c r="AZQ17" s="383"/>
      <c r="AZR17" s="383"/>
      <c r="AZS17" s="383"/>
      <c r="AZT17" s="383"/>
      <c r="AZU17" s="383"/>
      <c r="AZV17" s="383"/>
      <c r="AZW17" s="383"/>
      <c r="AZX17" s="383"/>
      <c r="AZY17" s="383"/>
      <c r="AZZ17" s="383"/>
      <c r="BAA17" s="383"/>
      <c r="BAB17" s="383"/>
      <c r="BAC17" s="383"/>
      <c r="BAD17" s="383"/>
      <c r="BAE17" s="383"/>
      <c r="BAF17" s="383"/>
      <c r="BAG17" s="383"/>
      <c r="BAH17" s="383"/>
      <c r="BAI17" s="383"/>
      <c r="BAJ17" s="383"/>
      <c r="BAK17" s="383"/>
      <c r="BAL17" s="383"/>
      <c r="BAM17" s="383"/>
      <c r="BAN17" s="383"/>
      <c r="BAO17" s="383"/>
      <c r="BAP17" s="383"/>
      <c r="BAQ17" s="383"/>
      <c r="BAR17" s="383"/>
      <c r="BAS17" s="383"/>
      <c r="BAT17" s="383"/>
      <c r="BAU17" s="383"/>
      <c r="BAV17" s="383"/>
      <c r="BAW17" s="383"/>
      <c r="BAX17" s="383"/>
      <c r="BAY17" s="383"/>
      <c r="BAZ17" s="383"/>
      <c r="BBA17" s="383"/>
      <c r="BBB17" s="383"/>
      <c r="BBC17" s="383"/>
      <c r="BBD17" s="383"/>
      <c r="BBE17" s="383"/>
      <c r="BBF17" s="383"/>
      <c r="BBG17" s="383"/>
      <c r="BBH17" s="383"/>
      <c r="BBI17" s="383"/>
      <c r="BBJ17" s="383"/>
      <c r="BBK17" s="383"/>
      <c r="BBL17" s="383"/>
      <c r="BBM17" s="383"/>
      <c r="BBN17" s="383"/>
      <c r="BBO17" s="383"/>
      <c r="BBP17" s="383"/>
      <c r="BBQ17" s="383"/>
      <c r="BBR17" s="383"/>
      <c r="BBS17" s="383"/>
      <c r="BBT17" s="383"/>
      <c r="BBU17" s="383"/>
      <c r="BBV17" s="383"/>
      <c r="BBW17" s="383"/>
      <c r="BBX17" s="383"/>
      <c r="BBY17" s="383"/>
      <c r="BBZ17" s="383"/>
      <c r="BCA17" s="383"/>
      <c r="BCB17" s="383"/>
      <c r="BCC17" s="383"/>
      <c r="BCD17" s="383"/>
      <c r="BCE17" s="383"/>
      <c r="BCF17" s="383"/>
      <c r="BCG17" s="383"/>
      <c r="BCH17" s="383"/>
      <c r="BCI17" s="383"/>
      <c r="BCJ17" s="383"/>
      <c r="BCK17" s="383"/>
      <c r="BCL17" s="383"/>
      <c r="BCM17" s="383"/>
      <c r="BCN17" s="383"/>
      <c r="BCO17" s="383"/>
      <c r="BCP17" s="383"/>
      <c r="BCQ17" s="383"/>
      <c r="BCR17" s="383"/>
      <c r="BCS17" s="383"/>
      <c r="BCT17" s="383"/>
      <c r="BCU17" s="383"/>
      <c r="BCV17" s="383"/>
      <c r="BCW17" s="383"/>
      <c r="BCX17" s="383"/>
      <c r="BCY17" s="383"/>
      <c r="BCZ17" s="383"/>
      <c r="BDA17" s="383"/>
      <c r="BDB17" s="383"/>
      <c r="BDC17" s="383"/>
      <c r="BDD17" s="383"/>
      <c r="BDE17" s="383"/>
      <c r="BDF17" s="383"/>
      <c r="BDG17" s="383"/>
      <c r="BDH17" s="383"/>
      <c r="BDI17" s="383"/>
      <c r="BDJ17" s="383"/>
      <c r="BDK17" s="383"/>
      <c r="BDL17" s="383"/>
      <c r="BDM17" s="383"/>
      <c r="BDN17" s="383"/>
      <c r="BDO17" s="383"/>
      <c r="BDP17" s="383"/>
      <c r="BDQ17" s="383"/>
      <c r="BDR17" s="383"/>
      <c r="BDS17" s="383"/>
      <c r="BDT17" s="383"/>
      <c r="BDU17" s="383"/>
      <c r="BDV17" s="383"/>
      <c r="BDW17" s="383"/>
      <c r="BDX17" s="383"/>
      <c r="BDY17" s="383"/>
      <c r="BDZ17" s="383"/>
      <c r="BEA17" s="383"/>
      <c r="BEB17" s="383"/>
      <c r="BEC17" s="383"/>
      <c r="BED17" s="383"/>
      <c r="BEE17" s="383"/>
      <c r="BEF17" s="383"/>
      <c r="BEG17" s="383"/>
      <c r="BEH17" s="383"/>
      <c r="BEI17" s="383"/>
      <c r="BEJ17" s="383"/>
      <c r="BEK17" s="383"/>
      <c r="BEL17" s="383"/>
      <c r="BEM17" s="383"/>
      <c r="BEN17" s="383"/>
      <c r="BEO17" s="383"/>
      <c r="BEP17" s="383"/>
      <c r="BEQ17" s="383"/>
      <c r="BER17" s="383"/>
      <c r="BES17" s="383"/>
      <c r="BET17" s="383"/>
      <c r="BEU17" s="383"/>
      <c r="BEV17" s="383"/>
      <c r="BEW17" s="383"/>
      <c r="BEX17" s="383"/>
      <c r="BEY17" s="383"/>
      <c r="BEZ17" s="383"/>
      <c r="BFA17" s="383"/>
      <c r="BFB17" s="383"/>
      <c r="BFC17" s="383"/>
      <c r="BFD17" s="383"/>
      <c r="BFE17" s="383"/>
      <c r="BFF17" s="383"/>
      <c r="BFG17" s="383"/>
      <c r="BFH17" s="383"/>
      <c r="BFI17" s="383"/>
      <c r="BFJ17" s="383"/>
      <c r="BFK17" s="383"/>
      <c r="BFL17" s="383"/>
      <c r="BFM17" s="383"/>
      <c r="BFN17" s="383"/>
      <c r="BFO17" s="383"/>
      <c r="BFP17" s="383"/>
      <c r="BFQ17" s="383"/>
      <c r="BFR17" s="383"/>
      <c r="BFS17" s="383"/>
      <c r="BFT17" s="383"/>
      <c r="BFU17" s="383"/>
      <c r="BFV17" s="383"/>
      <c r="BFW17" s="383"/>
      <c r="BFX17" s="383"/>
      <c r="BFY17" s="383"/>
      <c r="BFZ17" s="383"/>
      <c r="BGA17" s="383"/>
      <c r="BGB17" s="383"/>
      <c r="BGC17" s="383"/>
      <c r="BGD17" s="383"/>
      <c r="BGE17" s="383"/>
      <c r="BGF17" s="383"/>
      <c r="BGG17" s="383"/>
      <c r="BGH17" s="383"/>
      <c r="BGI17" s="383"/>
      <c r="BGJ17" s="383"/>
      <c r="BGK17" s="383"/>
      <c r="BGL17" s="383"/>
      <c r="BGM17" s="383"/>
      <c r="BGN17" s="383"/>
      <c r="BGO17" s="383"/>
      <c r="BGP17" s="383"/>
      <c r="BGQ17" s="383"/>
      <c r="BGR17" s="383"/>
      <c r="BGS17" s="383"/>
      <c r="BGT17" s="383"/>
      <c r="BGU17" s="383"/>
      <c r="BGV17" s="383"/>
      <c r="BGW17" s="383"/>
      <c r="BGX17" s="383"/>
      <c r="BGY17" s="383"/>
      <c r="BGZ17" s="383"/>
      <c r="BHA17" s="383"/>
      <c r="BHB17" s="383"/>
      <c r="BHC17" s="383"/>
      <c r="BHD17" s="383"/>
      <c r="BHE17" s="383"/>
      <c r="BHF17" s="383"/>
      <c r="BHG17" s="383"/>
      <c r="BHH17" s="383"/>
      <c r="BHI17" s="383"/>
      <c r="BHJ17" s="383"/>
      <c r="BHK17" s="383"/>
      <c r="BHL17" s="383"/>
      <c r="BHM17" s="383"/>
      <c r="BHN17" s="383"/>
      <c r="BHO17" s="383"/>
      <c r="BHP17" s="383"/>
      <c r="BHQ17" s="383"/>
      <c r="BHR17" s="383"/>
      <c r="BHS17" s="383"/>
      <c r="BHT17" s="383"/>
      <c r="BHU17" s="383"/>
      <c r="BHV17" s="383"/>
      <c r="BHW17" s="383"/>
      <c r="BHX17" s="383"/>
      <c r="BHY17" s="383"/>
      <c r="BHZ17" s="383"/>
      <c r="BIA17" s="383"/>
      <c r="BIB17" s="383"/>
      <c r="BIC17" s="383"/>
      <c r="BID17" s="383"/>
      <c r="BIE17" s="383"/>
      <c r="BIF17" s="383"/>
      <c r="BIG17" s="383"/>
      <c r="BIH17" s="383"/>
      <c r="BII17" s="383"/>
      <c r="BIJ17" s="383"/>
      <c r="BIK17" s="383"/>
      <c r="BIL17" s="383"/>
      <c r="BIM17" s="383"/>
      <c r="BIN17" s="383"/>
      <c r="BIO17" s="383"/>
      <c r="BIP17" s="383"/>
      <c r="BIQ17" s="383"/>
      <c r="BIR17" s="383"/>
      <c r="BIS17" s="383"/>
      <c r="BIT17" s="383"/>
      <c r="BIU17" s="383"/>
      <c r="BIV17" s="383"/>
      <c r="BIW17" s="383"/>
      <c r="BIX17" s="383"/>
      <c r="BIY17" s="383"/>
      <c r="BIZ17" s="383"/>
      <c r="BJA17" s="383"/>
      <c r="BJB17" s="383"/>
      <c r="BJC17" s="383"/>
      <c r="BJD17" s="383"/>
      <c r="BJE17" s="383"/>
      <c r="BJF17" s="383"/>
      <c r="BJG17" s="383"/>
      <c r="BJH17" s="383"/>
      <c r="BJI17" s="383"/>
      <c r="BJJ17" s="383"/>
      <c r="BJK17" s="383"/>
      <c r="BJL17" s="383"/>
      <c r="BJM17" s="383"/>
      <c r="BJN17" s="383"/>
      <c r="BJO17" s="383"/>
      <c r="BJP17" s="383"/>
      <c r="BJQ17" s="383"/>
      <c r="BJR17" s="383"/>
      <c r="BJS17" s="383"/>
      <c r="BJT17" s="383"/>
      <c r="BJU17" s="383"/>
      <c r="BJV17" s="383"/>
      <c r="BJW17" s="383"/>
      <c r="BJX17" s="383"/>
      <c r="BJY17" s="383"/>
      <c r="BJZ17" s="383"/>
      <c r="BKA17" s="383"/>
      <c r="BKB17" s="383"/>
      <c r="BKC17" s="383"/>
      <c r="BKD17" s="383"/>
      <c r="BKE17" s="383"/>
      <c r="BKF17" s="383"/>
      <c r="BKG17" s="383"/>
      <c r="BKH17" s="383"/>
      <c r="BKI17" s="383"/>
      <c r="BKJ17" s="383"/>
      <c r="BKK17" s="383"/>
      <c r="BKL17" s="383"/>
      <c r="BKM17" s="383"/>
      <c r="BKN17" s="383"/>
      <c r="BKO17" s="383"/>
      <c r="BKP17" s="383"/>
      <c r="BKQ17" s="383"/>
      <c r="BKR17" s="383"/>
      <c r="BKS17" s="383"/>
      <c r="BKT17" s="383"/>
      <c r="BKU17" s="383"/>
      <c r="BKV17" s="383"/>
      <c r="BKW17" s="383"/>
      <c r="BKX17" s="383"/>
      <c r="BKY17" s="383"/>
      <c r="BKZ17" s="383"/>
      <c r="BLA17" s="383"/>
      <c r="BLB17" s="383"/>
      <c r="BLC17" s="383"/>
      <c r="BLD17" s="383"/>
      <c r="BLE17" s="383"/>
      <c r="BLF17" s="383"/>
      <c r="BLG17" s="383"/>
      <c r="BLH17" s="383"/>
      <c r="BLI17" s="383"/>
      <c r="BLJ17" s="383"/>
      <c r="BLK17" s="383"/>
      <c r="BLL17" s="383"/>
      <c r="BLM17" s="383"/>
      <c r="BLN17" s="383"/>
      <c r="BLO17" s="383"/>
      <c r="BLP17" s="383"/>
      <c r="BLQ17" s="383"/>
      <c r="BLR17" s="383"/>
      <c r="BLS17" s="383"/>
      <c r="BLT17" s="383"/>
      <c r="BLU17" s="383"/>
      <c r="BLV17" s="383"/>
      <c r="BLW17" s="383"/>
      <c r="BLX17" s="383"/>
      <c r="BLY17" s="383"/>
      <c r="BLZ17" s="383"/>
      <c r="BMA17" s="383"/>
      <c r="BMB17" s="383"/>
      <c r="BMC17" s="383"/>
      <c r="BMD17" s="383"/>
      <c r="BME17" s="383"/>
      <c r="BMF17" s="383"/>
      <c r="BMG17" s="383"/>
      <c r="BMH17" s="383"/>
      <c r="BMI17" s="383"/>
      <c r="BMJ17" s="383"/>
      <c r="BMK17" s="383"/>
      <c r="BML17" s="383"/>
      <c r="BMM17" s="383"/>
      <c r="BMN17" s="383"/>
      <c r="BMO17" s="383"/>
      <c r="BMP17" s="383"/>
      <c r="BMQ17" s="383"/>
      <c r="BMR17" s="383"/>
      <c r="BMS17" s="383"/>
      <c r="BMT17" s="383"/>
      <c r="BMU17" s="383"/>
      <c r="BMV17" s="383"/>
      <c r="BMW17" s="383"/>
      <c r="BMX17" s="383"/>
      <c r="BMY17" s="383"/>
      <c r="BMZ17" s="383"/>
      <c r="BNA17" s="383"/>
      <c r="BNB17" s="383"/>
      <c r="BNC17" s="383"/>
      <c r="BND17" s="383"/>
      <c r="BNE17" s="383"/>
      <c r="BNF17" s="383"/>
      <c r="BNG17" s="383"/>
      <c r="BNH17" s="383"/>
      <c r="BNI17" s="383"/>
      <c r="BNJ17" s="383"/>
      <c r="BNK17" s="383"/>
      <c r="BNL17" s="383"/>
      <c r="BNM17" s="383"/>
      <c r="BNN17" s="383"/>
      <c r="BNO17" s="383"/>
      <c r="BNP17" s="383"/>
      <c r="BNQ17" s="383"/>
      <c r="BNR17" s="383"/>
      <c r="BNS17" s="383"/>
      <c r="BNT17" s="383"/>
      <c r="BNU17" s="383"/>
      <c r="BNV17" s="383"/>
      <c r="BNW17" s="383"/>
      <c r="BNX17" s="383"/>
      <c r="BNY17" s="383"/>
      <c r="BNZ17" s="383"/>
      <c r="BOA17" s="383"/>
      <c r="BOB17" s="383"/>
      <c r="BOC17" s="383"/>
      <c r="BOD17" s="383"/>
      <c r="BOE17" s="383"/>
      <c r="BOF17" s="383"/>
      <c r="BOG17" s="383"/>
      <c r="BOH17" s="383"/>
      <c r="BOI17" s="383"/>
      <c r="BOJ17" s="383"/>
      <c r="BOK17" s="383"/>
      <c r="BOL17" s="383"/>
      <c r="BOM17" s="383"/>
      <c r="BON17" s="383"/>
      <c r="BOO17" s="383"/>
      <c r="BOP17" s="383"/>
      <c r="BOQ17" s="383"/>
      <c r="BOR17" s="383"/>
      <c r="BOS17" s="383"/>
      <c r="BOT17" s="383"/>
      <c r="BOU17" s="383"/>
      <c r="BOV17" s="383"/>
      <c r="BOW17" s="383"/>
      <c r="BOX17" s="383"/>
      <c r="BOY17" s="383"/>
      <c r="BOZ17" s="383"/>
      <c r="BPA17" s="383"/>
      <c r="BPB17" s="383"/>
      <c r="BPC17" s="383"/>
      <c r="BPD17" s="383"/>
      <c r="BPE17" s="383"/>
      <c r="BPF17" s="383"/>
      <c r="BPG17" s="383"/>
      <c r="BPH17" s="383"/>
      <c r="BPI17" s="383"/>
      <c r="BPJ17" s="383"/>
      <c r="BPK17" s="383"/>
      <c r="BPL17" s="383"/>
      <c r="BPM17" s="383"/>
      <c r="BPN17" s="383"/>
      <c r="BPO17" s="383"/>
      <c r="BPP17" s="383"/>
      <c r="BPQ17" s="383"/>
      <c r="BPR17" s="383"/>
      <c r="BPS17" s="383"/>
      <c r="BPT17" s="383"/>
      <c r="BPU17" s="383"/>
      <c r="BPV17" s="383"/>
      <c r="BPW17" s="383"/>
      <c r="BPX17" s="383"/>
      <c r="BPY17" s="383"/>
      <c r="BPZ17" s="383"/>
      <c r="BQA17" s="383"/>
      <c r="BQB17" s="383"/>
      <c r="BQC17" s="383"/>
      <c r="BQD17" s="383"/>
      <c r="BQE17" s="383"/>
      <c r="BQF17" s="383"/>
      <c r="BQG17" s="383"/>
      <c r="BQH17" s="383"/>
      <c r="BQI17" s="383"/>
      <c r="BQJ17" s="383"/>
      <c r="BQK17" s="383"/>
      <c r="BQL17" s="383"/>
      <c r="BQM17" s="383"/>
      <c r="BQN17" s="383"/>
      <c r="BQO17" s="383"/>
      <c r="BQP17" s="383"/>
      <c r="BQQ17" s="383"/>
      <c r="BQR17" s="383"/>
      <c r="BQS17" s="383"/>
      <c r="BQT17" s="383"/>
      <c r="BQU17" s="383"/>
      <c r="BQV17" s="383"/>
      <c r="BQW17" s="383"/>
      <c r="BQX17" s="383"/>
      <c r="BQY17" s="383"/>
      <c r="BQZ17" s="383"/>
      <c r="BRA17" s="383"/>
      <c r="BRB17" s="383"/>
      <c r="BRC17" s="383"/>
      <c r="BRD17" s="383"/>
      <c r="BRE17" s="383"/>
      <c r="BRF17" s="383"/>
      <c r="BRG17" s="383"/>
      <c r="BRH17" s="383"/>
      <c r="BRI17" s="383"/>
      <c r="BRJ17" s="383"/>
      <c r="BRK17" s="383"/>
      <c r="BRL17" s="383"/>
      <c r="BRM17" s="383"/>
      <c r="BRN17" s="383"/>
      <c r="BRO17" s="383"/>
      <c r="BRP17" s="383"/>
      <c r="BRQ17" s="383"/>
      <c r="BRR17" s="383"/>
      <c r="BRS17" s="383"/>
      <c r="BRT17" s="383"/>
      <c r="BRU17" s="383"/>
      <c r="BRV17" s="383"/>
      <c r="BRW17" s="383"/>
      <c r="BRX17" s="383"/>
      <c r="BRY17" s="383"/>
      <c r="BRZ17" s="383"/>
      <c r="BSA17" s="383"/>
      <c r="BSB17" s="383"/>
      <c r="BSC17" s="383"/>
      <c r="BSD17" s="383"/>
      <c r="BSE17" s="383"/>
      <c r="BSF17" s="383"/>
      <c r="BSG17" s="383"/>
      <c r="BSH17" s="383"/>
      <c r="BSI17" s="383"/>
      <c r="BSJ17" s="383"/>
      <c r="BSK17" s="383"/>
      <c r="BSL17" s="383"/>
      <c r="BSM17" s="383"/>
      <c r="BSN17" s="383"/>
      <c r="BSO17" s="383"/>
      <c r="BSP17" s="383"/>
      <c r="BSQ17" s="383"/>
      <c r="BSR17" s="383"/>
      <c r="BSS17" s="383"/>
      <c r="BST17" s="383"/>
      <c r="BSU17" s="383"/>
      <c r="BSV17" s="383"/>
      <c r="BSW17" s="383"/>
      <c r="BSX17" s="383"/>
      <c r="BSY17" s="383"/>
      <c r="BSZ17" s="383"/>
      <c r="BTA17" s="383"/>
      <c r="BTB17" s="383"/>
      <c r="BTC17" s="383"/>
      <c r="BTD17" s="383"/>
      <c r="BTE17" s="383"/>
      <c r="BTF17" s="383"/>
      <c r="BTG17" s="383"/>
      <c r="BTH17" s="383"/>
      <c r="BTI17" s="383"/>
      <c r="BTJ17" s="383"/>
      <c r="BTK17" s="383"/>
      <c r="BTL17" s="383"/>
      <c r="BTM17" s="383"/>
      <c r="BTN17" s="383"/>
      <c r="BTO17" s="383"/>
      <c r="BTP17" s="383"/>
      <c r="BTQ17" s="383"/>
      <c r="BTR17" s="383"/>
      <c r="BTS17" s="383"/>
      <c r="BTT17" s="383"/>
      <c r="BTU17" s="383"/>
      <c r="BTV17" s="383"/>
      <c r="BTW17" s="383"/>
      <c r="BTX17" s="383"/>
      <c r="BTY17" s="383"/>
      <c r="BTZ17" s="383"/>
      <c r="BUA17" s="383"/>
      <c r="BUB17" s="383"/>
      <c r="BUC17" s="383"/>
      <c r="BUD17" s="383"/>
      <c r="BUE17" s="383"/>
      <c r="BUF17" s="383"/>
      <c r="BUG17" s="383"/>
      <c r="BUH17" s="383"/>
      <c r="BUI17" s="383"/>
      <c r="BUJ17" s="383"/>
      <c r="BUK17" s="383"/>
      <c r="BUL17" s="383"/>
      <c r="BUM17" s="383"/>
      <c r="BUN17" s="383"/>
      <c r="BUO17" s="383"/>
      <c r="BUP17" s="383"/>
      <c r="BUQ17" s="383"/>
      <c r="BUR17" s="383"/>
      <c r="BUS17" s="383"/>
      <c r="BUT17" s="383"/>
      <c r="BUU17" s="383"/>
      <c r="BUV17" s="383"/>
      <c r="BUW17" s="383"/>
      <c r="BUX17" s="383"/>
      <c r="BUY17" s="383"/>
      <c r="BUZ17" s="383"/>
      <c r="BVA17" s="383"/>
      <c r="BVB17" s="383"/>
      <c r="BVC17" s="383"/>
      <c r="BVD17" s="383"/>
      <c r="BVE17" s="383"/>
      <c r="BVF17" s="383"/>
      <c r="BVG17" s="383"/>
      <c r="BVH17" s="383"/>
      <c r="BVI17" s="383"/>
      <c r="BVJ17" s="383"/>
      <c r="BVK17" s="383"/>
      <c r="BVL17" s="383"/>
      <c r="BVM17" s="383"/>
      <c r="BVN17" s="383"/>
      <c r="BVO17" s="383"/>
      <c r="BVP17" s="383"/>
      <c r="BVQ17" s="383"/>
      <c r="BVR17" s="383"/>
      <c r="BVS17" s="383"/>
      <c r="BVT17" s="383"/>
      <c r="BVU17" s="383"/>
      <c r="BVV17" s="383"/>
      <c r="BVW17" s="383"/>
      <c r="BVX17" s="383"/>
      <c r="BVY17" s="383"/>
      <c r="BVZ17" s="383"/>
      <c r="BWA17" s="383"/>
      <c r="BWB17" s="383"/>
      <c r="BWC17" s="383"/>
      <c r="BWD17" s="383"/>
      <c r="BWE17" s="383"/>
      <c r="BWF17" s="383"/>
      <c r="BWG17" s="383"/>
      <c r="BWH17" s="383"/>
      <c r="BWI17" s="383"/>
      <c r="BWJ17" s="383"/>
      <c r="BWK17" s="383"/>
      <c r="BWL17" s="383"/>
      <c r="BWM17" s="383"/>
      <c r="BWN17" s="383"/>
      <c r="BWO17" s="383"/>
      <c r="BWP17" s="383"/>
      <c r="BWQ17" s="383"/>
      <c r="BWR17" s="383"/>
      <c r="BWS17" s="383"/>
      <c r="BWT17" s="383"/>
      <c r="BWU17" s="383"/>
      <c r="BWV17" s="383"/>
      <c r="BWW17" s="383"/>
      <c r="BWX17" s="383"/>
      <c r="BWY17" s="383"/>
      <c r="BWZ17" s="383"/>
      <c r="BXA17" s="383"/>
      <c r="BXB17" s="383"/>
      <c r="BXC17" s="383"/>
      <c r="BXD17" s="383"/>
      <c r="BXE17" s="383"/>
      <c r="BXF17" s="383"/>
      <c r="BXG17" s="383"/>
      <c r="BXH17" s="383"/>
      <c r="BXI17" s="383"/>
      <c r="BXJ17" s="383"/>
      <c r="BXK17" s="383"/>
      <c r="BXL17" s="383"/>
      <c r="BXM17" s="383"/>
      <c r="BXN17" s="383"/>
      <c r="BXO17" s="383"/>
      <c r="BXP17" s="383"/>
      <c r="BXQ17" s="383"/>
      <c r="BXR17" s="383"/>
      <c r="BXS17" s="383"/>
      <c r="BXT17" s="383"/>
      <c r="BXU17" s="383"/>
      <c r="BXV17" s="383"/>
      <c r="BXW17" s="383"/>
      <c r="BXX17" s="383"/>
      <c r="BXY17" s="383"/>
      <c r="BXZ17" s="383"/>
      <c r="BYA17" s="383"/>
      <c r="BYB17" s="383"/>
      <c r="BYC17" s="383"/>
      <c r="BYD17" s="383"/>
      <c r="BYE17" s="383"/>
      <c r="BYF17" s="383"/>
      <c r="BYG17" s="383"/>
      <c r="BYH17" s="383"/>
      <c r="BYI17" s="383"/>
      <c r="BYJ17" s="383"/>
      <c r="BYK17" s="383"/>
      <c r="BYL17" s="383"/>
      <c r="BYM17" s="383"/>
      <c r="BYN17" s="383"/>
      <c r="BYO17" s="383"/>
      <c r="BYP17" s="383"/>
      <c r="BYQ17" s="383"/>
      <c r="BYR17" s="383"/>
      <c r="BYS17" s="383"/>
      <c r="BYT17" s="383"/>
      <c r="BYU17" s="383"/>
      <c r="BYV17" s="383"/>
      <c r="BYW17" s="383"/>
      <c r="BYX17" s="383"/>
      <c r="BYY17" s="383"/>
      <c r="BYZ17" s="383"/>
      <c r="BZA17" s="383"/>
      <c r="BZB17" s="383"/>
      <c r="BZC17" s="383"/>
      <c r="BZD17" s="383"/>
      <c r="BZE17" s="383"/>
      <c r="BZF17" s="383"/>
      <c r="BZG17" s="383"/>
      <c r="BZH17" s="383"/>
      <c r="BZI17" s="383"/>
      <c r="BZJ17" s="383"/>
      <c r="BZK17" s="383"/>
      <c r="BZL17" s="383"/>
      <c r="BZM17" s="383"/>
      <c r="BZN17" s="383"/>
      <c r="BZO17" s="383"/>
      <c r="BZP17" s="383"/>
      <c r="BZQ17" s="383"/>
      <c r="BZR17" s="383"/>
      <c r="BZS17" s="383"/>
      <c r="BZT17" s="383"/>
      <c r="BZU17" s="383"/>
      <c r="BZV17" s="383"/>
      <c r="BZW17" s="383"/>
      <c r="BZX17" s="383"/>
      <c r="BZY17" s="383"/>
      <c r="BZZ17" s="383"/>
      <c r="CAA17" s="383"/>
      <c r="CAB17" s="383"/>
      <c r="CAC17" s="383"/>
      <c r="CAD17" s="383"/>
      <c r="CAE17" s="383"/>
      <c r="CAF17" s="383"/>
      <c r="CAG17" s="383"/>
      <c r="CAH17" s="383"/>
      <c r="CAI17" s="383"/>
      <c r="CAJ17" s="383"/>
      <c r="CAK17" s="383"/>
      <c r="CAL17" s="383"/>
      <c r="CAM17" s="383"/>
      <c r="CAN17" s="383"/>
      <c r="CAO17" s="383"/>
      <c r="CAP17" s="383"/>
      <c r="CAQ17" s="383"/>
      <c r="CAR17" s="383"/>
      <c r="CAS17" s="383"/>
      <c r="CAT17" s="383"/>
      <c r="CAU17" s="383"/>
      <c r="CAV17" s="383"/>
      <c r="CAW17" s="383"/>
      <c r="CAX17" s="383"/>
      <c r="CAY17" s="383"/>
      <c r="CAZ17" s="383"/>
      <c r="CBA17" s="383"/>
      <c r="CBB17" s="383"/>
      <c r="CBC17" s="383"/>
      <c r="CBD17" s="383"/>
      <c r="CBE17" s="383"/>
      <c r="CBF17" s="383"/>
      <c r="CBG17" s="383"/>
      <c r="CBH17" s="383"/>
      <c r="CBI17" s="383"/>
      <c r="CBJ17" s="383"/>
      <c r="CBK17" s="383"/>
      <c r="CBL17" s="383"/>
      <c r="CBM17" s="383"/>
      <c r="CBN17" s="383"/>
      <c r="CBO17" s="383"/>
      <c r="CBP17" s="383"/>
      <c r="CBQ17" s="383"/>
      <c r="CBR17" s="383"/>
      <c r="CBS17" s="383"/>
      <c r="CBT17" s="383"/>
      <c r="CBU17" s="383"/>
      <c r="CBV17" s="383"/>
      <c r="CBW17" s="383"/>
      <c r="CBX17" s="383"/>
      <c r="CBY17" s="383"/>
      <c r="CBZ17" s="383"/>
      <c r="CCA17" s="383"/>
      <c r="CCB17" s="383"/>
      <c r="CCC17" s="383"/>
      <c r="CCD17" s="383"/>
      <c r="CCE17" s="383"/>
      <c r="CCF17" s="383"/>
      <c r="CCG17" s="383"/>
      <c r="CCH17" s="383"/>
      <c r="CCI17" s="383"/>
      <c r="CCJ17" s="383"/>
      <c r="CCK17" s="383"/>
      <c r="CCL17" s="383"/>
      <c r="CCM17" s="383"/>
      <c r="CCN17" s="383"/>
      <c r="CCO17" s="383"/>
      <c r="CCP17" s="383"/>
      <c r="CCQ17" s="383"/>
      <c r="CCR17" s="383"/>
      <c r="CCS17" s="383"/>
      <c r="CCT17" s="383"/>
      <c r="CCU17" s="383"/>
      <c r="CCV17" s="383"/>
      <c r="CCW17" s="383"/>
      <c r="CCX17" s="383"/>
      <c r="CCY17" s="383"/>
      <c r="CCZ17" s="383"/>
      <c r="CDA17" s="383"/>
      <c r="CDB17" s="383"/>
      <c r="CDC17" s="383"/>
      <c r="CDD17" s="383"/>
      <c r="CDE17" s="383"/>
      <c r="CDF17" s="383"/>
      <c r="CDG17" s="383"/>
      <c r="CDH17" s="383"/>
      <c r="CDI17" s="383"/>
      <c r="CDJ17" s="383"/>
      <c r="CDK17" s="383"/>
      <c r="CDL17" s="383"/>
      <c r="CDM17" s="383"/>
      <c r="CDN17" s="383"/>
      <c r="CDO17" s="383"/>
      <c r="CDP17" s="383"/>
      <c r="CDQ17" s="383"/>
      <c r="CDR17" s="383"/>
      <c r="CDS17" s="383"/>
      <c r="CDT17" s="383"/>
      <c r="CDU17" s="383"/>
      <c r="CDV17" s="383"/>
      <c r="CDW17" s="383"/>
      <c r="CDX17" s="383"/>
      <c r="CDY17" s="383"/>
      <c r="CDZ17" s="383"/>
      <c r="CEA17" s="383"/>
      <c r="CEB17" s="383"/>
      <c r="CEC17" s="383"/>
      <c r="CED17" s="383"/>
      <c r="CEE17" s="383"/>
      <c r="CEF17" s="383"/>
      <c r="CEG17" s="383"/>
      <c r="CEH17" s="383"/>
      <c r="CEI17" s="383"/>
      <c r="CEJ17" s="383"/>
      <c r="CEK17" s="383"/>
      <c r="CEL17" s="383"/>
      <c r="CEM17" s="383"/>
      <c r="CEN17" s="383"/>
      <c r="CEO17" s="383"/>
      <c r="CEP17" s="383"/>
      <c r="CEQ17" s="383"/>
      <c r="CER17" s="383"/>
      <c r="CES17" s="383"/>
      <c r="CET17" s="383"/>
      <c r="CEU17" s="383"/>
      <c r="CEV17" s="383"/>
      <c r="CEW17" s="383"/>
      <c r="CEX17" s="383"/>
      <c r="CEY17" s="383"/>
      <c r="CEZ17" s="383"/>
      <c r="CFA17" s="383"/>
      <c r="CFB17" s="383"/>
      <c r="CFC17" s="383"/>
      <c r="CFD17" s="383"/>
      <c r="CFE17" s="383"/>
      <c r="CFF17" s="383"/>
      <c r="CFG17" s="383"/>
      <c r="CFH17" s="383"/>
      <c r="CFI17" s="383"/>
      <c r="CFJ17" s="383"/>
      <c r="CFK17" s="383"/>
      <c r="CFL17" s="383"/>
      <c r="CFM17" s="383"/>
      <c r="CFN17" s="383"/>
      <c r="CFO17" s="383"/>
      <c r="CFP17" s="383"/>
      <c r="CFQ17" s="383"/>
      <c r="CFR17" s="383"/>
      <c r="CFS17" s="383"/>
      <c r="CFT17" s="383"/>
      <c r="CFU17" s="383"/>
      <c r="CFV17" s="383"/>
      <c r="CFW17" s="383"/>
      <c r="CFX17" s="383"/>
      <c r="CFY17" s="383"/>
      <c r="CFZ17" s="383"/>
      <c r="CGA17" s="383"/>
      <c r="CGB17" s="383"/>
      <c r="CGC17" s="383"/>
      <c r="CGD17" s="383"/>
      <c r="CGE17" s="383"/>
      <c r="CGF17" s="383"/>
      <c r="CGG17" s="383"/>
      <c r="CGH17" s="383"/>
      <c r="CGI17" s="383"/>
      <c r="CGJ17" s="383"/>
      <c r="CGK17" s="383"/>
      <c r="CGL17" s="383"/>
      <c r="CGM17" s="383"/>
      <c r="CGN17" s="383"/>
      <c r="CGO17" s="383"/>
      <c r="CGP17" s="383"/>
      <c r="CGQ17" s="383"/>
      <c r="CGR17" s="383"/>
      <c r="CGS17" s="383"/>
      <c r="CGT17" s="383"/>
      <c r="CGU17" s="383"/>
      <c r="CGV17" s="383"/>
      <c r="CGW17" s="383"/>
      <c r="CGX17" s="383"/>
      <c r="CGY17" s="383"/>
      <c r="CGZ17" s="383"/>
      <c r="CHA17" s="383"/>
      <c r="CHB17" s="383"/>
      <c r="CHC17" s="383"/>
      <c r="CHD17" s="383"/>
      <c r="CHE17" s="383"/>
      <c r="CHF17" s="383"/>
      <c r="CHG17" s="383"/>
      <c r="CHH17" s="383"/>
      <c r="CHI17" s="383"/>
      <c r="CHJ17" s="383"/>
      <c r="CHK17" s="383"/>
      <c r="CHL17" s="383"/>
      <c r="CHM17" s="383"/>
      <c r="CHN17" s="383"/>
      <c r="CHO17" s="383"/>
      <c r="CHP17" s="383"/>
      <c r="CHQ17" s="383"/>
      <c r="CHR17" s="383"/>
      <c r="CHS17" s="383"/>
      <c r="CHT17" s="383"/>
      <c r="CHU17" s="383"/>
      <c r="CHV17" s="383"/>
      <c r="CHW17" s="383"/>
      <c r="CHX17" s="383"/>
      <c r="CHY17" s="383"/>
      <c r="CHZ17" s="383"/>
      <c r="CIA17" s="383"/>
      <c r="CIB17" s="383"/>
      <c r="CIC17" s="383"/>
      <c r="CID17" s="383"/>
      <c r="CIE17" s="383"/>
      <c r="CIF17" s="383"/>
      <c r="CIG17" s="383"/>
      <c r="CIH17" s="383"/>
      <c r="CII17" s="383"/>
      <c r="CIJ17" s="383"/>
      <c r="CIK17" s="383"/>
      <c r="CIL17" s="383"/>
      <c r="CIM17" s="383"/>
      <c r="CIN17" s="383"/>
      <c r="CIO17" s="383"/>
      <c r="CIP17" s="383"/>
      <c r="CIQ17" s="383"/>
      <c r="CIR17" s="383"/>
      <c r="CIS17" s="383"/>
      <c r="CIT17" s="383"/>
      <c r="CIU17" s="383"/>
      <c r="CIV17" s="383"/>
      <c r="CIW17" s="383"/>
      <c r="CIX17" s="383"/>
      <c r="CIY17" s="383"/>
      <c r="CIZ17" s="383"/>
      <c r="CJA17" s="383"/>
      <c r="CJB17" s="383"/>
      <c r="CJC17" s="383"/>
      <c r="CJD17" s="383"/>
      <c r="CJE17" s="383"/>
      <c r="CJF17" s="383"/>
      <c r="CJG17" s="383"/>
      <c r="CJH17" s="383"/>
      <c r="CJI17" s="383"/>
      <c r="CJJ17" s="383"/>
      <c r="CJK17" s="383"/>
      <c r="CJL17" s="383"/>
      <c r="CJM17" s="383"/>
      <c r="CJN17" s="383"/>
      <c r="CJO17" s="383"/>
      <c r="CJP17" s="383"/>
      <c r="CJQ17" s="383"/>
      <c r="CJR17" s="383"/>
      <c r="CJS17" s="383"/>
      <c r="CJT17" s="383"/>
      <c r="CJU17" s="383"/>
      <c r="CJV17" s="383"/>
      <c r="CJW17" s="383"/>
      <c r="CJX17" s="383"/>
      <c r="CJY17" s="383"/>
      <c r="CJZ17" s="383"/>
      <c r="CKA17" s="383"/>
      <c r="CKB17" s="383"/>
      <c r="CKC17" s="383"/>
      <c r="CKD17" s="383"/>
      <c r="CKE17" s="383"/>
      <c r="CKF17" s="383"/>
      <c r="CKG17" s="383"/>
      <c r="CKH17" s="383"/>
      <c r="CKI17" s="383"/>
      <c r="CKJ17" s="383"/>
      <c r="CKK17" s="383"/>
      <c r="CKL17" s="383"/>
      <c r="CKM17" s="383"/>
      <c r="CKN17" s="383"/>
      <c r="CKO17" s="383"/>
      <c r="CKP17" s="383"/>
      <c r="CKQ17" s="383"/>
      <c r="CKR17" s="383"/>
      <c r="CKS17" s="383"/>
      <c r="CKT17" s="383"/>
      <c r="CKU17" s="383"/>
      <c r="CKV17" s="383"/>
      <c r="CKW17" s="383"/>
      <c r="CKX17" s="383"/>
      <c r="CKY17" s="383"/>
      <c r="CKZ17" s="383"/>
      <c r="CLA17" s="383"/>
      <c r="CLB17" s="383"/>
      <c r="CLC17" s="383"/>
      <c r="CLD17" s="383"/>
      <c r="CLE17" s="383"/>
      <c r="CLF17" s="383"/>
      <c r="CLG17" s="383"/>
      <c r="CLH17" s="383"/>
      <c r="CLI17" s="383"/>
      <c r="CLJ17" s="383"/>
      <c r="CLK17" s="383"/>
      <c r="CLL17" s="383"/>
      <c r="CLM17" s="383"/>
      <c r="CLN17" s="383"/>
      <c r="CLO17" s="383"/>
      <c r="CLP17" s="383"/>
      <c r="CLQ17" s="383"/>
      <c r="CLR17" s="383"/>
      <c r="CLS17" s="383"/>
      <c r="CLT17" s="383"/>
      <c r="CLU17" s="383"/>
      <c r="CLV17" s="383"/>
      <c r="CLW17" s="383"/>
      <c r="CLX17" s="383"/>
      <c r="CLY17" s="383"/>
      <c r="CLZ17" s="383"/>
      <c r="CMA17" s="383"/>
      <c r="CMB17" s="383"/>
      <c r="CMC17" s="383"/>
      <c r="CMD17" s="383"/>
      <c r="CME17" s="383"/>
      <c r="CMF17" s="383"/>
      <c r="CMG17" s="383"/>
      <c r="CMH17" s="383"/>
      <c r="CMI17" s="383"/>
      <c r="CMJ17" s="383"/>
      <c r="CMK17" s="383"/>
      <c r="CML17" s="383"/>
      <c r="CMM17" s="383"/>
      <c r="CMN17" s="383"/>
      <c r="CMO17" s="383"/>
      <c r="CMP17" s="383"/>
      <c r="CMQ17" s="383"/>
      <c r="CMR17" s="383"/>
      <c r="CMS17" s="383"/>
      <c r="CMT17" s="383"/>
      <c r="CMU17" s="383"/>
      <c r="CMV17" s="383"/>
      <c r="CMW17" s="383"/>
      <c r="CMX17" s="383"/>
      <c r="CMY17" s="383"/>
      <c r="CMZ17" s="383"/>
      <c r="CNA17" s="383"/>
      <c r="CNB17" s="383"/>
      <c r="CNC17" s="383"/>
      <c r="CND17" s="383"/>
      <c r="CNE17" s="383"/>
      <c r="CNF17" s="383"/>
      <c r="CNG17" s="383"/>
      <c r="CNH17" s="383"/>
      <c r="CNI17" s="383"/>
      <c r="CNJ17" s="383"/>
      <c r="CNK17" s="383"/>
      <c r="CNL17" s="383"/>
      <c r="CNM17" s="383"/>
      <c r="CNN17" s="383"/>
      <c r="CNO17" s="383"/>
      <c r="CNP17" s="383"/>
      <c r="CNQ17" s="383"/>
      <c r="CNR17" s="383"/>
      <c r="CNS17" s="383"/>
      <c r="CNT17" s="383"/>
      <c r="CNU17" s="383"/>
      <c r="CNV17" s="383"/>
      <c r="CNW17" s="383"/>
      <c r="CNX17" s="383"/>
      <c r="CNY17" s="383"/>
      <c r="CNZ17" s="383"/>
      <c r="COA17" s="383"/>
      <c r="COB17" s="383"/>
      <c r="COC17" s="383"/>
      <c r="COD17" s="383"/>
      <c r="COE17" s="383"/>
      <c r="COF17" s="383"/>
      <c r="COG17" s="383"/>
      <c r="COH17" s="383"/>
      <c r="COI17" s="383"/>
      <c r="COJ17" s="383"/>
      <c r="COK17" s="383"/>
      <c r="COL17" s="383"/>
      <c r="COM17" s="383"/>
      <c r="CON17" s="383"/>
      <c r="COO17" s="383"/>
      <c r="COP17" s="383"/>
      <c r="COQ17" s="383"/>
      <c r="COR17" s="383"/>
      <c r="COS17" s="383"/>
      <c r="COT17" s="383"/>
      <c r="COU17" s="383"/>
      <c r="COV17" s="383"/>
      <c r="COW17" s="383"/>
      <c r="COX17" s="383"/>
      <c r="COY17" s="383"/>
      <c r="COZ17" s="383"/>
      <c r="CPA17" s="383"/>
      <c r="CPB17" s="383"/>
      <c r="CPC17" s="383"/>
      <c r="CPD17" s="383"/>
      <c r="CPE17" s="383"/>
      <c r="CPF17" s="383"/>
      <c r="CPG17" s="383"/>
      <c r="CPH17" s="383"/>
      <c r="CPI17" s="383"/>
      <c r="CPJ17" s="383"/>
      <c r="CPK17" s="383"/>
      <c r="CPL17" s="383"/>
      <c r="CPM17" s="383"/>
      <c r="CPN17" s="383"/>
      <c r="CPO17" s="383"/>
      <c r="CPP17" s="383"/>
      <c r="CPQ17" s="383"/>
      <c r="CPR17" s="383"/>
      <c r="CPS17" s="383"/>
      <c r="CPT17" s="383"/>
      <c r="CPU17" s="383"/>
      <c r="CPV17" s="383"/>
      <c r="CPW17" s="383"/>
      <c r="CPX17" s="383"/>
      <c r="CPY17" s="383"/>
      <c r="CPZ17" s="383"/>
      <c r="CQA17" s="383"/>
      <c r="CQB17" s="383"/>
      <c r="CQC17" s="383"/>
      <c r="CQD17" s="383"/>
      <c r="CQE17" s="383"/>
      <c r="CQF17" s="383"/>
      <c r="CQG17" s="383"/>
      <c r="CQH17" s="383"/>
      <c r="CQI17" s="383"/>
      <c r="CQJ17" s="383"/>
      <c r="CQK17" s="383"/>
      <c r="CQL17" s="383"/>
      <c r="CQM17" s="383"/>
      <c r="CQN17" s="383"/>
      <c r="CQO17" s="383"/>
      <c r="CQP17" s="383"/>
      <c r="CQQ17" s="383"/>
      <c r="CQR17" s="383"/>
      <c r="CQS17" s="383"/>
      <c r="CQT17" s="383"/>
      <c r="CQU17" s="383"/>
      <c r="CQV17" s="383"/>
      <c r="CQW17" s="383"/>
      <c r="CQX17" s="383"/>
      <c r="CQY17" s="383"/>
      <c r="CQZ17" s="383"/>
      <c r="CRA17" s="383"/>
      <c r="CRB17" s="383"/>
      <c r="CRC17" s="383"/>
      <c r="CRD17" s="383"/>
      <c r="CRE17" s="383"/>
      <c r="CRF17" s="383"/>
      <c r="CRG17" s="383"/>
      <c r="CRH17" s="383"/>
      <c r="CRI17" s="383"/>
      <c r="CRJ17" s="383"/>
      <c r="CRK17" s="383"/>
      <c r="CRL17" s="383"/>
      <c r="CRM17" s="383"/>
      <c r="CRN17" s="383"/>
      <c r="CRO17" s="383"/>
      <c r="CRP17" s="383"/>
      <c r="CRQ17" s="383"/>
      <c r="CRR17" s="383"/>
      <c r="CRS17" s="383"/>
      <c r="CRT17" s="383"/>
      <c r="CRU17" s="383"/>
      <c r="CRV17" s="383"/>
      <c r="CRW17" s="383"/>
      <c r="CRX17" s="383"/>
      <c r="CRY17" s="383"/>
      <c r="CRZ17" s="383"/>
      <c r="CSA17" s="383"/>
      <c r="CSB17" s="383"/>
      <c r="CSC17" s="383"/>
      <c r="CSD17" s="383"/>
      <c r="CSE17" s="383"/>
      <c r="CSF17" s="383"/>
      <c r="CSG17" s="383"/>
      <c r="CSH17" s="383"/>
      <c r="CSI17" s="383"/>
      <c r="CSJ17" s="383"/>
      <c r="CSK17" s="383"/>
      <c r="CSL17" s="383"/>
      <c r="CSM17" s="383"/>
      <c r="CSN17" s="383"/>
      <c r="CSO17" s="383"/>
      <c r="CSP17" s="383"/>
      <c r="CSQ17" s="383"/>
      <c r="CSR17" s="383"/>
      <c r="CSS17" s="383"/>
      <c r="CST17" s="383"/>
      <c r="CSU17" s="383"/>
      <c r="CSV17" s="383"/>
      <c r="CSW17" s="383"/>
      <c r="CSX17" s="383"/>
      <c r="CSY17" s="383"/>
      <c r="CSZ17" s="383"/>
      <c r="CTA17" s="383"/>
      <c r="CTB17" s="383"/>
      <c r="CTC17" s="383"/>
      <c r="CTD17" s="383"/>
      <c r="CTE17" s="383"/>
      <c r="CTF17" s="383"/>
      <c r="CTG17" s="383"/>
      <c r="CTH17" s="383"/>
      <c r="CTI17" s="383"/>
      <c r="CTJ17" s="383"/>
      <c r="CTK17" s="383"/>
      <c r="CTL17" s="383"/>
      <c r="CTM17" s="383"/>
      <c r="CTN17" s="383"/>
      <c r="CTO17" s="383"/>
      <c r="CTP17" s="383"/>
      <c r="CTQ17" s="383"/>
      <c r="CTR17" s="383"/>
      <c r="CTS17" s="383"/>
      <c r="CTT17" s="383"/>
      <c r="CTU17" s="383"/>
      <c r="CTV17" s="383"/>
      <c r="CTW17" s="383"/>
      <c r="CTX17" s="383"/>
      <c r="CTY17" s="383"/>
      <c r="CTZ17" s="383"/>
      <c r="CUA17" s="383"/>
      <c r="CUB17" s="383"/>
      <c r="CUC17" s="383"/>
      <c r="CUD17" s="383"/>
      <c r="CUE17" s="383"/>
      <c r="CUF17" s="383"/>
      <c r="CUG17" s="383"/>
      <c r="CUH17" s="383"/>
      <c r="CUI17" s="383"/>
      <c r="CUJ17" s="383"/>
      <c r="CUK17" s="383"/>
      <c r="CUL17" s="383"/>
      <c r="CUM17" s="383"/>
      <c r="CUN17" s="383"/>
      <c r="CUO17" s="383"/>
      <c r="CUP17" s="383"/>
      <c r="CUQ17" s="383"/>
      <c r="CUR17" s="383"/>
      <c r="CUS17" s="383"/>
      <c r="CUT17" s="383"/>
      <c r="CUU17" s="383"/>
      <c r="CUV17" s="383"/>
      <c r="CUW17" s="383"/>
      <c r="CUX17" s="383"/>
      <c r="CUY17" s="383"/>
      <c r="CUZ17" s="383"/>
      <c r="CVA17" s="383"/>
      <c r="CVB17" s="383"/>
      <c r="CVC17" s="383"/>
      <c r="CVD17" s="383"/>
      <c r="CVE17" s="383"/>
      <c r="CVF17" s="383"/>
      <c r="CVG17" s="383"/>
      <c r="CVH17" s="383"/>
      <c r="CVI17" s="383"/>
      <c r="CVJ17" s="383"/>
      <c r="CVK17" s="383"/>
      <c r="CVL17" s="383"/>
      <c r="CVM17" s="383"/>
      <c r="CVN17" s="383"/>
      <c r="CVO17" s="383"/>
      <c r="CVP17" s="383"/>
      <c r="CVQ17" s="383"/>
      <c r="CVR17" s="383"/>
      <c r="CVS17" s="383"/>
      <c r="CVT17" s="383"/>
      <c r="CVU17" s="383"/>
      <c r="CVV17" s="383"/>
      <c r="CVW17" s="383"/>
      <c r="CVX17" s="383"/>
      <c r="CVY17" s="383"/>
      <c r="CVZ17" s="383"/>
      <c r="CWA17" s="383"/>
      <c r="CWB17" s="383"/>
      <c r="CWC17" s="383"/>
      <c r="CWD17" s="383"/>
      <c r="CWE17" s="383"/>
      <c r="CWF17" s="383"/>
      <c r="CWG17" s="383"/>
      <c r="CWH17" s="383"/>
      <c r="CWI17" s="383"/>
      <c r="CWJ17" s="383"/>
      <c r="CWK17" s="383"/>
      <c r="CWL17" s="383"/>
      <c r="CWM17" s="383"/>
      <c r="CWN17" s="383"/>
      <c r="CWO17" s="383"/>
      <c r="CWP17" s="383"/>
      <c r="CWQ17" s="383"/>
      <c r="CWR17" s="383"/>
      <c r="CWS17" s="383"/>
      <c r="CWT17" s="383"/>
      <c r="CWU17" s="383"/>
      <c r="CWV17" s="383"/>
      <c r="CWW17" s="383"/>
      <c r="CWX17" s="383"/>
      <c r="CWY17" s="383"/>
      <c r="CWZ17" s="383"/>
      <c r="CXA17" s="383"/>
      <c r="CXB17" s="383"/>
      <c r="CXC17" s="383"/>
      <c r="CXD17" s="383"/>
      <c r="CXE17" s="383"/>
      <c r="CXF17" s="383"/>
      <c r="CXG17" s="383"/>
      <c r="CXH17" s="383"/>
      <c r="CXI17" s="383"/>
      <c r="CXJ17" s="383"/>
      <c r="CXK17" s="383"/>
      <c r="CXL17" s="383"/>
      <c r="CXM17" s="383"/>
      <c r="CXN17" s="383"/>
      <c r="CXO17" s="383"/>
      <c r="CXP17" s="383"/>
      <c r="CXQ17" s="383"/>
      <c r="CXR17" s="383"/>
      <c r="CXS17" s="383"/>
      <c r="CXT17" s="383"/>
      <c r="CXU17" s="383"/>
      <c r="CXV17" s="383"/>
      <c r="CXW17" s="383"/>
      <c r="CXX17" s="383"/>
      <c r="CXY17" s="383"/>
      <c r="CXZ17" s="383"/>
      <c r="CYA17" s="383"/>
      <c r="CYB17" s="383"/>
      <c r="CYC17" s="383"/>
      <c r="CYD17" s="383"/>
      <c r="CYE17" s="383"/>
      <c r="CYF17" s="383"/>
      <c r="CYG17" s="383"/>
      <c r="CYH17" s="383"/>
      <c r="CYI17" s="383"/>
      <c r="CYJ17" s="383"/>
      <c r="CYK17" s="383"/>
      <c r="CYL17" s="383"/>
      <c r="CYM17" s="383"/>
      <c r="CYN17" s="383"/>
      <c r="CYO17" s="383"/>
      <c r="CYP17" s="383"/>
      <c r="CYQ17" s="383"/>
      <c r="CYR17" s="383"/>
      <c r="CYS17" s="383"/>
      <c r="CYT17" s="383"/>
      <c r="CYU17" s="383"/>
      <c r="CYV17" s="383"/>
      <c r="CYW17" s="383"/>
      <c r="CYX17" s="383"/>
      <c r="CYY17" s="383"/>
      <c r="CYZ17" s="383"/>
      <c r="CZA17" s="383"/>
      <c r="CZB17" s="383"/>
      <c r="CZC17" s="383"/>
      <c r="CZD17" s="383"/>
      <c r="CZE17" s="383"/>
      <c r="CZF17" s="383"/>
      <c r="CZG17" s="383"/>
      <c r="CZH17" s="383"/>
      <c r="CZI17" s="383"/>
      <c r="CZJ17" s="383"/>
      <c r="CZK17" s="383"/>
      <c r="CZL17" s="383"/>
      <c r="CZM17" s="383"/>
      <c r="CZN17" s="383"/>
      <c r="CZO17" s="383"/>
      <c r="CZP17" s="383"/>
      <c r="CZQ17" s="383"/>
      <c r="CZR17" s="383"/>
      <c r="CZS17" s="383"/>
      <c r="CZT17" s="383"/>
      <c r="CZU17" s="383"/>
      <c r="CZV17" s="383"/>
      <c r="CZW17" s="383"/>
      <c r="CZX17" s="383"/>
      <c r="CZY17" s="383"/>
      <c r="CZZ17" s="383"/>
      <c r="DAA17" s="383"/>
      <c r="DAB17" s="383"/>
      <c r="DAC17" s="383"/>
      <c r="DAD17" s="383"/>
      <c r="DAE17" s="383"/>
      <c r="DAF17" s="383"/>
      <c r="DAG17" s="383"/>
      <c r="DAH17" s="383"/>
      <c r="DAI17" s="383"/>
      <c r="DAJ17" s="383"/>
      <c r="DAK17" s="383"/>
      <c r="DAL17" s="383"/>
      <c r="DAM17" s="383"/>
      <c r="DAN17" s="383"/>
      <c r="DAO17" s="383"/>
      <c r="DAP17" s="383"/>
      <c r="DAQ17" s="383"/>
      <c r="DAR17" s="383"/>
      <c r="DAS17" s="383"/>
      <c r="DAT17" s="383"/>
      <c r="DAU17" s="383"/>
      <c r="DAV17" s="383"/>
      <c r="DAW17" s="383"/>
      <c r="DAX17" s="383"/>
      <c r="DAY17" s="383"/>
      <c r="DAZ17" s="383"/>
      <c r="DBA17" s="383"/>
      <c r="DBB17" s="383"/>
      <c r="DBC17" s="383"/>
      <c r="DBD17" s="383"/>
      <c r="DBE17" s="383"/>
      <c r="DBF17" s="383"/>
      <c r="DBG17" s="383"/>
      <c r="DBH17" s="383"/>
      <c r="DBI17" s="383"/>
      <c r="DBJ17" s="383"/>
      <c r="DBK17" s="383"/>
      <c r="DBL17" s="383"/>
      <c r="DBM17" s="383"/>
      <c r="DBN17" s="383"/>
      <c r="DBO17" s="383"/>
      <c r="DBP17" s="383"/>
      <c r="DBQ17" s="383"/>
      <c r="DBR17" s="383"/>
      <c r="DBS17" s="383"/>
      <c r="DBT17" s="383"/>
      <c r="DBU17" s="383"/>
      <c r="DBV17" s="383"/>
      <c r="DBW17" s="383"/>
      <c r="DBX17" s="383"/>
      <c r="DBY17" s="383"/>
      <c r="DBZ17" s="383"/>
      <c r="DCA17" s="383"/>
      <c r="DCB17" s="383"/>
      <c r="DCC17" s="383"/>
      <c r="DCD17" s="383"/>
      <c r="DCE17" s="383"/>
      <c r="DCF17" s="383"/>
      <c r="DCG17" s="383"/>
      <c r="DCH17" s="383"/>
      <c r="DCI17" s="383"/>
      <c r="DCJ17" s="383"/>
      <c r="DCK17" s="383"/>
      <c r="DCL17" s="383"/>
      <c r="DCM17" s="383"/>
      <c r="DCN17" s="383"/>
      <c r="DCO17" s="383"/>
      <c r="DCP17" s="383"/>
      <c r="DCQ17" s="383"/>
      <c r="DCR17" s="383"/>
      <c r="DCS17" s="383"/>
      <c r="DCT17" s="383"/>
      <c r="DCU17" s="383"/>
      <c r="DCV17" s="383"/>
      <c r="DCW17" s="383"/>
      <c r="DCX17" s="383"/>
      <c r="DCY17" s="383"/>
      <c r="DCZ17" s="383"/>
      <c r="DDA17" s="383"/>
      <c r="DDB17" s="383"/>
      <c r="DDC17" s="383"/>
      <c r="DDD17" s="383"/>
      <c r="DDE17" s="383"/>
      <c r="DDF17" s="383"/>
      <c r="DDG17" s="383"/>
      <c r="DDH17" s="383"/>
      <c r="DDI17" s="383"/>
      <c r="DDJ17" s="383"/>
      <c r="DDK17" s="383"/>
      <c r="DDL17" s="383"/>
      <c r="DDM17" s="383"/>
      <c r="DDN17" s="383"/>
      <c r="DDO17" s="383"/>
      <c r="DDP17" s="383"/>
      <c r="DDQ17" s="383"/>
      <c r="DDR17" s="383"/>
      <c r="DDS17" s="383"/>
      <c r="DDT17" s="383"/>
      <c r="DDU17" s="383"/>
      <c r="DDV17" s="383"/>
      <c r="DDW17" s="383"/>
      <c r="DDX17" s="383"/>
      <c r="DDY17" s="383"/>
      <c r="DDZ17" s="383"/>
      <c r="DEA17" s="383"/>
      <c r="DEB17" s="383"/>
      <c r="DEC17" s="383"/>
      <c r="DED17" s="383"/>
      <c r="DEE17" s="383"/>
      <c r="DEF17" s="383"/>
      <c r="DEG17" s="383"/>
      <c r="DEH17" s="383"/>
      <c r="DEI17" s="383"/>
      <c r="DEJ17" s="383"/>
      <c r="DEK17" s="383"/>
      <c r="DEL17" s="383"/>
      <c r="DEM17" s="383"/>
      <c r="DEN17" s="383"/>
      <c r="DEO17" s="383"/>
      <c r="DEP17" s="383"/>
      <c r="DEQ17" s="383"/>
      <c r="DER17" s="383"/>
      <c r="DES17" s="383"/>
      <c r="DET17" s="383"/>
      <c r="DEU17" s="383"/>
      <c r="DEV17" s="383"/>
      <c r="DEW17" s="383"/>
      <c r="DEX17" s="383"/>
      <c r="DEY17" s="383"/>
      <c r="DEZ17" s="383"/>
      <c r="DFA17" s="383"/>
      <c r="DFB17" s="383"/>
      <c r="DFC17" s="383"/>
      <c r="DFD17" s="383"/>
      <c r="DFE17" s="383"/>
      <c r="DFF17" s="383"/>
      <c r="DFG17" s="383"/>
      <c r="DFH17" s="383"/>
      <c r="DFI17" s="383"/>
      <c r="DFJ17" s="383"/>
      <c r="DFK17" s="383"/>
      <c r="DFL17" s="383"/>
      <c r="DFM17" s="383"/>
      <c r="DFN17" s="383"/>
      <c r="DFO17" s="383"/>
      <c r="DFP17" s="383"/>
      <c r="DFQ17" s="383"/>
      <c r="DFR17" s="383"/>
      <c r="DFS17" s="383"/>
      <c r="DFT17" s="383"/>
      <c r="DFU17" s="383"/>
      <c r="DFV17" s="383"/>
      <c r="DFW17" s="383"/>
      <c r="DFX17" s="383"/>
      <c r="DFY17" s="383"/>
      <c r="DFZ17" s="383"/>
      <c r="DGA17" s="383"/>
      <c r="DGB17" s="383"/>
      <c r="DGC17" s="383"/>
      <c r="DGD17" s="383"/>
      <c r="DGE17" s="383"/>
      <c r="DGF17" s="383"/>
      <c r="DGG17" s="383"/>
      <c r="DGH17" s="383"/>
      <c r="DGI17" s="383"/>
      <c r="DGJ17" s="383"/>
      <c r="DGK17" s="383"/>
      <c r="DGL17" s="383"/>
      <c r="DGM17" s="383"/>
      <c r="DGN17" s="383"/>
      <c r="DGO17" s="383"/>
      <c r="DGP17" s="383"/>
      <c r="DGQ17" s="383"/>
      <c r="DGR17" s="383"/>
      <c r="DGS17" s="383"/>
      <c r="DGT17" s="383"/>
      <c r="DGU17" s="383"/>
      <c r="DGV17" s="383"/>
      <c r="DGW17" s="383"/>
      <c r="DGX17" s="383"/>
      <c r="DGY17" s="383"/>
      <c r="DGZ17" s="383"/>
      <c r="DHA17" s="383"/>
      <c r="DHB17" s="383"/>
      <c r="DHC17" s="383"/>
      <c r="DHD17" s="383"/>
      <c r="DHE17" s="383"/>
      <c r="DHF17" s="383"/>
      <c r="DHG17" s="383"/>
      <c r="DHH17" s="383"/>
      <c r="DHI17" s="383"/>
      <c r="DHJ17" s="383"/>
      <c r="DHK17" s="383"/>
      <c r="DHL17" s="383"/>
      <c r="DHM17" s="383"/>
      <c r="DHN17" s="383"/>
      <c r="DHO17" s="383"/>
      <c r="DHP17" s="383"/>
      <c r="DHQ17" s="383"/>
      <c r="DHR17" s="383"/>
      <c r="DHS17" s="383"/>
      <c r="DHT17" s="383"/>
      <c r="DHU17" s="383"/>
      <c r="DHV17" s="383"/>
      <c r="DHW17" s="383"/>
      <c r="DHX17" s="383"/>
      <c r="DHY17" s="383"/>
      <c r="DHZ17" s="383"/>
      <c r="DIA17" s="383"/>
      <c r="DIB17" s="383"/>
      <c r="DIC17" s="383"/>
      <c r="DID17" s="383"/>
      <c r="DIE17" s="383"/>
      <c r="DIF17" s="383"/>
      <c r="DIG17" s="383"/>
      <c r="DIH17" s="383"/>
      <c r="DII17" s="383"/>
      <c r="DIJ17" s="383"/>
      <c r="DIK17" s="383"/>
      <c r="DIL17" s="383"/>
      <c r="DIM17" s="383"/>
      <c r="DIN17" s="383"/>
      <c r="DIO17" s="383"/>
      <c r="DIP17" s="383"/>
      <c r="DIQ17" s="383"/>
      <c r="DIR17" s="383"/>
      <c r="DIS17" s="383"/>
      <c r="DIT17" s="383"/>
      <c r="DIU17" s="383"/>
      <c r="DIV17" s="383"/>
      <c r="DIW17" s="383"/>
      <c r="DIX17" s="383"/>
      <c r="DIY17" s="383"/>
      <c r="DIZ17" s="383"/>
      <c r="DJA17" s="383"/>
      <c r="DJB17" s="383"/>
      <c r="DJC17" s="383"/>
      <c r="DJD17" s="383"/>
      <c r="DJE17" s="383"/>
      <c r="DJF17" s="383"/>
      <c r="DJG17" s="383"/>
      <c r="DJH17" s="383"/>
      <c r="DJI17" s="383"/>
      <c r="DJJ17" s="383"/>
      <c r="DJK17" s="383"/>
      <c r="DJL17" s="383"/>
      <c r="DJM17" s="383"/>
      <c r="DJN17" s="383"/>
      <c r="DJO17" s="383"/>
      <c r="DJP17" s="383"/>
      <c r="DJQ17" s="383"/>
      <c r="DJR17" s="383"/>
      <c r="DJS17" s="383"/>
      <c r="DJT17" s="383"/>
      <c r="DJU17" s="383"/>
      <c r="DJV17" s="383"/>
      <c r="DJW17" s="383"/>
      <c r="DJX17" s="383"/>
      <c r="DJY17" s="383"/>
      <c r="DJZ17" s="383"/>
      <c r="DKA17" s="383"/>
      <c r="DKB17" s="383"/>
      <c r="DKC17" s="383"/>
      <c r="DKD17" s="383"/>
      <c r="DKE17" s="383"/>
      <c r="DKF17" s="383"/>
      <c r="DKG17" s="383"/>
      <c r="DKH17" s="383"/>
      <c r="DKI17" s="383"/>
      <c r="DKJ17" s="383"/>
      <c r="DKK17" s="383"/>
      <c r="DKL17" s="383"/>
      <c r="DKM17" s="383"/>
      <c r="DKN17" s="383"/>
      <c r="DKO17" s="383"/>
      <c r="DKP17" s="383"/>
      <c r="DKQ17" s="383"/>
      <c r="DKR17" s="383"/>
      <c r="DKS17" s="383"/>
      <c r="DKT17" s="383"/>
      <c r="DKU17" s="383"/>
      <c r="DKV17" s="383"/>
      <c r="DKW17" s="383"/>
      <c r="DKX17" s="383"/>
      <c r="DKY17" s="383"/>
      <c r="DKZ17" s="383"/>
      <c r="DLA17" s="383"/>
      <c r="DLB17" s="383"/>
      <c r="DLC17" s="383"/>
      <c r="DLD17" s="383"/>
      <c r="DLE17" s="383"/>
      <c r="DLF17" s="383"/>
      <c r="DLG17" s="383"/>
      <c r="DLH17" s="383"/>
      <c r="DLI17" s="383"/>
      <c r="DLJ17" s="383"/>
      <c r="DLK17" s="383"/>
      <c r="DLL17" s="383"/>
      <c r="DLM17" s="383"/>
      <c r="DLN17" s="383"/>
      <c r="DLO17" s="383"/>
      <c r="DLP17" s="383"/>
      <c r="DLQ17" s="383"/>
      <c r="DLR17" s="383"/>
      <c r="DLS17" s="383"/>
      <c r="DLT17" s="383"/>
      <c r="DLU17" s="383"/>
      <c r="DLV17" s="383"/>
      <c r="DLW17" s="383"/>
      <c r="DLX17" s="383"/>
      <c r="DLY17" s="383"/>
      <c r="DLZ17" s="383"/>
      <c r="DMA17" s="383"/>
      <c r="DMB17" s="383"/>
      <c r="DMC17" s="383"/>
      <c r="DMD17" s="383"/>
      <c r="DME17" s="383"/>
      <c r="DMF17" s="383"/>
      <c r="DMG17" s="383"/>
      <c r="DMH17" s="383"/>
      <c r="DMI17" s="383"/>
      <c r="DMJ17" s="383"/>
      <c r="DMK17" s="383"/>
      <c r="DML17" s="383"/>
      <c r="DMM17" s="383"/>
      <c r="DMN17" s="383"/>
      <c r="DMO17" s="383"/>
      <c r="DMP17" s="383"/>
      <c r="DMQ17" s="383"/>
      <c r="DMR17" s="383"/>
      <c r="DMS17" s="383"/>
      <c r="DMT17" s="383"/>
      <c r="DMU17" s="383"/>
      <c r="DMV17" s="383"/>
      <c r="DMW17" s="383"/>
      <c r="DMX17" s="383"/>
      <c r="DMY17" s="383"/>
      <c r="DMZ17" s="383"/>
      <c r="DNA17" s="383"/>
      <c r="DNB17" s="383"/>
      <c r="DNC17" s="383"/>
      <c r="DND17" s="383"/>
      <c r="DNE17" s="383"/>
      <c r="DNF17" s="383"/>
      <c r="DNG17" s="383"/>
      <c r="DNH17" s="383"/>
      <c r="DNI17" s="383"/>
      <c r="DNJ17" s="383"/>
      <c r="DNK17" s="383"/>
      <c r="DNL17" s="383"/>
      <c r="DNM17" s="383"/>
      <c r="DNN17" s="383"/>
      <c r="DNO17" s="383"/>
      <c r="DNP17" s="383"/>
      <c r="DNQ17" s="383"/>
      <c r="DNR17" s="383"/>
      <c r="DNS17" s="383"/>
      <c r="DNT17" s="383"/>
      <c r="DNU17" s="383"/>
      <c r="DNV17" s="383"/>
      <c r="DNW17" s="383"/>
      <c r="DNX17" s="383"/>
      <c r="DNY17" s="383"/>
      <c r="DNZ17" s="383"/>
      <c r="DOA17" s="383"/>
      <c r="DOB17" s="383"/>
      <c r="DOC17" s="383"/>
      <c r="DOD17" s="383"/>
      <c r="DOE17" s="383"/>
      <c r="DOF17" s="383"/>
      <c r="DOG17" s="383"/>
      <c r="DOH17" s="383"/>
      <c r="DOI17" s="383"/>
      <c r="DOJ17" s="383"/>
      <c r="DOK17" s="383"/>
      <c r="DOL17" s="383"/>
      <c r="DOM17" s="383"/>
      <c r="DON17" s="383"/>
      <c r="DOO17" s="383"/>
      <c r="DOP17" s="383"/>
      <c r="DOQ17" s="383"/>
      <c r="DOR17" s="383"/>
      <c r="DOS17" s="383"/>
      <c r="DOT17" s="383"/>
      <c r="DOU17" s="383"/>
      <c r="DOV17" s="383"/>
      <c r="DOW17" s="383"/>
      <c r="DOX17" s="383"/>
      <c r="DOY17" s="383"/>
      <c r="DOZ17" s="383"/>
      <c r="DPA17" s="383"/>
      <c r="DPB17" s="383"/>
      <c r="DPC17" s="383"/>
      <c r="DPD17" s="383"/>
      <c r="DPE17" s="383"/>
      <c r="DPF17" s="383"/>
      <c r="DPG17" s="383"/>
      <c r="DPH17" s="383"/>
      <c r="DPI17" s="383"/>
      <c r="DPJ17" s="383"/>
      <c r="DPK17" s="383"/>
      <c r="DPL17" s="383"/>
      <c r="DPM17" s="383"/>
      <c r="DPN17" s="383"/>
      <c r="DPO17" s="383"/>
      <c r="DPP17" s="383"/>
      <c r="DPQ17" s="383"/>
      <c r="DPR17" s="383"/>
      <c r="DPS17" s="383"/>
      <c r="DPT17" s="383"/>
      <c r="DPU17" s="383"/>
      <c r="DPV17" s="383"/>
      <c r="DPW17" s="383"/>
      <c r="DPX17" s="383"/>
      <c r="DPY17" s="383"/>
      <c r="DPZ17" s="383"/>
      <c r="DQA17" s="383"/>
      <c r="DQB17" s="383"/>
      <c r="DQC17" s="383"/>
      <c r="DQD17" s="383"/>
      <c r="DQE17" s="383"/>
      <c r="DQF17" s="383"/>
      <c r="DQG17" s="383"/>
      <c r="DQH17" s="383"/>
      <c r="DQI17" s="383"/>
      <c r="DQJ17" s="383"/>
      <c r="DQK17" s="383"/>
      <c r="DQL17" s="383"/>
      <c r="DQM17" s="383"/>
      <c r="DQN17" s="383"/>
      <c r="DQO17" s="383"/>
      <c r="DQP17" s="383"/>
      <c r="DQQ17" s="383"/>
      <c r="DQR17" s="383"/>
      <c r="DQS17" s="383"/>
      <c r="DQT17" s="383"/>
      <c r="DQU17" s="383"/>
      <c r="DQV17" s="383"/>
      <c r="DQW17" s="383"/>
      <c r="DQX17" s="383"/>
      <c r="DQY17" s="383"/>
      <c r="DQZ17" s="383"/>
      <c r="DRA17" s="383"/>
      <c r="DRB17" s="383"/>
      <c r="DRC17" s="383"/>
      <c r="DRD17" s="383"/>
      <c r="DRE17" s="383"/>
      <c r="DRF17" s="383"/>
      <c r="DRG17" s="383"/>
      <c r="DRH17" s="383"/>
      <c r="DRI17" s="383"/>
      <c r="DRJ17" s="383"/>
      <c r="DRK17" s="383"/>
      <c r="DRL17" s="383"/>
      <c r="DRM17" s="383"/>
      <c r="DRN17" s="383"/>
      <c r="DRO17" s="383"/>
      <c r="DRP17" s="383"/>
      <c r="DRQ17" s="383"/>
      <c r="DRR17" s="383"/>
      <c r="DRS17" s="383"/>
      <c r="DRT17" s="383"/>
      <c r="DRU17" s="383"/>
      <c r="DRV17" s="383"/>
      <c r="DRW17" s="383"/>
      <c r="DRX17" s="383"/>
      <c r="DRY17" s="383"/>
      <c r="DRZ17" s="383"/>
      <c r="DSA17" s="383"/>
      <c r="DSB17" s="383"/>
      <c r="DSC17" s="383"/>
      <c r="DSD17" s="383"/>
      <c r="DSE17" s="383"/>
      <c r="DSF17" s="383"/>
      <c r="DSG17" s="383"/>
      <c r="DSH17" s="383"/>
      <c r="DSI17" s="383"/>
      <c r="DSJ17" s="383"/>
      <c r="DSK17" s="383"/>
      <c r="DSL17" s="383"/>
      <c r="DSM17" s="383"/>
      <c r="DSN17" s="383"/>
      <c r="DSO17" s="383"/>
      <c r="DSP17" s="383"/>
      <c r="DSQ17" s="383"/>
      <c r="DSR17" s="383"/>
      <c r="DSS17" s="383"/>
      <c r="DST17" s="383"/>
      <c r="DSU17" s="383"/>
      <c r="DSV17" s="383"/>
      <c r="DSW17" s="383"/>
      <c r="DSX17" s="383"/>
      <c r="DSY17" s="383"/>
      <c r="DSZ17" s="383"/>
      <c r="DTA17" s="383"/>
      <c r="DTB17" s="383"/>
      <c r="DTC17" s="383"/>
      <c r="DTD17" s="383"/>
      <c r="DTE17" s="383"/>
      <c r="DTF17" s="383"/>
      <c r="DTG17" s="383"/>
      <c r="DTH17" s="383"/>
      <c r="DTI17" s="383"/>
      <c r="DTJ17" s="383"/>
      <c r="DTK17" s="383"/>
      <c r="DTL17" s="383"/>
      <c r="DTM17" s="383"/>
      <c r="DTN17" s="383"/>
      <c r="DTO17" s="383"/>
      <c r="DTP17" s="383"/>
      <c r="DTQ17" s="383"/>
      <c r="DTR17" s="383"/>
      <c r="DTS17" s="383"/>
      <c r="DTT17" s="383"/>
      <c r="DTU17" s="383"/>
      <c r="DTV17" s="383"/>
      <c r="DTW17" s="383"/>
      <c r="DTX17" s="383"/>
      <c r="DTY17" s="383"/>
      <c r="DTZ17" s="383"/>
      <c r="DUA17" s="383"/>
      <c r="DUB17" s="383"/>
      <c r="DUC17" s="383"/>
      <c r="DUD17" s="383"/>
      <c r="DUE17" s="383"/>
      <c r="DUF17" s="383"/>
      <c r="DUG17" s="383"/>
      <c r="DUH17" s="383"/>
      <c r="DUI17" s="383"/>
      <c r="DUJ17" s="383"/>
      <c r="DUK17" s="383"/>
      <c r="DUL17" s="383"/>
      <c r="DUM17" s="383"/>
      <c r="DUN17" s="383"/>
      <c r="DUO17" s="383"/>
      <c r="DUP17" s="383"/>
      <c r="DUQ17" s="383"/>
      <c r="DUR17" s="383"/>
      <c r="DUS17" s="383"/>
      <c r="DUT17" s="383"/>
      <c r="DUU17" s="383"/>
      <c r="DUV17" s="383"/>
      <c r="DUW17" s="383"/>
      <c r="DUX17" s="383"/>
      <c r="DUY17" s="383"/>
      <c r="DUZ17" s="383"/>
      <c r="DVA17" s="383"/>
      <c r="DVB17" s="383"/>
      <c r="DVC17" s="383"/>
      <c r="DVD17" s="383"/>
      <c r="DVE17" s="383"/>
      <c r="DVF17" s="383"/>
      <c r="DVG17" s="383"/>
      <c r="DVH17" s="383"/>
      <c r="DVI17" s="383"/>
      <c r="DVJ17" s="383"/>
      <c r="DVK17" s="383"/>
      <c r="DVL17" s="383"/>
      <c r="DVM17" s="383"/>
      <c r="DVN17" s="383"/>
      <c r="DVO17" s="383"/>
      <c r="DVP17" s="383"/>
      <c r="DVQ17" s="383"/>
      <c r="DVR17" s="383"/>
      <c r="DVS17" s="383"/>
      <c r="DVT17" s="383"/>
      <c r="DVU17" s="383"/>
      <c r="DVV17" s="383"/>
      <c r="DVW17" s="383"/>
      <c r="DVX17" s="383"/>
      <c r="DVY17" s="383"/>
      <c r="DVZ17" s="383"/>
      <c r="DWA17" s="383"/>
      <c r="DWB17" s="383"/>
      <c r="DWC17" s="383"/>
      <c r="DWD17" s="383"/>
      <c r="DWE17" s="383"/>
      <c r="DWF17" s="383"/>
      <c r="DWG17" s="383"/>
      <c r="DWH17" s="383"/>
      <c r="DWI17" s="383"/>
      <c r="DWJ17" s="383"/>
      <c r="DWK17" s="383"/>
      <c r="DWL17" s="383"/>
      <c r="DWM17" s="383"/>
      <c r="DWN17" s="383"/>
      <c r="DWO17" s="383"/>
      <c r="DWP17" s="383"/>
      <c r="DWQ17" s="383"/>
      <c r="DWR17" s="383"/>
      <c r="DWS17" s="383"/>
      <c r="DWT17" s="383"/>
      <c r="DWU17" s="383"/>
      <c r="DWV17" s="383"/>
      <c r="DWW17" s="383"/>
      <c r="DWX17" s="383"/>
      <c r="DWY17" s="383"/>
      <c r="DWZ17" s="383"/>
      <c r="DXA17" s="383"/>
      <c r="DXB17" s="383"/>
      <c r="DXC17" s="383"/>
      <c r="DXD17" s="383"/>
      <c r="DXE17" s="383"/>
      <c r="DXF17" s="383"/>
      <c r="DXG17" s="383"/>
      <c r="DXH17" s="383"/>
      <c r="DXI17" s="383"/>
      <c r="DXJ17" s="383"/>
      <c r="DXK17" s="383"/>
      <c r="DXL17" s="383"/>
      <c r="DXM17" s="383"/>
      <c r="DXN17" s="383"/>
      <c r="DXO17" s="383"/>
      <c r="DXP17" s="383"/>
      <c r="DXQ17" s="383"/>
      <c r="DXR17" s="383"/>
      <c r="DXS17" s="383"/>
      <c r="DXT17" s="383"/>
      <c r="DXU17" s="383"/>
      <c r="DXV17" s="383"/>
      <c r="DXW17" s="383"/>
      <c r="DXX17" s="383"/>
      <c r="DXY17" s="383"/>
      <c r="DXZ17" s="383"/>
      <c r="DYA17" s="383"/>
      <c r="DYB17" s="383"/>
      <c r="DYC17" s="383"/>
      <c r="DYD17" s="383"/>
      <c r="DYE17" s="383"/>
      <c r="DYF17" s="383"/>
      <c r="DYG17" s="383"/>
      <c r="DYH17" s="383"/>
      <c r="DYI17" s="383"/>
      <c r="DYJ17" s="383"/>
      <c r="DYK17" s="383"/>
      <c r="DYL17" s="383"/>
      <c r="DYM17" s="383"/>
      <c r="DYN17" s="383"/>
      <c r="DYO17" s="383"/>
      <c r="DYP17" s="383"/>
      <c r="DYQ17" s="383"/>
      <c r="DYR17" s="383"/>
      <c r="DYS17" s="383"/>
      <c r="DYT17" s="383"/>
      <c r="DYU17" s="383"/>
      <c r="DYV17" s="383"/>
      <c r="DYW17" s="383"/>
      <c r="DYX17" s="383"/>
      <c r="DYY17" s="383"/>
      <c r="DYZ17" s="383"/>
      <c r="DZA17" s="383"/>
      <c r="DZB17" s="383"/>
      <c r="DZC17" s="383"/>
      <c r="DZD17" s="383"/>
      <c r="DZE17" s="383"/>
      <c r="DZF17" s="383"/>
      <c r="DZG17" s="383"/>
      <c r="DZH17" s="383"/>
      <c r="DZI17" s="383"/>
      <c r="DZJ17" s="383"/>
      <c r="DZK17" s="383"/>
      <c r="DZL17" s="383"/>
      <c r="DZM17" s="383"/>
      <c r="DZN17" s="383"/>
      <c r="DZO17" s="383"/>
      <c r="DZP17" s="383"/>
      <c r="DZQ17" s="383"/>
      <c r="DZR17" s="383"/>
      <c r="DZS17" s="383"/>
      <c r="DZT17" s="383"/>
      <c r="DZU17" s="383"/>
      <c r="DZV17" s="383"/>
      <c r="DZW17" s="383"/>
      <c r="DZX17" s="383"/>
      <c r="DZY17" s="383"/>
      <c r="DZZ17" s="383"/>
      <c r="EAA17" s="383"/>
      <c r="EAB17" s="383"/>
      <c r="EAC17" s="383"/>
      <c r="EAD17" s="383"/>
      <c r="EAE17" s="383"/>
      <c r="EAF17" s="383"/>
      <c r="EAG17" s="383"/>
      <c r="EAH17" s="383"/>
      <c r="EAI17" s="383"/>
      <c r="EAJ17" s="383"/>
      <c r="EAK17" s="383"/>
      <c r="EAL17" s="383"/>
      <c r="EAM17" s="383"/>
      <c r="EAN17" s="383"/>
      <c r="EAO17" s="383"/>
      <c r="EAP17" s="383"/>
      <c r="EAQ17" s="383"/>
      <c r="EAR17" s="383"/>
      <c r="EAS17" s="383"/>
      <c r="EAT17" s="383"/>
      <c r="EAU17" s="383"/>
      <c r="EAV17" s="383"/>
      <c r="EAW17" s="383"/>
      <c r="EAX17" s="383"/>
      <c r="EAY17" s="383"/>
      <c r="EAZ17" s="383"/>
      <c r="EBA17" s="383"/>
      <c r="EBB17" s="383"/>
      <c r="EBC17" s="383"/>
      <c r="EBD17" s="383"/>
      <c r="EBE17" s="383"/>
      <c r="EBF17" s="383"/>
      <c r="EBG17" s="383"/>
      <c r="EBH17" s="383"/>
      <c r="EBI17" s="383"/>
      <c r="EBJ17" s="383"/>
      <c r="EBK17" s="383"/>
      <c r="EBL17" s="383"/>
      <c r="EBM17" s="383"/>
      <c r="EBN17" s="383"/>
      <c r="EBO17" s="383"/>
      <c r="EBP17" s="383"/>
      <c r="EBQ17" s="383"/>
      <c r="EBR17" s="383"/>
      <c r="EBS17" s="383"/>
      <c r="EBT17" s="383"/>
      <c r="EBU17" s="383"/>
      <c r="EBV17" s="383"/>
      <c r="EBW17" s="383"/>
      <c r="EBX17" s="383"/>
      <c r="EBY17" s="383"/>
      <c r="EBZ17" s="383"/>
      <c r="ECA17" s="383"/>
      <c r="ECB17" s="383"/>
      <c r="ECC17" s="383"/>
      <c r="ECD17" s="383"/>
      <c r="ECE17" s="383"/>
      <c r="ECF17" s="383"/>
      <c r="ECG17" s="383"/>
      <c r="ECH17" s="383"/>
      <c r="ECI17" s="383"/>
      <c r="ECJ17" s="383"/>
      <c r="ECK17" s="383"/>
      <c r="ECL17" s="383"/>
      <c r="ECM17" s="383"/>
      <c r="ECN17" s="383"/>
      <c r="ECO17" s="383"/>
      <c r="ECP17" s="383"/>
      <c r="ECQ17" s="383"/>
      <c r="ECR17" s="383"/>
      <c r="ECS17" s="383"/>
      <c r="ECT17" s="383"/>
      <c r="ECU17" s="383"/>
      <c r="ECV17" s="383"/>
      <c r="ECW17" s="383"/>
      <c r="ECX17" s="383"/>
      <c r="ECY17" s="383"/>
      <c r="ECZ17" s="383"/>
      <c r="EDA17" s="383"/>
      <c r="EDB17" s="383"/>
      <c r="EDC17" s="383"/>
      <c r="EDD17" s="383"/>
      <c r="EDE17" s="383"/>
      <c r="EDF17" s="383"/>
      <c r="EDG17" s="383"/>
      <c r="EDH17" s="383"/>
      <c r="EDI17" s="383"/>
      <c r="EDJ17" s="383"/>
      <c r="EDK17" s="383"/>
      <c r="EDL17" s="383"/>
      <c r="EDM17" s="383"/>
      <c r="EDN17" s="383"/>
      <c r="EDO17" s="383"/>
      <c r="EDP17" s="383"/>
      <c r="EDQ17" s="383"/>
      <c r="EDR17" s="383"/>
      <c r="EDS17" s="383"/>
      <c r="EDT17" s="383"/>
      <c r="EDU17" s="383"/>
      <c r="EDV17" s="383"/>
      <c r="EDW17" s="383"/>
      <c r="EDX17" s="383"/>
      <c r="EDY17" s="383"/>
      <c r="EDZ17" s="383"/>
      <c r="EEA17" s="383"/>
      <c r="EEB17" s="383"/>
      <c r="EEC17" s="383"/>
      <c r="EED17" s="383"/>
      <c r="EEE17" s="383"/>
      <c r="EEF17" s="383"/>
      <c r="EEG17" s="383"/>
      <c r="EEH17" s="383"/>
      <c r="EEI17" s="383"/>
      <c r="EEJ17" s="383"/>
      <c r="EEK17" s="383"/>
      <c r="EEL17" s="383"/>
      <c r="EEM17" s="383"/>
      <c r="EEN17" s="383"/>
      <c r="EEO17" s="383"/>
      <c r="EEP17" s="383"/>
      <c r="EEQ17" s="383"/>
      <c r="EER17" s="383"/>
      <c r="EES17" s="383"/>
      <c r="EET17" s="383"/>
      <c r="EEU17" s="383"/>
      <c r="EEV17" s="383"/>
      <c r="EEW17" s="383"/>
      <c r="EEX17" s="383"/>
      <c r="EEY17" s="383"/>
      <c r="EEZ17" s="383"/>
      <c r="EFA17" s="383"/>
      <c r="EFB17" s="383"/>
      <c r="EFC17" s="383"/>
      <c r="EFD17" s="383"/>
      <c r="EFE17" s="383"/>
      <c r="EFF17" s="383"/>
      <c r="EFG17" s="383"/>
      <c r="EFH17" s="383"/>
      <c r="EFI17" s="383"/>
      <c r="EFJ17" s="383"/>
      <c r="EFK17" s="383"/>
      <c r="EFL17" s="383"/>
      <c r="EFM17" s="383"/>
      <c r="EFN17" s="383"/>
      <c r="EFO17" s="383"/>
      <c r="EFP17" s="383"/>
      <c r="EFQ17" s="383"/>
      <c r="EFR17" s="383"/>
      <c r="EFS17" s="383"/>
      <c r="EFT17" s="383"/>
      <c r="EFU17" s="383"/>
      <c r="EFV17" s="383"/>
      <c r="EFW17" s="383"/>
      <c r="EFX17" s="383"/>
      <c r="EFY17" s="383"/>
      <c r="EFZ17" s="383"/>
      <c r="EGA17" s="383"/>
      <c r="EGB17" s="383"/>
      <c r="EGC17" s="383"/>
      <c r="EGD17" s="383"/>
      <c r="EGE17" s="383"/>
      <c r="EGF17" s="383"/>
      <c r="EGG17" s="383"/>
      <c r="EGH17" s="383"/>
      <c r="EGI17" s="383"/>
      <c r="EGJ17" s="383"/>
      <c r="EGK17" s="383"/>
      <c r="EGL17" s="383"/>
      <c r="EGM17" s="383"/>
      <c r="EGN17" s="383"/>
      <c r="EGO17" s="383"/>
      <c r="EGP17" s="383"/>
      <c r="EGQ17" s="383"/>
      <c r="EGR17" s="383"/>
      <c r="EGS17" s="383"/>
      <c r="EGT17" s="383"/>
      <c r="EGU17" s="383"/>
      <c r="EGV17" s="383"/>
      <c r="EGW17" s="383"/>
      <c r="EGX17" s="383"/>
      <c r="EGY17" s="383"/>
      <c r="EGZ17" s="383"/>
      <c r="EHA17" s="383"/>
      <c r="EHB17" s="383"/>
      <c r="EHC17" s="383"/>
      <c r="EHD17" s="383"/>
      <c r="EHE17" s="383"/>
      <c r="EHF17" s="383"/>
      <c r="EHG17" s="383"/>
      <c r="EHH17" s="383"/>
      <c r="EHI17" s="383"/>
      <c r="EHJ17" s="383"/>
      <c r="EHK17" s="383"/>
      <c r="EHL17" s="383"/>
      <c r="EHM17" s="383"/>
      <c r="EHN17" s="383"/>
      <c r="EHO17" s="383"/>
      <c r="EHP17" s="383"/>
      <c r="EHQ17" s="383"/>
      <c r="EHR17" s="383"/>
      <c r="EHS17" s="383"/>
      <c r="EHT17" s="383"/>
      <c r="EHU17" s="383"/>
      <c r="EHV17" s="383"/>
      <c r="EHW17" s="383"/>
      <c r="EHX17" s="383"/>
      <c r="EHY17" s="383"/>
      <c r="EHZ17" s="383"/>
      <c r="EIA17" s="383"/>
      <c r="EIB17" s="383"/>
      <c r="EIC17" s="383"/>
      <c r="EID17" s="383"/>
      <c r="EIE17" s="383"/>
      <c r="EIF17" s="383"/>
      <c r="EIG17" s="383"/>
      <c r="EIH17" s="383"/>
      <c r="EII17" s="383"/>
      <c r="EIJ17" s="383"/>
      <c r="EIK17" s="383"/>
      <c r="EIL17" s="383"/>
      <c r="EIM17" s="383"/>
      <c r="EIN17" s="383"/>
      <c r="EIO17" s="383"/>
      <c r="EIP17" s="383"/>
      <c r="EIQ17" s="383"/>
      <c r="EIR17" s="383"/>
      <c r="EIS17" s="383"/>
      <c r="EIT17" s="383"/>
      <c r="EIU17" s="383"/>
      <c r="EIV17" s="383"/>
      <c r="EIW17" s="383"/>
      <c r="EIX17" s="383"/>
      <c r="EIY17" s="383"/>
      <c r="EIZ17" s="383"/>
      <c r="EJA17" s="383"/>
      <c r="EJB17" s="383"/>
      <c r="EJC17" s="383"/>
      <c r="EJD17" s="383"/>
      <c r="EJE17" s="383"/>
      <c r="EJF17" s="383"/>
      <c r="EJG17" s="383"/>
      <c r="EJH17" s="383"/>
      <c r="EJI17" s="383"/>
      <c r="EJJ17" s="383"/>
      <c r="EJK17" s="383"/>
      <c r="EJL17" s="383"/>
      <c r="EJM17" s="383"/>
      <c r="EJN17" s="383"/>
      <c r="EJO17" s="383"/>
      <c r="EJP17" s="383"/>
      <c r="EJQ17" s="383"/>
      <c r="EJR17" s="383"/>
      <c r="EJS17" s="383"/>
      <c r="EJT17" s="383"/>
      <c r="EJU17" s="383"/>
      <c r="EJV17" s="383"/>
      <c r="EJW17" s="383"/>
      <c r="EJX17" s="383"/>
      <c r="EJY17" s="383"/>
      <c r="EJZ17" s="383"/>
      <c r="EKA17" s="383"/>
      <c r="EKB17" s="383"/>
      <c r="EKC17" s="383"/>
      <c r="EKD17" s="383"/>
      <c r="EKE17" s="383"/>
      <c r="EKF17" s="383"/>
      <c r="EKG17" s="383"/>
      <c r="EKH17" s="383"/>
      <c r="EKI17" s="383"/>
      <c r="EKJ17" s="383"/>
      <c r="EKK17" s="383"/>
      <c r="EKL17" s="383"/>
      <c r="EKM17" s="383"/>
      <c r="EKN17" s="383"/>
      <c r="EKO17" s="383"/>
      <c r="EKP17" s="383"/>
      <c r="EKQ17" s="383"/>
      <c r="EKR17" s="383"/>
      <c r="EKS17" s="383"/>
      <c r="EKT17" s="383"/>
      <c r="EKU17" s="383"/>
      <c r="EKV17" s="383"/>
      <c r="EKW17" s="383"/>
      <c r="EKX17" s="383"/>
      <c r="EKY17" s="383"/>
      <c r="EKZ17" s="383"/>
      <c r="ELA17" s="383"/>
      <c r="ELB17" s="383"/>
      <c r="ELC17" s="383"/>
      <c r="ELD17" s="383"/>
      <c r="ELE17" s="383"/>
      <c r="ELF17" s="383"/>
      <c r="ELG17" s="383"/>
      <c r="ELH17" s="383"/>
      <c r="ELI17" s="383"/>
      <c r="ELJ17" s="383"/>
      <c r="ELK17" s="383"/>
      <c r="ELL17" s="383"/>
      <c r="ELM17" s="383"/>
      <c r="ELN17" s="383"/>
      <c r="ELO17" s="383"/>
      <c r="ELP17" s="383"/>
      <c r="ELQ17" s="383"/>
      <c r="ELR17" s="383"/>
      <c r="ELS17" s="383"/>
      <c r="ELT17" s="383"/>
      <c r="ELU17" s="383"/>
      <c r="ELV17" s="383"/>
      <c r="ELW17" s="383"/>
      <c r="ELX17" s="383"/>
      <c r="ELY17" s="383"/>
      <c r="ELZ17" s="383"/>
      <c r="EMA17" s="383"/>
      <c r="EMB17" s="383"/>
      <c r="EMC17" s="383"/>
      <c r="EMD17" s="383"/>
      <c r="EME17" s="383"/>
      <c r="EMF17" s="383"/>
      <c r="EMG17" s="383"/>
      <c r="EMH17" s="383"/>
      <c r="EMI17" s="383"/>
      <c r="EMJ17" s="383"/>
      <c r="EMK17" s="383"/>
      <c r="EML17" s="383"/>
      <c r="EMM17" s="383"/>
      <c r="EMN17" s="383"/>
      <c r="EMO17" s="383"/>
      <c r="EMP17" s="383"/>
      <c r="EMQ17" s="383"/>
      <c r="EMR17" s="383"/>
      <c r="EMS17" s="383"/>
      <c r="EMT17" s="383"/>
      <c r="EMU17" s="383"/>
      <c r="EMV17" s="383"/>
      <c r="EMW17" s="383"/>
      <c r="EMX17" s="383"/>
      <c r="EMY17" s="383"/>
      <c r="EMZ17" s="383"/>
      <c r="ENA17" s="383"/>
      <c r="ENB17" s="383"/>
      <c r="ENC17" s="383"/>
      <c r="END17" s="383"/>
      <c r="ENE17" s="383"/>
      <c r="ENF17" s="383"/>
      <c r="ENG17" s="383"/>
      <c r="ENH17" s="383"/>
      <c r="ENI17" s="383"/>
      <c r="ENJ17" s="383"/>
      <c r="ENK17" s="383"/>
      <c r="ENL17" s="383"/>
      <c r="ENM17" s="383"/>
      <c r="ENN17" s="383"/>
      <c r="ENO17" s="383"/>
      <c r="ENP17" s="383"/>
      <c r="ENQ17" s="383"/>
      <c r="ENR17" s="383"/>
      <c r="ENS17" s="383"/>
      <c r="ENT17" s="383"/>
      <c r="ENU17" s="383"/>
      <c r="ENV17" s="383"/>
      <c r="ENW17" s="383"/>
      <c r="ENX17" s="383"/>
      <c r="ENY17" s="383"/>
      <c r="ENZ17" s="383"/>
      <c r="EOA17" s="383"/>
      <c r="EOB17" s="383"/>
      <c r="EOC17" s="383"/>
      <c r="EOD17" s="383"/>
      <c r="EOE17" s="383"/>
      <c r="EOF17" s="383"/>
      <c r="EOG17" s="383"/>
      <c r="EOH17" s="383"/>
      <c r="EOI17" s="383"/>
      <c r="EOJ17" s="383"/>
      <c r="EOK17" s="383"/>
      <c r="EOL17" s="383"/>
      <c r="EOM17" s="383"/>
      <c r="EON17" s="383"/>
      <c r="EOO17" s="383"/>
      <c r="EOP17" s="383"/>
      <c r="EOQ17" s="383"/>
      <c r="EOR17" s="383"/>
      <c r="EOS17" s="383"/>
      <c r="EOT17" s="383"/>
      <c r="EOU17" s="383"/>
      <c r="EOV17" s="383"/>
      <c r="EOW17" s="383"/>
      <c r="EOX17" s="383"/>
      <c r="EOY17" s="383"/>
      <c r="EOZ17" s="383"/>
      <c r="EPA17" s="383"/>
      <c r="EPB17" s="383"/>
      <c r="EPC17" s="383"/>
      <c r="EPD17" s="383"/>
      <c r="EPE17" s="383"/>
      <c r="EPF17" s="383"/>
      <c r="EPG17" s="383"/>
      <c r="EPH17" s="383"/>
      <c r="EPI17" s="383"/>
      <c r="EPJ17" s="383"/>
      <c r="EPK17" s="383"/>
      <c r="EPL17" s="383"/>
      <c r="EPM17" s="383"/>
      <c r="EPN17" s="383"/>
      <c r="EPO17" s="383"/>
      <c r="EPP17" s="383"/>
      <c r="EPQ17" s="383"/>
      <c r="EPR17" s="383"/>
      <c r="EPS17" s="383"/>
      <c r="EPT17" s="383"/>
      <c r="EPU17" s="383"/>
      <c r="EPV17" s="383"/>
      <c r="EPW17" s="383"/>
      <c r="EPX17" s="383"/>
      <c r="EPY17" s="383"/>
      <c r="EPZ17" s="383"/>
      <c r="EQA17" s="383"/>
      <c r="EQB17" s="383"/>
      <c r="EQC17" s="383"/>
      <c r="EQD17" s="383"/>
      <c r="EQE17" s="383"/>
      <c r="EQF17" s="383"/>
      <c r="EQG17" s="383"/>
      <c r="EQH17" s="383"/>
      <c r="EQI17" s="383"/>
      <c r="EQJ17" s="383"/>
      <c r="EQK17" s="383"/>
      <c r="EQL17" s="383"/>
      <c r="EQM17" s="383"/>
      <c r="EQN17" s="383"/>
      <c r="EQO17" s="383"/>
      <c r="EQP17" s="383"/>
      <c r="EQQ17" s="383"/>
      <c r="EQR17" s="383"/>
      <c r="EQS17" s="383"/>
      <c r="EQT17" s="383"/>
      <c r="EQU17" s="383"/>
      <c r="EQV17" s="383"/>
      <c r="EQW17" s="383"/>
      <c r="EQX17" s="383"/>
      <c r="EQY17" s="383"/>
      <c r="EQZ17" s="383"/>
      <c r="ERA17" s="383"/>
      <c r="ERB17" s="383"/>
      <c r="ERC17" s="383"/>
      <c r="ERD17" s="383"/>
      <c r="ERE17" s="383"/>
      <c r="ERF17" s="383"/>
      <c r="ERG17" s="383"/>
      <c r="ERH17" s="383"/>
      <c r="ERI17" s="383"/>
      <c r="ERJ17" s="383"/>
      <c r="ERK17" s="383"/>
      <c r="ERL17" s="383"/>
      <c r="ERM17" s="383"/>
      <c r="ERN17" s="383"/>
      <c r="ERO17" s="383"/>
      <c r="ERP17" s="383"/>
      <c r="ERQ17" s="383"/>
      <c r="ERR17" s="383"/>
      <c r="ERS17" s="383"/>
      <c r="ERT17" s="383"/>
      <c r="ERU17" s="383"/>
      <c r="ERV17" s="383"/>
      <c r="ERW17" s="383"/>
      <c r="ERX17" s="383"/>
      <c r="ERY17" s="383"/>
      <c r="ERZ17" s="383"/>
      <c r="ESA17" s="383"/>
      <c r="ESB17" s="383"/>
      <c r="ESC17" s="383"/>
      <c r="ESD17" s="383"/>
      <c r="ESE17" s="383"/>
      <c r="ESF17" s="383"/>
      <c r="ESG17" s="383"/>
      <c r="ESH17" s="383"/>
      <c r="ESI17" s="383"/>
      <c r="ESJ17" s="383"/>
      <c r="ESK17" s="383"/>
      <c r="ESL17" s="383"/>
      <c r="ESM17" s="383"/>
      <c r="ESN17" s="383"/>
      <c r="ESO17" s="383"/>
      <c r="ESP17" s="383"/>
      <c r="ESQ17" s="383"/>
      <c r="ESR17" s="383"/>
      <c r="ESS17" s="383"/>
      <c r="EST17" s="383"/>
      <c r="ESU17" s="383"/>
      <c r="ESV17" s="383"/>
      <c r="ESW17" s="383"/>
      <c r="ESX17" s="383"/>
      <c r="ESY17" s="383"/>
      <c r="ESZ17" s="383"/>
      <c r="ETA17" s="383"/>
      <c r="ETB17" s="383"/>
      <c r="ETC17" s="383"/>
      <c r="ETD17" s="383"/>
      <c r="ETE17" s="383"/>
      <c r="ETF17" s="383"/>
      <c r="ETG17" s="383"/>
      <c r="ETH17" s="383"/>
      <c r="ETI17" s="383"/>
      <c r="ETJ17" s="383"/>
      <c r="ETK17" s="383"/>
      <c r="ETL17" s="383"/>
      <c r="ETM17" s="383"/>
      <c r="ETN17" s="383"/>
      <c r="ETO17" s="383"/>
      <c r="ETP17" s="383"/>
      <c r="ETQ17" s="383"/>
      <c r="ETR17" s="383"/>
      <c r="ETS17" s="383"/>
      <c r="ETT17" s="383"/>
      <c r="ETU17" s="383"/>
      <c r="ETV17" s="383"/>
      <c r="ETW17" s="383"/>
      <c r="ETX17" s="383"/>
      <c r="ETY17" s="383"/>
      <c r="ETZ17" s="383"/>
      <c r="EUA17" s="383"/>
      <c r="EUB17" s="383"/>
      <c r="EUC17" s="383"/>
      <c r="EUD17" s="383"/>
      <c r="EUE17" s="383"/>
      <c r="EUF17" s="383"/>
      <c r="EUG17" s="383"/>
      <c r="EUH17" s="383"/>
      <c r="EUI17" s="383"/>
      <c r="EUJ17" s="383"/>
      <c r="EUK17" s="383"/>
      <c r="EUL17" s="383"/>
      <c r="EUM17" s="383"/>
      <c r="EUN17" s="383"/>
      <c r="EUO17" s="383"/>
      <c r="EUP17" s="383"/>
      <c r="EUQ17" s="383"/>
      <c r="EUR17" s="383"/>
      <c r="EUS17" s="383"/>
      <c r="EUT17" s="383"/>
      <c r="EUU17" s="383"/>
      <c r="EUV17" s="383"/>
      <c r="EUW17" s="383"/>
      <c r="EUX17" s="383"/>
      <c r="EUY17" s="383"/>
      <c r="EUZ17" s="383"/>
      <c r="EVA17" s="383"/>
      <c r="EVB17" s="383"/>
      <c r="EVC17" s="383"/>
      <c r="EVD17" s="383"/>
      <c r="EVE17" s="383"/>
      <c r="EVF17" s="383"/>
      <c r="EVG17" s="383"/>
      <c r="EVH17" s="383"/>
      <c r="EVI17" s="383"/>
      <c r="EVJ17" s="383"/>
      <c r="EVK17" s="383"/>
      <c r="EVL17" s="383"/>
      <c r="EVM17" s="383"/>
      <c r="EVN17" s="383"/>
      <c r="EVO17" s="383"/>
      <c r="EVP17" s="383"/>
      <c r="EVQ17" s="383"/>
      <c r="EVR17" s="383"/>
      <c r="EVS17" s="383"/>
      <c r="EVT17" s="383"/>
      <c r="EVU17" s="383"/>
      <c r="EVV17" s="383"/>
      <c r="EVW17" s="383"/>
      <c r="EVX17" s="383"/>
      <c r="EVY17" s="383"/>
      <c r="EVZ17" s="383"/>
      <c r="EWA17" s="383"/>
      <c r="EWB17" s="383"/>
      <c r="EWC17" s="383"/>
      <c r="EWD17" s="383"/>
      <c r="EWE17" s="383"/>
      <c r="EWF17" s="383"/>
      <c r="EWG17" s="383"/>
      <c r="EWH17" s="383"/>
      <c r="EWI17" s="383"/>
      <c r="EWJ17" s="383"/>
      <c r="EWK17" s="383"/>
      <c r="EWL17" s="383"/>
      <c r="EWM17" s="383"/>
      <c r="EWN17" s="383"/>
      <c r="EWO17" s="383"/>
      <c r="EWP17" s="383"/>
      <c r="EWQ17" s="383"/>
      <c r="EWR17" s="383"/>
      <c r="EWS17" s="383"/>
      <c r="EWT17" s="383"/>
      <c r="EWU17" s="383"/>
      <c r="EWV17" s="383"/>
      <c r="EWW17" s="383"/>
      <c r="EWX17" s="383"/>
      <c r="EWY17" s="383"/>
      <c r="EWZ17" s="383"/>
      <c r="EXA17" s="383"/>
      <c r="EXB17" s="383"/>
      <c r="EXC17" s="383"/>
      <c r="EXD17" s="383"/>
      <c r="EXE17" s="383"/>
      <c r="EXF17" s="383"/>
      <c r="EXG17" s="383"/>
      <c r="EXH17" s="383"/>
      <c r="EXI17" s="383"/>
      <c r="EXJ17" s="383"/>
      <c r="EXK17" s="383"/>
      <c r="EXL17" s="383"/>
      <c r="EXM17" s="383"/>
      <c r="EXN17" s="383"/>
      <c r="EXO17" s="383"/>
      <c r="EXP17" s="383"/>
      <c r="EXQ17" s="383"/>
      <c r="EXR17" s="383"/>
      <c r="EXS17" s="383"/>
      <c r="EXT17" s="383"/>
      <c r="EXU17" s="383"/>
      <c r="EXV17" s="383"/>
      <c r="EXW17" s="383"/>
      <c r="EXX17" s="383"/>
      <c r="EXY17" s="383"/>
      <c r="EXZ17" s="383"/>
      <c r="EYA17" s="383"/>
      <c r="EYB17" s="383"/>
      <c r="EYC17" s="383"/>
      <c r="EYD17" s="383"/>
      <c r="EYE17" s="383"/>
      <c r="EYF17" s="383"/>
      <c r="EYG17" s="383"/>
      <c r="EYH17" s="383"/>
      <c r="EYI17" s="383"/>
      <c r="EYJ17" s="383"/>
      <c r="EYK17" s="383"/>
      <c r="EYL17" s="383"/>
      <c r="EYM17" s="383"/>
      <c r="EYN17" s="383"/>
      <c r="EYO17" s="383"/>
      <c r="EYP17" s="383"/>
      <c r="EYQ17" s="383"/>
      <c r="EYR17" s="383"/>
      <c r="EYS17" s="383"/>
      <c r="EYT17" s="383"/>
      <c r="EYU17" s="383"/>
      <c r="EYV17" s="383"/>
      <c r="EYW17" s="383"/>
      <c r="EYX17" s="383"/>
      <c r="EYY17" s="383"/>
      <c r="EYZ17" s="383"/>
      <c r="EZA17" s="383"/>
      <c r="EZB17" s="383"/>
      <c r="EZC17" s="383"/>
      <c r="EZD17" s="383"/>
      <c r="EZE17" s="383"/>
      <c r="EZF17" s="383"/>
      <c r="EZG17" s="383"/>
      <c r="EZH17" s="383"/>
      <c r="EZI17" s="383"/>
      <c r="EZJ17" s="383"/>
      <c r="EZK17" s="383"/>
      <c r="EZL17" s="383"/>
      <c r="EZM17" s="383"/>
      <c r="EZN17" s="383"/>
      <c r="EZO17" s="383"/>
      <c r="EZP17" s="383"/>
      <c r="EZQ17" s="383"/>
      <c r="EZR17" s="383"/>
      <c r="EZS17" s="383"/>
      <c r="EZT17" s="383"/>
      <c r="EZU17" s="383"/>
      <c r="EZV17" s="383"/>
      <c r="EZW17" s="383"/>
      <c r="EZX17" s="383"/>
      <c r="EZY17" s="383"/>
      <c r="EZZ17" s="383"/>
      <c r="FAA17" s="383"/>
      <c r="FAB17" s="383"/>
      <c r="FAC17" s="383"/>
      <c r="FAD17" s="383"/>
      <c r="FAE17" s="383"/>
      <c r="FAF17" s="383"/>
      <c r="FAG17" s="383"/>
      <c r="FAH17" s="383"/>
      <c r="FAI17" s="383"/>
      <c r="FAJ17" s="383"/>
      <c r="FAK17" s="383"/>
      <c r="FAL17" s="383"/>
      <c r="FAM17" s="383"/>
      <c r="FAN17" s="383"/>
      <c r="FAO17" s="383"/>
      <c r="FAP17" s="383"/>
      <c r="FAQ17" s="383"/>
      <c r="FAR17" s="383"/>
      <c r="FAS17" s="383"/>
      <c r="FAT17" s="383"/>
      <c r="FAU17" s="383"/>
      <c r="FAV17" s="383"/>
      <c r="FAW17" s="383"/>
      <c r="FAX17" s="383"/>
      <c r="FAY17" s="383"/>
      <c r="FAZ17" s="383"/>
      <c r="FBA17" s="383"/>
      <c r="FBB17" s="383"/>
      <c r="FBC17" s="383"/>
      <c r="FBD17" s="383"/>
      <c r="FBE17" s="383"/>
      <c r="FBF17" s="383"/>
      <c r="FBG17" s="383"/>
      <c r="FBH17" s="383"/>
      <c r="FBI17" s="383"/>
      <c r="FBJ17" s="383"/>
      <c r="FBK17" s="383"/>
      <c r="FBL17" s="383"/>
      <c r="FBM17" s="383"/>
      <c r="FBN17" s="383"/>
      <c r="FBO17" s="383"/>
      <c r="FBP17" s="383"/>
      <c r="FBQ17" s="383"/>
      <c r="FBR17" s="383"/>
      <c r="FBS17" s="383"/>
      <c r="FBT17" s="383"/>
      <c r="FBU17" s="383"/>
      <c r="FBV17" s="383"/>
      <c r="FBW17" s="383"/>
      <c r="FBX17" s="383"/>
      <c r="FBY17" s="383"/>
      <c r="FBZ17" s="383"/>
      <c r="FCA17" s="383"/>
      <c r="FCB17" s="383"/>
      <c r="FCC17" s="383"/>
      <c r="FCD17" s="383"/>
      <c r="FCE17" s="383"/>
      <c r="FCF17" s="383"/>
      <c r="FCG17" s="383"/>
      <c r="FCH17" s="383"/>
      <c r="FCI17" s="383"/>
      <c r="FCJ17" s="383"/>
      <c r="FCK17" s="383"/>
      <c r="FCL17" s="383"/>
      <c r="FCM17" s="383"/>
      <c r="FCN17" s="383"/>
      <c r="FCO17" s="383"/>
      <c r="FCP17" s="383"/>
      <c r="FCQ17" s="383"/>
      <c r="FCR17" s="383"/>
      <c r="FCS17" s="383"/>
      <c r="FCT17" s="383"/>
      <c r="FCU17" s="383"/>
      <c r="FCV17" s="383"/>
      <c r="FCW17" s="383"/>
      <c r="FCX17" s="383"/>
      <c r="FCY17" s="383"/>
      <c r="FCZ17" s="383"/>
      <c r="FDA17" s="383"/>
      <c r="FDB17" s="383"/>
      <c r="FDC17" s="383"/>
      <c r="FDD17" s="383"/>
      <c r="FDE17" s="383"/>
      <c r="FDF17" s="383"/>
      <c r="FDG17" s="383"/>
      <c r="FDH17" s="383"/>
      <c r="FDI17" s="383"/>
      <c r="FDJ17" s="383"/>
      <c r="FDK17" s="383"/>
      <c r="FDL17" s="383"/>
      <c r="FDM17" s="383"/>
      <c r="FDN17" s="383"/>
      <c r="FDO17" s="383"/>
      <c r="FDP17" s="383"/>
      <c r="FDQ17" s="383"/>
      <c r="FDR17" s="383"/>
      <c r="FDS17" s="383"/>
      <c r="FDT17" s="383"/>
      <c r="FDU17" s="383"/>
      <c r="FDV17" s="383"/>
      <c r="FDW17" s="383"/>
      <c r="FDX17" s="383"/>
      <c r="FDY17" s="383"/>
      <c r="FDZ17" s="383"/>
      <c r="FEA17" s="383"/>
      <c r="FEB17" s="383"/>
      <c r="FEC17" s="383"/>
      <c r="FED17" s="383"/>
      <c r="FEE17" s="383"/>
      <c r="FEF17" s="383"/>
      <c r="FEG17" s="383"/>
      <c r="FEH17" s="383"/>
      <c r="FEI17" s="383"/>
      <c r="FEJ17" s="383"/>
      <c r="FEK17" s="383"/>
      <c r="FEL17" s="383"/>
      <c r="FEM17" s="383"/>
      <c r="FEN17" s="383"/>
      <c r="FEO17" s="383"/>
      <c r="FEP17" s="383"/>
      <c r="FEQ17" s="383"/>
      <c r="FER17" s="383"/>
      <c r="FES17" s="383"/>
      <c r="FET17" s="383"/>
      <c r="FEU17" s="383"/>
      <c r="FEV17" s="383"/>
      <c r="FEW17" s="383"/>
      <c r="FEX17" s="383"/>
      <c r="FEY17" s="383"/>
      <c r="FEZ17" s="383"/>
      <c r="FFA17" s="383"/>
      <c r="FFB17" s="383"/>
      <c r="FFC17" s="383"/>
      <c r="FFD17" s="383"/>
      <c r="FFE17" s="383"/>
      <c r="FFF17" s="383"/>
      <c r="FFG17" s="383"/>
      <c r="FFH17" s="383"/>
      <c r="FFI17" s="383"/>
      <c r="FFJ17" s="383"/>
      <c r="FFK17" s="383"/>
      <c r="FFL17" s="383"/>
      <c r="FFM17" s="383"/>
      <c r="FFN17" s="383"/>
      <c r="FFO17" s="383"/>
      <c r="FFP17" s="383"/>
      <c r="FFQ17" s="383"/>
      <c r="FFR17" s="383"/>
      <c r="FFS17" s="383"/>
      <c r="FFT17" s="383"/>
      <c r="FFU17" s="383"/>
      <c r="FFV17" s="383"/>
      <c r="FFW17" s="383"/>
      <c r="FFX17" s="383"/>
      <c r="FFY17" s="383"/>
      <c r="FFZ17" s="383"/>
      <c r="FGA17" s="383"/>
      <c r="FGB17" s="383"/>
      <c r="FGC17" s="383"/>
      <c r="FGD17" s="383"/>
      <c r="FGE17" s="383"/>
      <c r="FGF17" s="383"/>
      <c r="FGG17" s="383"/>
      <c r="FGH17" s="383"/>
      <c r="FGI17" s="383"/>
      <c r="FGJ17" s="383"/>
      <c r="FGK17" s="383"/>
      <c r="FGL17" s="383"/>
      <c r="FGM17" s="383"/>
      <c r="FGN17" s="383"/>
      <c r="FGO17" s="383"/>
      <c r="FGP17" s="383"/>
      <c r="FGQ17" s="383"/>
      <c r="FGR17" s="383"/>
      <c r="FGS17" s="383"/>
      <c r="FGT17" s="383"/>
      <c r="FGU17" s="383"/>
      <c r="FGV17" s="383"/>
      <c r="FGW17" s="383"/>
      <c r="FGX17" s="383"/>
      <c r="FGY17" s="383"/>
      <c r="FGZ17" s="383"/>
      <c r="FHA17" s="383"/>
      <c r="FHB17" s="383"/>
      <c r="FHC17" s="383"/>
      <c r="FHD17" s="383"/>
      <c r="FHE17" s="383"/>
      <c r="FHF17" s="383"/>
      <c r="FHG17" s="383"/>
      <c r="FHH17" s="383"/>
      <c r="FHI17" s="383"/>
      <c r="FHJ17" s="383"/>
      <c r="FHK17" s="383"/>
      <c r="FHL17" s="383"/>
      <c r="FHM17" s="383"/>
      <c r="FHN17" s="383"/>
      <c r="FHO17" s="383"/>
      <c r="FHP17" s="383"/>
      <c r="FHQ17" s="383"/>
      <c r="FHR17" s="383"/>
      <c r="FHS17" s="383"/>
      <c r="FHT17" s="383"/>
      <c r="FHU17" s="383"/>
      <c r="FHV17" s="383"/>
      <c r="FHW17" s="383"/>
      <c r="FHX17" s="383"/>
      <c r="FHY17" s="383"/>
      <c r="FHZ17" s="383"/>
      <c r="FIA17" s="383"/>
      <c r="FIB17" s="383"/>
      <c r="FIC17" s="383"/>
      <c r="FID17" s="383"/>
      <c r="FIE17" s="383"/>
      <c r="FIF17" s="383"/>
      <c r="FIG17" s="383"/>
      <c r="FIH17" s="383"/>
      <c r="FII17" s="383"/>
      <c r="FIJ17" s="383"/>
      <c r="FIK17" s="383"/>
      <c r="FIL17" s="383"/>
      <c r="FIM17" s="383"/>
      <c r="FIN17" s="383"/>
      <c r="FIO17" s="383"/>
      <c r="FIP17" s="383"/>
      <c r="FIQ17" s="383"/>
      <c r="FIR17" s="383"/>
      <c r="FIS17" s="383"/>
      <c r="FIT17" s="383"/>
      <c r="FIU17" s="383"/>
      <c r="FIV17" s="383"/>
      <c r="FIW17" s="383"/>
      <c r="FIX17" s="383"/>
      <c r="FIY17" s="383"/>
      <c r="FIZ17" s="383"/>
      <c r="FJA17" s="383"/>
      <c r="FJB17" s="383"/>
      <c r="FJC17" s="383"/>
      <c r="FJD17" s="383"/>
      <c r="FJE17" s="383"/>
      <c r="FJF17" s="383"/>
      <c r="FJG17" s="383"/>
      <c r="FJH17" s="383"/>
      <c r="FJI17" s="383"/>
      <c r="FJJ17" s="383"/>
      <c r="FJK17" s="383"/>
      <c r="FJL17" s="383"/>
      <c r="FJM17" s="383"/>
      <c r="FJN17" s="383"/>
      <c r="FJO17" s="383"/>
      <c r="FJP17" s="383"/>
      <c r="FJQ17" s="383"/>
      <c r="FJR17" s="383"/>
      <c r="FJS17" s="383"/>
      <c r="FJT17" s="383"/>
      <c r="FJU17" s="383"/>
      <c r="FJV17" s="383"/>
      <c r="FJW17" s="383"/>
      <c r="FJX17" s="383"/>
      <c r="FJY17" s="383"/>
      <c r="FJZ17" s="383"/>
      <c r="FKA17" s="383"/>
      <c r="FKB17" s="383"/>
      <c r="FKC17" s="383"/>
      <c r="FKD17" s="383"/>
      <c r="FKE17" s="383"/>
      <c r="FKF17" s="383"/>
      <c r="FKG17" s="383"/>
      <c r="FKH17" s="383"/>
      <c r="FKI17" s="383"/>
      <c r="FKJ17" s="383"/>
      <c r="FKK17" s="383"/>
      <c r="FKL17" s="383"/>
      <c r="FKM17" s="383"/>
      <c r="FKN17" s="383"/>
      <c r="FKO17" s="383"/>
      <c r="FKP17" s="383"/>
      <c r="FKQ17" s="383"/>
      <c r="FKR17" s="383"/>
      <c r="FKS17" s="383"/>
      <c r="FKT17" s="383"/>
      <c r="FKU17" s="383"/>
      <c r="FKV17" s="383"/>
      <c r="FKW17" s="383"/>
      <c r="FKX17" s="383"/>
      <c r="FKY17" s="383"/>
      <c r="FKZ17" s="383"/>
      <c r="FLA17" s="383"/>
      <c r="FLB17" s="383"/>
      <c r="FLC17" s="383"/>
      <c r="FLD17" s="383"/>
      <c r="FLE17" s="383"/>
      <c r="FLF17" s="383"/>
      <c r="FLG17" s="383"/>
      <c r="FLH17" s="383"/>
      <c r="FLI17" s="383"/>
      <c r="FLJ17" s="383"/>
      <c r="FLK17" s="383"/>
      <c r="FLL17" s="383"/>
      <c r="FLM17" s="383"/>
      <c r="FLN17" s="383"/>
      <c r="FLO17" s="383"/>
      <c r="FLP17" s="383"/>
      <c r="FLQ17" s="383"/>
      <c r="FLR17" s="383"/>
      <c r="FLS17" s="383"/>
      <c r="FLT17" s="383"/>
      <c r="FLU17" s="383"/>
      <c r="FLV17" s="383"/>
      <c r="FLW17" s="383"/>
      <c r="FLX17" s="383"/>
      <c r="FLY17" s="383"/>
      <c r="FLZ17" s="383"/>
      <c r="FMA17" s="383"/>
      <c r="FMB17" s="383"/>
      <c r="FMC17" s="383"/>
      <c r="FMD17" s="383"/>
      <c r="FME17" s="383"/>
      <c r="FMF17" s="383"/>
      <c r="FMG17" s="383"/>
      <c r="FMH17" s="383"/>
      <c r="FMI17" s="383"/>
      <c r="FMJ17" s="383"/>
      <c r="FMK17" s="383"/>
      <c r="FML17" s="383"/>
      <c r="FMM17" s="383"/>
      <c r="FMN17" s="383"/>
      <c r="FMO17" s="383"/>
      <c r="FMP17" s="383"/>
      <c r="FMQ17" s="383"/>
      <c r="FMR17" s="383"/>
      <c r="FMS17" s="383"/>
      <c r="FMT17" s="383"/>
      <c r="FMU17" s="383"/>
      <c r="FMV17" s="383"/>
      <c r="FMW17" s="383"/>
      <c r="FMX17" s="383"/>
      <c r="FMY17" s="383"/>
      <c r="FMZ17" s="383"/>
      <c r="FNA17" s="383"/>
      <c r="FNB17" s="383"/>
      <c r="FNC17" s="383"/>
      <c r="FND17" s="383"/>
      <c r="FNE17" s="383"/>
      <c r="FNF17" s="383"/>
      <c r="FNG17" s="383"/>
      <c r="FNH17" s="383"/>
      <c r="FNI17" s="383"/>
      <c r="FNJ17" s="383"/>
      <c r="FNK17" s="383"/>
      <c r="FNL17" s="383"/>
      <c r="FNM17" s="383"/>
      <c r="FNN17" s="383"/>
      <c r="FNO17" s="383"/>
      <c r="FNP17" s="383"/>
      <c r="FNQ17" s="383"/>
      <c r="FNR17" s="383"/>
      <c r="FNS17" s="383"/>
      <c r="FNT17" s="383"/>
      <c r="FNU17" s="383"/>
      <c r="FNV17" s="383"/>
      <c r="FNW17" s="383"/>
      <c r="FNX17" s="383"/>
      <c r="FNY17" s="383"/>
      <c r="FNZ17" s="383"/>
      <c r="FOA17" s="383"/>
      <c r="FOB17" s="383"/>
      <c r="FOC17" s="383"/>
      <c r="FOD17" s="383"/>
      <c r="FOE17" s="383"/>
      <c r="FOF17" s="383"/>
      <c r="FOG17" s="383"/>
      <c r="FOH17" s="383"/>
      <c r="FOI17" s="383"/>
      <c r="FOJ17" s="383"/>
      <c r="FOK17" s="383"/>
      <c r="FOL17" s="383"/>
      <c r="FOM17" s="383"/>
      <c r="FON17" s="383"/>
      <c r="FOO17" s="383"/>
      <c r="FOP17" s="383"/>
      <c r="FOQ17" s="383"/>
      <c r="FOR17" s="383"/>
      <c r="FOS17" s="383"/>
      <c r="FOT17" s="383"/>
      <c r="FOU17" s="383"/>
      <c r="FOV17" s="383"/>
      <c r="FOW17" s="383"/>
      <c r="FOX17" s="383"/>
      <c r="FOY17" s="383"/>
      <c r="FOZ17" s="383"/>
      <c r="FPA17" s="383"/>
      <c r="FPB17" s="383"/>
      <c r="FPC17" s="383"/>
      <c r="FPD17" s="383"/>
      <c r="FPE17" s="383"/>
      <c r="FPF17" s="383"/>
      <c r="FPG17" s="383"/>
      <c r="FPH17" s="383"/>
      <c r="FPI17" s="383"/>
      <c r="FPJ17" s="383"/>
      <c r="FPK17" s="383"/>
      <c r="FPL17" s="383"/>
      <c r="FPM17" s="383"/>
      <c r="FPN17" s="383"/>
      <c r="FPO17" s="383"/>
      <c r="FPP17" s="383"/>
      <c r="FPQ17" s="383"/>
      <c r="FPR17" s="383"/>
      <c r="FPS17" s="383"/>
      <c r="FPT17" s="383"/>
      <c r="FPU17" s="383"/>
      <c r="FPV17" s="383"/>
      <c r="FPW17" s="383"/>
      <c r="FPX17" s="383"/>
      <c r="FPY17" s="383"/>
      <c r="FPZ17" s="383"/>
      <c r="FQA17" s="383"/>
      <c r="FQB17" s="383"/>
      <c r="FQC17" s="383"/>
      <c r="FQD17" s="383"/>
      <c r="FQE17" s="383"/>
      <c r="FQF17" s="383"/>
      <c r="FQG17" s="383"/>
      <c r="FQH17" s="383"/>
      <c r="FQI17" s="383"/>
      <c r="FQJ17" s="383"/>
      <c r="FQK17" s="383"/>
      <c r="FQL17" s="383"/>
      <c r="FQM17" s="383"/>
      <c r="FQN17" s="383"/>
      <c r="FQO17" s="383"/>
      <c r="FQP17" s="383"/>
      <c r="FQQ17" s="383"/>
      <c r="FQR17" s="383"/>
      <c r="FQS17" s="383"/>
      <c r="FQT17" s="383"/>
      <c r="FQU17" s="383"/>
      <c r="FQV17" s="383"/>
      <c r="FQW17" s="383"/>
      <c r="FQX17" s="383"/>
      <c r="FQY17" s="383"/>
      <c r="FQZ17" s="383"/>
      <c r="FRA17" s="383"/>
      <c r="FRB17" s="383"/>
      <c r="FRC17" s="383"/>
      <c r="FRD17" s="383"/>
      <c r="FRE17" s="383"/>
      <c r="FRF17" s="383"/>
      <c r="FRG17" s="383"/>
      <c r="FRH17" s="383"/>
      <c r="FRI17" s="383"/>
      <c r="FRJ17" s="383"/>
      <c r="FRK17" s="383"/>
      <c r="FRL17" s="383"/>
      <c r="FRM17" s="383"/>
      <c r="FRN17" s="383"/>
      <c r="FRO17" s="383"/>
      <c r="FRP17" s="383"/>
      <c r="FRQ17" s="383"/>
      <c r="FRR17" s="383"/>
      <c r="FRS17" s="383"/>
      <c r="FRT17" s="383"/>
      <c r="FRU17" s="383"/>
      <c r="FRV17" s="383"/>
      <c r="FRW17" s="383"/>
      <c r="FRX17" s="383"/>
      <c r="FRY17" s="383"/>
      <c r="FRZ17" s="383"/>
      <c r="FSA17" s="383"/>
      <c r="FSB17" s="383"/>
      <c r="FSC17" s="383"/>
      <c r="FSD17" s="383"/>
      <c r="FSE17" s="383"/>
      <c r="FSF17" s="383"/>
      <c r="FSG17" s="383"/>
      <c r="FSH17" s="383"/>
      <c r="FSI17" s="383"/>
      <c r="FSJ17" s="383"/>
      <c r="FSK17" s="383"/>
      <c r="FSL17" s="383"/>
      <c r="FSM17" s="383"/>
      <c r="FSN17" s="383"/>
      <c r="FSO17" s="383"/>
      <c r="FSP17" s="383"/>
      <c r="FSQ17" s="383"/>
      <c r="FSR17" s="383"/>
      <c r="FSS17" s="383"/>
      <c r="FST17" s="383"/>
      <c r="FSU17" s="383"/>
      <c r="FSV17" s="383"/>
      <c r="FSW17" s="383"/>
      <c r="FSX17" s="383"/>
      <c r="FSY17" s="383"/>
      <c r="FSZ17" s="383"/>
      <c r="FTA17" s="383"/>
      <c r="FTB17" s="383"/>
      <c r="FTC17" s="383"/>
      <c r="FTD17" s="383"/>
      <c r="FTE17" s="383"/>
      <c r="FTF17" s="383"/>
      <c r="FTG17" s="383"/>
      <c r="FTH17" s="383"/>
      <c r="FTI17" s="383"/>
      <c r="FTJ17" s="383"/>
      <c r="FTK17" s="383"/>
      <c r="FTL17" s="383"/>
      <c r="FTM17" s="383"/>
      <c r="FTN17" s="383"/>
      <c r="FTO17" s="383"/>
      <c r="FTP17" s="383"/>
      <c r="FTQ17" s="383"/>
      <c r="FTR17" s="383"/>
      <c r="FTS17" s="383"/>
      <c r="FTT17" s="383"/>
      <c r="FTU17" s="383"/>
      <c r="FTV17" s="383"/>
      <c r="FTW17" s="383"/>
      <c r="FTX17" s="383"/>
      <c r="FTY17" s="383"/>
      <c r="FTZ17" s="383"/>
      <c r="FUA17" s="383"/>
      <c r="FUB17" s="383"/>
      <c r="FUC17" s="383"/>
      <c r="FUD17" s="383"/>
      <c r="FUE17" s="383"/>
      <c r="FUF17" s="383"/>
      <c r="FUG17" s="383"/>
      <c r="FUH17" s="383"/>
      <c r="FUI17" s="383"/>
      <c r="FUJ17" s="383"/>
      <c r="FUK17" s="383"/>
      <c r="FUL17" s="383"/>
      <c r="FUM17" s="383"/>
      <c r="FUN17" s="383"/>
      <c r="FUO17" s="383"/>
      <c r="FUP17" s="383"/>
      <c r="FUQ17" s="383"/>
      <c r="FUR17" s="383"/>
      <c r="FUS17" s="383"/>
      <c r="FUT17" s="383"/>
      <c r="FUU17" s="383"/>
      <c r="FUV17" s="383"/>
      <c r="FUW17" s="383"/>
      <c r="FUX17" s="383"/>
      <c r="FUY17" s="383"/>
      <c r="FUZ17" s="383"/>
      <c r="FVA17" s="383"/>
      <c r="FVB17" s="383"/>
      <c r="FVC17" s="383"/>
      <c r="FVD17" s="383"/>
      <c r="FVE17" s="383"/>
      <c r="FVF17" s="383"/>
      <c r="FVG17" s="383"/>
      <c r="FVH17" s="383"/>
      <c r="FVI17" s="383"/>
      <c r="FVJ17" s="383"/>
      <c r="FVK17" s="383"/>
      <c r="FVL17" s="383"/>
      <c r="FVM17" s="383"/>
      <c r="FVN17" s="383"/>
      <c r="FVO17" s="383"/>
      <c r="FVP17" s="383"/>
      <c r="FVQ17" s="383"/>
      <c r="FVR17" s="383"/>
      <c r="FVS17" s="383"/>
      <c r="FVT17" s="383"/>
      <c r="FVU17" s="383"/>
      <c r="FVV17" s="383"/>
      <c r="FVW17" s="383"/>
      <c r="FVX17" s="383"/>
      <c r="FVY17" s="383"/>
      <c r="FVZ17" s="383"/>
      <c r="FWA17" s="383"/>
      <c r="FWB17" s="383"/>
      <c r="FWC17" s="383"/>
      <c r="FWD17" s="383"/>
      <c r="FWE17" s="383"/>
      <c r="FWF17" s="383"/>
      <c r="FWG17" s="383"/>
      <c r="FWH17" s="383"/>
      <c r="FWI17" s="383"/>
      <c r="FWJ17" s="383"/>
      <c r="FWK17" s="383"/>
      <c r="FWL17" s="383"/>
      <c r="FWM17" s="383"/>
      <c r="FWN17" s="383"/>
      <c r="FWO17" s="383"/>
      <c r="FWP17" s="383"/>
      <c r="FWQ17" s="383"/>
      <c r="FWR17" s="383"/>
      <c r="FWS17" s="383"/>
      <c r="FWT17" s="383"/>
      <c r="FWU17" s="383"/>
      <c r="FWV17" s="383"/>
      <c r="FWW17" s="383"/>
      <c r="FWX17" s="383"/>
      <c r="FWY17" s="383"/>
      <c r="FWZ17" s="383"/>
      <c r="FXA17" s="383"/>
      <c r="FXB17" s="383"/>
      <c r="FXC17" s="383"/>
      <c r="FXD17" s="383"/>
      <c r="FXE17" s="383"/>
      <c r="FXF17" s="383"/>
      <c r="FXG17" s="383"/>
      <c r="FXH17" s="383"/>
      <c r="FXI17" s="383"/>
      <c r="FXJ17" s="383"/>
      <c r="FXK17" s="383"/>
      <c r="FXL17" s="383"/>
      <c r="FXM17" s="383"/>
      <c r="FXN17" s="383"/>
      <c r="FXO17" s="383"/>
      <c r="FXP17" s="383"/>
      <c r="FXQ17" s="383"/>
      <c r="FXR17" s="383"/>
      <c r="FXS17" s="383"/>
      <c r="FXT17" s="383"/>
      <c r="FXU17" s="383"/>
      <c r="FXV17" s="383"/>
      <c r="FXW17" s="383"/>
      <c r="FXX17" s="383"/>
      <c r="FXY17" s="383"/>
      <c r="FXZ17" s="383"/>
      <c r="FYA17" s="383"/>
      <c r="FYB17" s="383"/>
      <c r="FYC17" s="383"/>
      <c r="FYD17" s="383"/>
      <c r="FYE17" s="383"/>
      <c r="FYF17" s="383"/>
      <c r="FYG17" s="383"/>
      <c r="FYH17" s="383"/>
      <c r="FYI17" s="383"/>
      <c r="FYJ17" s="383"/>
      <c r="FYK17" s="383"/>
      <c r="FYL17" s="383"/>
      <c r="FYM17" s="383"/>
      <c r="FYN17" s="383"/>
      <c r="FYO17" s="383"/>
      <c r="FYP17" s="383"/>
      <c r="FYQ17" s="383"/>
      <c r="FYR17" s="383"/>
      <c r="FYS17" s="383"/>
      <c r="FYT17" s="383"/>
      <c r="FYU17" s="383"/>
      <c r="FYV17" s="383"/>
      <c r="FYW17" s="383"/>
      <c r="FYX17" s="383"/>
      <c r="FYY17" s="383"/>
      <c r="FYZ17" s="383"/>
      <c r="FZA17" s="383"/>
      <c r="FZB17" s="383"/>
      <c r="FZC17" s="383"/>
      <c r="FZD17" s="383"/>
      <c r="FZE17" s="383"/>
      <c r="FZF17" s="383"/>
      <c r="FZG17" s="383"/>
      <c r="FZH17" s="383"/>
      <c r="FZI17" s="383"/>
      <c r="FZJ17" s="383"/>
      <c r="FZK17" s="383"/>
      <c r="FZL17" s="383"/>
      <c r="FZM17" s="383"/>
      <c r="FZN17" s="383"/>
      <c r="FZO17" s="383"/>
      <c r="FZP17" s="383"/>
      <c r="FZQ17" s="383"/>
      <c r="FZR17" s="383"/>
      <c r="FZS17" s="383"/>
      <c r="FZT17" s="383"/>
      <c r="FZU17" s="383"/>
      <c r="FZV17" s="383"/>
      <c r="FZW17" s="383"/>
      <c r="FZX17" s="383"/>
      <c r="FZY17" s="383"/>
      <c r="FZZ17" s="383"/>
      <c r="GAA17" s="383"/>
      <c r="GAB17" s="383"/>
      <c r="GAC17" s="383"/>
      <c r="GAD17" s="383"/>
      <c r="GAE17" s="383"/>
      <c r="GAF17" s="383"/>
      <c r="GAG17" s="383"/>
      <c r="GAH17" s="383"/>
      <c r="GAI17" s="383"/>
      <c r="GAJ17" s="383"/>
      <c r="GAK17" s="383"/>
      <c r="GAL17" s="383"/>
      <c r="GAM17" s="383"/>
      <c r="GAN17" s="383"/>
      <c r="GAO17" s="383"/>
      <c r="GAP17" s="383"/>
      <c r="GAQ17" s="383"/>
      <c r="GAR17" s="383"/>
      <c r="GAS17" s="383"/>
      <c r="GAT17" s="383"/>
      <c r="GAU17" s="383"/>
      <c r="GAV17" s="383"/>
      <c r="GAW17" s="383"/>
      <c r="GAX17" s="383"/>
      <c r="GAY17" s="383"/>
      <c r="GAZ17" s="383"/>
      <c r="GBA17" s="383"/>
      <c r="GBB17" s="383"/>
      <c r="GBC17" s="383"/>
      <c r="GBD17" s="383"/>
      <c r="GBE17" s="383"/>
      <c r="GBF17" s="383"/>
      <c r="GBG17" s="383"/>
      <c r="GBH17" s="383"/>
      <c r="GBI17" s="383"/>
      <c r="GBJ17" s="383"/>
      <c r="GBK17" s="383"/>
      <c r="GBL17" s="383"/>
      <c r="GBM17" s="383"/>
      <c r="GBN17" s="383"/>
      <c r="GBO17" s="383"/>
      <c r="GBP17" s="383"/>
      <c r="GBQ17" s="383"/>
      <c r="GBR17" s="383"/>
      <c r="GBS17" s="383"/>
      <c r="GBT17" s="383"/>
      <c r="GBU17" s="383"/>
      <c r="GBV17" s="383"/>
      <c r="GBW17" s="383"/>
      <c r="GBX17" s="383"/>
      <c r="GBY17" s="383"/>
      <c r="GBZ17" s="383"/>
      <c r="GCA17" s="383"/>
      <c r="GCB17" s="383"/>
      <c r="GCC17" s="383"/>
      <c r="GCD17" s="383"/>
      <c r="GCE17" s="383"/>
      <c r="GCF17" s="383"/>
      <c r="GCG17" s="383"/>
      <c r="GCH17" s="383"/>
      <c r="GCI17" s="383"/>
      <c r="GCJ17" s="383"/>
      <c r="GCK17" s="383"/>
      <c r="GCL17" s="383"/>
      <c r="GCM17" s="383"/>
      <c r="GCN17" s="383"/>
      <c r="GCO17" s="383"/>
      <c r="GCP17" s="383"/>
      <c r="GCQ17" s="383"/>
      <c r="GCR17" s="383"/>
      <c r="GCS17" s="383"/>
      <c r="GCT17" s="383"/>
      <c r="GCU17" s="383"/>
      <c r="GCV17" s="383"/>
      <c r="GCW17" s="383"/>
      <c r="GCX17" s="383"/>
      <c r="GCY17" s="383"/>
      <c r="GCZ17" s="383"/>
      <c r="GDA17" s="383"/>
      <c r="GDB17" s="383"/>
      <c r="GDC17" s="383"/>
      <c r="GDD17" s="383"/>
      <c r="GDE17" s="383"/>
      <c r="GDF17" s="383"/>
      <c r="GDG17" s="383"/>
      <c r="GDH17" s="383"/>
      <c r="GDI17" s="383"/>
      <c r="GDJ17" s="383"/>
      <c r="GDK17" s="383"/>
      <c r="GDL17" s="383"/>
      <c r="GDM17" s="383"/>
      <c r="GDN17" s="383"/>
      <c r="GDO17" s="383"/>
      <c r="GDP17" s="383"/>
      <c r="GDQ17" s="383"/>
      <c r="GDR17" s="383"/>
      <c r="GDS17" s="383"/>
      <c r="GDT17" s="383"/>
      <c r="GDU17" s="383"/>
      <c r="GDV17" s="383"/>
      <c r="GDW17" s="383"/>
      <c r="GDX17" s="383"/>
      <c r="GDY17" s="383"/>
      <c r="GDZ17" s="383"/>
      <c r="GEA17" s="383"/>
      <c r="GEB17" s="383"/>
      <c r="GEC17" s="383"/>
      <c r="GED17" s="383"/>
      <c r="GEE17" s="383"/>
      <c r="GEF17" s="383"/>
      <c r="GEG17" s="383"/>
      <c r="GEH17" s="383"/>
      <c r="GEI17" s="383"/>
      <c r="GEJ17" s="383"/>
      <c r="GEK17" s="383"/>
      <c r="GEL17" s="383"/>
      <c r="GEM17" s="383"/>
      <c r="GEN17" s="383"/>
      <c r="GEO17" s="383"/>
      <c r="GEP17" s="383"/>
      <c r="GEQ17" s="383"/>
      <c r="GER17" s="383"/>
      <c r="GES17" s="383"/>
      <c r="GET17" s="383"/>
      <c r="GEU17" s="383"/>
      <c r="GEV17" s="383"/>
      <c r="GEW17" s="383"/>
      <c r="GEX17" s="383"/>
      <c r="GEY17" s="383"/>
      <c r="GEZ17" s="383"/>
      <c r="GFA17" s="383"/>
      <c r="GFB17" s="383"/>
      <c r="GFC17" s="383"/>
      <c r="GFD17" s="383"/>
      <c r="GFE17" s="383"/>
      <c r="GFF17" s="383"/>
      <c r="GFG17" s="383"/>
      <c r="GFH17" s="383"/>
      <c r="GFI17" s="383"/>
      <c r="GFJ17" s="383"/>
      <c r="GFK17" s="383"/>
      <c r="GFL17" s="383"/>
      <c r="GFM17" s="383"/>
      <c r="GFN17" s="383"/>
      <c r="GFO17" s="383"/>
      <c r="GFP17" s="383"/>
      <c r="GFQ17" s="383"/>
      <c r="GFR17" s="383"/>
      <c r="GFS17" s="383"/>
      <c r="GFT17" s="383"/>
      <c r="GFU17" s="383"/>
      <c r="GFV17" s="383"/>
      <c r="GFW17" s="383"/>
      <c r="GFX17" s="383"/>
      <c r="GFY17" s="383"/>
      <c r="GFZ17" s="383"/>
      <c r="GGA17" s="383"/>
      <c r="GGB17" s="383"/>
      <c r="GGC17" s="383"/>
      <c r="GGD17" s="383"/>
      <c r="GGE17" s="383"/>
      <c r="GGF17" s="383"/>
      <c r="GGG17" s="383"/>
      <c r="GGH17" s="383"/>
      <c r="GGI17" s="383"/>
      <c r="GGJ17" s="383"/>
      <c r="GGK17" s="383"/>
      <c r="GGL17" s="383"/>
      <c r="GGM17" s="383"/>
      <c r="GGN17" s="383"/>
      <c r="GGO17" s="383"/>
      <c r="GGP17" s="383"/>
      <c r="GGQ17" s="383"/>
      <c r="GGR17" s="383"/>
      <c r="GGS17" s="383"/>
      <c r="GGT17" s="383"/>
      <c r="GGU17" s="383"/>
      <c r="GGV17" s="383"/>
      <c r="GGW17" s="383"/>
      <c r="GGX17" s="383"/>
      <c r="GGY17" s="383"/>
      <c r="GGZ17" s="383"/>
      <c r="GHA17" s="383"/>
      <c r="GHB17" s="383"/>
      <c r="GHC17" s="383"/>
      <c r="GHD17" s="383"/>
      <c r="GHE17" s="383"/>
      <c r="GHF17" s="383"/>
      <c r="GHG17" s="383"/>
      <c r="GHH17" s="383"/>
      <c r="GHI17" s="383"/>
      <c r="GHJ17" s="383"/>
      <c r="GHK17" s="383"/>
      <c r="GHL17" s="383"/>
      <c r="GHM17" s="383"/>
      <c r="GHN17" s="383"/>
      <c r="GHO17" s="383"/>
      <c r="GHP17" s="383"/>
      <c r="GHQ17" s="383"/>
      <c r="GHR17" s="383"/>
      <c r="GHS17" s="383"/>
      <c r="GHT17" s="383"/>
      <c r="GHU17" s="383"/>
      <c r="GHV17" s="383"/>
      <c r="GHW17" s="383"/>
      <c r="GHX17" s="383"/>
      <c r="GHY17" s="383"/>
      <c r="GHZ17" s="383"/>
      <c r="GIA17" s="383"/>
      <c r="GIB17" s="383"/>
      <c r="GIC17" s="383"/>
      <c r="GID17" s="383"/>
      <c r="GIE17" s="383"/>
      <c r="GIF17" s="383"/>
      <c r="GIG17" s="383"/>
      <c r="GIH17" s="383"/>
      <c r="GII17" s="383"/>
      <c r="GIJ17" s="383"/>
      <c r="GIK17" s="383"/>
      <c r="GIL17" s="383"/>
      <c r="GIM17" s="383"/>
      <c r="GIN17" s="383"/>
      <c r="GIO17" s="383"/>
      <c r="GIP17" s="383"/>
      <c r="GIQ17" s="383"/>
      <c r="GIR17" s="383"/>
      <c r="GIS17" s="383"/>
      <c r="GIT17" s="383"/>
      <c r="GIU17" s="383"/>
      <c r="GIV17" s="383"/>
      <c r="GIW17" s="383"/>
      <c r="GIX17" s="383"/>
      <c r="GIY17" s="383"/>
      <c r="GIZ17" s="383"/>
      <c r="GJA17" s="383"/>
      <c r="GJB17" s="383"/>
      <c r="GJC17" s="383"/>
      <c r="GJD17" s="383"/>
      <c r="GJE17" s="383"/>
      <c r="GJF17" s="383"/>
      <c r="GJG17" s="383"/>
      <c r="GJH17" s="383"/>
      <c r="GJI17" s="383"/>
      <c r="GJJ17" s="383"/>
      <c r="GJK17" s="383"/>
      <c r="GJL17" s="383"/>
      <c r="GJM17" s="383"/>
      <c r="GJN17" s="383"/>
      <c r="GJO17" s="383"/>
      <c r="GJP17" s="383"/>
      <c r="GJQ17" s="383"/>
      <c r="GJR17" s="383"/>
      <c r="GJS17" s="383"/>
      <c r="GJT17" s="383"/>
      <c r="GJU17" s="383"/>
      <c r="GJV17" s="383"/>
      <c r="GJW17" s="383"/>
      <c r="GJX17" s="383"/>
      <c r="GJY17" s="383"/>
      <c r="GJZ17" s="383"/>
      <c r="GKA17" s="383"/>
      <c r="GKB17" s="383"/>
      <c r="GKC17" s="383"/>
      <c r="GKD17" s="383"/>
      <c r="GKE17" s="383"/>
      <c r="GKF17" s="383"/>
      <c r="GKG17" s="383"/>
      <c r="GKH17" s="383"/>
      <c r="GKI17" s="383"/>
      <c r="GKJ17" s="383"/>
      <c r="GKK17" s="383"/>
      <c r="GKL17" s="383"/>
      <c r="GKM17" s="383"/>
      <c r="GKN17" s="383"/>
      <c r="GKO17" s="383"/>
      <c r="GKP17" s="383"/>
      <c r="GKQ17" s="383"/>
      <c r="GKR17" s="383"/>
      <c r="GKS17" s="383"/>
      <c r="GKT17" s="383"/>
      <c r="GKU17" s="383"/>
      <c r="GKV17" s="383"/>
      <c r="GKW17" s="383"/>
      <c r="GKX17" s="383"/>
      <c r="GKY17" s="383"/>
      <c r="GKZ17" s="383"/>
      <c r="GLA17" s="383"/>
      <c r="GLB17" s="383"/>
      <c r="GLC17" s="383"/>
      <c r="GLD17" s="383"/>
      <c r="GLE17" s="383"/>
      <c r="GLF17" s="383"/>
      <c r="GLG17" s="383"/>
      <c r="GLH17" s="383"/>
      <c r="GLI17" s="383"/>
      <c r="GLJ17" s="383"/>
      <c r="GLK17" s="383"/>
      <c r="GLL17" s="383"/>
      <c r="GLM17" s="383"/>
      <c r="GLN17" s="383"/>
      <c r="GLO17" s="383"/>
      <c r="GLP17" s="383"/>
      <c r="GLQ17" s="383"/>
      <c r="GLR17" s="383"/>
      <c r="GLS17" s="383"/>
      <c r="GLT17" s="383"/>
      <c r="GLU17" s="383"/>
      <c r="GLV17" s="383"/>
      <c r="GLW17" s="383"/>
      <c r="GLX17" s="383"/>
      <c r="GLY17" s="383"/>
      <c r="GLZ17" s="383"/>
      <c r="GMA17" s="383"/>
      <c r="GMB17" s="383"/>
      <c r="GMC17" s="383"/>
      <c r="GMD17" s="383"/>
      <c r="GME17" s="383"/>
      <c r="GMF17" s="383"/>
      <c r="GMG17" s="383"/>
      <c r="GMH17" s="383"/>
      <c r="GMI17" s="383"/>
      <c r="GMJ17" s="383"/>
      <c r="GMK17" s="383"/>
      <c r="GML17" s="383"/>
      <c r="GMM17" s="383"/>
      <c r="GMN17" s="383"/>
      <c r="GMO17" s="383"/>
      <c r="GMP17" s="383"/>
      <c r="GMQ17" s="383"/>
      <c r="GMR17" s="383"/>
      <c r="GMS17" s="383"/>
      <c r="GMT17" s="383"/>
      <c r="GMU17" s="383"/>
      <c r="GMV17" s="383"/>
      <c r="GMW17" s="383"/>
      <c r="GMX17" s="383"/>
      <c r="GMY17" s="383"/>
      <c r="GMZ17" s="383"/>
      <c r="GNA17" s="383"/>
      <c r="GNB17" s="383"/>
      <c r="GNC17" s="383"/>
      <c r="GND17" s="383"/>
      <c r="GNE17" s="383"/>
      <c r="GNF17" s="383"/>
      <c r="GNG17" s="383"/>
      <c r="GNH17" s="383"/>
      <c r="GNI17" s="383"/>
      <c r="GNJ17" s="383"/>
      <c r="GNK17" s="383"/>
      <c r="GNL17" s="383"/>
      <c r="GNM17" s="383"/>
      <c r="GNN17" s="383"/>
      <c r="GNO17" s="383"/>
      <c r="GNP17" s="383"/>
      <c r="GNQ17" s="383"/>
      <c r="GNR17" s="383"/>
      <c r="GNS17" s="383"/>
      <c r="GNT17" s="383"/>
      <c r="GNU17" s="383"/>
      <c r="GNV17" s="383"/>
      <c r="GNW17" s="383"/>
      <c r="GNX17" s="383"/>
      <c r="GNY17" s="383"/>
      <c r="GNZ17" s="383"/>
      <c r="GOA17" s="383"/>
      <c r="GOB17" s="383"/>
      <c r="GOC17" s="383"/>
      <c r="GOD17" s="383"/>
      <c r="GOE17" s="383"/>
      <c r="GOF17" s="383"/>
      <c r="GOG17" s="383"/>
      <c r="GOH17" s="383"/>
      <c r="GOI17" s="383"/>
      <c r="GOJ17" s="383"/>
      <c r="GOK17" s="383"/>
      <c r="GOL17" s="383"/>
      <c r="GOM17" s="383"/>
      <c r="GON17" s="383"/>
      <c r="GOO17" s="383"/>
      <c r="GOP17" s="383"/>
      <c r="GOQ17" s="383"/>
      <c r="GOR17" s="383"/>
      <c r="GOS17" s="383"/>
      <c r="GOT17" s="383"/>
      <c r="GOU17" s="383"/>
      <c r="GOV17" s="383"/>
      <c r="GOW17" s="383"/>
      <c r="GOX17" s="383"/>
      <c r="GOY17" s="383"/>
      <c r="GOZ17" s="383"/>
      <c r="GPA17" s="383"/>
      <c r="GPB17" s="383"/>
      <c r="GPC17" s="383"/>
      <c r="GPD17" s="383"/>
      <c r="GPE17" s="383"/>
      <c r="GPF17" s="383"/>
      <c r="GPG17" s="383"/>
      <c r="GPH17" s="383"/>
      <c r="GPI17" s="383"/>
      <c r="GPJ17" s="383"/>
      <c r="GPK17" s="383"/>
      <c r="GPL17" s="383"/>
      <c r="GPM17" s="383"/>
      <c r="GPN17" s="383"/>
      <c r="GPO17" s="383"/>
      <c r="GPP17" s="383"/>
      <c r="GPQ17" s="383"/>
      <c r="GPR17" s="383"/>
      <c r="GPS17" s="383"/>
      <c r="GPT17" s="383"/>
      <c r="GPU17" s="383"/>
      <c r="GPV17" s="383"/>
      <c r="GPW17" s="383"/>
      <c r="GPX17" s="383"/>
      <c r="GPY17" s="383"/>
      <c r="GPZ17" s="383"/>
      <c r="GQA17" s="383"/>
      <c r="GQB17" s="383"/>
      <c r="GQC17" s="383"/>
      <c r="GQD17" s="383"/>
      <c r="GQE17" s="383"/>
      <c r="GQF17" s="383"/>
      <c r="GQG17" s="383"/>
      <c r="GQH17" s="383"/>
      <c r="GQI17" s="383"/>
      <c r="GQJ17" s="383"/>
      <c r="GQK17" s="383"/>
      <c r="GQL17" s="383"/>
      <c r="GQM17" s="383"/>
      <c r="GQN17" s="383"/>
      <c r="GQO17" s="383"/>
      <c r="GQP17" s="383"/>
      <c r="GQQ17" s="383"/>
      <c r="GQR17" s="383"/>
      <c r="GQS17" s="383"/>
      <c r="GQT17" s="383"/>
      <c r="GQU17" s="383"/>
      <c r="GQV17" s="383"/>
      <c r="GQW17" s="383"/>
      <c r="GQX17" s="383"/>
      <c r="GQY17" s="383"/>
      <c r="GQZ17" s="383"/>
      <c r="GRA17" s="383"/>
      <c r="GRB17" s="383"/>
      <c r="GRC17" s="383"/>
      <c r="GRD17" s="383"/>
      <c r="GRE17" s="383"/>
      <c r="GRF17" s="383"/>
      <c r="GRG17" s="383"/>
      <c r="GRH17" s="383"/>
      <c r="GRI17" s="383"/>
      <c r="GRJ17" s="383"/>
      <c r="GRK17" s="383"/>
      <c r="GRL17" s="383"/>
      <c r="GRM17" s="383"/>
      <c r="GRN17" s="383"/>
      <c r="GRO17" s="383"/>
      <c r="GRP17" s="383"/>
      <c r="GRQ17" s="383"/>
      <c r="GRR17" s="383"/>
      <c r="GRS17" s="383"/>
      <c r="GRT17" s="383"/>
      <c r="GRU17" s="383"/>
      <c r="GRV17" s="383"/>
      <c r="GRW17" s="383"/>
      <c r="GRX17" s="383"/>
      <c r="GRY17" s="383"/>
      <c r="GRZ17" s="383"/>
      <c r="GSA17" s="383"/>
      <c r="GSB17" s="383"/>
      <c r="GSC17" s="383"/>
      <c r="GSD17" s="383"/>
      <c r="GSE17" s="383"/>
      <c r="GSF17" s="383"/>
      <c r="GSG17" s="383"/>
      <c r="GSH17" s="383"/>
      <c r="GSI17" s="383"/>
      <c r="GSJ17" s="383"/>
      <c r="GSK17" s="383"/>
      <c r="GSL17" s="383"/>
      <c r="GSM17" s="383"/>
      <c r="GSN17" s="383"/>
      <c r="GSO17" s="383"/>
      <c r="GSP17" s="383"/>
      <c r="GSQ17" s="383"/>
      <c r="GSR17" s="383"/>
      <c r="GSS17" s="383"/>
      <c r="GST17" s="383"/>
      <c r="GSU17" s="383"/>
      <c r="GSV17" s="383"/>
      <c r="GSW17" s="383"/>
      <c r="GSX17" s="383"/>
      <c r="GSY17" s="383"/>
      <c r="GSZ17" s="383"/>
      <c r="GTA17" s="383"/>
      <c r="GTB17" s="383"/>
      <c r="GTC17" s="383"/>
      <c r="GTD17" s="383"/>
      <c r="GTE17" s="383"/>
      <c r="GTF17" s="383"/>
      <c r="GTG17" s="383"/>
      <c r="GTH17" s="383"/>
      <c r="GTI17" s="383"/>
      <c r="GTJ17" s="383"/>
      <c r="GTK17" s="383"/>
      <c r="GTL17" s="383"/>
      <c r="GTM17" s="383"/>
      <c r="GTN17" s="383"/>
      <c r="GTO17" s="383"/>
      <c r="GTP17" s="383"/>
      <c r="GTQ17" s="383"/>
      <c r="GTR17" s="383"/>
      <c r="GTS17" s="383"/>
      <c r="GTT17" s="383"/>
      <c r="GTU17" s="383"/>
      <c r="GTV17" s="383"/>
      <c r="GTW17" s="383"/>
      <c r="GTX17" s="383"/>
      <c r="GTY17" s="383"/>
      <c r="GTZ17" s="383"/>
      <c r="GUA17" s="383"/>
      <c r="GUB17" s="383"/>
      <c r="GUC17" s="383"/>
      <c r="GUD17" s="383"/>
      <c r="GUE17" s="383"/>
      <c r="GUF17" s="383"/>
      <c r="GUG17" s="383"/>
      <c r="GUH17" s="383"/>
      <c r="GUI17" s="383"/>
      <c r="GUJ17" s="383"/>
      <c r="GUK17" s="383"/>
      <c r="GUL17" s="383"/>
      <c r="GUM17" s="383"/>
      <c r="GUN17" s="383"/>
      <c r="GUO17" s="383"/>
      <c r="GUP17" s="383"/>
      <c r="GUQ17" s="383"/>
      <c r="GUR17" s="383"/>
      <c r="GUS17" s="383"/>
      <c r="GUT17" s="383"/>
      <c r="GUU17" s="383"/>
      <c r="GUV17" s="383"/>
      <c r="GUW17" s="383"/>
      <c r="GUX17" s="383"/>
      <c r="GUY17" s="383"/>
      <c r="GUZ17" s="383"/>
      <c r="GVA17" s="383"/>
      <c r="GVB17" s="383"/>
      <c r="GVC17" s="383"/>
      <c r="GVD17" s="383"/>
      <c r="GVE17" s="383"/>
      <c r="GVF17" s="383"/>
      <c r="GVG17" s="383"/>
      <c r="GVH17" s="383"/>
      <c r="GVI17" s="383"/>
      <c r="GVJ17" s="383"/>
      <c r="GVK17" s="383"/>
      <c r="GVL17" s="383"/>
      <c r="GVM17" s="383"/>
      <c r="GVN17" s="383"/>
      <c r="GVO17" s="383"/>
      <c r="GVP17" s="383"/>
      <c r="GVQ17" s="383"/>
      <c r="GVR17" s="383"/>
      <c r="GVS17" s="383"/>
      <c r="GVT17" s="383"/>
      <c r="GVU17" s="383"/>
      <c r="GVV17" s="383"/>
      <c r="GVW17" s="383"/>
      <c r="GVX17" s="383"/>
      <c r="GVY17" s="383"/>
      <c r="GVZ17" s="383"/>
      <c r="GWA17" s="383"/>
      <c r="GWB17" s="383"/>
      <c r="GWC17" s="383"/>
      <c r="GWD17" s="383"/>
      <c r="GWE17" s="383"/>
      <c r="GWF17" s="383"/>
      <c r="GWG17" s="383"/>
      <c r="GWH17" s="383"/>
      <c r="GWI17" s="383"/>
      <c r="GWJ17" s="383"/>
      <c r="GWK17" s="383"/>
      <c r="GWL17" s="383"/>
      <c r="GWM17" s="383"/>
      <c r="GWN17" s="383"/>
      <c r="GWO17" s="383"/>
      <c r="GWP17" s="383"/>
      <c r="GWQ17" s="383"/>
      <c r="GWR17" s="383"/>
      <c r="GWS17" s="383"/>
      <c r="GWT17" s="383"/>
      <c r="GWU17" s="383"/>
      <c r="GWV17" s="383"/>
      <c r="GWW17" s="383"/>
      <c r="GWX17" s="383"/>
      <c r="GWY17" s="383"/>
      <c r="GWZ17" s="383"/>
      <c r="GXA17" s="383"/>
      <c r="GXB17" s="383"/>
      <c r="GXC17" s="383"/>
      <c r="GXD17" s="383"/>
      <c r="GXE17" s="383"/>
      <c r="GXF17" s="383"/>
      <c r="GXG17" s="383"/>
      <c r="GXH17" s="383"/>
      <c r="GXI17" s="383"/>
      <c r="GXJ17" s="383"/>
      <c r="GXK17" s="383"/>
      <c r="GXL17" s="383"/>
      <c r="GXM17" s="383"/>
      <c r="GXN17" s="383"/>
      <c r="GXO17" s="383"/>
      <c r="GXP17" s="383"/>
      <c r="GXQ17" s="383"/>
      <c r="GXR17" s="383"/>
      <c r="GXS17" s="383"/>
      <c r="GXT17" s="383"/>
      <c r="GXU17" s="383"/>
      <c r="GXV17" s="383"/>
      <c r="GXW17" s="383"/>
      <c r="GXX17" s="383"/>
      <c r="GXY17" s="383"/>
      <c r="GXZ17" s="383"/>
      <c r="GYA17" s="383"/>
      <c r="GYB17" s="383"/>
      <c r="GYC17" s="383"/>
      <c r="GYD17" s="383"/>
      <c r="GYE17" s="383"/>
      <c r="GYF17" s="383"/>
      <c r="GYG17" s="383"/>
      <c r="GYH17" s="383"/>
      <c r="GYI17" s="383"/>
      <c r="GYJ17" s="383"/>
      <c r="GYK17" s="383"/>
      <c r="GYL17" s="383"/>
      <c r="GYM17" s="383"/>
      <c r="GYN17" s="383"/>
      <c r="GYO17" s="383"/>
      <c r="GYP17" s="383"/>
      <c r="GYQ17" s="383"/>
      <c r="GYR17" s="383"/>
      <c r="GYS17" s="383"/>
      <c r="GYT17" s="383"/>
      <c r="GYU17" s="383"/>
      <c r="GYV17" s="383"/>
      <c r="GYW17" s="383"/>
      <c r="GYX17" s="383"/>
      <c r="GYY17" s="383"/>
      <c r="GYZ17" s="383"/>
      <c r="GZA17" s="383"/>
      <c r="GZB17" s="383"/>
      <c r="GZC17" s="383"/>
      <c r="GZD17" s="383"/>
      <c r="GZE17" s="383"/>
      <c r="GZF17" s="383"/>
      <c r="GZG17" s="383"/>
      <c r="GZH17" s="383"/>
      <c r="GZI17" s="383"/>
      <c r="GZJ17" s="383"/>
      <c r="GZK17" s="383"/>
      <c r="GZL17" s="383"/>
      <c r="GZM17" s="383"/>
      <c r="GZN17" s="383"/>
      <c r="GZO17" s="383"/>
      <c r="GZP17" s="383"/>
      <c r="GZQ17" s="383"/>
      <c r="GZR17" s="383"/>
      <c r="GZS17" s="383"/>
      <c r="GZT17" s="383"/>
      <c r="GZU17" s="383"/>
      <c r="GZV17" s="383"/>
      <c r="GZW17" s="383"/>
      <c r="GZX17" s="383"/>
      <c r="GZY17" s="383"/>
      <c r="GZZ17" s="383"/>
      <c r="HAA17" s="383"/>
      <c r="HAB17" s="383"/>
      <c r="HAC17" s="383"/>
      <c r="HAD17" s="383"/>
      <c r="HAE17" s="383"/>
      <c r="HAF17" s="383"/>
      <c r="HAG17" s="383"/>
      <c r="HAH17" s="383"/>
      <c r="HAI17" s="383"/>
      <c r="HAJ17" s="383"/>
      <c r="HAK17" s="383"/>
      <c r="HAL17" s="383"/>
      <c r="HAM17" s="383"/>
      <c r="HAN17" s="383"/>
      <c r="HAO17" s="383"/>
      <c r="HAP17" s="383"/>
      <c r="HAQ17" s="383"/>
      <c r="HAR17" s="383"/>
      <c r="HAS17" s="383"/>
      <c r="HAT17" s="383"/>
      <c r="HAU17" s="383"/>
      <c r="HAV17" s="383"/>
      <c r="HAW17" s="383"/>
      <c r="HAX17" s="383"/>
      <c r="HAY17" s="383"/>
      <c r="HAZ17" s="383"/>
      <c r="HBA17" s="383"/>
      <c r="HBB17" s="383"/>
      <c r="HBC17" s="383"/>
      <c r="HBD17" s="383"/>
      <c r="HBE17" s="383"/>
      <c r="HBF17" s="383"/>
      <c r="HBG17" s="383"/>
      <c r="HBH17" s="383"/>
      <c r="HBI17" s="383"/>
      <c r="HBJ17" s="383"/>
      <c r="HBK17" s="383"/>
      <c r="HBL17" s="383"/>
      <c r="HBM17" s="383"/>
      <c r="HBN17" s="383"/>
      <c r="HBO17" s="383"/>
      <c r="HBP17" s="383"/>
      <c r="HBQ17" s="383"/>
      <c r="HBR17" s="383"/>
      <c r="HBS17" s="383"/>
      <c r="HBT17" s="383"/>
      <c r="HBU17" s="383"/>
      <c r="HBV17" s="383"/>
      <c r="HBW17" s="383"/>
      <c r="HBX17" s="383"/>
      <c r="HBY17" s="383"/>
      <c r="HBZ17" s="383"/>
      <c r="HCA17" s="383"/>
      <c r="HCB17" s="383"/>
      <c r="HCC17" s="383"/>
      <c r="HCD17" s="383"/>
      <c r="HCE17" s="383"/>
      <c r="HCF17" s="383"/>
      <c r="HCG17" s="383"/>
      <c r="HCH17" s="383"/>
      <c r="HCI17" s="383"/>
      <c r="HCJ17" s="383"/>
      <c r="HCK17" s="383"/>
      <c r="HCL17" s="383"/>
      <c r="HCM17" s="383"/>
      <c r="HCN17" s="383"/>
      <c r="HCO17" s="383"/>
      <c r="HCP17" s="383"/>
      <c r="HCQ17" s="383"/>
      <c r="HCR17" s="383"/>
      <c r="HCS17" s="383"/>
      <c r="HCT17" s="383"/>
      <c r="HCU17" s="383"/>
      <c r="HCV17" s="383"/>
      <c r="HCW17" s="383"/>
      <c r="HCX17" s="383"/>
      <c r="HCY17" s="383"/>
      <c r="HCZ17" s="383"/>
      <c r="HDA17" s="383"/>
      <c r="HDB17" s="383"/>
      <c r="HDC17" s="383"/>
      <c r="HDD17" s="383"/>
      <c r="HDE17" s="383"/>
      <c r="HDF17" s="383"/>
      <c r="HDG17" s="383"/>
      <c r="HDH17" s="383"/>
      <c r="HDI17" s="383"/>
      <c r="HDJ17" s="383"/>
      <c r="HDK17" s="383"/>
      <c r="HDL17" s="383"/>
      <c r="HDM17" s="383"/>
      <c r="HDN17" s="383"/>
      <c r="HDO17" s="383"/>
      <c r="HDP17" s="383"/>
      <c r="HDQ17" s="383"/>
      <c r="HDR17" s="383"/>
      <c r="HDS17" s="383"/>
      <c r="HDT17" s="383"/>
      <c r="HDU17" s="383"/>
      <c r="HDV17" s="383"/>
      <c r="HDW17" s="383"/>
      <c r="HDX17" s="383"/>
      <c r="HDY17" s="383"/>
      <c r="HDZ17" s="383"/>
      <c r="HEA17" s="383"/>
      <c r="HEB17" s="383"/>
      <c r="HEC17" s="383"/>
      <c r="HED17" s="383"/>
      <c r="HEE17" s="383"/>
      <c r="HEF17" s="383"/>
      <c r="HEG17" s="383"/>
      <c r="HEH17" s="383"/>
      <c r="HEI17" s="383"/>
      <c r="HEJ17" s="383"/>
      <c r="HEK17" s="383"/>
      <c r="HEL17" s="383"/>
      <c r="HEM17" s="383"/>
      <c r="HEN17" s="383"/>
      <c r="HEO17" s="383"/>
      <c r="HEP17" s="383"/>
      <c r="HEQ17" s="383"/>
      <c r="HER17" s="383"/>
      <c r="HES17" s="383"/>
      <c r="HET17" s="383"/>
      <c r="HEU17" s="383"/>
      <c r="HEV17" s="383"/>
      <c r="HEW17" s="383"/>
      <c r="HEX17" s="383"/>
      <c r="HEY17" s="383"/>
      <c r="HEZ17" s="383"/>
      <c r="HFA17" s="383"/>
      <c r="HFB17" s="383"/>
      <c r="HFC17" s="383"/>
      <c r="HFD17" s="383"/>
      <c r="HFE17" s="383"/>
      <c r="HFF17" s="383"/>
      <c r="HFG17" s="383"/>
      <c r="HFH17" s="383"/>
      <c r="HFI17" s="383"/>
      <c r="HFJ17" s="383"/>
      <c r="HFK17" s="383"/>
      <c r="HFL17" s="383"/>
      <c r="HFM17" s="383"/>
      <c r="HFN17" s="383"/>
      <c r="HFO17" s="383"/>
      <c r="HFP17" s="383"/>
      <c r="HFQ17" s="383"/>
      <c r="HFR17" s="383"/>
      <c r="HFS17" s="383"/>
      <c r="HFT17" s="383"/>
      <c r="HFU17" s="383"/>
      <c r="HFV17" s="383"/>
      <c r="HFW17" s="383"/>
      <c r="HFX17" s="383"/>
      <c r="HFY17" s="383"/>
      <c r="HFZ17" s="383"/>
      <c r="HGA17" s="383"/>
      <c r="HGB17" s="383"/>
      <c r="HGC17" s="383"/>
      <c r="HGD17" s="383"/>
      <c r="HGE17" s="383"/>
      <c r="HGF17" s="383"/>
      <c r="HGG17" s="383"/>
      <c r="HGH17" s="383"/>
      <c r="HGI17" s="383"/>
      <c r="HGJ17" s="383"/>
      <c r="HGK17" s="383"/>
      <c r="HGL17" s="383"/>
      <c r="HGM17" s="383"/>
      <c r="HGN17" s="383"/>
      <c r="HGO17" s="383"/>
      <c r="HGP17" s="383"/>
      <c r="HGQ17" s="383"/>
      <c r="HGR17" s="383"/>
      <c r="HGS17" s="383"/>
      <c r="HGT17" s="383"/>
      <c r="HGU17" s="383"/>
      <c r="HGV17" s="383"/>
      <c r="HGW17" s="383"/>
      <c r="HGX17" s="383"/>
      <c r="HGY17" s="383"/>
      <c r="HGZ17" s="383"/>
      <c r="HHA17" s="383"/>
      <c r="HHB17" s="383"/>
      <c r="HHC17" s="383"/>
      <c r="HHD17" s="383"/>
      <c r="HHE17" s="383"/>
      <c r="HHF17" s="383"/>
      <c r="HHG17" s="383"/>
      <c r="HHH17" s="383"/>
      <c r="HHI17" s="383"/>
      <c r="HHJ17" s="383"/>
      <c r="HHK17" s="383"/>
      <c r="HHL17" s="383"/>
      <c r="HHM17" s="383"/>
      <c r="HHN17" s="383"/>
      <c r="HHO17" s="383"/>
      <c r="HHP17" s="383"/>
      <c r="HHQ17" s="383"/>
      <c r="HHR17" s="383"/>
      <c r="HHS17" s="383"/>
      <c r="HHT17" s="383"/>
      <c r="HHU17" s="383"/>
      <c r="HHV17" s="383"/>
      <c r="HHW17" s="383"/>
      <c r="HHX17" s="383"/>
      <c r="HHY17" s="383"/>
      <c r="HHZ17" s="383"/>
      <c r="HIA17" s="383"/>
      <c r="HIB17" s="383"/>
      <c r="HIC17" s="383"/>
      <c r="HID17" s="383"/>
      <c r="HIE17" s="383"/>
      <c r="HIF17" s="383"/>
      <c r="HIG17" s="383"/>
      <c r="HIH17" s="383"/>
      <c r="HII17" s="383"/>
      <c r="HIJ17" s="383"/>
      <c r="HIK17" s="383"/>
      <c r="HIL17" s="383"/>
      <c r="HIM17" s="383"/>
      <c r="HIN17" s="383"/>
      <c r="HIO17" s="383"/>
      <c r="HIP17" s="383"/>
      <c r="HIQ17" s="383"/>
      <c r="HIR17" s="383"/>
      <c r="HIS17" s="383"/>
      <c r="HIT17" s="383"/>
      <c r="HIU17" s="383"/>
      <c r="HIV17" s="383"/>
      <c r="HIW17" s="383"/>
      <c r="HIX17" s="383"/>
      <c r="HIY17" s="383"/>
      <c r="HIZ17" s="383"/>
      <c r="HJA17" s="383"/>
      <c r="HJB17" s="383"/>
      <c r="HJC17" s="383"/>
      <c r="HJD17" s="383"/>
      <c r="HJE17" s="383"/>
      <c r="HJF17" s="383"/>
      <c r="HJG17" s="383"/>
      <c r="HJH17" s="383"/>
      <c r="HJI17" s="383"/>
      <c r="HJJ17" s="383"/>
      <c r="HJK17" s="383"/>
      <c r="HJL17" s="383"/>
      <c r="HJM17" s="383"/>
      <c r="HJN17" s="383"/>
      <c r="HJO17" s="383"/>
      <c r="HJP17" s="383"/>
      <c r="HJQ17" s="383"/>
      <c r="HJR17" s="383"/>
      <c r="HJS17" s="383"/>
      <c r="HJT17" s="383"/>
      <c r="HJU17" s="383"/>
      <c r="HJV17" s="383"/>
      <c r="HJW17" s="383"/>
      <c r="HJX17" s="383"/>
      <c r="HJY17" s="383"/>
      <c r="HJZ17" s="383"/>
      <c r="HKA17" s="383"/>
      <c r="HKB17" s="383"/>
      <c r="HKC17" s="383"/>
      <c r="HKD17" s="383"/>
      <c r="HKE17" s="383"/>
      <c r="HKF17" s="383"/>
      <c r="HKG17" s="383"/>
      <c r="HKH17" s="383"/>
      <c r="HKI17" s="383"/>
      <c r="HKJ17" s="383"/>
      <c r="HKK17" s="383"/>
      <c r="HKL17" s="383"/>
      <c r="HKM17" s="383"/>
      <c r="HKN17" s="383"/>
      <c r="HKO17" s="383"/>
      <c r="HKP17" s="383"/>
      <c r="HKQ17" s="383"/>
      <c r="HKR17" s="383"/>
      <c r="HKS17" s="383"/>
      <c r="HKT17" s="383"/>
      <c r="HKU17" s="383"/>
      <c r="HKV17" s="383"/>
      <c r="HKW17" s="383"/>
      <c r="HKX17" s="383"/>
      <c r="HKY17" s="383"/>
      <c r="HKZ17" s="383"/>
      <c r="HLA17" s="383"/>
      <c r="HLB17" s="383"/>
      <c r="HLC17" s="383"/>
      <c r="HLD17" s="383"/>
      <c r="HLE17" s="383"/>
      <c r="HLF17" s="383"/>
      <c r="HLG17" s="383"/>
      <c r="HLH17" s="383"/>
      <c r="HLI17" s="383"/>
      <c r="HLJ17" s="383"/>
      <c r="HLK17" s="383"/>
      <c r="HLL17" s="383"/>
      <c r="HLM17" s="383"/>
      <c r="HLN17" s="383"/>
      <c r="HLO17" s="383"/>
      <c r="HLP17" s="383"/>
      <c r="HLQ17" s="383"/>
      <c r="HLR17" s="383"/>
      <c r="HLS17" s="383"/>
      <c r="HLT17" s="383"/>
      <c r="HLU17" s="383"/>
      <c r="HLV17" s="383"/>
      <c r="HLW17" s="383"/>
      <c r="HLX17" s="383"/>
      <c r="HLY17" s="383"/>
      <c r="HLZ17" s="383"/>
      <c r="HMA17" s="383"/>
      <c r="HMB17" s="383"/>
      <c r="HMC17" s="383"/>
      <c r="HMD17" s="383"/>
      <c r="HME17" s="383"/>
      <c r="HMF17" s="383"/>
      <c r="HMG17" s="383"/>
      <c r="HMH17" s="383"/>
      <c r="HMI17" s="383"/>
      <c r="HMJ17" s="383"/>
      <c r="HMK17" s="383"/>
      <c r="HML17" s="383"/>
      <c r="HMM17" s="383"/>
      <c r="HMN17" s="383"/>
      <c r="HMO17" s="383"/>
      <c r="HMP17" s="383"/>
      <c r="HMQ17" s="383"/>
      <c r="HMR17" s="383"/>
      <c r="HMS17" s="383"/>
      <c r="HMT17" s="383"/>
      <c r="HMU17" s="383"/>
      <c r="HMV17" s="383"/>
      <c r="HMW17" s="383"/>
      <c r="HMX17" s="383"/>
      <c r="HMY17" s="383"/>
      <c r="HMZ17" s="383"/>
      <c r="HNA17" s="383"/>
      <c r="HNB17" s="383"/>
      <c r="HNC17" s="383"/>
      <c r="HND17" s="383"/>
      <c r="HNE17" s="383"/>
      <c r="HNF17" s="383"/>
      <c r="HNG17" s="383"/>
      <c r="HNH17" s="383"/>
      <c r="HNI17" s="383"/>
      <c r="HNJ17" s="383"/>
      <c r="HNK17" s="383"/>
      <c r="HNL17" s="383"/>
      <c r="HNM17" s="383"/>
      <c r="HNN17" s="383"/>
      <c r="HNO17" s="383"/>
      <c r="HNP17" s="383"/>
      <c r="HNQ17" s="383"/>
      <c r="HNR17" s="383"/>
      <c r="HNS17" s="383"/>
      <c r="HNT17" s="383"/>
      <c r="HNU17" s="383"/>
      <c r="HNV17" s="383"/>
      <c r="HNW17" s="383"/>
      <c r="HNX17" s="383"/>
      <c r="HNY17" s="383"/>
      <c r="HNZ17" s="383"/>
      <c r="HOA17" s="383"/>
      <c r="HOB17" s="383"/>
      <c r="HOC17" s="383"/>
      <c r="HOD17" s="383"/>
      <c r="HOE17" s="383"/>
      <c r="HOF17" s="383"/>
      <c r="HOG17" s="383"/>
      <c r="HOH17" s="383"/>
      <c r="HOI17" s="383"/>
      <c r="HOJ17" s="383"/>
      <c r="HOK17" s="383"/>
      <c r="HOL17" s="383"/>
      <c r="HOM17" s="383"/>
      <c r="HON17" s="383"/>
      <c r="HOO17" s="383"/>
      <c r="HOP17" s="383"/>
      <c r="HOQ17" s="383"/>
      <c r="HOR17" s="383"/>
      <c r="HOS17" s="383"/>
      <c r="HOT17" s="383"/>
      <c r="HOU17" s="383"/>
      <c r="HOV17" s="383"/>
      <c r="HOW17" s="383"/>
      <c r="HOX17" s="383"/>
      <c r="HOY17" s="383"/>
      <c r="HOZ17" s="383"/>
      <c r="HPA17" s="383"/>
      <c r="HPB17" s="383"/>
      <c r="HPC17" s="383"/>
      <c r="HPD17" s="383"/>
      <c r="HPE17" s="383"/>
      <c r="HPF17" s="383"/>
      <c r="HPG17" s="383"/>
      <c r="HPH17" s="383"/>
      <c r="HPI17" s="383"/>
      <c r="HPJ17" s="383"/>
      <c r="HPK17" s="383"/>
      <c r="HPL17" s="383"/>
      <c r="HPM17" s="383"/>
      <c r="HPN17" s="383"/>
      <c r="HPO17" s="383"/>
      <c r="HPP17" s="383"/>
      <c r="HPQ17" s="383"/>
      <c r="HPR17" s="383"/>
      <c r="HPS17" s="383"/>
      <c r="HPT17" s="383"/>
      <c r="HPU17" s="383"/>
      <c r="HPV17" s="383"/>
      <c r="HPW17" s="383"/>
      <c r="HPX17" s="383"/>
      <c r="HPY17" s="383"/>
      <c r="HPZ17" s="383"/>
      <c r="HQA17" s="383"/>
      <c r="HQB17" s="383"/>
      <c r="HQC17" s="383"/>
      <c r="HQD17" s="383"/>
      <c r="HQE17" s="383"/>
      <c r="HQF17" s="383"/>
      <c r="HQG17" s="383"/>
      <c r="HQH17" s="383"/>
      <c r="HQI17" s="383"/>
      <c r="HQJ17" s="383"/>
      <c r="HQK17" s="383"/>
      <c r="HQL17" s="383"/>
      <c r="HQM17" s="383"/>
      <c r="HQN17" s="383"/>
      <c r="HQO17" s="383"/>
      <c r="HQP17" s="383"/>
      <c r="HQQ17" s="383"/>
      <c r="HQR17" s="383"/>
      <c r="HQS17" s="383"/>
      <c r="HQT17" s="383"/>
      <c r="HQU17" s="383"/>
      <c r="HQV17" s="383"/>
      <c r="HQW17" s="383"/>
      <c r="HQX17" s="383"/>
      <c r="HQY17" s="383"/>
      <c r="HQZ17" s="383"/>
      <c r="HRA17" s="383"/>
      <c r="HRB17" s="383"/>
      <c r="HRC17" s="383"/>
      <c r="HRD17" s="383"/>
      <c r="HRE17" s="383"/>
      <c r="HRF17" s="383"/>
      <c r="HRG17" s="383"/>
      <c r="HRH17" s="383"/>
      <c r="HRI17" s="383"/>
      <c r="HRJ17" s="383"/>
      <c r="HRK17" s="383"/>
      <c r="HRL17" s="383"/>
      <c r="HRM17" s="383"/>
      <c r="HRN17" s="383"/>
      <c r="HRO17" s="383"/>
      <c r="HRP17" s="383"/>
      <c r="HRQ17" s="383"/>
      <c r="HRR17" s="383"/>
      <c r="HRS17" s="383"/>
      <c r="HRT17" s="383"/>
      <c r="HRU17" s="383"/>
      <c r="HRV17" s="383"/>
      <c r="HRW17" s="383"/>
      <c r="HRX17" s="383"/>
      <c r="HRY17" s="383"/>
      <c r="HRZ17" s="383"/>
      <c r="HSA17" s="383"/>
      <c r="HSB17" s="383"/>
      <c r="HSC17" s="383"/>
      <c r="HSD17" s="383"/>
      <c r="HSE17" s="383"/>
      <c r="HSF17" s="383"/>
      <c r="HSG17" s="383"/>
      <c r="HSH17" s="383"/>
      <c r="HSI17" s="383"/>
      <c r="HSJ17" s="383"/>
      <c r="HSK17" s="383"/>
      <c r="HSL17" s="383"/>
      <c r="HSM17" s="383"/>
      <c r="HSN17" s="383"/>
      <c r="HSO17" s="383"/>
      <c r="HSP17" s="383"/>
      <c r="HSQ17" s="383"/>
      <c r="HSR17" s="383"/>
      <c r="HSS17" s="383"/>
      <c r="HST17" s="383"/>
      <c r="HSU17" s="383"/>
      <c r="HSV17" s="383"/>
      <c r="HSW17" s="383"/>
      <c r="HSX17" s="383"/>
      <c r="HSY17" s="383"/>
      <c r="HSZ17" s="383"/>
      <c r="HTA17" s="383"/>
      <c r="HTB17" s="383"/>
      <c r="HTC17" s="383"/>
      <c r="HTD17" s="383"/>
      <c r="HTE17" s="383"/>
      <c r="HTF17" s="383"/>
      <c r="HTG17" s="383"/>
      <c r="HTH17" s="383"/>
      <c r="HTI17" s="383"/>
      <c r="HTJ17" s="383"/>
      <c r="HTK17" s="383"/>
      <c r="HTL17" s="383"/>
      <c r="HTM17" s="383"/>
      <c r="HTN17" s="383"/>
      <c r="HTO17" s="383"/>
      <c r="HTP17" s="383"/>
      <c r="HTQ17" s="383"/>
      <c r="HTR17" s="383"/>
      <c r="HTS17" s="383"/>
      <c r="HTT17" s="383"/>
      <c r="HTU17" s="383"/>
      <c r="HTV17" s="383"/>
      <c r="HTW17" s="383"/>
      <c r="HTX17" s="383"/>
      <c r="HTY17" s="383"/>
      <c r="HTZ17" s="383"/>
      <c r="HUA17" s="383"/>
      <c r="HUB17" s="383"/>
      <c r="HUC17" s="383"/>
      <c r="HUD17" s="383"/>
      <c r="HUE17" s="383"/>
      <c r="HUF17" s="383"/>
      <c r="HUG17" s="383"/>
      <c r="HUH17" s="383"/>
      <c r="HUI17" s="383"/>
      <c r="HUJ17" s="383"/>
      <c r="HUK17" s="383"/>
      <c r="HUL17" s="383"/>
      <c r="HUM17" s="383"/>
      <c r="HUN17" s="383"/>
      <c r="HUO17" s="383"/>
      <c r="HUP17" s="383"/>
      <c r="HUQ17" s="383"/>
      <c r="HUR17" s="383"/>
      <c r="HUS17" s="383"/>
      <c r="HUT17" s="383"/>
      <c r="HUU17" s="383"/>
      <c r="HUV17" s="383"/>
      <c r="HUW17" s="383"/>
      <c r="HUX17" s="383"/>
      <c r="HUY17" s="383"/>
      <c r="HUZ17" s="383"/>
      <c r="HVA17" s="383"/>
      <c r="HVB17" s="383"/>
      <c r="HVC17" s="383"/>
      <c r="HVD17" s="383"/>
      <c r="HVE17" s="383"/>
      <c r="HVF17" s="383"/>
      <c r="HVG17" s="383"/>
      <c r="HVH17" s="383"/>
      <c r="HVI17" s="383"/>
      <c r="HVJ17" s="383"/>
      <c r="HVK17" s="383"/>
      <c r="HVL17" s="383"/>
      <c r="HVM17" s="383"/>
      <c r="HVN17" s="383"/>
      <c r="HVO17" s="383"/>
      <c r="HVP17" s="383"/>
      <c r="HVQ17" s="383"/>
      <c r="HVR17" s="383"/>
      <c r="HVS17" s="383"/>
      <c r="HVT17" s="383"/>
      <c r="HVU17" s="383"/>
      <c r="HVV17" s="383"/>
      <c r="HVW17" s="383"/>
      <c r="HVX17" s="383"/>
      <c r="HVY17" s="383"/>
      <c r="HVZ17" s="383"/>
      <c r="HWA17" s="383"/>
      <c r="HWB17" s="383"/>
      <c r="HWC17" s="383"/>
      <c r="HWD17" s="383"/>
      <c r="HWE17" s="383"/>
      <c r="HWF17" s="383"/>
      <c r="HWG17" s="383"/>
      <c r="HWH17" s="383"/>
      <c r="HWI17" s="383"/>
      <c r="HWJ17" s="383"/>
      <c r="HWK17" s="383"/>
      <c r="HWL17" s="383"/>
      <c r="HWM17" s="383"/>
      <c r="HWN17" s="383"/>
      <c r="HWO17" s="383"/>
      <c r="HWP17" s="383"/>
      <c r="HWQ17" s="383"/>
      <c r="HWR17" s="383"/>
      <c r="HWS17" s="383"/>
      <c r="HWT17" s="383"/>
      <c r="HWU17" s="383"/>
      <c r="HWV17" s="383"/>
      <c r="HWW17" s="383"/>
      <c r="HWX17" s="383"/>
      <c r="HWY17" s="383"/>
      <c r="HWZ17" s="383"/>
      <c r="HXA17" s="383"/>
      <c r="HXB17" s="383"/>
      <c r="HXC17" s="383"/>
      <c r="HXD17" s="383"/>
      <c r="HXE17" s="383"/>
      <c r="HXF17" s="383"/>
      <c r="HXG17" s="383"/>
      <c r="HXH17" s="383"/>
      <c r="HXI17" s="383"/>
      <c r="HXJ17" s="383"/>
      <c r="HXK17" s="383"/>
      <c r="HXL17" s="383"/>
      <c r="HXM17" s="383"/>
      <c r="HXN17" s="383"/>
      <c r="HXO17" s="383"/>
      <c r="HXP17" s="383"/>
      <c r="HXQ17" s="383"/>
      <c r="HXR17" s="383"/>
      <c r="HXS17" s="383"/>
      <c r="HXT17" s="383"/>
      <c r="HXU17" s="383"/>
      <c r="HXV17" s="383"/>
      <c r="HXW17" s="383"/>
      <c r="HXX17" s="383"/>
      <c r="HXY17" s="383"/>
      <c r="HXZ17" s="383"/>
      <c r="HYA17" s="383"/>
      <c r="HYB17" s="383"/>
      <c r="HYC17" s="383"/>
      <c r="HYD17" s="383"/>
      <c r="HYE17" s="383"/>
      <c r="HYF17" s="383"/>
      <c r="HYG17" s="383"/>
      <c r="HYH17" s="383"/>
      <c r="HYI17" s="383"/>
      <c r="HYJ17" s="383"/>
      <c r="HYK17" s="383"/>
      <c r="HYL17" s="383"/>
      <c r="HYM17" s="383"/>
      <c r="HYN17" s="383"/>
      <c r="HYO17" s="383"/>
      <c r="HYP17" s="383"/>
      <c r="HYQ17" s="383"/>
      <c r="HYR17" s="383"/>
      <c r="HYS17" s="383"/>
      <c r="HYT17" s="383"/>
      <c r="HYU17" s="383"/>
      <c r="HYV17" s="383"/>
      <c r="HYW17" s="383"/>
      <c r="HYX17" s="383"/>
      <c r="HYY17" s="383"/>
      <c r="HYZ17" s="383"/>
      <c r="HZA17" s="383"/>
      <c r="HZB17" s="383"/>
      <c r="HZC17" s="383"/>
      <c r="HZD17" s="383"/>
      <c r="HZE17" s="383"/>
      <c r="HZF17" s="383"/>
      <c r="HZG17" s="383"/>
      <c r="HZH17" s="383"/>
      <c r="HZI17" s="383"/>
      <c r="HZJ17" s="383"/>
      <c r="HZK17" s="383"/>
      <c r="HZL17" s="383"/>
      <c r="HZM17" s="383"/>
      <c r="HZN17" s="383"/>
      <c r="HZO17" s="383"/>
      <c r="HZP17" s="383"/>
      <c r="HZQ17" s="383"/>
      <c r="HZR17" s="383"/>
      <c r="HZS17" s="383"/>
      <c r="HZT17" s="383"/>
      <c r="HZU17" s="383"/>
      <c r="HZV17" s="383"/>
      <c r="HZW17" s="383"/>
      <c r="HZX17" s="383"/>
      <c r="HZY17" s="383"/>
      <c r="HZZ17" s="383"/>
      <c r="IAA17" s="383"/>
      <c r="IAB17" s="383"/>
      <c r="IAC17" s="383"/>
      <c r="IAD17" s="383"/>
      <c r="IAE17" s="383"/>
      <c r="IAF17" s="383"/>
      <c r="IAG17" s="383"/>
      <c r="IAH17" s="383"/>
      <c r="IAI17" s="383"/>
      <c r="IAJ17" s="383"/>
      <c r="IAK17" s="383"/>
      <c r="IAL17" s="383"/>
      <c r="IAM17" s="383"/>
      <c r="IAN17" s="383"/>
      <c r="IAO17" s="383"/>
      <c r="IAP17" s="383"/>
      <c r="IAQ17" s="383"/>
      <c r="IAR17" s="383"/>
      <c r="IAS17" s="383"/>
      <c r="IAT17" s="383"/>
      <c r="IAU17" s="383"/>
      <c r="IAV17" s="383"/>
      <c r="IAW17" s="383"/>
      <c r="IAX17" s="383"/>
      <c r="IAY17" s="383"/>
      <c r="IAZ17" s="383"/>
      <c r="IBA17" s="383"/>
      <c r="IBB17" s="383"/>
      <c r="IBC17" s="383"/>
      <c r="IBD17" s="383"/>
      <c r="IBE17" s="383"/>
      <c r="IBF17" s="383"/>
      <c r="IBG17" s="383"/>
      <c r="IBH17" s="383"/>
      <c r="IBI17" s="383"/>
      <c r="IBJ17" s="383"/>
      <c r="IBK17" s="383"/>
      <c r="IBL17" s="383"/>
      <c r="IBM17" s="383"/>
      <c r="IBN17" s="383"/>
      <c r="IBO17" s="383"/>
      <c r="IBP17" s="383"/>
      <c r="IBQ17" s="383"/>
      <c r="IBR17" s="383"/>
      <c r="IBS17" s="383"/>
      <c r="IBT17" s="383"/>
      <c r="IBU17" s="383"/>
      <c r="IBV17" s="383"/>
      <c r="IBW17" s="383"/>
      <c r="IBX17" s="383"/>
      <c r="IBY17" s="383"/>
      <c r="IBZ17" s="383"/>
      <c r="ICA17" s="383"/>
      <c r="ICB17" s="383"/>
      <c r="ICC17" s="383"/>
      <c r="ICD17" s="383"/>
      <c r="ICE17" s="383"/>
      <c r="ICF17" s="383"/>
      <c r="ICG17" s="383"/>
      <c r="ICH17" s="383"/>
      <c r="ICI17" s="383"/>
      <c r="ICJ17" s="383"/>
      <c r="ICK17" s="383"/>
      <c r="ICL17" s="383"/>
      <c r="ICM17" s="383"/>
      <c r="ICN17" s="383"/>
      <c r="ICO17" s="383"/>
      <c r="ICP17" s="383"/>
      <c r="ICQ17" s="383"/>
      <c r="ICR17" s="383"/>
      <c r="ICS17" s="383"/>
      <c r="ICT17" s="383"/>
      <c r="ICU17" s="383"/>
      <c r="ICV17" s="383"/>
      <c r="ICW17" s="383"/>
      <c r="ICX17" s="383"/>
      <c r="ICY17" s="383"/>
      <c r="ICZ17" s="383"/>
      <c r="IDA17" s="383"/>
      <c r="IDB17" s="383"/>
      <c r="IDC17" s="383"/>
      <c r="IDD17" s="383"/>
      <c r="IDE17" s="383"/>
      <c r="IDF17" s="383"/>
      <c r="IDG17" s="383"/>
      <c r="IDH17" s="383"/>
      <c r="IDI17" s="383"/>
      <c r="IDJ17" s="383"/>
      <c r="IDK17" s="383"/>
      <c r="IDL17" s="383"/>
      <c r="IDM17" s="383"/>
      <c r="IDN17" s="383"/>
      <c r="IDO17" s="383"/>
      <c r="IDP17" s="383"/>
      <c r="IDQ17" s="383"/>
      <c r="IDR17" s="383"/>
      <c r="IDS17" s="383"/>
      <c r="IDT17" s="383"/>
      <c r="IDU17" s="383"/>
      <c r="IDV17" s="383"/>
      <c r="IDW17" s="383"/>
      <c r="IDX17" s="383"/>
      <c r="IDY17" s="383"/>
      <c r="IDZ17" s="383"/>
      <c r="IEA17" s="383"/>
      <c r="IEB17" s="383"/>
      <c r="IEC17" s="383"/>
      <c r="IED17" s="383"/>
      <c r="IEE17" s="383"/>
      <c r="IEF17" s="383"/>
      <c r="IEG17" s="383"/>
      <c r="IEH17" s="383"/>
      <c r="IEI17" s="383"/>
      <c r="IEJ17" s="383"/>
      <c r="IEK17" s="383"/>
      <c r="IEL17" s="383"/>
      <c r="IEM17" s="383"/>
      <c r="IEN17" s="383"/>
      <c r="IEO17" s="383"/>
      <c r="IEP17" s="383"/>
      <c r="IEQ17" s="383"/>
      <c r="IER17" s="383"/>
      <c r="IES17" s="383"/>
      <c r="IET17" s="383"/>
      <c r="IEU17" s="383"/>
      <c r="IEV17" s="383"/>
      <c r="IEW17" s="383"/>
      <c r="IEX17" s="383"/>
      <c r="IEY17" s="383"/>
      <c r="IEZ17" s="383"/>
      <c r="IFA17" s="383"/>
      <c r="IFB17" s="383"/>
      <c r="IFC17" s="383"/>
      <c r="IFD17" s="383"/>
      <c r="IFE17" s="383"/>
      <c r="IFF17" s="383"/>
      <c r="IFG17" s="383"/>
      <c r="IFH17" s="383"/>
      <c r="IFI17" s="383"/>
      <c r="IFJ17" s="383"/>
      <c r="IFK17" s="383"/>
      <c r="IFL17" s="383"/>
      <c r="IFM17" s="383"/>
      <c r="IFN17" s="383"/>
      <c r="IFO17" s="383"/>
      <c r="IFP17" s="383"/>
      <c r="IFQ17" s="383"/>
      <c r="IFR17" s="383"/>
      <c r="IFS17" s="383"/>
      <c r="IFT17" s="383"/>
      <c r="IFU17" s="383"/>
      <c r="IFV17" s="383"/>
      <c r="IFW17" s="383"/>
      <c r="IFX17" s="383"/>
      <c r="IFY17" s="383"/>
      <c r="IFZ17" s="383"/>
      <c r="IGA17" s="383"/>
      <c r="IGB17" s="383"/>
      <c r="IGC17" s="383"/>
      <c r="IGD17" s="383"/>
      <c r="IGE17" s="383"/>
      <c r="IGF17" s="383"/>
      <c r="IGG17" s="383"/>
      <c r="IGH17" s="383"/>
      <c r="IGI17" s="383"/>
      <c r="IGJ17" s="383"/>
      <c r="IGK17" s="383"/>
      <c r="IGL17" s="383"/>
      <c r="IGM17" s="383"/>
      <c r="IGN17" s="383"/>
      <c r="IGO17" s="383"/>
      <c r="IGP17" s="383"/>
      <c r="IGQ17" s="383"/>
      <c r="IGR17" s="383"/>
      <c r="IGS17" s="383"/>
      <c r="IGT17" s="383"/>
      <c r="IGU17" s="383"/>
      <c r="IGV17" s="383"/>
      <c r="IGW17" s="383"/>
      <c r="IGX17" s="383"/>
      <c r="IGY17" s="383"/>
      <c r="IGZ17" s="383"/>
      <c r="IHA17" s="383"/>
      <c r="IHB17" s="383"/>
      <c r="IHC17" s="383"/>
      <c r="IHD17" s="383"/>
      <c r="IHE17" s="383"/>
      <c r="IHF17" s="383"/>
      <c r="IHG17" s="383"/>
      <c r="IHH17" s="383"/>
      <c r="IHI17" s="383"/>
      <c r="IHJ17" s="383"/>
      <c r="IHK17" s="383"/>
      <c r="IHL17" s="383"/>
      <c r="IHM17" s="383"/>
      <c r="IHN17" s="383"/>
      <c r="IHO17" s="383"/>
      <c r="IHP17" s="383"/>
      <c r="IHQ17" s="383"/>
      <c r="IHR17" s="383"/>
      <c r="IHS17" s="383"/>
      <c r="IHT17" s="383"/>
      <c r="IHU17" s="383"/>
      <c r="IHV17" s="383"/>
      <c r="IHW17" s="383"/>
      <c r="IHX17" s="383"/>
      <c r="IHY17" s="383"/>
      <c r="IHZ17" s="383"/>
      <c r="IIA17" s="383"/>
      <c r="IIB17" s="383"/>
      <c r="IIC17" s="383"/>
      <c r="IID17" s="383"/>
      <c r="IIE17" s="383"/>
      <c r="IIF17" s="383"/>
      <c r="IIG17" s="383"/>
      <c r="IIH17" s="383"/>
      <c r="III17" s="383"/>
      <c r="IIJ17" s="383"/>
      <c r="IIK17" s="383"/>
      <c r="IIL17" s="383"/>
      <c r="IIM17" s="383"/>
      <c r="IIN17" s="383"/>
      <c r="IIO17" s="383"/>
      <c r="IIP17" s="383"/>
      <c r="IIQ17" s="383"/>
      <c r="IIR17" s="383"/>
      <c r="IIS17" s="383"/>
      <c r="IIT17" s="383"/>
      <c r="IIU17" s="383"/>
      <c r="IIV17" s="383"/>
      <c r="IIW17" s="383"/>
      <c r="IIX17" s="383"/>
      <c r="IIY17" s="383"/>
      <c r="IIZ17" s="383"/>
      <c r="IJA17" s="383"/>
      <c r="IJB17" s="383"/>
      <c r="IJC17" s="383"/>
      <c r="IJD17" s="383"/>
      <c r="IJE17" s="383"/>
      <c r="IJF17" s="383"/>
      <c r="IJG17" s="383"/>
      <c r="IJH17" s="383"/>
      <c r="IJI17" s="383"/>
      <c r="IJJ17" s="383"/>
      <c r="IJK17" s="383"/>
      <c r="IJL17" s="383"/>
      <c r="IJM17" s="383"/>
      <c r="IJN17" s="383"/>
      <c r="IJO17" s="383"/>
      <c r="IJP17" s="383"/>
      <c r="IJQ17" s="383"/>
      <c r="IJR17" s="383"/>
      <c r="IJS17" s="383"/>
      <c r="IJT17" s="383"/>
      <c r="IJU17" s="383"/>
      <c r="IJV17" s="383"/>
      <c r="IJW17" s="383"/>
      <c r="IJX17" s="383"/>
      <c r="IJY17" s="383"/>
      <c r="IJZ17" s="383"/>
      <c r="IKA17" s="383"/>
      <c r="IKB17" s="383"/>
      <c r="IKC17" s="383"/>
      <c r="IKD17" s="383"/>
      <c r="IKE17" s="383"/>
      <c r="IKF17" s="383"/>
      <c r="IKG17" s="383"/>
      <c r="IKH17" s="383"/>
      <c r="IKI17" s="383"/>
      <c r="IKJ17" s="383"/>
      <c r="IKK17" s="383"/>
      <c r="IKL17" s="383"/>
      <c r="IKM17" s="383"/>
      <c r="IKN17" s="383"/>
      <c r="IKO17" s="383"/>
      <c r="IKP17" s="383"/>
      <c r="IKQ17" s="383"/>
      <c r="IKR17" s="383"/>
      <c r="IKS17" s="383"/>
      <c r="IKT17" s="383"/>
      <c r="IKU17" s="383"/>
      <c r="IKV17" s="383"/>
      <c r="IKW17" s="383"/>
      <c r="IKX17" s="383"/>
      <c r="IKY17" s="383"/>
      <c r="IKZ17" s="383"/>
      <c r="ILA17" s="383"/>
      <c r="ILB17" s="383"/>
      <c r="ILC17" s="383"/>
      <c r="ILD17" s="383"/>
      <c r="ILE17" s="383"/>
      <c r="ILF17" s="383"/>
      <c r="ILG17" s="383"/>
      <c r="ILH17" s="383"/>
      <c r="ILI17" s="383"/>
      <c r="ILJ17" s="383"/>
      <c r="ILK17" s="383"/>
      <c r="ILL17" s="383"/>
      <c r="ILM17" s="383"/>
      <c r="ILN17" s="383"/>
      <c r="ILO17" s="383"/>
      <c r="ILP17" s="383"/>
      <c r="ILQ17" s="383"/>
      <c r="ILR17" s="383"/>
      <c r="ILS17" s="383"/>
      <c r="ILT17" s="383"/>
      <c r="ILU17" s="383"/>
      <c r="ILV17" s="383"/>
      <c r="ILW17" s="383"/>
      <c r="ILX17" s="383"/>
      <c r="ILY17" s="383"/>
      <c r="ILZ17" s="383"/>
      <c r="IMA17" s="383"/>
      <c r="IMB17" s="383"/>
      <c r="IMC17" s="383"/>
      <c r="IMD17" s="383"/>
      <c r="IME17" s="383"/>
      <c r="IMF17" s="383"/>
      <c r="IMG17" s="383"/>
      <c r="IMH17" s="383"/>
      <c r="IMI17" s="383"/>
      <c r="IMJ17" s="383"/>
      <c r="IMK17" s="383"/>
      <c r="IML17" s="383"/>
      <c r="IMM17" s="383"/>
      <c r="IMN17" s="383"/>
      <c r="IMO17" s="383"/>
      <c r="IMP17" s="383"/>
      <c r="IMQ17" s="383"/>
      <c r="IMR17" s="383"/>
      <c r="IMS17" s="383"/>
      <c r="IMT17" s="383"/>
      <c r="IMU17" s="383"/>
      <c r="IMV17" s="383"/>
      <c r="IMW17" s="383"/>
      <c r="IMX17" s="383"/>
      <c r="IMY17" s="383"/>
      <c r="IMZ17" s="383"/>
      <c r="INA17" s="383"/>
      <c r="INB17" s="383"/>
      <c r="INC17" s="383"/>
      <c r="IND17" s="383"/>
      <c r="INE17" s="383"/>
      <c r="INF17" s="383"/>
      <c r="ING17" s="383"/>
      <c r="INH17" s="383"/>
      <c r="INI17" s="383"/>
      <c r="INJ17" s="383"/>
      <c r="INK17" s="383"/>
      <c r="INL17" s="383"/>
      <c r="INM17" s="383"/>
      <c r="INN17" s="383"/>
      <c r="INO17" s="383"/>
      <c r="INP17" s="383"/>
      <c r="INQ17" s="383"/>
      <c r="INR17" s="383"/>
      <c r="INS17" s="383"/>
      <c r="INT17" s="383"/>
      <c r="INU17" s="383"/>
      <c r="INV17" s="383"/>
      <c r="INW17" s="383"/>
      <c r="INX17" s="383"/>
      <c r="INY17" s="383"/>
      <c r="INZ17" s="383"/>
      <c r="IOA17" s="383"/>
      <c r="IOB17" s="383"/>
      <c r="IOC17" s="383"/>
      <c r="IOD17" s="383"/>
      <c r="IOE17" s="383"/>
      <c r="IOF17" s="383"/>
      <c r="IOG17" s="383"/>
      <c r="IOH17" s="383"/>
      <c r="IOI17" s="383"/>
      <c r="IOJ17" s="383"/>
      <c r="IOK17" s="383"/>
      <c r="IOL17" s="383"/>
      <c r="IOM17" s="383"/>
      <c r="ION17" s="383"/>
      <c r="IOO17" s="383"/>
      <c r="IOP17" s="383"/>
      <c r="IOQ17" s="383"/>
      <c r="IOR17" s="383"/>
      <c r="IOS17" s="383"/>
      <c r="IOT17" s="383"/>
      <c r="IOU17" s="383"/>
      <c r="IOV17" s="383"/>
      <c r="IOW17" s="383"/>
      <c r="IOX17" s="383"/>
      <c r="IOY17" s="383"/>
      <c r="IOZ17" s="383"/>
      <c r="IPA17" s="383"/>
      <c r="IPB17" s="383"/>
      <c r="IPC17" s="383"/>
      <c r="IPD17" s="383"/>
      <c r="IPE17" s="383"/>
      <c r="IPF17" s="383"/>
      <c r="IPG17" s="383"/>
      <c r="IPH17" s="383"/>
      <c r="IPI17" s="383"/>
      <c r="IPJ17" s="383"/>
      <c r="IPK17" s="383"/>
      <c r="IPL17" s="383"/>
      <c r="IPM17" s="383"/>
      <c r="IPN17" s="383"/>
      <c r="IPO17" s="383"/>
      <c r="IPP17" s="383"/>
      <c r="IPQ17" s="383"/>
      <c r="IPR17" s="383"/>
      <c r="IPS17" s="383"/>
      <c r="IPT17" s="383"/>
      <c r="IPU17" s="383"/>
      <c r="IPV17" s="383"/>
      <c r="IPW17" s="383"/>
      <c r="IPX17" s="383"/>
      <c r="IPY17" s="383"/>
      <c r="IPZ17" s="383"/>
      <c r="IQA17" s="383"/>
      <c r="IQB17" s="383"/>
      <c r="IQC17" s="383"/>
      <c r="IQD17" s="383"/>
      <c r="IQE17" s="383"/>
      <c r="IQF17" s="383"/>
      <c r="IQG17" s="383"/>
      <c r="IQH17" s="383"/>
      <c r="IQI17" s="383"/>
      <c r="IQJ17" s="383"/>
      <c r="IQK17" s="383"/>
      <c r="IQL17" s="383"/>
      <c r="IQM17" s="383"/>
      <c r="IQN17" s="383"/>
      <c r="IQO17" s="383"/>
      <c r="IQP17" s="383"/>
      <c r="IQQ17" s="383"/>
      <c r="IQR17" s="383"/>
      <c r="IQS17" s="383"/>
      <c r="IQT17" s="383"/>
      <c r="IQU17" s="383"/>
      <c r="IQV17" s="383"/>
      <c r="IQW17" s="383"/>
      <c r="IQX17" s="383"/>
      <c r="IQY17" s="383"/>
      <c r="IQZ17" s="383"/>
      <c r="IRA17" s="383"/>
      <c r="IRB17" s="383"/>
      <c r="IRC17" s="383"/>
      <c r="IRD17" s="383"/>
      <c r="IRE17" s="383"/>
      <c r="IRF17" s="383"/>
      <c r="IRG17" s="383"/>
      <c r="IRH17" s="383"/>
      <c r="IRI17" s="383"/>
      <c r="IRJ17" s="383"/>
      <c r="IRK17" s="383"/>
      <c r="IRL17" s="383"/>
      <c r="IRM17" s="383"/>
      <c r="IRN17" s="383"/>
      <c r="IRO17" s="383"/>
      <c r="IRP17" s="383"/>
      <c r="IRQ17" s="383"/>
      <c r="IRR17" s="383"/>
      <c r="IRS17" s="383"/>
      <c r="IRT17" s="383"/>
      <c r="IRU17" s="383"/>
      <c r="IRV17" s="383"/>
      <c r="IRW17" s="383"/>
      <c r="IRX17" s="383"/>
      <c r="IRY17" s="383"/>
      <c r="IRZ17" s="383"/>
      <c r="ISA17" s="383"/>
      <c r="ISB17" s="383"/>
      <c r="ISC17" s="383"/>
      <c r="ISD17" s="383"/>
      <c r="ISE17" s="383"/>
      <c r="ISF17" s="383"/>
      <c r="ISG17" s="383"/>
      <c r="ISH17" s="383"/>
      <c r="ISI17" s="383"/>
      <c r="ISJ17" s="383"/>
      <c r="ISK17" s="383"/>
      <c r="ISL17" s="383"/>
      <c r="ISM17" s="383"/>
      <c r="ISN17" s="383"/>
      <c r="ISO17" s="383"/>
      <c r="ISP17" s="383"/>
      <c r="ISQ17" s="383"/>
      <c r="ISR17" s="383"/>
      <c r="ISS17" s="383"/>
      <c r="IST17" s="383"/>
      <c r="ISU17" s="383"/>
      <c r="ISV17" s="383"/>
      <c r="ISW17" s="383"/>
      <c r="ISX17" s="383"/>
      <c r="ISY17" s="383"/>
      <c r="ISZ17" s="383"/>
      <c r="ITA17" s="383"/>
      <c r="ITB17" s="383"/>
      <c r="ITC17" s="383"/>
      <c r="ITD17" s="383"/>
      <c r="ITE17" s="383"/>
      <c r="ITF17" s="383"/>
      <c r="ITG17" s="383"/>
      <c r="ITH17" s="383"/>
      <c r="ITI17" s="383"/>
      <c r="ITJ17" s="383"/>
      <c r="ITK17" s="383"/>
      <c r="ITL17" s="383"/>
      <c r="ITM17" s="383"/>
      <c r="ITN17" s="383"/>
      <c r="ITO17" s="383"/>
      <c r="ITP17" s="383"/>
      <c r="ITQ17" s="383"/>
      <c r="ITR17" s="383"/>
      <c r="ITS17" s="383"/>
      <c r="ITT17" s="383"/>
      <c r="ITU17" s="383"/>
      <c r="ITV17" s="383"/>
      <c r="ITW17" s="383"/>
      <c r="ITX17" s="383"/>
      <c r="ITY17" s="383"/>
      <c r="ITZ17" s="383"/>
      <c r="IUA17" s="383"/>
      <c r="IUB17" s="383"/>
      <c r="IUC17" s="383"/>
      <c r="IUD17" s="383"/>
      <c r="IUE17" s="383"/>
      <c r="IUF17" s="383"/>
      <c r="IUG17" s="383"/>
      <c r="IUH17" s="383"/>
      <c r="IUI17" s="383"/>
      <c r="IUJ17" s="383"/>
      <c r="IUK17" s="383"/>
      <c r="IUL17" s="383"/>
      <c r="IUM17" s="383"/>
      <c r="IUN17" s="383"/>
      <c r="IUO17" s="383"/>
      <c r="IUP17" s="383"/>
      <c r="IUQ17" s="383"/>
      <c r="IUR17" s="383"/>
      <c r="IUS17" s="383"/>
      <c r="IUT17" s="383"/>
      <c r="IUU17" s="383"/>
      <c r="IUV17" s="383"/>
      <c r="IUW17" s="383"/>
      <c r="IUX17" s="383"/>
      <c r="IUY17" s="383"/>
      <c r="IUZ17" s="383"/>
      <c r="IVA17" s="383"/>
      <c r="IVB17" s="383"/>
      <c r="IVC17" s="383"/>
      <c r="IVD17" s="383"/>
      <c r="IVE17" s="383"/>
      <c r="IVF17" s="383"/>
      <c r="IVG17" s="383"/>
      <c r="IVH17" s="383"/>
      <c r="IVI17" s="383"/>
      <c r="IVJ17" s="383"/>
      <c r="IVK17" s="383"/>
      <c r="IVL17" s="383"/>
      <c r="IVM17" s="383"/>
      <c r="IVN17" s="383"/>
      <c r="IVO17" s="383"/>
      <c r="IVP17" s="383"/>
      <c r="IVQ17" s="383"/>
      <c r="IVR17" s="383"/>
      <c r="IVS17" s="383"/>
      <c r="IVT17" s="383"/>
      <c r="IVU17" s="383"/>
      <c r="IVV17" s="383"/>
      <c r="IVW17" s="383"/>
      <c r="IVX17" s="383"/>
      <c r="IVY17" s="383"/>
      <c r="IVZ17" s="383"/>
      <c r="IWA17" s="383"/>
      <c r="IWB17" s="383"/>
      <c r="IWC17" s="383"/>
      <c r="IWD17" s="383"/>
      <c r="IWE17" s="383"/>
      <c r="IWF17" s="383"/>
      <c r="IWG17" s="383"/>
      <c r="IWH17" s="383"/>
      <c r="IWI17" s="383"/>
      <c r="IWJ17" s="383"/>
      <c r="IWK17" s="383"/>
      <c r="IWL17" s="383"/>
      <c r="IWM17" s="383"/>
      <c r="IWN17" s="383"/>
      <c r="IWO17" s="383"/>
      <c r="IWP17" s="383"/>
      <c r="IWQ17" s="383"/>
      <c r="IWR17" s="383"/>
      <c r="IWS17" s="383"/>
      <c r="IWT17" s="383"/>
      <c r="IWU17" s="383"/>
      <c r="IWV17" s="383"/>
      <c r="IWW17" s="383"/>
      <c r="IWX17" s="383"/>
      <c r="IWY17" s="383"/>
      <c r="IWZ17" s="383"/>
      <c r="IXA17" s="383"/>
      <c r="IXB17" s="383"/>
      <c r="IXC17" s="383"/>
      <c r="IXD17" s="383"/>
      <c r="IXE17" s="383"/>
      <c r="IXF17" s="383"/>
      <c r="IXG17" s="383"/>
      <c r="IXH17" s="383"/>
      <c r="IXI17" s="383"/>
      <c r="IXJ17" s="383"/>
      <c r="IXK17" s="383"/>
      <c r="IXL17" s="383"/>
      <c r="IXM17" s="383"/>
      <c r="IXN17" s="383"/>
      <c r="IXO17" s="383"/>
      <c r="IXP17" s="383"/>
      <c r="IXQ17" s="383"/>
      <c r="IXR17" s="383"/>
      <c r="IXS17" s="383"/>
      <c r="IXT17" s="383"/>
      <c r="IXU17" s="383"/>
      <c r="IXV17" s="383"/>
      <c r="IXW17" s="383"/>
      <c r="IXX17" s="383"/>
      <c r="IXY17" s="383"/>
      <c r="IXZ17" s="383"/>
      <c r="IYA17" s="383"/>
      <c r="IYB17" s="383"/>
      <c r="IYC17" s="383"/>
      <c r="IYD17" s="383"/>
      <c r="IYE17" s="383"/>
      <c r="IYF17" s="383"/>
      <c r="IYG17" s="383"/>
      <c r="IYH17" s="383"/>
      <c r="IYI17" s="383"/>
      <c r="IYJ17" s="383"/>
      <c r="IYK17" s="383"/>
      <c r="IYL17" s="383"/>
      <c r="IYM17" s="383"/>
      <c r="IYN17" s="383"/>
      <c r="IYO17" s="383"/>
      <c r="IYP17" s="383"/>
      <c r="IYQ17" s="383"/>
      <c r="IYR17" s="383"/>
      <c r="IYS17" s="383"/>
      <c r="IYT17" s="383"/>
      <c r="IYU17" s="383"/>
      <c r="IYV17" s="383"/>
      <c r="IYW17" s="383"/>
      <c r="IYX17" s="383"/>
      <c r="IYY17" s="383"/>
      <c r="IYZ17" s="383"/>
      <c r="IZA17" s="383"/>
      <c r="IZB17" s="383"/>
      <c r="IZC17" s="383"/>
      <c r="IZD17" s="383"/>
      <c r="IZE17" s="383"/>
      <c r="IZF17" s="383"/>
      <c r="IZG17" s="383"/>
      <c r="IZH17" s="383"/>
      <c r="IZI17" s="383"/>
      <c r="IZJ17" s="383"/>
      <c r="IZK17" s="383"/>
      <c r="IZL17" s="383"/>
      <c r="IZM17" s="383"/>
      <c r="IZN17" s="383"/>
      <c r="IZO17" s="383"/>
      <c r="IZP17" s="383"/>
      <c r="IZQ17" s="383"/>
      <c r="IZR17" s="383"/>
      <c r="IZS17" s="383"/>
      <c r="IZT17" s="383"/>
      <c r="IZU17" s="383"/>
      <c r="IZV17" s="383"/>
      <c r="IZW17" s="383"/>
      <c r="IZX17" s="383"/>
      <c r="IZY17" s="383"/>
      <c r="IZZ17" s="383"/>
      <c r="JAA17" s="383"/>
      <c r="JAB17" s="383"/>
      <c r="JAC17" s="383"/>
      <c r="JAD17" s="383"/>
      <c r="JAE17" s="383"/>
      <c r="JAF17" s="383"/>
      <c r="JAG17" s="383"/>
      <c r="JAH17" s="383"/>
      <c r="JAI17" s="383"/>
      <c r="JAJ17" s="383"/>
      <c r="JAK17" s="383"/>
      <c r="JAL17" s="383"/>
      <c r="JAM17" s="383"/>
      <c r="JAN17" s="383"/>
      <c r="JAO17" s="383"/>
      <c r="JAP17" s="383"/>
      <c r="JAQ17" s="383"/>
      <c r="JAR17" s="383"/>
      <c r="JAS17" s="383"/>
      <c r="JAT17" s="383"/>
      <c r="JAU17" s="383"/>
      <c r="JAV17" s="383"/>
      <c r="JAW17" s="383"/>
      <c r="JAX17" s="383"/>
      <c r="JAY17" s="383"/>
      <c r="JAZ17" s="383"/>
      <c r="JBA17" s="383"/>
      <c r="JBB17" s="383"/>
      <c r="JBC17" s="383"/>
      <c r="JBD17" s="383"/>
      <c r="JBE17" s="383"/>
      <c r="JBF17" s="383"/>
      <c r="JBG17" s="383"/>
      <c r="JBH17" s="383"/>
      <c r="JBI17" s="383"/>
      <c r="JBJ17" s="383"/>
      <c r="JBK17" s="383"/>
      <c r="JBL17" s="383"/>
      <c r="JBM17" s="383"/>
      <c r="JBN17" s="383"/>
      <c r="JBO17" s="383"/>
      <c r="JBP17" s="383"/>
      <c r="JBQ17" s="383"/>
      <c r="JBR17" s="383"/>
      <c r="JBS17" s="383"/>
      <c r="JBT17" s="383"/>
      <c r="JBU17" s="383"/>
      <c r="JBV17" s="383"/>
      <c r="JBW17" s="383"/>
      <c r="JBX17" s="383"/>
      <c r="JBY17" s="383"/>
      <c r="JBZ17" s="383"/>
      <c r="JCA17" s="383"/>
      <c r="JCB17" s="383"/>
      <c r="JCC17" s="383"/>
      <c r="JCD17" s="383"/>
      <c r="JCE17" s="383"/>
      <c r="JCF17" s="383"/>
      <c r="JCG17" s="383"/>
      <c r="JCH17" s="383"/>
      <c r="JCI17" s="383"/>
      <c r="JCJ17" s="383"/>
      <c r="JCK17" s="383"/>
      <c r="JCL17" s="383"/>
      <c r="JCM17" s="383"/>
      <c r="JCN17" s="383"/>
      <c r="JCO17" s="383"/>
      <c r="JCP17" s="383"/>
      <c r="JCQ17" s="383"/>
      <c r="JCR17" s="383"/>
      <c r="JCS17" s="383"/>
      <c r="JCT17" s="383"/>
      <c r="JCU17" s="383"/>
      <c r="JCV17" s="383"/>
      <c r="JCW17" s="383"/>
      <c r="JCX17" s="383"/>
      <c r="JCY17" s="383"/>
      <c r="JCZ17" s="383"/>
      <c r="JDA17" s="383"/>
      <c r="JDB17" s="383"/>
      <c r="JDC17" s="383"/>
      <c r="JDD17" s="383"/>
      <c r="JDE17" s="383"/>
      <c r="JDF17" s="383"/>
      <c r="JDG17" s="383"/>
      <c r="JDH17" s="383"/>
      <c r="JDI17" s="383"/>
      <c r="JDJ17" s="383"/>
      <c r="JDK17" s="383"/>
      <c r="JDL17" s="383"/>
      <c r="JDM17" s="383"/>
      <c r="JDN17" s="383"/>
      <c r="JDO17" s="383"/>
      <c r="JDP17" s="383"/>
      <c r="JDQ17" s="383"/>
      <c r="JDR17" s="383"/>
      <c r="JDS17" s="383"/>
      <c r="JDT17" s="383"/>
      <c r="JDU17" s="383"/>
      <c r="JDV17" s="383"/>
      <c r="JDW17" s="383"/>
      <c r="JDX17" s="383"/>
      <c r="JDY17" s="383"/>
      <c r="JDZ17" s="383"/>
      <c r="JEA17" s="383"/>
      <c r="JEB17" s="383"/>
      <c r="JEC17" s="383"/>
      <c r="JED17" s="383"/>
      <c r="JEE17" s="383"/>
      <c r="JEF17" s="383"/>
      <c r="JEG17" s="383"/>
      <c r="JEH17" s="383"/>
      <c r="JEI17" s="383"/>
      <c r="JEJ17" s="383"/>
      <c r="JEK17" s="383"/>
      <c r="JEL17" s="383"/>
      <c r="JEM17" s="383"/>
      <c r="JEN17" s="383"/>
      <c r="JEO17" s="383"/>
      <c r="JEP17" s="383"/>
      <c r="JEQ17" s="383"/>
      <c r="JER17" s="383"/>
      <c r="JES17" s="383"/>
      <c r="JET17" s="383"/>
      <c r="JEU17" s="383"/>
      <c r="JEV17" s="383"/>
      <c r="JEW17" s="383"/>
      <c r="JEX17" s="383"/>
      <c r="JEY17" s="383"/>
      <c r="JEZ17" s="383"/>
      <c r="JFA17" s="383"/>
      <c r="JFB17" s="383"/>
      <c r="JFC17" s="383"/>
      <c r="JFD17" s="383"/>
      <c r="JFE17" s="383"/>
      <c r="JFF17" s="383"/>
      <c r="JFG17" s="383"/>
      <c r="JFH17" s="383"/>
      <c r="JFI17" s="383"/>
      <c r="JFJ17" s="383"/>
      <c r="JFK17" s="383"/>
      <c r="JFL17" s="383"/>
      <c r="JFM17" s="383"/>
      <c r="JFN17" s="383"/>
      <c r="JFO17" s="383"/>
      <c r="JFP17" s="383"/>
      <c r="JFQ17" s="383"/>
      <c r="JFR17" s="383"/>
      <c r="JFS17" s="383"/>
      <c r="JFT17" s="383"/>
      <c r="JFU17" s="383"/>
      <c r="JFV17" s="383"/>
      <c r="JFW17" s="383"/>
      <c r="JFX17" s="383"/>
      <c r="JFY17" s="383"/>
      <c r="JFZ17" s="383"/>
      <c r="JGA17" s="383"/>
      <c r="JGB17" s="383"/>
      <c r="JGC17" s="383"/>
      <c r="JGD17" s="383"/>
      <c r="JGE17" s="383"/>
      <c r="JGF17" s="383"/>
      <c r="JGG17" s="383"/>
      <c r="JGH17" s="383"/>
      <c r="JGI17" s="383"/>
      <c r="JGJ17" s="383"/>
      <c r="JGK17" s="383"/>
      <c r="JGL17" s="383"/>
      <c r="JGM17" s="383"/>
      <c r="JGN17" s="383"/>
      <c r="JGO17" s="383"/>
      <c r="JGP17" s="383"/>
      <c r="JGQ17" s="383"/>
      <c r="JGR17" s="383"/>
      <c r="JGS17" s="383"/>
      <c r="JGT17" s="383"/>
      <c r="JGU17" s="383"/>
      <c r="JGV17" s="383"/>
      <c r="JGW17" s="383"/>
      <c r="JGX17" s="383"/>
      <c r="JGY17" s="383"/>
      <c r="JGZ17" s="383"/>
      <c r="JHA17" s="383"/>
      <c r="JHB17" s="383"/>
      <c r="JHC17" s="383"/>
      <c r="JHD17" s="383"/>
      <c r="JHE17" s="383"/>
      <c r="JHF17" s="383"/>
      <c r="JHG17" s="383"/>
      <c r="JHH17" s="383"/>
      <c r="JHI17" s="383"/>
      <c r="JHJ17" s="383"/>
      <c r="JHK17" s="383"/>
      <c r="JHL17" s="383"/>
      <c r="JHM17" s="383"/>
      <c r="JHN17" s="383"/>
      <c r="JHO17" s="383"/>
      <c r="JHP17" s="383"/>
      <c r="JHQ17" s="383"/>
      <c r="JHR17" s="383"/>
      <c r="JHS17" s="383"/>
      <c r="JHT17" s="383"/>
      <c r="JHU17" s="383"/>
      <c r="JHV17" s="383"/>
      <c r="JHW17" s="383"/>
      <c r="JHX17" s="383"/>
      <c r="JHY17" s="383"/>
      <c r="JHZ17" s="383"/>
      <c r="JIA17" s="383"/>
      <c r="JIB17" s="383"/>
      <c r="JIC17" s="383"/>
      <c r="JID17" s="383"/>
      <c r="JIE17" s="383"/>
      <c r="JIF17" s="383"/>
      <c r="JIG17" s="383"/>
      <c r="JIH17" s="383"/>
      <c r="JII17" s="383"/>
      <c r="JIJ17" s="383"/>
      <c r="JIK17" s="383"/>
      <c r="JIL17" s="383"/>
      <c r="JIM17" s="383"/>
      <c r="JIN17" s="383"/>
      <c r="JIO17" s="383"/>
      <c r="JIP17" s="383"/>
      <c r="JIQ17" s="383"/>
      <c r="JIR17" s="383"/>
      <c r="JIS17" s="383"/>
      <c r="JIT17" s="383"/>
      <c r="JIU17" s="383"/>
      <c r="JIV17" s="383"/>
      <c r="JIW17" s="383"/>
      <c r="JIX17" s="383"/>
      <c r="JIY17" s="383"/>
      <c r="JIZ17" s="383"/>
      <c r="JJA17" s="383"/>
      <c r="JJB17" s="383"/>
      <c r="JJC17" s="383"/>
      <c r="JJD17" s="383"/>
      <c r="JJE17" s="383"/>
      <c r="JJF17" s="383"/>
      <c r="JJG17" s="383"/>
      <c r="JJH17" s="383"/>
      <c r="JJI17" s="383"/>
      <c r="JJJ17" s="383"/>
      <c r="JJK17" s="383"/>
      <c r="JJL17" s="383"/>
      <c r="JJM17" s="383"/>
      <c r="JJN17" s="383"/>
      <c r="JJO17" s="383"/>
      <c r="JJP17" s="383"/>
      <c r="JJQ17" s="383"/>
      <c r="JJR17" s="383"/>
      <c r="JJS17" s="383"/>
      <c r="JJT17" s="383"/>
      <c r="JJU17" s="383"/>
      <c r="JJV17" s="383"/>
      <c r="JJW17" s="383"/>
      <c r="JJX17" s="383"/>
      <c r="JJY17" s="383"/>
      <c r="JJZ17" s="383"/>
      <c r="JKA17" s="383"/>
      <c r="JKB17" s="383"/>
      <c r="JKC17" s="383"/>
      <c r="JKD17" s="383"/>
      <c r="JKE17" s="383"/>
      <c r="JKF17" s="383"/>
      <c r="JKG17" s="383"/>
      <c r="JKH17" s="383"/>
      <c r="JKI17" s="383"/>
      <c r="JKJ17" s="383"/>
      <c r="JKK17" s="383"/>
      <c r="JKL17" s="383"/>
      <c r="JKM17" s="383"/>
      <c r="JKN17" s="383"/>
      <c r="JKO17" s="383"/>
      <c r="JKP17" s="383"/>
      <c r="JKQ17" s="383"/>
      <c r="JKR17" s="383"/>
      <c r="JKS17" s="383"/>
      <c r="JKT17" s="383"/>
      <c r="JKU17" s="383"/>
      <c r="JKV17" s="383"/>
      <c r="JKW17" s="383"/>
      <c r="JKX17" s="383"/>
      <c r="JKY17" s="383"/>
      <c r="JKZ17" s="383"/>
      <c r="JLA17" s="383"/>
      <c r="JLB17" s="383"/>
      <c r="JLC17" s="383"/>
      <c r="JLD17" s="383"/>
      <c r="JLE17" s="383"/>
      <c r="JLF17" s="383"/>
      <c r="JLG17" s="383"/>
      <c r="JLH17" s="383"/>
      <c r="JLI17" s="383"/>
      <c r="JLJ17" s="383"/>
      <c r="JLK17" s="383"/>
      <c r="JLL17" s="383"/>
      <c r="JLM17" s="383"/>
      <c r="JLN17" s="383"/>
      <c r="JLO17" s="383"/>
      <c r="JLP17" s="383"/>
      <c r="JLQ17" s="383"/>
      <c r="JLR17" s="383"/>
      <c r="JLS17" s="383"/>
      <c r="JLT17" s="383"/>
      <c r="JLU17" s="383"/>
      <c r="JLV17" s="383"/>
      <c r="JLW17" s="383"/>
      <c r="JLX17" s="383"/>
      <c r="JLY17" s="383"/>
      <c r="JLZ17" s="383"/>
      <c r="JMA17" s="383"/>
      <c r="JMB17" s="383"/>
      <c r="JMC17" s="383"/>
      <c r="JMD17" s="383"/>
      <c r="JME17" s="383"/>
      <c r="JMF17" s="383"/>
      <c r="JMG17" s="383"/>
      <c r="JMH17" s="383"/>
      <c r="JMI17" s="383"/>
      <c r="JMJ17" s="383"/>
      <c r="JMK17" s="383"/>
      <c r="JML17" s="383"/>
      <c r="JMM17" s="383"/>
      <c r="JMN17" s="383"/>
      <c r="JMO17" s="383"/>
      <c r="JMP17" s="383"/>
      <c r="JMQ17" s="383"/>
      <c r="JMR17" s="383"/>
      <c r="JMS17" s="383"/>
      <c r="JMT17" s="383"/>
      <c r="JMU17" s="383"/>
      <c r="JMV17" s="383"/>
      <c r="JMW17" s="383"/>
      <c r="JMX17" s="383"/>
      <c r="JMY17" s="383"/>
      <c r="JMZ17" s="383"/>
      <c r="JNA17" s="383"/>
      <c r="JNB17" s="383"/>
      <c r="JNC17" s="383"/>
      <c r="JND17" s="383"/>
      <c r="JNE17" s="383"/>
      <c r="JNF17" s="383"/>
      <c r="JNG17" s="383"/>
      <c r="JNH17" s="383"/>
      <c r="JNI17" s="383"/>
      <c r="JNJ17" s="383"/>
      <c r="JNK17" s="383"/>
      <c r="JNL17" s="383"/>
      <c r="JNM17" s="383"/>
      <c r="JNN17" s="383"/>
      <c r="JNO17" s="383"/>
      <c r="JNP17" s="383"/>
      <c r="JNQ17" s="383"/>
      <c r="JNR17" s="383"/>
      <c r="JNS17" s="383"/>
      <c r="JNT17" s="383"/>
      <c r="JNU17" s="383"/>
      <c r="JNV17" s="383"/>
      <c r="JNW17" s="383"/>
      <c r="JNX17" s="383"/>
      <c r="JNY17" s="383"/>
      <c r="JNZ17" s="383"/>
      <c r="JOA17" s="383"/>
      <c r="JOB17" s="383"/>
      <c r="JOC17" s="383"/>
      <c r="JOD17" s="383"/>
      <c r="JOE17" s="383"/>
      <c r="JOF17" s="383"/>
      <c r="JOG17" s="383"/>
      <c r="JOH17" s="383"/>
      <c r="JOI17" s="383"/>
      <c r="JOJ17" s="383"/>
      <c r="JOK17" s="383"/>
      <c r="JOL17" s="383"/>
      <c r="JOM17" s="383"/>
      <c r="JON17" s="383"/>
      <c r="JOO17" s="383"/>
      <c r="JOP17" s="383"/>
      <c r="JOQ17" s="383"/>
      <c r="JOR17" s="383"/>
      <c r="JOS17" s="383"/>
      <c r="JOT17" s="383"/>
      <c r="JOU17" s="383"/>
      <c r="JOV17" s="383"/>
      <c r="JOW17" s="383"/>
      <c r="JOX17" s="383"/>
      <c r="JOY17" s="383"/>
      <c r="JOZ17" s="383"/>
      <c r="JPA17" s="383"/>
      <c r="JPB17" s="383"/>
      <c r="JPC17" s="383"/>
      <c r="JPD17" s="383"/>
      <c r="JPE17" s="383"/>
      <c r="JPF17" s="383"/>
      <c r="JPG17" s="383"/>
      <c r="JPH17" s="383"/>
      <c r="JPI17" s="383"/>
      <c r="JPJ17" s="383"/>
      <c r="JPK17" s="383"/>
      <c r="JPL17" s="383"/>
      <c r="JPM17" s="383"/>
      <c r="JPN17" s="383"/>
      <c r="JPO17" s="383"/>
      <c r="JPP17" s="383"/>
      <c r="JPQ17" s="383"/>
      <c r="JPR17" s="383"/>
      <c r="JPS17" s="383"/>
      <c r="JPT17" s="383"/>
      <c r="JPU17" s="383"/>
      <c r="JPV17" s="383"/>
      <c r="JPW17" s="383"/>
      <c r="JPX17" s="383"/>
      <c r="JPY17" s="383"/>
      <c r="JPZ17" s="383"/>
      <c r="JQA17" s="383"/>
      <c r="JQB17" s="383"/>
      <c r="JQC17" s="383"/>
      <c r="JQD17" s="383"/>
      <c r="JQE17" s="383"/>
      <c r="JQF17" s="383"/>
      <c r="JQG17" s="383"/>
      <c r="JQH17" s="383"/>
      <c r="JQI17" s="383"/>
      <c r="JQJ17" s="383"/>
      <c r="JQK17" s="383"/>
      <c r="JQL17" s="383"/>
      <c r="JQM17" s="383"/>
      <c r="JQN17" s="383"/>
      <c r="JQO17" s="383"/>
      <c r="JQP17" s="383"/>
      <c r="JQQ17" s="383"/>
      <c r="JQR17" s="383"/>
      <c r="JQS17" s="383"/>
      <c r="JQT17" s="383"/>
      <c r="JQU17" s="383"/>
      <c r="JQV17" s="383"/>
      <c r="JQW17" s="383"/>
      <c r="JQX17" s="383"/>
      <c r="JQY17" s="383"/>
      <c r="JQZ17" s="383"/>
      <c r="JRA17" s="383"/>
      <c r="JRB17" s="383"/>
      <c r="JRC17" s="383"/>
      <c r="JRD17" s="383"/>
      <c r="JRE17" s="383"/>
      <c r="JRF17" s="383"/>
      <c r="JRG17" s="383"/>
      <c r="JRH17" s="383"/>
      <c r="JRI17" s="383"/>
      <c r="JRJ17" s="383"/>
      <c r="JRK17" s="383"/>
      <c r="JRL17" s="383"/>
      <c r="JRM17" s="383"/>
      <c r="JRN17" s="383"/>
      <c r="JRO17" s="383"/>
      <c r="JRP17" s="383"/>
      <c r="JRQ17" s="383"/>
      <c r="JRR17" s="383"/>
      <c r="JRS17" s="383"/>
      <c r="JRT17" s="383"/>
      <c r="JRU17" s="383"/>
      <c r="JRV17" s="383"/>
      <c r="JRW17" s="383"/>
      <c r="JRX17" s="383"/>
      <c r="JRY17" s="383"/>
      <c r="JRZ17" s="383"/>
      <c r="JSA17" s="383"/>
      <c r="JSB17" s="383"/>
      <c r="JSC17" s="383"/>
      <c r="JSD17" s="383"/>
      <c r="JSE17" s="383"/>
      <c r="JSF17" s="383"/>
      <c r="JSG17" s="383"/>
      <c r="JSH17" s="383"/>
      <c r="JSI17" s="383"/>
      <c r="JSJ17" s="383"/>
      <c r="JSK17" s="383"/>
      <c r="JSL17" s="383"/>
      <c r="JSM17" s="383"/>
      <c r="JSN17" s="383"/>
      <c r="JSO17" s="383"/>
      <c r="JSP17" s="383"/>
      <c r="JSQ17" s="383"/>
      <c r="JSR17" s="383"/>
      <c r="JSS17" s="383"/>
      <c r="JST17" s="383"/>
      <c r="JSU17" s="383"/>
      <c r="JSV17" s="383"/>
      <c r="JSW17" s="383"/>
      <c r="JSX17" s="383"/>
      <c r="JSY17" s="383"/>
      <c r="JSZ17" s="383"/>
      <c r="JTA17" s="383"/>
      <c r="JTB17" s="383"/>
      <c r="JTC17" s="383"/>
      <c r="JTD17" s="383"/>
      <c r="JTE17" s="383"/>
      <c r="JTF17" s="383"/>
      <c r="JTG17" s="383"/>
      <c r="JTH17" s="383"/>
      <c r="JTI17" s="383"/>
      <c r="JTJ17" s="383"/>
      <c r="JTK17" s="383"/>
      <c r="JTL17" s="383"/>
      <c r="JTM17" s="383"/>
      <c r="JTN17" s="383"/>
      <c r="JTO17" s="383"/>
      <c r="JTP17" s="383"/>
      <c r="JTQ17" s="383"/>
      <c r="JTR17" s="383"/>
      <c r="JTS17" s="383"/>
      <c r="JTT17" s="383"/>
      <c r="JTU17" s="383"/>
      <c r="JTV17" s="383"/>
      <c r="JTW17" s="383"/>
      <c r="JTX17" s="383"/>
      <c r="JTY17" s="383"/>
      <c r="JTZ17" s="383"/>
      <c r="JUA17" s="383"/>
      <c r="JUB17" s="383"/>
      <c r="JUC17" s="383"/>
      <c r="JUD17" s="383"/>
      <c r="JUE17" s="383"/>
      <c r="JUF17" s="383"/>
      <c r="JUG17" s="383"/>
      <c r="JUH17" s="383"/>
      <c r="JUI17" s="383"/>
      <c r="JUJ17" s="383"/>
      <c r="JUK17" s="383"/>
      <c r="JUL17" s="383"/>
      <c r="JUM17" s="383"/>
      <c r="JUN17" s="383"/>
      <c r="JUO17" s="383"/>
      <c r="JUP17" s="383"/>
      <c r="JUQ17" s="383"/>
      <c r="JUR17" s="383"/>
      <c r="JUS17" s="383"/>
      <c r="JUT17" s="383"/>
      <c r="JUU17" s="383"/>
      <c r="JUV17" s="383"/>
      <c r="JUW17" s="383"/>
      <c r="JUX17" s="383"/>
      <c r="JUY17" s="383"/>
      <c r="JUZ17" s="383"/>
      <c r="JVA17" s="383"/>
      <c r="JVB17" s="383"/>
      <c r="JVC17" s="383"/>
      <c r="JVD17" s="383"/>
      <c r="JVE17" s="383"/>
      <c r="JVF17" s="383"/>
      <c r="JVG17" s="383"/>
      <c r="JVH17" s="383"/>
      <c r="JVI17" s="383"/>
      <c r="JVJ17" s="383"/>
      <c r="JVK17" s="383"/>
      <c r="JVL17" s="383"/>
      <c r="JVM17" s="383"/>
      <c r="JVN17" s="383"/>
      <c r="JVO17" s="383"/>
      <c r="JVP17" s="383"/>
      <c r="JVQ17" s="383"/>
      <c r="JVR17" s="383"/>
      <c r="JVS17" s="383"/>
      <c r="JVT17" s="383"/>
      <c r="JVU17" s="383"/>
      <c r="JVV17" s="383"/>
      <c r="JVW17" s="383"/>
      <c r="JVX17" s="383"/>
      <c r="JVY17" s="383"/>
      <c r="JVZ17" s="383"/>
      <c r="JWA17" s="383"/>
      <c r="JWB17" s="383"/>
      <c r="JWC17" s="383"/>
      <c r="JWD17" s="383"/>
      <c r="JWE17" s="383"/>
      <c r="JWF17" s="383"/>
      <c r="JWG17" s="383"/>
      <c r="JWH17" s="383"/>
      <c r="JWI17" s="383"/>
      <c r="JWJ17" s="383"/>
      <c r="JWK17" s="383"/>
      <c r="JWL17" s="383"/>
      <c r="JWM17" s="383"/>
      <c r="JWN17" s="383"/>
      <c r="JWO17" s="383"/>
      <c r="JWP17" s="383"/>
      <c r="JWQ17" s="383"/>
      <c r="JWR17" s="383"/>
      <c r="JWS17" s="383"/>
      <c r="JWT17" s="383"/>
      <c r="JWU17" s="383"/>
      <c r="JWV17" s="383"/>
      <c r="JWW17" s="383"/>
      <c r="JWX17" s="383"/>
      <c r="JWY17" s="383"/>
      <c r="JWZ17" s="383"/>
      <c r="JXA17" s="383"/>
      <c r="JXB17" s="383"/>
      <c r="JXC17" s="383"/>
      <c r="JXD17" s="383"/>
      <c r="JXE17" s="383"/>
      <c r="JXF17" s="383"/>
      <c r="JXG17" s="383"/>
      <c r="JXH17" s="383"/>
      <c r="JXI17" s="383"/>
      <c r="JXJ17" s="383"/>
      <c r="JXK17" s="383"/>
      <c r="JXL17" s="383"/>
      <c r="JXM17" s="383"/>
      <c r="JXN17" s="383"/>
      <c r="JXO17" s="383"/>
      <c r="JXP17" s="383"/>
      <c r="JXQ17" s="383"/>
      <c r="JXR17" s="383"/>
      <c r="JXS17" s="383"/>
      <c r="JXT17" s="383"/>
      <c r="JXU17" s="383"/>
      <c r="JXV17" s="383"/>
      <c r="JXW17" s="383"/>
      <c r="JXX17" s="383"/>
      <c r="JXY17" s="383"/>
      <c r="JXZ17" s="383"/>
      <c r="JYA17" s="383"/>
      <c r="JYB17" s="383"/>
      <c r="JYC17" s="383"/>
      <c r="JYD17" s="383"/>
      <c r="JYE17" s="383"/>
      <c r="JYF17" s="383"/>
      <c r="JYG17" s="383"/>
      <c r="JYH17" s="383"/>
      <c r="JYI17" s="383"/>
      <c r="JYJ17" s="383"/>
      <c r="JYK17" s="383"/>
      <c r="JYL17" s="383"/>
      <c r="JYM17" s="383"/>
      <c r="JYN17" s="383"/>
      <c r="JYO17" s="383"/>
      <c r="JYP17" s="383"/>
      <c r="JYQ17" s="383"/>
      <c r="JYR17" s="383"/>
      <c r="JYS17" s="383"/>
      <c r="JYT17" s="383"/>
      <c r="JYU17" s="383"/>
      <c r="JYV17" s="383"/>
      <c r="JYW17" s="383"/>
      <c r="JYX17" s="383"/>
      <c r="JYY17" s="383"/>
      <c r="JYZ17" s="383"/>
      <c r="JZA17" s="383"/>
      <c r="JZB17" s="383"/>
      <c r="JZC17" s="383"/>
      <c r="JZD17" s="383"/>
      <c r="JZE17" s="383"/>
      <c r="JZF17" s="383"/>
      <c r="JZG17" s="383"/>
      <c r="JZH17" s="383"/>
      <c r="JZI17" s="383"/>
      <c r="JZJ17" s="383"/>
      <c r="JZK17" s="383"/>
      <c r="JZL17" s="383"/>
      <c r="JZM17" s="383"/>
      <c r="JZN17" s="383"/>
      <c r="JZO17" s="383"/>
      <c r="JZP17" s="383"/>
      <c r="JZQ17" s="383"/>
      <c r="JZR17" s="383"/>
      <c r="JZS17" s="383"/>
      <c r="JZT17" s="383"/>
      <c r="JZU17" s="383"/>
      <c r="JZV17" s="383"/>
      <c r="JZW17" s="383"/>
      <c r="JZX17" s="383"/>
      <c r="JZY17" s="383"/>
      <c r="JZZ17" s="383"/>
      <c r="KAA17" s="383"/>
      <c r="KAB17" s="383"/>
      <c r="KAC17" s="383"/>
      <c r="KAD17" s="383"/>
      <c r="KAE17" s="383"/>
      <c r="KAF17" s="383"/>
      <c r="KAG17" s="383"/>
      <c r="KAH17" s="383"/>
      <c r="KAI17" s="383"/>
      <c r="KAJ17" s="383"/>
      <c r="KAK17" s="383"/>
      <c r="KAL17" s="383"/>
      <c r="KAM17" s="383"/>
      <c r="KAN17" s="383"/>
      <c r="KAO17" s="383"/>
      <c r="KAP17" s="383"/>
      <c r="KAQ17" s="383"/>
      <c r="KAR17" s="383"/>
      <c r="KAS17" s="383"/>
      <c r="KAT17" s="383"/>
      <c r="KAU17" s="383"/>
      <c r="KAV17" s="383"/>
      <c r="KAW17" s="383"/>
      <c r="KAX17" s="383"/>
      <c r="KAY17" s="383"/>
      <c r="KAZ17" s="383"/>
      <c r="KBA17" s="383"/>
      <c r="KBB17" s="383"/>
      <c r="KBC17" s="383"/>
      <c r="KBD17" s="383"/>
      <c r="KBE17" s="383"/>
      <c r="KBF17" s="383"/>
      <c r="KBG17" s="383"/>
      <c r="KBH17" s="383"/>
      <c r="KBI17" s="383"/>
      <c r="KBJ17" s="383"/>
      <c r="KBK17" s="383"/>
      <c r="KBL17" s="383"/>
      <c r="KBM17" s="383"/>
      <c r="KBN17" s="383"/>
      <c r="KBO17" s="383"/>
      <c r="KBP17" s="383"/>
      <c r="KBQ17" s="383"/>
      <c r="KBR17" s="383"/>
      <c r="KBS17" s="383"/>
      <c r="KBT17" s="383"/>
      <c r="KBU17" s="383"/>
      <c r="KBV17" s="383"/>
      <c r="KBW17" s="383"/>
      <c r="KBX17" s="383"/>
      <c r="KBY17" s="383"/>
      <c r="KBZ17" s="383"/>
      <c r="KCA17" s="383"/>
      <c r="KCB17" s="383"/>
      <c r="KCC17" s="383"/>
      <c r="KCD17" s="383"/>
      <c r="KCE17" s="383"/>
      <c r="KCF17" s="383"/>
      <c r="KCG17" s="383"/>
      <c r="KCH17" s="383"/>
      <c r="KCI17" s="383"/>
      <c r="KCJ17" s="383"/>
      <c r="KCK17" s="383"/>
      <c r="KCL17" s="383"/>
      <c r="KCM17" s="383"/>
      <c r="KCN17" s="383"/>
      <c r="KCO17" s="383"/>
      <c r="KCP17" s="383"/>
      <c r="KCQ17" s="383"/>
      <c r="KCR17" s="383"/>
      <c r="KCS17" s="383"/>
      <c r="KCT17" s="383"/>
      <c r="KCU17" s="383"/>
      <c r="KCV17" s="383"/>
      <c r="KCW17" s="383"/>
      <c r="KCX17" s="383"/>
      <c r="KCY17" s="383"/>
      <c r="KCZ17" s="383"/>
      <c r="KDA17" s="383"/>
      <c r="KDB17" s="383"/>
      <c r="KDC17" s="383"/>
      <c r="KDD17" s="383"/>
      <c r="KDE17" s="383"/>
      <c r="KDF17" s="383"/>
      <c r="KDG17" s="383"/>
      <c r="KDH17" s="383"/>
      <c r="KDI17" s="383"/>
      <c r="KDJ17" s="383"/>
      <c r="KDK17" s="383"/>
      <c r="KDL17" s="383"/>
      <c r="KDM17" s="383"/>
      <c r="KDN17" s="383"/>
      <c r="KDO17" s="383"/>
      <c r="KDP17" s="383"/>
      <c r="KDQ17" s="383"/>
      <c r="KDR17" s="383"/>
      <c r="KDS17" s="383"/>
      <c r="KDT17" s="383"/>
      <c r="KDU17" s="383"/>
      <c r="KDV17" s="383"/>
      <c r="KDW17" s="383"/>
      <c r="KDX17" s="383"/>
      <c r="KDY17" s="383"/>
      <c r="KDZ17" s="383"/>
      <c r="KEA17" s="383"/>
      <c r="KEB17" s="383"/>
      <c r="KEC17" s="383"/>
      <c r="KED17" s="383"/>
      <c r="KEE17" s="383"/>
      <c r="KEF17" s="383"/>
      <c r="KEG17" s="383"/>
      <c r="KEH17" s="383"/>
      <c r="KEI17" s="383"/>
      <c r="KEJ17" s="383"/>
      <c r="KEK17" s="383"/>
      <c r="KEL17" s="383"/>
      <c r="KEM17" s="383"/>
      <c r="KEN17" s="383"/>
      <c r="KEO17" s="383"/>
      <c r="KEP17" s="383"/>
      <c r="KEQ17" s="383"/>
      <c r="KER17" s="383"/>
      <c r="KES17" s="383"/>
      <c r="KET17" s="383"/>
      <c r="KEU17" s="383"/>
      <c r="KEV17" s="383"/>
      <c r="KEW17" s="383"/>
      <c r="KEX17" s="383"/>
      <c r="KEY17" s="383"/>
      <c r="KEZ17" s="383"/>
      <c r="KFA17" s="383"/>
      <c r="KFB17" s="383"/>
      <c r="KFC17" s="383"/>
      <c r="KFD17" s="383"/>
      <c r="KFE17" s="383"/>
      <c r="KFF17" s="383"/>
      <c r="KFG17" s="383"/>
      <c r="KFH17" s="383"/>
      <c r="KFI17" s="383"/>
      <c r="KFJ17" s="383"/>
      <c r="KFK17" s="383"/>
      <c r="KFL17" s="383"/>
      <c r="KFM17" s="383"/>
      <c r="KFN17" s="383"/>
      <c r="KFO17" s="383"/>
      <c r="KFP17" s="383"/>
      <c r="KFQ17" s="383"/>
      <c r="KFR17" s="383"/>
      <c r="KFS17" s="383"/>
      <c r="KFT17" s="383"/>
      <c r="KFU17" s="383"/>
      <c r="KFV17" s="383"/>
      <c r="KFW17" s="383"/>
      <c r="KFX17" s="383"/>
      <c r="KFY17" s="383"/>
      <c r="KFZ17" s="383"/>
      <c r="KGA17" s="383"/>
      <c r="KGB17" s="383"/>
      <c r="KGC17" s="383"/>
      <c r="KGD17" s="383"/>
      <c r="KGE17" s="383"/>
      <c r="KGF17" s="383"/>
      <c r="KGG17" s="383"/>
      <c r="KGH17" s="383"/>
      <c r="KGI17" s="383"/>
      <c r="KGJ17" s="383"/>
      <c r="KGK17" s="383"/>
      <c r="KGL17" s="383"/>
      <c r="KGM17" s="383"/>
      <c r="KGN17" s="383"/>
      <c r="KGO17" s="383"/>
      <c r="KGP17" s="383"/>
      <c r="KGQ17" s="383"/>
      <c r="KGR17" s="383"/>
      <c r="KGS17" s="383"/>
      <c r="KGT17" s="383"/>
      <c r="KGU17" s="383"/>
      <c r="KGV17" s="383"/>
      <c r="KGW17" s="383"/>
      <c r="KGX17" s="383"/>
      <c r="KGY17" s="383"/>
      <c r="KGZ17" s="383"/>
      <c r="KHA17" s="383"/>
      <c r="KHB17" s="383"/>
      <c r="KHC17" s="383"/>
      <c r="KHD17" s="383"/>
      <c r="KHE17" s="383"/>
      <c r="KHF17" s="383"/>
      <c r="KHG17" s="383"/>
      <c r="KHH17" s="383"/>
      <c r="KHI17" s="383"/>
      <c r="KHJ17" s="383"/>
      <c r="KHK17" s="383"/>
      <c r="KHL17" s="383"/>
      <c r="KHM17" s="383"/>
      <c r="KHN17" s="383"/>
      <c r="KHO17" s="383"/>
      <c r="KHP17" s="383"/>
      <c r="KHQ17" s="383"/>
      <c r="KHR17" s="383"/>
      <c r="KHS17" s="383"/>
      <c r="KHT17" s="383"/>
      <c r="KHU17" s="383"/>
      <c r="KHV17" s="383"/>
      <c r="KHW17" s="383"/>
      <c r="KHX17" s="383"/>
      <c r="KHY17" s="383"/>
      <c r="KHZ17" s="383"/>
      <c r="KIA17" s="383"/>
      <c r="KIB17" s="383"/>
      <c r="KIC17" s="383"/>
      <c r="KID17" s="383"/>
      <c r="KIE17" s="383"/>
      <c r="KIF17" s="383"/>
      <c r="KIG17" s="383"/>
      <c r="KIH17" s="383"/>
      <c r="KII17" s="383"/>
      <c r="KIJ17" s="383"/>
      <c r="KIK17" s="383"/>
      <c r="KIL17" s="383"/>
      <c r="KIM17" s="383"/>
      <c r="KIN17" s="383"/>
      <c r="KIO17" s="383"/>
      <c r="KIP17" s="383"/>
      <c r="KIQ17" s="383"/>
      <c r="KIR17" s="383"/>
      <c r="KIS17" s="383"/>
      <c r="KIT17" s="383"/>
      <c r="KIU17" s="383"/>
      <c r="KIV17" s="383"/>
      <c r="KIW17" s="383"/>
      <c r="KIX17" s="383"/>
      <c r="KIY17" s="383"/>
      <c r="KIZ17" s="383"/>
      <c r="KJA17" s="383"/>
      <c r="KJB17" s="383"/>
      <c r="KJC17" s="383"/>
      <c r="KJD17" s="383"/>
      <c r="KJE17" s="383"/>
      <c r="KJF17" s="383"/>
      <c r="KJG17" s="383"/>
      <c r="KJH17" s="383"/>
      <c r="KJI17" s="383"/>
      <c r="KJJ17" s="383"/>
      <c r="KJK17" s="383"/>
      <c r="KJL17" s="383"/>
      <c r="KJM17" s="383"/>
      <c r="KJN17" s="383"/>
      <c r="KJO17" s="383"/>
      <c r="KJP17" s="383"/>
      <c r="KJQ17" s="383"/>
      <c r="KJR17" s="383"/>
      <c r="KJS17" s="383"/>
      <c r="KJT17" s="383"/>
      <c r="KJU17" s="383"/>
      <c r="KJV17" s="383"/>
      <c r="KJW17" s="383"/>
      <c r="KJX17" s="383"/>
      <c r="KJY17" s="383"/>
      <c r="KJZ17" s="383"/>
      <c r="KKA17" s="383"/>
      <c r="KKB17" s="383"/>
      <c r="KKC17" s="383"/>
      <c r="KKD17" s="383"/>
      <c r="KKE17" s="383"/>
      <c r="KKF17" s="383"/>
      <c r="KKG17" s="383"/>
      <c r="KKH17" s="383"/>
      <c r="KKI17" s="383"/>
      <c r="KKJ17" s="383"/>
      <c r="KKK17" s="383"/>
      <c r="KKL17" s="383"/>
      <c r="KKM17" s="383"/>
      <c r="KKN17" s="383"/>
      <c r="KKO17" s="383"/>
      <c r="KKP17" s="383"/>
      <c r="KKQ17" s="383"/>
      <c r="KKR17" s="383"/>
      <c r="KKS17" s="383"/>
      <c r="KKT17" s="383"/>
      <c r="KKU17" s="383"/>
      <c r="KKV17" s="383"/>
      <c r="KKW17" s="383"/>
      <c r="KKX17" s="383"/>
      <c r="KKY17" s="383"/>
      <c r="KKZ17" s="383"/>
      <c r="KLA17" s="383"/>
      <c r="KLB17" s="383"/>
      <c r="KLC17" s="383"/>
      <c r="KLD17" s="383"/>
      <c r="KLE17" s="383"/>
      <c r="KLF17" s="383"/>
      <c r="KLG17" s="383"/>
      <c r="KLH17" s="383"/>
      <c r="KLI17" s="383"/>
      <c r="KLJ17" s="383"/>
      <c r="KLK17" s="383"/>
      <c r="KLL17" s="383"/>
      <c r="KLM17" s="383"/>
      <c r="KLN17" s="383"/>
      <c r="KLO17" s="383"/>
      <c r="KLP17" s="383"/>
      <c r="KLQ17" s="383"/>
      <c r="KLR17" s="383"/>
      <c r="KLS17" s="383"/>
      <c r="KLT17" s="383"/>
      <c r="KLU17" s="383"/>
      <c r="KLV17" s="383"/>
      <c r="KLW17" s="383"/>
      <c r="KLX17" s="383"/>
      <c r="KLY17" s="383"/>
      <c r="KLZ17" s="383"/>
      <c r="KMA17" s="383"/>
      <c r="KMB17" s="383"/>
      <c r="KMC17" s="383"/>
      <c r="KMD17" s="383"/>
      <c r="KME17" s="383"/>
      <c r="KMF17" s="383"/>
      <c r="KMG17" s="383"/>
      <c r="KMH17" s="383"/>
      <c r="KMI17" s="383"/>
      <c r="KMJ17" s="383"/>
      <c r="KMK17" s="383"/>
      <c r="KML17" s="383"/>
      <c r="KMM17" s="383"/>
      <c r="KMN17" s="383"/>
      <c r="KMO17" s="383"/>
      <c r="KMP17" s="383"/>
      <c r="KMQ17" s="383"/>
      <c r="KMR17" s="383"/>
      <c r="KMS17" s="383"/>
      <c r="KMT17" s="383"/>
      <c r="KMU17" s="383"/>
      <c r="KMV17" s="383"/>
      <c r="KMW17" s="383"/>
      <c r="KMX17" s="383"/>
      <c r="KMY17" s="383"/>
      <c r="KMZ17" s="383"/>
      <c r="KNA17" s="383"/>
      <c r="KNB17" s="383"/>
      <c r="KNC17" s="383"/>
      <c r="KND17" s="383"/>
      <c r="KNE17" s="383"/>
      <c r="KNF17" s="383"/>
      <c r="KNG17" s="383"/>
      <c r="KNH17" s="383"/>
      <c r="KNI17" s="383"/>
      <c r="KNJ17" s="383"/>
      <c r="KNK17" s="383"/>
      <c r="KNL17" s="383"/>
      <c r="KNM17" s="383"/>
      <c r="KNN17" s="383"/>
      <c r="KNO17" s="383"/>
      <c r="KNP17" s="383"/>
      <c r="KNQ17" s="383"/>
      <c r="KNR17" s="383"/>
      <c r="KNS17" s="383"/>
      <c r="KNT17" s="383"/>
      <c r="KNU17" s="383"/>
      <c r="KNV17" s="383"/>
      <c r="KNW17" s="383"/>
      <c r="KNX17" s="383"/>
      <c r="KNY17" s="383"/>
      <c r="KNZ17" s="383"/>
      <c r="KOA17" s="383"/>
      <c r="KOB17" s="383"/>
      <c r="KOC17" s="383"/>
      <c r="KOD17" s="383"/>
      <c r="KOE17" s="383"/>
      <c r="KOF17" s="383"/>
      <c r="KOG17" s="383"/>
      <c r="KOH17" s="383"/>
      <c r="KOI17" s="383"/>
      <c r="KOJ17" s="383"/>
      <c r="KOK17" s="383"/>
      <c r="KOL17" s="383"/>
      <c r="KOM17" s="383"/>
      <c r="KON17" s="383"/>
      <c r="KOO17" s="383"/>
      <c r="KOP17" s="383"/>
      <c r="KOQ17" s="383"/>
      <c r="KOR17" s="383"/>
      <c r="KOS17" s="383"/>
      <c r="KOT17" s="383"/>
      <c r="KOU17" s="383"/>
      <c r="KOV17" s="383"/>
      <c r="KOW17" s="383"/>
      <c r="KOX17" s="383"/>
      <c r="KOY17" s="383"/>
      <c r="KOZ17" s="383"/>
      <c r="KPA17" s="383"/>
      <c r="KPB17" s="383"/>
      <c r="KPC17" s="383"/>
      <c r="KPD17" s="383"/>
      <c r="KPE17" s="383"/>
      <c r="KPF17" s="383"/>
      <c r="KPG17" s="383"/>
      <c r="KPH17" s="383"/>
      <c r="KPI17" s="383"/>
      <c r="KPJ17" s="383"/>
      <c r="KPK17" s="383"/>
      <c r="KPL17" s="383"/>
      <c r="KPM17" s="383"/>
      <c r="KPN17" s="383"/>
      <c r="KPO17" s="383"/>
      <c r="KPP17" s="383"/>
      <c r="KPQ17" s="383"/>
      <c r="KPR17" s="383"/>
      <c r="KPS17" s="383"/>
      <c r="KPT17" s="383"/>
      <c r="KPU17" s="383"/>
      <c r="KPV17" s="383"/>
      <c r="KPW17" s="383"/>
      <c r="KPX17" s="383"/>
      <c r="KPY17" s="383"/>
      <c r="KPZ17" s="383"/>
      <c r="KQA17" s="383"/>
      <c r="KQB17" s="383"/>
      <c r="KQC17" s="383"/>
      <c r="KQD17" s="383"/>
      <c r="KQE17" s="383"/>
      <c r="KQF17" s="383"/>
      <c r="KQG17" s="383"/>
      <c r="KQH17" s="383"/>
      <c r="KQI17" s="383"/>
      <c r="KQJ17" s="383"/>
      <c r="KQK17" s="383"/>
      <c r="KQL17" s="383"/>
      <c r="KQM17" s="383"/>
      <c r="KQN17" s="383"/>
      <c r="KQO17" s="383"/>
      <c r="KQP17" s="383"/>
      <c r="KQQ17" s="383"/>
      <c r="KQR17" s="383"/>
      <c r="KQS17" s="383"/>
      <c r="KQT17" s="383"/>
      <c r="KQU17" s="383"/>
      <c r="KQV17" s="383"/>
      <c r="KQW17" s="383"/>
      <c r="KQX17" s="383"/>
      <c r="KQY17" s="383"/>
      <c r="KQZ17" s="383"/>
      <c r="KRA17" s="383"/>
      <c r="KRB17" s="383"/>
      <c r="KRC17" s="383"/>
      <c r="KRD17" s="383"/>
      <c r="KRE17" s="383"/>
      <c r="KRF17" s="383"/>
      <c r="KRG17" s="383"/>
      <c r="KRH17" s="383"/>
      <c r="KRI17" s="383"/>
      <c r="KRJ17" s="383"/>
      <c r="KRK17" s="383"/>
      <c r="KRL17" s="383"/>
      <c r="KRM17" s="383"/>
      <c r="KRN17" s="383"/>
      <c r="KRO17" s="383"/>
      <c r="KRP17" s="383"/>
      <c r="KRQ17" s="383"/>
      <c r="KRR17" s="383"/>
      <c r="KRS17" s="383"/>
      <c r="KRT17" s="383"/>
      <c r="KRU17" s="383"/>
      <c r="KRV17" s="383"/>
      <c r="KRW17" s="383"/>
      <c r="KRX17" s="383"/>
      <c r="KRY17" s="383"/>
      <c r="KRZ17" s="383"/>
      <c r="KSA17" s="383"/>
      <c r="KSB17" s="383"/>
      <c r="KSC17" s="383"/>
      <c r="KSD17" s="383"/>
      <c r="KSE17" s="383"/>
      <c r="KSF17" s="383"/>
      <c r="KSG17" s="383"/>
      <c r="KSH17" s="383"/>
      <c r="KSI17" s="383"/>
      <c r="KSJ17" s="383"/>
      <c r="KSK17" s="383"/>
      <c r="KSL17" s="383"/>
      <c r="KSM17" s="383"/>
      <c r="KSN17" s="383"/>
      <c r="KSO17" s="383"/>
      <c r="KSP17" s="383"/>
      <c r="KSQ17" s="383"/>
      <c r="KSR17" s="383"/>
      <c r="KSS17" s="383"/>
      <c r="KST17" s="383"/>
      <c r="KSU17" s="383"/>
      <c r="KSV17" s="383"/>
      <c r="KSW17" s="383"/>
      <c r="KSX17" s="383"/>
      <c r="KSY17" s="383"/>
      <c r="KSZ17" s="383"/>
      <c r="KTA17" s="383"/>
      <c r="KTB17" s="383"/>
      <c r="KTC17" s="383"/>
      <c r="KTD17" s="383"/>
      <c r="KTE17" s="383"/>
      <c r="KTF17" s="383"/>
      <c r="KTG17" s="383"/>
      <c r="KTH17" s="383"/>
      <c r="KTI17" s="383"/>
      <c r="KTJ17" s="383"/>
      <c r="KTK17" s="383"/>
      <c r="KTL17" s="383"/>
      <c r="KTM17" s="383"/>
      <c r="KTN17" s="383"/>
      <c r="KTO17" s="383"/>
      <c r="KTP17" s="383"/>
      <c r="KTQ17" s="383"/>
      <c r="KTR17" s="383"/>
      <c r="KTS17" s="383"/>
      <c r="KTT17" s="383"/>
      <c r="KTU17" s="383"/>
      <c r="KTV17" s="383"/>
      <c r="KTW17" s="383"/>
      <c r="KTX17" s="383"/>
      <c r="KTY17" s="383"/>
      <c r="KTZ17" s="383"/>
      <c r="KUA17" s="383"/>
      <c r="KUB17" s="383"/>
      <c r="KUC17" s="383"/>
      <c r="KUD17" s="383"/>
      <c r="KUE17" s="383"/>
      <c r="KUF17" s="383"/>
      <c r="KUG17" s="383"/>
      <c r="KUH17" s="383"/>
      <c r="KUI17" s="383"/>
      <c r="KUJ17" s="383"/>
      <c r="KUK17" s="383"/>
      <c r="KUL17" s="383"/>
      <c r="KUM17" s="383"/>
      <c r="KUN17" s="383"/>
      <c r="KUO17" s="383"/>
      <c r="KUP17" s="383"/>
      <c r="KUQ17" s="383"/>
      <c r="KUR17" s="383"/>
      <c r="KUS17" s="383"/>
      <c r="KUT17" s="383"/>
      <c r="KUU17" s="383"/>
      <c r="KUV17" s="383"/>
      <c r="KUW17" s="383"/>
      <c r="KUX17" s="383"/>
      <c r="KUY17" s="383"/>
      <c r="KUZ17" s="383"/>
      <c r="KVA17" s="383"/>
      <c r="KVB17" s="383"/>
      <c r="KVC17" s="383"/>
      <c r="KVD17" s="383"/>
      <c r="KVE17" s="383"/>
      <c r="KVF17" s="383"/>
      <c r="KVG17" s="383"/>
      <c r="KVH17" s="383"/>
      <c r="KVI17" s="383"/>
      <c r="KVJ17" s="383"/>
      <c r="KVK17" s="383"/>
      <c r="KVL17" s="383"/>
      <c r="KVM17" s="383"/>
      <c r="KVN17" s="383"/>
      <c r="KVO17" s="383"/>
      <c r="KVP17" s="383"/>
      <c r="KVQ17" s="383"/>
      <c r="KVR17" s="383"/>
      <c r="KVS17" s="383"/>
      <c r="KVT17" s="383"/>
      <c r="KVU17" s="383"/>
      <c r="KVV17" s="383"/>
      <c r="KVW17" s="383"/>
      <c r="KVX17" s="383"/>
      <c r="KVY17" s="383"/>
      <c r="KVZ17" s="383"/>
      <c r="KWA17" s="383"/>
      <c r="KWB17" s="383"/>
      <c r="KWC17" s="383"/>
      <c r="KWD17" s="383"/>
      <c r="KWE17" s="383"/>
      <c r="KWF17" s="383"/>
      <c r="KWG17" s="383"/>
      <c r="KWH17" s="383"/>
      <c r="KWI17" s="383"/>
      <c r="KWJ17" s="383"/>
      <c r="KWK17" s="383"/>
      <c r="KWL17" s="383"/>
      <c r="KWM17" s="383"/>
      <c r="KWN17" s="383"/>
      <c r="KWO17" s="383"/>
      <c r="KWP17" s="383"/>
      <c r="KWQ17" s="383"/>
      <c r="KWR17" s="383"/>
      <c r="KWS17" s="383"/>
      <c r="KWT17" s="383"/>
      <c r="KWU17" s="383"/>
      <c r="KWV17" s="383"/>
      <c r="KWW17" s="383"/>
      <c r="KWX17" s="383"/>
      <c r="KWY17" s="383"/>
      <c r="KWZ17" s="383"/>
      <c r="KXA17" s="383"/>
      <c r="KXB17" s="383"/>
      <c r="KXC17" s="383"/>
      <c r="KXD17" s="383"/>
      <c r="KXE17" s="383"/>
      <c r="KXF17" s="383"/>
      <c r="KXG17" s="383"/>
      <c r="KXH17" s="383"/>
      <c r="KXI17" s="383"/>
      <c r="KXJ17" s="383"/>
      <c r="KXK17" s="383"/>
      <c r="KXL17" s="383"/>
      <c r="KXM17" s="383"/>
      <c r="KXN17" s="383"/>
      <c r="KXO17" s="383"/>
      <c r="KXP17" s="383"/>
      <c r="KXQ17" s="383"/>
      <c r="KXR17" s="383"/>
      <c r="KXS17" s="383"/>
      <c r="KXT17" s="383"/>
      <c r="KXU17" s="383"/>
      <c r="KXV17" s="383"/>
      <c r="KXW17" s="383"/>
      <c r="KXX17" s="383"/>
      <c r="KXY17" s="383"/>
      <c r="KXZ17" s="383"/>
      <c r="KYA17" s="383"/>
      <c r="KYB17" s="383"/>
      <c r="KYC17" s="383"/>
      <c r="KYD17" s="383"/>
      <c r="KYE17" s="383"/>
      <c r="KYF17" s="383"/>
      <c r="KYG17" s="383"/>
      <c r="KYH17" s="383"/>
      <c r="KYI17" s="383"/>
      <c r="KYJ17" s="383"/>
      <c r="KYK17" s="383"/>
      <c r="KYL17" s="383"/>
      <c r="KYM17" s="383"/>
      <c r="KYN17" s="383"/>
      <c r="KYO17" s="383"/>
      <c r="KYP17" s="383"/>
      <c r="KYQ17" s="383"/>
      <c r="KYR17" s="383"/>
      <c r="KYS17" s="383"/>
      <c r="KYT17" s="383"/>
      <c r="KYU17" s="383"/>
      <c r="KYV17" s="383"/>
      <c r="KYW17" s="383"/>
      <c r="KYX17" s="383"/>
      <c r="KYY17" s="383"/>
      <c r="KYZ17" s="383"/>
      <c r="KZA17" s="383"/>
      <c r="KZB17" s="383"/>
      <c r="KZC17" s="383"/>
      <c r="KZD17" s="383"/>
      <c r="KZE17" s="383"/>
      <c r="KZF17" s="383"/>
      <c r="KZG17" s="383"/>
      <c r="KZH17" s="383"/>
      <c r="KZI17" s="383"/>
      <c r="KZJ17" s="383"/>
      <c r="KZK17" s="383"/>
      <c r="KZL17" s="383"/>
      <c r="KZM17" s="383"/>
      <c r="KZN17" s="383"/>
      <c r="KZO17" s="383"/>
      <c r="KZP17" s="383"/>
      <c r="KZQ17" s="383"/>
      <c r="KZR17" s="383"/>
      <c r="KZS17" s="383"/>
      <c r="KZT17" s="383"/>
      <c r="KZU17" s="383"/>
      <c r="KZV17" s="383"/>
      <c r="KZW17" s="383"/>
      <c r="KZX17" s="383"/>
      <c r="KZY17" s="383"/>
      <c r="KZZ17" s="383"/>
      <c r="LAA17" s="383"/>
      <c r="LAB17" s="383"/>
      <c r="LAC17" s="383"/>
      <c r="LAD17" s="383"/>
      <c r="LAE17" s="383"/>
      <c r="LAF17" s="383"/>
      <c r="LAG17" s="383"/>
      <c r="LAH17" s="383"/>
      <c r="LAI17" s="383"/>
      <c r="LAJ17" s="383"/>
      <c r="LAK17" s="383"/>
      <c r="LAL17" s="383"/>
      <c r="LAM17" s="383"/>
      <c r="LAN17" s="383"/>
      <c r="LAO17" s="383"/>
      <c r="LAP17" s="383"/>
      <c r="LAQ17" s="383"/>
      <c r="LAR17" s="383"/>
      <c r="LAS17" s="383"/>
      <c r="LAT17" s="383"/>
      <c r="LAU17" s="383"/>
      <c r="LAV17" s="383"/>
      <c r="LAW17" s="383"/>
      <c r="LAX17" s="383"/>
      <c r="LAY17" s="383"/>
      <c r="LAZ17" s="383"/>
      <c r="LBA17" s="383"/>
      <c r="LBB17" s="383"/>
      <c r="LBC17" s="383"/>
      <c r="LBD17" s="383"/>
      <c r="LBE17" s="383"/>
      <c r="LBF17" s="383"/>
      <c r="LBG17" s="383"/>
      <c r="LBH17" s="383"/>
      <c r="LBI17" s="383"/>
      <c r="LBJ17" s="383"/>
      <c r="LBK17" s="383"/>
      <c r="LBL17" s="383"/>
      <c r="LBM17" s="383"/>
      <c r="LBN17" s="383"/>
      <c r="LBO17" s="383"/>
      <c r="LBP17" s="383"/>
      <c r="LBQ17" s="383"/>
      <c r="LBR17" s="383"/>
      <c r="LBS17" s="383"/>
      <c r="LBT17" s="383"/>
      <c r="LBU17" s="383"/>
      <c r="LBV17" s="383"/>
      <c r="LBW17" s="383"/>
      <c r="LBX17" s="383"/>
      <c r="LBY17" s="383"/>
      <c r="LBZ17" s="383"/>
      <c r="LCA17" s="383"/>
      <c r="LCB17" s="383"/>
      <c r="LCC17" s="383"/>
      <c r="LCD17" s="383"/>
      <c r="LCE17" s="383"/>
      <c r="LCF17" s="383"/>
      <c r="LCG17" s="383"/>
      <c r="LCH17" s="383"/>
      <c r="LCI17" s="383"/>
      <c r="LCJ17" s="383"/>
      <c r="LCK17" s="383"/>
      <c r="LCL17" s="383"/>
      <c r="LCM17" s="383"/>
      <c r="LCN17" s="383"/>
      <c r="LCO17" s="383"/>
      <c r="LCP17" s="383"/>
      <c r="LCQ17" s="383"/>
      <c r="LCR17" s="383"/>
      <c r="LCS17" s="383"/>
      <c r="LCT17" s="383"/>
      <c r="LCU17" s="383"/>
      <c r="LCV17" s="383"/>
      <c r="LCW17" s="383"/>
      <c r="LCX17" s="383"/>
      <c r="LCY17" s="383"/>
      <c r="LCZ17" s="383"/>
      <c r="LDA17" s="383"/>
      <c r="LDB17" s="383"/>
      <c r="LDC17" s="383"/>
      <c r="LDD17" s="383"/>
      <c r="LDE17" s="383"/>
      <c r="LDF17" s="383"/>
      <c r="LDG17" s="383"/>
      <c r="LDH17" s="383"/>
      <c r="LDI17" s="383"/>
      <c r="LDJ17" s="383"/>
      <c r="LDK17" s="383"/>
      <c r="LDL17" s="383"/>
      <c r="LDM17" s="383"/>
      <c r="LDN17" s="383"/>
      <c r="LDO17" s="383"/>
      <c r="LDP17" s="383"/>
      <c r="LDQ17" s="383"/>
      <c r="LDR17" s="383"/>
      <c r="LDS17" s="383"/>
      <c r="LDT17" s="383"/>
      <c r="LDU17" s="383"/>
      <c r="LDV17" s="383"/>
      <c r="LDW17" s="383"/>
      <c r="LDX17" s="383"/>
      <c r="LDY17" s="383"/>
      <c r="LDZ17" s="383"/>
      <c r="LEA17" s="383"/>
      <c r="LEB17" s="383"/>
      <c r="LEC17" s="383"/>
      <c r="LED17" s="383"/>
      <c r="LEE17" s="383"/>
      <c r="LEF17" s="383"/>
      <c r="LEG17" s="383"/>
      <c r="LEH17" s="383"/>
      <c r="LEI17" s="383"/>
      <c r="LEJ17" s="383"/>
      <c r="LEK17" s="383"/>
      <c r="LEL17" s="383"/>
      <c r="LEM17" s="383"/>
      <c r="LEN17" s="383"/>
      <c r="LEO17" s="383"/>
      <c r="LEP17" s="383"/>
      <c r="LEQ17" s="383"/>
      <c r="LER17" s="383"/>
      <c r="LES17" s="383"/>
      <c r="LET17" s="383"/>
      <c r="LEU17" s="383"/>
      <c r="LEV17" s="383"/>
      <c r="LEW17" s="383"/>
      <c r="LEX17" s="383"/>
      <c r="LEY17" s="383"/>
      <c r="LEZ17" s="383"/>
      <c r="LFA17" s="383"/>
      <c r="LFB17" s="383"/>
      <c r="LFC17" s="383"/>
      <c r="LFD17" s="383"/>
      <c r="LFE17" s="383"/>
      <c r="LFF17" s="383"/>
      <c r="LFG17" s="383"/>
      <c r="LFH17" s="383"/>
      <c r="LFI17" s="383"/>
      <c r="LFJ17" s="383"/>
      <c r="LFK17" s="383"/>
      <c r="LFL17" s="383"/>
      <c r="LFM17" s="383"/>
      <c r="LFN17" s="383"/>
      <c r="LFO17" s="383"/>
      <c r="LFP17" s="383"/>
      <c r="LFQ17" s="383"/>
      <c r="LFR17" s="383"/>
      <c r="LFS17" s="383"/>
      <c r="LFT17" s="383"/>
      <c r="LFU17" s="383"/>
      <c r="LFV17" s="383"/>
      <c r="LFW17" s="383"/>
      <c r="LFX17" s="383"/>
      <c r="LFY17" s="383"/>
      <c r="LFZ17" s="383"/>
      <c r="LGA17" s="383"/>
      <c r="LGB17" s="383"/>
      <c r="LGC17" s="383"/>
      <c r="LGD17" s="383"/>
      <c r="LGE17" s="383"/>
      <c r="LGF17" s="383"/>
      <c r="LGG17" s="383"/>
      <c r="LGH17" s="383"/>
      <c r="LGI17" s="383"/>
      <c r="LGJ17" s="383"/>
      <c r="LGK17" s="383"/>
      <c r="LGL17" s="383"/>
      <c r="LGM17" s="383"/>
      <c r="LGN17" s="383"/>
      <c r="LGO17" s="383"/>
      <c r="LGP17" s="383"/>
      <c r="LGQ17" s="383"/>
      <c r="LGR17" s="383"/>
      <c r="LGS17" s="383"/>
      <c r="LGT17" s="383"/>
      <c r="LGU17" s="383"/>
      <c r="LGV17" s="383"/>
      <c r="LGW17" s="383"/>
      <c r="LGX17" s="383"/>
      <c r="LGY17" s="383"/>
      <c r="LGZ17" s="383"/>
      <c r="LHA17" s="383"/>
      <c r="LHB17" s="383"/>
      <c r="LHC17" s="383"/>
      <c r="LHD17" s="383"/>
      <c r="LHE17" s="383"/>
      <c r="LHF17" s="383"/>
      <c r="LHG17" s="383"/>
      <c r="LHH17" s="383"/>
      <c r="LHI17" s="383"/>
      <c r="LHJ17" s="383"/>
      <c r="LHK17" s="383"/>
      <c r="LHL17" s="383"/>
      <c r="LHM17" s="383"/>
      <c r="LHN17" s="383"/>
      <c r="LHO17" s="383"/>
      <c r="LHP17" s="383"/>
      <c r="LHQ17" s="383"/>
      <c r="LHR17" s="383"/>
      <c r="LHS17" s="383"/>
      <c r="LHT17" s="383"/>
      <c r="LHU17" s="383"/>
      <c r="LHV17" s="383"/>
      <c r="LHW17" s="383"/>
      <c r="LHX17" s="383"/>
      <c r="LHY17" s="383"/>
      <c r="LHZ17" s="383"/>
      <c r="LIA17" s="383"/>
      <c r="LIB17" s="383"/>
      <c r="LIC17" s="383"/>
      <c r="LID17" s="383"/>
      <c r="LIE17" s="383"/>
      <c r="LIF17" s="383"/>
      <c r="LIG17" s="383"/>
      <c r="LIH17" s="383"/>
      <c r="LII17" s="383"/>
      <c r="LIJ17" s="383"/>
      <c r="LIK17" s="383"/>
      <c r="LIL17" s="383"/>
      <c r="LIM17" s="383"/>
      <c r="LIN17" s="383"/>
      <c r="LIO17" s="383"/>
      <c r="LIP17" s="383"/>
      <c r="LIQ17" s="383"/>
      <c r="LIR17" s="383"/>
      <c r="LIS17" s="383"/>
      <c r="LIT17" s="383"/>
      <c r="LIU17" s="383"/>
      <c r="LIV17" s="383"/>
      <c r="LIW17" s="383"/>
      <c r="LIX17" s="383"/>
      <c r="LIY17" s="383"/>
      <c r="LIZ17" s="383"/>
      <c r="LJA17" s="383"/>
      <c r="LJB17" s="383"/>
      <c r="LJC17" s="383"/>
      <c r="LJD17" s="383"/>
      <c r="LJE17" s="383"/>
      <c r="LJF17" s="383"/>
      <c r="LJG17" s="383"/>
      <c r="LJH17" s="383"/>
      <c r="LJI17" s="383"/>
      <c r="LJJ17" s="383"/>
      <c r="LJK17" s="383"/>
      <c r="LJL17" s="383"/>
      <c r="LJM17" s="383"/>
      <c r="LJN17" s="383"/>
      <c r="LJO17" s="383"/>
      <c r="LJP17" s="383"/>
      <c r="LJQ17" s="383"/>
      <c r="LJR17" s="383"/>
      <c r="LJS17" s="383"/>
      <c r="LJT17" s="383"/>
      <c r="LJU17" s="383"/>
      <c r="LJV17" s="383"/>
      <c r="LJW17" s="383"/>
      <c r="LJX17" s="383"/>
      <c r="LJY17" s="383"/>
      <c r="LJZ17" s="383"/>
      <c r="LKA17" s="383"/>
      <c r="LKB17" s="383"/>
      <c r="LKC17" s="383"/>
      <c r="LKD17" s="383"/>
      <c r="LKE17" s="383"/>
      <c r="LKF17" s="383"/>
      <c r="LKG17" s="383"/>
      <c r="LKH17" s="383"/>
      <c r="LKI17" s="383"/>
      <c r="LKJ17" s="383"/>
      <c r="LKK17" s="383"/>
      <c r="LKL17" s="383"/>
      <c r="LKM17" s="383"/>
      <c r="LKN17" s="383"/>
      <c r="LKO17" s="383"/>
      <c r="LKP17" s="383"/>
      <c r="LKQ17" s="383"/>
      <c r="LKR17" s="383"/>
      <c r="LKS17" s="383"/>
      <c r="LKT17" s="383"/>
      <c r="LKU17" s="383"/>
      <c r="LKV17" s="383"/>
      <c r="LKW17" s="383"/>
      <c r="LKX17" s="383"/>
      <c r="LKY17" s="383"/>
      <c r="LKZ17" s="383"/>
      <c r="LLA17" s="383"/>
      <c r="LLB17" s="383"/>
      <c r="LLC17" s="383"/>
      <c r="LLD17" s="383"/>
      <c r="LLE17" s="383"/>
      <c r="LLF17" s="383"/>
      <c r="LLG17" s="383"/>
      <c r="LLH17" s="383"/>
      <c r="LLI17" s="383"/>
      <c r="LLJ17" s="383"/>
      <c r="LLK17" s="383"/>
      <c r="LLL17" s="383"/>
      <c r="LLM17" s="383"/>
      <c r="LLN17" s="383"/>
      <c r="LLO17" s="383"/>
      <c r="LLP17" s="383"/>
      <c r="LLQ17" s="383"/>
      <c r="LLR17" s="383"/>
      <c r="LLS17" s="383"/>
      <c r="LLT17" s="383"/>
      <c r="LLU17" s="383"/>
      <c r="LLV17" s="383"/>
      <c r="LLW17" s="383"/>
      <c r="LLX17" s="383"/>
      <c r="LLY17" s="383"/>
      <c r="LLZ17" s="383"/>
      <c r="LMA17" s="383"/>
      <c r="LMB17" s="383"/>
      <c r="LMC17" s="383"/>
      <c r="LMD17" s="383"/>
      <c r="LME17" s="383"/>
      <c r="LMF17" s="383"/>
      <c r="LMG17" s="383"/>
      <c r="LMH17" s="383"/>
      <c r="LMI17" s="383"/>
      <c r="LMJ17" s="383"/>
      <c r="LMK17" s="383"/>
      <c r="LML17" s="383"/>
      <c r="LMM17" s="383"/>
      <c r="LMN17" s="383"/>
      <c r="LMO17" s="383"/>
      <c r="LMP17" s="383"/>
      <c r="LMQ17" s="383"/>
      <c r="LMR17" s="383"/>
      <c r="LMS17" s="383"/>
      <c r="LMT17" s="383"/>
      <c r="LMU17" s="383"/>
      <c r="LMV17" s="383"/>
      <c r="LMW17" s="383"/>
      <c r="LMX17" s="383"/>
      <c r="LMY17" s="383"/>
      <c r="LMZ17" s="383"/>
      <c r="LNA17" s="383"/>
      <c r="LNB17" s="383"/>
      <c r="LNC17" s="383"/>
      <c r="LND17" s="383"/>
      <c r="LNE17" s="383"/>
      <c r="LNF17" s="383"/>
      <c r="LNG17" s="383"/>
      <c r="LNH17" s="383"/>
      <c r="LNI17" s="383"/>
      <c r="LNJ17" s="383"/>
      <c r="LNK17" s="383"/>
      <c r="LNL17" s="383"/>
      <c r="LNM17" s="383"/>
      <c r="LNN17" s="383"/>
      <c r="LNO17" s="383"/>
      <c r="LNP17" s="383"/>
      <c r="LNQ17" s="383"/>
      <c r="LNR17" s="383"/>
      <c r="LNS17" s="383"/>
      <c r="LNT17" s="383"/>
      <c r="LNU17" s="383"/>
      <c r="LNV17" s="383"/>
      <c r="LNW17" s="383"/>
      <c r="LNX17" s="383"/>
      <c r="LNY17" s="383"/>
      <c r="LNZ17" s="383"/>
      <c r="LOA17" s="383"/>
      <c r="LOB17" s="383"/>
      <c r="LOC17" s="383"/>
      <c r="LOD17" s="383"/>
      <c r="LOE17" s="383"/>
      <c r="LOF17" s="383"/>
      <c r="LOG17" s="383"/>
      <c r="LOH17" s="383"/>
      <c r="LOI17" s="383"/>
      <c r="LOJ17" s="383"/>
      <c r="LOK17" s="383"/>
      <c r="LOL17" s="383"/>
      <c r="LOM17" s="383"/>
      <c r="LON17" s="383"/>
      <c r="LOO17" s="383"/>
      <c r="LOP17" s="383"/>
      <c r="LOQ17" s="383"/>
      <c r="LOR17" s="383"/>
      <c r="LOS17" s="383"/>
      <c r="LOT17" s="383"/>
      <c r="LOU17" s="383"/>
      <c r="LOV17" s="383"/>
      <c r="LOW17" s="383"/>
      <c r="LOX17" s="383"/>
      <c r="LOY17" s="383"/>
      <c r="LOZ17" s="383"/>
      <c r="LPA17" s="383"/>
      <c r="LPB17" s="383"/>
      <c r="LPC17" s="383"/>
      <c r="LPD17" s="383"/>
      <c r="LPE17" s="383"/>
      <c r="LPF17" s="383"/>
      <c r="LPG17" s="383"/>
      <c r="LPH17" s="383"/>
      <c r="LPI17" s="383"/>
      <c r="LPJ17" s="383"/>
      <c r="LPK17" s="383"/>
      <c r="LPL17" s="383"/>
      <c r="LPM17" s="383"/>
      <c r="LPN17" s="383"/>
      <c r="LPO17" s="383"/>
      <c r="LPP17" s="383"/>
      <c r="LPQ17" s="383"/>
      <c r="LPR17" s="383"/>
      <c r="LPS17" s="383"/>
      <c r="LPT17" s="383"/>
      <c r="LPU17" s="383"/>
      <c r="LPV17" s="383"/>
      <c r="LPW17" s="383"/>
      <c r="LPX17" s="383"/>
      <c r="LPY17" s="383"/>
      <c r="LPZ17" s="383"/>
      <c r="LQA17" s="383"/>
      <c r="LQB17" s="383"/>
      <c r="LQC17" s="383"/>
      <c r="LQD17" s="383"/>
      <c r="LQE17" s="383"/>
      <c r="LQF17" s="383"/>
      <c r="LQG17" s="383"/>
      <c r="LQH17" s="383"/>
      <c r="LQI17" s="383"/>
      <c r="LQJ17" s="383"/>
      <c r="LQK17" s="383"/>
      <c r="LQL17" s="383"/>
      <c r="LQM17" s="383"/>
      <c r="LQN17" s="383"/>
      <c r="LQO17" s="383"/>
      <c r="LQP17" s="383"/>
      <c r="LQQ17" s="383"/>
      <c r="LQR17" s="383"/>
      <c r="LQS17" s="383"/>
      <c r="LQT17" s="383"/>
      <c r="LQU17" s="383"/>
      <c r="LQV17" s="383"/>
      <c r="LQW17" s="383"/>
      <c r="LQX17" s="383"/>
      <c r="LQY17" s="383"/>
      <c r="LQZ17" s="383"/>
      <c r="LRA17" s="383"/>
      <c r="LRB17" s="383"/>
      <c r="LRC17" s="383"/>
      <c r="LRD17" s="383"/>
      <c r="LRE17" s="383"/>
      <c r="LRF17" s="383"/>
      <c r="LRG17" s="383"/>
      <c r="LRH17" s="383"/>
      <c r="LRI17" s="383"/>
      <c r="LRJ17" s="383"/>
      <c r="LRK17" s="383"/>
      <c r="LRL17" s="383"/>
      <c r="LRM17" s="383"/>
      <c r="LRN17" s="383"/>
      <c r="LRO17" s="383"/>
      <c r="LRP17" s="383"/>
      <c r="LRQ17" s="383"/>
      <c r="LRR17" s="383"/>
      <c r="LRS17" s="383"/>
      <c r="LRT17" s="383"/>
      <c r="LRU17" s="383"/>
      <c r="LRV17" s="383"/>
      <c r="LRW17" s="383"/>
      <c r="LRX17" s="383"/>
      <c r="LRY17" s="383"/>
      <c r="LRZ17" s="383"/>
      <c r="LSA17" s="383"/>
      <c r="LSB17" s="383"/>
      <c r="LSC17" s="383"/>
      <c r="LSD17" s="383"/>
      <c r="LSE17" s="383"/>
      <c r="LSF17" s="383"/>
      <c r="LSG17" s="383"/>
      <c r="LSH17" s="383"/>
      <c r="LSI17" s="383"/>
      <c r="LSJ17" s="383"/>
      <c r="LSK17" s="383"/>
      <c r="LSL17" s="383"/>
      <c r="LSM17" s="383"/>
      <c r="LSN17" s="383"/>
      <c r="LSO17" s="383"/>
      <c r="LSP17" s="383"/>
      <c r="LSQ17" s="383"/>
      <c r="LSR17" s="383"/>
      <c r="LSS17" s="383"/>
      <c r="LST17" s="383"/>
      <c r="LSU17" s="383"/>
      <c r="LSV17" s="383"/>
      <c r="LSW17" s="383"/>
      <c r="LSX17" s="383"/>
      <c r="LSY17" s="383"/>
      <c r="LSZ17" s="383"/>
      <c r="LTA17" s="383"/>
      <c r="LTB17" s="383"/>
      <c r="LTC17" s="383"/>
      <c r="LTD17" s="383"/>
      <c r="LTE17" s="383"/>
      <c r="LTF17" s="383"/>
      <c r="LTG17" s="383"/>
      <c r="LTH17" s="383"/>
      <c r="LTI17" s="383"/>
      <c r="LTJ17" s="383"/>
      <c r="LTK17" s="383"/>
      <c r="LTL17" s="383"/>
      <c r="LTM17" s="383"/>
      <c r="LTN17" s="383"/>
      <c r="LTO17" s="383"/>
      <c r="LTP17" s="383"/>
      <c r="LTQ17" s="383"/>
      <c r="LTR17" s="383"/>
      <c r="LTS17" s="383"/>
      <c r="LTT17" s="383"/>
      <c r="LTU17" s="383"/>
      <c r="LTV17" s="383"/>
      <c r="LTW17" s="383"/>
      <c r="LTX17" s="383"/>
      <c r="LTY17" s="383"/>
      <c r="LTZ17" s="383"/>
      <c r="LUA17" s="383"/>
      <c r="LUB17" s="383"/>
      <c r="LUC17" s="383"/>
      <c r="LUD17" s="383"/>
      <c r="LUE17" s="383"/>
      <c r="LUF17" s="383"/>
      <c r="LUG17" s="383"/>
      <c r="LUH17" s="383"/>
      <c r="LUI17" s="383"/>
      <c r="LUJ17" s="383"/>
      <c r="LUK17" s="383"/>
      <c r="LUL17" s="383"/>
      <c r="LUM17" s="383"/>
      <c r="LUN17" s="383"/>
      <c r="LUO17" s="383"/>
      <c r="LUP17" s="383"/>
      <c r="LUQ17" s="383"/>
      <c r="LUR17" s="383"/>
      <c r="LUS17" s="383"/>
      <c r="LUT17" s="383"/>
      <c r="LUU17" s="383"/>
      <c r="LUV17" s="383"/>
      <c r="LUW17" s="383"/>
      <c r="LUX17" s="383"/>
      <c r="LUY17" s="383"/>
      <c r="LUZ17" s="383"/>
      <c r="LVA17" s="383"/>
      <c r="LVB17" s="383"/>
      <c r="LVC17" s="383"/>
      <c r="LVD17" s="383"/>
      <c r="LVE17" s="383"/>
      <c r="LVF17" s="383"/>
      <c r="LVG17" s="383"/>
      <c r="LVH17" s="383"/>
      <c r="LVI17" s="383"/>
      <c r="LVJ17" s="383"/>
      <c r="LVK17" s="383"/>
      <c r="LVL17" s="383"/>
      <c r="LVM17" s="383"/>
      <c r="LVN17" s="383"/>
      <c r="LVO17" s="383"/>
      <c r="LVP17" s="383"/>
      <c r="LVQ17" s="383"/>
      <c r="LVR17" s="383"/>
      <c r="LVS17" s="383"/>
      <c r="LVT17" s="383"/>
      <c r="LVU17" s="383"/>
      <c r="LVV17" s="383"/>
      <c r="LVW17" s="383"/>
      <c r="LVX17" s="383"/>
      <c r="LVY17" s="383"/>
      <c r="LVZ17" s="383"/>
      <c r="LWA17" s="383"/>
      <c r="LWB17" s="383"/>
      <c r="LWC17" s="383"/>
      <c r="LWD17" s="383"/>
      <c r="LWE17" s="383"/>
      <c r="LWF17" s="383"/>
      <c r="LWG17" s="383"/>
      <c r="LWH17" s="383"/>
      <c r="LWI17" s="383"/>
      <c r="LWJ17" s="383"/>
      <c r="LWK17" s="383"/>
      <c r="LWL17" s="383"/>
      <c r="LWM17" s="383"/>
      <c r="LWN17" s="383"/>
      <c r="LWO17" s="383"/>
      <c r="LWP17" s="383"/>
      <c r="LWQ17" s="383"/>
      <c r="LWR17" s="383"/>
      <c r="LWS17" s="383"/>
      <c r="LWT17" s="383"/>
      <c r="LWU17" s="383"/>
      <c r="LWV17" s="383"/>
      <c r="LWW17" s="383"/>
      <c r="LWX17" s="383"/>
      <c r="LWY17" s="383"/>
      <c r="LWZ17" s="383"/>
      <c r="LXA17" s="383"/>
      <c r="LXB17" s="383"/>
      <c r="LXC17" s="383"/>
      <c r="LXD17" s="383"/>
      <c r="LXE17" s="383"/>
      <c r="LXF17" s="383"/>
      <c r="LXG17" s="383"/>
      <c r="LXH17" s="383"/>
      <c r="LXI17" s="383"/>
      <c r="LXJ17" s="383"/>
      <c r="LXK17" s="383"/>
      <c r="LXL17" s="383"/>
      <c r="LXM17" s="383"/>
      <c r="LXN17" s="383"/>
      <c r="LXO17" s="383"/>
      <c r="LXP17" s="383"/>
      <c r="LXQ17" s="383"/>
      <c r="LXR17" s="383"/>
      <c r="LXS17" s="383"/>
      <c r="LXT17" s="383"/>
      <c r="LXU17" s="383"/>
      <c r="LXV17" s="383"/>
      <c r="LXW17" s="383"/>
      <c r="LXX17" s="383"/>
      <c r="LXY17" s="383"/>
      <c r="LXZ17" s="383"/>
      <c r="LYA17" s="383"/>
      <c r="LYB17" s="383"/>
      <c r="LYC17" s="383"/>
      <c r="LYD17" s="383"/>
      <c r="LYE17" s="383"/>
      <c r="LYF17" s="383"/>
      <c r="LYG17" s="383"/>
      <c r="LYH17" s="383"/>
      <c r="LYI17" s="383"/>
      <c r="LYJ17" s="383"/>
      <c r="LYK17" s="383"/>
      <c r="LYL17" s="383"/>
      <c r="LYM17" s="383"/>
      <c r="LYN17" s="383"/>
      <c r="LYO17" s="383"/>
      <c r="LYP17" s="383"/>
      <c r="LYQ17" s="383"/>
      <c r="LYR17" s="383"/>
      <c r="LYS17" s="383"/>
      <c r="LYT17" s="383"/>
      <c r="LYU17" s="383"/>
      <c r="LYV17" s="383"/>
      <c r="LYW17" s="383"/>
      <c r="LYX17" s="383"/>
      <c r="LYY17" s="383"/>
      <c r="LYZ17" s="383"/>
      <c r="LZA17" s="383"/>
      <c r="LZB17" s="383"/>
      <c r="LZC17" s="383"/>
      <c r="LZD17" s="383"/>
      <c r="LZE17" s="383"/>
      <c r="LZF17" s="383"/>
      <c r="LZG17" s="383"/>
      <c r="LZH17" s="383"/>
      <c r="LZI17" s="383"/>
      <c r="LZJ17" s="383"/>
      <c r="LZK17" s="383"/>
      <c r="LZL17" s="383"/>
      <c r="LZM17" s="383"/>
      <c r="LZN17" s="383"/>
      <c r="LZO17" s="383"/>
      <c r="LZP17" s="383"/>
      <c r="LZQ17" s="383"/>
      <c r="LZR17" s="383"/>
      <c r="LZS17" s="383"/>
      <c r="LZT17" s="383"/>
      <c r="LZU17" s="383"/>
      <c r="LZV17" s="383"/>
      <c r="LZW17" s="383"/>
      <c r="LZX17" s="383"/>
      <c r="LZY17" s="383"/>
      <c r="LZZ17" s="383"/>
      <c r="MAA17" s="383"/>
      <c r="MAB17" s="383"/>
      <c r="MAC17" s="383"/>
      <c r="MAD17" s="383"/>
      <c r="MAE17" s="383"/>
      <c r="MAF17" s="383"/>
      <c r="MAG17" s="383"/>
      <c r="MAH17" s="383"/>
      <c r="MAI17" s="383"/>
      <c r="MAJ17" s="383"/>
      <c r="MAK17" s="383"/>
      <c r="MAL17" s="383"/>
      <c r="MAM17" s="383"/>
      <c r="MAN17" s="383"/>
      <c r="MAO17" s="383"/>
      <c r="MAP17" s="383"/>
      <c r="MAQ17" s="383"/>
      <c r="MAR17" s="383"/>
      <c r="MAS17" s="383"/>
      <c r="MAT17" s="383"/>
      <c r="MAU17" s="383"/>
      <c r="MAV17" s="383"/>
      <c r="MAW17" s="383"/>
      <c r="MAX17" s="383"/>
      <c r="MAY17" s="383"/>
      <c r="MAZ17" s="383"/>
      <c r="MBA17" s="383"/>
      <c r="MBB17" s="383"/>
      <c r="MBC17" s="383"/>
      <c r="MBD17" s="383"/>
      <c r="MBE17" s="383"/>
      <c r="MBF17" s="383"/>
      <c r="MBG17" s="383"/>
      <c r="MBH17" s="383"/>
      <c r="MBI17" s="383"/>
      <c r="MBJ17" s="383"/>
      <c r="MBK17" s="383"/>
      <c r="MBL17" s="383"/>
      <c r="MBM17" s="383"/>
      <c r="MBN17" s="383"/>
      <c r="MBO17" s="383"/>
      <c r="MBP17" s="383"/>
      <c r="MBQ17" s="383"/>
      <c r="MBR17" s="383"/>
      <c r="MBS17" s="383"/>
      <c r="MBT17" s="383"/>
      <c r="MBU17" s="383"/>
      <c r="MBV17" s="383"/>
      <c r="MBW17" s="383"/>
      <c r="MBX17" s="383"/>
      <c r="MBY17" s="383"/>
      <c r="MBZ17" s="383"/>
      <c r="MCA17" s="383"/>
      <c r="MCB17" s="383"/>
      <c r="MCC17" s="383"/>
      <c r="MCD17" s="383"/>
      <c r="MCE17" s="383"/>
      <c r="MCF17" s="383"/>
      <c r="MCG17" s="383"/>
      <c r="MCH17" s="383"/>
      <c r="MCI17" s="383"/>
      <c r="MCJ17" s="383"/>
      <c r="MCK17" s="383"/>
      <c r="MCL17" s="383"/>
      <c r="MCM17" s="383"/>
      <c r="MCN17" s="383"/>
      <c r="MCO17" s="383"/>
      <c r="MCP17" s="383"/>
      <c r="MCQ17" s="383"/>
      <c r="MCR17" s="383"/>
      <c r="MCS17" s="383"/>
      <c r="MCT17" s="383"/>
      <c r="MCU17" s="383"/>
      <c r="MCV17" s="383"/>
      <c r="MCW17" s="383"/>
      <c r="MCX17" s="383"/>
      <c r="MCY17" s="383"/>
      <c r="MCZ17" s="383"/>
      <c r="MDA17" s="383"/>
      <c r="MDB17" s="383"/>
      <c r="MDC17" s="383"/>
      <c r="MDD17" s="383"/>
      <c r="MDE17" s="383"/>
      <c r="MDF17" s="383"/>
      <c r="MDG17" s="383"/>
      <c r="MDH17" s="383"/>
      <c r="MDI17" s="383"/>
      <c r="MDJ17" s="383"/>
      <c r="MDK17" s="383"/>
      <c r="MDL17" s="383"/>
      <c r="MDM17" s="383"/>
      <c r="MDN17" s="383"/>
      <c r="MDO17" s="383"/>
      <c r="MDP17" s="383"/>
      <c r="MDQ17" s="383"/>
      <c r="MDR17" s="383"/>
      <c r="MDS17" s="383"/>
      <c r="MDT17" s="383"/>
      <c r="MDU17" s="383"/>
      <c r="MDV17" s="383"/>
      <c r="MDW17" s="383"/>
      <c r="MDX17" s="383"/>
      <c r="MDY17" s="383"/>
      <c r="MDZ17" s="383"/>
      <c r="MEA17" s="383"/>
      <c r="MEB17" s="383"/>
      <c r="MEC17" s="383"/>
      <c r="MED17" s="383"/>
      <c r="MEE17" s="383"/>
      <c r="MEF17" s="383"/>
      <c r="MEG17" s="383"/>
      <c r="MEH17" s="383"/>
      <c r="MEI17" s="383"/>
      <c r="MEJ17" s="383"/>
      <c r="MEK17" s="383"/>
      <c r="MEL17" s="383"/>
      <c r="MEM17" s="383"/>
      <c r="MEN17" s="383"/>
      <c r="MEO17" s="383"/>
      <c r="MEP17" s="383"/>
      <c r="MEQ17" s="383"/>
      <c r="MER17" s="383"/>
      <c r="MES17" s="383"/>
      <c r="MET17" s="383"/>
      <c r="MEU17" s="383"/>
      <c r="MEV17" s="383"/>
      <c r="MEW17" s="383"/>
      <c r="MEX17" s="383"/>
      <c r="MEY17" s="383"/>
      <c r="MEZ17" s="383"/>
      <c r="MFA17" s="383"/>
      <c r="MFB17" s="383"/>
      <c r="MFC17" s="383"/>
      <c r="MFD17" s="383"/>
      <c r="MFE17" s="383"/>
      <c r="MFF17" s="383"/>
      <c r="MFG17" s="383"/>
      <c r="MFH17" s="383"/>
      <c r="MFI17" s="383"/>
      <c r="MFJ17" s="383"/>
      <c r="MFK17" s="383"/>
      <c r="MFL17" s="383"/>
      <c r="MFM17" s="383"/>
      <c r="MFN17" s="383"/>
      <c r="MFO17" s="383"/>
      <c r="MFP17" s="383"/>
      <c r="MFQ17" s="383"/>
      <c r="MFR17" s="383"/>
      <c r="MFS17" s="383"/>
      <c r="MFT17" s="383"/>
      <c r="MFU17" s="383"/>
      <c r="MFV17" s="383"/>
      <c r="MFW17" s="383"/>
      <c r="MFX17" s="383"/>
      <c r="MFY17" s="383"/>
      <c r="MFZ17" s="383"/>
      <c r="MGA17" s="383"/>
      <c r="MGB17" s="383"/>
      <c r="MGC17" s="383"/>
      <c r="MGD17" s="383"/>
      <c r="MGE17" s="383"/>
      <c r="MGF17" s="383"/>
      <c r="MGG17" s="383"/>
      <c r="MGH17" s="383"/>
      <c r="MGI17" s="383"/>
      <c r="MGJ17" s="383"/>
      <c r="MGK17" s="383"/>
      <c r="MGL17" s="383"/>
      <c r="MGM17" s="383"/>
      <c r="MGN17" s="383"/>
      <c r="MGO17" s="383"/>
      <c r="MGP17" s="383"/>
      <c r="MGQ17" s="383"/>
      <c r="MGR17" s="383"/>
      <c r="MGS17" s="383"/>
      <c r="MGT17" s="383"/>
      <c r="MGU17" s="383"/>
      <c r="MGV17" s="383"/>
      <c r="MGW17" s="383"/>
      <c r="MGX17" s="383"/>
      <c r="MGY17" s="383"/>
      <c r="MGZ17" s="383"/>
      <c r="MHA17" s="383"/>
      <c r="MHB17" s="383"/>
      <c r="MHC17" s="383"/>
      <c r="MHD17" s="383"/>
      <c r="MHE17" s="383"/>
      <c r="MHF17" s="383"/>
      <c r="MHG17" s="383"/>
      <c r="MHH17" s="383"/>
      <c r="MHI17" s="383"/>
      <c r="MHJ17" s="383"/>
      <c r="MHK17" s="383"/>
      <c r="MHL17" s="383"/>
      <c r="MHM17" s="383"/>
      <c r="MHN17" s="383"/>
      <c r="MHO17" s="383"/>
      <c r="MHP17" s="383"/>
      <c r="MHQ17" s="383"/>
      <c r="MHR17" s="383"/>
      <c r="MHS17" s="383"/>
      <c r="MHT17" s="383"/>
      <c r="MHU17" s="383"/>
      <c r="MHV17" s="383"/>
      <c r="MHW17" s="383"/>
      <c r="MHX17" s="383"/>
      <c r="MHY17" s="383"/>
      <c r="MHZ17" s="383"/>
      <c r="MIA17" s="383"/>
      <c r="MIB17" s="383"/>
      <c r="MIC17" s="383"/>
      <c r="MID17" s="383"/>
      <c r="MIE17" s="383"/>
      <c r="MIF17" s="383"/>
      <c r="MIG17" s="383"/>
      <c r="MIH17" s="383"/>
      <c r="MII17" s="383"/>
      <c r="MIJ17" s="383"/>
      <c r="MIK17" s="383"/>
      <c r="MIL17" s="383"/>
      <c r="MIM17" s="383"/>
      <c r="MIN17" s="383"/>
      <c r="MIO17" s="383"/>
      <c r="MIP17" s="383"/>
      <c r="MIQ17" s="383"/>
      <c r="MIR17" s="383"/>
      <c r="MIS17" s="383"/>
      <c r="MIT17" s="383"/>
      <c r="MIU17" s="383"/>
      <c r="MIV17" s="383"/>
      <c r="MIW17" s="383"/>
      <c r="MIX17" s="383"/>
      <c r="MIY17" s="383"/>
      <c r="MIZ17" s="383"/>
      <c r="MJA17" s="383"/>
      <c r="MJB17" s="383"/>
      <c r="MJC17" s="383"/>
      <c r="MJD17" s="383"/>
      <c r="MJE17" s="383"/>
      <c r="MJF17" s="383"/>
      <c r="MJG17" s="383"/>
      <c r="MJH17" s="383"/>
      <c r="MJI17" s="383"/>
      <c r="MJJ17" s="383"/>
      <c r="MJK17" s="383"/>
      <c r="MJL17" s="383"/>
      <c r="MJM17" s="383"/>
      <c r="MJN17" s="383"/>
      <c r="MJO17" s="383"/>
      <c r="MJP17" s="383"/>
      <c r="MJQ17" s="383"/>
      <c r="MJR17" s="383"/>
      <c r="MJS17" s="383"/>
      <c r="MJT17" s="383"/>
      <c r="MJU17" s="383"/>
      <c r="MJV17" s="383"/>
      <c r="MJW17" s="383"/>
      <c r="MJX17" s="383"/>
      <c r="MJY17" s="383"/>
      <c r="MJZ17" s="383"/>
      <c r="MKA17" s="383"/>
      <c r="MKB17" s="383"/>
      <c r="MKC17" s="383"/>
      <c r="MKD17" s="383"/>
      <c r="MKE17" s="383"/>
      <c r="MKF17" s="383"/>
      <c r="MKG17" s="383"/>
      <c r="MKH17" s="383"/>
      <c r="MKI17" s="383"/>
      <c r="MKJ17" s="383"/>
      <c r="MKK17" s="383"/>
      <c r="MKL17" s="383"/>
      <c r="MKM17" s="383"/>
      <c r="MKN17" s="383"/>
      <c r="MKO17" s="383"/>
      <c r="MKP17" s="383"/>
      <c r="MKQ17" s="383"/>
      <c r="MKR17" s="383"/>
      <c r="MKS17" s="383"/>
      <c r="MKT17" s="383"/>
      <c r="MKU17" s="383"/>
      <c r="MKV17" s="383"/>
      <c r="MKW17" s="383"/>
      <c r="MKX17" s="383"/>
      <c r="MKY17" s="383"/>
      <c r="MKZ17" s="383"/>
      <c r="MLA17" s="383"/>
      <c r="MLB17" s="383"/>
      <c r="MLC17" s="383"/>
      <c r="MLD17" s="383"/>
      <c r="MLE17" s="383"/>
      <c r="MLF17" s="383"/>
      <c r="MLG17" s="383"/>
      <c r="MLH17" s="383"/>
      <c r="MLI17" s="383"/>
      <c r="MLJ17" s="383"/>
      <c r="MLK17" s="383"/>
      <c r="MLL17" s="383"/>
      <c r="MLM17" s="383"/>
      <c r="MLN17" s="383"/>
      <c r="MLO17" s="383"/>
      <c r="MLP17" s="383"/>
      <c r="MLQ17" s="383"/>
      <c r="MLR17" s="383"/>
      <c r="MLS17" s="383"/>
      <c r="MLT17" s="383"/>
      <c r="MLU17" s="383"/>
      <c r="MLV17" s="383"/>
      <c r="MLW17" s="383"/>
      <c r="MLX17" s="383"/>
      <c r="MLY17" s="383"/>
      <c r="MLZ17" s="383"/>
      <c r="MMA17" s="383"/>
      <c r="MMB17" s="383"/>
      <c r="MMC17" s="383"/>
      <c r="MMD17" s="383"/>
      <c r="MME17" s="383"/>
      <c r="MMF17" s="383"/>
      <c r="MMG17" s="383"/>
      <c r="MMH17" s="383"/>
      <c r="MMI17" s="383"/>
      <c r="MMJ17" s="383"/>
      <c r="MMK17" s="383"/>
      <c r="MML17" s="383"/>
      <c r="MMM17" s="383"/>
      <c r="MMN17" s="383"/>
      <c r="MMO17" s="383"/>
      <c r="MMP17" s="383"/>
      <c r="MMQ17" s="383"/>
      <c r="MMR17" s="383"/>
      <c r="MMS17" s="383"/>
      <c r="MMT17" s="383"/>
      <c r="MMU17" s="383"/>
      <c r="MMV17" s="383"/>
      <c r="MMW17" s="383"/>
      <c r="MMX17" s="383"/>
      <c r="MMY17" s="383"/>
      <c r="MMZ17" s="383"/>
      <c r="MNA17" s="383"/>
      <c r="MNB17" s="383"/>
      <c r="MNC17" s="383"/>
      <c r="MND17" s="383"/>
      <c r="MNE17" s="383"/>
      <c r="MNF17" s="383"/>
      <c r="MNG17" s="383"/>
      <c r="MNH17" s="383"/>
      <c r="MNI17" s="383"/>
      <c r="MNJ17" s="383"/>
      <c r="MNK17" s="383"/>
      <c r="MNL17" s="383"/>
      <c r="MNM17" s="383"/>
      <c r="MNN17" s="383"/>
      <c r="MNO17" s="383"/>
      <c r="MNP17" s="383"/>
      <c r="MNQ17" s="383"/>
      <c r="MNR17" s="383"/>
      <c r="MNS17" s="383"/>
      <c r="MNT17" s="383"/>
      <c r="MNU17" s="383"/>
      <c r="MNV17" s="383"/>
      <c r="MNW17" s="383"/>
      <c r="MNX17" s="383"/>
      <c r="MNY17" s="383"/>
      <c r="MNZ17" s="383"/>
      <c r="MOA17" s="383"/>
      <c r="MOB17" s="383"/>
      <c r="MOC17" s="383"/>
      <c r="MOD17" s="383"/>
      <c r="MOE17" s="383"/>
      <c r="MOF17" s="383"/>
      <c r="MOG17" s="383"/>
      <c r="MOH17" s="383"/>
      <c r="MOI17" s="383"/>
      <c r="MOJ17" s="383"/>
      <c r="MOK17" s="383"/>
      <c r="MOL17" s="383"/>
      <c r="MOM17" s="383"/>
      <c r="MON17" s="383"/>
      <c r="MOO17" s="383"/>
      <c r="MOP17" s="383"/>
      <c r="MOQ17" s="383"/>
      <c r="MOR17" s="383"/>
      <c r="MOS17" s="383"/>
      <c r="MOT17" s="383"/>
      <c r="MOU17" s="383"/>
      <c r="MOV17" s="383"/>
      <c r="MOW17" s="383"/>
      <c r="MOX17" s="383"/>
      <c r="MOY17" s="383"/>
      <c r="MOZ17" s="383"/>
      <c r="MPA17" s="383"/>
      <c r="MPB17" s="383"/>
      <c r="MPC17" s="383"/>
      <c r="MPD17" s="383"/>
      <c r="MPE17" s="383"/>
      <c r="MPF17" s="383"/>
      <c r="MPG17" s="383"/>
      <c r="MPH17" s="383"/>
      <c r="MPI17" s="383"/>
      <c r="MPJ17" s="383"/>
      <c r="MPK17" s="383"/>
      <c r="MPL17" s="383"/>
      <c r="MPM17" s="383"/>
      <c r="MPN17" s="383"/>
      <c r="MPO17" s="383"/>
      <c r="MPP17" s="383"/>
      <c r="MPQ17" s="383"/>
      <c r="MPR17" s="383"/>
      <c r="MPS17" s="383"/>
      <c r="MPT17" s="383"/>
      <c r="MPU17" s="383"/>
      <c r="MPV17" s="383"/>
      <c r="MPW17" s="383"/>
      <c r="MPX17" s="383"/>
      <c r="MPY17" s="383"/>
      <c r="MPZ17" s="383"/>
      <c r="MQA17" s="383"/>
      <c r="MQB17" s="383"/>
      <c r="MQC17" s="383"/>
      <c r="MQD17" s="383"/>
      <c r="MQE17" s="383"/>
      <c r="MQF17" s="383"/>
      <c r="MQG17" s="383"/>
      <c r="MQH17" s="383"/>
      <c r="MQI17" s="383"/>
      <c r="MQJ17" s="383"/>
      <c r="MQK17" s="383"/>
      <c r="MQL17" s="383"/>
      <c r="MQM17" s="383"/>
      <c r="MQN17" s="383"/>
      <c r="MQO17" s="383"/>
      <c r="MQP17" s="383"/>
      <c r="MQQ17" s="383"/>
      <c r="MQR17" s="383"/>
      <c r="MQS17" s="383"/>
      <c r="MQT17" s="383"/>
      <c r="MQU17" s="383"/>
      <c r="MQV17" s="383"/>
      <c r="MQW17" s="383"/>
      <c r="MQX17" s="383"/>
      <c r="MQY17" s="383"/>
      <c r="MQZ17" s="383"/>
      <c r="MRA17" s="383"/>
      <c r="MRB17" s="383"/>
      <c r="MRC17" s="383"/>
      <c r="MRD17" s="383"/>
      <c r="MRE17" s="383"/>
      <c r="MRF17" s="383"/>
      <c r="MRG17" s="383"/>
      <c r="MRH17" s="383"/>
      <c r="MRI17" s="383"/>
      <c r="MRJ17" s="383"/>
      <c r="MRK17" s="383"/>
      <c r="MRL17" s="383"/>
      <c r="MRM17" s="383"/>
      <c r="MRN17" s="383"/>
      <c r="MRO17" s="383"/>
      <c r="MRP17" s="383"/>
      <c r="MRQ17" s="383"/>
      <c r="MRR17" s="383"/>
      <c r="MRS17" s="383"/>
      <c r="MRT17" s="383"/>
      <c r="MRU17" s="383"/>
      <c r="MRV17" s="383"/>
      <c r="MRW17" s="383"/>
      <c r="MRX17" s="383"/>
      <c r="MRY17" s="383"/>
      <c r="MRZ17" s="383"/>
      <c r="MSA17" s="383"/>
      <c r="MSB17" s="383"/>
      <c r="MSC17" s="383"/>
      <c r="MSD17" s="383"/>
      <c r="MSE17" s="383"/>
      <c r="MSF17" s="383"/>
      <c r="MSG17" s="383"/>
      <c r="MSH17" s="383"/>
      <c r="MSI17" s="383"/>
      <c r="MSJ17" s="383"/>
      <c r="MSK17" s="383"/>
      <c r="MSL17" s="383"/>
      <c r="MSM17" s="383"/>
      <c r="MSN17" s="383"/>
      <c r="MSO17" s="383"/>
      <c r="MSP17" s="383"/>
      <c r="MSQ17" s="383"/>
      <c r="MSR17" s="383"/>
      <c r="MSS17" s="383"/>
      <c r="MST17" s="383"/>
      <c r="MSU17" s="383"/>
      <c r="MSV17" s="383"/>
      <c r="MSW17" s="383"/>
      <c r="MSX17" s="383"/>
      <c r="MSY17" s="383"/>
      <c r="MSZ17" s="383"/>
      <c r="MTA17" s="383"/>
      <c r="MTB17" s="383"/>
      <c r="MTC17" s="383"/>
      <c r="MTD17" s="383"/>
      <c r="MTE17" s="383"/>
      <c r="MTF17" s="383"/>
      <c r="MTG17" s="383"/>
      <c r="MTH17" s="383"/>
      <c r="MTI17" s="383"/>
      <c r="MTJ17" s="383"/>
      <c r="MTK17" s="383"/>
      <c r="MTL17" s="383"/>
      <c r="MTM17" s="383"/>
      <c r="MTN17" s="383"/>
      <c r="MTO17" s="383"/>
      <c r="MTP17" s="383"/>
      <c r="MTQ17" s="383"/>
      <c r="MTR17" s="383"/>
      <c r="MTS17" s="383"/>
      <c r="MTT17" s="383"/>
      <c r="MTU17" s="383"/>
      <c r="MTV17" s="383"/>
      <c r="MTW17" s="383"/>
      <c r="MTX17" s="383"/>
      <c r="MTY17" s="383"/>
      <c r="MTZ17" s="383"/>
      <c r="MUA17" s="383"/>
      <c r="MUB17" s="383"/>
      <c r="MUC17" s="383"/>
      <c r="MUD17" s="383"/>
      <c r="MUE17" s="383"/>
      <c r="MUF17" s="383"/>
      <c r="MUG17" s="383"/>
      <c r="MUH17" s="383"/>
      <c r="MUI17" s="383"/>
      <c r="MUJ17" s="383"/>
      <c r="MUK17" s="383"/>
      <c r="MUL17" s="383"/>
      <c r="MUM17" s="383"/>
      <c r="MUN17" s="383"/>
      <c r="MUO17" s="383"/>
      <c r="MUP17" s="383"/>
      <c r="MUQ17" s="383"/>
      <c r="MUR17" s="383"/>
      <c r="MUS17" s="383"/>
      <c r="MUT17" s="383"/>
      <c r="MUU17" s="383"/>
      <c r="MUV17" s="383"/>
      <c r="MUW17" s="383"/>
      <c r="MUX17" s="383"/>
      <c r="MUY17" s="383"/>
      <c r="MUZ17" s="383"/>
      <c r="MVA17" s="383"/>
      <c r="MVB17" s="383"/>
      <c r="MVC17" s="383"/>
      <c r="MVD17" s="383"/>
      <c r="MVE17" s="383"/>
      <c r="MVF17" s="383"/>
      <c r="MVG17" s="383"/>
      <c r="MVH17" s="383"/>
      <c r="MVI17" s="383"/>
      <c r="MVJ17" s="383"/>
      <c r="MVK17" s="383"/>
      <c r="MVL17" s="383"/>
      <c r="MVM17" s="383"/>
      <c r="MVN17" s="383"/>
      <c r="MVO17" s="383"/>
      <c r="MVP17" s="383"/>
      <c r="MVQ17" s="383"/>
      <c r="MVR17" s="383"/>
      <c r="MVS17" s="383"/>
      <c r="MVT17" s="383"/>
      <c r="MVU17" s="383"/>
      <c r="MVV17" s="383"/>
      <c r="MVW17" s="383"/>
      <c r="MVX17" s="383"/>
      <c r="MVY17" s="383"/>
      <c r="MVZ17" s="383"/>
      <c r="MWA17" s="383"/>
      <c r="MWB17" s="383"/>
      <c r="MWC17" s="383"/>
      <c r="MWD17" s="383"/>
      <c r="MWE17" s="383"/>
      <c r="MWF17" s="383"/>
      <c r="MWG17" s="383"/>
      <c r="MWH17" s="383"/>
      <c r="MWI17" s="383"/>
      <c r="MWJ17" s="383"/>
      <c r="MWK17" s="383"/>
      <c r="MWL17" s="383"/>
      <c r="MWM17" s="383"/>
      <c r="MWN17" s="383"/>
      <c r="MWO17" s="383"/>
      <c r="MWP17" s="383"/>
      <c r="MWQ17" s="383"/>
      <c r="MWR17" s="383"/>
      <c r="MWS17" s="383"/>
      <c r="MWT17" s="383"/>
      <c r="MWU17" s="383"/>
      <c r="MWV17" s="383"/>
      <c r="MWW17" s="383"/>
      <c r="MWX17" s="383"/>
      <c r="MWY17" s="383"/>
      <c r="MWZ17" s="383"/>
      <c r="MXA17" s="383"/>
      <c r="MXB17" s="383"/>
      <c r="MXC17" s="383"/>
      <c r="MXD17" s="383"/>
      <c r="MXE17" s="383"/>
      <c r="MXF17" s="383"/>
      <c r="MXG17" s="383"/>
      <c r="MXH17" s="383"/>
      <c r="MXI17" s="383"/>
      <c r="MXJ17" s="383"/>
      <c r="MXK17" s="383"/>
      <c r="MXL17" s="383"/>
      <c r="MXM17" s="383"/>
      <c r="MXN17" s="383"/>
      <c r="MXO17" s="383"/>
      <c r="MXP17" s="383"/>
      <c r="MXQ17" s="383"/>
      <c r="MXR17" s="383"/>
      <c r="MXS17" s="383"/>
      <c r="MXT17" s="383"/>
      <c r="MXU17" s="383"/>
      <c r="MXV17" s="383"/>
      <c r="MXW17" s="383"/>
      <c r="MXX17" s="383"/>
      <c r="MXY17" s="383"/>
      <c r="MXZ17" s="383"/>
      <c r="MYA17" s="383"/>
      <c r="MYB17" s="383"/>
      <c r="MYC17" s="383"/>
      <c r="MYD17" s="383"/>
      <c r="MYE17" s="383"/>
      <c r="MYF17" s="383"/>
      <c r="MYG17" s="383"/>
      <c r="MYH17" s="383"/>
      <c r="MYI17" s="383"/>
      <c r="MYJ17" s="383"/>
      <c r="MYK17" s="383"/>
      <c r="MYL17" s="383"/>
      <c r="MYM17" s="383"/>
      <c r="MYN17" s="383"/>
      <c r="MYO17" s="383"/>
      <c r="MYP17" s="383"/>
      <c r="MYQ17" s="383"/>
      <c r="MYR17" s="383"/>
      <c r="MYS17" s="383"/>
      <c r="MYT17" s="383"/>
      <c r="MYU17" s="383"/>
      <c r="MYV17" s="383"/>
      <c r="MYW17" s="383"/>
      <c r="MYX17" s="383"/>
      <c r="MYY17" s="383"/>
      <c r="MYZ17" s="383"/>
      <c r="MZA17" s="383"/>
      <c r="MZB17" s="383"/>
      <c r="MZC17" s="383"/>
      <c r="MZD17" s="383"/>
      <c r="MZE17" s="383"/>
      <c r="MZF17" s="383"/>
      <c r="MZG17" s="383"/>
      <c r="MZH17" s="383"/>
      <c r="MZI17" s="383"/>
      <c r="MZJ17" s="383"/>
      <c r="MZK17" s="383"/>
      <c r="MZL17" s="383"/>
      <c r="MZM17" s="383"/>
      <c r="MZN17" s="383"/>
      <c r="MZO17" s="383"/>
      <c r="MZP17" s="383"/>
      <c r="MZQ17" s="383"/>
      <c r="MZR17" s="383"/>
      <c r="MZS17" s="383"/>
      <c r="MZT17" s="383"/>
      <c r="MZU17" s="383"/>
      <c r="MZV17" s="383"/>
      <c r="MZW17" s="383"/>
      <c r="MZX17" s="383"/>
      <c r="MZY17" s="383"/>
      <c r="MZZ17" s="383"/>
      <c r="NAA17" s="383"/>
      <c r="NAB17" s="383"/>
      <c r="NAC17" s="383"/>
      <c r="NAD17" s="383"/>
      <c r="NAE17" s="383"/>
      <c r="NAF17" s="383"/>
      <c r="NAG17" s="383"/>
      <c r="NAH17" s="383"/>
      <c r="NAI17" s="383"/>
      <c r="NAJ17" s="383"/>
      <c r="NAK17" s="383"/>
      <c r="NAL17" s="383"/>
      <c r="NAM17" s="383"/>
      <c r="NAN17" s="383"/>
      <c r="NAO17" s="383"/>
      <c r="NAP17" s="383"/>
      <c r="NAQ17" s="383"/>
      <c r="NAR17" s="383"/>
      <c r="NAS17" s="383"/>
      <c r="NAT17" s="383"/>
      <c r="NAU17" s="383"/>
      <c r="NAV17" s="383"/>
      <c r="NAW17" s="383"/>
      <c r="NAX17" s="383"/>
      <c r="NAY17" s="383"/>
      <c r="NAZ17" s="383"/>
      <c r="NBA17" s="383"/>
      <c r="NBB17" s="383"/>
      <c r="NBC17" s="383"/>
      <c r="NBD17" s="383"/>
      <c r="NBE17" s="383"/>
      <c r="NBF17" s="383"/>
      <c r="NBG17" s="383"/>
      <c r="NBH17" s="383"/>
      <c r="NBI17" s="383"/>
      <c r="NBJ17" s="383"/>
      <c r="NBK17" s="383"/>
      <c r="NBL17" s="383"/>
      <c r="NBM17" s="383"/>
      <c r="NBN17" s="383"/>
      <c r="NBO17" s="383"/>
      <c r="NBP17" s="383"/>
      <c r="NBQ17" s="383"/>
      <c r="NBR17" s="383"/>
      <c r="NBS17" s="383"/>
      <c r="NBT17" s="383"/>
      <c r="NBU17" s="383"/>
      <c r="NBV17" s="383"/>
      <c r="NBW17" s="383"/>
      <c r="NBX17" s="383"/>
      <c r="NBY17" s="383"/>
      <c r="NBZ17" s="383"/>
      <c r="NCA17" s="383"/>
      <c r="NCB17" s="383"/>
      <c r="NCC17" s="383"/>
      <c r="NCD17" s="383"/>
      <c r="NCE17" s="383"/>
      <c r="NCF17" s="383"/>
      <c r="NCG17" s="383"/>
      <c r="NCH17" s="383"/>
      <c r="NCI17" s="383"/>
      <c r="NCJ17" s="383"/>
      <c r="NCK17" s="383"/>
      <c r="NCL17" s="383"/>
      <c r="NCM17" s="383"/>
      <c r="NCN17" s="383"/>
      <c r="NCO17" s="383"/>
      <c r="NCP17" s="383"/>
      <c r="NCQ17" s="383"/>
      <c r="NCR17" s="383"/>
      <c r="NCS17" s="383"/>
      <c r="NCT17" s="383"/>
      <c r="NCU17" s="383"/>
      <c r="NCV17" s="383"/>
      <c r="NCW17" s="383"/>
      <c r="NCX17" s="383"/>
      <c r="NCY17" s="383"/>
      <c r="NCZ17" s="383"/>
      <c r="NDA17" s="383"/>
      <c r="NDB17" s="383"/>
      <c r="NDC17" s="383"/>
      <c r="NDD17" s="383"/>
      <c r="NDE17" s="383"/>
      <c r="NDF17" s="383"/>
      <c r="NDG17" s="383"/>
      <c r="NDH17" s="383"/>
      <c r="NDI17" s="383"/>
      <c r="NDJ17" s="383"/>
      <c r="NDK17" s="383"/>
      <c r="NDL17" s="383"/>
      <c r="NDM17" s="383"/>
      <c r="NDN17" s="383"/>
      <c r="NDO17" s="383"/>
      <c r="NDP17" s="383"/>
      <c r="NDQ17" s="383"/>
      <c r="NDR17" s="383"/>
      <c r="NDS17" s="383"/>
      <c r="NDT17" s="383"/>
      <c r="NDU17" s="383"/>
      <c r="NDV17" s="383"/>
      <c r="NDW17" s="383"/>
      <c r="NDX17" s="383"/>
      <c r="NDY17" s="383"/>
      <c r="NDZ17" s="383"/>
      <c r="NEA17" s="383"/>
      <c r="NEB17" s="383"/>
      <c r="NEC17" s="383"/>
      <c r="NED17" s="383"/>
      <c r="NEE17" s="383"/>
      <c r="NEF17" s="383"/>
      <c r="NEG17" s="383"/>
      <c r="NEH17" s="383"/>
      <c r="NEI17" s="383"/>
      <c r="NEJ17" s="383"/>
      <c r="NEK17" s="383"/>
      <c r="NEL17" s="383"/>
      <c r="NEM17" s="383"/>
      <c r="NEN17" s="383"/>
      <c r="NEO17" s="383"/>
      <c r="NEP17" s="383"/>
      <c r="NEQ17" s="383"/>
      <c r="NER17" s="383"/>
      <c r="NES17" s="383"/>
      <c r="NET17" s="383"/>
      <c r="NEU17" s="383"/>
      <c r="NEV17" s="383"/>
      <c r="NEW17" s="383"/>
      <c r="NEX17" s="383"/>
      <c r="NEY17" s="383"/>
      <c r="NEZ17" s="383"/>
      <c r="NFA17" s="383"/>
      <c r="NFB17" s="383"/>
      <c r="NFC17" s="383"/>
      <c r="NFD17" s="383"/>
      <c r="NFE17" s="383"/>
      <c r="NFF17" s="383"/>
      <c r="NFG17" s="383"/>
      <c r="NFH17" s="383"/>
      <c r="NFI17" s="383"/>
      <c r="NFJ17" s="383"/>
      <c r="NFK17" s="383"/>
      <c r="NFL17" s="383"/>
      <c r="NFM17" s="383"/>
      <c r="NFN17" s="383"/>
      <c r="NFO17" s="383"/>
      <c r="NFP17" s="383"/>
      <c r="NFQ17" s="383"/>
      <c r="NFR17" s="383"/>
      <c r="NFS17" s="383"/>
      <c r="NFT17" s="383"/>
      <c r="NFU17" s="383"/>
      <c r="NFV17" s="383"/>
      <c r="NFW17" s="383"/>
      <c r="NFX17" s="383"/>
      <c r="NFY17" s="383"/>
      <c r="NFZ17" s="383"/>
      <c r="NGA17" s="383"/>
      <c r="NGB17" s="383"/>
      <c r="NGC17" s="383"/>
      <c r="NGD17" s="383"/>
      <c r="NGE17" s="383"/>
      <c r="NGF17" s="383"/>
      <c r="NGG17" s="383"/>
      <c r="NGH17" s="383"/>
      <c r="NGI17" s="383"/>
      <c r="NGJ17" s="383"/>
      <c r="NGK17" s="383"/>
      <c r="NGL17" s="383"/>
      <c r="NGM17" s="383"/>
      <c r="NGN17" s="383"/>
      <c r="NGO17" s="383"/>
      <c r="NGP17" s="383"/>
      <c r="NGQ17" s="383"/>
      <c r="NGR17" s="383"/>
      <c r="NGS17" s="383"/>
      <c r="NGT17" s="383"/>
      <c r="NGU17" s="383"/>
      <c r="NGV17" s="383"/>
      <c r="NGW17" s="383"/>
      <c r="NGX17" s="383"/>
      <c r="NGY17" s="383"/>
      <c r="NGZ17" s="383"/>
      <c r="NHA17" s="383"/>
      <c r="NHB17" s="383"/>
      <c r="NHC17" s="383"/>
      <c r="NHD17" s="383"/>
      <c r="NHE17" s="383"/>
      <c r="NHF17" s="383"/>
      <c r="NHG17" s="383"/>
      <c r="NHH17" s="383"/>
      <c r="NHI17" s="383"/>
      <c r="NHJ17" s="383"/>
      <c r="NHK17" s="383"/>
      <c r="NHL17" s="383"/>
      <c r="NHM17" s="383"/>
      <c r="NHN17" s="383"/>
      <c r="NHO17" s="383"/>
      <c r="NHP17" s="383"/>
      <c r="NHQ17" s="383"/>
      <c r="NHR17" s="383"/>
      <c r="NHS17" s="383"/>
      <c r="NHT17" s="383"/>
      <c r="NHU17" s="383"/>
      <c r="NHV17" s="383"/>
      <c r="NHW17" s="383"/>
      <c r="NHX17" s="383"/>
      <c r="NHY17" s="383"/>
      <c r="NHZ17" s="383"/>
      <c r="NIA17" s="383"/>
      <c r="NIB17" s="383"/>
      <c r="NIC17" s="383"/>
      <c r="NID17" s="383"/>
      <c r="NIE17" s="383"/>
      <c r="NIF17" s="383"/>
      <c r="NIG17" s="383"/>
      <c r="NIH17" s="383"/>
      <c r="NII17" s="383"/>
      <c r="NIJ17" s="383"/>
      <c r="NIK17" s="383"/>
      <c r="NIL17" s="383"/>
      <c r="NIM17" s="383"/>
      <c r="NIN17" s="383"/>
      <c r="NIO17" s="383"/>
      <c r="NIP17" s="383"/>
      <c r="NIQ17" s="383"/>
      <c r="NIR17" s="383"/>
      <c r="NIS17" s="383"/>
      <c r="NIT17" s="383"/>
      <c r="NIU17" s="383"/>
      <c r="NIV17" s="383"/>
      <c r="NIW17" s="383"/>
      <c r="NIX17" s="383"/>
      <c r="NIY17" s="383"/>
      <c r="NIZ17" s="383"/>
      <c r="NJA17" s="383"/>
      <c r="NJB17" s="383"/>
      <c r="NJC17" s="383"/>
      <c r="NJD17" s="383"/>
      <c r="NJE17" s="383"/>
      <c r="NJF17" s="383"/>
      <c r="NJG17" s="383"/>
      <c r="NJH17" s="383"/>
      <c r="NJI17" s="383"/>
      <c r="NJJ17" s="383"/>
      <c r="NJK17" s="383"/>
      <c r="NJL17" s="383"/>
      <c r="NJM17" s="383"/>
      <c r="NJN17" s="383"/>
      <c r="NJO17" s="383"/>
      <c r="NJP17" s="383"/>
      <c r="NJQ17" s="383"/>
      <c r="NJR17" s="383"/>
      <c r="NJS17" s="383"/>
      <c r="NJT17" s="383"/>
      <c r="NJU17" s="383"/>
      <c r="NJV17" s="383"/>
      <c r="NJW17" s="383"/>
      <c r="NJX17" s="383"/>
      <c r="NJY17" s="383"/>
      <c r="NJZ17" s="383"/>
      <c r="NKA17" s="383"/>
      <c r="NKB17" s="383"/>
      <c r="NKC17" s="383"/>
      <c r="NKD17" s="383"/>
      <c r="NKE17" s="383"/>
      <c r="NKF17" s="383"/>
      <c r="NKG17" s="383"/>
      <c r="NKH17" s="383"/>
      <c r="NKI17" s="383"/>
      <c r="NKJ17" s="383"/>
      <c r="NKK17" s="383"/>
      <c r="NKL17" s="383"/>
      <c r="NKM17" s="383"/>
      <c r="NKN17" s="383"/>
      <c r="NKO17" s="383"/>
      <c r="NKP17" s="383"/>
      <c r="NKQ17" s="383"/>
      <c r="NKR17" s="383"/>
      <c r="NKS17" s="383"/>
      <c r="NKT17" s="383"/>
      <c r="NKU17" s="383"/>
      <c r="NKV17" s="383"/>
      <c r="NKW17" s="383"/>
      <c r="NKX17" s="383"/>
      <c r="NKY17" s="383"/>
      <c r="NKZ17" s="383"/>
      <c r="NLA17" s="383"/>
      <c r="NLB17" s="383"/>
      <c r="NLC17" s="383"/>
      <c r="NLD17" s="383"/>
      <c r="NLE17" s="383"/>
      <c r="NLF17" s="383"/>
      <c r="NLG17" s="383"/>
      <c r="NLH17" s="383"/>
      <c r="NLI17" s="383"/>
      <c r="NLJ17" s="383"/>
      <c r="NLK17" s="383"/>
      <c r="NLL17" s="383"/>
      <c r="NLM17" s="383"/>
      <c r="NLN17" s="383"/>
      <c r="NLO17" s="383"/>
      <c r="NLP17" s="383"/>
      <c r="NLQ17" s="383"/>
      <c r="NLR17" s="383"/>
      <c r="NLS17" s="383"/>
      <c r="NLT17" s="383"/>
      <c r="NLU17" s="383"/>
      <c r="NLV17" s="383"/>
      <c r="NLW17" s="383"/>
      <c r="NLX17" s="383"/>
      <c r="NLY17" s="383"/>
      <c r="NLZ17" s="383"/>
      <c r="NMA17" s="383"/>
      <c r="NMB17" s="383"/>
      <c r="NMC17" s="383"/>
      <c r="NMD17" s="383"/>
      <c r="NME17" s="383"/>
      <c r="NMF17" s="383"/>
      <c r="NMG17" s="383"/>
      <c r="NMH17" s="383"/>
      <c r="NMI17" s="383"/>
      <c r="NMJ17" s="383"/>
      <c r="NMK17" s="383"/>
      <c r="NML17" s="383"/>
      <c r="NMM17" s="383"/>
      <c r="NMN17" s="383"/>
      <c r="NMO17" s="383"/>
      <c r="NMP17" s="383"/>
      <c r="NMQ17" s="383"/>
      <c r="NMR17" s="383"/>
      <c r="NMS17" s="383"/>
      <c r="NMT17" s="383"/>
      <c r="NMU17" s="383"/>
      <c r="NMV17" s="383"/>
      <c r="NMW17" s="383"/>
      <c r="NMX17" s="383"/>
      <c r="NMY17" s="383"/>
      <c r="NMZ17" s="383"/>
      <c r="NNA17" s="383"/>
      <c r="NNB17" s="383"/>
      <c r="NNC17" s="383"/>
      <c r="NND17" s="383"/>
      <c r="NNE17" s="383"/>
      <c r="NNF17" s="383"/>
      <c r="NNG17" s="383"/>
      <c r="NNH17" s="383"/>
      <c r="NNI17" s="383"/>
      <c r="NNJ17" s="383"/>
      <c r="NNK17" s="383"/>
      <c r="NNL17" s="383"/>
      <c r="NNM17" s="383"/>
      <c r="NNN17" s="383"/>
      <c r="NNO17" s="383"/>
      <c r="NNP17" s="383"/>
      <c r="NNQ17" s="383"/>
      <c r="NNR17" s="383"/>
      <c r="NNS17" s="383"/>
      <c r="NNT17" s="383"/>
      <c r="NNU17" s="383"/>
      <c r="NNV17" s="383"/>
      <c r="NNW17" s="383"/>
      <c r="NNX17" s="383"/>
      <c r="NNY17" s="383"/>
      <c r="NNZ17" s="383"/>
      <c r="NOA17" s="383"/>
      <c r="NOB17" s="383"/>
      <c r="NOC17" s="383"/>
      <c r="NOD17" s="383"/>
      <c r="NOE17" s="383"/>
      <c r="NOF17" s="383"/>
      <c r="NOG17" s="383"/>
      <c r="NOH17" s="383"/>
      <c r="NOI17" s="383"/>
      <c r="NOJ17" s="383"/>
      <c r="NOK17" s="383"/>
      <c r="NOL17" s="383"/>
      <c r="NOM17" s="383"/>
      <c r="NON17" s="383"/>
      <c r="NOO17" s="383"/>
      <c r="NOP17" s="383"/>
      <c r="NOQ17" s="383"/>
      <c r="NOR17" s="383"/>
      <c r="NOS17" s="383"/>
      <c r="NOT17" s="383"/>
      <c r="NOU17" s="383"/>
      <c r="NOV17" s="383"/>
      <c r="NOW17" s="383"/>
      <c r="NOX17" s="383"/>
      <c r="NOY17" s="383"/>
      <c r="NOZ17" s="383"/>
      <c r="NPA17" s="383"/>
      <c r="NPB17" s="383"/>
      <c r="NPC17" s="383"/>
      <c r="NPD17" s="383"/>
      <c r="NPE17" s="383"/>
      <c r="NPF17" s="383"/>
      <c r="NPG17" s="383"/>
      <c r="NPH17" s="383"/>
      <c r="NPI17" s="383"/>
      <c r="NPJ17" s="383"/>
      <c r="NPK17" s="383"/>
      <c r="NPL17" s="383"/>
      <c r="NPM17" s="383"/>
      <c r="NPN17" s="383"/>
      <c r="NPO17" s="383"/>
      <c r="NPP17" s="383"/>
      <c r="NPQ17" s="383"/>
      <c r="NPR17" s="383"/>
      <c r="NPS17" s="383"/>
      <c r="NPT17" s="383"/>
      <c r="NPU17" s="383"/>
      <c r="NPV17" s="383"/>
      <c r="NPW17" s="383"/>
      <c r="NPX17" s="383"/>
      <c r="NPY17" s="383"/>
      <c r="NPZ17" s="383"/>
      <c r="NQA17" s="383"/>
      <c r="NQB17" s="383"/>
      <c r="NQC17" s="383"/>
      <c r="NQD17" s="383"/>
      <c r="NQE17" s="383"/>
      <c r="NQF17" s="383"/>
      <c r="NQG17" s="383"/>
      <c r="NQH17" s="383"/>
      <c r="NQI17" s="383"/>
      <c r="NQJ17" s="383"/>
      <c r="NQK17" s="383"/>
      <c r="NQL17" s="383"/>
      <c r="NQM17" s="383"/>
      <c r="NQN17" s="383"/>
      <c r="NQO17" s="383"/>
      <c r="NQP17" s="383"/>
      <c r="NQQ17" s="383"/>
      <c r="NQR17" s="383"/>
      <c r="NQS17" s="383"/>
      <c r="NQT17" s="383"/>
      <c r="NQU17" s="383"/>
      <c r="NQV17" s="383"/>
      <c r="NQW17" s="383"/>
      <c r="NQX17" s="383"/>
      <c r="NQY17" s="383"/>
      <c r="NQZ17" s="383"/>
      <c r="NRA17" s="383"/>
      <c r="NRB17" s="383"/>
      <c r="NRC17" s="383"/>
      <c r="NRD17" s="383"/>
      <c r="NRE17" s="383"/>
      <c r="NRF17" s="383"/>
      <c r="NRG17" s="383"/>
      <c r="NRH17" s="383"/>
      <c r="NRI17" s="383"/>
      <c r="NRJ17" s="383"/>
      <c r="NRK17" s="383"/>
      <c r="NRL17" s="383"/>
      <c r="NRM17" s="383"/>
      <c r="NRN17" s="383"/>
      <c r="NRO17" s="383"/>
      <c r="NRP17" s="383"/>
      <c r="NRQ17" s="383"/>
      <c r="NRR17" s="383"/>
      <c r="NRS17" s="383"/>
      <c r="NRT17" s="383"/>
      <c r="NRU17" s="383"/>
      <c r="NRV17" s="383"/>
      <c r="NRW17" s="383"/>
      <c r="NRX17" s="383"/>
      <c r="NRY17" s="383"/>
      <c r="NRZ17" s="383"/>
      <c r="NSA17" s="383"/>
      <c r="NSB17" s="383"/>
      <c r="NSC17" s="383"/>
      <c r="NSD17" s="383"/>
      <c r="NSE17" s="383"/>
      <c r="NSF17" s="383"/>
      <c r="NSG17" s="383"/>
      <c r="NSH17" s="383"/>
      <c r="NSI17" s="383"/>
      <c r="NSJ17" s="383"/>
      <c r="NSK17" s="383"/>
      <c r="NSL17" s="383"/>
      <c r="NSM17" s="383"/>
      <c r="NSN17" s="383"/>
      <c r="NSO17" s="383"/>
      <c r="NSP17" s="383"/>
      <c r="NSQ17" s="383"/>
      <c r="NSR17" s="383"/>
      <c r="NSS17" s="383"/>
      <c r="NST17" s="383"/>
      <c r="NSU17" s="383"/>
      <c r="NSV17" s="383"/>
      <c r="NSW17" s="383"/>
      <c r="NSX17" s="383"/>
      <c r="NSY17" s="383"/>
      <c r="NSZ17" s="383"/>
      <c r="NTA17" s="383"/>
      <c r="NTB17" s="383"/>
      <c r="NTC17" s="383"/>
      <c r="NTD17" s="383"/>
      <c r="NTE17" s="383"/>
      <c r="NTF17" s="383"/>
      <c r="NTG17" s="383"/>
      <c r="NTH17" s="383"/>
      <c r="NTI17" s="383"/>
      <c r="NTJ17" s="383"/>
      <c r="NTK17" s="383"/>
      <c r="NTL17" s="383"/>
      <c r="NTM17" s="383"/>
      <c r="NTN17" s="383"/>
      <c r="NTO17" s="383"/>
      <c r="NTP17" s="383"/>
      <c r="NTQ17" s="383"/>
      <c r="NTR17" s="383"/>
      <c r="NTS17" s="383"/>
      <c r="NTT17" s="383"/>
      <c r="NTU17" s="383"/>
      <c r="NTV17" s="383"/>
      <c r="NTW17" s="383"/>
      <c r="NTX17" s="383"/>
      <c r="NTY17" s="383"/>
      <c r="NTZ17" s="383"/>
      <c r="NUA17" s="383"/>
      <c r="NUB17" s="383"/>
      <c r="NUC17" s="383"/>
      <c r="NUD17" s="383"/>
      <c r="NUE17" s="383"/>
      <c r="NUF17" s="383"/>
      <c r="NUG17" s="383"/>
      <c r="NUH17" s="383"/>
      <c r="NUI17" s="383"/>
      <c r="NUJ17" s="383"/>
      <c r="NUK17" s="383"/>
      <c r="NUL17" s="383"/>
      <c r="NUM17" s="383"/>
      <c r="NUN17" s="383"/>
      <c r="NUO17" s="383"/>
      <c r="NUP17" s="383"/>
      <c r="NUQ17" s="383"/>
      <c r="NUR17" s="383"/>
      <c r="NUS17" s="383"/>
      <c r="NUT17" s="383"/>
      <c r="NUU17" s="383"/>
      <c r="NUV17" s="383"/>
      <c r="NUW17" s="383"/>
      <c r="NUX17" s="383"/>
      <c r="NUY17" s="383"/>
      <c r="NUZ17" s="383"/>
      <c r="NVA17" s="383"/>
      <c r="NVB17" s="383"/>
      <c r="NVC17" s="383"/>
      <c r="NVD17" s="383"/>
      <c r="NVE17" s="383"/>
      <c r="NVF17" s="383"/>
      <c r="NVG17" s="383"/>
      <c r="NVH17" s="383"/>
      <c r="NVI17" s="383"/>
      <c r="NVJ17" s="383"/>
      <c r="NVK17" s="383"/>
      <c r="NVL17" s="383"/>
      <c r="NVM17" s="383"/>
      <c r="NVN17" s="383"/>
      <c r="NVO17" s="383"/>
      <c r="NVP17" s="383"/>
      <c r="NVQ17" s="383"/>
      <c r="NVR17" s="383"/>
      <c r="NVS17" s="383"/>
      <c r="NVT17" s="383"/>
      <c r="NVU17" s="383"/>
      <c r="NVV17" s="383"/>
      <c r="NVW17" s="383"/>
      <c r="NVX17" s="383"/>
      <c r="NVY17" s="383"/>
      <c r="NVZ17" s="383"/>
      <c r="NWA17" s="383"/>
      <c r="NWB17" s="383"/>
      <c r="NWC17" s="383"/>
      <c r="NWD17" s="383"/>
      <c r="NWE17" s="383"/>
      <c r="NWF17" s="383"/>
      <c r="NWG17" s="383"/>
      <c r="NWH17" s="383"/>
      <c r="NWI17" s="383"/>
      <c r="NWJ17" s="383"/>
      <c r="NWK17" s="383"/>
      <c r="NWL17" s="383"/>
      <c r="NWM17" s="383"/>
      <c r="NWN17" s="383"/>
      <c r="NWO17" s="383"/>
      <c r="NWP17" s="383"/>
      <c r="NWQ17" s="383"/>
      <c r="NWR17" s="383"/>
      <c r="NWS17" s="383"/>
      <c r="NWT17" s="383"/>
      <c r="NWU17" s="383"/>
      <c r="NWV17" s="383"/>
      <c r="NWW17" s="383"/>
      <c r="NWX17" s="383"/>
      <c r="NWY17" s="383"/>
      <c r="NWZ17" s="383"/>
      <c r="NXA17" s="383"/>
      <c r="NXB17" s="383"/>
      <c r="NXC17" s="383"/>
      <c r="NXD17" s="383"/>
      <c r="NXE17" s="383"/>
      <c r="NXF17" s="383"/>
      <c r="NXG17" s="383"/>
      <c r="NXH17" s="383"/>
      <c r="NXI17" s="383"/>
      <c r="NXJ17" s="383"/>
      <c r="NXK17" s="383"/>
      <c r="NXL17" s="383"/>
      <c r="NXM17" s="383"/>
      <c r="NXN17" s="383"/>
      <c r="NXO17" s="383"/>
      <c r="NXP17" s="383"/>
      <c r="NXQ17" s="383"/>
      <c r="NXR17" s="383"/>
      <c r="NXS17" s="383"/>
      <c r="NXT17" s="383"/>
      <c r="NXU17" s="383"/>
      <c r="NXV17" s="383"/>
      <c r="NXW17" s="383"/>
      <c r="NXX17" s="383"/>
      <c r="NXY17" s="383"/>
      <c r="NXZ17" s="383"/>
      <c r="NYA17" s="383"/>
      <c r="NYB17" s="383"/>
      <c r="NYC17" s="383"/>
      <c r="NYD17" s="383"/>
      <c r="NYE17" s="383"/>
      <c r="NYF17" s="383"/>
      <c r="NYG17" s="383"/>
      <c r="NYH17" s="383"/>
      <c r="NYI17" s="383"/>
      <c r="NYJ17" s="383"/>
      <c r="NYK17" s="383"/>
      <c r="NYL17" s="383"/>
      <c r="NYM17" s="383"/>
      <c r="NYN17" s="383"/>
      <c r="NYO17" s="383"/>
      <c r="NYP17" s="383"/>
      <c r="NYQ17" s="383"/>
      <c r="NYR17" s="383"/>
      <c r="NYS17" s="383"/>
      <c r="NYT17" s="383"/>
      <c r="NYU17" s="383"/>
      <c r="NYV17" s="383"/>
      <c r="NYW17" s="383"/>
      <c r="NYX17" s="383"/>
      <c r="NYY17" s="383"/>
      <c r="NYZ17" s="383"/>
      <c r="NZA17" s="383"/>
      <c r="NZB17" s="383"/>
      <c r="NZC17" s="383"/>
      <c r="NZD17" s="383"/>
      <c r="NZE17" s="383"/>
      <c r="NZF17" s="383"/>
      <c r="NZG17" s="383"/>
      <c r="NZH17" s="383"/>
      <c r="NZI17" s="383"/>
      <c r="NZJ17" s="383"/>
      <c r="NZK17" s="383"/>
      <c r="NZL17" s="383"/>
      <c r="NZM17" s="383"/>
      <c r="NZN17" s="383"/>
      <c r="NZO17" s="383"/>
      <c r="NZP17" s="383"/>
      <c r="NZQ17" s="383"/>
      <c r="NZR17" s="383"/>
      <c r="NZS17" s="383"/>
      <c r="NZT17" s="383"/>
      <c r="NZU17" s="383"/>
      <c r="NZV17" s="383"/>
      <c r="NZW17" s="383"/>
      <c r="NZX17" s="383"/>
      <c r="NZY17" s="383"/>
      <c r="NZZ17" s="383"/>
      <c r="OAA17" s="383"/>
      <c r="OAB17" s="383"/>
      <c r="OAC17" s="383"/>
      <c r="OAD17" s="383"/>
      <c r="OAE17" s="383"/>
      <c r="OAF17" s="383"/>
      <c r="OAG17" s="383"/>
      <c r="OAH17" s="383"/>
      <c r="OAI17" s="383"/>
      <c r="OAJ17" s="383"/>
      <c r="OAK17" s="383"/>
      <c r="OAL17" s="383"/>
      <c r="OAM17" s="383"/>
      <c r="OAN17" s="383"/>
      <c r="OAO17" s="383"/>
      <c r="OAP17" s="383"/>
      <c r="OAQ17" s="383"/>
      <c r="OAR17" s="383"/>
      <c r="OAS17" s="383"/>
      <c r="OAT17" s="383"/>
      <c r="OAU17" s="383"/>
      <c r="OAV17" s="383"/>
      <c r="OAW17" s="383"/>
      <c r="OAX17" s="383"/>
      <c r="OAY17" s="383"/>
      <c r="OAZ17" s="383"/>
      <c r="OBA17" s="383"/>
      <c r="OBB17" s="383"/>
      <c r="OBC17" s="383"/>
      <c r="OBD17" s="383"/>
      <c r="OBE17" s="383"/>
      <c r="OBF17" s="383"/>
      <c r="OBG17" s="383"/>
      <c r="OBH17" s="383"/>
      <c r="OBI17" s="383"/>
      <c r="OBJ17" s="383"/>
      <c r="OBK17" s="383"/>
      <c r="OBL17" s="383"/>
      <c r="OBM17" s="383"/>
      <c r="OBN17" s="383"/>
      <c r="OBO17" s="383"/>
      <c r="OBP17" s="383"/>
      <c r="OBQ17" s="383"/>
      <c r="OBR17" s="383"/>
      <c r="OBS17" s="383"/>
      <c r="OBT17" s="383"/>
      <c r="OBU17" s="383"/>
      <c r="OBV17" s="383"/>
      <c r="OBW17" s="383"/>
      <c r="OBX17" s="383"/>
      <c r="OBY17" s="383"/>
      <c r="OBZ17" s="383"/>
      <c r="OCA17" s="383"/>
      <c r="OCB17" s="383"/>
      <c r="OCC17" s="383"/>
      <c r="OCD17" s="383"/>
      <c r="OCE17" s="383"/>
      <c r="OCF17" s="383"/>
      <c r="OCG17" s="383"/>
      <c r="OCH17" s="383"/>
      <c r="OCI17" s="383"/>
      <c r="OCJ17" s="383"/>
      <c r="OCK17" s="383"/>
      <c r="OCL17" s="383"/>
      <c r="OCM17" s="383"/>
      <c r="OCN17" s="383"/>
      <c r="OCO17" s="383"/>
      <c r="OCP17" s="383"/>
      <c r="OCQ17" s="383"/>
      <c r="OCR17" s="383"/>
      <c r="OCS17" s="383"/>
      <c r="OCT17" s="383"/>
      <c r="OCU17" s="383"/>
      <c r="OCV17" s="383"/>
      <c r="OCW17" s="383"/>
      <c r="OCX17" s="383"/>
      <c r="OCY17" s="383"/>
      <c r="OCZ17" s="383"/>
      <c r="ODA17" s="383"/>
      <c r="ODB17" s="383"/>
      <c r="ODC17" s="383"/>
      <c r="ODD17" s="383"/>
      <c r="ODE17" s="383"/>
      <c r="ODF17" s="383"/>
      <c r="ODG17" s="383"/>
      <c r="ODH17" s="383"/>
      <c r="ODI17" s="383"/>
      <c r="ODJ17" s="383"/>
      <c r="ODK17" s="383"/>
      <c r="ODL17" s="383"/>
      <c r="ODM17" s="383"/>
      <c r="ODN17" s="383"/>
      <c r="ODO17" s="383"/>
      <c r="ODP17" s="383"/>
      <c r="ODQ17" s="383"/>
      <c r="ODR17" s="383"/>
      <c r="ODS17" s="383"/>
      <c r="ODT17" s="383"/>
      <c r="ODU17" s="383"/>
      <c r="ODV17" s="383"/>
      <c r="ODW17" s="383"/>
      <c r="ODX17" s="383"/>
      <c r="ODY17" s="383"/>
      <c r="ODZ17" s="383"/>
      <c r="OEA17" s="383"/>
      <c r="OEB17" s="383"/>
      <c r="OEC17" s="383"/>
      <c r="OED17" s="383"/>
      <c r="OEE17" s="383"/>
      <c r="OEF17" s="383"/>
      <c r="OEG17" s="383"/>
      <c r="OEH17" s="383"/>
      <c r="OEI17" s="383"/>
      <c r="OEJ17" s="383"/>
      <c r="OEK17" s="383"/>
      <c r="OEL17" s="383"/>
      <c r="OEM17" s="383"/>
      <c r="OEN17" s="383"/>
      <c r="OEO17" s="383"/>
      <c r="OEP17" s="383"/>
      <c r="OEQ17" s="383"/>
      <c r="OER17" s="383"/>
      <c r="OES17" s="383"/>
      <c r="OET17" s="383"/>
      <c r="OEU17" s="383"/>
      <c r="OEV17" s="383"/>
      <c r="OEW17" s="383"/>
      <c r="OEX17" s="383"/>
      <c r="OEY17" s="383"/>
      <c r="OEZ17" s="383"/>
      <c r="OFA17" s="383"/>
      <c r="OFB17" s="383"/>
      <c r="OFC17" s="383"/>
      <c r="OFD17" s="383"/>
      <c r="OFE17" s="383"/>
      <c r="OFF17" s="383"/>
      <c r="OFG17" s="383"/>
      <c r="OFH17" s="383"/>
      <c r="OFI17" s="383"/>
      <c r="OFJ17" s="383"/>
      <c r="OFK17" s="383"/>
      <c r="OFL17" s="383"/>
      <c r="OFM17" s="383"/>
      <c r="OFN17" s="383"/>
      <c r="OFO17" s="383"/>
      <c r="OFP17" s="383"/>
      <c r="OFQ17" s="383"/>
      <c r="OFR17" s="383"/>
      <c r="OFS17" s="383"/>
      <c r="OFT17" s="383"/>
      <c r="OFU17" s="383"/>
      <c r="OFV17" s="383"/>
      <c r="OFW17" s="383"/>
      <c r="OFX17" s="383"/>
      <c r="OFY17" s="383"/>
      <c r="OFZ17" s="383"/>
      <c r="OGA17" s="383"/>
      <c r="OGB17" s="383"/>
      <c r="OGC17" s="383"/>
      <c r="OGD17" s="383"/>
      <c r="OGE17" s="383"/>
      <c r="OGF17" s="383"/>
      <c r="OGG17" s="383"/>
      <c r="OGH17" s="383"/>
      <c r="OGI17" s="383"/>
      <c r="OGJ17" s="383"/>
      <c r="OGK17" s="383"/>
      <c r="OGL17" s="383"/>
      <c r="OGM17" s="383"/>
      <c r="OGN17" s="383"/>
      <c r="OGO17" s="383"/>
      <c r="OGP17" s="383"/>
      <c r="OGQ17" s="383"/>
      <c r="OGR17" s="383"/>
      <c r="OGS17" s="383"/>
      <c r="OGT17" s="383"/>
      <c r="OGU17" s="383"/>
      <c r="OGV17" s="383"/>
      <c r="OGW17" s="383"/>
      <c r="OGX17" s="383"/>
      <c r="OGY17" s="383"/>
      <c r="OGZ17" s="383"/>
      <c r="OHA17" s="383"/>
      <c r="OHB17" s="383"/>
      <c r="OHC17" s="383"/>
      <c r="OHD17" s="383"/>
      <c r="OHE17" s="383"/>
      <c r="OHF17" s="383"/>
      <c r="OHG17" s="383"/>
      <c r="OHH17" s="383"/>
      <c r="OHI17" s="383"/>
      <c r="OHJ17" s="383"/>
      <c r="OHK17" s="383"/>
      <c r="OHL17" s="383"/>
      <c r="OHM17" s="383"/>
      <c r="OHN17" s="383"/>
      <c r="OHO17" s="383"/>
      <c r="OHP17" s="383"/>
      <c r="OHQ17" s="383"/>
      <c r="OHR17" s="383"/>
      <c r="OHS17" s="383"/>
      <c r="OHT17" s="383"/>
      <c r="OHU17" s="383"/>
      <c r="OHV17" s="383"/>
      <c r="OHW17" s="383"/>
      <c r="OHX17" s="383"/>
      <c r="OHY17" s="383"/>
      <c r="OHZ17" s="383"/>
      <c r="OIA17" s="383"/>
      <c r="OIB17" s="383"/>
      <c r="OIC17" s="383"/>
      <c r="OID17" s="383"/>
      <c r="OIE17" s="383"/>
      <c r="OIF17" s="383"/>
      <c r="OIG17" s="383"/>
      <c r="OIH17" s="383"/>
      <c r="OII17" s="383"/>
      <c r="OIJ17" s="383"/>
      <c r="OIK17" s="383"/>
      <c r="OIL17" s="383"/>
      <c r="OIM17" s="383"/>
      <c r="OIN17" s="383"/>
      <c r="OIO17" s="383"/>
      <c r="OIP17" s="383"/>
      <c r="OIQ17" s="383"/>
      <c r="OIR17" s="383"/>
      <c r="OIS17" s="383"/>
      <c r="OIT17" s="383"/>
      <c r="OIU17" s="383"/>
      <c r="OIV17" s="383"/>
      <c r="OIW17" s="383"/>
      <c r="OIX17" s="383"/>
      <c r="OIY17" s="383"/>
      <c r="OIZ17" s="383"/>
      <c r="OJA17" s="383"/>
      <c r="OJB17" s="383"/>
      <c r="OJC17" s="383"/>
      <c r="OJD17" s="383"/>
      <c r="OJE17" s="383"/>
      <c r="OJF17" s="383"/>
      <c r="OJG17" s="383"/>
      <c r="OJH17" s="383"/>
      <c r="OJI17" s="383"/>
      <c r="OJJ17" s="383"/>
      <c r="OJK17" s="383"/>
      <c r="OJL17" s="383"/>
      <c r="OJM17" s="383"/>
      <c r="OJN17" s="383"/>
      <c r="OJO17" s="383"/>
      <c r="OJP17" s="383"/>
      <c r="OJQ17" s="383"/>
      <c r="OJR17" s="383"/>
      <c r="OJS17" s="383"/>
      <c r="OJT17" s="383"/>
      <c r="OJU17" s="383"/>
      <c r="OJV17" s="383"/>
      <c r="OJW17" s="383"/>
      <c r="OJX17" s="383"/>
      <c r="OJY17" s="383"/>
      <c r="OJZ17" s="383"/>
      <c r="OKA17" s="383"/>
      <c r="OKB17" s="383"/>
      <c r="OKC17" s="383"/>
      <c r="OKD17" s="383"/>
      <c r="OKE17" s="383"/>
      <c r="OKF17" s="383"/>
      <c r="OKG17" s="383"/>
      <c r="OKH17" s="383"/>
      <c r="OKI17" s="383"/>
      <c r="OKJ17" s="383"/>
      <c r="OKK17" s="383"/>
      <c r="OKL17" s="383"/>
      <c r="OKM17" s="383"/>
      <c r="OKN17" s="383"/>
      <c r="OKO17" s="383"/>
      <c r="OKP17" s="383"/>
      <c r="OKQ17" s="383"/>
      <c r="OKR17" s="383"/>
      <c r="OKS17" s="383"/>
      <c r="OKT17" s="383"/>
      <c r="OKU17" s="383"/>
      <c r="OKV17" s="383"/>
      <c r="OKW17" s="383"/>
      <c r="OKX17" s="383"/>
      <c r="OKY17" s="383"/>
      <c r="OKZ17" s="383"/>
      <c r="OLA17" s="383"/>
      <c r="OLB17" s="383"/>
      <c r="OLC17" s="383"/>
      <c r="OLD17" s="383"/>
      <c r="OLE17" s="383"/>
      <c r="OLF17" s="383"/>
      <c r="OLG17" s="383"/>
      <c r="OLH17" s="383"/>
      <c r="OLI17" s="383"/>
      <c r="OLJ17" s="383"/>
      <c r="OLK17" s="383"/>
      <c r="OLL17" s="383"/>
      <c r="OLM17" s="383"/>
      <c r="OLN17" s="383"/>
      <c r="OLO17" s="383"/>
      <c r="OLP17" s="383"/>
      <c r="OLQ17" s="383"/>
      <c r="OLR17" s="383"/>
      <c r="OLS17" s="383"/>
      <c r="OLT17" s="383"/>
      <c r="OLU17" s="383"/>
      <c r="OLV17" s="383"/>
      <c r="OLW17" s="383"/>
      <c r="OLX17" s="383"/>
      <c r="OLY17" s="383"/>
      <c r="OLZ17" s="383"/>
      <c r="OMA17" s="383"/>
      <c r="OMB17" s="383"/>
      <c r="OMC17" s="383"/>
      <c r="OMD17" s="383"/>
      <c r="OME17" s="383"/>
      <c r="OMF17" s="383"/>
      <c r="OMG17" s="383"/>
      <c r="OMH17" s="383"/>
      <c r="OMI17" s="383"/>
      <c r="OMJ17" s="383"/>
      <c r="OMK17" s="383"/>
      <c r="OML17" s="383"/>
      <c r="OMM17" s="383"/>
      <c r="OMN17" s="383"/>
      <c r="OMO17" s="383"/>
      <c r="OMP17" s="383"/>
      <c r="OMQ17" s="383"/>
      <c r="OMR17" s="383"/>
      <c r="OMS17" s="383"/>
      <c r="OMT17" s="383"/>
      <c r="OMU17" s="383"/>
      <c r="OMV17" s="383"/>
      <c r="OMW17" s="383"/>
      <c r="OMX17" s="383"/>
      <c r="OMY17" s="383"/>
      <c r="OMZ17" s="383"/>
      <c r="ONA17" s="383"/>
      <c r="ONB17" s="383"/>
      <c r="ONC17" s="383"/>
      <c r="OND17" s="383"/>
      <c r="ONE17" s="383"/>
      <c r="ONF17" s="383"/>
      <c r="ONG17" s="383"/>
      <c r="ONH17" s="383"/>
      <c r="ONI17" s="383"/>
      <c r="ONJ17" s="383"/>
      <c r="ONK17" s="383"/>
      <c r="ONL17" s="383"/>
      <c r="ONM17" s="383"/>
      <c r="ONN17" s="383"/>
      <c r="ONO17" s="383"/>
      <c r="ONP17" s="383"/>
      <c r="ONQ17" s="383"/>
      <c r="ONR17" s="383"/>
      <c r="ONS17" s="383"/>
      <c r="ONT17" s="383"/>
      <c r="ONU17" s="383"/>
      <c r="ONV17" s="383"/>
      <c r="ONW17" s="383"/>
      <c r="ONX17" s="383"/>
      <c r="ONY17" s="383"/>
      <c r="ONZ17" s="383"/>
      <c r="OOA17" s="383"/>
      <c r="OOB17" s="383"/>
      <c r="OOC17" s="383"/>
      <c r="OOD17" s="383"/>
      <c r="OOE17" s="383"/>
      <c r="OOF17" s="383"/>
      <c r="OOG17" s="383"/>
      <c r="OOH17" s="383"/>
      <c r="OOI17" s="383"/>
      <c r="OOJ17" s="383"/>
      <c r="OOK17" s="383"/>
      <c r="OOL17" s="383"/>
      <c r="OOM17" s="383"/>
      <c r="OON17" s="383"/>
      <c r="OOO17" s="383"/>
      <c r="OOP17" s="383"/>
      <c r="OOQ17" s="383"/>
      <c r="OOR17" s="383"/>
      <c r="OOS17" s="383"/>
      <c r="OOT17" s="383"/>
      <c r="OOU17" s="383"/>
      <c r="OOV17" s="383"/>
      <c r="OOW17" s="383"/>
      <c r="OOX17" s="383"/>
      <c r="OOY17" s="383"/>
      <c r="OOZ17" s="383"/>
      <c r="OPA17" s="383"/>
      <c r="OPB17" s="383"/>
      <c r="OPC17" s="383"/>
      <c r="OPD17" s="383"/>
      <c r="OPE17" s="383"/>
      <c r="OPF17" s="383"/>
      <c r="OPG17" s="383"/>
      <c r="OPH17" s="383"/>
      <c r="OPI17" s="383"/>
      <c r="OPJ17" s="383"/>
      <c r="OPK17" s="383"/>
      <c r="OPL17" s="383"/>
      <c r="OPM17" s="383"/>
      <c r="OPN17" s="383"/>
      <c r="OPO17" s="383"/>
      <c r="OPP17" s="383"/>
      <c r="OPQ17" s="383"/>
      <c r="OPR17" s="383"/>
      <c r="OPS17" s="383"/>
      <c r="OPT17" s="383"/>
      <c r="OPU17" s="383"/>
      <c r="OPV17" s="383"/>
      <c r="OPW17" s="383"/>
      <c r="OPX17" s="383"/>
      <c r="OPY17" s="383"/>
      <c r="OPZ17" s="383"/>
      <c r="OQA17" s="383"/>
      <c r="OQB17" s="383"/>
      <c r="OQC17" s="383"/>
      <c r="OQD17" s="383"/>
      <c r="OQE17" s="383"/>
      <c r="OQF17" s="383"/>
      <c r="OQG17" s="383"/>
      <c r="OQH17" s="383"/>
      <c r="OQI17" s="383"/>
      <c r="OQJ17" s="383"/>
      <c r="OQK17" s="383"/>
      <c r="OQL17" s="383"/>
      <c r="OQM17" s="383"/>
      <c r="OQN17" s="383"/>
      <c r="OQO17" s="383"/>
      <c r="OQP17" s="383"/>
      <c r="OQQ17" s="383"/>
      <c r="OQR17" s="383"/>
      <c r="OQS17" s="383"/>
      <c r="OQT17" s="383"/>
      <c r="OQU17" s="383"/>
      <c r="OQV17" s="383"/>
      <c r="OQW17" s="383"/>
      <c r="OQX17" s="383"/>
      <c r="OQY17" s="383"/>
      <c r="OQZ17" s="383"/>
      <c r="ORA17" s="383"/>
      <c r="ORB17" s="383"/>
      <c r="ORC17" s="383"/>
      <c r="ORD17" s="383"/>
      <c r="ORE17" s="383"/>
      <c r="ORF17" s="383"/>
      <c r="ORG17" s="383"/>
      <c r="ORH17" s="383"/>
      <c r="ORI17" s="383"/>
      <c r="ORJ17" s="383"/>
      <c r="ORK17" s="383"/>
      <c r="ORL17" s="383"/>
      <c r="ORM17" s="383"/>
      <c r="ORN17" s="383"/>
      <c r="ORO17" s="383"/>
      <c r="ORP17" s="383"/>
      <c r="ORQ17" s="383"/>
      <c r="ORR17" s="383"/>
      <c r="ORS17" s="383"/>
      <c r="ORT17" s="383"/>
      <c r="ORU17" s="383"/>
      <c r="ORV17" s="383"/>
      <c r="ORW17" s="383"/>
      <c r="ORX17" s="383"/>
      <c r="ORY17" s="383"/>
      <c r="ORZ17" s="383"/>
      <c r="OSA17" s="383"/>
      <c r="OSB17" s="383"/>
      <c r="OSC17" s="383"/>
      <c r="OSD17" s="383"/>
      <c r="OSE17" s="383"/>
      <c r="OSF17" s="383"/>
      <c r="OSG17" s="383"/>
      <c r="OSH17" s="383"/>
      <c r="OSI17" s="383"/>
      <c r="OSJ17" s="383"/>
      <c r="OSK17" s="383"/>
      <c r="OSL17" s="383"/>
      <c r="OSM17" s="383"/>
      <c r="OSN17" s="383"/>
      <c r="OSO17" s="383"/>
      <c r="OSP17" s="383"/>
      <c r="OSQ17" s="383"/>
      <c r="OSR17" s="383"/>
      <c r="OSS17" s="383"/>
      <c r="OST17" s="383"/>
      <c r="OSU17" s="383"/>
      <c r="OSV17" s="383"/>
      <c r="OSW17" s="383"/>
      <c r="OSX17" s="383"/>
      <c r="OSY17" s="383"/>
      <c r="OSZ17" s="383"/>
      <c r="OTA17" s="383"/>
      <c r="OTB17" s="383"/>
      <c r="OTC17" s="383"/>
      <c r="OTD17" s="383"/>
      <c r="OTE17" s="383"/>
      <c r="OTF17" s="383"/>
      <c r="OTG17" s="383"/>
      <c r="OTH17" s="383"/>
      <c r="OTI17" s="383"/>
      <c r="OTJ17" s="383"/>
      <c r="OTK17" s="383"/>
      <c r="OTL17" s="383"/>
      <c r="OTM17" s="383"/>
      <c r="OTN17" s="383"/>
      <c r="OTO17" s="383"/>
      <c r="OTP17" s="383"/>
      <c r="OTQ17" s="383"/>
      <c r="OTR17" s="383"/>
      <c r="OTS17" s="383"/>
      <c r="OTT17" s="383"/>
      <c r="OTU17" s="383"/>
      <c r="OTV17" s="383"/>
      <c r="OTW17" s="383"/>
      <c r="OTX17" s="383"/>
      <c r="OTY17" s="383"/>
      <c r="OTZ17" s="383"/>
      <c r="OUA17" s="383"/>
      <c r="OUB17" s="383"/>
      <c r="OUC17" s="383"/>
      <c r="OUD17" s="383"/>
      <c r="OUE17" s="383"/>
      <c r="OUF17" s="383"/>
      <c r="OUG17" s="383"/>
      <c r="OUH17" s="383"/>
      <c r="OUI17" s="383"/>
      <c r="OUJ17" s="383"/>
      <c r="OUK17" s="383"/>
      <c r="OUL17" s="383"/>
      <c r="OUM17" s="383"/>
      <c r="OUN17" s="383"/>
      <c r="OUO17" s="383"/>
      <c r="OUP17" s="383"/>
      <c r="OUQ17" s="383"/>
      <c r="OUR17" s="383"/>
      <c r="OUS17" s="383"/>
      <c r="OUT17" s="383"/>
      <c r="OUU17" s="383"/>
      <c r="OUV17" s="383"/>
      <c r="OUW17" s="383"/>
      <c r="OUX17" s="383"/>
      <c r="OUY17" s="383"/>
      <c r="OUZ17" s="383"/>
      <c r="OVA17" s="383"/>
      <c r="OVB17" s="383"/>
      <c r="OVC17" s="383"/>
      <c r="OVD17" s="383"/>
      <c r="OVE17" s="383"/>
      <c r="OVF17" s="383"/>
      <c r="OVG17" s="383"/>
      <c r="OVH17" s="383"/>
      <c r="OVI17" s="383"/>
      <c r="OVJ17" s="383"/>
      <c r="OVK17" s="383"/>
      <c r="OVL17" s="383"/>
      <c r="OVM17" s="383"/>
      <c r="OVN17" s="383"/>
      <c r="OVO17" s="383"/>
      <c r="OVP17" s="383"/>
      <c r="OVQ17" s="383"/>
      <c r="OVR17" s="383"/>
      <c r="OVS17" s="383"/>
      <c r="OVT17" s="383"/>
      <c r="OVU17" s="383"/>
      <c r="OVV17" s="383"/>
      <c r="OVW17" s="383"/>
      <c r="OVX17" s="383"/>
      <c r="OVY17" s="383"/>
      <c r="OVZ17" s="383"/>
      <c r="OWA17" s="383"/>
      <c r="OWB17" s="383"/>
      <c r="OWC17" s="383"/>
      <c r="OWD17" s="383"/>
      <c r="OWE17" s="383"/>
      <c r="OWF17" s="383"/>
      <c r="OWG17" s="383"/>
      <c r="OWH17" s="383"/>
      <c r="OWI17" s="383"/>
      <c r="OWJ17" s="383"/>
      <c r="OWK17" s="383"/>
      <c r="OWL17" s="383"/>
      <c r="OWM17" s="383"/>
      <c r="OWN17" s="383"/>
      <c r="OWO17" s="383"/>
      <c r="OWP17" s="383"/>
      <c r="OWQ17" s="383"/>
      <c r="OWR17" s="383"/>
      <c r="OWS17" s="383"/>
      <c r="OWT17" s="383"/>
      <c r="OWU17" s="383"/>
      <c r="OWV17" s="383"/>
      <c r="OWW17" s="383"/>
      <c r="OWX17" s="383"/>
      <c r="OWY17" s="383"/>
      <c r="OWZ17" s="383"/>
      <c r="OXA17" s="383"/>
      <c r="OXB17" s="383"/>
      <c r="OXC17" s="383"/>
      <c r="OXD17" s="383"/>
      <c r="OXE17" s="383"/>
      <c r="OXF17" s="383"/>
      <c r="OXG17" s="383"/>
      <c r="OXH17" s="383"/>
      <c r="OXI17" s="383"/>
      <c r="OXJ17" s="383"/>
      <c r="OXK17" s="383"/>
      <c r="OXL17" s="383"/>
      <c r="OXM17" s="383"/>
      <c r="OXN17" s="383"/>
      <c r="OXO17" s="383"/>
      <c r="OXP17" s="383"/>
      <c r="OXQ17" s="383"/>
      <c r="OXR17" s="383"/>
      <c r="OXS17" s="383"/>
      <c r="OXT17" s="383"/>
      <c r="OXU17" s="383"/>
      <c r="OXV17" s="383"/>
      <c r="OXW17" s="383"/>
      <c r="OXX17" s="383"/>
      <c r="OXY17" s="383"/>
      <c r="OXZ17" s="383"/>
      <c r="OYA17" s="383"/>
      <c r="OYB17" s="383"/>
      <c r="OYC17" s="383"/>
      <c r="OYD17" s="383"/>
      <c r="OYE17" s="383"/>
      <c r="OYF17" s="383"/>
      <c r="OYG17" s="383"/>
      <c r="OYH17" s="383"/>
      <c r="OYI17" s="383"/>
      <c r="OYJ17" s="383"/>
      <c r="OYK17" s="383"/>
      <c r="OYL17" s="383"/>
      <c r="OYM17" s="383"/>
      <c r="OYN17" s="383"/>
      <c r="OYO17" s="383"/>
      <c r="OYP17" s="383"/>
      <c r="OYQ17" s="383"/>
      <c r="OYR17" s="383"/>
      <c r="OYS17" s="383"/>
      <c r="OYT17" s="383"/>
      <c r="OYU17" s="383"/>
      <c r="OYV17" s="383"/>
      <c r="OYW17" s="383"/>
      <c r="OYX17" s="383"/>
      <c r="OYY17" s="383"/>
      <c r="OYZ17" s="383"/>
      <c r="OZA17" s="383"/>
      <c r="OZB17" s="383"/>
      <c r="OZC17" s="383"/>
      <c r="OZD17" s="383"/>
      <c r="OZE17" s="383"/>
      <c r="OZF17" s="383"/>
      <c r="OZG17" s="383"/>
      <c r="OZH17" s="383"/>
      <c r="OZI17" s="383"/>
      <c r="OZJ17" s="383"/>
      <c r="OZK17" s="383"/>
      <c r="OZL17" s="383"/>
      <c r="OZM17" s="383"/>
      <c r="OZN17" s="383"/>
      <c r="OZO17" s="383"/>
      <c r="OZP17" s="383"/>
      <c r="OZQ17" s="383"/>
      <c r="OZR17" s="383"/>
      <c r="OZS17" s="383"/>
      <c r="OZT17" s="383"/>
      <c r="OZU17" s="383"/>
      <c r="OZV17" s="383"/>
      <c r="OZW17" s="383"/>
      <c r="OZX17" s="383"/>
      <c r="OZY17" s="383"/>
      <c r="OZZ17" s="383"/>
      <c r="PAA17" s="383"/>
      <c r="PAB17" s="383"/>
      <c r="PAC17" s="383"/>
      <c r="PAD17" s="383"/>
      <c r="PAE17" s="383"/>
      <c r="PAF17" s="383"/>
      <c r="PAG17" s="383"/>
      <c r="PAH17" s="383"/>
      <c r="PAI17" s="383"/>
      <c r="PAJ17" s="383"/>
      <c r="PAK17" s="383"/>
      <c r="PAL17" s="383"/>
      <c r="PAM17" s="383"/>
      <c r="PAN17" s="383"/>
      <c r="PAO17" s="383"/>
      <c r="PAP17" s="383"/>
      <c r="PAQ17" s="383"/>
      <c r="PAR17" s="383"/>
      <c r="PAS17" s="383"/>
      <c r="PAT17" s="383"/>
      <c r="PAU17" s="383"/>
      <c r="PAV17" s="383"/>
      <c r="PAW17" s="383"/>
      <c r="PAX17" s="383"/>
      <c r="PAY17" s="383"/>
      <c r="PAZ17" s="383"/>
      <c r="PBA17" s="383"/>
      <c r="PBB17" s="383"/>
      <c r="PBC17" s="383"/>
      <c r="PBD17" s="383"/>
      <c r="PBE17" s="383"/>
      <c r="PBF17" s="383"/>
      <c r="PBG17" s="383"/>
      <c r="PBH17" s="383"/>
      <c r="PBI17" s="383"/>
      <c r="PBJ17" s="383"/>
      <c r="PBK17" s="383"/>
      <c r="PBL17" s="383"/>
      <c r="PBM17" s="383"/>
      <c r="PBN17" s="383"/>
      <c r="PBO17" s="383"/>
      <c r="PBP17" s="383"/>
      <c r="PBQ17" s="383"/>
      <c r="PBR17" s="383"/>
      <c r="PBS17" s="383"/>
      <c r="PBT17" s="383"/>
      <c r="PBU17" s="383"/>
      <c r="PBV17" s="383"/>
      <c r="PBW17" s="383"/>
      <c r="PBX17" s="383"/>
      <c r="PBY17" s="383"/>
      <c r="PBZ17" s="383"/>
      <c r="PCA17" s="383"/>
      <c r="PCB17" s="383"/>
      <c r="PCC17" s="383"/>
      <c r="PCD17" s="383"/>
      <c r="PCE17" s="383"/>
      <c r="PCF17" s="383"/>
      <c r="PCG17" s="383"/>
      <c r="PCH17" s="383"/>
      <c r="PCI17" s="383"/>
      <c r="PCJ17" s="383"/>
      <c r="PCK17" s="383"/>
      <c r="PCL17" s="383"/>
      <c r="PCM17" s="383"/>
      <c r="PCN17" s="383"/>
      <c r="PCO17" s="383"/>
      <c r="PCP17" s="383"/>
      <c r="PCQ17" s="383"/>
      <c r="PCR17" s="383"/>
      <c r="PCS17" s="383"/>
      <c r="PCT17" s="383"/>
      <c r="PCU17" s="383"/>
      <c r="PCV17" s="383"/>
      <c r="PCW17" s="383"/>
      <c r="PCX17" s="383"/>
      <c r="PCY17" s="383"/>
      <c r="PCZ17" s="383"/>
      <c r="PDA17" s="383"/>
      <c r="PDB17" s="383"/>
      <c r="PDC17" s="383"/>
      <c r="PDD17" s="383"/>
      <c r="PDE17" s="383"/>
      <c r="PDF17" s="383"/>
      <c r="PDG17" s="383"/>
      <c r="PDH17" s="383"/>
      <c r="PDI17" s="383"/>
      <c r="PDJ17" s="383"/>
      <c r="PDK17" s="383"/>
      <c r="PDL17" s="383"/>
      <c r="PDM17" s="383"/>
      <c r="PDN17" s="383"/>
      <c r="PDO17" s="383"/>
      <c r="PDP17" s="383"/>
      <c r="PDQ17" s="383"/>
      <c r="PDR17" s="383"/>
      <c r="PDS17" s="383"/>
      <c r="PDT17" s="383"/>
      <c r="PDU17" s="383"/>
      <c r="PDV17" s="383"/>
      <c r="PDW17" s="383"/>
      <c r="PDX17" s="383"/>
      <c r="PDY17" s="383"/>
      <c r="PDZ17" s="383"/>
      <c r="PEA17" s="383"/>
      <c r="PEB17" s="383"/>
      <c r="PEC17" s="383"/>
      <c r="PED17" s="383"/>
      <c r="PEE17" s="383"/>
      <c r="PEF17" s="383"/>
      <c r="PEG17" s="383"/>
      <c r="PEH17" s="383"/>
      <c r="PEI17" s="383"/>
      <c r="PEJ17" s="383"/>
      <c r="PEK17" s="383"/>
      <c r="PEL17" s="383"/>
      <c r="PEM17" s="383"/>
      <c r="PEN17" s="383"/>
      <c r="PEO17" s="383"/>
      <c r="PEP17" s="383"/>
      <c r="PEQ17" s="383"/>
      <c r="PER17" s="383"/>
      <c r="PES17" s="383"/>
      <c r="PET17" s="383"/>
      <c r="PEU17" s="383"/>
      <c r="PEV17" s="383"/>
      <c r="PEW17" s="383"/>
      <c r="PEX17" s="383"/>
      <c r="PEY17" s="383"/>
      <c r="PEZ17" s="383"/>
      <c r="PFA17" s="383"/>
      <c r="PFB17" s="383"/>
      <c r="PFC17" s="383"/>
      <c r="PFD17" s="383"/>
      <c r="PFE17" s="383"/>
      <c r="PFF17" s="383"/>
      <c r="PFG17" s="383"/>
      <c r="PFH17" s="383"/>
      <c r="PFI17" s="383"/>
      <c r="PFJ17" s="383"/>
      <c r="PFK17" s="383"/>
      <c r="PFL17" s="383"/>
      <c r="PFM17" s="383"/>
      <c r="PFN17" s="383"/>
      <c r="PFO17" s="383"/>
      <c r="PFP17" s="383"/>
      <c r="PFQ17" s="383"/>
      <c r="PFR17" s="383"/>
      <c r="PFS17" s="383"/>
      <c r="PFT17" s="383"/>
      <c r="PFU17" s="383"/>
      <c r="PFV17" s="383"/>
      <c r="PFW17" s="383"/>
      <c r="PFX17" s="383"/>
      <c r="PFY17" s="383"/>
      <c r="PFZ17" s="383"/>
      <c r="PGA17" s="383"/>
      <c r="PGB17" s="383"/>
      <c r="PGC17" s="383"/>
      <c r="PGD17" s="383"/>
      <c r="PGE17" s="383"/>
      <c r="PGF17" s="383"/>
      <c r="PGG17" s="383"/>
      <c r="PGH17" s="383"/>
      <c r="PGI17" s="383"/>
      <c r="PGJ17" s="383"/>
      <c r="PGK17" s="383"/>
      <c r="PGL17" s="383"/>
      <c r="PGM17" s="383"/>
      <c r="PGN17" s="383"/>
      <c r="PGO17" s="383"/>
      <c r="PGP17" s="383"/>
      <c r="PGQ17" s="383"/>
      <c r="PGR17" s="383"/>
      <c r="PGS17" s="383"/>
      <c r="PGT17" s="383"/>
      <c r="PGU17" s="383"/>
      <c r="PGV17" s="383"/>
      <c r="PGW17" s="383"/>
      <c r="PGX17" s="383"/>
      <c r="PGY17" s="383"/>
      <c r="PGZ17" s="383"/>
      <c r="PHA17" s="383"/>
      <c r="PHB17" s="383"/>
      <c r="PHC17" s="383"/>
      <c r="PHD17" s="383"/>
      <c r="PHE17" s="383"/>
      <c r="PHF17" s="383"/>
      <c r="PHG17" s="383"/>
      <c r="PHH17" s="383"/>
      <c r="PHI17" s="383"/>
      <c r="PHJ17" s="383"/>
      <c r="PHK17" s="383"/>
      <c r="PHL17" s="383"/>
      <c r="PHM17" s="383"/>
      <c r="PHN17" s="383"/>
      <c r="PHO17" s="383"/>
      <c r="PHP17" s="383"/>
      <c r="PHQ17" s="383"/>
      <c r="PHR17" s="383"/>
      <c r="PHS17" s="383"/>
      <c r="PHT17" s="383"/>
      <c r="PHU17" s="383"/>
      <c r="PHV17" s="383"/>
      <c r="PHW17" s="383"/>
      <c r="PHX17" s="383"/>
      <c r="PHY17" s="383"/>
      <c r="PHZ17" s="383"/>
      <c r="PIA17" s="383"/>
      <c r="PIB17" s="383"/>
      <c r="PIC17" s="383"/>
      <c r="PID17" s="383"/>
      <c r="PIE17" s="383"/>
      <c r="PIF17" s="383"/>
      <c r="PIG17" s="383"/>
      <c r="PIH17" s="383"/>
      <c r="PII17" s="383"/>
      <c r="PIJ17" s="383"/>
      <c r="PIK17" s="383"/>
      <c r="PIL17" s="383"/>
      <c r="PIM17" s="383"/>
      <c r="PIN17" s="383"/>
      <c r="PIO17" s="383"/>
      <c r="PIP17" s="383"/>
      <c r="PIQ17" s="383"/>
      <c r="PIR17" s="383"/>
      <c r="PIS17" s="383"/>
      <c r="PIT17" s="383"/>
      <c r="PIU17" s="383"/>
      <c r="PIV17" s="383"/>
      <c r="PIW17" s="383"/>
      <c r="PIX17" s="383"/>
      <c r="PIY17" s="383"/>
      <c r="PIZ17" s="383"/>
      <c r="PJA17" s="383"/>
      <c r="PJB17" s="383"/>
      <c r="PJC17" s="383"/>
      <c r="PJD17" s="383"/>
      <c r="PJE17" s="383"/>
      <c r="PJF17" s="383"/>
      <c r="PJG17" s="383"/>
      <c r="PJH17" s="383"/>
      <c r="PJI17" s="383"/>
      <c r="PJJ17" s="383"/>
      <c r="PJK17" s="383"/>
      <c r="PJL17" s="383"/>
      <c r="PJM17" s="383"/>
      <c r="PJN17" s="383"/>
      <c r="PJO17" s="383"/>
      <c r="PJP17" s="383"/>
      <c r="PJQ17" s="383"/>
      <c r="PJR17" s="383"/>
      <c r="PJS17" s="383"/>
      <c r="PJT17" s="383"/>
      <c r="PJU17" s="383"/>
      <c r="PJV17" s="383"/>
      <c r="PJW17" s="383"/>
      <c r="PJX17" s="383"/>
      <c r="PJY17" s="383"/>
      <c r="PJZ17" s="383"/>
      <c r="PKA17" s="383"/>
      <c r="PKB17" s="383"/>
      <c r="PKC17" s="383"/>
      <c r="PKD17" s="383"/>
      <c r="PKE17" s="383"/>
      <c r="PKF17" s="383"/>
      <c r="PKG17" s="383"/>
      <c r="PKH17" s="383"/>
      <c r="PKI17" s="383"/>
      <c r="PKJ17" s="383"/>
      <c r="PKK17" s="383"/>
      <c r="PKL17" s="383"/>
      <c r="PKM17" s="383"/>
      <c r="PKN17" s="383"/>
      <c r="PKO17" s="383"/>
      <c r="PKP17" s="383"/>
      <c r="PKQ17" s="383"/>
      <c r="PKR17" s="383"/>
      <c r="PKS17" s="383"/>
      <c r="PKT17" s="383"/>
      <c r="PKU17" s="383"/>
      <c r="PKV17" s="383"/>
      <c r="PKW17" s="383"/>
      <c r="PKX17" s="383"/>
      <c r="PKY17" s="383"/>
      <c r="PKZ17" s="383"/>
      <c r="PLA17" s="383"/>
      <c r="PLB17" s="383"/>
      <c r="PLC17" s="383"/>
      <c r="PLD17" s="383"/>
      <c r="PLE17" s="383"/>
      <c r="PLF17" s="383"/>
      <c r="PLG17" s="383"/>
      <c r="PLH17" s="383"/>
      <c r="PLI17" s="383"/>
      <c r="PLJ17" s="383"/>
      <c r="PLK17" s="383"/>
      <c r="PLL17" s="383"/>
      <c r="PLM17" s="383"/>
      <c r="PLN17" s="383"/>
      <c r="PLO17" s="383"/>
      <c r="PLP17" s="383"/>
      <c r="PLQ17" s="383"/>
      <c r="PLR17" s="383"/>
      <c r="PLS17" s="383"/>
      <c r="PLT17" s="383"/>
      <c r="PLU17" s="383"/>
      <c r="PLV17" s="383"/>
      <c r="PLW17" s="383"/>
      <c r="PLX17" s="383"/>
      <c r="PLY17" s="383"/>
      <c r="PLZ17" s="383"/>
      <c r="PMA17" s="383"/>
      <c r="PMB17" s="383"/>
      <c r="PMC17" s="383"/>
      <c r="PMD17" s="383"/>
      <c r="PME17" s="383"/>
      <c r="PMF17" s="383"/>
      <c r="PMG17" s="383"/>
      <c r="PMH17" s="383"/>
      <c r="PMI17" s="383"/>
      <c r="PMJ17" s="383"/>
      <c r="PMK17" s="383"/>
      <c r="PML17" s="383"/>
      <c r="PMM17" s="383"/>
      <c r="PMN17" s="383"/>
      <c r="PMO17" s="383"/>
      <c r="PMP17" s="383"/>
      <c r="PMQ17" s="383"/>
      <c r="PMR17" s="383"/>
      <c r="PMS17" s="383"/>
      <c r="PMT17" s="383"/>
      <c r="PMU17" s="383"/>
      <c r="PMV17" s="383"/>
      <c r="PMW17" s="383"/>
      <c r="PMX17" s="383"/>
      <c r="PMY17" s="383"/>
      <c r="PMZ17" s="383"/>
      <c r="PNA17" s="383"/>
      <c r="PNB17" s="383"/>
      <c r="PNC17" s="383"/>
      <c r="PND17" s="383"/>
      <c r="PNE17" s="383"/>
      <c r="PNF17" s="383"/>
      <c r="PNG17" s="383"/>
      <c r="PNH17" s="383"/>
      <c r="PNI17" s="383"/>
      <c r="PNJ17" s="383"/>
      <c r="PNK17" s="383"/>
      <c r="PNL17" s="383"/>
      <c r="PNM17" s="383"/>
      <c r="PNN17" s="383"/>
      <c r="PNO17" s="383"/>
      <c r="PNP17" s="383"/>
      <c r="PNQ17" s="383"/>
      <c r="PNR17" s="383"/>
      <c r="PNS17" s="383"/>
      <c r="PNT17" s="383"/>
      <c r="PNU17" s="383"/>
      <c r="PNV17" s="383"/>
      <c r="PNW17" s="383"/>
      <c r="PNX17" s="383"/>
      <c r="PNY17" s="383"/>
      <c r="PNZ17" s="383"/>
      <c r="POA17" s="383"/>
      <c r="POB17" s="383"/>
      <c r="POC17" s="383"/>
      <c r="POD17" s="383"/>
      <c r="POE17" s="383"/>
      <c r="POF17" s="383"/>
      <c r="POG17" s="383"/>
      <c r="POH17" s="383"/>
      <c r="POI17" s="383"/>
      <c r="POJ17" s="383"/>
      <c r="POK17" s="383"/>
      <c r="POL17" s="383"/>
      <c r="POM17" s="383"/>
      <c r="PON17" s="383"/>
      <c r="POO17" s="383"/>
      <c r="POP17" s="383"/>
      <c r="POQ17" s="383"/>
      <c r="POR17" s="383"/>
      <c r="POS17" s="383"/>
      <c r="POT17" s="383"/>
      <c r="POU17" s="383"/>
      <c r="POV17" s="383"/>
      <c r="POW17" s="383"/>
      <c r="POX17" s="383"/>
      <c r="POY17" s="383"/>
      <c r="POZ17" s="383"/>
      <c r="PPA17" s="383"/>
      <c r="PPB17" s="383"/>
      <c r="PPC17" s="383"/>
      <c r="PPD17" s="383"/>
      <c r="PPE17" s="383"/>
      <c r="PPF17" s="383"/>
      <c r="PPG17" s="383"/>
      <c r="PPH17" s="383"/>
      <c r="PPI17" s="383"/>
      <c r="PPJ17" s="383"/>
      <c r="PPK17" s="383"/>
      <c r="PPL17" s="383"/>
      <c r="PPM17" s="383"/>
      <c r="PPN17" s="383"/>
      <c r="PPO17" s="383"/>
      <c r="PPP17" s="383"/>
      <c r="PPQ17" s="383"/>
      <c r="PPR17" s="383"/>
      <c r="PPS17" s="383"/>
      <c r="PPT17" s="383"/>
      <c r="PPU17" s="383"/>
      <c r="PPV17" s="383"/>
      <c r="PPW17" s="383"/>
      <c r="PPX17" s="383"/>
      <c r="PPY17" s="383"/>
      <c r="PPZ17" s="383"/>
      <c r="PQA17" s="383"/>
      <c r="PQB17" s="383"/>
      <c r="PQC17" s="383"/>
      <c r="PQD17" s="383"/>
      <c r="PQE17" s="383"/>
      <c r="PQF17" s="383"/>
      <c r="PQG17" s="383"/>
      <c r="PQH17" s="383"/>
      <c r="PQI17" s="383"/>
      <c r="PQJ17" s="383"/>
      <c r="PQK17" s="383"/>
      <c r="PQL17" s="383"/>
      <c r="PQM17" s="383"/>
      <c r="PQN17" s="383"/>
      <c r="PQO17" s="383"/>
      <c r="PQP17" s="383"/>
      <c r="PQQ17" s="383"/>
      <c r="PQR17" s="383"/>
      <c r="PQS17" s="383"/>
      <c r="PQT17" s="383"/>
      <c r="PQU17" s="383"/>
      <c r="PQV17" s="383"/>
      <c r="PQW17" s="383"/>
      <c r="PQX17" s="383"/>
      <c r="PQY17" s="383"/>
      <c r="PQZ17" s="383"/>
      <c r="PRA17" s="383"/>
      <c r="PRB17" s="383"/>
      <c r="PRC17" s="383"/>
      <c r="PRD17" s="383"/>
      <c r="PRE17" s="383"/>
      <c r="PRF17" s="383"/>
      <c r="PRG17" s="383"/>
      <c r="PRH17" s="383"/>
      <c r="PRI17" s="383"/>
      <c r="PRJ17" s="383"/>
      <c r="PRK17" s="383"/>
      <c r="PRL17" s="383"/>
      <c r="PRM17" s="383"/>
      <c r="PRN17" s="383"/>
      <c r="PRO17" s="383"/>
      <c r="PRP17" s="383"/>
      <c r="PRQ17" s="383"/>
      <c r="PRR17" s="383"/>
      <c r="PRS17" s="383"/>
      <c r="PRT17" s="383"/>
      <c r="PRU17" s="383"/>
      <c r="PRV17" s="383"/>
      <c r="PRW17" s="383"/>
      <c r="PRX17" s="383"/>
      <c r="PRY17" s="383"/>
      <c r="PRZ17" s="383"/>
      <c r="PSA17" s="383"/>
      <c r="PSB17" s="383"/>
      <c r="PSC17" s="383"/>
      <c r="PSD17" s="383"/>
      <c r="PSE17" s="383"/>
      <c r="PSF17" s="383"/>
      <c r="PSG17" s="383"/>
      <c r="PSH17" s="383"/>
      <c r="PSI17" s="383"/>
      <c r="PSJ17" s="383"/>
      <c r="PSK17" s="383"/>
      <c r="PSL17" s="383"/>
      <c r="PSM17" s="383"/>
      <c r="PSN17" s="383"/>
      <c r="PSO17" s="383"/>
      <c r="PSP17" s="383"/>
      <c r="PSQ17" s="383"/>
      <c r="PSR17" s="383"/>
      <c r="PSS17" s="383"/>
      <c r="PST17" s="383"/>
      <c r="PSU17" s="383"/>
      <c r="PSV17" s="383"/>
      <c r="PSW17" s="383"/>
      <c r="PSX17" s="383"/>
      <c r="PSY17" s="383"/>
      <c r="PSZ17" s="383"/>
      <c r="PTA17" s="383"/>
      <c r="PTB17" s="383"/>
      <c r="PTC17" s="383"/>
      <c r="PTD17" s="383"/>
      <c r="PTE17" s="383"/>
      <c r="PTF17" s="383"/>
      <c r="PTG17" s="383"/>
      <c r="PTH17" s="383"/>
      <c r="PTI17" s="383"/>
      <c r="PTJ17" s="383"/>
      <c r="PTK17" s="383"/>
      <c r="PTL17" s="383"/>
      <c r="PTM17" s="383"/>
      <c r="PTN17" s="383"/>
      <c r="PTO17" s="383"/>
      <c r="PTP17" s="383"/>
      <c r="PTQ17" s="383"/>
      <c r="PTR17" s="383"/>
      <c r="PTS17" s="383"/>
      <c r="PTT17" s="383"/>
      <c r="PTU17" s="383"/>
      <c r="PTV17" s="383"/>
      <c r="PTW17" s="383"/>
      <c r="PTX17" s="383"/>
      <c r="PTY17" s="383"/>
      <c r="PTZ17" s="383"/>
      <c r="PUA17" s="383"/>
      <c r="PUB17" s="383"/>
      <c r="PUC17" s="383"/>
      <c r="PUD17" s="383"/>
      <c r="PUE17" s="383"/>
      <c r="PUF17" s="383"/>
      <c r="PUG17" s="383"/>
      <c r="PUH17" s="383"/>
      <c r="PUI17" s="383"/>
      <c r="PUJ17" s="383"/>
      <c r="PUK17" s="383"/>
      <c r="PUL17" s="383"/>
      <c r="PUM17" s="383"/>
      <c r="PUN17" s="383"/>
      <c r="PUO17" s="383"/>
      <c r="PUP17" s="383"/>
      <c r="PUQ17" s="383"/>
      <c r="PUR17" s="383"/>
      <c r="PUS17" s="383"/>
      <c r="PUT17" s="383"/>
      <c r="PUU17" s="383"/>
      <c r="PUV17" s="383"/>
      <c r="PUW17" s="383"/>
      <c r="PUX17" s="383"/>
      <c r="PUY17" s="383"/>
      <c r="PUZ17" s="383"/>
      <c r="PVA17" s="383"/>
      <c r="PVB17" s="383"/>
      <c r="PVC17" s="383"/>
      <c r="PVD17" s="383"/>
      <c r="PVE17" s="383"/>
      <c r="PVF17" s="383"/>
      <c r="PVG17" s="383"/>
      <c r="PVH17" s="383"/>
      <c r="PVI17" s="383"/>
      <c r="PVJ17" s="383"/>
      <c r="PVK17" s="383"/>
      <c r="PVL17" s="383"/>
      <c r="PVM17" s="383"/>
      <c r="PVN17" s="383"/>
      <c r="PVO17" s="383"/>
      <c r="PVP17" s="383"/>
      <c r="PVQ17" s="383"/>
      <c r="PVR17" s="383"/>
      <c r="PVS17" s="383"/>
      <c r="PVT17" s="383"/>
      <c r="PVU17" s="383"/>
      <c r="PVV17" s="383"/>
      <c r="PVW17" s="383"/>
      <c r="PVX17" s="383"/>
      <c r="PVY17" s="383"/>
      <c r="PVZ17" s="383"/>
      <c r="PWA17" s="383"/>
      <c r="PWB17" s="383"/>
      <c r="PWC17" s="383"/>
      <c r="PWD17" s="383"/>
      <c r="PWE17" s="383"/>
      <c r="PWF17" s="383"/>
      <c r="PWG17" s="383"/>
      <c r="PWH17" s="383"/>
      <c r="PWI17" s="383"/>
      <c r="PWJ17" s="383"/>
      <c r="PWK17" s="383"/>
      <c r="PWL17" s="383"/>
      <c r="PWM17" s="383"/>
      <c r="PWN17" s="383"/>
      <c r="PWO17" s="383"/>
      <c r="PWP17" s="383"/>
      <c r="PWQ17" s="383"/>
      <c r="PWR17" s="383"/>
      <c r="PWS17" s="383"/>
      <c r="PWT17" s="383"/>
      <c r="PWU17" s="383"/>
      <c r="PWV17" s="383"/>
      <c r="PWW17" s="383"/>
      <c r="PWX17" s="383"/>
      <c r="PWY17" s="383"/>
      <c r="PWZ17" s="383"/>
      <c r="PXA17" s="383"/>
      <c r="PXB17" s="383"/>
      <c r="PXC17" s="383"/>
      <c r="PXD17" s="383"/>
      <c r="PXE17" s="383"/>
      <c r="PXF17" s="383"/>
      <c r="PXG17" s="383"/>
      <c r="PXH17" s="383"/>
      <c r="PXI17" s="383"/>
      <c r="PXJ17" s="383"/>
      <c r="PXK17" s="383"/>
      <c r="PXL17" s="383"/>
      <c r="PXM17" s="383"/>
      <c r="PXN17" s="383"/>
      <c r="PXO17" s="383"/>
      <c r="PXP17" s="383"/>
      <c r="PXQ17" s="383"/>
      <c r="PXR17" s="383"/>
      <c r="PXS17" s="383"/>
      <c r="PXT17" s="383"/>
      <c r="PXU17" s="383"/>
      <c r="PXV17" s="383"/>
      <c r="PXW17" s="383"/>
      <c r="PXX17" s="383"/>
      <c r="PXY17" s="383"/>
      <c r="PXZ17" s="383"/>
      <c r="PYA17" s="383"/>
      <c r="PYB17" s="383"/>
      <c r="PYC17" s="383"/>
      <c r="PYD17" s="383"/>
      <c r="PYE17" s="383"/>
      <c r="PYF17" s="383"/>
      <c r="PYG17" s="383"/>
      <c r="PYH17" s="383"/>
      <c r="PYI17" s="383"/>
      <c r="PYJ17" s="383"/>
      <c r="PYK17" s="383"/>
      <c r="PYL17" s="383"/>
      <c r="PYM17" s="383"/>
      <c r="PYN17" s="383"/>
      <c r="PYO17" s="383"/>
      <c r="PYP17" s="383"/>
      <c r="PYQ17" s="383"/>
      <c r="PYR17" s="383"/>
      <c r="PYS17" s="383"/>
      <c r="PYT17" s="383"/>
      <c r="PYU17" s="383"/>
      <c r="PYV17" s="383"/>
      <c r="PYW17" s="383"/>
      <c r="PYX17" s="383"/>
      <c r="PYY17" s="383"/>
      <c r="PYZ17" s="383"/>
      <c r="PZA17" s="383"/>
      <c r="PZB17" s="383"/>
      <c r="PZC17" s="383"/>
      <c r="PZD17" s="383"/>
      <c r="PZE17" s="383"/>
      <c r="PZF17" s="383"/>
      <c r="PZG17" s="383"/>
      <c r="PZH17" s="383"/>
      <c r="PZI17" s="383"/>
      <c r="PZJ17" s="383"/>
      <c r="PZK17" s="383"/>
      <c r="PZL17" s="383"/>
      <c r="PZM17" s="383"/>
      <c r="PZN17" s="383"/>
      <c r="PZO17" s="383"/>
      <c r="PZP17" s="383"/>
      <c r="PZQ17" s="383"/>
      <c r="PZR17" s="383"/>
      <c r="PZS17" s="383"/>
      <c r="PZT17" s="383"/>
      <c r="PZU17" s="383"/>
      <c r="PZV17" s="383"/>
      <c r="PZW17" s="383"/>
      <c r="PZX17" s="383"/>
      <c r="PZY17" s="383"/>
      <c r="PZZ17" s="383"/>
      <c r="QAA17" s="383"/>
      <c r="QAB17" s="383"/>
      <c r="QAC17" s="383"/>
      <c r="QAD17" s="383"/>
      <c r="QAE17" s="383"/>
      <c r="QAF17" s="383"/>
      <c r="QAG17" s="383"/>
      <c r="QAH17" s="383"/>
      <c r="QAI17" s="383"/>
      <c r="QAJ17" s="383"/>
      <c r="QAK17" s="383"/>
      <c r="QAL17" s="383"/>
      <c r="QAM17" s="383"/>
      <c r="QAN17" s="383"/>
      <c r="QAO17" s="383"/>
      <c r="QAP17" s="383"/>
      <c r="QAQ17" s="383"/>
      <c r="QAR17" s="383"/>
      <c r="QAS17" s="383"/>
      <c r="QAT17" s="383"/>
      <c r="QAU17" s="383"/>
      <c r="QAV17" s="383"/>
      <c r="QAW17" s="383"/>
      <c r="QAX17" s="383"/>
      <c r="QAY17" s="383"/>
      <c r="QAZ17" s="383"/>
      <c r="QBA17" s="383"/>
      <c r="QBB17" s="383"/>
      <c r="QBC17" s="383"/>
      <c r="QBD17" s="383"/>
      <c r="QBE17" s="383"/>
      <c r="QBF17" s="383"/>
      <c r="QBG17" s="383"/>
      <c r="QBH17" s="383"/>
      <c r="QBI17" s="383"/>
      <c r="QBJ17" s="383"/>
      <c r="QBK17" s="383"/>
      <c r="QBL17" s="383"/>
      <c r="QBM17" s="383"/>
      <c r="QBN17" s="383"/>
      <c r="QBO17" s="383"/>
      <c r="QBP17" s="383"/>
      <c r="QBQ17" s="383"/>
      <c r="QBR17" s="383"/>
      <c r="QBS17" s="383"/>
      <c r="QBT17" s="383"/>
      <c r="QBU17" s="383"/>
      <c r="QBV17" s="383"/>
      <c r="QBW17" s="383"/>
      <c r="QBX17" s="383"/>
      <c r="QBY17" s="383"/>
      <c r="QBZ17" s="383"/>
      <c r="QCA17" s="383"/>
      <c r="QCB17" s="383"/>
      <c r="QCC17" s="383"/>
      <c r="QCD17" s="383"/>
      <c r="QCE17" s="383"/>
      <c r="QCF17" s="383"/>
      <c r="QCG17" s="383"/>
      <c r="QCH17" s="383"/>
      <c r="QCI17" s="383"/>
      <c r="QCJ17" s="383"/>
      <c r="QCK17" s="383"/>
      <c r="QCL17" s="383"/>
      <c r="QCM17" s="383"/>
      <c r="QCN17" s="383"/>
      <c r="QCO17" s="383"/>
      <c r="QCP17" s="383"/>
      <c r="QCQ17" s="383"/>
      <c r="QCR17" s="383"/>
      <c r="QCS17" s="383"/>
      <c r="QCT17" s="383"/>
      <c r="QCU17" s="383"/>
      <c r="QCV17" s="383"/>
      <c r="QCW17" s="383"/>
      <c r="QCX17" s="383"/>
      <c r="QCY17" s="383"/>
      <c r="QCZ17" s="383"/>
      <c r="QDA17" s="383"/>
      <c r="QDB17" s="383"/>
      <c r="QDC17" s="383"/>
      <c r="QDD17" s="383"/>
      <c r="QDE17" s="383"/>
      <c r="QDF17" s="383"/>
      <c r="QDG17" s="383"/>
      <c r="QDH17" s="383"/>
      <c r="QDI17" s="383"/>
      <c r="QDJ17" s="383"/>
      <c r="QDK17" s="383"/>
      <c r="QDL17" s="383"/>
      <c r="QDM17" s="383"/>
      <c r="QDN17" s="383"/>
      <c r="QDO17" s="383"/>
      <c r="QDP17" s="383"/>
      <c r="QDQ17" s="383"/>
      <c r="QDR17" s="383"/>
      <c r="QDS17" s="383"/>
      <c r="QDT17" s="383"/>
      <c r="QDU17" s="383"/>
      <c r="QDV17" s="383"/>
      <c r="QDW17" s="383"/>
      <c r="QDX17" s="383"/>
      <c r="QDY17" s="383"/>
      <c r="QDZ17" s="383"/>
      <c r="QEA17" s="383"/>
      <c r="QEB17" s="383"/>
      <c r="QEC17" s="383"/>
      <c r="QED17" s="383"/>
      <c r="QEE17" s="383"/>
      <c r="QEF17" s="383"/>
      <c r="QEG17" s="383"/>
      <c r="QEH17" s="383"/>
      <c r="QEI17" s="383"/>
      <c r="QEJ17" s="383"/>
      <c r="QEK17" s="383"/>
      <c r="QEL17" s="383"/>
      <c r="QEM17" s="383"/>
      <c r="QEN17" s="383"/>
      <c r="QEO17" s="383"/>
      <c r="QEP17" s="383"/>
      <c r="QEQ17" s="383"/>
      <c r="QER17" s="383"/>
      <c r="QES17" s="383"/>
      <c r="QET17" s="383"/>
      <c r="QEU17" s="383"/>
      <c r="QEV17" s="383"/>
      <c r="QEW17" s="383"/>
      <c r="QEX17" s="383"/>
      <c r="QEY17" s="383"/>
      <c r="QEZ17" s="383"/>
      <c r="QFA17" s="383"/>
      <c r="QFB17" s="383"/>
      <c r="QFC17" s="383"/>
      <c r="QFD17" s="383"/>
      <c r="QFE17" s="383"/>
      <c r="QFF17" s="383"/>
      <c r="QFG17" s="383"/>
      <c r="QFH17" s="383"/>
      <c r="QFI17" s="383"/>
      <c r="QFJ17" s="383"/>
      <c r="QFK17" s="383"/>
      <c r="QFL17" s="383"/>
      <c r="QFM17" s="383"/>
      <c r="QFN17" s="383"/>
      <c r="QFO17" s="383"/>
      <c r="QFP17" s="383"/>
      <c r="QFQ17" s="383"/>
      <c r="QFR17" s="383"/>
      <c r="QFS17" s="383"/>
      <c r="QFT17" s="383"/>
      <c r="QFU17" s="383"/>
      <c r="QFV17" s="383"/>
      <c r="QFW17" s="383"/>
      <c r="QFX17" s="383"/>
      <c r="QFY17" s="383"/>
      <c r="QFZ17" s="383"/>
      <c r="QGA17" s="383"/>
      <c r="QGB17" s="383"/>
      <c r="QGC17" s="383"/>
      <c r="QGD17" s="383"/>
      <c r="QGE17" s="383"/>
      <c r="QGF17" s="383"/>
      <c r="QGG17" s="383"/>
      <c r="QGH17" s="383"/>
      <c r="QGI17" s="383"/>
      <c r="QGJ17" s="383"/>
      <c r="QGK17" s="383"/>
      <c r="QGL17" s="383"/>
      <c r="QGM17" s="383"/>
      <c r="QGN17" s="383"/>
      <c r="QGO17" s="383"/>
      <c r="QGP17" s="383"/>
      <c r="QGQ17" s="383"/>
      <c r="QGR17" s="383"/>
      <c r="QGS17" s="383"/>
      <c r="QGT17" s="383"/>
      <c r="QGU17" s="383"/>
      <c r="QGV17" s="383"/>
      <c r="QGW17" s="383"/>
      <c r="QGX17" s="383"/>
      <c r="QGY17" s="383"/>
      <c r="QGZ17" s="383"/>
      <c r="QHA17" s="383"/>
      <c r="QHB17" s="383"/>
      <c r="QHC17" s="383"/>
      <c r="QHD17" s="383"/>
      <c r="QHE17" s="383"/>
      <c r="QHF17" s="383"/>
      <c r="QHG17" s="383"/>
      <c r="QHH17" s="383"/>
      <c r="QHI17" s="383"/>
      <c r="QHJ17" s="383"/>
      <c r="QHK17" s="383"/>
      <c r="QHL17" s="383"/>
      <c r="QHM17" s="383"/>
      <c r="QHN17" s="383"/>
      <c r="QHO17" s="383"/>
      <c r="QHP17" s="383"/>
      <c r="QHQ17" s="383"/>
      <c r="QHR17" s="383"/>
      <c r="QHS17" s="383"/>
      <c r="QHT17" s="383"/>
      <c r="QHU17" s="383"/>
      <c r="QHV17" s="383"/>
      <c r="QHW17" s="383"/>
      <c r="QHX17" s="383"/>
      <c r="QHY17" s="383"/>
      <c r="QHZ17" s="383"/>
      <c r="QIA17" s="383"/>
      <c r="QIB17" s="383"/>
      <c r="QIC17" s="383"/>
      <c r="QID17" s="383"/>
      <c r="QIE17" s="383"/>
      <c r="QIF17" s="383"/>
      <c r="QIG17" s="383"/>
      <c r="QIH17" s="383"/>
      <c r="QII17" s="383"/>
      <c r="QIJ17" s="383"/>
      <c r="QIK17" s="383"/>
      <c r="QIL17" s="383"/>
      <c r="QIM17" s="383"/>
      <c r="QIN17" s="383"/>
      <c r="QIO17" s="383"/>
      <c r="QIP17" s="383"/>
      <c r="QIQ17" s="383"/>
      <c r="QIR17" s="383"/>
      <c r="QIS17" s="383"/>
      <c r="QIT17" s="383"/>
      <c r="QIU17" s="383"/>
      <c r="QIV17" s="383"/>
      <c r="QIW17" s="383"/>
      <c r="QIX17" s="383"/>
      <c r="QIY17" s="383"/>
      <c r="QIZ17" s="383"/>
      <c r="QJA17" s="383"/>
      <c r="QJB17" s="383"/>
      <c r="QJC17" s="383"/>
      <c r="QJD17" s="383"/>
      <c r="QJE17" s="383"/>
      <c r="QJF17" s="383"/>
      <c r="QJG17" s="383"/>
      <c r="QJH17" s="383"/>
      <c r="QJI17" s="383"/>
      <c r="QJJ17" s="383"/>
      <c r="QJK17" s="383"/>
      <c r="QJL17" s="383"/>
      <c r="QJM17" s="383"/>
      <c r="QJN17" s="383"/>
      <c r="QJO17" s="383"/>
      <c r="QJP17" s="383"/>
      <c r="QJQ17" s="383"/>
      <c r="QJR17" s="383"/>
      <c r="QJS17" s="383"/>
      <c r="QJT17" s="383"/>
      <c r="QJU17" s="383"/>
      <c r="QJV17" s="383"/>
      <c r="QJW17" s="383"/>
      <c r="QJX17" s="383"/>
      <c r="QJY17" s="383"/>
      <c r="QJZ17" s="383"/>
      <c r="QKA17" s="383"/>
      <c r="QKB17" s="383"/>
      <c r="QKC17" s="383"/>
      <c r="QKD17" s="383"/>
      <c r="QKE17" s="383"/>
      <c r="QKF17" s="383"/>
      <c r="QKG17" s="383"/>
      <c r="QKH17" s="383"/>
      <c r="QKI17" s="383"/>
      <c r="QKJ17" s="383"/>
      <c r="QKK17" s="383"/>
      <c r="QKL17" s="383"/>
      <c r="QKM17" s="383"/>
      <c r="QKN17" s="383"/>
      <c r="QKO17" s="383"/>
      <c r="QKP17" s="383"/>
      <c r="QKQ17" s="383"/>
      <c r="QKR17" s="383"/>
      <c r="QKS17" s="383"/>
      <c r="QKT17" s="383"/>
      <c r="QKU17" s="383"/>
      <c r="QKV17" s="383"/>
      <c r="QKW17" s="383"/>
      <c r="QKX17" s="383"/>
      <c r="QKY17" s="383"/>
      <c r="QKZ17" s="383"/>
      <c r="QLA17" s="383"/>
      <c r="QLB17" s="383"/>
      <c r="QLC17" s="383"/>
      <c r="QLD17" s="383"/>
      <c r="QLE17" s="383"/>
      <c r="QLF17" s="383"/>
      <c r="QLG17" s="383"/>
      <c r="QLH17" s="383"/>
      <c r="QLI17" s="383"/>
      <c r="QLJ17" s="383"/>
      <c r="QLK17" s="383"/>
      <c r="QLL17" s="383"/>
      <c r="QLM17" s="383"/>
      <c r="QLN17" s="383"/>
      <c r="QLO17" s="383"/>
      <c r="QLP17" s="383"/>
      <c r="QLQ17" s="383"/>
      <c r="QLR17" s="383"/>
      <c r="QLS17" s="383"/>
      <c r="QLT17" s="383"/>
      <c r="QLU17" s="383"/>
      <c r="QLV17" s="383"/>
      <c r="QLW17" s="383"/>
      <c r="QLX17" s="383"/>
      <c r="QLY17" s="383"/>
      <c r="QLZ17" s="383"/>
      <c r="QMA17" s="383"/>
      <c r="QMB17" s="383"/>
      <c r="QMC17" s="383"/>
      <c r="QMD17" s="383"/>
      <c r="QME17" s="383"/>
      <c r="QMF17" s="383"/>
      <c r="QMG17" s="383"/>
      <c r="QMH17" s="383"/>
      <c r="QMI17" s="383"/>
      <c r="QMJ17" s="383"/>
      <c r="QMK17" s="383"/>
      <c r="QML17" s="383"/>
      <c r="QMM17" s="383"/>
      <c r="QMN17" s="383"/>
      <c r="QMO17" s="383"/>
      <c r="QMP17" s="383"/>
      <c r="QMQ17" s="383"/>
      <c r="QMR17" s="383"/>
      <c r="QMS17" s="383"/>
      <c r="QMT17" s="383"/>
      <c r="QMU17" s="383"/>
      <c r="QMV17" s="383"/>
      <c r="QMW17" s="383"/>
      <c r="QMX17" s="383"/>
      <c r="QMY17" s="383"/>
      <c r="QMZ17" s="383"/>
      <c r="QNA17" s="383"/>
      <c r="QNB17" s="383"/>
      <c r="QNC17" s="383"/>
      <c r="QND17" s="383"/>
      <c r="QNE17" s="383"/>
      <c r="QNF17" s="383"/>
      <c r="QNG17" s="383"/>
      <c r="QNH17" s="383"/>
      <c r="QNI17" s="383"/>
      <c r="QNJ17" s="383"/>
      <c r="QNK17" s="383"/>
      <c r="QNL17" s="383"/>
      <c r="QNM17" s="383"/>
      <c r="QNN17" s="383"/>
      <c r="QNO17" s="383"/>
      <c r="QNP17" s="383"/>
      <c r="QNQ17" s="383"/>
      <c r="QNR17" s="383"/>
      <c r="QNS17" s="383"/>
      <c r="QNT17" s="383"/>
      <c r="QNU17" s="383"/>
      <c r="QNV17" s="383"/>
      <c r="QNW17" s="383"/>
      <c r="QNX17" s="383"/>
      <c r="QNY17" s="383"/>
      <c r="QNZ17" s="383"/>
      <c r="QOA17" s="383"/>
      <c r="QOB17" s="383"/>
      <c r="QOC17" s="383"/>
      <c r="QOD17" s="383"/>
      <c r="QOE17" s="383"/>
      <c r="QOF17" s="383"/>
      <c r="QOG17" s="383"/>
      <c r="QOH17" s="383"/>
      <c r="QOI17" s="383"/>
      <c r="QOJ17" s="383"/>
      <c r="QOK17" s="383"/>
      <c r="QOL17" s="383"/>
      <c r="QOM17" s="383"/>
      <c r="QON17" s="383"/>
      <c r="QOO17" s="383"/>
      <c r="QOP17" s="383"/>
      <c r="QOQ17" s="383"/>
      <c r="QOR17" s="383"/>
      <c r="QOS17" s="383"/>
      <c r="QOT17" s="383"/>
      <c r="QOU17" s="383"/>
      <c r="QOV17" s="383"/>
      <c r="QOW17" s="383"/>
      <c r="QOX17" s="383"/>
      <c r="QOY17" s="383"/>
      <c r="QOZ17" s="383"/>
      <c r="QPA17" s="383"/>
      <c r="QPB17" s="383"/>
      <c r="QPC17" s="383"/>
      <c r="QPD17" s="383"/>
      <c r="QPE17" s="383"/>
      <c r="QPF17" s="383"/>
      <c r="QPG17" s="383"/>
      <c r="QPH17" s="383"/>
      <c r="QPI17" s="383"/>
      <c r="QPJ17" s="383"/>
      <c r="QPK17" s="383"/>
      <c r="QPL17" s="383"/>
      <c r="QPM17" s="383"/>
      <c r="QPN17" s="383"/>
      <c r="QPO17" s="383"/>
      <c r="QPP17" s="383"/>
      <c r="QPQ17" s="383"/>
      <c r="QPR17" s="383"/>
      <c r="QPS17" s="383"/>
      <c r="QPT17" s="383"/>
      <c r="QPU17" s="383"/>
      <c r="QPV17" s="383"/>
      <c r="QPW17" s="383"/>
      <c r="QPX17" s="383"/>
      <c r="QPY17" s="383"/>
      <c r="QPZ17" s="383"/>
      <c r="QQA17" s="383"/>
      <c r="QQB17" s="383"/>
      <c r="QQC17" s="383"/>
      <c r="QQD17" s="383"/>
      <c r="QQE17" s="383"/>
      <c r="QQF17" s="383"/>
      <c r="QQG17" s="383"/>
      <c r="QQH17" s="383"/>
      <c r="QQI17" s="383"/>
      <c r="QQJ17" s="383"/>
      <c r="QQK17" s="383"/>
      <c r="QQL17" s="383"/>
      <c r="QQM17" s="383"/>
      <c r="QQN17" s="383"/>
      <c r="QQO17" s="383"/>
      <c r="QQP17" s="383"/>
      <c r="QQQ17" s="383"/>
      <c r="QQR17" s="383"/>
      <c r="QQS17" s="383"/>
      <c r="QQT17" s="383"/>
      <c r="QQU17" s="383"/>
      <c r="QQV17" s="383"/>
      <c r="QQW17" s="383"/>
      <c r="QQX17" s="383"/>
      <c r="QQY17" s="383"/>
      <c r="QQZ17" s="383"/>
      <c r="QRA17" s="383"/>
      <c r="QRB17" s="383"/>
      <c r="QRC17" s="383"/>
      <c r="QRD17" s="383"/>
      <c r="QRE17" s="383"/>
      <c r="QRF17" s="383"/>
      <c r="QRG17" s="383"/>
      <c r="QRH17" s="383"/>
      <c r="QRI17" s="383"/>
      <c r="QRJ17" s="383"/>
      <c r="QRK17" s="383"/>
      <c r="QRL17" s="383"/>
      <c r="QRM17" s="383"/>
      <c r="QRN17" s="383"/>
      <c r="QRO17" s="383"/>
      <c r="QRP17" s="383"/>
      <c r="QRQ17" s="383"/>
      <c r="QRR17" s="383"/>
      <c r="QRS17" s="383"/>
      <c r="QRT17" s="383"/>
      <c r="QRU17" s="383"/>
      <c r="QRV17" s="383"/>
      <c r="QRW17" s="383"/>
      <c r="QRX17" s="383"/>
      <c r="QRY17" s="383"/>
      <c r="QRZ17" s="383"/>
      <c r="QSA17" s="383"/>
      <c r="QSB17" s="383"/>
      <c r="QSC17" s="383"/>
      <c r="QSD17" s="383"/>
      <c r="QSE17" s="383"/>
      <c r="QSF17" s="383"/>
      <c r="QSG17" s="383"/>
      <c r="QSH17" s="383"/>
      <c r="QSI17" s="383"/>
      <c r="QSJ17" s="383"/>
      <c r="QSK17" s="383"/>
      <c r="QSL17" s="383"/>
      <c r="QSM17" s="383"/>
      <c r="QSN17" s="383"/>
      <c r="QSO17" s="383"/>
      <c r="QSP17" s="383"/>
      <c r="QSQ17" s="383"/>
      <c r="QSR17" s="383"/>
      <c r="QSS17" s="383"/>
      <c r="QST17" s="383"/>
      <c r="QSU17" s="383"/>
      <c r="QSV17" s="383"/>
      <c r="QSW17" s="383"/>
      <c r="QSX17" s="383"/>
      <c r="QSY17" s="383"/>
      <c r="QSZ17" s="383"/>
      <c r="QTA17" s="383"/>
      <c r="QTB17" s="383"/>
      <c r="QTC17" s="383"/>
      <c r="QTD17" s="383"/>
      <c r="QTE17" s="383"/>
      <c r="QTF17" s="383"/>
      <c r="QTG17" s="383"/>
      <c r="QTH17" s="383"/>
      <c r="QTI17" s="383"/>
      <c r="QTJ17" s="383"/>
      <c r="QTK17" s="383"/>
      <c r="QTL17" s="383"/>
      <c r="QTM17" s="383"/>
      <c r="QTN17" s="383"/>
      <c r="QTO17" s="383"/>
      <c r="QTP17" s="383"/>
      <c r="QTQ17" s="383"/>
      <c r="QTR17" s="383"/>
      <c r="QTS17" s="383"/>
      <c r="QTT17" s="383"/>
      <c r="QTU17" s="383"/>
      <c r="QTV17" s="383"/>
      <c r="QTW17" s="383"/>
      <c r="QTX17" s="383"/>
      <c r="QTY17" s="383"/>
      <c r="QTZ17" s="383"/>
      <c r="QUA17" s="383"/>
      <c r="QUB17" s="383"/>
      <c r="QUC17" s="383"/>
      <c r="QUD17" s="383"/>
      <c r="QUE17" s="383"/>
      <c r="QUF17" s="383"/>
      <c r="QUG17" s="383"/>
      <c r="QUH17" s="383"/>
      <c r="QUI17" s="383"/>
      <c r="QUJ17" s="383"/>
      <c r="QUK17" s="383"/>
      <c r="QUL17" s="383"/>
      <c r="QUM17" s="383"/>
      <c r="QUN17" s="383"/>
      <c r="QUO17" s="383"/>
      <c r="QUP17" s="383"/>
      <c r="QUQ17" s="383"/>
      <c r="QUR17" s="383"/>
      <c r="QUS17" s="383"/>
      <c r="QUT17" s="383"/>
      <c r="QUU17" s="383"/>
      <c r="QUV17" s="383"/>
      <c r="QUW17" s="383"/>
      <c r="QUX17" s="383"/>
      <c r="QUY17" s="383"/>
      <c r="QUZ17" s="383"/>
      <c r="QVA17" s="383"/>
      <c r="QVB17" s="383"/>
      <c r="QVC17" s="383"/>
      <c r="QVD17" s="383"/>
      <c r="QVE17" s="383"/>
      <c r="QVF17" s="383"/>
      <c r="QVG17" s="383"/>
      <c r="QVH17" s="383"/>
      <c r="QVI17" s="383"/>
      <c r="QVJ17" s="383"/>
      <c r="QVK17" s="383"/>
      <c r="QVL17" s="383"/>
      <c r="QVM17" s="383"/>
      <c r="QVN17" s="383"/>
      <c r="QVO17" s="383"/>
      <c r="QVP17" s="383"/>
      <c r="QVQ17" s="383"/>
      <c r="QVR17" s="383"/>
      <c r="QVS17" s="383"/>
      <c r="QVT17" s="383"/>
      <c r="QVU17" s="383"/>
      <c r="QVV17" s="383"/>
      <c r="QVW17" s="383"/>
      <c r="QVX17" s="383"/>
      <c r="QVY17" s="383"/>
      <c r="QVZ17" s="383"/>
      <c r="QWA17" s="383"/>
      <c r="QWB17" s="383"/>
      <c r="QWC17" s="383"/>
      <c r="QWD17" s="383"/>
      <c r="QWE17" s="383"/>
      <c r="QWF17" s="383"/>
      <c r="QWG17" s="383"/>
      <c r="QWH17" s="383"/>
      <c r="QWI17" s="383"/>
      <c r="QWJ17" s="383"/>
      <c r="QWK17" s="383"/>
      <c r="QWL17" s="383"/>
      <c r="QWM17" s="383"/>
      <c r="QWN17" s="383"/>
      <c r="QWO17" s="383"/>
      <c r="QWP17" s="383"/>
      <c r="QWQ17" s="383"/>
      <c r="QWR17" s="383"/>
      <c r="QWS17" s="383"/>
      <c r="QWT17" s="383"/>
      <c r="QWU17" s="383"/>
      <c r="QWV17" s="383"/>
      <c r="QWW17" s="383"/>
      <c r="QWX17" s="383"/>
      <c r="QWY17" s="383"/>
      <c r="QWZ17" s="383"/>
      <c r="QXA17" s="383"/>
      <c r="QXB17" s="383"/>
      <c r="QXC17" s="383"/>
      <c r="QXD17" s="383"/>
      <c r="QXE17" s="383"/>
      <c r="QXF17" s="383"/>
      <c r="QXG17" s="383"/>
      <c r="QXH17" s="383"/>
      <c r="QXI17" s="383"/>
      <c r="QXJ17" s="383"/>
      <c r="QXK17" s="383"/>
      <c r="QXL17" s="383"/>
      <c r="QXM17" s="383"/>
      <c r="QXN17" s="383"/>
      <c r="QXO17" s="383"/>
      <c r="QXP17" s="383"/>
      <c r="QXQ17" s="383"/>
      <c r="QXR17" s="383"/>
      <c r="QXS17" s="383"/>
      <c r="QXT17" s="383"/>
      <c r="QXU17" s="383"/>
      <c r="QXV17" s="383"/>
      <c r="QXW17" s="383"/>
      <c r="QXX17" s="383"/>
      <c r="QXY17" s="383"/>
      <c r="QXZ17" s="383"/>
      <c r="QYA17" s="383"/>
      <c r="QYB17" s="383"/>
      <c r="QYC17" s="383"/>
      <c r="QYD17" s="383"/>
      <c r="QYE17" s="383"/>
      <c r="QYF17" s="383"/>
      <c r="QYG17" s="383"/>
      <c r="QYH17" s="383"/>
      <c r="QYI17" s="383"/>
      <c r="QYJ17" s="383"/>
      <c r="QYK17" s="383"/>
      <c r="QYL17" s="383"/>
      <c r="QYM17" s="383"/>
      <c r="QYN17" s="383"/>
      <c r="QYO17" s="383"/>
      <c r="QYP17" s="383"/>
      <c r="QYQ17" s="383"/>
      <c r="QYR17" s="383"/>
      <c r="QYS17" s="383"/>
      <c r="QYT17" s="383"/>
      <c r="QYU17" s="383"/>
      <c r="QYV17" s="383"/>
      <c r="QYW17" s="383"/>
      <c r="QYX17" s="383"/>
      <c r="QYY17" s="383"/>
      <c r="QYZ17" s="383"/>
      <c r="QZA17" s="383"/>
      <c r="QZB17" s="383"/>
      <c r="QZC17" s="383"/>
      <c r="QZD17" s="383"/>
      <c r="QZE17" s="383"/>
      <c r="QZF17" s="383"/>
      <c r="QZG17" s="383"/>
      <c r="QZH17" s="383"/>
      <c r="QZI17" s="383"/>
      <c r="QZJ17" s="383"/>
      <c r="QZK17" s="383"/>
      <c r="QZL17" s="383"/>
      <c r="QZM17" s="383"/>
      <c r="QZN17" s="383"/>
      <c r="QZO17" s="383"/>
      <c r="QZP17" s="383"/>
      <c r="QZQ17" s="383"/>
      <c r="QZR17" s="383"/>
      <c r="QZS17" s="383"/>
      <c r="QZT17" s="383"/>
      <c r="QZU17" s="383"/>
      <c r="QZV17" s="383"/>
      <c r="QZW17" s="383"/>
      <c r="QZX17" s="383"/>
      <c r="QZY17" s="383"/>
      <c r="QZZ17" s="383"/>
      <c r="RAA17" s="383"/>
      <c r="RAB17" s="383"/>
      <c r="RAC17" s="383"/>
      <c r="RAD17" s="383"/>
      <c r="RAE17" s="383"/>
      <c r="RAF17" s="383"/>
      <c r="RAG17" s="383"/>
      <c r="RAH17" s="383"/>
      <c r="RAI17" s="383"/>
      <c r="RAJ17" s="383"/>
      <c r="RAK17" s="383"/>
      <c r="RAL17" s="383"/>
      <c r="RAM17" s="383"/>
      <c r="RAN17" s="383"/>
      <c r="RAO17" s="383"/>
      <c r="RAP17" s="383"/>
      <c r="RAQ17" s="383"/>
      <c r="RAR17" s="383"/>
      <c r="RAS17" s="383"/>
      <c r="RAT17" s="383"/>
      <c r="RAU17" s="383"/>
      <c r="RAV17" s="383"/>
      <c r="RAW17" s="383"/>
      <c r="RAX17" s="383"/>
      <c r="RAY17" s="383"/>
      <c r="RAZ17" s="383"/>
      <c r="RBA17" s="383"/>
      <c r="RBB17" s="383"/>
      <c r="RBC17" s="383"/>
      <c r="RBD17" s="383"/>
      <c r="RBE17" s="383"/>
      <c r="RBF17" s="383"/>
      <c r="RBG17" s="383"/>
      <c r="RBH17" s="383"/>
      <c r="RBI17" s="383"/>
      <c r="RBJ17" s="383"/>
      <c r="RBK17" s="383"/>
      <c r="RBL17" s="383"/>
      <c r="RBM17" s="383"/>
      <c r="RBN17" s="383"/>
      <c r="RBO17" s="383"/>
      <c r="RBP17" s="383"/>
      <c r="RBQ17" s="383"/>
      <c r="RBR17" s="383"/>
      <c r="RBS17" s="383"/>
      <c r="RBT17" s="383"/>
      <c r="RBU17" s="383"/>
      <c r="RBV17" s="383"/>
      <c r="RBW17" s="383"/>
      <c r="RBX17" s="383"/>
      <c r="RBY17" s="383"/>
      <c r="RBZ17" s="383"/>
      <c r="RCA17" s="383"/>
      <c r="RCB17" s="383"/>
      <c r="RCC17" s="383"/>
      <c r="RCD17" s="383"/>
      <c r="RCE17" s="383"/>
      <c r="RCF17" s="383"/>
      <c r="RCG17" s="383"/>
      <c r="RCH17" s="383"/>
      <c r="RCI17" s="383"/>
      <c r="RCJ17" s="383"/>
      <c r="RCK17" s="383"/>
      <c r="RCL17" s="383"/>
      <c r="RCM17" s="383"/>
      <c r="RCN17" s="383"/>
      <c r="RCO17" s="383"/>
      <c r="RCP17" s="383"/>
      <c r="RCQ17" s="383"/>
      <c r="RCR17" s="383"/>
      <c r="RCS17" s="383"/>
      <c r="RCT17" s="383"/>
      <c r="RCU17" s="383"/>
      <c r="RCV17" s="383"/>
      <c r="RCW17" s="383"/>
      <c r="RCX17" s="383"/>
      <c r="RCY17" s="383"/>
      <c r="RCZ17" s="383"/>
      <c r="RDA17" s="383"/>
      <c r="RDB17" s="383"/>
      <c r="RDC17" s="383"/>
      <c r="RDD17" s="383"/>
      <c r="RDE17" s="383"/>
      <c r="RDF17" s="383"/>
      <c r="RDG17" s="383"/>
      <c r="RDH17" s="383"/>
      <c r="RDI17" s="383"/>
      <c r="RDJ17" s="383"/>
      <c r="RDK17" s="383"/>
      <c r="RDL17" s="383"/>
      <c r="RDM17" s="383"/>
      <c r="RDN17" s="383"/>
      <c r="RDO17" s="383"/>
      <c r="RDP17" s="383"/>
      <c r="RDQ17" s="383"/>
      <c r="RDR17" s="383"/>
      <c r="RDS17" s="383"/>
      <c r="RDT17" s="383"/>
      <c r="RDU17" s="383"/>
      <c r="RDV17" s="383"/>
      <c r="RDW17" s="383"/>
      <c r="RDX17" s="383"/>
      <c r="RDY17" s="383"/>
      <c r="RDZ17" s="383"/>
      <c r="REA17" s="383"/>
      <c r="REB17" s="383"/>
      <c r="REC17" s="383"/>
      <c r="RED17" s="383"/>
      <c r="REE17" s="383"/>
      <c r="REF17" s="383"/>
      <c r="REG17" s="383"/>
      <c r="REH17" s="383"/>
      <c r="REI17" s="383"/>
      <c r="REJ17" s="383"/>
      <c r="REK17" s="383"/>
      <c r="REL17" s="383"/>
      <c r="REM17" s="383"/>
      <c r="REN17" s="383"/>
      <c r="REO17" s="383"/>
      <c r="REP17" s="383"/>
      <c r="REQ17" s="383"/>
      <c r="RER17" s="383"/>
      <c r="RES17" s="383"/>
      <c r="RET17" s="383"/>
      <c r="REU17" s="383"/>
      <c r="REV17" s="383"/>
      <c r="REW17" s="383"/>
      <c r="REX17" s="383"/>
      <c r="REY17" s="383"/>
      <c r="REZ17" s="383"/>
      <c r="RFA17" s="383"/>
      <c r="RFB17" s="383"/>
      <c r="RFC17" s="383"/>
      <c r="RFD17" s="383"/>
      <c r="RFE17" s="383"/>
      <c r="RFF17" s="383"/>
      <c r="RFG17" s="383"/>
      <c r="RFH17" s="383"/>
      <c r="RFI17" s="383"/>
      <c r="RFJ17" s="383"/>
      <c r="RFK17" s="383"/>
      <c r="RFL17" s="383"/>
      <c r="RFM17" s="383"/>
      <c r="RFN17" s="383"/>
      <c r="RFO17" s="383"/>
      <c r="RFP17" s="383"/>
      <c r="RFQ17" s="383"/>
      <c r="RFR17" s="383"/>
      <c r="RFS17" s="383"/>
      <c r="RFT17" s="383"/>
      <c r="RFU17" s="383"/>
      <c r="RFV17" s="383"/>
      <c r="RFW17" s="383"/>
      <c r="RFX17" s="383"/>
      <c r="RFY17" s="383"/>
      <c r="RFZ17" s="383"/>
      <c r="RGA17" s="383"/>
      <c r="RGB17" s="383"/>
      <c r="RGC17" s="383"/>
      <c r="RGD17" s="383"/>
      <c r="RGE17" s="383"/>
      <c r="RGF17" s="383"/>
      <c r="RGG17" s="383"/>
      <c r="RGH17" s="383"/>
      <c r="RGI17" s="383"/>
      <c r="RGJ17" s="383"/>
      <c r="RGK17" s="383"/>
      <c r="RGL17" s="383"/>
      <c r="RGM17" s="383"/>
      <c r="RGN17" s="383"/>
      <c r="RGO17" s="383"/>
      <c r="RGP17" s="383"/>
      <c r="RGQ17" s="383"/>
      <c r="RGR17" s="383"/>
      <c r="RGS17" s="383"/>
      <c r="RGT17" s="383"/>
      <c r="RGU17" s="383"/>
      <c r="RGV17" s="383"/>
      <c r="RGW17" s="383"/>
      <c r="RGX17" s="383"/>
      <c r="RGY17" s="383"/>
      <c r="RGZ17" s="383"/>
      <c r="RHA17" s="383"/>
      <c r="RHB17" s="383"/>
      <c r="RHC17" s="383"/>
      <c r="RHD17" s="383"/>
      <c r="RHE17" s="383"/>
      <c r="RHF17" s="383"/>
      <c r="RHG17" s="383"/>
      <c r="RHH17" s="383"/>
      <c r="RHI17" s="383"/>
      <c r="RHJ17" s="383"/>
      <c r="RHK17" s="383"/>
      <c r="RHL17" s="383"/>
      <c r="RHM17" s="383"/>
      <c r="RHN17" s="383"/>
      <c r="RHO17" s="383"/>
      <c r="RHP17" s="383"/>
      <c r="RHQ17" s="383"/>
      <c r="RHR17" s="383"/>
      <c r="RHS17" s="383"/>
      <c r="RHT17" s="383"/>
      <c r="RHU17" s="383"/>
      <c r="RHV17" s="383"/>
      <c r="RHW17" s="383"/>
      <c r="RHX17" s="383"/>
      <c r="RHY17" s="383"/>
      <c r="RHZ17" s="383"/>
      <c r="RIA17" s="383"/>
      <c r="RIB17" s="383"/>
      <c r="RIC17" s="383"/>
      <c r="RID17" s="383"/>
      <c r="RIE17" s="383"/>
      <c r="RIF17" s="383"/>
      <c r="RIG17" s="383"/>
      <c r="RIH17" s="383"/>
      <c r="RII17" s="383"/>
      <c r="RIJ17" s="383"/>
      <c r="RIK17" s="383"/>
      <c r="RIL17" s="383"/>
      <c r="RIM17" s="383"/>
      <c r="RIN17" s="383"/>
      <c r="RIO17" s="383"/>
      <c r="RIP17" s="383"/>
      <c r="RIQ17" s="383"/>
      <c r="RIR17" s="383"/>
      <c r="RIS17" s="383"/>
      <c r="RIT17" s="383"/>
      <c r="RIU17" s="383"/>
      <c r="RIV17" s="383"/>
      <c r="RIW17" s="383"/>
      <c r="RIX17" s="383"/>
      <c r="RIY17" s="383"/>
      <c r="RIZ17" s="383"/>
      <c r="RJA17" s="383"/>
      <c r="RJB17" s="383"/>
      <c r="RJC17" s="383"/>
      <c r="RJD17" s="383"/>
      <c r="RJE17" s="383"/>
      <c r="RJF17" s="383"/>
      <c r="RJG17" s="383"/>
      <c r="RJH17" s="383"/>
      <c r="RJI17" s="383"/>
      <c r="RJJ17" s="383"/>
      <c r="RJK17" s="383"/>
      <c r="RJL17" s="383"/>
      <c r="RJM17" s="383"/>
      <c r="RJN17" s="383"/>
      <c r="RJO17" s="383"/>
      <c r="RJP17" s="383"/>
      <c r="RJQ17" s="383"/>
      <c r="RJR17" s="383"/>
      <c r="RJS17" s="383"/>
      <c r="RJT17" s="383"/>
      <c r="RJU17" s="383"/>
      <c r="RJV17" s="383"/>
      <c r="RJW17" s="383"/>
      <c r="RJX17" s="383"/>
      <c r="RJY17" s="383"/>
      <c r="RJZ17" s="383"/>
      <c r="RKA17" s="383"/>
      <c r="RKB17" s="383"/>
      <c r="RKC17" s="383"/>
      <c r="RKD17" s="383"/>
      <c r="RKE17" s="383"/>
      <c r="RKF17" s="383"/>
      <c r="RKG17" s="383"/>
      <c r="RKH17" s="383"/>
      <c r="RKI17" s="383"/>
      <c r="RKJ17" s="383"/>
      <c r="RKK17" s="383"/>
      <c r="RKL17" s="383"/>
      <c r="RKM17" s="383"/>
      <c r="RKN17" s="383"/>
      <c r="RKO17" s="383"/>
      <c r="RKP17" s="383"/>
      <c r="RKQ17" s="383"/>
      <c r="RKR17" s="383"/>
      <c r="RKS17" s="383"/>
      <c r="RKT17" s="383"/>
      <c r="RKU17" s="383"/>
      <c r="RKV17" s="383"/>
      <c r="RKW17" s="383"/>
      <c r="RKX17" s="383"/>
      <c r="RKY17" s="383"/>
      <c r="RKZ17" s="383"/>
      <c r="RLA17" s="383"/>
      <c r="RLB17" s="383"/>
      <c r="RLC17" s="383"/>
      <c r="RLD17" s="383"/>
      <c r="RLE17" s="383"/>
      <c r="RLF17" s="383"/>
      <c r="RLG17" s="383"/>
      <c r="RLH17" s="383"/>
      <c r="RLI17" s="383"/>
      <c r="RLJ17" s="383"/>
      <c r="RLK17" s="383"/>
      <c r="RLL17" s="383"/>
      <c r="RLM17" s="383"/>
      <c r="RLN17" s="383"/>
      <c r="RLO17" s="383"/>
      <c r="RLP17" s="383"/>
      <c r="RLQ17" s="383"/>
      <c r="RLR17" s="383"/>
      <c r="RLS17" s="383"/>
      <c r="RLT17" s="383"/>
      <c r="RLU17" s="383"/>
      <c r="RLV17" s="383"/>
      <c r="RLW17" s="383"/>
      <c r="RLX17" s="383"/>
      <c r="RLY17" s="383"/>
      <c r="RLZ17" s="383"/>
      <c r="RMA17" s="383"/>
      <c r="RMB17" s="383"/>
      <c r="RMC17" s="383"/>
      <c r="RMD17" s="383"/>
      <c r="RME17" s="383"/>
      <c r="RMF17" s="383"/>
      <c r="RMG17" s="383"/>
      <c r="RMH17" s="383"/>
      <c r="RMI17" s="383"/>
      <c r="RMJ17" s="383"/>
      <c r="RMK17" s="383"/>
      <c r="RML17" s="383"/>
      <c r="RMM17" s="383"/>
      <c r="RMN17" s="383"/>
      <c r="RMO17" s="383"/>
      <c r="RMP17" s="383"/>
      <c r="RMQ17" s="383"/>
      <c r="RMR17" s="383"/>
      <c r="RMS17" s="383"/>
      <c r="RMT17" s="383"/>
      <c r="RMU17" s="383"/>
      <c r="RMV17" s="383"/>
      <c r="RMW17" s="383"/>
      <c r="RMX17" s="383"/>
      <c r="RMY17" s="383"/>
      <c r="RMZ17" s="383"/>
      <c r="RNA17" s="383"/>
      <c r="RNB17" s="383"/>
      <c r="RNC17" s="383"/>
      <c r="RND17" s="383"/>
      <c r="RNE17" s="383"/>
      <c r="RNF17" s="383"/>
      <c r="RNG17" s="383"/>
      <c r="RNH17" s="383"/>
      <c r="RNI17" s="383"/>
      <c r="RNJ17" s="383"/>
      <c r="RNK17" s="383"/>
      <c r="RNL17" s="383"/>
      <c r="RNM17" s="383"/>
      <c r="RNN17" s="383"/>
      <c r="RNO17" s="383"/>
      <c r="RNP17" s="383"/>
      <c r="RNQ17" s="383"/>
      <c r="RNR17" s="383"/>
      <c r="RNS17" s="383"/>
      <c r="RNT17" s="383"/>
      <c r="RNU17" s="383"/>
      <c r="RNV17" s="383"/>
      <c r="RNW17" s="383"/>
      <c r="RNX17" s="383"/>
      <c r="RNY17" s="383"/>
      <c r="RNZ17" s="383"/>
      <c r="ROA17" s="383"/>
      <c r="ROB17" s="383"/>
      <c r="ROC17" s="383"/>
      <c r="ROD17" s="383"/>
      <c r="ROE17" s="383"/>
      <c r="ROF17" s="383"/>
      <c r="ROG17" s="383"/>
      <c r="ROH17" s="383"/>
      <c r="ROI17" s="383"/>
      <c r="ROJ17" s="383"/>
      <c r="ROK17" s="383"/>
      <c r="ROL17" s="383"/>
      <c r="ROM17" s="383"/>
      <c r="RON17" s="383"/>
      <c r="ROO17" s="383"/>
      <c r="ROP17" s="383"/>
      <c r="ROQ17" s="383"/>
      <c r="ROR17" s="383"/>
      <c r="ROS17" s="383"/>
      <c r="ROT17" s="383"/>
      <c r="ROU17" s="383"/>
      <c r="ROV17" s="383"/>
      <c r="ROW17" s="383"/>
      <c r="ROX17" s="383"/>
      <c r="ROY17" s="383"/>
      <c r="ROZ17" s="383"/>
      <c r="RPA17" s="383"/>
      <c r="RPB17" s="383"/>
      <c r="RPC17" s="383"/>
      <c r="RPD17" s="383"/>
      <c r="RPE17" s="383"/>
      <c r="RPF17" s="383"/>
      <c r="RPG17" s="383"/>
      <c r="RPH17" s="383"/>
      <c r="RPI17" s="383"/>
      <c r="RPJ17" s="383"/>
      <c r="RPK17" s="383"/>
      <c r="RPL17" s="383"/>
      <c r="RPM17" s="383"/>
      <c r="RPN17" s="383"/>
      <c r="RPO17" s="383"/>
      <c r="RPP17" s="383"/>
      <c r="RPQ17" s="383"/>
      <c r="RPR17" s="383"/>
      <c r="RPS17" s="383"/>
      <c r="RPT17" s="383"/>
      <c r="RPU17" s="383"/>
      <c r="RPV17" s="383"/>
      <c r="RPW17" s="383"/>
      <c r="RPX17" s="383"/>
      <c r="RPY17" s="383"/>
      <c r="RPZ17" s="383"/>
      <c r="RQA17" s="383"/>
      <c r="RQB17" s="383"/>
      <c r="RQC17" s="383"/>
      <c r="RQD17" s="383"/>
      <c r="RQE17" s="383"/>
      <c r="RQF17" s="383"/>
      <c r="RQG17" s="383"/>
      <c r="RQH17" s="383"/>
      <c r="RQI17" s="383"/>
      <c r="RQJ17" s="383"/>
      <c r="RQK17" s="383"/>
      <c r="RQL17" s="383"/>
      <c r="RQM17" s="383"/>
      <c r="RQN17" s="383"/>
      <c r="RQO17" s="383"/>
      <c r="RQP17" s="383"/>
      <c r="RQQ17" s="383"/>
      <c r="RQR17" s="383"/>
      <c r="RQS17" s="383"/>
      <c r="RQT17" s="383"/>
      <c r="RQU17" s="383"/>
      <c r="RQV17" s="383"/>
      <c r="RQW17" s="383"/>
      <c r="RQX17" s="383"/>
      <c r="RQY17" s="383"/>
      <c r="RQZ17" s="383"/>
      <c r="RRA17" s="383"/>
      <c r="RRB17" s="383"/>
      <c r="RRC17" s="383"/>
      <c r="RRD17" s="383"/>
      <c r="RRE17" s="383"/>
      <c r="RRF17" s="383"/>
      <c r="RRG17" s="383"/>
      <c r="RRH17" s="383"/>
      <c r="RRI17" s="383"/>
      <c r="RRJ17" s="383"/>
      <c r="RRK17" s="383"/>
      <c r="RRL17" s="383"/>
      <c r="RRM17" s="383"/>
      <c r="RRN17" s="383"/>
      <c r="RRO17" s="383"/>
      <c r="RRP17" s="383"/>
      <c r="RRQ17" s="383"/>
      <c r="RRR17" s="383"/>
      <c r="RRS17" s="383"/>
      <c r="RRT17" s="383"/>
      <c r="RRU17" s="383"/>
      <c r="RRV17" s="383"/>
      <c r="RRW17" s="383"/>
      <c r="RRX17" s="383"/>
      <c r="RRY17" s="383"/>
      <c r="RRZ17" s="383"/>
      <c r="RSA17" s="383"/>
      <c r="RSB17" s="383"/>
      <c r="RSC17" s="383"/>
      <c r="RSD17" s="383"/>
      <c r="RSE17" s="383"/>
      <c r="RSF17" s="383"/>
      <c r="RSG17" s="383"/>
      <c r="RSH17" s="383"/>
      <c r="RSI17" s="383"/>
      <c r="RSJ17" s="383"/>
      <c r="RSK17" s="383"/>
      <c r="RSL17" s="383"/>
      <c r="RSM17" s="383"/>
      <c r="RSN17" s="383"/>
      <c r="RSO17" s="383"/>
      <c r="RSP17" s="383"/>
      <c r="RSQ17" s="383"/>
      <c r="RSR17" s="383"/>
      <c r="RSS17" s="383"/>
      <c r="RST17" s="383"/>
      <c r="RSU17" s="383"/>
      <c r="RSV17" s="383"/>
      <c r="RSW17" s="383"/>
      <c r="RSX17" s="383"/>
      <c r="RSY17" s="383"/>
      <c r="RSZ17" s="383"/>
      <c r="RTA17" s="383"/>
      <c r="RTB17" s="383"/>
      <c r="RTC17" s="383"/>
      <c r="RTD17" s="383"/>
      <c r="RTE17" s="383"/>
      <c r="RTF17" s="383"/>
      <c r="RTG17" s="383"/>
      <c r="RTH17" s="383"/>
      <c r="RTI17" s="383"/>
      <c r="RTJ17" s="383"/>
      <c r="RTK17" s="383"/>
      <c r="RTL17" s="383"/>
      <c r="RTM17" s="383"/>
      <c r="RTN17" s="383"/>
      <c r="RTO17" s="383"/>
      <c r="RTP17" s="383"/>
      <c r="RTQ17" s="383"/>
      <c r="RTR17" s="383"/>
      <c r="RTS17" s="383"/>
      <c r="RTT17" s="383"/>
      <c r="RTU17" s="383"/>
      <c r="RTV17" s="383"/>
      <c r="RTW17" s="383"/>
      <c r="RTX17" s="383"/>
      <c r="RTY17" s="383"/>
      <c r="RTZ17" s="383"/>
      <c r="RUA17" s="383"/>
      <c r="RUB17" s="383"/>
      <c r="RUC17" s="383"/>
      <c r="RUD17" s="383"/>
      <c r="RUE17" s="383"/>
      <c r="RUF17" s="383"/>
      <c r="RUG17" s="383"/>
      <c r="RUH17" s="383"/>
      <c r="RUI17" s="383"/>
      <c r="RUJ17" s="383"/>
      <c r="RUK17" s="383"/>
      <c r="RUL17" s="383"/>
      <c r="RUM17" s="383"/>
      <c r="RUN17" s="383"/>
      <c r="RUO17" s="383"/>
      <c r="RUP17" s="383"/>
      <c r="RUQ17" s="383"/>
      <c r="RUR17" s="383"/>
      <c r="RUS17" s="383"/>
      <c r="RUT17" s="383"/>
      <c r="RUU17" s="383"/>
      <c r="RUV17" s="383"/>
      <c r="RUW17" s="383"/>
      <c r="RUX17" s="383"/>
      <c r="RUY17" s="383"/>
      <c r="RUZ17" s="383"/>
      <c r="RVA17" s="383"/>
      <c r="RVB17" s="383"/>
      <c r="RVC17" s="383"/>
      <c r="RVD17" s="383"/>
      <c r="RVE17" s="383"/>
      <c r="RVF17" s="383"/>
      <c r="RVG17" s="383"/>
      <c r="RVH17" s="383"/>
      <c r="RVI17" s="383"/>
      <c r="RVJ17" s="383"/>
      <c r="RVK17" s="383"/>
      <c r="RVL17" s="383"/>
      <c r="RVM17" s="383"/>
      <c r="RVN17" s="383"/>
      <c r="RVO17" s="383"/>
      <c r="RVP17" s="383"/>
      <c r="RVQ17" s="383"/>
      <c r="RVR17" s="383"/>
      <c r="RVS17" s="383"/>
      <c r="RVT17" s="383"/>
      <c r="RVU17" s="383"/>
      <c r="RVV17" s="383"/>
      <c r="RVW17" s="383"/>
      <c r="RVX17" s="383"/>
      <c r="RVY17" s="383"/>
      <c r="RVZ17" s="383"/>
      <c r="RWA17" s="383"/>
      <c r="RWB17" s="383"/>
      <c r="RWC17" s="383"/>
      <c r="RWD17" s="383"/>
      <c r="RWE17" s="383"/>
      <c r="RWF17" s="383"/>
      <c r="RWG17" s="383"/>
      <c r="RWH17" s="383"/>
      <c r="RWI17" s="383"/>
      <c r="RWJ17" s="383"/>
      <c r="RWK17" s="383"/>
      <c r="RWL17" s="383"/>
      <c r="RWM17" s="383"/>
      <c r="RWN17" s="383"/>
      <c r="RWO17" s="383"/>
      <c r="RWP17" s="383"/>
      <c r="RWQ17" s="383"/>
      <c r="RWR17" s="383"/>
      <c r="RWS17" s="383"/>
      <c r="RWT17" s="383"/>
      <c r="RWU17" s="383"/>
      <c r="RWV17" s="383"/>
      <c r="RWW17" s="383"/>
      <c r="RWX17" s="383"/>
      <c r="RWY17" s="383"/>
      <c r="RWZ17" s="383"/>
      <c r="RXA17" s="383"/>
      <c r="RXB17" s="383"/>
      <c r="RXC17" s="383"/>
      <c r="RXD17" s="383"/>
      <c r="RXE17" s="383"/>
      <c r="RXF17" s="383"/>
      <c r="RXG17" s="383"/>
      <c r="RXH17" s="383"/>
      <c r="RXI17" s="383"/>
      <c r="RXJ17" s="383"/>
      <c r="RXK17" s="383"/>
      <c r="RXL17" s="383"/>
      <c r="RXM17" s="383"/>
      <c r="RXN17" s="383"/>
      <c r="RXO17" s="383"/>
      <c r="RXP17" s="383"/>
      <c r="RXQ17" s="383"/>
      <c r="RXR17" s="383"/>
      <c r="RXS17" s="383"/>
      <c r="RXT17" s="383"/>
      <c r="RXU17" s="383"/>
      <c r="RXV17" s="383"/>
      <c r="RXW17" s="383"/>
      <c r="RXX17" s="383"/>
      <c r="RXY17" s="383"/>
      <c r="RXZ17" s="383"/>
      <c r="RYA17" s="383"/>
      <c r="RYB17" s="383"/>
      <c r="RYC17" s="383"/>
      <c r="RYD17" s="383"/>
      <c r="RYE17" s="383"/>
      <c r="RYF17" s="383"/>
      <c r="RYG17" s="383"/>
      <c r="RYH17" s="383"/>
      <c r="RYI17" s="383"/>
      <c r="RYJ17" s="383"/>
      <c r="RYK17" s="383"/>
      <c r="RYL17" s="383"/>
      <c r="RYM17" s="383"/>
      <c r="RYN17" s="383"/>
      <c r="RYO17" s="383"/>
      <c r="RYP17" s="383"/>
      <c r="RYQ17" s="383"/>
      <c r="RYR17" s="383"/>
      <c r="RYS17" s="383"/>
      <c r="RYT17" s="383"/>
      <c r="RYU17" s="383"/>
      <c r="RYV17" s="383"/>
      <c r="RYW17" s="383"/>
      <c r="RYX17" s="383"/>
      <c r="RYY17" s="383"/>
      <c r="RYZ17" s="383"/>
      <c r="RZA17" s="383"/>
      <c r="RZB17" s="383"/>
      <c r="RZC17" s="383"/>
      <c r="RZD17" s="383"/>
      <c r="RZE17" s="383"/>
      <c r="RZF17" s="383"/>
      <c r="RZG17" s="383"/>
      <c r="RZH17" s="383"/>
      <c r="RZI17" s="383"/>
      <c r="RZJ17" s="383"/>
      <c r="RZK17" s="383"/>
      <c r="RZL17" s="383"/>
      <c r="RZM17" s="383"/>
      <c r="RZN17" s="383"/>
      <c r="RZO17" s="383"/>
      <c r="RZP17" s="383"/>
      <c r="RZQ17" s="383"/>
      <c r="RZR17" s="383"/>
      <c r="RZS17" s="383"/>
      <c r="RZT17" s="383"/>
      <c r="RZU17" s="383"/>
      <c r="RZV17" s="383"/>
      <c r="RZW17" s="383"/>
      <c r="RZX17" s="383"/>
      <c r="RZY17" s="383"/>
      <c r="RZZ17" s="383"/>
      <c r="SAA17" s="383"/>
      <c r="SAB17" s="383"/>
      <c r="SAC17" s="383"/>
      <c r="SAD17" s="383"/>
      <c r="SAE17" s="383"/>
      <c r="SAF17" s="383"/>
      <c r="SAG17" s="383"/>
      <c r="SAH17" s="383"/>
      <c r="SAI17" s="383"/>
      <c r="SAJ17" s="383"/>
      <c r="SAK17" s="383"/>
      <c r="SAL17" s="383"/>
      <c r="SAM17" s="383"/>
      <c r="SAN17" s="383"/>
      <c r="SAO17" s="383"/>
      <c r="SAP17" s="383"/>
      <c r="SAQ17" s="383"/>
      <c r="SAR17" s="383"/>
      <c r="SAS17" s="383"/>
      <c r="SAT17" s="383"/>
      <c r="SAU17" s="383"/>
      <c r="SAV17" s="383"/>
      <c r="SAW17" s="383"/>
      <c r="SAX17" s="383"/>
      <c r="SAY17" s="383"/>
      <c r="SAZ17" s="383"/>
      <c r="SBA17" s="383"/>
      <c r="SBB17" s="383"/>
      <c r="SBC17" s="383"/>
      <c r="SBD17" s="383"/>
      <c r="SBE17" s="383"/>
      <c r="SBF17" s="383"/>
      <c r="SBG17" s="383"/>
      <c r="SBH17" s="383"/>
      <c r="SBI17" s="383"/>
      <c r="SBJ17" s="383"/>
      <c r="SBK17" s="383"/>
      <c r="SBL17" s="383"/>
      <c r="SBM17" s="383"/>
      <c r="SBN17" s="383"/>
      <c r="SBO17" s="383"/>
      <c r="SBP17" s="383"/>
      <c r="SBQ17" s="383"/>
      <c r="SBR17" s="383"/>
      <c r="SBS17" s="383"/>
      <c r="SBT17" s="383"/>
      <c r="SBU17" s="383"/>
      <c r="SBV17" s="383"/>
      <c r="SBW17" s="383"/>
      <c r="SBX17" s="383"/>
      <c r="SBY17" s="383"/>
      <c r="SBZ17" s="383"/>
      <c r="SCA17" s="383"/>
      <c r="SCB17" s="383"/>
      <c r="SCC17" s="383"/>
      <c r="SCD17" s="383"/>
      <c r="SCE17" s="383"/>
      <c r="SCF17" s="383"/>
      <c r="SCG17" s="383"/>
      <c r="SCH17" s="383"/>
      <c r="SCI17" s="383"/>
      <c r="SCJ17" s="383"/>
      <c r="SCK17" s="383"/>
      <c r="SCL17" s="383"/>
      <c r="SCM17" s="383"/>
      <c r="SCN17" s="383"/>
      <c r="SCO17" s="383"/>
      <c r="SCP17" s="383"/>
      <c r="SCQ17" s="383"/>
      <c r="SCR17" s="383"/>
      <c r="SCS17" s="383"/>
      <c r="SCT17" s="383"/>
      <c r="SCU17" s="383"/>
      <c r="SCV17" s="383"/>
      <c r="SCW17" s="383"/>
      <c r="SCX17" s="383"/>
      <c r="SCY17" s="383"/>
      <c r="SCZ17" s="383"/>
      <c r="SDA17" s="383"/>
      <c r="SDB17" s="383"/>
      <c r="SDC17" s="383"/>
      <c r="SDD17" s="383"/>
      <c r="SDE17" s="383"/>
      <c r="SDF17" s="383"/>
      <c r="SDG17" s="383"/>
      <c r="SDH17" s="383"/>
      <c r="SDI17" s="383"/>
      <c r="SDJ17" s="383"/>
      <c r="SDK17" s="383"/>
      <c r="SDL17" s="383"/>
      <c r="SDM17" s="383"/>
      <c r="SDN17" s="383"/>
      <c r="SDO17" s="383"/>
      <c r="SDP17" s="383"/>
      <c r="SDQ17" s="383"/>
      <c r="SDR17" s="383"/>
      <c r="SDS17" s="383"/>
      <c r="SDT17" s="383"/>
      <c r="SDU17" s="383"/>
      <c r="SDV17" s="383"/>
      <c r="SDW17" s="383"/>
      <c r="SDX17" s="383"/>
      <c r="SDY17" s="383"/>
      <c r="SDZ17" s="383"/>
      <c r="SEA17" s="383"/>
      <c r="SEB17" s="383"/>
      <c r="SEC17" s="383"/>
      <c r="SED17" s="383"/>
      <c r="SEE17" s="383"/>
      <c r="SEF17" s="383"/>
      <c r="SEG17" s="383"/>
      <c r="SEH17" s="383"/>
      <c r="SEI17" s="383"/>
      <c r="SEJ17" s="383"/>
      <c r="SEK17" s="383"/>
      <c r="SEL17" s="383"/>
      <c r="SEM17" s="383"/>
      <c r="SEN17" s="383"/>
      <c r="SEO17" s="383"/>
      <c r="SEP17" s="383"/>
      <c r="SEQ17" s="383"/>
      <c r="SER17" s="383"/>
      <c r="SES17" s="383"/>
      <c r="SET17" s="383"/>
      <c r="SEU17" s="383"/>
      <c r="SEV17" s="383"/>
      <c r="SEW17" s="383"/>
      <c r="SEX17" s="383"/>
      <c r="SEY17" s="383"/>
      <c r="SEZ17" s="383"/>
      <c r="SFA17" s="383"/>
      <c r="SFB17" s="383"/>
      <c r="SFC17" s="383"/>
      <c r="SFD17" s="383"/>
      <c r="SFE17" s="383"/>
      <c r="SFF17" s="383"/>
      <c r="SFG17" s="383"/>
      <c r="SFH17" s="383"/>
      <c r="SFI17" s="383"/>
      <c r="SFJ17" s="383"/>
      <c r="SFK17" s="383"/>
      <c r="SFL17" s="383"/>
      <c r="SFM17" s="383"/>
      <c r="SFN17" s="383"/>
      <c r="SFO17" s="383"/>
      <c r="SFP17" s="383"/>
      <c r="SFQ17" s="383"/>
      <c r="SFR17" s="383"/>
      <c r="SFS17" s="383"/>
      <c r="SFT17" s="383"/>
      <c r="SFU17" s="383"/>
      <c r="SFV17" s="383"/>
      <c r="SFW17" s="383"/>
      <c r="SFX17" s="383"/>
      <c r="SFY17" s="383"/>
      <c r="SFZ17" s="383"/>
      <c r="SGA17" s="383"/>
      <c r="SGB17" s="383"/>
      <c r="SGC17" s="383"/>
      <c r="SGD17" s="383"/>
      <c r="SGE17" s="383"/>
      <c r="SGF17" s="383"/>
      <c r="SGG17" s="383"/>
      <c r="SGH17" s="383"/>
      <c r="SGI17" s="383"/>
      <c r="SGJ17" s="383"/>
      <c r="SGK17" s="383"/>
      <c r="SGL17" s="383"/>
      <c r="SGM17" s="383"/>
      <c r="SGN17" s="383"/>
      <c r="SGO17" s="383"/>
      <c r="SGP17" s="383"/>
      <c r="SGQ17" s="383"/>
      <c r="SGR17" s="383"/>
      <c r="SGS17" s="383"/>
      <c r="SGT17" s="383"/>
      <c r="SGU17" s="383"/>
      <c r="SGV17" s="383"/>
      <c r="SGW17" s="383"/>
      <c r="SGX17" s="383"/>
      <c r="SGY17" s="383"/>
      <c r="SGZ17" s="383"/>
      <c r="SHA17" s="383"/>
      <c r="SHB17" s="383"/>
      <c r="SHC17" s="383"/>
      <c r="SHD17" s="383"/>
      <c r="SHE17" s="383"/>
      <c r="SHF17" s="383"/>
      <c r="SHG17" s="383"/>
      <c r="SHH17" s="383"/>
      <c r="SHI17" s="383"/>
      <c r="SHJ17" s="383"/>
      <c r="SHK17" s="383"/>
      <c r="SHL17" s="383"/>
      <c r="SHM17" s="383"/>
      <c r="SHN17" s="383"/>
      <c r="SHO17" s="383"/>
      <c r="SHP17" s="383"/>
      <c r="SHQ17" s="383"/>
      <c r="SHR17" s="383"/>
      <c r="SHS17" s="383"/>
      <c r="SHT17" s="383"/>
      <c r="SHU17" s="383"/>
      <c r="SHV17" s="383"/>
      <c r="SHW17" s="383"/>
      <c r="SHX17" s="383"/>
      <c r="SHY17" s="383"/>
      <c r="SHZ17" s="383"/>
      <c r="SIA17" s="383"/>
      <c r="SIB17" s="383"/>
      <c r="SIC17" s="383"/>
      <c r="SID17" s="383"/>
      <c r="SIE17" s="383"/>
      <c r="SIF17" s="383"/>
      <c r="SIG17" s="383"/>
      <c r="SIH17" s="383"/>
      <c r="SII17" s="383"/>
      <c r="SIJ17" s="383"/>
      <c r="SIK17" s="383"/>
      <c r="SIL17" s="383"/>
      <c r="SIM17" s="383"/>
      <c r="SIN17" s="383"/>
      <c r="SIO17" s="383"/>
      <c r="SIP17" s="383"/>
      <c r="SIQ17" s="383"/>
      <c r="SIR17" s="383"/>
      <c r="SIS17" s="383"/>
      <c r="SIT17" s="383"/>
      <c r="SIU17" s="383"/>
      <c r="SIV17" s="383"/>
      <c r="SIW17" s="383"/>
      <c r="SIX17" s="383"/>
      <c r="SIY17" s="383"/>
      <c r="SIZ17" s="383"/>
      <c r="SJA17" s="383"/>
      <c r="SJB17" s="383"/>
      <c r="SJC17" s="383"/>
      <c r="SJD17" s="383"/>
      <c r="SJE17" s="383"/>
      <c r="SJF17" s="383"/>
      <c r="SJG17" s="383"/>
      <c r="SJH17" s="383"/>
      <c r="SJI17" s="383"/>
      <c r="SJJ17" s="383"/>
      <c r="SJK17" s="383"/>
      <c r="SJL17" s="383"/>
      <c r="SJM17" s="383"/>
      <c r="SJN17" s="383"/>
      <c r="SJO17" s="383"/>
      <c r="SJP17" s="383"/>
      <c r="SJQ17" s="383"/>
      <c r="SJR17" s="383"/>
      <c r="SJS17" s="383"/>
      <c r="SJT17" s="383"/>
      <c r="SJU17" s="383"/>
      <c r="SJV17" s="383"/>
      <c r="SJW17" s="383"/>
      <c r="SJX17" s="383"/>
      <c r="SJY17" s="383"/>
      <c r="SJZ17" s="383"/>
      <c r="SKA17" s="383"/>
      <c r="SKB17" s="383"/>
      <c r="SKC17" s="383"/>
      <c r="SKD17" s="383"/>
      <c r="SKE17" s="383"/>
      <c r="SKF17" s="383"/>
      <c r="SKG17" s="383"/>
      <c r="SKH17" s="383"/>
      <c r="SKI17" s="383"/>
      <c r="SKJ17" s="383"/>
      <c r="SKK17" s="383"/>
      <c r="SKL17" s="383"/>
      <c r="SKM17" s="383"/>
      <c r="SKN17" s="383"/>
      <c r="SKO17" s="383"/>
      <c r="SKP17" s="383"/>
      <c r="SKQ17" s="383"/>
      <c r="SKR17" s="383"/>
      <c r="SKS17" s="383"/>
      <c r="SKT17" s="383"/>
      <c r="SKU17" s="383"/>
      <c r="SKV17" s="383"/>
      <c r="SKW17" s="383"/>
      <c r="SKX17" s="383"/>
      <c r="SKY17" s="383"/>
      <c r="SKZ17" s="383"/>
      <c r="SLA17" s="383"/>
      <c r="SLB17" s="383"/>
      <c r="SLC17" s="383"/>
      <c r="SLD17" s="383"/>
      <c r="SLE17" s="383"/>
      <c r="SLF17" s="383"/>
      <c r="SLG17" s="383"/>
      <c r="SLH17" s="383"/>
      <c r="SLI17" s="383"/>
      <c r="SLJ17" s="383"/>
      <c r="SLK17" s="383"/>
      <c r="SLL17" s="383"/>
      <c r="SLM17" s="383"/>
      <c r="SLN17" s="383"/>
      <c r="SLO17" s="383"/>
      <c r="SLP17" s="383"/>
      <c r="SLQ17" s="383"/>
      <c r="SLR17" s="383"/>
      <c r="SLS17" s="383"/>
      <c r="SLT17" s="383"/>
      <c r="SLU17" s="383"/>
      <c r="SLV17" s="383"/>
      <c r="SLW17" s="383"/>
      <c r="SLX17" s="383"/>
      <c r="SLY17" s="383"/>
      <c r="SLZ17" s="383"/>
      <c r="SMA17" s="383"/>
      <c r="SMB17" s="383"/>
      <c r="SMC17" s="383"/>
      <c r="SMD17" s="383"/>
      <c r="SME17" s="383"/>
      <c r="SMF17" s="383"/>
      <c r="SMG17" s="383"/>
      <c r="SMH17" s="383"/>
      <c r="SMI17" s="383"/>
      <c r="SMJ17" s="383"/>
      <c r="SMK17" s="383"/>
      <c r="SML17" s="383"/>
      <c r="SMM17" s="383"/>
      <c r="SMN17" s="383"/>
      <c r="SMO17" s="383"/>
      <c r="SMP17" s="383"/>
      <c r="SMQ17" s="383"/>
      <c r="SMR17" s="383"/>
      <c r="SMS17" s="383"/>
      <c r="SMT17" s="383"/>
      <c r="SMU17" s="383"/>
      <c r="SMV17" s="383"/>
      <c r="SMW17" s="383"/>
      <c r="SMX17" s="383"/>
      <c r="SMY17" s="383"/>
      <c r="SMZ17" s="383"/>
      <c r="SNA17" s="383"/>
      <c r="SNB17" s="383"/>
      <c r="SNC17" s="383"/>
      <c r="SND17" s="383"/>
      <c r="SNE17" s="383"/>
      <c r="SNF17" s="383"/>
      <c r="SNG17" s="383"/>
      <c r="SNH17" s="383"/>
      <c r="SNI17" s="383"/>
      <c r="SNJ17" s="383"/>
      <c r="SNK17" s="383"/>
      <c r="SNL17" s="383"/>
      <c r="SNM17" s="383"/>
      <c r="SNN17" s="383"/>
      <c r="SNO17" s="383"/>
      <c r="SNP17" s="383"/>
      <c r="SNQ17" s="383"/>
      <c r="SNR17" s="383"/>
      <c r="SNS17" s="383"/>
      <c r="SNT17" s="383"/>
      <c r="SNU17" s="383"/>
      <c r="SNV17" s="383"/>
      <c r="SNW17" s="383"/>
      <c r="SNX17" s="383"/>
      <c r="SNY17" s="383"/>
      <c r="SNZ17" s="383"/>
      <c r="SOA17" s="383"/>
      <c r="SOB17" s="383"/>
      <c r="SOC17" s="383"/>
      <c r="SOD17" s="383"/>
      <c r="SOE17" s="383"/>
      <c r="SOF17" s="383"/>
      <c r="SOG17" s="383"/>
      <c r="SOH17" s="383"/>
      <c r="SOI17" s="383"/>
      <c r="SOJ17" s="383"/>
      <c r="SOK17" s="383"/>
      <c r="SOL17" s="383"/>
      <c r="SOM17" s="383"/>
      <c r="SON17" s="383"/>
      <c r="SOO17" s="383"/>
      <c r="SOP17" s="383"/>
      <c r="SOQ17" s="383"/>
      <c r="SOR17" s="383"/>
      <c r="SOS17" s="383"/>
      <c r="SOT17" s="383"/>
      <c r="SOU17" s="383"/>
      <c r="SOV17" s="383"/>
      <c r="SOW17" s="383"/>
      <c r="SOX17" s="383"/>
      <c r="SOY17" s="383"/>
      <c r="SOZ17" s="383"/>
      <c r="SPA17" s="383"/>
      <c r="SPB17" s="383"/>
      <c r="SPC17" s="383"/>
      <c r="SPD17" s="383"/>
      <c r="SPE17" s="383"/>
      <c r="SPF17" s="383"/>
      <c r="SPG17" s="383"/>
      <c r="SPH17" s="383"/>
      <c r="SPI17" s="383"/>
      <c r="SPJ17" s="383"/>
      <c r="SPK17" s="383"/>
      <c r="SPL17" s="383"/>
      <c r="SPM17" s="383"/>
      <c r="SPN17" s="383"/>
      <c r="SPO17" s="383"/>
      <c r="SPP17" s="383"/>
      <c r="SPQ17" s="383"/>
      <c r="SPR17" s="383"/>
      <c r="SPS17" s="383"/>
      <c r="SPT17" s="383"/>
      <c r="SPU17" s="383"/>
      <c r="SPV17" s="383"/>
      <c r="SPW17" s="383"/>
      <c r="SPX17" s="383"/>
      <c r="SPY17" s="383"/>
      <c r="SPZ17" s="383"/>
      <c r="SQA17" s="383"/>
      <c r="SQB17" s="383"/>
      <c r="SQC17" s="383"/>
      <c r="SQD17" s="383"/>
      <c r="SQE17" s="383"/>
      <c r="SQF17" s="383"/>
      <c r="SQG17" s="383"/>
      <c r="SQH17" s="383"/>
      <c r="SQI17" s="383"/>
      <c r="SQJ17" s="383"/>
      <c r="SQK17" s="383"/>
      <c r="SQL17" s="383"/>
      <c r="SQM17" s="383"/>
      <c r="SQN17" s="383"/>
      <c r="SQO17" s="383"/>
      <c r="SQP17" s="383"/>
      <c r="SQQ17" s="383"/>
      <c r="SQR17" s="383"/>
      <c r="SQS17" s="383"/>
      <c r="SQT17" s="383"/>
      <c r="SQU17" s="383"/>
      <c r="SQV17" s="383"/>
      <c r="SQW17" s="383"/>
      <c r="SQX17" s="383"/>
      <c r="SQY17" s="383"/>
      <c r="SQZ17" s="383"/>
      <c r="SRA17" s="383"/>
      <c r="SRB17" s="383"/>
      <c r="SRC17" s="383"/>
      <c r="SRD17" s="383"/>
      <c r="SRE17" s="383"/>
      <c r="SRF17" s="383"/>
      <c r="SRG17" s="383"/>
      <c r="SRH17" s="383"/>
      <c r="SRI17" s="383"/>
      <c r="SRJ17" s="383"/>
      <c r="SRK17" s="383"/>
      <c r="SRL17" s="383"/>
      <c r="SRM17" s="383"/>
      <c r="SRN17" s="383"/>
      <c r="SRO17" s="383"/>
      <c r="SRP17" s="383"/>
      <c r="SRQ17" s="383"/>
      <c r="SRR17" s="383"/>
      <c r="SRS17" s="383"/>
      <c r="SRT17" s="383"/>
      <c r="SRU17" s="383"/>
      <c r="SRV17" s="383"/>
      <c r="SRW17" s="383"/>
      <c r="SRX17" s="383"/>
      <c r="SRY17" s="383"/>
      <c r="SRZ17" s="383"/>
      <c r="SSA17" s="383"/>
      <c r="SSB17" s="383"/>
      <c r="SSC17" s="383"/>
      <c r="SSD17" s="383"/>
      <c r="SSE17" s="383"/>
      <c r="SSF17" s="383"/>
      <c r="SSG17" s="383"/>
      <c r="SSH17" s="383"/>
      <c r="SSI17" s="383"/>
      <c r="SSJ17" s="383"/>
      <c r="SSK17" s="383"/>
      <c r="SSL17" s="383"/>
      <c r="SSM17" s="383"/>
      <c r="SSN17" s="383"/>
      <c r="SSO17" s="383"/>
      <c r="SSP17" s="383"/>
      <c r="SSQ17" s="383"/>
      <c r="SSR17" s="383"/>
      <c r="SSS17" s="383"/>
      <c r="SST17" s="383"/>
      <c r="SSU17" s="383"/>
      <c r="SSV17" s="383"/>
      <c r="SSW17" s="383"/>
      <c r="SSX17" s="383"/>
      <c r="SSY17" s="383"/>
      <c r="SSZ17" s="383"/>
      <c r="STA17" s="383"/>
      <c r="STB17" s="383"/>
      <c r="STC17" s="383"/>
      <c r="STD17" s="383"/>
      <c r="STE17" s="383"/>
      <c r="STF17" s="383"/>
      <c r="STG17" s="383"/>
      <c r="STH17" s="383"/>
      <c r="STI17" s="383"/>
      <c r="STJ17" s="383"/>
      <c r="STK17" s="383"/>
      <c r="STL17" s="383"/>
      <c r="STM17" s="383"/>
      <c r="STN17" s="383"/>
      <c r="STO17" s="383"/>
      <c r="STP17" s="383"/>
      <c r="STQ17" s="383"/>
      <c r="STR17" s="383"/>
      <c r="STS17" s="383"/>
      <c r="STT17" s="383"/>
      <c r="STU17" s="383"/>
      <c r="STV17" s="383"/>
      <c r="STW17" s="383"/>
      <c r="STX17" s="383"/>
      <c r="STY17" s="383"/>
      <c r="STZ17" s="383"/>
      <c r="SUA17" s="383"/>
      <c r="SUB17" s="383"/>
      <c r="SUC17" s="383"/>
      <c r="SUD17" s="383"/>
      <c r="SUE17" s="383"/>
      <c r="SUF17" s="383"/>
      <c r="SUG17" s="383"/>
      <c r="SUH17" s="383"/>
      <c r="SUI17" s="383"/>
      <c r="SUJ17" s="383"/>
      <c r="SUK17" s="383"/>
      <c r="SUL17" s="383"/>
      <c r="SUM17" s="383"/>
      <c r="SUN17" s="383"/>
      <c r="SUO17" s="383"/>
      <c r="SUP17" s="383"/>
      <c r="SUQ17" s="383"/>
      <c r="SUR17" s="383"/>
      <c r="SUS17" s="383"/>
      <c r="SUT17" s="383"/>
      <c r="SUU17" s="383"/>
      <c r="SUV17" s="383"/>
      <c r="SUW17" s="383"/>
      <c r="SUX17" s="383"/>
      <c r="SUY17" s="383"/>
      <c r="SUZ17" s="383"/>
      <c r="SVA17" s="383"/>
      <c r="SVB17" s="383"/>
      <c r="SVC17" s="383"/>
      <c r="SVD17" s="383"/>
      <c r="SVE17" s="383"/>
      <c r="SVF17" s="383"/>
      <c r="SVG17" s="383"/>
      <c r="SVH17" s="383"/>
      <c r="SVI17" s="383"/>
      <c r="SVJ17" s="383"/>
      <c r="SVK17" s="383"/>
      <c r="SVL17" s="383"/>
      <c r="SVM17" s="383"/>
      <c r="SVN17" s="383"/>
      <c r="SVO17" s="383"/>
      <c r="SVP17" s="383"/>
      <c r="SVQ17" s="383"/>
      <c r="SVR17" s="383"/>
      <c r="SVS17" s="383"/>
      <c r="SVT17" s="383"/>
      <c r="SVU17" s="383"/>
      <c r="SVV17" s="383"/>
      <c r="SVW17" s="383"/>
      <c r="SVX17" s="383"/>
      <c r="SVY17" s="383"/>
      <c r="SVZ17" s="383"/>
      <c r="SWA17" s="383"/>
      <c r="SWB17" s="383"/>
      <c r="SWC17" s="383"/>
      <c r="SWD17" s="383"/>
      <c r="SWE17" s="383"/>
      <c r="SWF17" s="383"/>
      <c r="SWG17" s="383"/>
      <c r="SWH17" s="383"/>
      <c r="SWI17" s="383"/>
      <c r="SWJ17" s="383"/>
      <c r="SWK17" s="383"/>
      <c r="SWL17" s="383"/>
      <c r="SWM17" s="383"/>
      <c r="SWN17" s="383"/>
      <c r="SWO17" s="383"/>
      <c r="SWP17" s="383"/>
      <c r="SWQ17" s="383"/>
      <c r="SWR17" s="383"/>
      <c r="SWS17" s="383"/>
      <c r="SWT17" s="383"/>
      <c r="SWU17" s="383"/>
      <c r="SWV17" s="383"/>
      <c r="SWW17" s="383"/>
      <c r="SWX17" s="383"/>
      <c r="SWY17" s="383"/>
      <c r="SWZ17" s="383"/>
      <c r="SXA17" s="383"/>
      <c r="SXB17" s="383"/>
      <c r="SXC17" s="383"/>
      <c r="SXD17" s="383"/>
      <c r="SXE17" s="383"/>
      <c r="SXF17" s="383"/>
      <c r="SXG17" s="383"/>
      <c r="SXH17" s="383"/>
      <c r="SXI17" s="383"/>
      <c r="SXJ17" s="383"/>
      <c r="SXK17" s="383"/>
      <c r="SXL17" s="383"/>
      <c r="SXM17" s="383"/>
      <c r="SXN17" s="383"/>
      <c r="SXO17" s="383"/>
      <c r="SXP17" s="383"/>
      <c r="SXQ17" s="383"/>
      <c r="SXR17" s="383"/>
      <c r="SXS17" s="383"/>
      <c r="SXT17" s="383"/>
      <c r="SXU17" s="383"/>
      <c r="SXV17" s="383"/>
      <c r="SXW17" s="383"/>
      <c r="SXX17" s="383"/>
      <c r="SXY17" s="383"/>
      <c r="SXZ17" s="383"/>
      <c r="SYA17" s="383"/>
      <c r="SYB17" s="383"/>
      <c r="SYC17" s="383"/>
      <c r="SYD17" s="383"/>
      <c r="SYE17" s="383"/>
      <c r="SYF17" s="383"/>
      <c r="SYG17" s="383"/>
      <c r="SYH17" s="383"/>
      <c r="SYI17" s="383"/>
      <c r="SYJ17" s="383"/>
      <c r="SYK17" s="383"/>
      <c r="SYL17" s="383"/>
      <c r="SYM17" s="383"/>
      <c r="SYN17" s="383"/>
      <c r="SYO17" s="383"/>
      <c r="SYP17" s="383"/>
      <c r="SYQ17" s="383"/>
      <c r="SYR17" s="383"/>
      <c r="SYS17" s="383"/>
      <c r="SYT17" s="383"/>
      <c r="SYU17" s="383"/>
      <c r="SYV17" s="383"/>
      <c r="SYW17" s="383"/>
      <c r="SYX17" s="383"/>
      <c r="SYY17" s="383"/>
      <c r="SYZ17" s="383"/>
      <c r="SZA17" s="383"/>
      <c r="SZB17" s="383"/>
      <c r="SZC17" s="383"/>
      <c r="SZD17" s="383"/>
      <c r="SZE17" s="383"/>
      <c r="SZF17" s="383"/>
      <c r="SZG17" s="383"/>
      <c r="SZH17" s="383"/>
      <c r="SZI17" s="383"/>
      <c r="SZJ17" s="383"/>
      <c r="SZK17" s="383"/>
      <c r="SZL17" s="383"/>
      <c r="SZM17" s="383"/>
      <c r="SZN17" s="383"/>
      <c r="SZO17" s="383"/>
      <c r="SZP17" s="383"/>
      <c r="SZQ17" s="383"/>
      <c r="SZR17" s="383"/>
      <c r="SZS17" s="383"/>
      <c r="SZT17" s="383"/>
      <c r="SZU17" s="383"/>
      <c r="SZV17" s="383"/>
      <c r="SZW17" s="383"/>
      <c r="SZX17" s="383"/>
      <c r="SZY17" s="383"/>
      <c r="SZZ17" s="383"/>
      <c r="TAA17" s="383"/>
      <c r="TAB17" s="383"/>
      <c r="TAC17" s="383"/>
      <c r="TAD17" s="383"/>
      <c r="TAE17" s="383"/>
      <c r="TAF17" s="383"/>
      <c r="TAG17" s="383"/>
      <c r="TAH17" s="383"/>
      <c r="TAI17" s="383"/>
      <c r="TAJ17" s="383"/>
      <c r="TAK17" s="383"/>
      <c r="TAL17" s="383"/>
      <c r="TAM17" s="383"/>
      <c r="TAN17" s="383"/>
      <c r="TAO17" s="383"/>
      <c r="TAP17" s="383"/>
      <c r="TAQ17" s="383"/>
      <c r="TAR17" s="383"/>
      <c r="TAS17" s="383"/>
      <c r="TAT17" s="383"/>
      <c r="TAU17" s="383"/>
      <c r="TAV17" s="383"/>
      <c r="TAW17" s="383"/>
      <c r="TAX17" s="383"/>
      <c r="TAY17" s="383"/>
      <c r="TAZ17" s="383"/>
      <c r="TBA17" s="383"/>
      <c r="TBB17" s="383"/>
      <c r="TBC17" s="383"/>
      <c r="TBD17" s="383"/>
      <c r="TBE17" s="383"/>
      <c r="TBF17" s="383"/>
      <c r="TBG17" s="383"/>
      <c r="TBH17" s="383"/>
      <c r="TBI17" s="383"/>
      <c r="TBJ17" s="383"/>
      <c r="TBK17" s="383"/>
      <c r="TBL17" s="383"/>
      <c r="TBM17" s="383"/>
      <c r="TBN17" s="383"/>
      <c r="TBO17" s="383"/>
      <c r="TBP17" s="383"/>
      <c r="TBQ17" s="383"/>
      <c r="TBR17" s="383"/>
      <c r="TBS17" s="383"/>
      <c r="TBT17" s="383"/>
      <c r="TBU17" s="383"/>
      <c r="TBV17" s="383"/>
      <c r="TBW17" s="383"/>
      <c r="TBX17" s="383"/>
      <c r="TBY17" s="383"/>
      <c r="TBZ17" s="383"/>
      <c r="TCA17" s="383"/>
      <c r="TCB17" s="383"/>
      <c r="TCC17" s="383"/>
      <c r="TCD17" s="383"/>
      <c r="TCE17" s="383"/>
      <c r="TCF17" s="383"/>
      <c r="TCG17" s="383"/>
      <c r="TCH17" s="383"/>
      <c r="TCI17" s="383"/>
      <c r="TCJ17" s="383"/>
      <c r="TCK17" s="383"/>
      <c r="TCL17" s="383"/>
      <c r="TCM17" s="383"/>
      <c r="TCN17" s="383"/>
      <c r="TCO17" s="383"/>
      <c r="TCP17" s="383"/>
      <c r="TCQ17" s="383"/>
      <c r="TCR17" s="383"/>
      <c r="TCS17" s="383"/>
      <c r="TCT17" s="383"/>
      <c r="TCU17" s="383"/>
      <c r="TCV17" s="383"/>
      <c r="TCW17" s="383"/>
      <c r="TCX17" s="383"/>
      <c r="TCY17" s="383"/>
      <c r="TCZ17" s="383"/>
      <c r="TDA17" s="383"/>
      <c r="TDB17" s="383"/>
      <c r="TDC17" s="383"/>
      <c r="TDD17" s="383"/>
      <c r="TDE17" s="383"/>
      <c r="TDF17" s="383"/>
      <c r="TDG17" s="383"/>
      <c r="TDH17" s="383"/>
      <c r="TDI17" s="383"/>
      <c r="TDJ17" s="383"/>
      <c r="TDK17" s="383"/>
      <c r="TDL17" s="383"/>
      <c r="TDM17" s="383"/>
      <c r="TDN17" s="383"/>
      <c r="TDO17" s="383"/>
      <c r="TDP17" s="383"/>
      <c r="TDQ17" s="383"/>
      <c r="TDR17" s="383"/>
      <c r="TDS17" s="383"/>
      <c r="TDT17" s="383"/>
      <c r="TDU17" s="383"/>
      <c r="TDV17" s="383"/>
      <c r="TDW17" s="383"/>
      <c r="TDX17" s="383"/>
      <c r="TDY17" s="383"/>
      <c r="TDZ17" s="383"/>
      <c r="TEA17" s="383"/>
      <c r="TEB17" s="383"/>
      <c r="TEC17" s="383"/>
      <c r="TED17" s="383"/>
      <c r="TEE17" s="383"/>
      <c r="TEF17" s="383"/>
      <c r="TEG17" s="383"/>
      <c r="TEH17" s="383"/>
      <c r="TEI17" s="383"/>
      <c r="TEJ17" s="383"/>
      <c r="TEK17" s="383"/>
      <c r="TEL17" s="383"/>
      <c r="TEM17" s="383"/>
      <c r="TEN17" s="383"/>
      <c r="TEO17" s="383"/>
      <c r="TEP17" s="383"/>
      <c r="TEQ17" s="383"/>
      <c r="TER17" s="383"/>
      <c r="TES17" s="383"/>
      <c r="TET17" s="383"/>
      <c r="TEU17" s="383"/>
      <c r="TEV17" s="383"/>
      <c r="TEW17" s="383"/>
      <c r="TEX17" s="383"/>
      <c r="TEY17" s="383"/>
      <c r="TEZ17" s="383"/>
      <c r="TFA17" s="383"/>
      <c r="TFB17" s="383"/>
      <c r="TFC17" s="383"/>
      <c r="TFD17" s="383"/>
      <c r="TFE17" s="383"/>
      <c r="TFF17" s="383"/>
      <c r="TFG17" s="383"/>
      <c r="TFH17" s="383"/>
      <c r="TFI17" s="383"/>
      <c r="TFJ17" s="383"/>
      <c r="TFK17" s="383"/>
      <c r="TFL17" s="383"/>
      <c r="TFM17" s="383"/>
      <c r="TFN17" s="383"/>
      <c r="TFO17" s="383"/>
      <c r="TFP17" s="383"/>
      <c r="TFQ17" s="383"/>
      <c r="TFR17" s="383"/>
      <c r="TFS17" s="383"/>
      <c r="TFT17" s="383"/>
      <c r="TFU17" s="383"/>
      <c r="TFV17" s="383"/>
      <c r="TFW17" s="383"/>
      <c r="TFX17" s="383"/>
      <c r="TFY17" s="383"/>
      <c r="TFZ17" s="383"/>
      <c r="TGA17" s="383"/>
      <c r="TGB17" s="383"/>
      <c r="TGC17" s="383"/>
      <c r="TGD17" s="383"/>
      <c r="TGE17" s="383"/>
      <c r="TGF17" s="383"/>
      <c r="TGG17" s="383"/>
      <c r="TGH17" s="383"/>
      <c r="TGI17" s="383"/>
      <c r="TGJ17" s="383"/>
      <c r="TGK17" s="383"/>
      <c r="TGL17" s="383"/>
      <c r="TGM17" s="383"/>
      <c r="TGN17" s="383"/>
      <c r="TGO17" s="383"/>
      <c r="TGP17" s="383"/>
      <c r="TGQ17" s="383"/>
      <c r="TGR17" s="383"/>
      <c r="TGS17" s="383"/>
      <c r="TGT17" s="383"/>
      <c r="TGU17" s="383"/>
      <c r="TGV17" s="383"/>
      <c r="TGW17" s="383"/>
      <c r="TGX17" s="383"/>
      <c r="TGY17" s="383"/>
      <c r="TGZ17" s="383"/>
      <c r="THA17" s="383"/>
      <c r="THB17" s="383"/>
      <c r="THC17" s="383"/>
      <c r="THD17" s="383"/>
      <c r="THE17" s="383"/>
      <c r="THF17" s="383"/>
      <c r="THG17" s="383"/>
      <c r="THH17" s="383"/>
      <c r="THI17" s="383"/>
      <c r="THJ17" s="383"/>
      <c r="THK17" s="383"/>
      <c r="THL17" s="383"/>
      <c r="THM17" s="383"/>
      <c r="THN17" s="383"/>
      <c r="THO17" s="383"/>
      <c r="THP17" s="383"/>
      <c r="THQ17" s="383"/>
      <c r="THR17" s="383"/>
      <c r="THS17" s="383"/>
      <c r="THT17" s="383"/>
      <c r="THU17" s="383"/>
      <c r="THV17" s="383"/>
      <c r="THW17" s="383"/>
      <c r="THX17" s="383"/>
      <c r="THY17" s="383"/>
      <c r="THZ17" s="383"/>
      <c r="TIA17" s="383"/>
      <c r="TIB17" s="383"/>
      <c r="TIC17" s="383"/>
      <c r="TID17" s="383"/>
      <c r="TIE17" s="383"/>
      <c r="TIF17" s="383"/>
      <c r="TIG17" s="383"/>
      <c r="TIH17" s="383"/>
      <c r="TII17" s="383"/>
      <c r="TIJ17" s="383"/>
      <c r="TIK17" s="383"/>
      <c r="TIL17" s="383"/>
      <c r="TIM17" s="383"/>
      <c r="TIN17" s="383"/>
      <c r="TIO17" s="383"/>
      <c r="TIP17" s="383"/>
      <c r="TIQ17" s="383"/>
      <c r="TIR17" s="383"/>
      <c r="TIS17" s="383"/>
      <c r="TIT17" s="383"/>
      <c r="TIU17" s="383"/>
      <c r="TIV17" s="383"/>
      <c r="TIW17" s="383"/>
      <c r="TIX17" s="383"/>
      <c r="TIY17" s="383"/>
      <c r="TIZ17" s="383"/>
      <c r="TJA17" s="383"/>
      <c r="TJB17" s="383"/>
      <c r="TJC17" s="383"/>
      <c r="TJD17" s="383"/>
      <c r="TJE17" s="383"/>
      <c r="TJF17" s="383"/>
      <c r="TJG17" s="383"/>
      <c r="TJH17" s="383"/>
      <c r="TJI17" s="383"/>
      <c r="TJJ17" s="383"/>
      <c r="TJK17" s="383"/>
      <c r="TJL17" s="383"/>
      <c r="TJM17" s="383"/>
      <c r="TJN17" s="383"/>
      <c r="TJO17" s="383"/>
      <c r="TJP17" s="383"/>
      <c r="TJQ17" s="383"/>
      <c r="TJR17" s="383"/>
      <c r="TJS17" s="383"/>
      <c r="TJT17" s="383"/>
      <c r="TJU17" s="383"/>
      <c r="TJV17" s="383"/>
      <c r="TJW17" s="383"/>
      <c r="TJX17" s="383"/>
      <c r="TJY17" s="383"/>
      <c r="TJZ17" s="383"/>
      <c r="TKA17" s="383"/>
      <c r="TKB17" s="383"/>
      <c r="TKC17" s="383"/>
      <c r="TKD17" s="383"/>
      <c r="TKE17" s="383"/>
      <c r="TKF17" s="383"/>
      <c r="TKG17" s="383"/>
      <c r="TKH17" s="383"/>
      <c r="TKI17" s="383"/>
      <c r="TKJ17" s="383"/>
      <c r="TKK17" s="383"/>
      <c r="TKL17" s="383"/>
      <c r="TKM17" s="383"/>
      <c r="TKN17" s="383"/>
      <c r="TKO17" s="383"/>
      <c r="TKP17" s="383"/>
      <c r="TKQ17" s="383"/>
      <c r="TKR17" s="383"/>
      <c r="TKS17" s="383"/>
      <c r="TKT17" s="383"/>
      <c r="TKU17" s="383"/>
      <c r="TKV17" s="383"/>
      <c r="TKW17" s="383"/>
      <c r="TKX17" s="383"/>
      <c r="TKY17" s="383"/>
      <c r="TKZ17" s="383"/>
      <c r="TLA17" s="383"/>
      <c r="TLB17" s="383"/>
      <c r="TLC17" s="383"/>
      <c r="TLD17" s="383"/>
      <c r="TLE17" s="383"/>
      <c r="TLF17" s="383"/>
      <c r="TLG17" s="383"/>
      <c r="TLH17" s="383"/>
      <c r="TLI17" s="383"/>
      <c r="TLJ17" s="383"/>
      <c r="TLK17" s="383"/>
      <c r="TLL17" s="383"/>
      <c r="TLM17" s="383"/>
      <c r="TLN17" s="383"/>
      <c r="TLO17" s="383"/>
      <c r="TLP17" s="383"/>
      <c r="TLQ17" s="383"/>
      <c r="TLR17" s="383"/>
      <c r="TLS17" s="383"/>
      <c r="TLT17" s="383"/>
      <c r="TLU17" s="383"/>
      <c r="TLV17" s="383"/>
      <c r="TLW17" s="383"/>
      <c r="TLX17" s="383"/>
      <c r="TLY17" s="383"/>
      <c r="TLZ17" s="383"/>
      <c r="TMA17" s="383"/>
      <c r="TMB17" s="383"/>
      <c r="TMC17" s="383"/>
      <c r="TMD17" s="383"/>
      <c r="TME17" s="383"/>
      <c r="TMF17" s="383"/>
      <c r="TMG17" s="383"/>
      <c r="TMH17" s="383"/>
      <c r="TMI17" s="383"/>
      <c r="TMJ17" s="383"/>
      <c r="TMK17" s="383"/>
      <c r="TML17" s="383"/>
      <c r="TMM17" s="383"/>
      <c r="TMN17" s="383"/>
      <c r="TMO17" s="383"/>
      <c r="TMP17" s="383"/>
      <c r="TMQ17" s="383"/>
      <c r="TMR17" s="383"/>
      <c r="TMS17" s="383"/>
      <c r="TMT17" s="383"/>
      <c r="TMU17" s="383"/>
      <c r="TMV17" s="383"/>
      <c r="TMW17" s="383"/>
      <c r="TMX17" s="383"/>
      <c r="TMY17" s="383"/>
      <c r="TMZ17" s="383"/>
      <c r="TNA17" s="383"/>
      <c r="TNB17" s="383"/>
      <c r="TNC17" s="383"/>
      <c r="TND17" s="383"/>
      <c r="TNE17" s="383"/>
      <c r="TNF17" s="383"/>
      <c r="TNG17" s="383"/>
      <c r="TNH17" s="383"/>
      <c r="TNI17" s="383"/>
      <c r="TNJ17" s="383"/>
      <c r="TNK17" s="383"/>
      <c r="TNL17" s="383"/>
      <c r="TNM17" s="383"/>
      <c r="TNN17" s="383"/>
      <c r="TNO17" s="383"/>
      <c r="TNP17" s="383"/>
      <c r="TNQ17" s="383"/>
      <c r="TNR17" s="383"/>
      <c r="TNS17" s="383"/>
      <c r="TNT17" s="383"/>
      <c r="TNU17" s="383"/>
      <c r="TNV17" s="383"/>
      <c r="TNW17" s="383"/>
      <c r="TNX17" s="383"/>
      <c r="TNY17" s="383"/>
      <c r="TNZ17" s="383"/>
      <c r="TOA17" s="383"/>
      <c r="TOB17" s="383"/>
      <c r="TOC17" s="383"/>
      <c r="TOD17" s="383"/>
      <c r="TOE17" s="383"/>
      <c r="TOF17" s="383"/>
      <c r="TOG17" s="383"/>
      <c r="TOH17" s="383"/>
      <c r="TOI17" s="383"/>
      <c r="TOJ17" s="383"/>
      <c r="TOK17" s="383"/>
      <c r="TOL17" s="383"/>
      <c r="TOM17" s="383"/>
      <c r="TON17" s="383"/>
      <c r="TOO17" s="383"/>
      <c r="TOP17" s="383"/>
      <c r="TOQ17" s="383"/>
      <c r="TOR17" s="383"/>
      <c r="TOS17" s="383"/>
      <c r="TOT17" s="383"/>
      <c r="TOU17" s="383"/>
      <c r="TOV17" s="383"/>
      <c r="TOW17" s="383"/>
      <c r="TOX17" s="383"/>
      <c r="TOY17" s="383"/>
      <c r="TOZ17" s="383"/>
      <c r="TPA17" s="383"/>
      <c r="TPB17" s="383"/>
      <c r="TPC17" s="383"/>
      <c r="TPD17" s="383"/>
      <c r="TPE17" s="383"/>
      <c r="TPF17" s="383"/>
      <c r="TPG17" s="383"/>
      <c r="TPH17" s="383"/>
      <c r="TPI17" s="383"/>
      <c r="TPJ17" s="383"/>
      <c r="TPK17" s="383"/>
      <c r="TPL17" s="383"/>
      <c r="TPM17" s="383"/>
      <c r="TPN17" s="383"/>
      <c r="TPO17" s="383"/>
      <c r="TPP17" s="383"/>
      <c r="TPQ17" s="383"/>
      <c r="TPR17" s="383"/>
      <c r="TPS17" s="383"/>
      <c r="TPT17" s="383"/>
      <c r="TPU17" s="383"/>
      <c r="TPV17" s="383"/>
      <c r="TPW17" s="383"/>
      <c r="TPX17" s="383"/>
      <c r="TPY17" s="383"/>
      <c r="TPZ17" s="383"/>
      <c r="TQA17" s="383"/>
      <c r="TQB17" s="383"/>
      <c r="TQC17" s="383"/>
      <c r="TQD17" s="383"/>
      <c r="TQE17" s="383"/>
      <c r="TQF17" s="383"/>
      <c r="TQG17" s="383"/>
      <c r="TQH17" s="383"/>
      <c r="TQI17" s="383"/>
      <c r="TQJ17" s="383"/>
      <c r="TQK17" s="383"/>
      <c r="TQL17" s="383"/>
      <c r="TQM17" s="383"/>
      <c r="TQN17" s="383"/>
      <c r="TQO17" s="383"/>
      <c r="TQP17" s="383"/>
      <c r="TQQ17" s="383"/>
      <c r="TQR17" s="383"/>
      <c r="TQS17" s="383"/>
      <c r="TQT17" s="383"/>
      <c r="TQU17" s="383"/>
      <c r="TQV17" s="383"/>
      <c r="TQW17" s="383"/>
      <c r="TQX17" s="383"/>
      <c r="TQY17" s="383"/>
      <c r="TQZ17" s="383"/>
      <c r="TRA17" s="383"/>
      <c r="TRB17" s="383"/>
      <c r="TRC17" s="383"/>
      <c r="TRD17" s="383"/>
      <c r="TRE17" s="383"/>
      <c r="TRF17" s="383"/>
      <c r="TRG17" s="383"/>
      <c r="TRH17" s="383"/>
      <c r="TRI17" s="383"/>
      <c r="TRJ17" s="383"/>
      <c r="TRK17" s="383"/>
      <c r="TRL17" s="383"/>
      <c r="TRM17" s="383"/>
      <c r="TRN17" s="383"/>
      <c r="TRO17" s="383"/>
      <c r="TRP17" s="383"/>
      <c r="TRQ17" s="383"/>
      <c r="TRR17" s="383"/>
      <c r="TRS17" s="383"/>
      <c r="TRT17" s="383"/>
      <c r="TRU17" s="383"/>
      <c r="TRV17" s="383"/>
      <c r="TRW17" s="383"/>
      <c r="TRX17" s="383"/>
      <c r="TRY17" s="383"/>
      <c r="TRZ17" s="383"/>
      <c r="TSA17" s="383"/>
      <c r="TSB17" s="383"/>
      <c r="TSC17" s="383"/>
      <c r="TSD17" s="383"/>
      <c r="TSE17" s="383"/>
      <c r="TSF17" s="383"/>
      <c r="TSG17" s="383"/>
      <c r="TSH17" s="383"/>
      <c r="TSI17" s="383"/>
      <c r="TSJ17" s="383"/>
      <c r="TSK17" s="383"/>
      <c r="TSL17" s="383"/>
      <c r="TSM17" s="383"/>
      <c r="TSN17" s="383"/>
      <c r="TSO17" s="383"/>
      <c r="TSP17" s="383"/>
      <c r="TSQ17" s="383"/>
      <c r="TSR17" s="383"/>
      <c r="TSS17" s="383"/>
      <c r="TST17" s="383"/>
      <c r="TSU17" s="383"/>
      <c r="TSV17" s="383"/>
      <c r="TSW17" s="383"/>
      <c r="TSX17" s="383"/>
      <c r="TSY17" s="383"/>
      <c r="TSZ17" s="383"/>
      <c r="TTA17" s="383"/>
      <c r="TTB17" s="383"/>
      <c r="TTC17" s="383"/>
      <c r="TTD17" s="383"/>
      <c r="TTE17" s="383"/>
      <c r="TTF17" s="383"/>
      <c r="TTG17" s="383"/>
      <c r="TTH17" s="383"/>
      <c r="TTI17" s="383"/>
      <c r="TTJ17" s="383"/>
      <c r="TTK17" s="383"/>
      <c r="TTL17" s="383"/>
      <c r="TTM17" s="383"/>
      <c r="TTN17" s="383"/>
      <c r="TTO17" s="383"/>
      <c r="TTP17" s="383"/>
      <c r="TTQ17" s="383"/>
      <c r="TTR17" s="383"/>
      <c r="TTS17" s="383"/>
      <c r="TTT17" s="383"/>
      <c r="TTU17" s="383"/>
      <c r="TTV17" s="383"/>
      <c r="TTW17" s="383"/>
      <c r="TTX17" s="383"/>
      <c r="TTY17" s="383"/>
      <c r="TTZ17" s="383"/>
      <c r="TUA17" s="383"/>
      <c r="TUB17" s="383"/>
      <c r="TUC17" s="383"/>
      <c r="TUD17" s="383"/>
      <c r="TUE17" s="383"/>
      <c r="TUF17" s="383"/>
      <c r="TUG17" s="383"/>
      <c r="TUH17" s="383"/>
      <c r="TUI17" s="383"/>
      <c r="TUJ17" s="383"/>
      <c r="TUK17" s="383"/>
      <c r="TUL17" s="383"/>
      <c r="TUM17" s="383"/>
      <c r="TUN17" s="383"/>
      <c r="TUO17" s="383"/>
      <c r="TUP17" s="383"/>
      <c r="TUQ17" s="383"/>
      <c r="TUR17" s="383"/>
      <c r="TUS17" s="383"/>
      <c r="TUT17" s="383"/>
      <c r="TUU17" s="383"/>
      <c r="TUV17" s="383"/>
      <c r="TUW17" s="383"/>
      <c r="TUX17" s="383"/>
      <c r="TUY17" s="383"/>
      <c r="TUZ17" s="383"/>
      <c r="TVA17" s="383"/>
      <c r="TVB17" s="383"/>
      <c r="TVC17" s="383"/>
      <c r="TVD17" s="383"/>
      <c r="TVE17" s="383"/>
      <c r="TVF17" s="383"/>
      <c r="TVG17" s="383"/>
      <c r="TVH17" s="383"/>
      <c r="TVI17" s="383"/>
      <c r="TVJ17" s="383"/>
      <c r="TVK17" s="383"/>
      <c r="TVL17" s="383"/>
      <c r="TVM17" s="383"/>
      <c r="TVN17" s="383"/>
      <c r="TVO17" s="383"/>
      <c r="TVP17" s="383"/>
      <c r="TVQ17" s="383"/>
      <c r="TVR17" s="383"/>
      <c r="TVS17" s="383"/>
      <c r="TVT17" s="383"/>
      <c r="TVU17" s="383"/>
      <c r="TVV17" s="383"/>
      <c r="TVW17" s="383"/>
      <c r="TVX17" s="383"/>
      <c r="TVY17" s="383"/>
      <c r="TVZ17" s="383"/>
      <c r="TWA17" s="383"/>
      <c r="TWB17" s="383"/>
      <c r="TWC17" s="383"/>
      <c r="TWD17" s="383"/>
      <c r="TWE17" s="383"/>
      <c r="TWF17" s="383"/>
      <c r="TWG17" s="383"/>
      <c r="TWH17" s="383"/>
      <c r="TWI17" s="383"/>
      <c r="TWJ17" s="383"/>
      <c r="TWK17" s="383"/>
      <c r="TWL17" s="383"/>
      <c r="TWM17" s="383"/>
      <c r="TWN17" s="383"/>
      <c r="TWO17" s="383"/>
      <c r="TWP17" s="383"/>
      <c r="TWQ17" s="383"/>
      <c r="TWR17" s="383"/>
      <c r="TWS17" s="383"/>
      <c r="TWT17" s="383"/>
      <c r="TWU17" s="383"/>
      <c r="TWV17" s="383"/>
      <c r="TWW17" s="383"/>
      <c r="TWX17" s="383"/>
      <c r="TWY17" s="383"/>
      <c r="TWZ17" s="383"/>
      <c r="TXA17" s="383"/>
      <c r="TXB17" s="383"/>
      <c r="TXC17" s="383"/>
      <c r="TXD17" s="383"/>
      <c r="TXE17" s="383"/>
      <c r="TXF17" s="383"/>
      <c r="TXG17" s="383"/>
      <c r="TXH17" s="383"/>
      <c r="TXI17" s="383"/>
      <c r="TXJ17" s="383"/>
      <c r="TXK17" s="383"/>
      <c r="TXL17" s="383"/>
      <c r="TXM17" s="383"/>
      <c r="TXN17" s="383"/>
      <c r="TXO17" s="383"/>
      <c r="TXP17" s="383"/>
      <c r="TXQ17" s="383"/>
      <c r="TXR17" s="383"/>
      <c r="TXS17" s="383"/>
      <c r="TXT17" s="383"/>
      <c r="TXU17" s="383"/>
      <c r="TXV17" s="383"/>
      <c r="TXW17" s="383"/>
      <c r="TXX17" s="383"/>
      <c r="TXY17" s="383"/>
      <c r="TXZ17" s="383"/>
      <c r="TYA17" s="383"/>
      <c r="TYB17" s="383"/>
      <c r="TYC17" s="383"/>
      <c r="TYD17" s="383"/>
      <c r="TYE17" s="383"/>
      <c r="TYF17" s="383"/>
      <c r="TYG17" s="383"/>
      <c r="TYH17" s="383"/>
      <c r="TYI17" s="383"/>
      <c r="TYJ17" s="383"/>
      <c r="TYK17" s="383"/>
      <c r="TYL17" s="383"/>
      <c r="TYM17" s="383"/>
      <c r="TYN17" s="383"/>
      <c r="TYO17" s="383"/>
      <c r="TYP17" s="383"/>
      <c r="TYQ17" s="383"/>
      <c r="TYR17" s="383"/>
      <c r="TYS17" s="383"/>
      <c r="TYT17" s="383"/>
      <c r="TYU17" s="383"/>
      <c r="TYV17" s="383"/>
      <c r="TYW17" s="383"/>
      <c r="TYX17" s="383"/>
      <c r="TYY17" s="383"/>
      <c r="TYZ17" s="383"/>
      <c r="TZA17" s="383"/>
      <c r="TZB17" s="383"/>
      <c r="TZC17" s="383"/>
      <c r="TZD17" s="383"/>
      <c r="TZE17" s="383"/>
      <c r="TZF17" s="383"/>
      <c r="TZG17" s="383"/>
      <c r="TZH17" s="383"/>
      <c r="TZI17" s="383"/>
      <c r="TZJ17" s="383"/>
      <c r="TZK17" s="383"/>
      <c r="TZL17" s="383"/>
      <c r="TZM17" s="383"/>
      <c r="TZN17" s="383"/>
      <c r="TZO17" s="383"/>
      <c r="TZP17" s="383"/>
      <c r="TZQ17" s="383"/>
      <c r="TZR17" s="383"/>
      <c r="TZS17" s="383"/>
      <c r="TZT17" s="383"/>
      <c r="TZU17" s="383"/>
      <c r="TZV17" s="383"/>
      <c r="TZW17" s="383"/>
      <c r="TZX17" s="383"/>
      <c r="TZY17" s="383"/>
      <c r="TZZ17" s="383"/>
      <c r="UAA17" s="383"/>
      <c r="UAB17" s="383"/>
      <c r="UAC17" s="383"/>
      <c r="UAD17" s="383"/>
      <c r="UAE17" s="383"/>
      <c r="UAF17" s="383"/>
      <c r="UAG17" s="383"/>
      <c r="UAH17" s="383"/>
      <c r="UAI17" s="383"/>
      <c r="UAJ17" s="383"/>
      <c r="UAK17" s="383"/>
      <c r="UAL17" s="383"/>
      <c r="UAM17" s="383"/>
      <c r="UAN17" s="383"/>
      <c r="UAO17" s="383"/>
      <c r="UAP17" s="383"/>
      <c r="UAQ17" s="383"/>
      <c r="UAR17" s="383"/>
      <c r="UAS17" s="383"/>
      <c r="UAT17" s="383"/>
      <c r="UAU17" s="383"/>
      <c r="UAV17" s="383"/>
      <c r="UAW17" s="383"/>
      <c r="UAX17" s="383"/>
      <c r="UAY17" s="383"/>
      <c r="UAZ17" s="383"/>
      <c r="UBA17" s="383"/>
      <c r="UBB17" s="383"/>
      <c r="UBC17" s="383"/>
      <c r="UBD17" s="383"/>
      <c r="UBE17" s="383"/>
      <c r="UBF17" s="383"/>
      <c r="UBG17" s="383"/>
      <c r="UBH17" s="383"/>
      <c r="UBI17" s="383"/>
      <c r="UBJ17" s="383"/>
      <c r="UBK17" s="383"/>
      <c r="UBL17" s="383"/>
      <c r="UBM17" s="383"/>
      <c r="UBN17" s="383"/>
      <c r="UBO17" s="383"/>
      <c r="UBP17" s="383"/>
      <c r="UBQ17" s="383"/>
      <c r="UBR17" s="383"/>
      <c r="UBS17" s="383"/>
      <c r="UBT17" s="383"/>
      <c r="UBU17" s="383"/>
      <c r="UBV17" s="383"/>
      <c r="UBW17" s="383"/>
      <c r="UBX17" s="383"/>
      <c r="UBY17" s="383"/>
      <c r="UBZ17" s="383"/>
      <c r="UCA17" s="383"/>
      <c r="UCB17" s="383"/>
      <c r="UCC17" s="383"/>
      <c r="UCD17" s="383"/>
      <c r="UCE17" s="383"/>
      <c r="UCF17" s="383"/>
      <c r="UCG17" s="383"/>
      <c r="UCH17" s="383"/>
      <c r="UCI17" s="383"/>
      <c r="UCJ17" s="383"/>
      <c r="UCK17" s="383"/>
      <c r="UCL17" s="383"/>
      <c r="UCM17" s="383"/>
      <c r="UCN17" s="383"/>
      <c r="UCO17" s="383"/>
      <c r="UCP17" s="383"/>
      <c r="UCQ17" s="383"/>
      <c r="UCR17" s="383"/>
      <c r="UCS17" s="383"/>
      <c r="UCT17" s="383"/>
      <c r="UCU17" s="383"/>
      <c r="UCV17" s="383"/>
      <c r="UCW17" s="383"/>
      <c r="UCX17" s="383"/>
      <c r="UCY17" s="383"/>
      <c r="UCZ17" s="383"/>
      <c r="UDA17" s="383"/>
      <c r="UDB17" s="383"/>
      <c r="UDC17" s="383"/>
      <c r="UDD17" s="383"/>
      <c r="UDE17" s="383"/>
      <c r="UDF17" s="383"/>
      <c r="UDG17" s="383"/>
      <c r="UDH17" s="383"/>
      <c r="UDI17" s="383"/>
      <c r="UDJ17" s="383"/>
      <c r="UDK17" s="383"/>
      <c r="UDL17" s="383"/>
      <c r="UDM17" s="383"/>
      <c r="UDN17" s="383"/>
      <c r="UDO17" s="383"/>
      <c r="UDP17" s="383"/>
      <c r="UDQ17" s="383"/>
      <c r="UDR17" s="383"/>
      <c r="UDS17" s="383"/>
      <c r="UDT17" s="383"/>
      <c r="UDU17" s="383"/>
      <c r="UDV17" s="383"/>
      <c r="UDW17" s="383"/>
      <c r="UDX17" s="383"/>
      <c r="UDY17" s="383"/>
      <c r="UDZ17" s="383"/>
      <c r="UEA17" s="383"/>
      <c r="UEB17" s="383"/>
      <c r="UEC17" s="383"/>
      <c r="UED17" s="383"/>
      <c r="UEE17" s="383"/>
      <c r="UEF17" s="383"/>
      <c r="UEG17" s="383"/>
      <c r="UEH17" s="383"/>
      <c r="UEI17" s="383"/>
      <c r="UEJ17" s="383"/>
      <c r="UEK17" s="383"/>
      <c r="UEL17" s="383"/>
      <c r="UEM17" s="383"/>
      <c r="UEN17" s="383"/>
      <c r="UEO17" s="383"/>
      <c r="UEP17" s="383"/>
      <c r="UEQ17" s="383"/>
      <c r="UER17" s="383"/>
      <c r="UES17" s="383"/>
      <c r="UET17" s="383"/>
      <c r="UEU17" s="383"/>
      <c r="UEV17" s="383"/>
      <c r="UEW17" s="383"/>
      <c r="UEX17" s="383"/>
      <c r="UEY17" s="383"/>
      <c r="UEZ17" s="383"/>
      <c r="UFA17" s="383"/>
      <c r="UFB17" s="383"/>
      <c r="UFC17" s="383"/>
      <c r="UFD17" s="383"/>
      <c r="UFE17" s="383"/>
      <c r="UFF17" s="383"/>
      <c r="UFG17" s="383"/>
      <c r="UFH17" s="383"/>
      <c r="UFI17" s="383"/>
      <c r="UFJ17" s="383"/>
      <c r="UFK17" s="383"/>
      <c r="UFL17" s="383"/>
      <c r="UFM17" s="383"/>
      <c r="UFN17" s="383"/>
      <c r="UFO17" s="383"/>
      <c r="UFP17" s="383"/>
      <c r="UFQ17" s="383"/>
      <c r="UFR17" s="383"/>
      <c r="UFS17" s="383"/>
      <c r="UFT17" s="383"/>
      <c r="UFU17" s="383"/>
      <c r="UFV17" s="383"/>
      <c r="UFW17" s="383"/>
      <c r="UFX17" s="383"/>
      <c r="UFY17" s="383"/>
      <c r="UFZ17" s="383"/>
      <c r="UGA17" s="383"/>
      <c r="UGB17" s="383"/>
      <c r="UGC17" s="383"/>
      <c r="UGD17" s="383"/>
      <c r="UGE17" s="383"/>
      <c r="UGF17" s="383"/>
      <c r="UGG17" s="383"/>
      <c r="UGH17" s="383"/>
      <c r="UGI17" s="383"/>
      <c r="UGJ17" s="383"/>
      <c r="UGK17" s="383"/>
      <c r="UGL17" s="383"/>
      <c r="UGM17" s="383"/>
      <c r="UGN17" s="383"/>
      <c r="UGO17" s="383"/>
      <c r="UGP17" s="383"/>
      <c r="UGQ17" s="383"/>
      <c r="UGR17" s="383"/>
      <c r="UGS17" s="383"/>
      <c r="UGT17" s="383"/>
      <c r="UGU17" s="383"/>
      <c r="UGV17" s="383"/>
      <c r="UGW17" s="383"/>
      <c r="UGX17" s="383"/>
      <c r="UGY17" s="383"/>
      <c r="UGZ17" s="383"/>
      <c r="UHA17" s="383"/>
      <c r="UHB17" s="383"/>
      <c r="UHC17" s="383"/>
      <c r="UHD17" s="383"/>
      <c r="UHE17" s="383"/>
      <c r="UHF17" s="383"/>
      <c r="UHG17" s="383"/>
      <c r="UHH17" s="383"/>
      <c r="UHI17" s="383"/>
      <c r="UHJ17" s="383"/>
      <c r="UHK17" s="383"/>
      <c r="UHL17" s="383"/>
      <c r="UHM17" s="383"/>
      <c r="UHN17" s="383"/>
      <c r="UHO17" s="383"/>
      <c r="UHP17" s="383"/>
      <c r="UHQ17" s="383"/>
      <c r="UHR17" s="383"/>
      <c r="UHS17" s="383"/>
      <c r="UHT17" s="383"/>
      <c r="UHU17" s="383"/>
      <c r="UHV17" s="383"/>
      <c r="UHW17" s="383"/>
      <c r="UHX17" s="383"/>
      <c r="UHY17" s="383"/>
      <c r="UHZ17" s="383"/>
      <c r="UIA17" s="383"/>
      <c r="UIB17" s="383"/>
      <c r="UIC17" s="383"/>
      <c r="UID17" s="383"/>
      <c r="UIE17" s="383"/>
      <c r="UIF17" s="383"/>
      <c r="UIG17" s="383"/>
      <c r="UIH17" s="383"/>
      <c r="UII17" s="383"/>
      <c r="UIJ17" s="383"/>
      <c r="UIK17" s="383"/>
      <c r="UIL17" s="383"/>
      <c r="UIM17" s="383"/>
      <c r="UIN17" s="383"/>
      <c r="UIO17" s="383"/>
      <c r="UIP17" s="383"/>
      <c r="UIQ17" s="383"/>
      <c r="UIR17" s="383"/>
      <c r="UIS17" s="383"/>
      <c r="UIT17" s="383"/>
      <c r="UIU17" s="383"/>
      <c r="UIV17" s="383"/>
      <c r="UIW17" s="383"/>
      <c r="UIX17" s="383"/>
      <c r="UIY17" s="383"/>
      <c r="UIZ17" s="383"/>
      <c r="UJA17" s="383"/>
      <c r="UJB17" s="383"/>
      <c r="UJC17" s="383"/>
      <c r="UJD17" s="383"/>
      <c r="UJE17" s="383"/>
      <c r="UJF17" s="383"/>
      <c r="UJG17" s="383"/>
      <c r="UJH17" s="383"/>
      <c r="UJI17" s="383"/>
      <c r="UJJ17" s="383"/>
      <c r="UJK17" s="383"/>
      <c r="UJL17" s="383"/>
      <c r="UJM17" s="383"/>
      <c r="UJN17" s="383"/>
      <c r="UJO17" s="383"/>
      <c r="UJP17" s="383"/>
      <c r="UJQ17" s="383"/>
      <c r="UJR17" s="383"/>
      <c r="UJS17" s="383"/>
      <c r="UJT17" s="383"/>
      <c r="UJU17" s="383"/>
      <c r="UJV17" s="383"/>
      <c r="UJW17" s="383"/>
      <c r="UJX17" s="383"/>
      <c r="UJY17" s="383"/>
      <c r="UJZ17" s="383"/>
      <c r="UKA17" s="383"/>
      <c r="UKB17" s="383"/>
      <c r="UKC17" s="383"/>
      <c r="UKD17" s="383"/>
      <c r="UKE17" s="383"/>
      <c r="UKF17" s="383"/>
      <c r="UKG17" s="383"/>
      <c r="UKH17" s="383"/>
      <c r="UKI17" s="383"/>
      <c r="UKJ17" s="383"/>
      <c r="UKK17" s="383"/>
      <c r="UKL17" s="383"/>
      <c r="UKM17" s="383"/>
      <c r="UKN17" s="383"/>
      <c r="UKO17" s="383"/>
      <c r="UKP17" s="383"/>
      <c r="UKQ17" s="383"/>
      <c r="UKR17" s="383"/>
      <c r="UKS17" s="383"/>
      <c r="UKT17" s="383"/>
      <c r="UKU17" s="383"/>
      <c r="UKV17" s="383"/>
      <c r="UKW17" s="383"/>
      <c r="UKX17" s="383"/>
      <c r="UKY17" s="383"/>
      <c r="UKZ17" s="383"/>
      <c r="ULA17" s="383"/>
      <c r="ULB17" s="383"/>
      <c r="ULC17" s="383"/>
      <c r="ULD17" s="383"/>
      <c r="ULE17" s="383"/>
      <c r="ULF17" s="383"/>
      <c r="ULG17" s="383"/>
      <c r="ULH17" s="383"/>
      <c r="ULI17" s="383"/>
      <c r="ULJ17" s="383"/>
      <c r="ULK17" s="383"/>
      <c r="ULL17" s="383"/>
      <c r="ULM17" s="383"/>
      <c r="ULN17" s="383"/>
      <c r="ULO17" s="383"/>
      <c r="ULP17" s="383"/>
      <c r="ULQ17" s="383"/>
      <c r="ULR17" s="383"/>
      <c r="ULS17" s="383"/>
      <c r="ULT17" s="383"/>
      <c r="ULU17" s="383"/>
      <c r="ULV17" s="383"/>
      <c r="ULW17" s="383"/>
      <c r="ULX17" s="383"/>
      <c r="ULY17" s="383"/>
      <c r="ULZ17" s="383"/>
      <c r="UMA17" s="383"/>
      <c r="UMB17" s="383"/>
      <c r="UMC17" s="383"/>
      <c r="UMD17" s="383"/>
      <c r="UME17" s="383"/>
      <c r="UMF17" s="383"/>
      <c r="UMG17" s="383"/>
      <c r="UMH17" s="383"/>
      <c r="UMI17" s="383"/>
      <c r="UMJ17" s="383"/>
      <c r="UMK17" s="383"/>
      <c r="UML17" s="383"/>
      <c r="UMM17" s="383"/>
      <c r="UMN17" s="383"/>
      <c r="UMO17" s="383"/>
      <c r="UMP17" s="383"/>
      <c r="UMQ17" s="383"/>
      <c r="UMR17" s="383"/>
      <c r="UMS17" s="383"/>
      <c r="UMT17" s="383"/>
      <c r="UMU17" s="383"/>
      <c r="UMV17" s="383"/>
      <c r="UMW17" s="383"/>
      <c r="UMX17" s="383"/>
      <c r="UMY17" s="383"/>
      <c r="UMZ17" s="383"/>
      <c r="UNA17" s="383"/>
      <c r="UNB17" s="383"/>
      <c r="UNC17" s="383"/>
      <c r="UND17" s="383"/>
      <c r="UNE17" s="383"/>
      <c r="UNF17" s="383"/>
      <c r="UNG17" s="383"/>
      <c r="UNH17" s="383"/>
      <c r="UNI17" s="383"/>
      <c r="UNJ17" s="383"/>
      <c r="UNK17" s="383"/>
      <c r="UNL17" s="383"/>
      <c r="UNM17" s="383"/>
      <c r="UNN17" s="383"/>
      <c r="UNO17" s="383"/>
      <c r="UNP17" s="383"/>
      <c r="UNQ17" s="383"/>
      <c r="UNR17" s="383"/>
      <c r="UNS17" s="383"/>
      <c r="UNT17" s="383"/>
      <c r="UNU17" s="383"/>
      <c r="UNV17" s="383"/>
      <c r="UNW17" s="383"/>
      <c r="UNX17" s="383"/>
      <c r="UNY17" s="383"/>
      <c r="UNZ17" s="383"/>
      <c r="UOA17" s="383"/>
      <c r="UOB17" s="383"/>
      <c r="UOC17" s="383"/>
      <c r="UOD17" s="383"/>
      <c r="UOE17" s="383"/>
      <c r="UOF17" s="383"/>
      <c r="UOG17" s="383"/>
      <c r="UOH17" s="383"/>
      <c r="UOI17" s="383"/>
      <c r="UOJ17" s="383"/>
      <c r="UOK17" s="383"/>
      <c r="UOL17" s="383"/>
      <c r="UOM17" s="383"/>
      <c r="UON17" s="383"/>
      <c r="UOO17" s="383"/>
      <c r="UOP17" s="383"/>
      <c r="UOQ17" s="383"/>
      <c r="UOR17" s="383"/>
      <c r="UOS17" s="383"/>
      <c r="UOT17" s="383"/>
      <c r="UOU17" s="383"/>
      <c r="UOV17" s="383"/>
      <c r="UOW17" s="383"/>
      <c r="UOX17" s="383"/>
      <c r="UOY17" s="383"/>
      <c r="UOZ17" s="383"/>
      <c r="UPA17" s="383"/>
      <c r="UPB17" s="383"/>
      <c r="UPC17" s="383"/>
      <c r="UPD17" s="383"/>
      <c r="UPE17" s="383"/>
      <c r="UPF17" s="383"/>
      <c r="UPG17" s="383"/>
      <c r="UPH17" s="383"/>
      <c r="UPI17" s="383"/>
      <c r="UPJ17" s="383"/>
      <c r="UPK17" s="383"/>
      <c r="UPL17" s="383"/>
      <c r="UPM17" s="383"/>
      <c r="UPN17" s="383"/>
      <c r="UPO17" s="383"/>
      <c r="UPP17" s="383"/>
      <c r="UPQ17" s="383"/>
      <c r="UPR17" s="383"/>
      <c r="UPS17" s="383"/>
      <c r="UPT17" s="383"/>
      <c r="UPU17" s="383"/>
      <c r="UPV17" s="383"/>
      <c r="UPW17" s="383"/>
      <c r="UPX17" s="383"/>
      <c r="UPY17" s="383"/>
      <c r="UPZ17" s="383"/>
      <c r="UQA17" s="383"/>
      <c r="UQB17" s="383"/>
      <c r="UQC17" s="383"/>
      <c r="UQD17" s="383"/>
      <c r="UQE17" s="383"/>
      <c r="UQF17" s="383"/>
      <c r="UQG17" s="383"/>
      <c r="UQH17" s="383"/>
      <c r="UQI17" s="383"/>
      <c r="UQJ17" s="383"/>
      <c r="UQK17" s="383"/>
      <c r="UQL17" s="383"/>
      <c r="UQM17" s="383"/>
      <c r="UQN17" s="383"/>
      <c r="UQO17" s="383"/>
      <c r="UQP17" s="383"/>
      <c r="UQQ17" s="383"/>
      <c r="UQR17" s="383"/>
      <c r="UQS17" s="383"/>
      <c r="UQT17" s="383"/>
      <c r="UQU17" s="383"/>
      <c r="UQV17" s="383"/>
      <c r="UQW17" s="383"/>
      <c r="UQX17" s="383"/>
      <c r="UQY17" s="383"/>
      <c r="UQZ17" s="383"/>
      <c r="URA17" s="383"/>
      <c r="URB17" s="383"/>
      <c r="URC17" s="383"/>
      <c r="URD17" s="383"/>
      <c r="URE17" s="383"/>
      <c r="URF17" s="383"/>
      <c r="URG17" s="383"/>
      <c r="URH17" s="383"/>
      <c r="URI17" s="383"/>
      <c r="URJ17" s="383"/>
      <c r="URK17" s="383"/>
      <c r="URL17" s="383"/>
      <c r="URM17" s="383"/>
      <c r="URN17" s="383"/>
      <c r="URO17" s="383"/>
      <c r="URP17" s="383"/>
      <c r="URQ17" s="383"/>
      <c r="URR17" s="383"/>
      <c r="URS17" s="383"/>
      <c r="URT17" s="383"/>
      <c r="URU17" s="383"/>
      <c r="URV17" s="383"/>
      <c r="URW17" s="383"/>
      <c r="URX17" s="383"/>
      <c r="URY17" s="383"/>
      <c r="URZ17" s="383"/>
      <c r="USA17" s="383"/>
      <c r="USB17" s="383"/>
      <c r="USC17" s="383"/>
      <c r="USD17" s="383"/>
      <c r="USE17" s="383"/>
      <c r="USF17" s="383"/>
      <c r="USG17" s="383"/>
      <c r="USH17" s="383"/>
      <c r="USI17" s="383"/>
      <c r="USJ17" s="383"/>
      <c r="USK17" s="383"/>
      <c r="USL17" s="383"/>
      <c r="USM17" s="383"/>
      <c r="USN17" s="383"/>
      <c r="USO17" s="383"/>
      <c r="USP17" s="383"/>
      <c r="USQ17" s="383"/>
      <c r="USR17" s="383"/>
      <c r="USS17" s="383"/>
      <c r="UST17" s="383"/>
      <c r="USU17" s="383"/>
      <c r="USV17" s="383"/>
      <c r="USW17" s="383"/>
      <c r="USX17" s="383"/>
      <c r="USY17" s="383"/>
      <c r="USZ17" s="383"/>
      <c r="UTA17" s="383"/>
      <c r="UTB17" s="383"/>
      <c r="UTC17" s="383"/>
      <c r="UTD17" s="383"/>
      <c r="UTE17" s="383"/>
      <c r="UTF17" s="383"/>
      <c r="UTG17" s="383"/>
      <c r="UTH17" s="383"/>
      <c r="UTI17" s="383"/>
      <c r="UTJ17" s="383"/>
      <c r="UTK17" s="383"/>
      <c r="UTL17" s="383"/>
      <c r="UTM17" s="383"/>
      <c r="UTN17" s="383"/>
      <c r="UTO17" s="383"/>
      <c r="UTP17" s="383"/>
      <c r="UTQ17" s="383"/>
      <c r="UTR17" s="383"/>
      <c r="UTS17" s="383"/>
      <c r="UTT17" s="383"/>
      <c r="UTU17" s="383"/>
      <c r="UTV17" s="383"/>
      <c r="UTW17" s="383"/>
      <c r="UTX17" s="383"/>
      <c r="UTY17" s="383"/>
      <c r="UTZ17" s="383"/>
      <c r="UUA17" s="383"/>
      <c r="UUB17" s="383"/>
      <c r="UUC17" s="383"/>
      <c r="UUD17" s="383"/>
      <c r="UUE17" s="383"/>
      <c r="UUF17" s="383"/>
      <c r="UUG17" s="383"/>
      <c r="UUH17" s="383"/>
      <c r="UUI17" s="383"/>
      <c r="UUJ17" s="383"/>
      <c r="UUK17" s="383"/>
      <c r="UUL17" s="383"/>
      <c r="UUM17" s="383"/>
      <c r="UUN17" s="383"/>
      <c r="UUO17" s="383"/>
      <c r="UUP17" s="383"/>
      <c r="UUQ17" s="383"/>
      <c r="UUR17" s="383"/>
      <c r="UUS17" s="383"/>
      <c r="UUT17" s="383"/>
      <c r="UUU17" s="383"/>
      <c r="UUV17" s="383"/>
      <c r="UUW17" s="383"/>
      <c r="UUX17" s="383"/>
      <c r="UUY17" s="383"/>
      <c r="UUZ17" s="383"/>
      <c r="UVA17" s="383"/>
      <c r="UVB17" s="383"/>
      <c r="UVC17" s="383"/>
      <c r="UVD17" s="383"/>
      <c r="UVE17" s="383"/>
      <c r="UVF17" s="383"/>
      <c r="UVG17" s="383"/>
      <c r="UVH17" s="383"/>
      <c r="UVI17" s="383"/>
      <c r="UVJ17" s="383"/>
      <c r="UVK17" s="383"/>
      <c r="UVL17" s="383"/>
      <c r="UVM17" s="383"/>
      <c r="UVN17" s="383"/>
      <c r="UVO17" s="383"/>
      <c r="UVP17" s="383"/>
      <c r="UVQ17" s="383"/>
      <c r="UVR17" s="383"/>
      <c r="UVS17" s="383"/>
      <c r="UVT17" s="383"/>
      <c r="UVU17" s="383"/>
      <c r="UVV17" s="383"/>
      <c r="UVW17" s="383"/>
      <c r="UVX17" s="383"/>
      <c r="UVY17" s="383"/>
      <c r="UVZ17" s="383"/>
      <c r="UWA17" s="383"/>
      <c r="UWB17" s="383"/>
      <c r="UWC17" s="383"/>
      <c r="UWD17" s="383"/>
      <c r="UWE17" s="383"/>
      <c r="UWF17" s="383"/>
      <c r="UWG17" s="383"/>
      <c r="UWH17" s="383"/>
      <c r="UWI17" s="383"/>
      <c r="UWJ17" s="383"/>
      <c r="UWK17" s="383"/>
      <c r="UWL17" s="383"/>
      <c r="UWM17" s="383"/>
      <c r="UWN17" s="383"/>
      <c r="UWO17" s="383"/>
      <c r="UWP17" s="383"/>
      <c r="UWQ17" s="383"/>
      <c r="UWR17" s="383"/>
      <c r="UWS17" s="383"/>
      <c r="UWT17" s="383"/>
      <c r="UWU17" s="383"/>
      <c r="UWV17" s="383"/>
      <c r="UWW17" s="383"/>
      <c r="UWX17" s="383"/>
      <c r="UWY17" s="383"/>
      <c r="UWZ17" s="383"/>
      <c r="UXA17" s="383"/>
      <c r="UXB17" s="383"/>
      <c r="UXC17" s="383"/>
      <c r="UXD17" s="383"/>
      <c r="UXE17" s="383"/>
      <c r="UXF17" s="383"/>
      <c r="UXG17" s="383"/>
      <c r="UXH17" s="383"/>
      <c r="UXI17" s="383"/>
      <c r="UXJ17" s="383"/>
      <c r="UXK17" s="383"/>
      <c r="UXL17" s="383"/>
      <c r="UXM17" s="383"/>
      <c r="UXN17" s="383"/>
      <c r="UXO17" s="383"/>
      <c r="UXP17" s="383"/>
      <c r="UXQ17" s="383"/>
      <c r="UXR17" s="383"/>
      <c r="UXS17" s="383"/>
      <c r="UXT17" s="383"/>
      <c r="UXU17" s="383"/>
      <c r="UXV17" s="383"/>
      <c r="UXW17" s="383"/>
      <c r="UXX17" s="383"/>
      <c r="UXY17" s="383"/>
      <c r="UXZ17" s="383"/>
      <c r="UYA17" s="383"/>
      <c r="UYB17" s="383"/>
      <c r="UYC17" s="383"/>
      <c r="UYD17" s="383"/>
      <c r="UYE17" s="383"/>
      <c r="UYF17" s="383"/>
      <c r="UYG17" s="383"/>
      <c r="UYH17" s="383"/>
      <c r="UYI17" s="383"/>
      <c r="UYJ17" s="383"/>
      <c r="UYK17" s="383"/>
      <c r="UYL17" s="383"/>
      <c r="UYM17" s="383"/>
      <c r="UYN17" s="383"/>
      <c r="UYO17" s="383"/>
      <c r="UYP17" s="383"/>
      <c r="UYQ17" s="383"/>
      <c r="UYR17" s="383"/>
      <c r="UYS17" s="383"/>
      <c r="UYT17" s="383"/>
      <c r="UYU17" s="383"/>
      <c r="UYV17" s="383"/>
      <c r="UYW17" s="383"/>
      <c r="UYX17" s="383"/>
      <c r="UYY17" s="383"/>
      <c r="UYZ17" s="383"/>
      <c r="UZA17" s="383"/>
      <c r="UZB17" s="383"/>
      <c r="UZC17" s="383"/>
      <c r="UZD17" s="383"/>
      <c r="UZE17" s="383"/>
      <c r="UZF17" s="383"/>
      <c r="UZG17" s="383"/>
      <c r="UZH17" s="383"/>
      <c r="UZI17" s="383"/>
      <c r="UZJ17" s="383"/>
      <c r="UZK17" s="383"/>
      <c r="UZL17" s="383"/>
      <c r="UZM17" s="383"/>
      <c r="UZN17" s="383"/>
      <c r="UZO17" s="383"/>
      <c r="UZP17" s="383"/>
      <c r="UZQ17" s="383"/>
      <c r="UZR17" s="383"/>
      <c r="UZS17" s="383"/>
      <c r="UZT17" s="383"/>
      <c r="UZU17" s="383"/>
      <c r="UZV17" s="383"/>
      <c r="UZW17" s="383"/>
      <c r="UZX17" s="383"/>
      <c r="UZY17" s="383"/>
      <c r="UZZ17" s="383"/>
      <c r="VAA17" s="383"/>
      <c r="VAB17" s="383"/>
      <c r="VAC17" s="383"/>
      <c r="VAD17" s="383"/>
      <c r="VAE17" s="383"/>
      <c r="VAF17" s="383"/>
      <c r="VAG17" s="383"/>
      <c r="VAH17" s="383"/>
      <c r="VAI17" s="383"/>
      <c r="VAJ17" s="383"/>
      <c r="VAK17" s="383"/>
      <c r="VAL17" s="383"/>
      <c r="VAM17" s="383"/>
      <c r="VAN17" s="383"/>
      <c r="VAO17" s="383"/>
      <c r="VAP17" s="383"/>
      <c r="VAQ17" s="383"/>
      <c r="VAR17" s="383"/>
      <c r="VAS17" s="383"/>
      <c r="VAT17" s="383"/>
      <c r="VAU17" s="383"/>
      <c r="VAV17" s="383"/>
      <c r="VAW17" s="383"/>
      <c r="VAX17" s="383"/>
      <c r="VAY17" s="383"/>
      <c r="VAZ17" s="383"/>
      <c r="VBA17" s="383"/>
      <c r="VBB17" s="383"/>
      <c r="VBC17" s="383"/>
      <c r="VBD17" s="383"/>
      <c r="VBE17" s="383"/>
      <c r="VBF17" s="383"/>
      <c r="VBG17" s="383"/>
      <c r="VBH17" s="383"/>
      <c r="VBI17" s="383"/>
      <c r="VBJ17" s="383"/>
      <c r="VBK17" s="383"/>
      <c r="VBL17" s="383"/>
      <c r="VBM17" s="383"/>
      <c r="VBN17" s="383"/>
      <c r="VBO17" s="383"/>
      <c r="VBP17" s="383"/>
      <c r="VBQ17" s="383"/>
      <c r="VBR17" s="383"/>
      <c r="VBS17" s="383"/>
      <c r="VBT17" s="383"/>
      <c r="VBU17" s="383"/>
      <c r="VBV17" s="383"/>
      <c r="VBW17" s="383"/>
      <c r="VBX17" s="383"/>
      <c r="VBY17" s="383"/>
      <c r="VBZ17" s="383"/>
      <c r="VCA17" s="383"/>
      <c r="VCB17" s="383"/>
      <c r="VCC17" s="383"/>
      <c r="VCD17" s="383"/>
      <c r="VCE17" s="383"/>
      <c r="VCF17" s="383"/>
      <c r="VCG17" s="383"/>
      <c r="VCH17" s="383"/>
      <c r="VCI17" s="383"/>
      <c r="VCJ17" s="383"/>
      <c r="VCK17" s="383"/>
      <c r="VCL17" s="383"/>
      <c r="VCM17" s="383"/>
      <c r="VCN17" s="383"/>
      <c r="VCO17" s="383"/>
      <c r="VCP17" s="383"/>
      <c r="VCQ17" s="383"/>
      <c r="VCR17" s="383"/>
      <c r="VCS17" s="383"/>
      <c r="VCT17" s="383"/>
      <c r="VCU17" s="383"/>
      <c r="VCV17" s="383"/>
      <c r="VCW17" s="383"/>
      <c r="VCX17" s="383"/>
      <c r="VCY17" s="383"/>
      <c r="VCZ17" s="383"/>
      <c r="VDA17" s="383"/>
      <c r="VDB17" s="383"/>
      <c r="VDC17" s="383"/>
      <c r="VDD17" s="383"/>
      <c r="VDE17" s="383"/>
      <c r="VDF17" s="383"/>
      <c r="VDG17" s="383"/>
      <c r="VDH17" s="383"/>
      <c r="VDI17" s="383"/>
      <c r="VDJ17" s="383"/>
      <c r="VDK17" s="383"/>
      <c r="VDL17" s="383"/>
      <c r="VDM17" s="383"/>
      <c r="VDN17" s="383"/>
      <c r="VDO17" s="383"/>
      <c r="VDP17" s="383"/>
      <c r="VDQ17" s="383"/>
      <c r="VDR17" s="383"/>
      <c r="VDS17" s="383"/>
      <c r="VDT17" s="383"/>
      <c r="VDU17" s="383"/>
      <c r="VDV17" s="383"/>
      <c r="VDW17" s="383"/>
      <c r="VDX17" s="383"/>
      <c r="VDY17" s="383"/>
      <c r="VDZ17" s="383"/>
      <c r="VEA17" s="383"/>
      <c r="VEB17" s="383"/>
      <c r="VEC17" s="383"/>
      <c r="VED17" s="383"/>
      <c r="VEE17" s="383"/>
      <c r="VEF17" s="383"/>
      <c r="VEG17" s="383"/>
      <c r="VEH17" s="383"/>
      <c r="VEI17" s="383"/>
      <c r="VEJ17" s="383"/>
      <c r="VEK17" s="383"/>
      <c r="VEL17" s="383"/>
      <c r="VEM17" s="383"/>
      <c r="VEN17" s="383"/>
      <c r="VEO17" s="383"/>
      <c r="VEP17" s="383"/>
      <c r="VEQ17" s="383"/>
      <c r="VER17" s="383"/>
      <c r="VES17" s="383"/>
      <c r="VET17" s="383"/>
      <c r="VEU17" s="383"/>
      <c r="VEV17" s="383"/>
      <c r="VEW17" s="383"/>
      <c r="VEX17" s="383"/>
      <c r="VEY17" s="383"/>
      <c r="VEZ17" s="383"/>
      <c r="VFA17" s="383"/>
      <c r="VFB17" s="383"/>
      <c r="VFC17" s="383"/>
      <c r="VFD17" s="383"/>
      <c r="VFE17" s="383"/>
      <c r="VFF17" s="383"/>
      <c r="VFG17" s="383"/>
      <c r="VFH17" s="383"/>
      <c r="VFI17" s="383"/>
      <c r="VFJ17" s="383"/>
      <c r="VFK17" s="383"/>
      <c r="VFL17" s="383"/>
      <c r="VFM17" s="383"/>
      <c r="VFN17" s="383"/>
      <c r="VFO17" s="383"/>
      <c r="VFP17" s="383"/>
      <c r="VFQ17" s="383"/>
      <c r="VFR17" s="383"/>
      <c r="VFS17" s="383"/>
      <c r="VFT17" s="383"/>
      <c r="VFU17" s="383"/>
      <c r="VFV17" s="383"/>
      <c r="VFW17" s="383"/>
      <c r="VFX17" s="383"/>
      <c r="VFY17" s="383"/>
      <c r="VFZ17" s="383"/>
      <c r="VGA17" s="383"/>
      <c r="VGB17" s="383"/>
      <c r="VGC17" s="383"/>
      <c r="VGD17" s="383"/>
      <c r="VGE17" s="383"/>
      <c r="VGF17" s="383"/>
      <c r="VGG17" s="383"/>
      <c r="VGH17" s="383"/>
      <c r="VGI17" s="383"/>
      <c r="VGJ17" s="383"/>
      <c r="VGK17" s="383"/>
      <c r="VGL17" s="383"/>
      <c r="VGM17" s="383"/>
      <c r="VGN17" s="383"/>
      <c r="VGO17" s="383"/>
      <c r="VGP17" s="383"/>
      <c r="VGQ17" s="383"/>
      <c r="VGR17" s="383"/>
      <c r="VGS17" s="383"/>
      <c r="VGT17" s="383"/>
      <c r="VGU17" s="383"/>
      <c r="VGV17" s="383"/>
      <c r="VGW17" s="383"/>
      <c r="VGX17" s="383"/>
      <c r="VGY17" s="383"/>
      <c r="VGZ17" s="383"/>
      <c r="VHA17" s="383"/>
      <c r="VHB17" s="383"/>
      <c r="VHC17" s="383"/>
      <c r="VHD17" s="383"/>
      <c r="VHE17" s="383"/>
      <c r="VHF17" s="383"/>
      <c r="VHG17" s="383"/>
      <c r="VHH17" s="383"/>
      <c r="VHI17" s="383"/>
      <c r="VHJ17" s="383"/>
      <c r="VHK17" s="383"/>
      <c r="VHL17" s="383"/>
      <c r="VHM17" s="383"/>
      <c r="VHN17" s="383"/>
      <c r="VHO17" s="383"/>
      <c r="VHP17" s="383"/>
      <c r="VHQ17" s="383"/>
      <c r="VHR17" s="383"/>
      <c r="VHS17" s="383"/>
      <c r="VHT17" s="383"/>
      <c r="VHU17" s="383"/>
      <c r="VHV17" s="383"/>
      <c r="VHW17" s="383"/>
      <c r="VHX17" s="383"/>
      <c r="VHY17" s="383"/>
      <c r="VHZ17" s="383"/>
      <c r="VIA17" s="383"/>
      <c r="VIB17" s="383"/>
      <c r="VIC17" s="383"/>
      <c r="VID17" s="383"/>
      <c r="VIE17" s="383"/>
      <c r="VIF17" s="383"/>
      <c r="VIG17" s="383"/>
      <c r="VIH17" s="383"/>
      <c r="VII17" s="383"/>
      <c r="VIJ17" s="383"/>
      <c r="VIK17" s="383"/>
      <c r="VIL17" s="383"/>
      <c r="VIM17" s="383"/>
      <c r="VIN17" s="383"/>
      <c r="VIO17" s="383"/>
      <c r="VIP17" s="383"/>
      <c r="VIQ17" s="383"/>
      <c r="VIR17" s="383"/>
      <c r="VIS17" s="383"/>
      <c r="VIT17" s="383"/>
      <c r="VIU17" s="383"/>
      <c r="VIV17" s="383"/>
      <c r="VIW17" s="383"/>
      <c r="VIX17" s="383"/>
      <c r="VIY17" s="383"/>
      <c r="VIZ17" s="383"/>
      <c r="VJA17" s="383"/>
      <c r="VJB17" s="383"/>
      <c r="VJC17" s="383"/>
      <c r="VJD17" s="383"/>
      <c r="VJE17" s="383"/>
      <c r="VJF17" s="383"/>
      <c r="VJG17" s="383"/>
      <c r="VJH17" s="383"/>
      <c r="VJI17" s="383"/>
      <c r="VJJ17" s="383"/>
      <c r="VJK17" s="383"/>
      <c r="VJL17" s="383"/>
      <c r="VJM17" s="383"/>
      <c r="VJN17" s="383"/>
      <c r="VJO17" s="383"/>
      <c r="VJP17" s="383"/>
      <c r="VJQ17" s="383"/>
      <c r="VJR17" s="383"/>
      <c r="VJS17" s="383"/>
      <c r="VJT17" s="383"/>
      <c r="VJU17" s="383"/>
      <c r="VJV17" s="383"/>
      <c r="VJW17" s="383"/>
      <c r="VJX17" s="383"/>
      <c r="VJY17" s="383"/>
      <c r="VJZ17" s="383"/>
      <c r="VKA17" s="383"/>
      <c r="VKB17" s="383"/>
      <c r="VKC17" s="383"/>
      <c r="VKD17" s="383"/>
      <c r="VKE17" s="383"/>
      <c r="VKF17" s="383"/>
      <c r="VKG17" s="383"/>
      <c r="VKH17" s="383"/>
      <c r="VKI17" s="383"/>
      <c r="VKJ17" s="383"/>
      <c r="VKK17" s="383"/>
      <c r="VKL17" s="383"/>
      <c r="VKM17" s="383"/>
      <c r="VKN17" s="383"/>
      <c r="VKO17" s="383"/>
      <c r="VKP17" s="383"/>
      <c r="VKQ17" s="383"/>
      <c r="VKR17" s="383"/>
      <c r="VKS17" s="383"/>
      <c r="VKT17" s="383"/>
      <c r="VKU17" s="383"/>
      <c r="VKV17" s="383"/>
      <c r="VKW17" s="383"/>
      <c r="VKX17" s="383"/>
      <c r="VKY17" s="383"/>
      <c r="VKZ17" s="383"/>
      <c r="VLA17" s="383"/>
      <c r="VLB17" s="383"/>
      <c r="VLC17" s="383"/>
      <c r="VLD17" s="383"/>
      <c r="VLE17" s="383"/>
      <c r="VLF17" s="383"/>
      <c r="VLG17" s="383"/>
      <c r="VLH17" s="383"/>
      <c r="VLI17" s="383"/>
      <c r="VLJ17" s="383"/>
      <c r="VLK17" s="383"/>
      <c r="VLL17" s="383"/>
      <c r="VLM17" s="383"/>
      <c r="VLN17" s="383"/>
      <c r="VLO17" s="383"/>
      <c r="VLP17" s="383"/>
      <c r="VLQ17" s="383"/>
      <c r="VLR17" s="383"/>
      <c r="VLS17" s="383"/>
      <c r="VLT17" s="383"/>
      <c r="VLU17" s="383"/>
      <c r="VLV17" s="383"/>
      <c r="VLW17" s="383"/>
      <c r="VLX17" s="383"/>
      <c r="VLY17" s="383"/>
      <c r="VLZ17" s="383"/>
      <c r="VMA17" s="383"/>
      <c r="VMB17" s="383"/>
      <c r="VMC17" s="383"/>
      <c r="VMD17" s="383"/>
      <c r="VME17" s="383"/>
      <c r="VMF17" s="383"/>
      <c r="VMG17" s="383"/>
      <c r="VMH17" s="383"/>
      <c r="VMI17" s="383"/>
      <c r="VMJ17" s="383"/>
      <c r="VMK17" s="383"/>
      <c r="VML17" s="383"/>
      <c r="VMM17" s="383"/>
      <c r="VMN17" s="383"/>
      <c r="VMO17" s="383"/>
      <c r="VMP17" s="383"/>
      <c r="VMQ17" s="383"/>
      <c r="VMR17" s="383"/>
      <c r="VMS17" s="383"/>
      <c r="VMT17" s="383"/>
      <c r="VMU17" s="383"/>
      <c r="VMV17" s="383"/>
      <c r="VMW17" s="383"/>
      <c r="VMX17" s="383"/>
      <c r="VMY17" s="383"/>
      <c r="VMZ17" s="383"/>
      <c r="VNA17" s="383"/>
      <c r="VNB17" s="383"/>
      <c r="VNC17" s="383"/>
      <c r="VND17" s="383"/>
      <c r="VNE17" s="383"/>
      <c r="VNF17" s="383"/>
      <c r="VNG17" s="383"/>
      <c r="VNH17" s="383"/>
      <c r="VNI17" s="383"/>
      <c r="VNJ17" s="383"/>
      <c r="VNK17" s="383"/>
      <c r="VNL17" s="383"/>
      <c r="VNM17" s="383"/>
      <c r="VNN17" s="383"/>
      <c r="VNO17" s="383"/>
      <c r="VNP17" s="383"/>
      <c r="VNQ17" s="383"/>
      <c r="VNR17" s="383"/>
      <c r="VNS17" s="383"/>
      <c r="VNT17" s="383"/>
      <c r="VNU17" s="383"/>
      <c r="VNV17" s="383"/>
      <c r="VNW17" s="383"/>
      <c r="VNX17" s="383"/>
      <c r="VNY17" s="383"/>
      <c r="VNZ17" s="383"/>
      <c r="VOA17" s="383"/>
      <c r="VOB17" s="383"/>
      <c r="VOC17" s="383"/>
      <c r="VOD17" s="383"/>
      <c r="VOE17" s="383"/>
      <c r="VOF17" s="383"/>
      <c r="VOG17" s="383"/>
      <c r="VOH17" s="383"/>
      <c r="VOI17" s="383"/>
      <c r="VOJ17" s="383"/>
      <c r="VOK17" s="383"/>
      <c r="VOL17" s="383"/>
      <c r="VOM17" s="383"/>
      <c r="VON17" s="383"/>
      <c r="VOO17" s="383"/>
      <c r="VOP17" s="383"/>
      <c r="VOQ17" s="383"/>
      <c r="VOR17" s="383"/>
      <c r="VOS17" s="383"/>
      <c r="VOT17" s="383"/>
      <c r="VOU17" s="383"/>
      <c r="VOV17" s="383"/>
      <c r="VOW17" s="383"/>
      <c r="VOX17" s="383"/>
      <c r="VOY17" s="383"/>
      <c r="VOZ17" s="383"/>
      <c r="VPA17" s="383"/>
      <c r="VPB17" s="383"/>
      <c r="VPC17" s="383"/>
      <c r="VPD17" s="383"/>
      <c r="VPE17" s="383"/>
      <c r="VPF17" s="383"/>
      <c r="VPG17" s="383"/>
      <c r="VPH17" s="383"/>
      <c r="VPI17" s="383"/>
      <c r="VPJ17" s="383"/>
      <c r="VPK17" s="383"/>
      <c r="VPL17" s="383"/>
      <c r="VPM17" s="383"/>
      <c r="VPN17" s="383"/>
      <c r="VPO17" s="383"/>
      <c r="VPP17" s="383"/>
      <c r="VPQ17" s="383"/>
      <c r="VPR17" s="383"/>
      <c r="VPS17" s="383"/>
      <c r="VPT17" s="383"/>
      <c r="VPU17" s="383"/>
      <c r="VPV17" s="383"/>
      <c r="VPW17" s="383"/>
      <c r="VPX17" s="383"/>
      <c r="VPY17" s="383"/>
      <c r="VPZ17" s="383"/>
      <c r="VQA17" s="383"/>
      <c r="VQB17" s="383"/>
      <c r="VQC17" s="383"/>
      <c r="VQD17" s="383"/>
      <c r="VQE17" s="383"/>
      <c r="VQF17" s="383"/>
      <c r="VQG17" s="383"/>
      <c r="VQH17" s="383"/>
      <c r="VQI17" s="383"/>
      <c r="VQJ17" s="383"/>
      <c r="VQK17" s="383"/>
      <c r="VQL17" s="383"/>
      <c r="VQM17" s="383"/>
      <c r="VQN17" s="383"/>
      <c r="VQO17" s="383"/>
      <c r="VQP17" s="383"/>
      <c r="VQQ17" s="383"/>
      <c r="VQR17" s="383"/>
      <c r="VQS17" s="383"/>
      <c r="VQT17" s="383"/>
      <c r="VQU17" s="383"/>
      <c r="VQV17" s="383"/>
      <c r="VQW17" s="383"/>
      <c r="VQX17" s="383"/>
      <c r="VQY17" s="383"/>
      <c r="VQZ17" s="383"/>
      <c r="VRA17" s="383"/>
      <c r="VRB17" s="383"/>
      <c r="VRC17" s="383"/>
      <c r="VRD17" s="383"/>
      <c r="VRE17" s="383"/>
      <c r="VRF17" s="383"/>
      <c r="VRG17" s="383"/>
      <c r="VRH17" s="383"/>
      <c r="VRI17" s="383"/>
      <c r="VRJ17" s="383"/>
      <c r="VRK17" s="383"/>
      <c r="VRL17" s="383"/>
      <c r="VRM17" s="383"/>
      <c r="VRN17" s="383"/>
      <c r="VRO17" s="383"/>
      <c r="VRP17" s="383"/>
      <c r="VRQ17" s="383"/>
      <c r="VRR17" s="383"/>
      <c r="VRS17" s="383"/>
      <c r="VRT17" s="383"/>
      <c r="VRU17" s="383"/>
      <c r="VRV17" s="383"/>
      <c r="VRW17" s="383"/>
      <c r="VRX17" s="383"/>
      <c r="VRY17" s="383"/>
      <c r="VRZ17" s="383"/>
      <c r="VSA17" s="383"/>
      <c r="VSB17" s="383"/>
      <c r="VSC17" s="383"/>
      <c r="VSD17" s="383"/>
      <c r="VSE17" s="383"/>
      <c r="VSF17" s="383"/>
      <c r="VSG17" s="383"/>
      <c r="VSH17" s="383"/>
      <c r="VSI17" s="383"/>
      <c r="VSJ17" s="383"/>
      <c r="VSK17" s="383"/>
      <c r="VSL17" s="383"/>
      <c r="VSM17" s="383"/>
      <c r="VSN17" s="383"/>
      <c r="VSO17" s="383"/>
      <c r="VSP17" s="383"/>
      <c r="VSQ17" s="383"/>
      <c r="VSR17" s="383"/>
      <c r="VSS17" s="383"/>
      <c r="VST17" s="383"/>
      <c r="VSU17" s="383"/>
      <c r="VSV17" s="383"/>
      <c r="VSW17" s="383"/>
      <c r="VSX17" s="383"/>
      <c r="VSY17" s="383"/>
      <c r="VSZ17" s="383"/>
      <c r="VTA17" s="383"/>
      <c r="VTB17" s="383"/>
      <c r="VTC17" s="383"/>
      <c r="VTD17" s="383"/>
      <c r="VTE17" s="383"/>
      <c r="VTF17" s="383"/>
      <c r="VTG17" s="383"/>
      <c r="VTH17" s="383"/>
      <c r="VTI17" s="383"/>
      <c r="VTJ17" s="383"/>
      <c r="VTK17" s="383"/>
      <c r="VTL17" s="383"/>
      <c r="VTM17" s="383"/>
      <c r="VTN17" s="383"/>
      <c r="VTO17" s="383"/>
      <c r="VTP17" s="383"/>
      <c r="VTQ17" s="383"/>
      <c r="VTR17" s="383"/>
      <c r="VTS17" s="383"/>
      <c r="VTT17" s="383"/>
      <c r="VTU17" s="383"/>
      <c r="VTV17" s="383"/>
      <c r="VTW17" s="383"/>
      <c r="VTX17" s="383"/>
      <c r="VTY17" s="383"/>
      <c r="VTZ17" s="383"/>
      <c r="VUA17" s="383"/>
      <c r="VUB17" s="383"/>
      <c r="VUC17" s="383"/>
      <c r="VUD17" s="383"/>
      <c r="VUE17" s="383"/>
      <c r="VUF17" s="383"/>
      <c r="VUG17" s="383"/>
      <c r="VUH17" s="383"/>
      <c r="VUI17" s="383"/>
      <c r="VUJ17" s="383"/>
      <c r="VUK17" s="383"/>
      <c r="VUL17" s="383"/>
      <c r="VUM17" s="383"/>
      <c r="VUN17" s="383"/>
      <c r="VUO17" s="383"/>
      <c r="VUP17" s="383"/>
      <c r="VUQ17" s="383"/>
      <c r="VUR17" s="383"/>
      <c r="VUS17" s="383"/>
      <c r="VUT17" s="383"/>
      <c r="VUU17" s="383"/>
      <c r="VUV17" s="383"/>
      <c r="VUW17" s="383"/>
      <c r="VUX17" s="383"/>
      <c r="VUY17" s="383"/>
      <c r="VUZ17" s="383"/>
      <c r="VVA17" s="383"/>
      <c r="VVB17" s="383"/>
      <c r="VVC17" s="383"/>
      <c r="VVD17" s="383"/>
      <c r="VVE17" s="383"/>
      <c r="VVF17" s="383"/>
      <c r="VVG17" s="383"/>
      <c r="VVH17" s="383"/>
      <c r="VVI17" s="383"/>
      <c r="VVJ17" s="383"/>
      <c r="VVK17" s="383"/>
      <c r="VVL17" s="383"/>
      <c r="VVM17" s="383"/>
      <c r="VVN17" s="383"/>
      <c r="VVO17" s="383"/>
      <c r="VVP17" s="383"/>
      <c r="VVQ17" s="383"/>
      <c r="VVR17" s="383"/>
      <c r="VVS17" s="383"/>
      <c r="VVT17" s="383"/>
      <c r="VVU17" s="383"/>
      <c r="VVV17" s="383"/>
      <c r="VVW17" s="383"/>
      <c r="VVX17" s="383"/>
      <c r="VVY17" s="383"/>
      <c r="VVZ17" s="383"/>
      <c r="VWA17" s="383"/>
      <c r="VWB17" s="383"/>
      <c r="VWC17" s="383"/>
      <c r="VWD17" s="383"/>
      <c r="VWE17" s="383"/>
      <c r="VWF17" s="383"/>
      <c r="VWG17" s="383"/>
      <c r="VWH17" s="383"/>
      <c r="VWI17" s="383"/>
      <c r="VWJ17" s="383"/>
      <c r="VWK17" s="383"/>
      <c r="VWL17" s="383"/>
      <c r="VWM17" s="383"/>
      <c r="VWN17" s="383"/>
      <c r="VWO17" s="383"/>
      <c r="VWP17" s="383"/>
      <c r="VWQ17" s="383"/>
      <c r="VWR17" s="383"/>
      <c r="VWS17" s="383"/>
      <c r="VWT17" s="383"/>
      <c r="VWU17" s="383"/>
      <c r="VWV17" s="383"/>
      <c r="VWW17" s="383"/>
      <c r="VWX17" s="383"/>
      <c r="VWY17" s="383"/>
      <c r="VWZ17" s="383"/>
      <c r="VXA17" s="383"/>
      <c r="VXB17" s="383"/>
      <c r="VXC17" s="383"/>
      <c r="VXD17" s="383"/>
      <c r="VXE17" s="383"/>
      <c r="VXF17" s="383"/>
      <c r="VXG17" s="383"/>
      <c r="VXH17" s="383"/>
      <c r="VXI17" s="383"/>
      <c r="VXJ17" s="383"/>
      <c r="VXK17" s="383"/>
      <c r="VXL17" s="383"/>
      <c r="VXM17" s="383"/>
      <c r="VXN17" s="383"/>
      <c r="VXO17" s="383"/>
      <c r="VXP17" s="383"/>
      <c r="VXQ17" s="383"/>
      <c r="VXR17" s="383"/>
      <c r="VXS17" s="383"/>
      <c r="VXT17" s="383"/>
      <c r="VXU17" s="383"/>
      <c r="VXV17" s="383"/>
      <c r="VXW17" s="383"/>
      <c r="VXX17" s="383"/>
      <c r="VXY17" s="383"/>
      <c r="VXZ17" s="383"/>
      <c r="VYA17" s="383"/>
      <c r="VYB17" s="383"/>
      <c r="VYC17" s="383"/>
      <c r="VYD17" s="383"/>
      <c r="VYE17" s="383"/>
      <c r="VYF17" s="383"/>
      <c r="VYG17" s="383"/>
      <c r="VYH17" s="383"/>
      <c r="VYI17" s="383"/>
      <c r="VYJ17" s="383"/>
      <c r="VYK17" s="383"/>
      <c r="VYL17" s="383"/>
      <c r="VYM17" s="383"/>
      <c r="VYN17" s="383"/>
      <c r="VYO17" s="383"/>
      <c r="VYP17" s="383"/>
      <c r="VYQ17" s="383"/>
      <c r="VYR17" s="383"/>
      <c r="VYS17" s="383"/>
      <c r="VYT17" s="383"/>
      <c r="VYU17" s="383"/>
      <c r="VYV17" s="383"/>
      <c r="VYW17" s="383"/>
      <c r="VYX17" s="383"/>
      <c r="VYY17" s="383"/>
      <c r="VYZ17" s="383"/>
      <c r="VZA17" s="383"/>
      <c r="VZB17" s="383"/>
      <c r="VZC17" s="383"/>
      <c r="VZD17" s="383"/>
      <c r="VZE17" s="383"/>
      <c r="VZF17" s="383"/>
      <c r="VZG17" s="383"/>
      <c r="VZH17" s="383"/>
      <c r="VZI17" s="383"/>
      <c r="VZJ17" s="383"/>
      <c r="VZK17" s="383"/>
      <c r="VZL17" s="383"/>
      <c r="VZM17" s="383"/>
      <c r="VZN17" s="383"/>
      <c r="VZO17" s="383"/>
      <c r="VZP17" s="383"/>
      <c r="VZQ17" s="383"/>
      <c r="VZR17" s="383"/>
      <c r="VZS17" s="383"/>
      <c r="VZT17" s="383"/>
      <c r="VZU17" s="383"/>
      <c r="VZV17" s="383"/>
      <c r="VZW17" s="383"/>
      <c r="VZX17" s="383"/>
      <c r="VZY17" s="383"/>
      <c r="VZZ17" s="383"/>
      <c r="WAA17" s="383"/>
      <c r="WAB17" s="383"/>
      <c r="WAC17" s="383"/>
      <c r="WAD17" s="383"/>
      <c r="WAE17" s="383"/>
      <c r="WAF17" s="383"/>
      <c r="WAG17" s="383"/>
      <c r="WAH17" s="383"/>
      <c r="WAI17" s="383"/>
      <c r="WAJ17" s="383"/>
      <c r="WAK17" s="383"/>
      <c r="WAL17" s="383"/>
      <c r="WAM17" s="383"/>
      <c r="WAN17" s="383"/>
      <c r="WAO17" s="383"/>
      <c r="WAP17" s="383"/>
      <c r="WAQ17" s="383"/>
      <c r="WAR17" s="383"/>
      <c r="WAS17" s="383"/>
      <c r="WAT17" s="383"/>
      <c r="WAU17" s="383"/>
      <c r="WAV17" s="383"/>
      <c r="WAW17" s="383"/>
      <c r="WAX17" s="383"/>
      <c r="WAY17" s="383"/>
      <c r="WAZ17" s="383"/>
      <c r="WBA17" s="383"/>
      <c r="WBB17" s="383"/>
      <c r="WBC17" s="383"/>
      <c r="WBD17" s="383"/>
      <c r="WBE17" s="383"/>
      <c r="WBF17" s="383"/>
      <c r="WBG17" s="383"/>
      <c r="WBH17" s="383"/>
      <c r="WBI17" s="383"/>
      <c r="WBJ17" s="383"/>
      <c r="WBK17" s="383"/>
      <c r="WBL17" s="383"/>
      <c r="WBM17" s="383"/>
      <c r="WBN17" s="383"/>
      <c r="WBO17" s="383"/>
      <c r="WBP17" s="383"/>
      <c r="WBQ17" s="383"/>
      <c r="WBR17" s="383"/>
      <c r="WBS17" s="383"/>
      <c r="WBT17" s="383"/>
      <c r="WBU17" s="383"/>
      <c r="WBV17" s="383"/>
      <c r="WBW17" s="383"/>
      <c r="WBX17" s="383"/>
      <c r="WBY17" s="383"/>
      <c r="WBZ17" s="383"/>
      <c r="WCA17" s="383"/>
      <c r="WCB17" s="383"/>
      <c r="WCC17" s="383"/>
      <c r="WCD17" s="383"/>
      <c r="WCE17" s="383"/>
      <c r="WCF17" s="383"/>
      <c r="WCG17" s="383"/>
      <c r="WCH17" s="383"/>
      <c r="WCI17" s="383"/>
      <c r="WCJ17" s="383"/>
      <c r="WCK17" s="383"/>
      <c r="WCL17" s="383"/>
      <c r="WCM17" s="383"/>
      <c r="WCN17" s="383"/>
      <c r="WCO17" s="383"/>
      <c r="WCP17" s="383"/>
      <c r="WCQ17" s="383"/>
      <c r="WCR17" s="383"/>
      <c r="WCS17" s="383"/>
      <c r="WCT17" s="383"/>
      <c r="WCU17" s="383"/>
      <c r="WCV17" s="383"/>
      <c r="WCW17" s="383"/>
      <c r="WCX17" s="383"/>
      <c r="WCY17" s="383"/>
      <c r="WCZ17" s="383"/>
      <c r="WDA17" s="383"/>
      <c r="WDB17" s="383"/>
      <c r="WDC17" s="383"/>
      <c r="WDD17" s="383"/>
      <c r="WDE17" s="383"/>
      <c r="WDF17" s="383"/>
      <c r="WDG17" s="383"/>
      <c r="WDH17" s="383"/>
      <c r="WDI17" s="383"/>
      <c r="WDJ17" s="383"/>
      <c r="WDK17" s="383"/>
      <c r="WDL17" s="383"/>
      <c r="WDM17" s="383"/>
      <c r="WDN17" s="383"/>
      <c r="WDO17" s="383"/>
      <c r="WDP17" s="383"/>
      <c r="WDQ17" s="383"/>
      <c r="WDR17" s="383"/>
      <c r="WDS17" s="383"/>
      <c r="WDT17" s="383"/>
      <c r="WDU17" s="383"/>
      <c r="WDV17" s="383"/>
      <c r="WDW17" s="383"/>
      <c r="WDX17" s="383"/>
      <c r="WDY17" s="383"/>
      <c r="WDZ17" s="383"/>
      <c r="WEA17" s="383"/>
      <c r="WEB17" s="383"/>
      <c r="WEC17" s="383"/>
      <c r="WED17" s="383"/>
      <c r="WEE17" s="383"/>
      <c r="WEF17" s="383"/>
      <c r="WEG17" s="383"/>
      <c r="WEH17" s="383"/>
      <c r="WEI17" s="383"/>
      <c r="WEJ17" s="383"/>
      <c r="WEK17" s="383"/>
      <c r="WEL17" s="383"/>
      <c r="WEM17" s="383"/>
      <c r="WEN17" s="383"/>
      <c r="WEO17" s="383"/>
      <c r="WEP17" s="383"/>
      <c r="WEQ17" s="383"/>
      <c r="WER17" s="383"/>
      <c r="WES17" s="383"/>
      <c r="WET17" s="383"/>
      <c r="WEU17" s="383"/>
      <c r="WEV17" s="383"/>
      <c r="WEW17" s="383"/>
      <c r="WEX17" s="383"/>
      <c r="WEY17" s="383"/>
      <c r="WEZ17" s="383"/>
      <c r="WFA17" s="383"/>
      <c r="WFB17" s="383"/>
      <c r="WFC17" s="383"/>
      <c r="WFD17" s="383"/>
      <c r="WFE17" s="383"/>
      <c r="WFF17" s="383"/>
      <c r="WFG17" s="383"/>
      <c r="WFH17" s="383"/>
      <c r="WFI17" s="383"/>
      <c r="WFJ17" s="383"/>
      <c r="WFK17" s="383"/>
      <c r="WFL17" s="383"/>
      <c r="WFM17" s="383"/>
      <c r="WFN17" s="383"/>
      <c r="WFO17" s="383"/>
      <c r="WFP17" s="383"/>
      <c r="WFQ17" s="383"/>
      <c r="WFR17" s="383"/>
      <c r="WFS17" s="383"/>
      <c r="WFT17" s="383"/>
      <c r="WFU17" s="383"/>
      <c r="WFV17" s="383"/>
      <c r="WFW17" s="383"/>
      <c r="WFX17" s="383"/>
      <c r="WFY17" s="383"/>
      <c r="WFZ17" s="383"/>
      <c r="WGA17" s="383"/>
      <c r="WGB17" s="383"/>
      <c r="WGC17" s="383"/>
      <c r="WGD17" s="383"/>
      <c r="WGE17" s="383"/>
      <c r="WGF17" s="383"/>
      <c r="WGG17" s="383"/>
      <c r="WGH17" s="383"/>
      <c r="WGI17" s="383"/>
      <c r="WGJ17" s="383"/>
      <c r="WGK17" s="383"/>
      <c r="WGL17" s="383"/>
      <c r="WGM17" s="383"/>
      <c r="WGN17" s="383"/>
      <c r="WGO17" s="383"/>
      <c r="WGP17" s="383"/>
      <c r="WGQ17" s="383"/>
      <c r="WGR17" s="383"/>
      <c r="WGS17" s="383"/>
      <c r="WGT17" s="383"/>
      <c r="WGU17" s="383"/>
      <c r="WGV17" s="383"/>
      <c r="WGW17" s="383"/>
      <c r="WGX17" s="383"/>
      <c r="WGY17" s="383"/>
      <c r="WGZ17" s="383"/>
      <c r="WHA17" s="383"/>
      <c r="WHB17" s="383"/>
      <c r="WHC17" s="383"/>
      <c r="WHD17" s="383"/>
      <c r="WHE17" s="383"/>
      <c r="WHF17" s="383"/>
      <c r="WHG17" s="383"/>
      <c r="WHH17" s="383"/>
      <c r="WHI17" s="383"/>
      <c r="WHJ17" s="383"/>
      <c r="WHK17" s="383"/>
      <c r="WHL17" s="383"/>
      <c r="WHM17" s="383"/>
      <c r="WHN17" s="383"/>
      <c r="WHO17" s="383"/>
      <c r="WHP17" s="383"/>
      <c r="WHQ17" s="383"/>
      <c r="WHR17" s="383"/>
      <c r="WHS17" s="383"/>
      <c r="WHT17" s="383"/>
      <c r="WHU17" s="383"/>
      <c r="WHV17" s="383"/>
      <c r="WHW17" s="383"/>
      <c r="WHX17" s="383"/>
      <c r="WHY17" s="383"/>
      <c r="WHZ17" s="383"/>
      <c r="WIA17" s="383"/>
      <c r="WIB17" s="383"/>
      <c r="WIC17" s="383"/>
      <c r="WID17" s="383"/>
      <c r="WIE17" s="383"/>
      <c r="WIF17" s="383"/>
      <c r="WIG17" s="383"/>
      <c r="WIH17" s="383"/>
      <c r="WII17" s="383"/>
      <c r="WIJ17" s="383"/>
      <c r="WIK17" s="383"/>
      <c r="WIL17" s="383"/>
      <c r="WIM17" s="383"/>
      <c r="WIN17" s="383"/>
      <c r="WIO17" s="383"/>
      <c r="WIP17" s="383"/>
      <c r="WIQ17" s="383"/>
      <c r="WIR17" s="383"/>
      <c r="WIS17" s="383"/>
      <c r="WIT17" s="383"/>
      <c r="WIU17" s="383"/>
      <c r="WIV17" s="383"/>
      <c r="WIW17" s="383"/>
      <c r="WIX17" s="383"/>
      <c r="WIY17" s="383"/>
      <c r="WIZ17" s="383"/>
      <c r="WJA17" s="383"/>
      <c r="WJB17" s="383"/>
      <c r="WJC17" s="383"/>
      <c r="WJD17" s="383"/>
      <c r="WJE17" s="383"/>
      <c r="WJF17" s="383"/>
      <c r="WJG17" s="383"/>
      <c r="WJH17" s="383"/>
      <c r="WJI17" s="383"/>
      <c r="WJJ17" s="383"/>
      <c r="WJK17" s="383"/>
      <c r="WJL17" s="383"/>
      <c r="WJM17" s="383"/>
      <c r="WJN17" s="383"/>
      <c r="WJO17" s="383"/>
      <c r="WJP17" s="383"/>
      <c r="WJQ17" s="383"/>
      <c r="WJR17" s="383"/>
      <c r="WJS17" s="383"/>
      <c r="WJT17" s="383"/>
      <c r="WJU17" s="383"/>
      <c r="WJV17" s="383"/>
      <c r="WJW17" s="383"/>
      <c r="WJX17" s="383"/>
      <c r="WJY17" s="383"/>
      <c r="WJZ17" s="383"/>
      <c r="WKA17" s="383"/>
      <c r="WKB17" s="383"/>
      <c r="WKC17" s="383"/>
      <c r="WKD17" s="383"/>
      <c r="WKE17" s="383"/>
      <c r="WKF17" s="383"/>
      <c r="WKG17" s="383"/>
      <c r="WKH17" s="383"/>
      <c r="WKI17" s="383"/>
      <c r="WKJ17" s="383"/>
      <c r="WKK17" s="383"/>
      <c r="WKL17" s="383"/>
      <c r="WKM17" s="383"/>
      <c r="WKN17" s="383"/>
      <c r="WKO17" s="383"/>
      <c r="WKP17" s="383"/>
      <c r="WKQ17" s="383"/>
      <c r="WKR17" s="383"/>
      <c r="WKS17" s="383"/>
      <c r="WKT17" s="383"/>
      <c r="WKU17" s="383"/>
      <c r="WKV17" s="383"/>
      <c r="WKW17" s="383"/>
      <c r="WKX17" s="383"/>
      <c r="WKY17" s="383"/>
      <c r="WKZ17" s="383"/>
      <c r="WLA17" s="383"/>
      <c r="WLB17" s="383"/>
      <c r="WLC17" s="383"/>
      <c r="WLD17" s="383"/>
      <c r="WLE17" s="383"/>
      <c r="WLF17" s="383"/>
      <c r="WLG17" s="383"/>
      <c r="WLH17" s="383"/>
      <c r="WLI17" s="383"/>
      <c r="WLJ17" s="383"/>
      <c r="WLK17" s="383"/>
      <c r="WLL17" s="383"/>
      <c r="WLM17" s="383"/>
      <c r="WLN17" s="383"/>
      <c r="WLO17" s="383"/>
      <c r="WLP17" s="383"/>
      <c r="WLQ17" s="383"/>
      <c r="WLR17" s="383"/>
      <c r="WLS17" s="383"/>
      <c r="WLT17" s="383"/>
      <c r="WLU17" s="383"/>
      <c r="WLV17" s="383"/>
      <c r="WLW17" s="383"/>
      <c r="WLX17" s="383"/>
      <c r="WLY17" s="383"/>
      <c r="WLZ17" s="383"/>
      <c r="WMA17" s="383"/>
      <c r="WMB17" s="383"/>
      <c r="WMC17" s="383"/>
      <c r="WMD17" s="383"/>
      <c r="WME17" s="383"/>
      <c r="WMF17" s="383"/>
      <c r="WMG17" s="383"/>
      <c r="WMH17" s="383"/>
      <c r="WMI17" s="383"/>
      <c r="WMJ17" s="383"/>
      <c r="WMK17" s="383"/>
      <c r="WML17" s="383"/>
      <c r="WMM17" s="383"/>
      <c r="WMN17" s="383"/>
      <c r="WMO17" s="383"/>
      <c r="WMP17" s="383"/>
      <c r="WMQ17" s="383"/>
      <c r="WMR17" s="383"/>
      <c r="WMS17" s="383"/>
      <c r="WMT17" s="383"/>
      <c r="WMU17" s="383"/>
      <c r="WMV17" s="383"/>
      <c r="WMW17" s="383"/>
      <c r="WMX17" s="383"/>
      <c r="WMY17" s="383"/>
      <c r="WMZ17" s="383"/>
      <c r="WNA17" s="383"/>
      <c r="WNB17" s="383"/>
      <c r="WNC17" s="383"/>
      <c r="WND17" s="383"/>
      <c r="WNE17" s="383"/>
      <c r="WNF17" s="383"/>
      <c r="WNG17" s="383"/>
      <c r="WNH17" s="383"/>
      <c r="WNI17" s="383"/>
      <c r="WNJ17" s="383"/>
      <c r="WNK17" s="383"/>
      <c r="WNL17" s="383"/>
      <c r="WNM17" s="383"/>
      <c r="WNN17" s="383"/>
      <c r="WNO17" s="383"/>
      <c r="WNP17" s="383"/>
      <c r="WNQ17" s="383"/>
      <c r="WNR17" s="383"/>
      <c r="WNS17" s="383"/>
      <c r="WNT17" s="383"/>
      <c r="WNU17" s="383"/>
      <c r="WNV17" s="383"/>
      <c r="WNW17" s="383"/>
      <c r="WNX17" s="383"/>
      <c r="WNY17" s="383"/>
      <c r="WNZ17" s="383"/>
      <c r="WOA17" s="383"/>
      <c r="WOB17" s="383"/>
      <c r="WOC17" s="383"/>
      <c r="WOD17" s="383"/>
      <c r="WOE17" s="383"/>
      <c r="WOF17" s="383"/>
      <c r="WOG17" s="383"/>
      <c r="WOH17" s="383"/>
      <c r="WOI17" s="383"/>
      <c r="WOJ17" s="383"/>
      <c r="WOK17" s="383"/>
      <c r="WOL17" s="383"/>
      <c r="WOM17" s="383"/>
      <c r="WON17" s="383"/>
      <c r="WOO17" s="383"/>
      <c r="WOP17" s="383"/>
      <c r="WOQ17" s="383"/>
      <c r="WOR17" s="383"/>
      <c r="WOS17" s="383"/>
      <c r="WOT17" s="383"/>
      <c r="WOU17" s="383"/>
      <c r="WOV17" s="383"/>
      <c r="WOW17" s="383"/>
      <c r="WOX17" s="383"/>
      <c r="WOY17" s="383"/>
      <c r="WOZ17" s="383"/>
      <c r="WPA17" s="383"/>
      <c r="WPB17" s="383"/>
      <c r="WPC17" s="383"/>
      <c r="WPD17" s="383"/>
      <c r="WPE17" s="383"/>
      <c r="WPF17" s="383"/>
      <c r="WPG17" s="383"/>
      <c r="WPH17" s="383"/>
      <c r="WPI17" s="383"/>
      <c r="WPJ17" s="383"/>
      <c r="WPK17" s="383"/>
      <c r="WPL17" s="383"/>
      <c r="WPM17" s="383"/>
      <c r="WPN17" s="383"/>
      <c r="WPO17" s="383"/>
      <c r="WPP17" s="383"/>
      <c r="WPQ17" s="383"/>
      <c r="WPR17" s="383"/>
      <c r="WPS17" s="383"/>
      <c r="WPT17" s="383"/>
      <c r="WPU17" s="383"/>
      <c r="WPV17" s="383"/>
      <c r="WPW17" s="383"/>
      <c r="WPX17" s="383"/>
      <c r="WPY17" s="383"/>
      <c r="WPZ17" s="383"/>
      <c r="WQA17" s="383"/>
      <c r="WQB17" s="383"/>
      <c r="WQC17" s="383"/>
      <c r="WQD17" s="383"/>
      <c r="WQE17" s="383"/>
      <c r="WQF17" s="383"/>
      <c r="WQG17" s="383"/>
      <c r="WQH17" s="383"/>
      <c r="WQI17" s="383"/>
      <c r="WQJ17" s="383"/>
      <c r="WQK17" s="383"/>
      <c r="WQL17" s="383"/>
      <c r="WQM17" s="383"/>
      <c r="WQN17" s="383"/>
      <c r="WQO17" s="383"/>
      <c r="WQP17" s="383"/>
      <c r="WQQ17" s="383"/>
      <c r="WQR17" s="383"/>
      <c r="WQS17" s="383"/>
      <c r="WQT17" s="383"/>
      <c r="WQU17" s="383"/>
      <c r="WQV17" s="383"/>
      <c r="WQW17" s="383"/>
      <c r="WQX17" s="383"/>
      <c r="WQY17" s="383"/>
      <c r="WQZ17" s="383"/>
      <c r="WRA17" s="383"/>
      <c r="WRB17" s="383"/>
      <c r="WRC17" s="383"/>
      <c r="WRD17" s="383"/>
      <c r="WRE17" s="383"/>
      <c r="WRF17" s="383"/>
      <c r="WRG17" s="383"/>
      <c r="WRH17" s="383"/>
      <c r="WRI17" s="383"/>
      <c r="WRJ17" s="383"/>
      <c r="WRK17" s="383"/>
      <c r="WRL17" s="383"/>
      <c r="WRM17" s="383"/>
      <c r="WRN17" s="383"/>
      <c r="WRO17" s="383"/>
      <c r="WRP17" s="383"/>
      <c r="WRQ17" s="383"/>
      <c r="WRR17" s="383"/>
      <c r="WRS17" s="383"/>
      <c r="WRT17" s="383"/>
      <c r="WRU17" s="383"/>
      <c r="WRV17" s="383"/>
      <c r="WRW17" s="383"/>
      <c r="WRX17" s="383"/>
      <c r="WRY17" s="383"/>
      <c r="WRZ17" s="383"/>
      <c r="WSA17" s="383"/>
      <c r="WSB17" s="383"/>
      <c r="WSC17" s="383"/>
      <c r="WSD17" s="383"/>
      <c r="WSE17" s="383"/>
      <c r="WSF17" s="383"/>
      <c r="WSG17" s="383"/>
      <c r="WSH17" s="383"/>
      <c r="WSI17" s="383"/>
      <c r="WSJ17" s="383"/>
      <c r="WSK17" s="383"/>
      <c r="WSL17" s="383"/>
      <c r="WSM17" s="383"/>
      <c r="WSN17" s="383"/>
      <c r="WSO17" s="383"/>
      <c r="WSP17" s="383"/>
      <c r="WSQ17" s="383"/>
      <c r="WSR17" s="383"/>
      <c r="WSS17" s="383"/>
      <c r="WST17" s="383"/>
      <c r="WSU17" s="383"/>
      <c r="WSV17" s="383"/>
      <c r="WSW17" s="383"/>
      <c r="WSX17" s="383"/>
      <c r="WSY17" s="383"/>
      <c r="WSZ17" s="383"/>
      <c r="WTA17" s="383"/>
      <c r="WTB17" s="383"/>
      <c r="WTC17" s="383"/>
      <c r="WTD17" s="383"/>
      <c r="WTE17" s="383"/>
      <c r="WTF17" s="383"/>
      <c r="WTG17" s="383"/>
      <c r="WTH17" s="383"/>
      <c r="WTI17" s="383"/>
      <c r="WTJ17" s="383"/>
      <c r="WTK17" s="383"/>
      <c r="WTL17" s="383"/>
      <c r="WTM17" s="383"/>
      <c r="WTN17" s="383"/>
      <c r="WTO17" s="383"/>
      <c r="WTP17" s="383"/>
      <c r="WTQ17" s="383"/>
      <c r="WTR17" s="383"/>
      <c r="WTS17" s="383"/>
      <c r="WTT17" s="383"/>
      <c r="WTU17" s="383"/>
      <c r="WTV17" s="383"/>
      <c r="WTW17" s="383"/>
      <c r="WTX17" s="383"/>
      <c r="WTY17" s="383"/>
      <c r="WTZ17" s="383"/>
      <c r="WUA17" s="383"/>
      <c r="WUB17" s="383"/>
      <c r="WUC17" s="383"/>
      <c r="WUD17" s="383"/>
      <c r="WUE17" s="383"/>
      <c r="WUF17" s="383"/>
      <c r="WUG17" s="383"/>
      <c r="WUH17" s="383"/>
      <c r="WUI17" s="383"/>
      <c r="WUJ17" s="383"/>
      <c r="WUK17" s="383"/>
      <c r="WUL17" s="383"/>
      <c r="WUM17" s="383"/>
      <c r="WUN17" s="383"/>
      <c r="WUO17" s="383"/>
      <c r="WUP17" s="383"/>
      <c r="WUQ17" s="383"/>
      <c r="WUR17" s="383"/>
      <c r="WUS17" s="383"/>
      <c r="WUT17" s="383"/>
      <c r="WUU17" s="383"/>
      <c r="WUV17" s="383"/>
      <c r="WUW17" s="383"/>
      <c r="WUX17" s="383"/>
      <c r="WUY17" s="383"/>
      <c r="WUZ17" s="383"/>
      <c r="WVA17" s="383"/>
      <c r="WVB17" s="383"/>
      <c r="WVC17" s="383"/>
      <c r="WVD17" s="383"/>
      <c r="WVE17" s="383"/>
      <c r="WVF17" s="383"/>
      <c r="WVG17" s="383"/>
      <c r="WVH17" s="383"/>
      <c r="WVI17" s="383"/>
      <c r="WVJ17" s="383"/>
      <c r="WVK17" s="383"/>
      <c r="WVL17" s="383"/>
      <c r="WVM17" s="383"/>
      <c r="WVN17" s="383"/>
      <c r="WVO17" s="383"/>
      <c r="WVP17" s="383"/>
      <c r="WVQ17" s="383"/>
      <c r="WVR17" s="383"/>
      <c r="WVS17" s="383"/>
      <c r="WVT17" s="383"/>
      <c r="WVU17" s="383"/>
      <c r="WVV17" s="383"/>
      <c r="WVW17" s="383"/>
      <c r="WVX17" s="383"/>
      <c r="WVY17" s="383"/>
      <c r="WVZ17" s="383"/>
      <c r="WWA17" s="383"/>
      <c r="WWB17" s="383"/>
      <c r="WWC17" s="383"/>
      <c r="WWD17" s="383"/>
      <c r="WWE17" s="383"/>
      <c r="WWF17" s="383"/>
      <c r="WWG17" s="383"/>
      <c r="WWH17" s="383"/>
      <c r="WWI17" s="383"/>
      <c r="WWJ17" s="383"/>
      <c r="WWK17" s="383"/>
      <c r="WWL17" s="383"/>
      <c r="WWM17" s="383"/>
      <c r="WWN17" s="383"/>
      <c r="WWO17" s="383"/>
      <c r="WWP17" s="383"/>
      <c r="WWQ17" s="383"/>
      <c r="WWR17" s="383"/>
      <c r="WWS17" s="383"/>
      <c r="WWT17" s="383"/>
      <c r="WWU17" s="383"/>
      <c r="WWV17" s="383"/>
      <c r="WWW17" s="383"/>
      <c r="WWX17" s="383"/>
      <c r="WWY17" s="383"/>
      <c r="WWZ17" s="383"/>
      <c r="WXA17" s="383"/>
      <c r="WXB17" s="383"/>
      <c r="WXC17" s="383"/>
      <c r="WXD17" s="383"/>
      <c r="WXE17" s="383"/>
      <c r="WXF17" s="383"/>
      <c r="WXG17" s="383"/>
      <c r="WXH17" s="383"/>
      <c r="WXI17" s="383"/>
      <c r="WXJ17" s="383"/>
      <c r="WXK17" s="383"/>
      <c r="WXL17" s="383"/>
      <c r="WXM17" s="383"/>
      <c r="WXN17" s="383"/>
      <c r="WXO17" s="383"/>
      <c r="WXP17" s="383"/>
      <c r="WXQ17" s="383"/>
      <c r="WXR17" s="383"/>
      <c r="WXS17" s="383"/>
      <c r="WXT17" s="383"/>
      <c r="WXU17" s="383"/>
      <c r="WXV17" s="383"/>
      <c r="WXW17" s="383"/>
      <c r="WXX17" s="383"/>
      <c r="WXY17" s="383"/>
      <c r="WXZ17" s="383"/>
      <c r="WYA17" s="383"/>
      <c r="WYB17" s="383"/>
      <c r="WYC17" s="383"/>
      <c r="WYD17" s="383"/>
      <c r="WYE17" s="383"/>
      <c r="WYF17" s="383"/>
      <c r="WYG17" s="383"/>
      <c r="WYH17" s="383"/>
      <c r="WYI17" s="383"/>
      <c r="WYJ17" s="383"/>
      <c r="WYK17" s="383"/>
      <c r="WYL17" s="383"/>
      <c r="WYM17" s="383"/>
      <c r="WYN17" s="383"/>
      <c r="WYO17" s="383"/>
      <c r="WYP17" s="383"/>
      <c r="WYQ17" s="383"/>
      <c r="WYR17" s="383"/>
      <c r="WYS17" s="383"/>
      <c r="WYT17" s="383"/>
      <c r="WYU17" s="383"/>
      <c r="WYV17" s="383"/>
      <c r="WYW17" s="383"/>
      <c r="WYX17" s="383"/>
      <c r="WYY17" s="383"/>
      <c r="WYZ17" s="383"/>
      <c r="WZA17" s="383"/>
      <c r="WZB17" s="383"/>
      <c r="WZC17" s="383"/>
      <c r="WZD17" s="383"/>
      <c r="WZE17" s="383"/>
      <c r="WZF17" s="383"/>
      <c r="WZG17" s="383"/>
      <c r="WZH17" s="383"/>
      <c r="WZI17" s="383"/>
      <c r="WZJ17" s="383"/>
      <c r="WZK17" s="383"/>
      <c r="WZL17" s="383"/>
      <c r="WZM17" s="383"/>
      <c r="WZN17" s="383"/>
      <c r="WZO17" s="383"/>
      <c r="WZP17" s="383"/>
      <c r="WZQ17" s="383"/>
      <c r="WZR17" s="383"/>
      <c r="WZS17" s="383"/>
      <c r="WZT17" s="383"/>
      <c r="WZU17" s="383"/>
      <c r="WZV17" s="383"/>
      <c r="WZW17" s="383"/>
      <c r="WZX17" s="383"/>
      <c r="WZY17" s="383"/>
      <c r="WZZ17" s="383"/>
      <c r="XAA17" s="383"/>
      <c r="XAB17" s="383"/>
      <c r="XAC17" s="383"/>
      <c r="XAD17" s="383"/>
      <c r="XAE17" s="383"/>
      <c r="XAF17" s="383"/>
      <c r="XAG17" s="383"/>
      <c r="XAH17" s="383"/>
      <c r="XAI17" s="383"/>
      <c r="XAJ17" s="383"/>
      <c r="XAK17" s="383"/>
      <c r="XAL17" s="383"/>
      <c r="XAM17" s="383"/>
      <c r="XAN17" s="383"/>
      <c r="XAO17" s="383"/>
      <c r="XAP17" s="383"/>
      <c r="XAQ17" s="383"/>
      <c r="XAR17" s="383"/>
      <c r="XAS17" s="383"/>
      <c r="XAT17" s="383"/>
      <c r="XAU17" s="383"/>
      <c r="XAV17" s="383"/>
      <c r="XAW17" s="383"/>
      <c r="XAX17" s="383"/>
      <c r="XAY17" s="383"/>
      <c r="XAZ17" s="383"/>
      <c r="XBA17" s="383"/>
      <c r="XBB17" s="383"/>
      <c r="XBC17" s="383"/>
      <c r="XBD17" s="383"/>
      <c r="XBE17" s="383"/>
      <c r="XBF17" s="383"/>
      <c r="XBG17" s="383"/>
      <c r="XBH17" s="383"/>
      <c r="XBI17" s="383"/>
      <c r="XBJ17" s="383"/>
      <c r="XBK17" s="383"/>
      <c r="XBL17" s="383"/>
      <c r="XBM17" s="383"/>
      <c r="XBN17" s="383"/>
      <c r="XBO17" s="383"/>
      <c r="XBP17" s="383"/>
      <c r="XBQ17" s="383"/>
      <c r="XBR17" s="383"/>
      <c r="XBS17" s="383"/>
      <c r="XBT17" s="383"/>
      <c r="XBU17" s="383"/>
      <c r="XBV17" s="383"/>
      <c r="XBW17" s="383"/>
      <c r="XBX17" s="383"/>
      <c r="XBY17" s="383"/>
      <c r="XBZ17" s="383"/>
      <c r="XCA17" s="383"/>
      <c r="XCB17" s="383"/>
      <c r="XCC17" s="383"/>
      <c r="XCD17" s="383"/>
      <c r="XCE17" s="383"/>
      <c r="XCF17" s="383"/>
      <c r="XCG17" s="383"/>
      <c r="XCH17" s="383"/>
      <c r="XCI17" s="383"/>
      <c r="XCJ17" s="383"/>
      <c r="XCK17" s="383"/>
      <c r="XCL17" s="383"/>
      <c r="XCM17" s="383"/>
      <c r="XCN17" s="383"/>
      <c r="XCO17" s="383"/>
      <c r="XCP17" s="383"/>
      <c r="XCQ17" s="383"/>
      <c r="XCR17" s="383"/>
      <c r="XCS17" s="383"/>
      <c r="XCT17" s="383"/>
      <c r="XCU17" s="383"/>
      <c r="XCV17" s="383"/>
      <c r="XCW17" s="383"/>
      <c r="XCX17" s="383"/>
      <c r="XCY17" s="383"/>
      <c r="XCZ17" s="383"/>
      <c r="XDA17" s="383"/>
      <c r="XDB17" s="383"/>
      <c r="XDC17" s="383"/>
      <c r="XDD17" s="383"/>
      <c r="XDE17" s="383"/>
      <c r="XDF17" s="383"/>
      <c r="XDG17" s="383"/>
      <c r="XDH17" s="383"/>
      <c r="XDI17" s="383"/>
      <c r="XDJ17" s="383"/>
      <c r="XDK17" s="383"/>
      <c r="XDL17" s="383"/>
      <c r="XDM17" s="383"/>
      <c r="XDN17" s="383"/>
      <c r="XDO17" s="383"/>
      <c r="XDP17" s="383"/>
      <c r="XDQ17" s="383"/>
      <c r="XDR17" s="383"/>
      <c r="XDS17" s="383"/>
      <c r="XDT17" s="383"/>
      <c r="XDU17" s="383"/>
      <c r="XDV17" s="383"/>
      <c r="XDW17" s="383"/>
      <c r="XDX17" s="383"/>
      <c r="XDY17" s="383"/>
      <c r="XDZ17" s="383"/>
      <c r="XEA17" s="383"/>
      <c r="XEB17" s="383"/>
      <c r="XEC17" s="383"/>
      <c r="XED17" s="383"/>
      <c r="XEE17" s="383"/>
      <c r="XEF17" s="383"/>
      <c r="XEG17" s="383"/>
      <c r="XEH17" s="383"/>
      <c r="XEI17" s="383"/>
      <c r="XEJ17" s="383"/>
      <c r="XEK17" s="383"/>
      <c r="XEL17" s="383"/>
      <c r="XEM17" s="383"/>
      <c r="XEN17" s="383"/>
      <c r="XEO17" s="383"/>
      <c r="XEP17" s="383"/>
      <c r="XEQ17" s="383"/>
      <c r="XER17" s="383"/>
      <c r="XES17" s="383"/>
      <c r="XET17" s="383"/>
      <c r="XEU17" s="383"/>
      <c r="XEV17" s="383"/>
      <c r="XEW17" s="383"/>
      <c r="XEX17" s="383"/>
      <c r="XEY17" s="383"/>
      <c r="XEZ17" s="383"/>
      <c r="XFA17" s="383"/>
      <c r="XFB17" s="383"/>
      <c r="XFC17" s="383"/>
      <c r="XFD17" s="383"/>
    </row>
    <row r="18" spans="1:16384" s="224" customFormat="1" ht="14.5" customHeight="1" x14ac:dyDescent="0.35">
      <c r="A18" s="383" t="s">
        <v>318</v>
      </c>
      <c r="B18" s="383"/>
      <c r="C18" s="383"/>
      <c r="D18" s="383"/>
      <c r="E18" s="383"/>
      <c r="F18" s="383"/>
      <c r="G18" s="383"/>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383"/>
      <c r="AQ18" s="383"/>
      <c r="AR18" s="383"/>
      <c r="AS18" s="383"/>
      <c r="AT18" s="383"/>
      <c r="AU18" s="383"/>
      <c r="AV18" s="383"/>
      <c r="AW18" s="383"/>
      <c r="AX18" s="383"/>
      <c r="AY18" s="383"/>
      <c r="AZ18" s="383"/>
      <c r="BA18" s="383"/>
      <c r="BB18" s="383"/>
      <c r="BC18" s="383"/>
      <c r="BD18" s="383"/>
      <c r="BE18" s="383"/>
      <c r="BF18" s="383"/>
      <c r="BG18" s="383"/>
      <c r="BH18" s="383"/>
      <c r="BI18" s="383"/>
      <c r="BJ18" s="383"/>
      <c r="BK18" s="383"/>
      <c r="BL18" s="383"/>
      <c r="BM18" s="383"/>
      <c r="BN18" s="383"/>
      <c r="BO18" s="383"/>
      <c r="BP18" s="383"/>
      <c r="BQ18" s="383"/>
      <c r="BR18" s="383"/>
      <c r="BS18" s="383"/>
      <c r="BT18" s="383"/>
      <c r="BU18" s="383"/>
      <c r="BV18" s="383"/>
      <c r="BW18" s="383"/>
      <c r="BX18" s="383"/>
      <c r="BY18" s="383"/>
      <c r="BZ18" s="383"/>
      <c r="CA18" s="383"/>
      <c r="CB18" s="383"/>
      <c r="CC18" s="383"/>
      <c r="CD18" s="383"/>
      <c r="CE18" s="383"/>
      <c r="CF18" s="383"/>
      <c r="CG18" s="383"/>
      <c r="CH18" s="383"/>
      <c r="CI18" s="383"/>
      <c r="CJ18" s="383"/>
      <c r="CK18" s="383"/>
      <c r="CL18" s="383"/>
      <c r="CM18" s="383"/>
      <c r="CN18" s="383"/>
      <c r="CO18" s="383"/>
      <c r="CP18" s="383"/>
      <c r="CQ18" s="383"/>
      <c r="CR18" s="383"/>
      <c r="CS18" s="383"/>
      <c r="CT18" s="383"/>
      <c r="CU18" s="383"/>
      <c r="CV18" s="383"/>
      <c r="CW18" s="383"/>
      <c r="CX18" s="383"/>
      <c r="CY18" s="383"/>
      <c r="CZ18" s="383"/>
      <c r="DA18" s="383"/>
      <c r="DB18" s="383"/>
      <c r="DC18" s="383"/>
      <c r="DD18" s="383"/>
      <c r="DE18" s="383"/>
      <c r="DF18" s="383"/>
      <c r="DG18" s="383"/>
      <c r="DH18" s="383"/>
      <c r="DI18" s="383"/>
      <c r="DJ18" s="383"/>
      <c r="DK18" s="383"/>
      <c r="DL18" s="383"/>
      <c r="DM18" s="383"/>
      <c r="DN18" s="383"/>
      <c r="DO18" s="383"/>
      <c r="DP18" s="383"/>
      <c r="DQ18" s="383"/>
      <c r="DR18" s="383"/>
      <c r="DS18" s="383"/>
      <c r="DT18" s="383"/>
      <c r="DU18" s="383"/>
      <c r="DV18" s="383"/>
      <c r="DW18" s="383"/>
      <c r="DX18" s="383"/>
      <c r="DY18" s="383"/>
      <c r="DZ18" s="383"/>
      <c r="EA18" s="383"/>
      <c r="EB18" s="383"/>
      <c r="EC18" s="383"/>
      <c r="ED18" s="383"/>
      <c r="EE18" s="383"/>
      <c r="EF18" s="383"/>
      <c r="EG18" s="383"/>
      <c r="EH18" s="383"/>
      <c r="EI18" s="383"/>
      <c r="EJ18" s="383"/>
      <c r="EK18" s="383"/>
      <c r="EL18" s="383"/>
      <c r="EM18" s="383"/>
      <c r="EN18" s="383"/>
      <c r="EO18" s="383"/>
      <c r="EP18" s="383"/>
      <c r="EQ18" s="383"/>
      <c r="ER18" s="383"/>
      <c r="ES18" s="383"/>
      <c r="ET18" s="383"/>
      <c r="EU18" s="383"/>
      <c r="EV18" s="383"/>
      <c r="EW18" s="383"/>
      <c r="EX18" s="383"/>
      <c r="EY18" s="383"/>
      <c r="EZ18" s="383"/>
      <c r="FA18" s="383"/>
      <c r="FB18" s="383"/>
      <c r="FC18" s="383"/>
      <c r="FD18" s="383"/>
      <c r="FE18" s="383"/>
      <c r="FF18" s="383"/>
      <c r="FG18" s="383"/>
      <c r="FH18" s="383"/>
      <c r="FI18" s="383"/>
      <c r="FJ18" s="383"/>
      <c r="FK18" s="383"/>
      <c r="FL18" s="383"/>
      <c r="FM18" s="383"/>
      <c r="FN18" s="383"/>
      <c r="FO18" s="383"/>
      <c r="FP18" s="383"/>
      <c r="FQ18" s="383"/>
      <c r="FR18" s="383"/>
      <c r="FS18" s="383"/>
      <c r="FT18" s="383"/>
      <c r="FU18" s="383"/>
      <c r="FV18" s="383"/>
      <c r="FW18" s="383"/>
      <c r="FX18" s="383"/>
      <c r="FY18" s="383"/>
      <c r="FZ18" s="383"/>
      <c r="GA18" s="383"/>
      <c r="GB18" s="383"/>
      <c r="GC18" s="383"/>
      <c r="GD18" s="383"/>
      <c r="GE18" s="383"/>
      <c r="GF18" s="383"/>
      <c r="GG18" s="383"/>
      <c r="GH18" s="383"/>
      <c r="GI18" s="383"/>
      <c r="GJ18" s="383"/>
      <c r="GK18" s="383"/>
      <c r="GL18" s="383"/>
      <c r="GM18" s="383"/>
      <c r="GN18" s="383"/>
      <c r="GO18" s="383"/>
      <c r="GP18" s="383"/>
      <c r="GQ18" s="383"/>
      <c r="GR18" s="383"/>
      <c r="GS18" s="383"/>
      <c r="GT18" s="383"/>
      <c r="GU18" s="383"/>
      <c r="GV18" s="383"/>
      <c r="GW18" s="383"/>
      <c r="GX18" s="383"/>
      <c r="GY18" s="383"/>
      <c r="GZ18" s="383"/>
      <c r="HA18" s="383"/>
      <c r="HB18" s="383"/>
      <c r="HC18" s="383"/>
      <c r="HD18" s="383"/>
      <c r="HE18" s="383"/>
      <c r="HF18" s="383"/>
      <c r="HG18" s="383"/>
      <c r="HH18" s="383"/>
      <c r="HI18" s="383"/>
      <c r="HJ18" s="383"/>
      <c r="HK18" s="383"/>
      <c r="HL18" s="383"/>
      <c r="HM18" s="383"/>
      <c r="HN18" s="383"/>
      <c r="HO18" s="383"/>
      <c r="HP18" s="383"/>
      <c r="HQ18" s="383"/>
      <c r="HR18" s="383"/>
      <c r="HS18" s="383"/>
      <c r="HT18" s="383"/>
      <c r="HU18" s="383"/>
      <c r="HV18" s="383"/>
      <c r="HW18" s="383"/>
      <c r="HX18" s="383"/>
      <c r="HY18" s="383"/>
      <c r="HZ18" s="383"/>
      <c r="IA18" s="383"/>
      <c r="IB18" s="383"/>
      <c r="IC18" s="383"/>
      <c r="ID18" s="383"/>
      <c r="IE18" s="383"/>
      <c r="IF18" s="383"/>
      <c r="IG18" s="383"/>
      <c r="IH18" s="383"/>
      <c r="II18" s="383"/>
      <c r="IJ18" s="383"/>
      <c r="IK18" s="383"/>
      <c r="IL18" s="383"/>
      <c r="IM18" s="383"/>
      <c r="IN18" s="383"/>
      <c r="IO18" s="383"/>
      <c r="IP18" s="383"/>
      <c r="IQ18" s="383"/>
      <c r="IR18" s="383"/>
      <c r="IS18" s="383"/>
      <c r="IT18" s="383"/>
      <c r="IU18" s="383"/>
      <c r="IV18" s="383"/>
      <c r="IW18" s="383"/>
      <c r="IX18" s="383"/>
      <c r="IY18" s="383"/>
      <c r="IZ18" s="383"/>
      <c r="JA18" s="383"/>
      <c r="JB18" s="383"/>
      <c r="JC18" s="383"/>
      <c r="JD18" s="383"/>
      <c r="JE18" s="383"/>
      <c r="JF18" s="383"/>
      <c r="JG18" s="383"/>
      <c r="JH18" s="383"/>
      <c r="JI18" s="383"/>
      <c r="JJ18" s="383"/>
      <c r="JK18" s="383"/>
      <c r="JL18" s="383"/>
      <c r="JM18" s="383"/>
      <c r="JN18" s="383"/>
      <c r="JO18" s="383"/>
      <c r="JP18" s="383"/>
      <c r="JQ18" s="383"/>
      <c r="JR18" s="383"/>
      <c r="JS18" s="383"/>
      <c r="JT18" s="383"/>
      <c r="JU18" s="383"/>
      <c r="JV18" s="383"/>
      <c r="JW18" s="383"/>
      <c r="JX18" s="383"/>
      <c r="JY18" s="383"/>
      <c r="JZ18" s="383"/>
      <c r="KA18" s="383"/>
      <c r="KB18" s="383"/>
      <c r="KC18" s="383"/>
      <c r="KD18" s="383"/>
      <c r="KE18" s="383"/>
      <c r="KF18" s="383"/>
      <c r="KG18" s="383"/>
      <c r="KH18" s="383"/>
      <c r="KI18" s="383"/>
      <c r="KJ18" s="383"/>
      <c r="KK18" s="383"/>
      <c r="KL18" s="383"/>
      <c r="KM18" s="383"/>
      <c r="KN18" s="383"/>
      <c r="KO18" s="383"/>
      <c r="KP18" s="383"/>
      <c r="KQ18" s="383"/>
      <c r="KR18" s="383"/>
      <c r="KS18" s="383"/>
      <c r="KT18" s="383"/>
      <c r="KU18" s="383"/>
      <c r="KV18" s="383"/>
      <c r="KW18" s="383"/>
      <c r="KX18" s="383"/>
      <c r="KY18" s="383"/>
      <c r="KZ18" s="383"/>
      <c r="LA18" s="383"/>
      <c r="LB18" s="383"/>
      <c r="LC18" s="383"/>
      <c r="LD18" s="383"/>
      <c r="LE18" s="383"/>
      <c r="LF18" s="383"/>
      <c r="LG18" s="383"/>
      <c r="LH18" s="383"/>
      <c r="LI18" s="383"/>
      <c r="LJ18" s="383"/>
      <c r="LK18" s="383"/>
      <c r="LL18" s="383"/>
      <c r="LM18" s="383"/>
      <c r="LN18" s="383"/>
      <c r="LO18" s="383"/>
      <c r="LP18" s="383"/>
      <c r="LQ18" s="383"/>
      <c r="LR18" s="383"/>
      <c r="LS18" s="383"/>
      <c r="LT18" s="383"/>
      <c r="LU18" s="383"/>
      <c r="LV18" s="383"/>
      <c r="LW18" s="383"/>
      <c r="LX18" s="383"/>
      <c r="LY18" s="383"/>
      <c r="LZ18" s="383"/>
      <c r="MA18" s="383"/>
      <c r="MB18" s="383"/>
      <c r="MC18" s="383"/>
      <c r="MD18" s="383"/>
      <c r="ME18" s="383"/>
      <c r="MF18" s="383"/>
      <c r="MG18" s="383"/>
      <c r="MH18" s="383"/>
      <c r="MI18" s="383"/>
      <c r="MJ18" s="383"/>
      <c r="MK18" s="383"/>
      <c r="ML18" s="383"/>
      <c r="MM18" s="383"/>
      <c r="MN18" s="383"/>
      <c r="MO18" s="383"/>
      <c r="MP18" s="383"/>
      <c r="MQ18" s="383"/>
      <c r="MR18" s="383"/>
      <c r="MS18" s="383"/>
      <c r="MT18" s="383"/>
      <c r="MU18" s="383"/>
      <c r="MV18" s="383"/>
      <c r="MW18" s="383"/>
      <c r="MX18" s="383"/>
      <c r="MY18" s="383"/>
      <c r="MZ18" s="383"/>
      <c r="NA18" s="383"/>
      <c r="NB18" s="383"/>
      <c r="NC18" s="383"/>
      <c r="ND18" s="383"/>
      <c r="NE18" s="383"/>
      <c r="NF18" s="383"/>
      <c r="NG18" s="383"/>
      <c r="NH18" s="383"/>
      <c r="NI18" s="383"/>
      <c r="NJ18" s="383"/>
      <c r="NK18" s="383"/>
      <c r="NL18" s="383"/>
      <c r="NM18" s="383"/>
      <c r="NN18" s="383"/>
      <c r="NO18" s="383"/>
      <c r="NP18" s="383"/>
      <c r="NQ18" s="383"/>
      <c r="NR18" s="383"/>
      <c r="NS18" s="383"/>
      <c r="NT18" s="383"/>
      <c r="NU18" s="383"/>
      <c r="NV18" s="383"/>
      <c r="NW18" s="383"/>
      <c r="NX18" s="383"/>
      <c r="NY18" s="383"/>
      <c r="NZ18" s="383"/>
      <c r="OA18" s="383"/>
      <c r="OB18" s="383"/>
      <c r="OC18" s="383"/>
      <c r="OD18" s="383"/>
      <c r="OE18" s="383"/>
      <c r="OF18" s="383"/>
      <c r="OG18" s="383"/>
      <c r="OH18" s="383"/>
      <c r="OI18" s="383"/>
      <c r="OJ18" s="383"/>
      <c r="OK18" s="383"/>
      <c r="OL18" s="383"/>
      <c r="OM18" s="383"/>
      <c r="ON18" s="383"/>
      <c r="OO18" s="383"/>
      <c r="OP18" s="383"/>
      <c r="OQ18" s="383"/>
      <c r="OR18" s="383"/>
      <c r="OS18" s="383"/>
      <c r="OT18" s="383"/>
      <c r="OU18" s="383"/>
      <c r="OV18" s="383"/>
      <c r="OW18" s="383"/>
      <c r="OX18" s="383"/>
      <c r="OY18" s="383"/>
      <c r="OZ18" s="383"/>
      <c r="PA18" s="383"/>
      <c r="PB18" s="383"/>
      <c r="PC18" s="383"/>
      <c r="PD18" s="383"/>
      <c r="PE18" s="383"/>
      <c r="PF18" s="383"/>
      <c r="PG18" s="383"/>
      <c r="PH18" s="383"/>
      <c r="PI18" s="383"/>
      <c r="PJ18" s="383"/>
      <c r="PK18" s="383"/>
      <c r="PL18" s="383"/>
      <c r="PM18" s="383"/>
      <c r="PN18" s="383"/>
      <c r="PO18" s="383"/>
      <c r="PP18" s="383"/>
      <c r="PQ18" s="383"/>
      <c r="PR18" s="383"/>
      <c r="PS18" s="383"/>
      <c r="PT18" s="383"/>
      <c r="PU18" s="383"/>
      <c r="PV18" s="383"/>
      <c r="PW18" s="383"/>
      <c r="PX18" s="383"/>
      <c r="PY18" s="383"/>
      <c r="PZ18" s="383"/>
      <c r="QA18" s="383"/>
      <c r="QB18" s="383"/>
      <c r="QC18" s="383"/>
      <c r="QD18" s="383"/>
      <c r="QE18" s="383"/>
      <c r="QF18" s="383"/>
      <c r="QG18" s="383"/>
      <c r="QH18" s="383"/>
      <c r="QI18" s="383"/>
      <c r="QJ18" s="383"/>
      <c r="QK18" s="383"/>
      <c r="QL18" s="383"/>
      <c r="QM18" s="383"/>
      <c r="QN18" s="383"/>
      <c r="QO18" s="383"/>
      <c r="QP18" s="383"/>
      <c r="QQ18" s="383"/>
      <c r="QR18" s="383"/>
      <c r="QS18" s="383"/>
      <c r="QT18" s="383"/>
      <c r="QU18" s="383"/>
      <c r="QV18" s="383"/>
      <c r="QW18" s="383"/>
      <c r="QX18" s="383"/>
      <c r="QY18" s="383"/>
      <c r="QZ18" s="383"/>
      <c r="RA18" s="383"/>
      <c r="RB18" s="383"/>
      <c r="RC18" s="383"/>
      <c r="RD18" s="383"/>
      <c r="RE18" s="383"/>
      <c r="RF18" s="383"/>
      <c r="RG18" s="383"/>
      <c r="RH18" s="383"/>
      <c r="RI18" s="383"/>
      <c r="RJ18" s="383"/>
      <c r="RK18" s="383"/>
      <c r="RL18" s="383"/>
      <c r="RM18" s="383"/>
      <c r="RN18" s="383"/>
      <c r="RO18" s="383"/>
      <c r="RP18" s="383"/>
      <c r="RQ18" s="383"/>
      <c r="RR18" s="383"/>
      <c r="RS18" s="383"/>
      <c r="RT18" s="383"/>
      <c r="RU18" s="383"/>
      <c r="RV18" s="383"/>
      <c r="RW18" s="383"/>
      <c r="RX18" s="383"/>
      <c r="RY18" s="383"/>
      <c r="RZ18" s="383"/>
      <c r="SA18" s="383"/>
      <c r="SB18" s="383"/>
      <c r="SC18" s="383"/>
      <c r="SD18" s="383"/>
      <c r="SE18" s="383"/>
      <c r="SF18" s="383"/>
      <c r="SG18" s="383"/>
      <c r="SH18" s="383"/>
      <c r="SI18" s="383"/>
      <c r="SJ18" s="383"/>
      <c r="SK18" s="383"/>
      <c r="SL18" s="383"/>
      <c r="SM18" s="383"/>
      <c r="SN18" s="383"/>
      <c r="SO18" s="383"/>
      <c r="SP18" s="383"/>
      <c r="SQ18" s="383"/>
      <c r="SR18" s="383"/>
      <c r="SS18" s="383"/>
      <c r="ST18" s="383"/>
      <c r="SU18" s="383"/>
      <c r="SV18" s="383"/>
      <c r="SW18" s="383"/>
      <c r="SX18" s="383"/>
      <c r="SY18" s="383"/>
      <c r="SZ18" s="383"/>
      <c r="TA18" s="383"/>
      <c r="TB18" s="383"/>
      <c r="TC18" s="383"/>
      <c r="TD18" s="383"/>
      <c r="TE18" s="383"/>
      <c r="TF18" s="383"/>
      <c r="TG18" s="383"/>
      <c r="TH18" s="383"/>
      <c r="TI18" s="383"/>
      <c r="TJ18" s="383"/>
      <c r="TK18" s="383"/>
      <c r="TL18" s="383"/>
      <c r="TM18" s="383"/>
      <c r="TN18" s="383"/>
      <c r="TO18" s="383"/>
      <c r="TP18" s="383"/>
      <c r="TQ18" s="383"/>
      <c r="TR18" s="383"/>
      <c r="TS18" s="383"/>
      <c r="TT18" s="383"/>
      <c r="TU18" s="383"/>
      <c r="TV18" s="383"/>
      <c r="TW18" s="383"/>
      <c r="TX18" s="383"/>
      <c r="TY18" s="383"/>
      <c r="TZ18" s="383"/>
      <c r="UA18" s="383"/>
      <c r="UB18" s="383"/>
      <c r="UC18" s="383"/>
      <c r="UD18" s="383"/>
      <c r="UE18" s="383"/>
      <c r="UF18" s="383"/>
      <c r="UG18" s="383"/>
      <c r="UH18" s="383"/>
      <c r="UI18" s="383"/>
      <c r="UJ18" s="383"/>
      <c r="UK18" s="383"/>
      <c r="UL18" s="383"/>
      <c r="UM18" s="383"/>
      <c r="UN18" s="383"/>
      <c r="UO18" s="383"/>
      <c r="UP18" s="383"/>
      <c r="UQ18" s="383"/>
      <c r="UR18" s="383"/>
      <c r="US18" s="383"/>
      <c r="UT18" s="383"/>
      <c r="UU18" s="383"/>
      <c r="UV18" s="383"/>
      <c r="UW18" s="383"/>
      <c r="UX18" s="383"/>
      <c r="UY18" s="383"/>
      <c r="UZ18" s="383"/>
      <c r="VA18" s="383"/>
      <c r="VB18" s="383"/>
      <c r="VC18" s="383"/>
      <c r="VD18" s="383"/>
      <c r="VE18" s="383"/>
      <c r="VF18" s="383"/>
      <c r="VG18" s="383"/>
      <c r="VH18" s="383"/>
      <c r="VI18" s="383"/>
      <c r="VJ18" s="383"/>
      <c r="VK18" s="383"/>
      <c r="VL18" s="383"/>
      <c r="VM18" s="383"/>
      <c r="VN18" s="383"/>
      <c r="VO18" s="383"/>
      <c r="VP18" s="383"/>
      <c r="VQ18" s="383"/>
      <c r="VR18" s="383"/>
      <c r="VS18" s="383"/>
      <c r="VT18" s="383"/>
      <c r="VU18" s="383"/>
      <c r="VV18" s="383"/>
      <c r="VW18" s="383"/>
      <c r="VX18" s="383"/>
      <c r="VY18" s="383"/>
      <c r="VZ18" s="383"/>
      <c r="WA18" s="383"/>
      <c r="WB18" s="383"/>
      <c r="WC18" s="383"/>
      <c r="WD18" s="383"/>
      <c r="WE18" s="383"/>
      <c r="WF18" s="383"/>
      <c r="WG18" s="383"/>
      <c r="WH18" s="383"/>
      <c r="WI18" s="383"/>
      <c r="WJ18" s="383"/>
      <c r="WK18" s="383"/>
      <c r="WL18" s="383"/>
      <c r="WM18" s="383"/>
      <c r="WN18" s="383"/>
      <c r="WO18" s="383"/>
      <c r="WP18" s="383"/>
      <c r="WQ18" s="383"/>
      <c r="WR18" s="383"/>
      <c r="WS18" s="383"/>
      <c r="WT18" s="383"/>
      <c r="WU18" s="383"/>
      <c r="WV18" s="383"/>
      <c r="WW18" s="383"/>
      <c r="WX18" s="383"/>
      <c r="WY18" s="383"/>
      <c r="WZ18" s="383"/>
      <c r="XA18" s="383"/>
      <c r="XB18" s="383"/>
      <c r="XC18" s="383"/>
      <c r="XD18" s="383"/>
      <c r="XE18" s="383"/>
      <c r="XF18" s="383"/>
      <c r="XG18" s="383"/>
      <c r="XH18" s="383"/>
      <c r="XI18" s="383"/>
      <c r="XJ18" s="383"/>
      <c r="XK18" s="383"/>
      <c r="XL18" s="383"/>
      <c r="XM18" s="383"/>
      <c r="XN18" s="383"/>
      <c r="XO18" s="383"/>
      <c r="XP18" s="383"/>
      <c r="XQ18" s="383"/>
      <c r="XR18" s="383"/>
      <c r="XS18" s="383"/>
      <c r="XT18" s="383"/>
      <c r="XU18" s="383"/>
      <c r="XV18" s="383"/>
      <c r="XW18" s="383"/>
      <c r="XX18" s="383"/>
      <c r="XY18" s="383"/>
      <c r="XZ18" s="383"/>
      <c r="YA18" s="383"/>
      <c r="YB18" s="383"/>
      <c r="YC18" s="383"/>
      <c r="YD18" s="383"/>
      <c r="YE18" s="383"/>
      <c r="YF18" s="383"/>
      <c r="YG18" s="383"/>
      <c r="YH18" s="383"/>
      <c r="YI18" s="383"/>
      <c r="YJ18" s="383"/>
      <c r="YK18" s="383"/>
      <c r="YL18" s="383"/>
      <c r="YM18" s="383"/>
      <c r="YN18" s="383"/>
      <c r="YO18" s="383"/>
      <c r="YP18" s="383"/>
      <c r="YQ18" s="383"/>
      <c r="YR18" s="383"/>
      <c r="YS18" s="383"/>
      <c r="YT18" s="383"/>
      <c r="YU18" s="383"/>
      <c r="YV18" s="383"/>
      <c r="YW18" s="383"/>
      <c r="YX18" s="383"/>
      <c r="YY18" s="383"/>
      <c r="YZ18" s="383"/>
      <c r="ZA18" s="383"/>
      <c r="ZB18" s="383"/>
      <c r="ZC18" s="383"/>
      <c r="ZD18" s="383"/>
      <c r="ZE18" s="383"/>
      <c r="ZF18" s="383"/>
      <c r="ZG18" s="383"/>
      <c r="ZH18" s="383"/>
      <c r="ZI18" s="383"/>
      <c r="ZJ18" s="383"/>
      <c r="ZK18" s="383"/>
      <c r="ZL18" s="383"/>
      <c r="ZM18" s="383"/>
      <c r="ZN18" s="383"/>
      <c r="ZO18" s="383"/>
      <c r="ZP18" s="383"/>
      <c r="ZQ18" s="383"/>
      <c r="ZR18" s="383"/>
      <c r="ZS18" s="383"/>
      <c r="ZT18" s="383"/>
      <c r="ZU18" s="383"/>
      <c r="ZV18" s="383"/>
      <c r="ZW18" s="383"/>
      <c r="ZX18" s="383"/>
      <c r="ZY18" s="383"/>
      <c r="ZZ18" s="383"/>
      <c r="AAA18" s="383"/>
      <c r="AAB18" s="383"/>
      <c r="AAC18" s="383"/>
      <c r="AAD18" s="383"/>
      <c r="AAE18" s="383"/>
      <c r="AAF18" s="383"/>
      <c r="AAG18" s="383"/>
      <c r="AAH18" s="383"/>
      <c r="AAI18" s="383"/>
      <c r="AAJ18" s="383"/>
      <c r="AAK18" s="383"/>
      <c r="AAL18" s="383"/>
      <c r="AAM18" s="383"/>
      <c r="AAN18" s="383"/>
      <c r="AAO18" s="383"/>
      <c r="AAP18" s="383"/>
      <c r="AAQ18" s="383"/>
      <c r="AAR18" s="383"/>
      <c r="AAS18" s="383"/>
      <c r="AAT18" s="383"/>
      <c r="AAU18" s="383"/>
      <c r="AAV18" s="383"/>
      <c r="AAW18" s="383"/>
      <c r="AAX18" s="383"/>
      <c r="AAY18" s="383"/>
      <c r="AAZ18" s="383"/>
      <c r="ABA18" s="383"/>
      <c r="ABB18" s="383"/>
      <c r="ABC18" s="383"/>
      <c r="ABD18" s="383"/>
      <c r="ABE18" s="383"/>
      <c r="ABF18" s="383"/>
      <c r="ABG18" s="383"/>
      <c r="ABH18" s="383"/>
      <c r="ABI18" s="383"/>
      <c r="ABJ18" s="383"/>
      <c r="ABK18" s="383"/>
      <c r="ABL18" s="383"/>
      <c r="ABM18" s="383"/>
      <c r="ABN18" s="383"/>
      <c r="ABO18" s="383"/>
      <c r="ABP18" s="383"/>
      <c r="ABQ18" s="383"/>
      <c r="ABR18" s="383"/>
      <c r="ABS18" s="383"/>
      <c r="ABT18" s="383"/>
      <c r="ABU18" s="383"/>
      <c r="ABV18" s="383"/>
      <c r="ABW18" s="383"/>
      <c r="ABX18" s="383"/>
      <c r="ABY18" s="383"/>
      <c r="ABZ18" s="383"/>
      <c r="ACA18" s="383"/>
      <c r="ACB18" s="383"/>
      <c r="ACC18" s="383"/>
      <c r="ACD18" s="383"/>
      <c r="ACE18" s="383"/>
      <c r="ACF18" s="383"/>
      <c r="ACG18" s="383"/>
      <c r="ACH18" s="383"/>
      <c r="ACI18" s="383"/>
      <c r="ACJ18" s="383"/>
      <c r="ACK18" s="383"/>
      <c r="ACL18" s="383"/>
      <c r="ACM18" s="383"/>
      <c r="ACN18" s="383"/>
      <c r="ACO18" s="383"/>
      <c r="ACP18" s="383"/>
      <c r="ACQ18" s="383"/>
      <c r="ACR18" s="383"/>
      <c r="ACS18" s="383"/>
      <c r="ACT18" s="383"/>
      <c r="ACU18" s="383"/>
      <c r="ACV18" s="383"/>
      <c r="ACW18" s="383"/>
      <c r="ACX18" s="383"/>
      <c r="ACY18" s="383"/>
      <c r="ACZ18" s="383"/>
      <c r="ADA18" s="383"/>
      <c r="ADB18" s="383"/>
      <c r="ADC18" s="383"/>
      <c r="ADD18" s="383"/>
      <c r="ADE18" s="383"/>
      <c r="ADF18" s="383"/>
      <c r="ADG18" s="383"/>
      <c r="ADH18" s="383"/>
      <c r="ADI18" s="383"/>
      <c r="ADJ18" s="383"/>
      <c r="ADK18" s="383"/>
      <c r="ADL18" s="383"/>
      <c r="ADM18" s="383"/>
      <c r="ADN18" s="383"/>
      <c r="ADO18" s="383"/>
      <c r="ADP18" s="383"/>
      <c r="ADQ18" s="383"/>
      <c r="ADR18" s="383"/>
      <c r="ADS18" s="383"/>
      <c r="ADT18" s="383"/>
      <c r="ADU18" s="383"/>
      <c r="ADV18" s="383"/>
      <c r="ADW18" s="383"/>
      <c r="ADX18" s="383"/>
      <c r="ADY18" s="383"/>
      <c r="ADZ18" s="383"/>
      <c r="AEA18" s="383"/>
      <c r="AEB18" s="383"/>
      <c r="AEC18" s="383"/>
      <c r="AED18" s="383"/>
      <c r="AEE18" s="383"/>
      <c r="AEF18" s="383"/>
      <c r="AEG18" s="383"/>
      <c r="AEH18" s="383"/>
      <c r="AEI18" s="383"/>
      <c r="AEJ18" s="383"/>
      <c r="AEK18" s="383"/>
      <c r="AEL18" s="383"/>
      <c r="AEM18" s="383"/>
      <c r="AEN18" s="383"/>
      <c r="AEO18" s="383"/>
      <c r="AEP18" s="383"/>
      <c r="AEQ18" s="383"/>
      <c r="AER18" s="383"/>
      <c r="AES18" s="383"/>
      <c r="AET18" s="383"/>
      <c r="AEU18" s="383"/>
      <c r="AEV18" s="383"/>
      <c r="AEW18" s="383"/>
      <c r="AEX18" s="383"/>
      <c r="AEY18" s="383"/>
      <c r="AEZ18" s="383"/>
      <c r="AFA18" s="383"/>
      <c r="AFB18" s="383"/>
      <c r="AFC18" s="383"/>
      <c r="AFD18" s="383"/>
      <c r="AFE18" s="383"/>
      <c r="AFF18" s="383"/>
      <c r="AFG18" s="383"/>
      <c r="AFH18" s="383"/>
      <c r="AFI18" s="383"/>
      <c r="AFJ18" s="383"/>
      <c r="AFK18" s="383"/>
      <c r="AFL18" s="383"/>
      <c r="AFM18" s="383"/>
      <c r="AFN18" s="383"/>
      <c r="AFO18" s="383"/>
      <c r="AFP18" s="383"/>
      <c r="AFQ18" s="383"/>
      <c r="AFR18" s="383"/>
      <c r="AFS18" s="383"/>
      <c r="AFT18" s="383"/>
      <c r="AFU18" s="383"/>
      <c r="AFV18" s="383"/>
      <c r="AFW18" s="383"/>
      <c r="AFX18" s="383"/>
      <c r="AFY18" s="383"/>
      <c r="AFZ18" s="383"/>
      <c r="AGA18" s="383"/>
      <c r="AGB18" s="383"/>
      <c r="AGC18" s="383"/>
      <c r="AGD18" s="383"/>
      <c r="AGE18" s="383"/>
      <c r="AGF18" s="383"/>
      <c r="AGG18" s="383"/>
      <c r="AGH18" s="383"/>
      <c r="AGI18" s="383"/>
      <c r="AGJ18" s="383"/>
      <c r="AGK18" s="383"/>
      <c r="AGL18" s="383"/>
      <c r="AGM18" s="383"/>
      <c r="AGN18" s="383"/>
      <c r="AGO18" s="383"/>
      <c r="AGP18" s="383"/>
      <c r="AGQ18" s="383"/>
      <c r="AGR18" s="383"/>
      <c r="AGS18" s="383"/>
      <c r="AGT18" s="383"/>
      <c r="AGU18" s="383"/>
      <c r="AGV18" s="383"/>
      <c r="AGW18" s="383"/>
      <c r="AGX18" s="383"/>
      <c r="AGY18" s="383"/>
      <c r="AGZ18" s="383"/>
      <c r="AHA18" s="383"/>
      <c r="AHB18" s="383"/>
      <c r="AHC18" s="383"/>
      <c r="AHD18" s="383"/>
      <c r="AHE18" s="383"/>
      <c r="AHF18" s="383"/>
      <c r="AHG18" s="383"/>
      <c r="AHH18" s="383"/>
      <c r="AHI18" s="383"/>
      <c r="AHJ18" s="383"/>
      <c r="AHK18" s="383"/>
      <c r="AHL18" s="383"/>
      <c r="AHM18" s="383"/>
      <c r="AHN18" s="383"/>
      <c r="AHO18" s="383"/>
      <c r="AHP18" s="383"/>
      <c r="AHQ18" s="383"/>
      <c r="AHR18" s="383"/>
      <c r="AHS18" s="383"/>
      <c r="AHT18" s="383"/>
      <c r="AHU18" s="383"/>
      <c r="AHV18" s="383"/>
      <c r="AHW18" s="383"/>
      <c r="AHX18" s="383"/>
      <c r="AHY18" s="383"/>
      <c r="AHZ18" s="383"/>
      <c r="AIA18" s="383"/>
      <c r="AIB18" s="383"/>
      <c r="AIC18" s="383"/>
      <c r="AID18" s="383"/>
      <c r="AIE18" s="383"/>
      <c r="AIF18" s="383"/>
      <c r="AIG18" s="383"/>
      <c r="AIH18" s="383"/>
      <c r="AII18" s="383"/>
      <c r="AIJ18" s="383"/>
      <c r="AIK18" s="383"/>
      <c r="AIL18" s="383"/>
      <c r="AIM18" s="383"/>
      <c r="AIN18" s="383"/>
      <c r="AIO18" s="383"/>
      <c r="AIP18" s="383"/>
      <c r="AIQ18" s="383"/>
      <c r="AIR18" s="383"/>
      <c r="AIS18" s="383"/>
      <c r="AIT18" s="383"/>
      <c r="AIU18" s="383"/>
      <c r="AIV18" s="383"/>
      <c r="AIW18" s="383"/>
      <c r="AIX18" s="383"/>
      <c r="AIY18" s="383"/>
      <c r="AIZ18" s="383"/>
      <c r="AJA18" s="383"/>
      <c r="AJB18" s="383"/>
      <c r="AJC18" s="383"/>
      <c r="AJD18" s="383"/>
      <c r="AJE18" s="383"/>
      <c r="AJF18" s="383"/>
      <c r="AJG18" s="383"/>
      <c r="AJH18" s="383"/>
      <c r="AJI18" s="383"/>
      <c r="AJJ18" s="383"/>
      <c r="AJK18" s="383"/>
      <c r="AJL18" s="383"/>
      <c r="AJM18" s="383"/>
      <c r="AJN18" s="383"/>
      <c r="AJO18" s="383"/>
      <c r="AJP18" s="383"/>
      <c r="AJQ18" s="383"/>
      <c r="AJR18" s="383"/>
      <c r="AJS18" s="383"/>
      <c r="AJT18" s="383"/>
      <c r="AJU18" s="383"/>
      <c r="AJV18" s="383"/>
      <c r="AJW18" s="383"/>
      <c r="AJX18" s="383"/>
      <c r="AJY18" s="383"/>
      <c r="AJZ18" s="383"/>
      <c r="AKA18" s="383"/>
      <c r="AKB18" s="383"/>
      <c r="AKC18" s="383"/>
      <c r="AKD18" s="383"/>
      <c r="AKE18" s="383"/>
      <c r="AKF18" s="383"/>
      <c r="AKG18" s="383"/>
      <c r="AKH18" s="383"/>
      <c r="AKI18" s="383"/>
      <c r="AKJ18" s="383"/>
      <c r="AKK18" s="383"/>
      <c r="AKL18" s="383"/>
      <c r="AKM18" s="383"/>
      <c r="AKN18" s="383"/>
      <c r="AKO18" s="383"/>
      <c r="AKP18" s="383"/>
      <c r="AKQ18" s="383"/>
      <c r="AKR18" s="383"/>
      <c r="AKS18" s="383"/>
      <c r="AKT18" s="383"/>
      <c r="AKU18" s="383"/>
      <c r="AKV18" s="383"/>
      <c r="AKW18" s="383"/>
      <c r="AKX18" s="383"/>
      <c r="AKY18" s="383"/>
      <c r="AKZ18" s="383"/>
      <c r="ALA18" s="383"/>
      <c r="ALB18" s="383"/>
      <c r="ALC18" s="383"/>
      <c r="ALD18" s="383"/>
      <c r="ALE18" s="383"/>
      <c r="ALF18" s="383"/>
      <c r="ALG18" s="383"/>
      <c r="ALH18" s="383"/>
      <c r="ALI18" s="383"/>
      <c r="ALJ18" s="383"/>
      <c r="ALK18" s="383"/>
      <c r="ALL18" s="383"/>
      <c r="ALM18" s="383"/>
      <c r="ALN18" s="383"/>
      <c r="ALO18" s="383"/>
      <c r="ALP18" s="383"/>
      <c r="ALQ18" s="383"/>
      <c r="ALR18" s="383"/>
      <c r="ALS18" s="383"/>
      <c r="ALT18" s="383"/>
      <c r="ALU18" s="383"/>
      <c r="ALV18" s="383"/>
      <c r="ALW18" s="383"/>
      <c r="ALX18" s="383"/>
      <c r="ALY18" s="383"/>
      <c r="ALZ18" s="383"/>
      <c r="AMA18" s="383"/>
      <c r="AMB18" s="383"/>
      <c r="AMC18" s="383"/>
      <c r="AMD18" s="383"/>
      <c r="AME18" s="383"/>
      <c r="AMF18" s="383"/>
      <c r="AMG18" s="383"/>
      <c r="AMH18" s="383"/>
      <c r="AMI18" s="383"/>
      <c r="AMJ18" s="383"/>
      <c r="AMK18" s="383"/>
      <c r="AML18" s="383"/>
      <c r="AMM18" s="383"/>
      <c r="AMN18" s="383"/>
      <c r="AMO18" s="383"/>
      <c r="AMP18" s="383"/>
      <c r="AMQ18" s="383"/>
      <c r="AMR18" s="383"/>
      <c r="AMS18" s="383"/>
      <c r="AMT18" s="383"/>
      <c r="AMU18" s="383"/>
      <c r="AMV18" s="383"/>
      <c r="AMW18" s="383"/>
      <c r="AMX18" s="383"/>
      <c r="AMY18" s="383"/>
      <c r="AMZ18" s="383"/>
      <c r="ANA18" s="383"/>
      <c r="ANB18" s="383"/>
      <c r="ANC18" s="383"/>
      <c r="AND18" s="383"/>
      <c r="ANE18" s="383"/>
      <c r="ANF18" s="383"/>
      <c r="ANG18" s="383"/>
      <c r="ANH18" s="383"/>
      <c r="ANI18" s="383"/>
      <c r="ANJ18" s="383"/>
      <c r="ANK18" s="383"/>
      <c r="ANL18" s="383"/>
      <c r="ANM18" s="383"/>
      <c r="ANN18" s="383"/>
      <c r="ANO18" s="383"/>
      <c r="ANP18" s="383"/>
      <c r="ANQ18" s="383"/>
      <c r="ANR18" s="383"/>
      <c r="ANS18" s="383"/>
      <c r="ANT18" s="383"/>
      <c r="ANU18" s="383"/>
      <c r="ANV18" s="383"/>
      <c r="ANW18" s="383"/>
      <c r="ANX18" s="383"/>
      <c r="ANY18" s="383"/>
      <c r="ANZ18" s="383"/>
      <c r="AOA18" s="383"/>
      <c r="AOB18" s="383"/>
      <c r="AOC18" s="383"/>
      <c r="AOD18" s="383"/>
      <c r="AOE18" s="383"/>
      <c r="AOF18" s="383"/>
      <c r="AOG18" s="383"/>
      <c r="AOH18" s="383"/>
      <c r="AOI18" s="383"/>
      <c r="AOJ18" s="383"/>
      <c r="AOK18" s="383"/>
      <c r="AOL18" s="383"/>
      <c r="AOM18" s="383"/>
      <c r="AON18" s="383"/>
      <c r="AOO18" s="383"/>
      <c r="AOP18" s="383"/>
      <c r="AOQ18" s="383"/>
      <c r="AOR18" s="383"/>
      <c r="AOS18" s="383"/>
      <c r="AOT18" s="383"/>
      <c r="AOU18" s="383"/>
      <c r="AOV18" s="383"/>
      <c r="AOW18" s="383"/>
      <c r="AOX18" s="383"/>
      <c r="AOY18" s="383"/>
      <c r="AOZ18" s="383"/>
      <c r="APA18" s="383"/>
      <c r="APB18" s="383"/>
      <c r="APC18" s="383"/>
      <c r="APD18" s="383"/>
      <c r="APE18" s="383"/>
      <c r="APF18" s="383"/>
      <c r="APG18" s="383"/>
      <c r="APH18" s="383"/>
      <c r="API18" s="383"/>
      <c r="APJ18" s="383"/>
      <c r="APK18" s="383"/>
      <c r="APL18" s="383"/>
      <c r="APM18" s="383"/>
      <c r="APN18" s="383"/>
      <c r="APO18" s="383"/>
      <c r="APP18" s="383"/>
      <c r="APQ18" s="383"/>
      <c r="APR18" s="383"/>
      <c r="APS18" s="383"/>
      <c r="APT18" s="383"/>
      <c r="APU18" s="383"/>
      <c r="APV18" s="383"/>
      <c r="APW18" s="383"/>
      <c r="APX18" s="383"/>
      <c r="APY18" s="383"/>
      <c r="APZ18" s="383"/>
      <c r="AQA18" s="383"/>
      <c r="AQB18" s="383"/>
      <c r="AQC18" s="383"/>
      <c r="AQD18" s="383"/>
      <c r="AQE18" s="383"/>
      <c r="AQF18" s="383"/>
      <c r="AQG18" s="383"/>
      <c r="AQH18" s="383"/>
      <c r="AQI18" s="383"/>
      <c r="AQJ18" s="383"/>
      <c r="AQK18" s="383"/>
      <c r="AQL18" s="383"/>
      <c r="AQM18" s="383"/>
      <c r="AQN18" s="383"/>
      <c r="AQO18" s="383"/>
      <c r="AQP18" s="383"/>
      <c r="AQQ18" s="383"/>
      <c r="AQR18" s="383"/>
      <c r="AQS18" s="383"/>
      <c r="AQT18" s="383"/>
      <c r="AQU18" s="383"/>
      <c r="AQV18" s="383"/>
      <c r="AQW18" s="383"/>
      <c r="AQX18" s="383"/>
      <c r="AQY18" s="383"/>
      <c r="AQZ18" s="383"/>
      <c r="ARA18" s="383"/>
      <c r="ARB18" s="383"/>
      <c r="ARC18" s="383"/>
      <c r="ARD18" s="383"/>
      <c r="ARE18" s="383"/>
      <c r="ARF18" s="383"/>
      <c r="ARG18" s="383"/>
      <c r="ARH18" s="383"/>
      <c r="ARI18" s="383"/>
      <c r="ARJ18" s="383"/>
      <c r="ARK18" s="383"/>
      <c r="ARL18" s="383"/>
      <c r="ARM18" s="383"/>
      <c r="ARN18" s="383"/>
      <c r="ARO18" s="383"/>
      <c r="ARP18" s="383"/>
      <c r="ARQ18" s="383"/>
      <c r="ARR18" s="383"/>
      <c r="ARS18" s="383"/>
      <c r="ART18" s="383"/>
      <c r="ARU18" s="383"/>
      <c r="ARV18" s="383"/>
      <c r="ARW18" s="383"/>
      <c r="ARX18" s="383"/>
      <c r="ARY18" s="383"/>
      <c r="ARZ18" s="383"/>
      <c r="ASA18" s="383"/>
      <c r="ASB18" s="383"/>
      <c r="ASC18" s="383"/>
      <c r="ASD18" s="383"/>
      <c r="ASE18" s="383"/>
      <c r="ASF18" s="383"/>
      <c r="ASG18" s="383"/>
      <c r="ASH18" s="383"/>
      <c r="ASI18" s="383"/>
      <c r="ASJ18" s="383"/>
      <c r="ASK18" s="383"/>
      <c r="ASL18" s="383"/>
      <c r="ASM18" s="383"/>
      <c r="ASN18" s="383"/>
      <c r="ASO18" s="383"/>
      <c r="ASP18" s="383"/>
      <c r="ASQ18" s="383"/>
      <c r="ASR18" s="383"/>
      <c r="ASS18" s="383"/>
      <c r="AST18" s="383"/>
      <c r="ASU18" s="383"/>
      <c r="ASV18" s="383"/>
      <c r="ASW18" s="383"/>
      <c r="ASX18" s="383"/>
      <c r="ASY18" s="383"/>
      <c r="ASZ18" s="383"/>
      <c r="ATA18" s="383"/>
      <c r="ATB18" s="383"/>
      <c r="ATC18" s="383"/>
      <c r="ATD18" s="383"/>
      <c r="ATE18" s="383"/>
      <c r="ATF18" s="383"/>
      <c r="ATG18" s="383"/>
      <c r="ATH18" s="383"/>
      <c r="ATI18" s="383"/>
      <c r="ATJ18" s="383"/>
      <c r="ATK18" s="383"/>
      <c r="ATL18" s="383"/>
      <c r="ATM18" s="383"/>
      <c r="ATN18" s="383"/>
      <c r="ATO18" s="383"/>
      <c r="ATP18" s="383"/>
      <c r="ATQ18" s="383"/>
      <c r="ATR18" s="383"/>
      <c r="ATS18" s="383"/>
      <c r="ATT18" s="383"/>
      <c r="ATU18" s="383"/>
      <c r="ATV18" s="383"/>
      <c r="ATW18" s="383"/>
      <c r="ATX18" s="383"/>
      <c r="ATY18" s="383"/>
      <c r="ATZ18" s="383"/>
      <c r="AUA18" s="383"/>
      <c r="AUB18" s="383"/>
      <c r="AUC18" s="383"/>
      <c r="AUD18" s="383"/>
      <c r="AUE18" s="383"/>
      <c r="AUF18" s="383"/>
      <c r="AUG18" s="383"/>
      <c r="AUH18" s="383"/>
      <c r="AUI18" s="383"/>
      <c r="AUJ18" s="383"/>
      <c r="AUK18" s="383"/>
      <c r="AUL18" s="383"/>
      <c r="AUM18" s="383"/>
      <c r="AUN18" s="383"/>
      <c r="AUO18" s="383"/>
      <c r="AUP18" s="383"/>
      <c r="AUQ18" s="383"/>
      <c r="AUR18" s="383"/>
      <c r="AUS18" s="383"/>
      <c r="AUT18" s="383"/>
      <c r="AUU18" s="383"/>
      <c r="AUV18" s="383"/>
      <c r="AUW18" s="383"/>
      <c r="AUX18" s="383"/>
      <c r="AUY18" s="383"/>
      <c r="AUZ18" s="383"/>
      <c r="AVA18" s="383"/>
      <c r="AVB18" s="383"/>
      <c r="AVC18" s="383"/>
      <c r="AVD18" s="383"/>
      <c r="AVE18" s="383"/>
      <c r="AVF18" s="383"/>
      <c r="AVG18" s="383"/>
      <c r="AVH18" s="383"/>
      <c r="AVI18" s="383"/>
      <c r="AVJ18" s="383"/>
      <c r="AVK18" s="383"/>
      <c r="AVL18" s="383"/>
      <c r="AVM18" s="383"/>
      <c r="AVN18" s="383"/>
      <c r="AVO18" s="383"/>
      <c r="AVP18" s="383"/>
      <c r="AVQ18" s="383"/>
      <c r="AVR18" s="383"/>
      <c r="AVS18" s="383"/>
      <c r="AVT18" s="383"/>
      <c r="AVU18" s="383"/>
      <c r="AVV18" s="383"/>
      <c r="AVW18" s="383"/>
      <c r="AVX18" s="383"/>
      <c r="AVY18" s="383"/>
      <c r="AVZ18" s="383"/>
      <c r="AWA18" s="383"/>
      <c r="AWB18" s="383"/>
      <c r="AWC18" s="383"/>
      <c r="AWD18" s="383"/>
      <c r="AWE18" s="383"/>
      <c r="AWF18" s="383"/>
      <c r="AWG18" s="383"/>
      <c r="AWH18" s="383"/>
      <c r="AWI18" s="383"/>
      <c r="AWJ18" s="383"/>
      <c r="AWK18" s="383"/>
      <c r="AWL18" s="383"/>
      <c r="AWM18" s="383"/>
      <c r="AWN18" s="383"/>
      <c r="AWO18" s="383"/>
      <c r="AWP18" s="383"/>
      <c r="AWQ18" s="383"/>
      <c r="AWR18" s="383"/>
      <c r="AWS18" s="383"/>
      <c r="AWT18" s="383"/>
      <c r="AWU18" s="383"/>
      <c r="AWV18" s="383"/>
      <c r="AWW18" s="383"/>
      <c r="AWX18" s="383"/>
      <c r="AWY18" s="383"/>
      <c r="AWZ18" s="383"/>
      <c r="AXA18" s="383"/>
      <c r="AXB18" s="383"/>
      <c r="AXC18" s="383"/>
      <c r="AXD18" s="383"/>
      <c r="AXE18" s="383"/>
      <c r="AXF18" s="383"/>
      <c r="AXG18" s="383"/>
      <c r="AXH18" s="383"/>
      <c r="AXI18" s="383"/>
      <c r="AXJ18" s="383"/>
      <c r="AXK18" s="383"/>
      <c r="AXL18" s="383"/>
      <c r="AXM18" s="383"/>
      <c r="AXN18" s="383"/>
      <c r="AXO18" s="383"/>
      <c r="AXP18" s="383"/>
      <c r="AXQ18" s="383"/>
      <c r="AXR18" s="383"/>
      <c r="AXS18" s="383"/>
      <c r="AXT18" s="383"/>
      <c r="AXU18" s="383"/>
      <c r="AXV18" s="383"/>
      <c r="AXW18" s="383"/>
      <c r="AXX18" s="383"/>
      <c r="AXY18" s="383"/>
      <c r="AXZ18" s="383"/>
      <c r="AYA18" s="383"/>
      <c r="AYB18" s="383"/>
      <c r="AYC18" s="383"/>
      <c r="AYD18" s="383"/>
      <c r="AYE18" s="383"/>
      <c r="AYF18" s="383"/>
      <c r="AYG18" s="383"/>
      <c r="AYH18" s="383"/>
      <c r="AYI18" s="383"/>
      <c r="AYJ18" s="383"/>
      <c r="AYK18" s="383"/>
      <c r="AYL18" s="383"/>
      <c r="AYM18" s="383"/>
      <c r="AYN18" s="383"/>
      <c r="AYO18" s="383"/>
      <c r="AYP18" s="383"/>
      <c r="AYQ18" s="383"/>
      <c r="AYR18" s="383"/>
      <c r="AYS18" s="383"/>
      <c r="AYT18" s="383"/>
      <c r="AYU18" s="383"/>
      <c r="AYV18" s="383"/>
      <c r="AYW18" s="383"/>
      <c r="AYX18" s="383"/>
      <c r="AYY18" s="383"/>
      <c r="AYZ18" s="383"/>
      <c r="AZA18" s="383"/>
      <c r="AZB18" s="383"/>
      <c r="AZC18" s="383"/>
      <c r="AZD18" s="383"/>
      <c r="AZE18" s="383"/>
      <c r="AZF18" s="383"/>
      <c r="AZG18" s="383"/>
      <c r="AZH18" s="383"/>
      <c r="AZI18" s="383"/>
      <c r="AZJ18" s="383"/>
      <c r="AZK18" s="383"/>
      <c r="AZL18" s="383"/>
      <c r="AZM18" s="383"/>
      <c r="AZN18" s="383"/>
      <c r="AZO18" s="383"/>
      <c r="AZP18" s="383"/>
      <c r="AZQ18" s="383"/>
      <c r="AZR18" s="383"/>
      <c r="AZS18" s="383"/>
      <c r="AZT18" s="383"/>
      <c r="AZU18" s="383"/>
      <c r="AZV18" s="383"/>
      <c r="AZW18" s="383"/>
      <c r="AZX18" s="383"/>
      <c r="AZY18" s="383"/>
      <c r="AZZ18" s="383"/>
      <c r="BAA18" s="383"/>
      <c r="BAB18" s="383"/>
      <c r="BAC18" s="383"/>
      <c r="BAD18" s="383"/>
      <c r="BAE18" s="383"/>
      <c r="BAF18" s="383"/>
      <c r="BAG18" s="383"/>
      <c r="BAH18" s="383"/>
      <c r="BAI18" s="383"/>
      <c r="BAJ18" s="383"/>
      <c r="BAK18" s="383"/>
      <c r="BAL18" s="383"/>
      <c r="BAM18" s="383"/>
      <c r="BAN18" s="383"/>
      <c r="BAO18" s="383"/>
      <c r="BAP18" s="383"/>
      <c r="BAQ18" s="383"/>
      <c r="BAR18" s="383"/>
      <c r="BAS18" s="383"/>
      <c r="BAT18" s="383"/>
      <c r="BAU18" s="383"/>
      <c r="BAV18" s="383"/>
      <c r="BAW18" s="383"/>
      <c r="BAX18" s="383"/>
      <c r="BAY18" s="383"/>
      <c r="BAZ18" s="383"/>
      <c r="BBA18" s="383"/>
      <c r="BBB18" s="383"/>
      <c r="BBC18" s="383"/>
      <c r="BBD18" s="383"/>
      <c r="BBE18" s="383"/>
      <c r="BBF18" s="383"/>
      <c r="BBG18" s="383"/>
      <c r="BBH18" s="383"/>
      <c r="BBI18" s="383"/>
      <c r="BBJ18" s="383"/>
      <c r="BBK18" s="383"/>
      <c r="BBL18" s="383"/>
      <c r="BBM18" s="383"/>
      <c r="BBN18" s="383"/>
      <c r="BBO18" s="383"/>
      <c r="BBP18" s="383"/>
      <c r="BBQ18" s="383"/>
      <c r="BBR18" s="383"/>
      <c r="BBS18" s="383"/>
      <c r="BBT18" s="383"/>
      <c r="BBU18" s="383"/>
      <c r="BBV18" s="383"/>
      <c r="BBW18" s="383"/>
      <c r="BBX18" s="383"/>
      <c r="BBY18" s="383"/>
      <c r="BBZ18" s="383"/>
      <c r="BCA18" s="383"/>
      <c r="BCB18" s="383"/>
      <c r="BCC18" s="383"/>
      <c r="BCD18" s="383"/>
      <c r="BCE18" s="383"/>
      <c r="BCF18" s="383"/>
      <c r="BCG18" s="383"/>
      <c r="BCH18" s="383"/>
      <c r="BCI18" s="383"/>
      <c r="BCJ18" s="383"/>
      <c r="BCK18" s="383"/>
      <c r="BCL18" s="383"/>
      <c r="BCM18" s="383"/>
      <c r="BCN18" s="383"/>
      <c r="BCO18" s="383"/>
      <c r="BCP18" s="383"/>
      <c r="BCQ18" s="383"/>
      <c r="BCR18" s="383"/>
      <c r="BCS18" s="383"/>
      <c r="BCT18" s="383"/>
      <c r="BCU18" s="383"/>
      <c r="BCV18" s="383"/>
      <c r="BCW18" s="383"/>
      <c r="BCX18" s="383"/>
      <c r="BCY18" s="383"/>
      <c r="BCZ18" s="383"/>
      <c r="BDA18" s="383"/>
      <c r="BDB18" s="383"/>
      <c r="BDC18" s="383"/>
      <c r="BDD18" s="383"/>
      <c r="BDE18" s="383"/>
      <c r="BDF18" s="383"/>
      <c r="BDG18" s="383"/>
      <c r="BDH18" s="383"/>
      <c r="BDI18" s="383"/>
      <c r="BDJ18" s="383"/>
      <c r="BDK18" s="383"/>
      <c r="BDL18" s="383"/>
      <c r="BDM18" s="383"/>
      <c r="BDN18" s="383"/>
      <c r="BDO18" s="383"/>
      <c r="BDP18" s="383"/>
      <c r="BDQ18" s="383"/>
      <c r="BDR18" s="383"/>
      <c r="BDS18" s="383"/>
      <c r="BDT18" s="383"/>
      <c r="BDU18" s="383"/>
      <c r="BDV18" s="383"/>
      <c r="BDW18" s="383"/>
      <c r="BDX18" s="383"/>
      <c r="BDY18" s="383"/>
      <c r="BDZ18" s="383"/>
      <c r="BEA18" s="383"/>
      <c r="BEB18" s="383"/>
      <c r="BEC18" s="383"/>
      <c r="BED18" s="383"/>
      <c r="BEE18" s="383"/>
      <c r="BEF18" s="383"/>
      <c r="BEG18" s="383"/>
      <c r="BEH18" s="383"/>
      <c r="BEI18" s="383"/>
      <c r="BEJ18" s="383"/>
      <c r="BEK18" s="383"/>
      <c r="BEL18" s="383"/>
      <c r="BEM18" s="383"/>
      <c r="BEN18" s="383"/>
      <c r="BEO18" s="383"/>
      <c r="BEP18" s="383"/>
      <c r="BEQ18" s="383"/>
      <c r="BER18" s="383"/>
      <c r="BES18" s="383"/>
      <c r="BET18" s="383"/>
      <c r="BEU18" s="383"/>
      <c r="BEV18" s="383"/>
      <c r="BEW18" s="383"/>
      <c r="BEX18" s="383"/>
      <c r="BEY18" s="383"/>
      <c r="BEZ18" s="383"/>
      <c r="BFA18" s="383"/>
      <c r="BFB18" s="383"/>
      <c r="BFC18" s="383"/>
      <c r="BFD18" s="383"/>
      <c r="BFE18" s="383"/>
      <c r="BFF18" s="383"/>
      <c r="BFG18" s="383"/>
      <c r="BFH18" s="383"/>
      <c r="BFI18" s="383"/>
      <c r="BFJ18" s="383"/>
      <c r="BFK18" s="383"/>
      <c r="BFL18" s="383"/>
      <c r="BFM18" s="383"/>
      <c r="BFN18" s="383"/>
      <c r="BFO18" s="383"/>
      <c r="BFP18" s="383"/>
      <c r="BFQ18" s="383"/>
      <c r="BFR18" s="383"/>
      <c r="BFS18" s="383"/>
      <c r="BFT18" s="383"/>
      <c r="BFU18" s="383"/>
      <c r="BFV18" s="383"/>
      <c r="BFW18" s="383"/>
      <c r="BFX18" s="383"/>
      <c r="BFY18" s="383"/>
      <c r="BFZ18" s="383"/>
      <c r="BGA18" s="383"/>
      <c r="BGB18" s="383"/>
      <c r="BGC18" s="383"/>
      <c r="BGD18" s="383"/>
      <c r="BGE18" s="383"/>
      <c r="BGF18" s="383"/>
      <c r="BGG18" s="383"/>
      <c r="BGH18" s="383"/>
      <c r="BGI18" s="383"/>
      <c r="BGJ18" s="383"/>
      <c r="BGK18" s="383"/>
      <c r="BGL18" s="383"/>
      <c r="BGM18" s="383"/>
      <c r="BGN18" s="383"/>
      <c r="BGO18" s="383"/>
      <c r="BGP18" s="383"/>
      <c r="BGQ18" s="383"/>
      <c r="BGR18" s="383"/>
      <c r="BGS18" s="383"/>
      <c r="BGT18" s="383"/>
      <c r="BGU18" s="383"/>
      <c r="BGV18" s="383"/>
      <c r="BGW18" s="383"/>
      <c r="BGX18" s="383"/>
      <c r="BGY18" s="383"/>
      <c r="BGZ18" s="383"/>
      <c r="BHA18" s="383"/>
      <c r="BHB18" s="383"/>
      <c r="BHC18" s="383"/>
      <c r="BHD18" s="383"/>
      <c r="BHE18" s="383"/>
      <c r="BHF18" s="383"/>
      <c r="BHG18" s="383"/>
      <c r="BHH18" s="383"/>
      <c r="BHI18" s="383"/>
      <c r="BHJ18" s="383"/>
      <c r="BHK18" s="383"/>
      <c r="BHL18" s="383"/>
      <c r="BHM18" s="383"/>
      <c r="BHN18" s="383"/>
      <c r="BHO18" s="383"/>
      <c r="BHP18" s="383"/>
      <c r="BHQ18" s="383"/>
      <c r="BHR18" s="383"/>
      <c r="BHS18" s="383"/>
      <c r="BHT18" s="383"/>
      <c r="BHU18" s="383"/>
      <c r="BHV18" s="383"/>
      <c r="BHW18" s="383"/>
      <c r="BHX18" s="383"/>
      <c r="BHY18" s="383"/>
      <c r="BHZ18" s="383"/>
      <c r="BIA18" s="383"/>
      <c r="BIB18" s="383"/>
      <c r="BIC18" s="383"/>
      <c r="BID18" s="383"/>
      <c r="BIE18" s="383"/>
      <c r="BIF18" s="383"/>
      <c r="BIG18" s="383"/>
      <c r="BIH18" s="383"/>
      <c r="BII18" s="383"/>
      <c r="BIJ18" s="383"/>
      <c r="BIK18" s="383"/>
      <c r="BIL18" s="383"/>
      <c r="BIM18" s="383"/>
      <c r="BIN18" s="383"/>
      <c r="BIO18" s="383"/>
      <c r="BIP18" s="383"/>
      <c r="BIQ18" s="383"/>
      <c r="BIR18" s="383"/>
      <c r="BIS18" s="383"/>
      <c r="BIT18" s="383"/>
      <c r="BIU18" s="383"/>
      <c r="BIV18" s="383"/>
      <c r="BIW18" s="383"/>
      <c r="BIX18" s="383"/>
      <c r="BIY18" s="383"/>
      <c r="BIZ18" s="383"/>
      <c r="BJA18" s="383"/>
      <c r="BJB18" s="383"/>
      <c r="BJC18" s="383"/>
      <c r="BJD18" s="383"/>
      <c r="BJE18" s="383"/>
      <c r="BJF18" s="383"/>
      <c r="BJG18" s="383"/>
      <c r="BJH18" s="383"/>
      <c r="BJI18" s="383"/>
      <c r="BJJ18" s="383"/>
      <c r="BJK18" s="383"/>
      <c r="BJL18" s="383"/>
      <c r="BJM18" s="383"/>
      <c r="BJN18" s="383"/>
      <c r="BJO18" s="383"/>
      <c r="BJP18" s="383"/>
      <c r="BJQ18" s="383"/>
      <c r="BJR18" s="383"/>
      <c r="BJS18" s="383"/>
      <c r="BJT18" s="383"/>
      <c r="BJU18" s="383"/>
      <c r="BJV18" s="383"/>
      <c r="BJW18" s="383"/>
      <c r="BJX18" s="383"/>
      <c r="BJY18" s="383"/>
      <c r="BJZ18" s="383"/>
      <c r="BKA18" s="383"/>
      <c r="BKB18" s="383"/>
      <c r="BKC18" s="383"/>
      <c r="BKD18" s="383"/>
      <c r="BKE18" s="383"/>
      <c r="BKF18" s="383"/>
      <c r="BKG18" s="383"/>
      <c r="BKH18" s="383"/>
      <c r="BKI18" s="383"/>
      <c r="BKJ18" s="383"/>
      <c r="BKK18" s="383"/>
      <c r="BKL18" s="383"/>
      <c r="BKM18" s="383"/>
      <c r="BKN18" s="383"/>
      <c r="BKO18" s="383"/>
      <c r="BKP18" s="383"/>
      <c r="BKQ18" s="383"/>
      <c r="BKR18" s="383"/>
      <c r="BKS18" s="383"/>
      <c r="BKT18" s="383"/>
      <c r="BKU18" s="383"/>
      <c r="BKV18" s="383"/>
      <c r="BKW18" s="383"/>
      <c r="BKX18" s="383"/>
      <c r="BKY18" s="383"/>
      <c r="BKZ18" s="383"/>
      <c r="BLA18" s="383"/>
      <c r="BLB18" s="383"/>
      <c r="BLC18" s="383"/>
      <c r="BLD18" s="383"/>
      <c r="BLE18" s="383"/>
      <c r="BLF18" s="383"/>
      <c r="BLG18" s="383"/>
      <c r="BLH18" s="383"/>
      <c r="BLI18" s="383"/>
      <c r="BLJ18" s="383"/>
      <c r="BLK18" s="383"/>
      <c r="BLL18" s="383"/>
      <c r="BLM18" s="383"/>
      <c r="BLN18" s="383"/>
      <c r="BLO18" s="383"/>
      <c r="BLP18" s="383"/>
      <c r="BLQ18" s="383"/>
      <c r="BLR18" s="383"/>
      <c r="BLS18" s="383"/>
      <c r="BLT18" s="383"/>
      <c r="BLU18" s="383"/>
      <c r="BLV18" s="383"/>
      <c r="BLW18" s="383"/>
      <c r="BLX18" s="383"/>
      <c r="BLY18" s="383"/>
      <c r="BLZ18" s="383"/>
      <c r="BMA18" s="383"/>
      <c r="BMB18" s="383"/>
      <c r="BMC18" s="383"/>
      <c r="BMD18" s="383"/>
      <c r="BME18" s="383"/>
      <c r="BMF18" s="383"/>
      <c r="BMG18" s="383"/>
      <c r="BMH18" s="383"/>
      <c r="BMI18" s="383"/>
      <c r="BMJ18" s="383"/>
      <c r="BMK18" s="383"/>
      <c r="BML18" s="383"/>
      <c r="BMM18" s="383"/>
      <c r="BMN18" s="383"/>
      <c r="BMO18" s="383"/>
      <c r="BMP18" s="383"/>
      <c r="BMQ18" s="383"/>
      <c r="BMR18" s="383"/>
      <c r="BMS18" s="383"/>
      <c r="BMT18" s="383"/>
      <c r="BMU18" s="383"/>
      <c r="BMV18" s="383"/>
      <c r="BMW18" s="383"/>
      <c r="BMX18" s="383"/>
      <c r="BMY18" s="383"/>
      <c r="BMZ18" s="383"/>
      <c r="BNA18" s="383"/>
      <c r="BNB18" s="383"/>
      <c r="BNC18" s="383"/>
      <c r="BND18" s="383"/>
      <c r="BNE18" s="383"/>
      <c r="BNF18" s="383"/>
      <c r="BNG18" s="383"/>
      <c r="BNH18" s="383"/>
      <c r="BNI18" s="383"/>
      <c r="BNJ18" s="383"/>
      <c r="BNK18" s="383"/>
      <c r="BNL18" s="383"/>
      <c r="BNM18" s="383"/>
      <c r="BNN18" s="383"/>
      <c r="BNO18" s="383"/>
      <c r="BNP18" s="383"/>
      <c r="BNQ18" s="383"/>
      <c r="BNR18" s="383"/>
      <c r="BNS18" s="383"/>
      <c r="BNT18" s="383"/>
      <c r="BNU18" s="383"/>
      <c r="BNV18" s="383"/>
      <c r="BNW18" s="383"/>
      <c r="BNX18" s="383"/>
      <c r="BNY18" s="383"/>
      <c r="BNZ18" s="383"/>
      <c r="BOA18" s="383"/>
      <c r="BOB18" s="383"/>
      <c r="BOC18" s="383"/>
      <c r="BOD18" s="383"/>
      <c r="BOE18" s="383"/>
      <c r="BOF18" s="383"/>
      <c r="BOG18" s="383"/>
      <c r="BOH18" s="383"/>
      <c r="BOI18" s="383"/>
      <c r="BOJ18" s="383"/>
      <c r="BOK18" s="383"/>
      <c r="BOL18" s="383"/>
      <c r="BOM18" s="383"/>
      <c r="BON18" s="383"/>
      <c r="BOO18" s="383"/>
      <c r="BOP18" s="383"/>
      <c r="BOQ18" s="383"/>
      <c r="BOR18" s="383"/>
      <c r="BOS18" s="383"/>
      <c r="BOT18" s="383"/>
      <c r="BOU18" s="383"/>
      <c r="BOV18" s="383"/>
      <c r="BOW18" s="383"/>
      <c r="BOX18" s="383"/>
      <c r="BOY18" s="383"/>
      <c r="BOZ18" s="383"/>
      <c r="BPA18" s="383"/>
      <c r="BPB18" s="383"/>
      <c r="BPC18" s="383"/>
      <c r="BPD18" s="383"/>
      <c r="BPE18" s="383"/>
      <c r="BPF18" s="383"/>
      <c r="BPG18" s="383"/>
      <c r="BPH18" s="383"/>
      <c r="BPI18" s="383"/>
      <c r="BPJ18" s="383"/>
      <c r="BPK18" s="383"/>
      <c r="BPL18" s="383"/>
      <c r="BPM18" s="383"/>
      <c r="BPN18" s="383"/>
      <c r="BPO18" s="383"/>
      <c r="BPP18" s="383"/>
      <c r="BPQ18" s="383"/>
      <c r="BPR18" s="383"/>
      <c r="BPS18" s="383"/>
      <c r="BPT18" s="383"/>
      <c r="BPU18" s="383"/>
      <c r="BPV18" s="383"/>
      <c r="BPW18" s="383"/>
      <c r="BPX18" s="383"/>
      <c r="BPY18" s="383"/>
      <c r="BPZ18" s="383"/>
      <c r="BQA18" s="383"/>
      <c r="BQB18" s="383"/>
      <c r="BQC18" s="383"/>
      <c r="BQD18" s="383"/>
      <c r="BQE18" s="383"/>
      <c r="BQF18" s="383"/>
      <c r="BQG18" s="383"/>
      <c r="BQH18" s="383"/>
      <c r="BQI18" s="383"/>
      <c r="BQJ18" s="383"/>
      <c r="BQK18" s="383"/>
      <c r="BQL18" s="383"/>
      <c r="BQM18" s="383"/>
      <c r="BQN18" s="383"/>
      <c r="BQO18" s="383"/>
      <c r="BQP18" s="383"/>
      <c r="BQQ18" s="383"/>
      <c r="BQR18" s="383"/>
      <c r="BQS18" s="383"/>
      <c r="BQT18" s="383"/>
      <c r="BQU18" s="383"/>
      <c r="BQV18" s="383"/>
      <c r="BQW18" s="383"/>
      <c r="BQX18" s="383"/>
      <c r="BQY18" s="383"/>
      <c r="BQZ18" s="383"/>
      <c r="BRA18" s="383"/>
      <c r="BRB18" s="383"/>
      <c r="BRC18" s="383"/>
      <c r="BRD18" s="383"/>
      <c r="BRE18" s="383"/>
      <c r="BRF18" s="383"/>
      <c r="BRG18" s="383"/>
      <c r="BRH18" s="383"/>
      <c r="BRI18" s="383"/>
      <c r="BRJ18" s="383"/>
      <c r="BRK18" s="383"/>
      <c r="BRL18" s="383"/>
      <c r="BRM18" s="383"/>
      <c r="BRN18" s="383"/>
      <c r="BRO18" s="383"/>
      <c r="BRP18" s="383"/>
      <c r="BRQ18" s="383"/>
      <c r="BRR18" s="383"/>
      <c r="BRS18" s="383"/>
      <c r="BRT18" s="383"/>
      <c r="BRU18" s="383"/>
      <c r="BRV18" s="383"/>
      <c r="BRW18" s="383"/>
      <c r="BRX18" s="383"/>
      <c r="BRY18" s="383"/>
      <c r="BRZ18" s="383"/>
      <c r="BSA18" s="383"/>
      <c r="BSB18" s="383"/>
      <c r="BSC18" s="383"/>
      <c r="BSD18" s="383"/>
      <c r="BSE18" s="383"/>
      <c r="BSF18" s="383"/>
      <c r="BSG18" s="383"/>
      <c r="BSH18" s="383"/>
      <c r="BSI18" s="383"/>
      <c r="BSJ18" s="383"/>
      <c r="BSK18" s="383"/>
      <c r="BSL18" s="383"/>
      <c r="BSM18" s="383"/>
      <c r="BSN18" s="383"/>
      <c r="BSO18" s="383"/>
      <c r="BSP18" s="383"/>
      <c r="BSQ18" s="383"/>
      <c r="BSR18" s="383"/>
      <c r="BSS18" s="383"/>
      <c r="BST18" s="383"/>
      <c r="BSU18" s="383"/>
      <c r="BSV18" s="383"/>
      <c r="BSW18" s="383"/>
      <c r="BSX18" s="383"/>
      <c r="BSY18" s="383"/>
      <c r="BSZ18" s="383"/>
      <c r="BTA18" s="383"/>
      <c r="BTB18" s="383"/>
      <c r="BTC18" s="383"/>
      <c r="BTD18" s="383"/>
      <c r="BTE18" s="383"/>
      <c r="BTF18" s="383"/>
      <c r="BTG18" s="383"/>
      <c r="BTH18" s="383"/>
      <c r="BTI18" s="383"/>
      <c r="BTJ18" s="383"/>
      <c r="BTK18" s="383"/>
      <c r="BTL18" s="383"/>
      <c r="BTM18" s="383"/>
      <c r="BTN18" s="383"/>
      <c r="BTO18" s="383"/>
      <c r="BTP18" s="383"/>
      <c r="BTQ18" s="383"/>
      <c r="BTR18" s="383"/>
      <c r="BTS18" s="383"/>
      <c r="BTT18" s="383"/>
      <c r="BTU18" s="383"/>
      <c r="BTV18" s="383"/>
      <c r="BTW18" s="383"/>
      <c r="BTX18" s="383"/>
      <c r="BTY18" s="383"/>
      <c r="BTZ18" s="383"/>
      <c r="BUA18" s="383"/>
      <c r="BUB18" s="383"/>
      <c r="BUC18" s="383"/>
      <c r="BUD18" s="383"/>
      <c r="BUE18" s="383"/>
      <c r="BUF18" s="383"/>
      <c r="BUG18" s="383"/>
      <c r="BUH18" s="383"/>
      <c r="BUI18" s="383"/>
      <c r="BUJ18" s="383"/>
      <c r="BUK18" s="383"/>
      <c r="BUL18" s="383"/>
      <c r="BUM18" s="383"/>
      <c r="BUN18" s="383"/>
      <c r="BUO18" s="383"/>
      <c r="BUP18" s="383"/>
      <c r="BUQ18" s="383"/>
      <c r="BUR18" s="383"/>
      <c r="BUS18" s="383"/>
      <c r="BUT18" s="383"/>
      <c r="BUU18" s="383"/>
      <c r="BUV18" s="383"/>
      <c r="BUW18" s="383"/>
      <c r="BUX18" s="383"/>
      <c r="BUY18" s="383"/>
      <c r="BUZ18" s="383"/>
      <c r="BVA18" s="383"/>
      <c r="BVB18" s="383"/>
      <c r="BVC18" s="383"/>
      <c r="BVD18" s="383"/>
      <c r="BVE18" s="383"/>
      <c r="BVF18" s="383"/>
      <c r="BVG18" s="383"/>
      <c r="BVH18" s="383"/>
      <c r="BVI18" s="383"/>
      <c r="BVJ18" s="383"/>
      <c r="BVK18" s="383"/>
      <c r="BVL18" s="383"/>
      <c r="BVM18" s="383"/>
      <c r="BVN18" s="383"/>
      <c r="BVO18" s="383"/>
      <c r="BVP18" s="383"/>
      <c r="BVQ18" s="383"/>
      <c r="BVR18" s="383"/>
      <c r="BVS18" s="383"/>
      <c r="BVT18" s="383"/>
      <c r="BVU18" s="383"/>
      <c r="BVV18" s="383"/>
      <c r="BVW18" s="383"/>
      <c r="BVX18" s="383"/>
      <c r="BVY18" s="383"/>
      <c r="BVZ18" s="383"/>
      <c r="BWA18" s="383"/>
      <c r="BWB18" s="383"/>
      <c r="BWC18" s="383"/>
      <c r="BWD18" s="383"/>
      <c r="BWE18" s="383"/>
      <c r="BWF18" s="383"/>
      <c r="BWG18" s="383"/>
      <c r="BWH18" s="383"/>
      <c r="BWI18" s="383"/>
      <c r="BWJ18" s="383"/>
      <c r="BWK18" s="383"/>
      <c r="BWL18" s="383"/>
      <c r="BWM18" s="383"/>
      <c r="BWN18" s="383"/>
      <c r="BWO18" s="383"/>
      <c r="BWP18" s="383"/>
      <c r="BWQ18" s="383"/>
      <c r="BWR18" s="383"/>
      <c r="BWS18" s="383"/>
      <c r="BWT18" s="383"/>
      <c r="BWU18" s="383"/>
      <c r="BWV18" s="383"/>
      <c r="BWW18" s="383"/>
      <c r="BWX18" s="383"/>
      <c r="BWY18" s="383"/>
      <c r="BWZ18" s="383"/>
      <c r="BXA18" s="383"/>
      <c r="BXB18" s="383"/>
      <c r="BXC18" s="383"/>
      <c r="BXD18" s="383"/>
      <c r="BXE18" s="383"/>
      <c r="BXF18" s="383"/>
      <c r="BXG18" s="383"/>
      <c r="BXH18" s="383"/>
      <c r="BXI18" s="383"/>
      <c r="BXJ18" s="383"/>
      <c r="BXK18" s="383"/>
      <c r="BXL18" s="383"/>
      <c r="BXM18" s="383"/>
      <c r="BXN18" s="383"/>
      <c r="BXO18" s="383"/>
      <c r="BXP18" s="383"/>
      <c r="BXQ18" s="383"/>
      <c r="BXR18" s="383"/>
      <c r="BXS18" s="383"/>
      <c r="BXT18" s="383"/>
      <c r="BXU18" s="383"/>
      <c r="BXV18" s="383"/>
      <c r="BXW18" s="383"/>
      <c r="BXX18" s="383"/>
      <c r="BXY18" s="383"/>
      <c r="BXZ18" s="383"/>
      <c r="BYA18" s="383"/>
      <c r="BYB18" s="383"/>
      <c r="BYC18" s="383"/>
      <c r="BYD18" s="383"/>
      <c r="BYE18" s="383"/>
      <c r="BYF18" s="383"/>
      <c r="BYG18" s="383"/>
      <c r="BYH18" s="383"/>
      <c r="BYI18" s="383"/>
      <c r="BYJ18" s="383"/>
      <c r="BYK18" s="383"/>
      <c r="BYL18" s="383"/>
      <c r="BYM18" s="383"/>
      <c r="BYN18" s="383"/>
      <c r="BYO18" s="383"/>
      <c r="BYP18" s="383"/>
      <c r="BYQ18" s="383"/>
      <c r="BYR18" s="383"/>
      <c r="BYS18" s="383"/>
      <c r="BYT18" s="383"/>
      <c r="BYU18" s="383"/>
      <c r="BYV18" s="383"/>
      <c r="BYW18" s="383"/>
      <c r="BYX18" s="383"/>
      <c r="BYY18" s="383"/>
      <c r="BYZ18" s="383"/>
      <c r="BZA18" s="383"/>
      <c r="BZB18" s="383"/>
      <c r="BZC18" s="383"/>
      <c r="BZD18" s="383"/>
      <c r="BZE18" s="383"/>
      <c r="BZF18" s="383"/>
      <c r="BZG18" s="383"/>
      <c r="BZH18" s="383"/>
      <c r="BZI18" s="383"/>
      <c r="BZJ18" s="383"/>
      <c r="BZK18" s="383"/>
      <c r="BZL18" s="383"/>
      <c r="BZM18" s="383"/>
      <c r="BZN18" s="383"/>
      <c r="BZO18" s="383"/>
      <c r="BZP18" s="383"/>
      <c r="BZQ18" s="383"/>
      <c r="BZR18" s="383"/>
      <c r="BZS18" s="383"/>
      <c r="BZT18" s="383"/>
      <c r="BZU18" s="383"/>
      <c r="BZV18" s="383"/>
      <c r="BZW18" s="383"/>
      <c r="BZX18" s="383"/>
      <c r="BZY18" s="383"/>
      <c r="BZZ18" s="383"/>
      <c r="CAA18" s="383"/>
      <c r="CAB18" s="383"/>
      <c r="CAC18" s="383"/>
      <c r="CAD18" s="383"/>
      <c r="CAE18" s="383"/>
      <c r="CAF18" s="383"/>
      <c r="CAG18" s="383"/>
      <c r="CAH18" s="383"/>
      <c r="CAI18" s="383"/>
      <c r="CAJ18" s="383"/>
      <c r="CAK18" s="383"/>
      <c r="CAL18" s="383"/>
      <c r="CAM18" s="383"/>
      <c r="CAN18" s="383"/>
      <c r="CAO18" s="383"/>
      <c r="CAP18" s="383"/>
      <c r="CAQ18" s="383"/>
      <c r="CAR18" s="383"/>
      <c r="CAS18" s="383"/>
      <c r="CAT18" s="383"/>
      <c r="CAU18" s="383"/>
      <c r="CAV18" s="383"/>
      <c r="CAW18" s="383"/>
      <c r="CAX18" s="383"/>
      <c r="CAY18" s="383"/>
      <c r="CAZ18" s="383"/>
      <c r="CBA18" s="383"/>
      <c r="CBB18" s="383"/>
      <c r="CBC18" s="383"/>
      <c r="CBD18" s="383"/>
      <c r="CBE18" s="383"/>
      <c r="CBF18" s="383"/>
      <c r="CBG18" s="383"/>
      <c r="CBH18" s="383"/>
      <c r="CBI18" s="383"/>
      <c r="CBJ18" s="383"/>
      <c r="CBK18" s="383"/>
      <c r="CBL18" s="383"/>
      <c r="CBM18" s="383"/>
      <c r="CBN18" s="383"/>
      <c r="CBO18" s="383"/>
      <c r="CBP18" s="383"/>
      <c r="CBQ18" s="383"/>
      <c r="CBR18" s="383"/>
      <c r="CBS18" s="383"/>
      <c r="CBT18" s="383"/>
      <c r="CBU18" s="383"/>
      <c r="CBV18" s="383"/>
      <c r="CBW18" s="383"/>
      <c r="CBX18" s="383"/>
      <c r="CBY18" s="383"/>
      <c r="CBZ18" s="383"/>
      <c r="CCA18" s="383"/>
      <c r="CCB18" s="383"/>
      <c r="CCC18" s="383"/>
      <c r="CCD18" s="383"/>
      <c r="CCE18" s="383"/>
      <c r="CCF18" s="383"/>
      <c r="CCG18" s="383"/>
      <c r="CCH18" s="383"/>
      <c r="CCI18" s="383"/>
      <c r="CCJ18" s="383"/>
      <c r="CCK18" s="383"/>
      <c r="CCL18" s="383"/>
      <c r="CCM18" s="383"/>
      <c r="CCN18" s="383"/>
      <c r="CCO18" s="383"/>
      <c r="CCP18" s="383"/>
      <c r="CCQ18" s="383"/>
      <c r="CCR18" s="383"/>
      <c r="CCS18" s="383"/>
      <c r="CCT18" s="383"/>
      <c r="CCU18" s="383"/>
      <c r="CCV18" s="383"/>
      <c r="CCW18" s="383"/>
      <c r="CCX18" s="383"/>
      <c r="CCY18" s="383"/>
      <c r="CCZ18" s="383"/>
      <c r="CDA18" s="383"/>
      <c r="CDB18" s="383"/>
      <c r="CDC18" s="383"/>
      <c r="CDD18" s="383"/>
      <c r="CDE18" s="383"/>
      <c r="CDF18" s="383"/>
      <c r="CDG18" s="383"/>
      <c r="CDH18" s="383"/>
      <c r="CDI18" s="383"/>
      <c r="CDJ18" s="383"/>
      <c r="CDK18" s="383"/>
      <c r="CDL18" s="383"/>
      <c r="CDM18" s="383"/>
      <c r="CDN18" s="383"/>
      <c r="CDO18" s="383"/>
      <c r="CDP18" s="383"/>
      <c r="CDQ18" s="383"/>
      <c r="CDR18" s="383"/>
      <c r="CDS18" s="383"/>
      <c r="CDT18" s="383"/>
      <c r="CDU18" s="383"/>
      <c r="CDV18" s="383"/>
      <c r="CDW18" s="383"/>
      <c r="CDX18" s="383"/>
      <c r="CDY18" s="383"/>
      <c r="CDZ18" s="383"/>
      <c r="CEA18" s="383"/>
      <c r="CEB18" s="383"/>
      <c r="CEC18" s="383"/>
      <c r="CED18" s="383"/>
      <c r="CEE18" s="383"/>
      <c r="CEF18" s="383"/>
      <c r="CEG18" s="383"/>
      <c r="CEH18" s="383"/>
      <c r="CEI18" s="383"/>
      <c r="CEJ18" s="383"/>
      <c r="CEK18" s="383"/>
      <c r="CEL18" s="383"/>
      <c r="CEM18" s="383"/>
      <c r="CEN18" s="383"/>
      <c r="CEO18" s="383"/>
      <c r="CEP18" s="383"/>
      <c r="CEQ18" s="383"/>
      <c r="CER18" s="383"/>
      <c r="CES18" s="383"/>
      <c r="CET18" s="383"/>
      <c r="CEU18" s="383"/>
      <c r="CEV18" s="383"/>
      <c r="CEW18" s="383"/>
      <c r="CEX18" s="383"/>
      <c r="CEY18" s="383"/>
      <c r="CEZ18" s="383"/>
      <c r="CFA18" s="383"/>
      <c r="CFB18" s="383"/>
      <c r="CFC18" s="383"/>
      <c r="CFD18" s="383"/>
      <c r="CFE18" s="383"/>
      <c r="CFF18" s="383"/>
      <c r="CFG18" s="383"/>
      <c r="CFH18" s="383"/>
      <c r="CFI18" s="383"/>
      <c r="CFJ18" s="383"/>
      <c r="CFK18" s="383"/>
      <c r="CFL18" s="383"/>
      <c r="CFM18" s="383"/>
      <c r="CFN18" s="383"/>
      <c r="CFO18" s="383"/>
      <c r="CFP18" s="383"/>
      <c r="CFQ18" s="383"/>
      <c r="CFR18" s="383"/>
      <c r="CFS18" s="383"/>
      <c r="CFT18" s="383"/>
      <c r="CFU18" s="383"/>
      <c r="CFV18" s="383"/>
      <c r="CFW18" s="383"/>
      <c r="CFX18" s="383"/>
      <c r="CFY18" s="383"/>
      <c r="CFZ18" s="383"/>
      <c r="CGA18" s="383"/>
      <c r="CGB18" s="383"/>
      <c r="CGC18" s="383"/>
      <c r="CGD18" s="383"/>
      <c r="CGE18" s="383"/>
      <c r="CGF18" s="383"/>
      <c r="CGG18" s="383"/>
      <c r="CGH18" s="383"/>
      <c r="CGI18" s="383"/>
      <c r="CGJ18" s="383"/>
      <c r="CGK18" s="383"/>
      <c r="CGL18" s="383"/>
      <c r="CGM18" s="383"/>
      <c r="CGN18" s="383"/>
      <c r="CGO18" s="383"/>
      <c r="CGP18" s="383"/>
      <c r="CGQ18" s="383"/>
      <c r="CGR18" s="383"/>
      <c r="CGS18" s="383"/>
      <c r="CGT18" s="383"/>
      <c r="CGU18" s="383"/>
      <c r="CGV18" s="383"/>
      <c r="CGW18" s="383"/>
      <c r="CGX18" s="383"/>
      <c r="CGY18" s="383"/>
      <c r="CGZ18" s="383"/>
      <c r="CHA18" s="383"/>
      <c r="CHB18" s="383"/>
      <c r="CHC18" s="383"/>
      <c r="CHD18" s="383"/>
      <c r="CHE18" s="383"/>
      <c r="CHF18" s="383"/>
      <c r="CHG18" s="383"/>
      <c r="CHH18" s="383"/>
      <c r="CHI18" s="383"/>
      <c r="CHJ18" s="383"/>
      <c r="CHK18" s="383"/>
      <c r="CHL18" s="383"/>
      <c r="CHM18" s="383"/>
      <c r="CHN18" s="383"/>
      <c r="CHO18" s="383"/>
      <c r="CHP18" s="383"/>
      <c r="CHQ18" s="383"/>
      <c r="CHR18" s="383"/>
      <c r="CHS18" s="383"/>
      <c r="CHT18" s="383"/>
      <c r="CHU18" s="383"/>
      <c r="CHV18" s="383"/>
      <c r="CHW18" s="383"/>
      <c r="CHX18" s="383"/>
      <c r="CHY18" s="383"/>
      <c r="CHZ18" s="383"/>
      <c r="CIA18" s="383"/>
      <c r="CIB18" s="383"/>
      <c r="CIC18" s="383"/>
      <c r="CID18" s="383"/>
      <c r="CIE18" s="383"/>
      <c r="CIF18" s="383"/>
      <c r="CIG18" s="383"/>
      <c r="CIH18" s="383"/>
      <c r="CII18" s="383"/>
      <c r="CIJ18" s="383"/>
      <c r="CIK18" s="383"/>
      <c r="CIL18" s="383"/>
      <c r="CIM18" s="383"/>
      <c r="CIN18" s="383"/>
      <c r="CIO18" s="383"/>
      <c r="CIP18" s="383"/>
      <c r="CIQ18" s="383"/>
      <c r="CIR18" s="383"/>
      <c r="CIS18" s="383"/>
      <c r="CIT18" s="383"/>
      <c r="CIU18" s="383"/>
      <c r="CIV18" s="383"/>
      <c r="CIW18" s="383"/>
      <c r="CIX18" s="383"/>
      <c r="CIY18" s="383"/>
      <c r="CIZ18" s="383"/>
      <c r="CJA18" s="383"/>
      <c r="CJB18" s="383"/>
      <c r="CJC18" s="383"/>
      <c r="CJD18" s="383"/>
      <c r="CJE18" s="383"/>
      <c r="CJF18" s="383"/>
      <c r="CJG18" s="383"/>
      <c r="CJH18" s="383"/>
      <c r="CJI18" s="383"/>
      <c r="CJJ18" s="383"/>
      <c r="CJK18" s="383"/>
      <c r="CJL18" s="383"/>
      <c r="CJM18" s="383"/>
      <c r="CJN18" s="383"/>
      <c r="CJO18" s="383"/>
      <c r="CJP18" s="383"/>
      <c r="CJQ18" s="383"/>
      <c r="CJR18" s="383"/>
      <c r="CJS18" s="383"/>
      <c r="CJT18" s="383"/>
      <c r="CJU18" s="383"/>
      <c r="CJV18" s="383"/>
      <c r="CJW18" s="383"/>
      <c r="CJX18" s="383"/>
      <c r="CJY18" s="383"/>
      <c r="CJZ18" s="383"/>
      <c r="CKA18" s="383"/>
      <c r="CKB18" s="383"/>
      <c r="CKC18" s="383"/>
      <c r="CKD18" s="383"/>
      <c r="CKE18" s="383"/>
      <c r="CKF18" s="383"/>
      <c r="CKG18" s="383"/>
      <c r="CKH18" s="383"/>
      <c r="CKI18" s="383"/>
      <c r="CKJ18" s="383"/>
      <c r="CKK18" s="383"/>
      <c r="CKL18" s="383"/>
      <c r="CKM18" s="383"/>
      <c r="CKN18" s="383"/>
      <c r="CKO18" s="383"/>
      <c r="CKP18" s="383"/>
      <c r="CKQ18" s="383"/>
      <c r="CKR18" s="383"/>
      <c r="CKS18" s="383"/>
      <c r="CKT18" s="383"/>
      <c r="CKU18" s="383"/>
      <c r="CKV18" s="383"/>
      <c r="CKW18" s="383"/>
      <c r="CKX18" s="383"/>
      <c r="CKY18" s="383"/>
      <c r="CKZ18" s="383"/>
      <c r="CLA18" s="383"/>
      <c r="CLB18" s="383"/>
      <c r="CLC18" s="383"/>
      <c r="CLD18" s="383"/>
      <c r="CLE18" s="383"/>
      <c r="CLF18" s="383"/>
      <c r="CLG18" s="383"/>
      <c r="CLH18" s="383"/>
      <c r="CLI18" s="383"/>
      <c r="CLJ18" s="383"/>
      <c r="CLK18" s="383"/>
      <c r="CLL18" s="383"/>
      <c r="CLM18" s="383"/>
      <c r="CLN18" s="383"/>
      <c r="CLO18" s="383"/>
      <c r="CLP18" s="383"/>
      <c r="CLQ18" s="383"/>
      <c r="CLR18" s="383"/>
      <c r="CLS18" s="383"/>
      <c r="CLT18" s="383"/>
      <c r="CLU18" s="383"/>
      <c r="CLV18" s="383"/>
      <c r="CLW18" s="383"/>
      <c r="CLX18" s="383"/>
      <c r="CLY18" s="383"/>
      <c r="CLZ18" s="383"/>
      <c r="CMA18" s="383"/>
      <c r="CMB18" s="383"/>
      <c r="CMC18" s="383"/>
      <c r="CMD18" s="383"/>
      <c r="CME18" s="383"/>
      <c r="CMF18" s="383"/>
      <c r="CMG18" s="383"/>
      <c r="CMH18" s="383"/>
      <c r="CMI18" s="383"/>
      <c r="CMJ18" s="383"/>
      <c r="CMK18" s="383"/>
      <c r="CML18" s="383"/>
      <c r="CMM18" s="383"/>
      <c r="CMN18" s="383"/>
      <c r="CMO18" s="383"/>
      <c r="CMP18" s="383"/>
      <c r="CMQ18" s="383"/>
      <c r="CMR18" s="383"/>
      <c r="CMS18" s="383"/>
      <c r="CMT18" s="383"/>
      <c r="CMU18" s="383"/>
      <c r="CMV18" s="383"/>
      <c r="CMW18" s="383"/>
      <c r="CMX18" s="383"/>
      <c r="CMY18" s="383"/>
      <c r="CMZ18" s="383"/>
      <c r="CNA18" s="383"/>
      <c r="CNB18" s="383"/>
      <c r="CNC18" s="383"/>
      <c r="CND18" s="383"/>
      <c r="CNE18" s="383"/>
      <c r="CNF18" s="383"/>
      <c r="CNG18" s="383"/>
      <c r="CNH18" s="383"/>
      <c r="CNI18" s="383"/>
      <c r="CNJ18" s="383"/>
      <c r="CNK18" s="383"/>
      <c r="CNL18" s="383"/>
      <c r="CNM18" s="383"/>
      <c r="CNN18" s="383"/>
      <c r="CNO18" s="383"/>
      <c r="CNP18" s="383"/>
      <c r="CNQ18" s="383"/>
      <c r="CNR18" s="383"/>
      <c r="CNS18" s="383"/>
      <c r="CNT18" s="383"/>
      <c r="CNU18" s="383"/>
      <c r="CNV18" s="383"/>
      <c r="CNW18" s="383"/>
      <c r="CNX18" s="383"/>
      <c r="CNY18" s="383"/>
      <c r="CNZ18" s="383"/>
      <c r="COA18" s="383"/>
      <c r="COB18" s="383"/>
      <c r="COC18" s="383"/>
      <c r="COD18" s="383"/>
      <c r="COE18" s="383"/>
      <c r="COF18" s="383"/>
      <c r="COG18" s="383"/>
      <c r="COH18" s="383"/>
      <c r="COI18" s="383"/>
      <c r="COJ18" s="383"/>
      <c r="COK18" s="383"/>
      <c r="COL18" s="383"/>
      <c r="COM18" s="383"/>
      <c r="CON18" s="383"/>
      <c r="COO18" s="383"/>
      <c r="COP18" s="383"/>
      <c r="COQ18" s="383"/>
      <c r="COR18" s="383"/>
      <c r="COS18" s="383"/>
      <c r="COT18" s="383"/>
      <c r="COU18" s="383"/>
      <c r="COV18" s="383"/>
      <c r="COW18" s="383"/>
      <c r="COX18" s="383"/>
      <c r="COY18" s="383"/>
      <c r="COZ18" s="383"/>
      <c r="CPA18" s="383"/>
      <c r="CPB18" s="383"/>
      <c r="CPC18" s="383"/>
      <c r="CPD18" s="383"/>
      <c r="CPE18" s="383"/>
      <c r="CPF18" s="383"/>
      <c r="CPG18" s="383"/>
      <c r="CPH18" s="383"/>
      <c r="CPI18" s="383"/>
      <c r="CPJ18" s="383"/>
      <c r="CPK18" s="383"/>
      <c r="CPL18" s="383"/>
      <c r="CPM18" s="383"/>
      <c r="CPN18" s="383"/>
      <c r="CPO18" s="383"/>
      <c r="CPP18" s="383"/>
      <c r="CPQ18" s="383"/>
      <c r="CPR18" s="383"/>
      <c r="CPS18" s="383"/>
      <c r="CPT18" s="383"/>
      <c r="CPU18" s="383"/>
      <c r="CPV18" s="383"/>
      <c r="CPW18" s="383"/>
      <c r="CPX18" s="383"/>
      <c r="CPY18" s="383"/>
      <c r="CPZ18" s="383"/>
      <c r="CQA18" s="383"/>
      <c r="CQB18" s="383"/>
      <c r="CQC18" s="383"/>
      <c r="CQD18" s="383"/>
      <c r="CQE18" s="383"/>
      <c r="CQF18" s="383"/>
      <c r="CQG18" s="383"/>
      <c r="CQH18" s="383"/>
      <c r="CQI18" s="383"/>
      <c r="CQJ18" s="383"/>
      <c r="CQK18" s="383"/>
      <c r="CQL18" s="383"/>
      <c r="CQM18" s="383"/>
      <c r="CQN18" s="383"/>
      <c r="CQO18" s="383"/>
      <c r="CQP18" s="383"/>
      <c r="CQQ18" s="383"/>
      <c r="CQR18" s="383"/>
      <c r="CQS18" s="383"/>
      <c r="CQT18" s="383"/>
      <c r="CQU18" s="383"/>
      <c r="CQV18" s="383"/>
      <c r="CQW18" s="383"/>
      <c r="CQX18" s="383"/>
      <c r="CQY18" s="383"/>
      <c r="CQZ18" s="383"/>
      <c r="CRA18" s="383"/>
      <c r="CRB18" s="383"/>
      <c r="CRC18" s="383"/>
      <c r="CRD18" s="383"/>
      <c r="CRE18" s="383"/>
      <c r="CRF18" s="383"/>
      <c r="CRG18" s="383"/>
      <c r="CRH18" s="383"/>
      <c r="CRI18" s="383"/>
      <c r="CRJ18" s="383"/>
      <c r="CRK18" s="383"/>
      <c r="CRL18" s="383"/>
      <c r="CRM18" s="383"/>
      <c r="CRN18" s="383"/>
      <c r="CRO18" s="383"/>
      <c r="CRP18" s="383"/>
      <c r="CRQ18" s="383"/>
      <c r="CRR18" s="383"/>
      <c r="CRS18" s="383"/>
      <c r="CRT18" s="383"/>
      <c r="CRU18" s="383"/>
      <c r="CRV18" s="383"/>
      <c r="CRW18" s="383"/>
      <c r="CRX18" s="383"/>
      <c r="CRY18" s="383"/>
      <c r="CRZ18" s="383"/>
      <c r="CSA18" s="383"/>
      <c r="CSB18" s="383"/>
      <c r="CSC18" s="383"/>
      <c r="CSD18" s="383"/>
      <c r="CSE18" s="383"/>
      <c r="CSF18" s="383"/>
      <c r="CSG18" s="383"/>
      <c r="CSH18" s="383"/>
      <c r="CSI18" s="383"/>
      <c r="CSJ18" s="383"/>
      <c r="CSK18" s="383"/>
      <c r="CSL18" s="383"/>
      <c r="CSM18" s="383"/>
      <c r="CSN18" s="383"/>
      <c r="CSO18" s="383"/>
      <c r="CSP18" s="383"/>
      <c r="CSQ18" s="383"/>
      <c r="CSR18" s="383"/>
      <c r="CSS18" s="383"/>
      <c r="CST18" s="383"/>
      <c r="CSU18" s="383"/>
      <c r="CSV18" s="383"/>
      <c r="CSW18" s="383"/>
      <c r="CSX18" s="383"/>
      <c r="CSY18" s="383"/>
      <c r="CSZ18" s="383"/>
      <c r="CTA18" s="383"/>
      <c r="CTB18" s="383"/>
      <c r="CTC18" s="383"/>
      <c r="CTD18" s="383"/>
      <c r="CTE18" s="383"/>
      <c r="CTF18" s="383"/>
      <c r="CTG18" s="383"/>
      <c r="CTH18" s="383"/>
      <c r="CTI18" s="383"/>
      <c r="CTJ18" s="383"/>
      <c r="CTK18" s="383"/>
      <c r="CTL18" s="383"/>
      <c r="CTM18" s="383"/>
      <c r="CTN18" s="383"/>
      <c r="CTO18" s="383"/>
      <c r="CTP18" s="383"/>
      <c r="CTQ18" s="383"/>
      <c r="CTR18" s="383"/>
      <c r="CTS18" s="383"/>
      <c r="CTT18" s="383"/>
      <c r="CTU18" s="383"/>
      <c r="CTV18" s="383"/>
      <c r="CTW18" s="383"/>
      <c r="CTX18" s="383"/>
      <c r="CTY18" s="383"/>
      <c r="CTZ18" s="383"/>
      <c r="CUA18" s="383"/>
      <c r="CUB18" s="383"/>
      <c r="CUC18" s="383"/>
      <c r="CUD18" s="383"/>
      <c r="CUE18" s="383"/>
      <c r="CUF18" s="383"/>
      <c r="CUG18" s="383"/>
      <c r="CUH18" s="383"/>
      <c r="CUI18" s="383"/>
      <c r="CUJ18" s="383"/>
      <c r="CUK18" s="383"/>
      <c r="CUL18" s="383"/>
      <c r="CUM18" s="383"/>
      <c r="CUN18" s="383"/>
      <c r="CUO18" s="383"/>
      <c r="CUP18" s="383"/>
      <c r="CUQ18" s="383"/>
      <c r="CUR18" s="383"/>
      <c r="CUS18" s="383"/>
      <c r="CUT18" s="383"/>
      <c r="CUU18" s="383"/>
      <c r="CUV18" s="383"/>
      <c r="CUW18" s="383"/>
      <c r="CUX18" s="383"/>
      <c r="CUY18" s="383"/>
      <c r="CUZ18" s="383"/>
      <c r="CVA18" s="383"/>
      <c r="CVB18" s="383"/>
      <c r="CVC18" s="383"/>
      <c r="CVD18" s="383"/>
      <c r="CVE18" s="383"/>
      <c r="CVF18" s="383"/>
      <c r="CVG18" s="383"/>
      <c r="CVH18" s="383"/>
      <c r="CVI18" s="383"/>
      <c r="CVJ18" s="383"/>
      <c r="CVK18" s="383"/>
      <c r="CVL18" s="383"/>
      <c r="CVM18" s="383"/>
      <c r="CVN18" s="383"/>
      <c r="CVO18" s="383"/>
      <c r="CVP18" s="383"/>
      <c r="CVQ18" s="383"/>
      <c r="CVR18" s="383"/>
      <c r="CVS18" s="383"/>
      <c r="CVT18" s="383"/>
      <c r="CVU18" s="383"/>
      <c r="CVV18" s="383"/>
      <c r="CVW18" s="383"/>
      <c r="CVX18" s="383"/>
      <c r="CVY18" s="383"/>
      <c r="CVZ18" s="383"/>
      <c r="CWA18" s="383"/>
      <c r="CWB18" s="383"/>
      <c r="CWC18" s="383"/>
      <c r="CWD18" s="383"/>
      <c r="CWE18" s="383"/>
      <c r="CWF18" s="383"/>
      <c r="CWG18" s="383"/>
      <c r="CWH18" s="383"/>
      <c r="CWI18" s="383"/>
      <c r="CWJ18" s="383"/>
      <c r="CWK18" s="383"/>
      <c r="CWL18" s="383"/>
      <c r="CWM18" s="383"/>
      <c r="CWN18" s="383"/>
      <c r="CWO18" s="383"/>
      <c r="CWP18" s="383"/>
      <c r="CWQ18" s="383"/>
      <c r="CWR18" s="383"/>
      <c r="CWS18" s="383"/>
      <c r="CWT18" s="383"/>
      <c r="CWU18" s="383"/>
      <c r="CWV18" s="383"/>
      <c r="CWW18" s="383"/>
      <c r="CWX18" s="383"/>
      <c r="CWY18" s="383"/>
      <c r="CWZ18" s="383"/>
      <c r="CXA18" s="383"/>
      <c r="CXB18" s="383"/>
      <c r="CXC18" s="383"/>
      <c r="CXD18" s="383"/>
      <c r="CXE18" s="383"/>
      <c r="CXF18" s="383"/>
      <c r="CXG18" s="383"/>
      <c r="CXH18" s="383"/>
      <c r="CXI18" s="383"/>
      <c r="CXJ18" s="383"/>
      <c r="CXK18" s="383"/>
      <c r="CXL18" s="383"/>
      <c r="CXM18" s="383"/>
      <c r="CXN18" s="383"/>
      <c r="CXO18" s="383"/>
      <c r="CXP18" s="383"/>
      <c r="CXQ18" s="383"/>
      <c r="CXR18" s="383"/>
      <c r="CXS18" s="383"/>
      <c r="CXT18" s="383"/>
      <c r="CXU18" s="383"/>
      <c r="CXV18" s="383"/>
      <c r="CXW18" s="383"/>
      <c r="CXX18" s="383"/>
      <c r="CXY18" s="383"/>
      <c r="CXZ18" s="383"/>
      <c r="CYA18" s="383"/>
      <c r="CYB18" s="383"/>
      <c r="CYC18" s="383"/>
      <c r="CYD18" s="383"/>
      <c r="CYE18" s="383"/>
      <c r="CYF18" s="383"/>
      <c r="CYG18" s="383"/>
      <c r="CYH18" s="383"/>
      <c r="CYI18" s="383"/>
      <c r="CYJ18" s="383"/>
      <c r="CYK18" s="383"/>
      <c r="CYL18" s="383"/>
      <c r="CYM18" s="383"/>
      <c r="CYN18" s="383"/>
      <c r="CYO18" s="383"/>
      <c r="CYP18" s="383"/>
      <c r="CYQ18" s="383"/>
      <c r="CYR18" s="383"/>
      <c r="CYS18" s="383"/>
      <c r="CYT18" s="383"/>
      <c r="CYU18" s="383"/>
      <c r="CYV18" s="383"/>
      <c r="CYW18" s="383"/>
      <c r="CYX18" s="383"/>
      <c r="CYY18" s="383"/>
      <c r="CYZ18" s="383"/>
      <c r="CZA18" s="383"/>
      <c r="CZB18" s="383"/>
      <c r="CZC18" s="383"/>
      <c r="CZD18" s="383"/>
      <c r="CZE18" s="383"/>
      <c r="CZF18" s="383"/>
      <c r="CZG18" s="383"/>
      <c r="CZH18" s="383"/>
      <c r="CZI18" s="383"/>
      <c r="CZJ18" s="383"/>
      <c r="CZK18" s="383"/>
      <c r="CZL18" s="383"/>
      <c r="CZM18" s="383"/>
      <c r="CZN18" s="383"/>
      <c r="CZO18" s="383"/>
      <c r="CZP18" s="383"/>
      <c r="CZQ18" s="383"/>
      <c r="CZR18" s="383"/>
      <c r="CZS18" s="383"/>
      <c r="CZT18" s="383"/>
      <c r="CZU18" s="383"/>
      <c r="CZV18" s="383"/>
      <c r="CZW18" s="383"/>
      <c r="CZX18" s="383"/>
      <c r="CZY18" s="383"/>
      <c r="CZZ18" s="383"/>
      <c r="DAA18" s="383"/>
      <c r="DAB18" s="383"/>
      <c r="DAC18" s="383"/>
      <c r="DAD18" s="383"/>
      <c r="DAE18" s="383"/>
      <c r="DAF18" s="383"/>
      <c r="DAG18" s="383"/>
      <c r="DAH18" s="383"/>
      <c r="DAI18" s="383"/>
      <c r="DAJ18" s="383"/>
      <c r="DAK18" s="383"/>
      <c r="DAL18" s="383"/>
      <c r="DAM18" s="383"/>
      <c r="DAN18" s="383"/>
      <c r="DAO18" s="383"/>
      <c r="DAP18" s="383"/>
      <c r="DAQ18" s="383"/>
      <c r="DAR18" s="383"/>
      <c r="DAS18" s="383"/>
      <c r="DAT18" s="383"/>
      <c r="DAU18" s="383"/>
      <c r="DAV18" s="383"/>
      <c r="DAW18" s="383"/>
      <c r="DAX18" s="383"/>
      <c r="DAY18" s="383"/>
      <c r="DAZ18" s="383"/>
      <c r="DBA18" s="383"/>
      <c r="DBB18" s="383"/>
      <c r="DBC18" s="383"/>
      <c r="DBD18" s="383"/>
      <c r="DBE18" s="383"/>
      <c r="DBF18" s="383"/>
      <c r="DBG18" s="383"/>
      <c r="DBH18" s="383"/>
      <c r="DBI18" s="383"/>
      <c r="DBJ18" s="383"/>
      <c r="DBK18" s="383"/>
      <c r="DBL18" s="383"/>
      <c r="DBM18" s="383"/>
      <c r="DBN18" s="383"/>
      <c r="DBO18" s="383"/>
      <c r="DBP18" s="383"/>
      <c r="DBQ18" s="383"/>
      <c r="DBR18" s="383"/>
      <c r="DBS18" s="383"/>
      <c r="DBT18" s="383"/>
      <c r="DBU18" s="383"/>
      <c r="DBV18" s="383"/>
      <c r="DBW18" s="383"/>
      <c r="DBX18" s="383"/>
      <c r="DBY18" s="383"/>
      <c r="DBZ18" s="383"/>
      <c r="DCA18" s="383"/>
      <c r="DCB18" s="383"/>
      <c r="DCC18" s="383"/>
      <c r="DCD18" s="383"/>
      <c r="DCE18" s="383"/>
      <c r="DCF18" s="383"/>
      <c r="DCG18" s="383"/>
      <c r="DCH18" s="383"/>
      <c r="DCI18" s="383"/>
      <c r="DCJ18" s="383"/>
      <c r="DCK18" s="383"/>
      <c r="DCL18" s="383"/>
      <c r="DCM18" s="383"/>
      <c r="DCN18" s="383"/>
      <c r="DCO18" s="383"/>
      <c r="DCP18" s="383"/>
      <c r="DCQ18" s="383"/>
      <c r="DCR18" s="383"/>
      <c r="DCS18" s="383"/>
      <c r="DCT18" s="383"/>
      <c r="DCU18" s="383"/>
      <c r="DCV18" s="383"/>
      <c r="DCW18" s="383"/>
      <c r="DCX18" s="383"/>
      <c r="DCY18" s="383"/>
      <c r="DCZ18" s="383"/>
      <c r="DDA18" s="383"/>
      <c r="DDB18" s="383"/>
      <c r="DDC18" s="383"/>
      <c r="DDD18" s="383"/>
      <c r="DDE18" s="383"/>
      <c r="DDF18" s="383"/>
      <c r="DDG18" s="383"/>
      <c r="DDH18" s="383"/>
      <c r="DDI18" s="383"/>
      <c r="DDJ18" s="383"/>
      <c r="DDK18" s="383"/>
      <c r="DDL18" s="383"/>
      <c r="DDM18" s="383"/>
      <c r="DDN18" s="383"/>
      <c r="DDO18" s="383"/>
      <c r="DDP18" s="383"/>
      <c r="DDQ18" s="383"/>
      <c r="DDR18" s="383"/>
      <c r="DDS18" s="383"/>
      <c r="DDT18" s="383"/>
      <c r="DDU18" s="383"/>
      <c r="DDV18" s="383"/>
      <c r="DDW18" s="383"/>
      <c r="DDX18" s="383"/>
      <c r="DDY18" s="383"/>
      <c r="DDZ18" s="383"/>
      <c r="DEA18" s="383"/>
      <c r="DEB18" s="383"/>
      <c r="DEC18" s="383"/>
      <c r="DED18" s="383"/>
      <c r="DEE18" s="383"/>
      <c r="DEF18" s="383"/>
      <c r="DEG18" s="383"/>
      <c r="DEH18" s="383"/>
      <c r="DEI18" s="383"/>
      <c r="DEJ18" s="383"/>
      <c r="DEK18" s="383"/>
      <c r="DEL18" s="383"/>
      <c r="DEM18" s="383"/>
      <c r="DEN18" s="383"/>
      <c r="DEO18" s="383"/>
      <c r="DEP18" s="383"/>
      <c r="DEQ18" s="383"/>
      <c r="DER18" s="383"/>
      <c r="DES18" s="383"/>
      <c r="DET18" s="383"/>
      <c r="DEU18" s="383"/>
      <c r="DEV18" s="383"/>
      <c r="DEW18" s="383"/>
      <c r="DEX18" s="383"/>
      <c r="DEY18" s="383"/>
      <c r="DEZ18" s="383"/>
      <c r="DFA18" s="383"/>
      <c r="DFB18" s="383"/>
      <c r="DFC18" s="383"/>
      <c r="DFD18" s="383"/>
      <c r="DFE18" s="383"/>
      <c r="DFF18" s="383"/>
      <c r="DFG18" s="383"/>
      <c r="DFH18" s="383"/>
      <c r="DFI18" s="383"/>
      <c r="DFJ18" s="383"/>
      <c r="DFK18" s="383"/>
      <c r="DFL18" s="383"/>
      <c r="DFM18" s="383"/>
      <c r="DFN18" s="383"/>
      <c r="DFO18" s="383"/>
      <c r="DFP18" s="383"/>
      <c r="DFQ18" s="383"/>
      <c r="DFR18" s="383"/>
      <c r="DFS18" s="383"/>
      <c r="DFT18" s="383"/>
      <c r="DFU18" s="383"/>
      <c r="DFV18" s="383"/>
      <c r="DFW18" s="383"/>
      <c r="DFX18" s="383"/>
      <c r="DFY18" s="383"/>
      <c r="DFZ18" s="383"/>
      <c r="DGA18" s="383"/>
      <c r="DGB18" s="383"/>
      <c r="DGC18" s="383"/>
      <c r="DGD18" s="383"/>
      <c r="DGE18" s="383"/>
      <c r="DGF18" s="383"/>
      <c r="DGG18" s="383"/>
      <c r="DGH18" s="383"/>
      <c r="DGI18" s="383"/>
      <c r="DGJ18" s="383"/>
      <c r="DGK18" s="383"/>
      <c r="DGL18" s="383"/>
      <c r="DGM18" s="383"/>
      <c r="DGN18" s="383"/>
      <c r="DGO18" s="383"/>
      <c r="DGP18" s="383"/>
      <c r="DGQ18" s="383"/>
      <c r="DGR18" s="383"/>
      <c r="DGS18" s="383"/>
      <c r="DGT18" s="383"/>
      <c r="DGU18" s="383"/>
      <c r="DGV18" s="383"/>
      <c r="DGW18" s="383"/>
      <c r="DGX18" s="383"/>
      <c r="DGY18" s="383"/>
      <c r="DGZ18" s="383"/>
      <c r="DHA18" s="383"/>
      <c r="DHB18" s="383"/>
      <c r="DHC18" s="383"/>
      <c r="DHD18" s="383"/>
      <c r="DHE18" s="383"/>
      <c r="DHF18" s="383"/>
      <c r="DHG18" s="383"/>
      <c r="DHH18" s="383"/>
      <c r="DHI18" s="383"/>
      <c r="DHJ18" s="383"/>
      <c r="DHK18" s="383"/>
      <c r="DHL18" s="383"/>
      <c r="DHM18" s="383"/>
      <c r="DHN18" s="383"/>
      <c r="DHO18" s="383"/>
      <c r="DHP18" s="383"/>
      <c r="DHQ18" s="383"/>
      <c r="DHR18" s="383"/>
      <c r="DHS18" s="383"/>
      <c r="DHT18" s="383"/>
      <c r="DHU18" s="383"/>
      <c r="DHV18" s="383"/>
      <c r="DHW18" s="383"/>
      <c r="DHX18" s="383"/>
      <c r="DHY18" s="383"/>
      <c r="DHZ18" s="383"/>
      <c r="DIA18" s="383"/>
      <c r="DIB18" s="383"/>
      <c r="DIC18" s="383"/>
      <c r="DID18" s="383"/>
      <c r="DIE18" s="383"/>
      <c r="DIF18" s="383"/>
      <c r="DIG18" s="383"/>
      <c r="DIH18" s="383"/>
      <c r="DII18" s="383"/>
      <c r="DIJ18" s="383"/>
      <c r="DIK18" s="383"/>
      <c r="DIL18" s="383"/>
      <c r="DIM18" s="383"/>
      <c r="DIN18" s="383"/>
      <c r="DIO18" s="383"/>
      <c r="DIP18" s="383"/>
      <c r="DIQ18" s="383"/>
      <c r="DIR18" s="383"/>
      <c r="DIS18" s="383"/>
      <c r="DIT18" s="383"/>
      <c r="DIU18" s="383"/>
      <c r="DIV18" s="383"/>
      <c r="DIW18" s="383"/>
      <c r="DIX18" s="383"/>
      <c r="DIY18" s="383"/>
      <c r="DIZ18" s="383"/>
      <c r="DJA18" s="383"/>
      <c r="DJB18" s="383"/>
      <c r="DJC18" s="383"/>
      <c r="DJD18" s="383"/>
      <c r="DJE18" s="383"/>
      <c r="DJF18" s="383"/>
      <c r="DJG18" s="383"/>
      <c r="DJH18" s="383"/>
      <c r="DJI18" s="383"/>
      <c r="DJJ18" s="383"/>
      <c r="DJK18" s="383"/>
      <c r="DJL18" s="383"/>
      <c r="DJM18" s="383"/>
      <c r="DJN18" s="383"/>
      <c r="DJO18" s="383"/>
      <c r="DJP18" s="383"/>
      <c r="DJQ18" s="383"/>
      <c r="DJR18" s="383"/>
      <c r="DJS18" s="383"/>
      <c r="DJT18" s="383"/>
      <c r="DJU18" s="383"/>
      <c r="DJV18" s="383"/>
      <c r="DJW18" s="383"/>
      <c r="DJX18" s="383"/>
      <c r="DJY18" s="383"/>
      <c r="DJZ18" s="383"/>
      <c r="DKA18" s="383"/>
      <c r="DKB18" s="383"/>
      <c r="DKC18" s="383"/>
      <c r="DKD18" s="383"/>
      <c r="DKE18" s="383"/>
      <c r="DKF18" s="383"/>
      <c r="DKG18" s="383"/>
      <c r="DKH18" s="383"/>
      <c r="DKI18" s="383"/>
      <c r="DKJ18" s="383"/>
      <c r="DKK18" s="383"/>
      <c r="DKL18" s="383"/>
      <c r="DKM18" s="383"/>
      <c r="DKN18" s="383"/>
      <c r="DKO18" s="383"/>
      <c r="DKP18" s="383"/>
      <c r="DKQ18" s="383"/>
      <c r="DKR18" s="383"/>
      <c r="DKS18" s="383"/>
      <c r="DKT18" s="383"/>
      <c r="DKU18" s="383"/>
      <c r="DKV18" s="383"/>
      <c r="DKW18" s="383"/>
      <c r="DKX18" s="383"/>
      <c r="DKY18" s="383"/>
      <c r="DKZ18" s="383"/>
      <c r="DLA18" s="383"/>
      <c r="DLB18" s="383"/>
      <c r="DLC18" s="383"/>
      <c r="DLD18" s="383"/>
      <c r="DLE18" s="383"/>
      <c r="DLF18" s="383"/>
      <c r="DLG18" s="383"/>
      <c r="DLH18" s="383"/>
      <c r="DLI18" s="383"/>
      <c r="DLJ18" s="383"/>
      <c r="DLK18" s="383"/>
      <c r="DLL18" s="383"/>
      <c r="DLM18" s="383"/>
      <c r="DLN18" s="383"/>
      <c r="DLO18" s="383"/>
      <c r="DLP18" s="383"/>
      <c r="DLQ18" s="383"/>
      <c r="DLR18" s="383"/>
      <c r="DLS18" s="383"/>
      <c r="DLT18" s="383"/>
      <c r="DLU18" s="383"/>
      <c r="DLV18" s="383"/>
      <c r="DLW18" s="383"/>
      <c r="DLX18" s="383"/>
      <c r="DLY18" s="383"/>
      <c r="DLZ18" s="383"/>
      <c r="DMA18" s="383"/>
      <c r="DMB18" s="383"/>
      <c r="DMC18" s="383"/>
      <c r="DMD18" s="383"/>
      <c r="DME18" s="383"/>
      <c r="DMF18" s="383"/>
      <c r="DMG18" s="383"/>
      <c r="DMH18" s="383"/>
      <c r="DMI18" s="383"/>
      <c r="DMJ18" s="383"/>
      <c r="DMK18" s="383"/>
      <c r="DML18" s="383"/>
      <c r="DMM18" s="383"/>
      <c r="DMN18" s="383"/>
      <c r="DMO18" s="383"/>
      <c r="DMP18" s="383"/>
      <c r="DMQ18" s="383"/>
      <c r="DMR18" s="383"/>
      <c r="DMS18" s="383"/>
      <c r="DMT18" s="383"/>
      <c r="DMU18" s="383"/>
      <c r="DMV18" s="383"/>
      <c r="DMW18" s="383"/>
      <c r="DMX18" s="383"/>
      <c r="DMY18" s="383"/>
      <c r="DMZ18" s="383"/>
      <c r="DNA18" s="383"/>
      <c r="DNB18" s="383"/>
      <c r="DNC18" s="383"/>
      <c r="DND18" s="383"/>
      <c r="DNE18" s="383"/>
      <c r="DNF18" s="383"/>
      <c r="DNG18" s="383"/>
      <c r="DNH18" s="383"/>
      <c r="DNI18" s="383"/>
      <c r="DNJ18" s="383"/>
      <c r="DNK18" s="383"/>
      <c r="DNL18" s="383"/>
      <c r="DNM18" s="383"/>
      <c r="DNN18" s="383"/>
      <c r="DNO18" s="383"/>
      <c r="DNP18" s="383"/>
      <c r="DNQ18" s="383"/>
      <c r="DNR18" s="383"/>
      <c r="DNS18" s="383"/>
      <c r="DNT18" s="383"/>
      <c r="DNU18" s="383"/>
      <c r="DNV18" s="383"/>
      <c r="DNW18" s="383"/>
      <c r="DNX18" s="383"/>
      <c r="DNY18" s="383"/>
      <c r="DNZ18" s="383"/>
      <c r="DOA18" s="383"/>
      <c r="DOB18" s="383"/>
      <c r="DOC18" s="383"/>
      <c r="DOD18" s="383"/>
      <c r="DOE18" s="383"/>
      <c r="DOF18" s="383"/>
      <c r="DOG18" s="383"/>
      <c r="DOH18" s="383"/>
      <c r="DOI18" s="383"/>
      <c r="DOJ18" s="383"/>
      <c r="DOK18" s="383"/>
      <c r="DOL18" s="383"/>
      <c r="DOM18" s="383"/>
      <c r="DON18" s="383"/>
      <c r="DOO18" s="383"/>
      <c r="DOP18" s="383"/>
      <c r="DOQ18" s="383"/>
      <c r="DOR18" s="383"/>
      <c r="DOS18" s="383"/>
      <c r="DOT18" s="383"/>
      <c r="DOU18" s="383"/>
      <c r="DOV18" s="383"/>
      <c r="DOW18" s="383"/>
      <c r="DOX18" s="383"/>
      <c r="DOY18" s="383"/>
      <c r="DOZ18" s="383"/>
      <c r="DPA18" s="383"/>
      <c r="DPB18" s="383"/>
      <c r="DPC18" s="383"/>
      <c r="DPD18" s="383"/>
      <c r="DPE18" s="383"/>
      <c r="DPF18" s="383"/>
      <c r="DPG18" s="383"/>
      <c r="DPH18" s="383"/>
      <c r="DPI18" s="383"/>
      <c r="DPJ18" s="383"/>
      <c r="DPK18" s="383"/>
      <c r="DPL18" s="383"/>
      <c r="DPM18" s="383"/>
      <c r="DPN18" s="383"/>
      <c r="DPO18" s="383"/>
      <c r="DPP18" s="383"/>
      <c r="DPQ18" s="383"/>
      <c r="DPR18" s="383"/>
      <c r="DPS18" s="383"/>
      <c r="DPT18" s="383"/>
      <c r="DPU18" s="383"/>
      <c r="DPV18" s="383"/>
      <c r="DPW18" s="383"/>
      <c r="DPX18" s="383"/>
      <c r="DPY18" s="383"/>
      <c r="DPZ18" s="383"/>
      <c r="DQA18" s="383"/>
      <c r="DQB18" s="383"/>
      <c r="DQC18" s="383"/>
      <c r="DQD18" s="383"/>
      <c r="DQE18" s="383"/>
      <c r="DQF18" s="383"/>
      <c r="DQG18" s="383"/>
      <c r="DQH18" s="383"/>
      <c r="DQI18" s="383"/>
      <c r="DQJ18" s="383"/>
      <c r="DQK18" s="383"/>
      <c r="DQL18" s="383"/>
      <c r="DQM18" s="383"/>
      <c r="DQN18" s="383"/>
      <c r="DQO18" s="383"/>
      <c r="DQP18" s="383"/>
      <c r="DQQ18" s="383"/>
      <c r="DQR18" s="383"/>
      <c r="DQS18" s="383"/>
      <c r="DQT18" s="383"/>
      <c r="DQU18" s="383"/>
      <c r="DQV18" s="383"/>
      <c r="DQW18" s="383"/>
      <c r="DQX18" s="383"/>
      <c r="DQY18" s="383"/>
      <c r="DQZ18" s="383"/>
      <c r="DRA18" s="383"/>
      <c r="DRB18" s="383"/>
      <c r="DRC18" s="383"/>
      <c r="DRD18" s="383"/>
      <c r="DRE18" s="383"/>
      <c r="DRF18" s="383"/>
      <c r="DRG18" s="383"/>
      <c r="DRH18" s="383"/>
      <c r="DRI18" s="383"/>
      <c r="DRJ18" s="383"/>
      <c r="DRK18" s="383"/>
      <c r="DRL18" s="383"/>
      <c r="DRM18" s="383"/>
      <c r="DRN18" s="383"/>
      <c r="DRO18" s="383"/>
      <c r="DRP18" s="383"/>
      <c r="DRQ18" s="383"/>
      <c r="DRR18" s="383"/>
      <c r="DRS18" s="383"/>
      <c r="DRT18" s="383"/>
      <c r="DRU18" s="383"/>
      <c r="DRV18" s="383"/>
      <c r="DRW18" s="383"/>
      <c r="DRX18" s="383"/>
      <c r="DRY18" s="383"/>
      <c r="DRZ18" s="383"/>
      <c r="DSA18" s="383"/>
      <c r="DSB18" s="383"/>
      <c r="DSC18" s="383"/>
      <c r="DSD18" s="383"/>
      <c r="DSE18" s="383"/>
      <c r="DSF18" s="383"/>
      <c r="DSG18" s="383"/>
      <c r="DSH18" s="383"/>
      <c r="DSI18" s="383"/>
      <c r="DSJ18" s="383"/>
      <c r="DSK18" s="383"/>
      <c r="DSL18" s="383"/>
      <c r="DSM18" s="383"/>
      <c r="DSN18" s="383"/>
      <c r="DSO18" s="383"/>
      <c r="DSP18" s="383"/>
      <c r="DSQ18" s="383"/>
      <c r="DSR18" s="383"/>
      <c r="DSS18" s="383"/>
      <c r="DST18" s="383"/>
      <c r="DSU18" s="383"/>
      <c r="DSV18" s="383"/>
      <c r="DSW18" s="383"/>
      <c r="DSX18" s="383"/>
      <c r="DSY18" s="383"/>
      <c r="DSZ18" s="383"/>
      <c r="DTA18" s="383"/>
      <c r="DTB18" s="383"/>
      <c r="DTC18" s="383"/>
      <c r="DTD18" s="383"/>
      <c r="DTE18" s="383"/>
      <c r="DTF18" s="383"/>
      <c r="DTG18" s="383"/>
      <c r="DTH18" s="383"/>
      <c r="DTI18" s="383"/>
      <c r="DTJ18" s="383"/>
      <c r="DTK18" s="383"/>
      <c r="DTL18" s="383"/>
      <c r="DTM18" s="383"/>
      <c r="DTN18" s="383"/>
      <c r="DTO18" s="383"/>
      <c r="DTP18" s="383"/>
      <c r="DTQ18" s="383"/>
      <c r="DTR18" s="383"/>
      <c r="DTS18" s="383"/>
      <c r="DTT18" s="383"/>
      <c r="DTU18" s="383"/>
      <c r="DTV18" s="383"/>
      <c r="DTW18" s="383"/>
      <c r="DTX18" s="383"/>
      <c r="DTY18" s="383"/>
      <c r="DTZ18" s="383"/>
      <c r="DUA18" s="383"/>
      <c r="DUB18" s="383"/>
      <c r="DUC18" s="383"/>
      <c r="DUD18" s="383"/>
      <c r="DUE18" s="383"/>
      <c r="DUF18" s="383"/>
      <c r="DUG18" s="383"/>
      <c r="DUH18" s="383"/>
      <c r="DUI18" s="383"/>
      <c r="DUJ18" s="383"/>
      <c r="DUK18" s="383"/>
      <c r="DUL18" s="383"/>
      <c r="DUM18" s="383"/>
      <c r="DUN18" s="383"/>
      <c r="DUO18" s="383"/>
      <c r="DUP18" s="383"/>
      <c r="DUQ18" s="383"/>
      <c r="DUR18" s="383"/>
      <c r="DUS18" s="383"/>
      <c r="DUT18" s="383"/>
      <c r="DUU18" s="383"/>
      <c r="DUV18" s="383"/>
      <c r="DUW18" s="383"/>
      <c r="DUX18" s="383"/>
      <c r="DUY18" s="383"/>
      <c r="DUZ18" s="383"/>
      <c r="DVA18" s="383"/>
      <c r="DVB18" s="383"/>
      <c r="DVC18" s="383"/>
      <c r="DVD18" s="383"/>
      <c r="DVE18" s="383"/>
      <c r="DVF18" s="383"/>
      <c r="DVG18" s="383"/>
      <c r="DVH18" s="383"/>
      <c r="DVI18" s="383"/>
      <c r="DVJ18" s="383"/>
      <c r="DVK18" s="383"/>
      <c r="DVL18" s="383"/>
      <c r="DVM18" s="383"/>
      <c r="DVN18" s="383"/>
      <c r="DVO18" s="383"/>
      <c r="DVP18" s="383"/>
      <c r="DVQ18" s="383"/>
      <c r="DVR18" s="383"/>
      <c r="DVS18" s="383"/>
      <c r="DVT18" s="383"/>
      <c r="DVU18" s="383"/>
      <c r="DVV18" s="383"/>
      <c r="DVW18" s="383"/>
      <c r="DVX18" s="383"/>
      <c r="DVY18" s="383"/>
      <c r="DVZ18" s="383"/>
      <c r="DWA18" s="383"/>
      <c r="DWB18" s="383"/>
      <c r="DWC18" s="383"/>
      <c r="DWD18" s="383"/>
      <c r="DWE18" s="383"/>
      <c r="DWF18" s="383"/>
      <c r="DWG18" s="383"/>
      <c r="DWH18" s="383"/>
      <c r="DWI18" s="383"/>
      <c r="DWJ18" s="383"/>
      <c r="DWK18" s="383"/>
      <c r="DWL18" s="383"/>
      <c r="DWM18" s="383"/>
      <c r="DWN18" s="383"/>
      <c r="DWO18" s="383"/>
      <c r="DWP18" s="383"/>
      <c r="DWQ18" s="383"/>
      <c r="DWR18" s="383"/>
      <c r="DWS18" s="383"/>
      <c r="DWT18" s="383"/>
      <c r="DWU18" s="383"/>
      <c r="DWV18" s="383"/>
      <c r="DWW18" s="383"/>
      <c r="DWX18" s="383"/>
      <c r="DWY18" s="383"/>
      <c r="DWZ18" s="383"/>
      <c r="DXA18" s="383"/>
      <c r="DXB18" s="383"/>
      <c r="DXC18" s="383"/>
      <c r="DXD18" s="383"/>
      <c r="DXE18" s="383"/>
      <c r="DXF18" s="383"/>
      <c r="DXG18" s="383"/>
      <c r="DXH18" s="383"/>
      <c r="DXI18" s="383"/>
      <c r="DXJ18" s="383"/>
      <c r="DXK18" s="383"/>
      <c r="DXL18" s="383"/>
      <c r="DXM18" s="383"/>
      <c r="DXN18" s="383"/>
      <c r="DXO18" s="383"/>
      <c r="DXP18" s="383"/>
      <c r="DXQ18" s="383"/>
      <c r="DXR18" s="383"/>
      <c r="DXS18" s="383"/>
      <c r="DXT18" s="383"/>
      <c r="DXU18" s="383"/>
      <c r="DXV18" s="383"/>
      <c r="DXW18" s="383"/>
      <c r="DXX18" s="383"/>
      <c r="DXY18" s="383"/>
      <c r="DXZ18" s="383"/>
      <c r="DYA18" s="383"/>
      <c r="DYB18" s="383"/>
      <c r="DYC18" s="383"/>
      <c r="DYD18" s="383"/>
      <c r="DYE18" s="383"/>
      <c r="DYF18" s="383"/>
      <c r="DYG18" s="383"/>
      <c r="DYH18" s="383"/>
      <c r="DYI18" s="383"/>
      <c r="DYJ18" s="383"/>
      <c r="DYK18" s="383"/>
      <c r="DYL18" s="383"/>
      <c r="DYM18" s="383"/>
      <c r="DYN18" s="383"/>
      <c r="DYO18" s="383"/>
      <c r="DYP18" s="383"/>
      <c r="DYQ18" s="383"/>
      <c r="DYR18" s="383"/>
      <c r="DYS18" s="383"/>
      <c r="DYT18" s="383"/>
      <c r="DYU18" s="383"/>
      <c r="DYV18" s="383"/>
      <c r="DYW18" s="383"/>
      <c r="DYX18" s="383"/>
      <c r="DYY18" s="383"/>
      <c r="DYZ18" s="383"/>
      <c r="DZA18" s="383"/>
      <c r="DZB18" s="383"/>
      <c r="DZC18" s="383"/>
      <c r="DZD18" s="383"/>
      <c r="DZE18" s="383"/>
      <c r="DZF18" s="383"/>
      <c r="DZG18" s="383"/>
      <c r="DZH18" s="383"/>
      <c r="DZI18" s="383"/>
      <c r="DZJ18" s="383"/>
      <c r="DZK18" s="383"/>
      <c r="DZL18" s="383"/>
      <c r="DZM18" s="383"/>
      <c r="DZN18" s="383"/>
      <c r="DZO18" s="383"/>
      <c r="DZP18" s="383"/>
      <c r="DZQ18" s="383"/>
      <c r="DZR18" s="383"/>
      <c r="DZS18" s="383"/>
      <c r="DZT18" s="383"/>
      <c r="DZU18" s="383"/>
      <c r="DZV18" s="383"/>
      <c r="DZW18" s="383"/>
      <c r="DZX18" s="383"/>
      <c r="DZY18" s="383"/>
      <c r="DZZ18" s="383"/>
      <c r="EAA18" s="383"/>
      <c r="EAB18" s="383"/>
      <c r="EAC18" s="383"/>
      <c r="EAD18" s="383"/>
      <c r="EAE18" s="383"/>
      <c r="EAF18" s="383"/>
      <c r="EAG18" s="383"/>
      <c r="EAH18" s="383"/>
      <c r="EAI18" s="383"/>
      <c r="EAJ18" s="383"/>
      <c r="EAK18" s="383"/>
      <c r="EAL18" s="383"/>
      <c r="EAM18" s="383"/>
      <c r="EAN18" s="383"/>
      <c r="EAO18" s="383"/>
      <c r="EAP18" s="383"/>
      <c r="EAQ18" s="383"/>
      <c r="EAR18" s="383"/>
      <c r="EAS18" s="383"/>
      <c r="EAT18" s="383"/>
      <c r="EAU18" s="383"/>
      <c r="EAV18" s="383"/>
      <c r="EAW18" s="383"/>
      <c r="EAX18" s="383"/>
      <c r="EAY18" s="383"/>
      <c r="EAZ18" s="383"/>
      <c r="EBA18" s="383"/>
      <c r="EBB18" s="383"/>
      <c r="EBC18" s="383"/>
      <c r="EBD18" s="383"/>
      <c r="EBE18" s="383"/>
      <c r="EBF18" s="383"/>
      <c r="EBG18" s="383"/>
      <c r="EBH18" s="383"/>
      <c r="EBI18" s="383"/>
      <c r="EBJ18" s="383"/>
      <c r="EBK18" s="383"/>
      <c r="EBL18" s="383"/>
      <c r="EBM18" s="383"/>
      <c r="EBN18" s="383"/>
      <c r="EBO18" s="383"/>
      <c r="EBP18" s="383"/>
      <c r="EBQ18" s="383"/>
      <c r="EBR18" s="383"/>
      <c r="EBS18" s="383"/>
      <c r="EBT18" s="383"/>
      <c r="EBU18" s="383"/>
      <c r="EBV18" s="383"/>
      <c r="EBW18" s="383"/>
      <c r="EBX18" s="383"/>
      <c r="EBY18" s="383"/>
      <c r="EBZ18" s="383"/>
      <c r="ECA18" s="383"/>
      <c r="ECB18" s="383"/>
      <c r="ECC18" s="383"/>
      <c r="ECD18" s="383"/>
      <c r="ECE18" s="383"/>
      <c r="ECF18" s="383"/>
      <c r="ECG18" s="383"/>
      <c r="ECH18" s="383"/>
      <c r="ECI18" s="383"/>
      <c r="ECJ18" s="383"/>
      <c r="ECK18" s="383"/>
      <c r="ECL18" s="383"/>
      <c r="ECM18" s="383"/>
      <c r="ECN18" s="383"/>
      <c r="ECO18" s="383"/>
      <c r="ECP18" s="383"/>
      <c r="ECQ18" s="383"/>
      <c r="ECR18" s="383"/>
      <c r="ECS18" s="383"/>
      <c r="ECT18" s="383"/>
      <c r="ECU18" s="383"/>
      <c r="ECV18" s="383"/>
      <c r="ECW18" s="383"/>
      <c r="ECX18" s="383"/>
      <c r="ECY18" s="383"/>
      <c r="ECZ18" s="383"/>
      <c r="EDA18" s="383"/>
      <c r="EDB18" s="383"/>
      <c r="EDC18" s="383"/>
      <c r="EDD18" s="383"/>
      <c r="EDE18" s="383"/>
      <c r="EDF18" s="383"/>
      <c r="EDG18" s="383"/>
      <c r="EDH18" s="383"/>
      <c r="EDI18" s="383"/>
      <c r="EDJ18" s="383"/>
      <c r="EDK18" s="383"/>
      <c r="EDL18" s="383"/>
      <c r="EDM18" s="383"/>
      <c r="EDN18" s="383"/>
      <c r="EDO18" s="383"/>
      <c r="EDP18" s="383"/>
      <c r="EDQ18" s="383"/>
      <c r="EDR18" s="383"/>
      <c r="EDS18" s="383"/>
      <c r="EDT18" s="383"/>
      <c r="EDU18" s="383"/>
      <c r="EDV18" s="383"/>
      <c r="EDW18" s="383"/>
      <c r="EDX18" s="383"/>
      <c r="EDY18" s="383"/>
      <c r="EDZ18" s="383"/>
      <c r="EEA18" s="383"/>
      <c r="EEB18" s="383"/>
      <c r="EEC18" s="383"/>
      <c r="EED18" s="383"/>
      <c r="EEE18" s="383"/>
      <c r="EEF18" s="383"/>
      <c r="EEG18" s="383"/>
      <c r="EEH18" s="383"/>
      <c r="EEI18" s="383"/>
      <c r="EEJ18" s="383"/>
      <c r="EEK18" s="383"/>
      <c r="EEL18" s="383"/>
      <c r="EEM18" s="383"/>
      <c r="EEN18" s="383"/>
      <c r="EEO18" s="383"/>
      <c r="EEP18" s="383"/>
      <c r="EEQ18" s="383"/>
      <c r="EER18" s="383"/>
      <c r="EES18" s="383"/>
      <c r="EET18" s="383"/>
      <c r="EEU18" s="383"/>
      <c r="EEV18" s="383"/>
      <c r="EEW18" s="383"/>
      <c r="EEX18" s="383"/>
      <c r="EEY18" s="383"/>
      <c r="EEZ18" s="383"/>
      <c r="EFA18" s="383"/>
      <c r="EFB18" s="383"/>
      <c r="EFC18" s="383"/>
      <c r="EFD18" s="383"/>
      <c r="EFE18" s="383"/>
      <c r="EFF18" s="383"/>
      <c r="EFG18" s="383"/>
      <c r="EFH18" s="383"/>
      <c r="EFI18" s="383"/>
      <c r="EFJ18" s="383"/>
      <c r="EFK18" s="383"/>
      <c r="EFL18" s="383"/>
      <c r="EFM18" s="383"/>
      <c r="EFN18" s="383"/>
      <c r="EFO18" s="383"/>
      <c r="EFP18" s="383"/>
      <c r="EFQ18" s="383"/>
      <c r="EFR18" s="383"/>
      <c r="EFS18" s="383"/>
      <c r="EFT18" s="383"/>
      <c r="EFU18" s="383"/>
      <c r="EFV18" s="383"/>
      <c r="EFW18" s="383"/>
      <c r="EFX18" s="383"/>
      <c r="EFY18" s="383"/>
      <c r="EFZ18" s="383"/>
      <c r="EGA18" s="383"/>
      <c r="EGB18" s="383"/>
      <c r="EGC18" s="383"/>
      <c r="EGD18" s="383"/>
      <c r="EGE18" s="383"/>
      <c r="EGF18" s="383"/>
      <c r="EGG18" s="383"/>
      <c r="EGH18" s="383"/>
      <c r="EGI18" s="383"/>
      <c r="EGJ18" s="383"/>
      <c r="EGK18" s="383"/>
      <c r="EGL18" s="383"/>
      <c r="EGM18" s="383"/>
      <c r="EGN18" s="383"/>
      <c r="EGO18" s="383"/>
      <c r="EGP18" s="383"/>
      <c r="EGQ18" s="383"/>
      <c r="EGR18" s="383"/>
      <c r="EGS18" s="383"/>
      <c r="EGT18" s="383"/>
      <c r="EGU18" s="383"/>
      <c r="EGV18" s="383"/>
      <c r="EGW18" s="383"/>
      <c r="EGX18" s="383"/>
      <c r="EGY18" s="383"/>
      <c r="EGZ18" s="383"/>
      <c r="EHA18" s="383"/>
      <c r="EHB18" s="383"/>
      <c r="EHC18" s="383"/>
      <c r="EHD18" s="383"/>
      <c r="EHE18" s="383"/>
      <c r="EHF18" s="383"/>
      <c r="EHG18" s="383"/>
      <c r="EHH18" s="383"/>
      <c r="EHI18" s="383"/>
      <c r="EHJ18" s="383"/>
      <c r="EHK18" s="383"/>
      <c r="EHL18" s="383"/>
      <c r="EHM18" s="383"/>
      <c r="EHN18" s="383"/>
      <c r="EHO18" s="383"/>
      <c r="EHP18" s="383"/>
      <c r="EHQ18" s="383"/>
      <c r="EHR18" s="383"/>
      <c r="EHS18" s="383"/>
      <c r="EHT18" s="383"/>
      <c r="EHU18" s="383"/>
      <c r="EHV18" s="383"/>
      <c r="EHW18" s="383"/>
      <c r="EHX18" s="383"/>
      <c r="EHY18" s="383"/>
      <c r="EHZ18" s="383"/>
      <c r="EIA18" s="383"/>
      <c r="EIB18" s="383"/>
      <c r="EIC18" s="383"/>
      <c r="EID18" s="383"/>
      <c r="EIE18" s="383"/>
      <c r="EIF18" s="383"/>
      <c r="EIG18" s="383"/>
      <c r="EIH18" s="383"/>
      <c r="EII18" s="383"/>
      <c r="EIJ18" s="383"/>
      <c r="EIK18" s="383"/>
      <c r="EIL18" s="383"/>
      <c r="EIM18" s="383"/>
      <c r="EIN18" s="383"/>
      <c r="EIO18" s="383"/>
      <c r="EIP18" s="383"/>
      <c r="EIQ18" s="383"/>
      <c r="EIR18" s="383"/>
      <c r="EIS18" s="383"/>
      <c r="EIT18" s="383"/>
      <c r="EIU18" s="383"/>
      <c r="EIV18" s="383"/>
      <c r="EIW18" s="383"/>
      <c r="EIX18" s="383"/>
      <c r="EIY18" s="383"/>
      <c r="EIZ18" s="383"/>
      <c r="EJA18" s="383"/>
      <c r="EJB18" s="383"/>
      <c r="EJC18" s="383"/>
      <c r="EJD18" s="383"/>
      <c r="EJE18" s="383"/>
      <c r="EJF18" s="383"/>
      <c r="EJG18" s="383"/>
      <c r="EJH18" s="383"/>
      <c r="EJI18" s="383"/>
      <c r="EJJ18" s="383"/>
      <c r="EJK18" s="383"/>
      <c r="EJL18" s="383"/>
      <c r="EJM18" s="383"/>
      <c r="EJN18" s="383"/>
      <c r="EJO18" s="383"/>
      <c r="EJP18" s="383"/>
      <c r="EJQ18" s="383"/>
      <c r="EJR18" s="383"/>
      <c r="EJS18" s="383"/>
      <c r="EJT18" s="383"/>
      <c r="EJU18" s="383"/>
      <c r="EJV18" s="383"/>
      <c r="EJW18" s="383"/>
      <c r="EJX18" s="383"/>
      <c r="EJY18" s="383"/>
      <c r="EJZ18" s="383"/>
      <c r="EKA18" s="383"/>
      <c r="EKB18" s="383"/>
      <c r="EKC18" s="383"/>
      <c r="EKD18" s="383"/>
      <c r="EKE18" s="383"/>
      <c r="EKF18" s="383"/>
      <c r="EKG18" s="383"/>
      <c r="EKH18" s="383"/>
      <c r="EKI18" s="383"/>
      <c r="EKJ18" s="383"/>
      <c r="EKK18" s="383"/>
      <c r="EKL18" s="383"/>
      <c r="EKM18" s="383"/>
      <c r="EKN18" s="383"/>
      <c r="EKO18" s="383"/>
      <c r="EKP18" s="383"/>
      <c r="EKQ18" s="383"/>
      <c r="EKR18" s="383"/>
      <c r="EKS18" s="383"/>
      <c r="EKT18" s="383"/>
      <c r="EKU18" s="383"/>
      <c r="EKV18" s="383"/>
      <c r="EKW18" s="383"/>
      <c r="EKX18" s="383"/>
      <c r="EKY18" s="383"/>
      <c r="EKZ18" s="383"/>
      <c r="ELA18" s="383"/>
      <c r="ELB18" s="383"/>
      <c r="ELC18" s="383"/>
      <c r="ELD18" s="383"/>
      <c r="ELE18" s="383"/>
      <c r="ELF18" s="383"/>
      <c r="ELG18" s="383"/>
      <c r="ELH18" s="383"/>
      <c r="ELI18" s="383"/>
      <c r="ELJ18" s="383"/>
      <c r="ELK18" s="383"/>
      <c r="ELL18" s="383"/>
      <c r="ELM18" s="383"/>
      <c r="ELN18" s="383"/>
      <c r="ELO18" s="383"/>
      <c r="ELP18" s="383"/>
      <c r="ELQ18" s="383"/>
      <c r="ELR18" s="383"/>
      <c r="ELS18" s="383"/>
      <c r="ELT18" s="383"/>
      <c r="ELU18" s="383"/>
      <c r="ELV18" s="383"/>
      <c r="ELW18" s="383"/>
      <c r="ELX18" s="383"/>
      <c r="ELY18" s="383"/>
      <c r="ELZ18" s="383"/>
      <c r="EMA18" s="383"/>
      <c r="EMB18" s="383"/>
      <c r="EMC18" s="383"/>
      <c r="EMD18" s="383"/>
      <c r="EME18" s="383"/>
      <c r="EMF18" s="383"/>
      <c r="EMG18" s="383"/>
      <c r="EMH18" s="383"/>
      <c r="EMI18" s="383"/>
      <c r="EMJ18" s="383"/>
      <c r="EMK18" s="383"/>
      <c r="EML18" s="383"/>
      <c r="EMM18" s="383"/>
      <c r="EMN18" s="383"/>
      <c r="EMO18" s="383"/>
      <c r="EMP18" s="383"/>
      <c r="EMQ18" s="383"/>
      <c r="EMR18" s="383"/>
      <c r="EMS18" s="383"/>
      <c r="EMT18" s="383"/>
      <c r="EMU18" s="383"/>
      <c r="EMV18" s="383"/>
      <c r="EMW18" s="383"/>
      <c r="EMX18" s="383"/>
      <c r="EMY18" s="383"/>
      <c r="EMZ18" s="383"/>
      <c r="ENA18" s="383"/>
      <c r="ENB18" s="383"/>
      <c r="ENC18" s="383"/>
      <c r="END18" s="383"/>
      <c r="ENE18" s="383"/>
      <c r="ENF18" s="383"/>
      <c r="ENG18" s="383"/>
      <c r="ENH18" s="383"/>
      <c r="ENI18" s="383"/>
      <c r="ENJ18" s="383"/>
      <c r="ENK18" s="383"/>
      <c r="ENL18" s="383"/>
      <c r="ENM18" s="383"/>
      <c r="ENN18" s="383"/>
      <c r="ENO18" s="383"/>
      <c r="ENP18" s="383"/>
      <c r="ENQ18" s="383"/>
      <c r="ENR18" s="383"/>
      <c r="ENS18" s="383"/>
      <c r="ENT18" s="383"/>
      <c r="ENU18" s="383"/>
      <c r="ENV18" s="383"/>
      <c r="ENW18" s="383"/>
      <c r="ENX18" s="383"/>
      <c r="ENY18" s="383"/>
      <c r="ENZ18" s="383"/>
      <c r="EOA18" s="383"/>
      <c r="EOB18" s="383"/>
      <c r="EOC18" s="383"/>
      <c r="EOD18" s="383"/>
      <c r="EOE18" s="383"/>
      <c r="EOF18" s="383"/>
      <c r="EOG18" s="383"/>
      <c r="EOH18" s="383"/>
      <c r="EOI18" s="383"/>
      <c r="EOJ18" s="383"/>
      <c r="EOK18" s="383"/>
      <c r="EOL18" s="383"/>
      <c r="EOM18" s="383"/>
      <c r="EON18" s="383"/>
      <c r="EOO18" s="383"/>
      <c r="EOP18" s="383"/>
      <c r="EOQ18" s="383"/>
      <c r="EOR18" s="383"/>
      <c r="EOS18" s="383"/>
      <c r="EOT18" s="383"/>
      <c r="EOU18" s="383"/>
      <c r="EOV18" s="383"/>
      <c r="EOW18" s="383"/>
      <c r="EOX18" s="383"/>
      <c r="EOY18" s="383"/>
      <c r="EOZ18" s="383"/>
      <c r="EPA18" s="383"/>
      <c r="EPB18" s="383"/>
      <c r="EPC18" s="383"/>
      <c r="EPD18" s="383"/>
      <c r="EPE18" s="383"/>
      <c r="EPF18" s="383"/>
      <c r="EPG18" s="383"/>
      <c r="EPH18" s="383"/>
      <c r="EPI18" s="383"/>
      <c r="EPJ18" s="383"/>
      <c r="EPK18" s="383"/>
      <c r="EPL18" s="383"/>
      <c r="EPM18" s="383"/>
      <c r="EPN18" s="383"/>
      <c r="EPO18" s="383"/>
      <c r="EPP18" s="383"/>
      <c r="EPQ18" s="383"/>
      <c r="EPR18" s="383"/>
      <c r="EPS18" s="383"/>
      <c r="EPT18" s="383"/>
      <c r="EPU18" s="383"/>
      <c r="EPV18" s="383"/>
      <c r="EPW18" s="383"/>
      <c r="EPX18" s="383"/>
      <c r="EPY18" s="383"/>
      <c r="EPZ18" s="383"/>
      <c r="EQA18" s="383"/>
      <c r="EQB18" s="383"/>
      <c r="EQC18" s="383"/>
      <c r="EQD18" s="383"/>
      <c r="EQE18" s="383"/>
      <c r="EQF18" s="383"/>
      <c r="EQG18" s="383"/>
      <c r="EQH18" s="383"/>
      <c r="EQI18" s="383"/>
      <c r="EQJ18" s="383"/>
      <c r="EQK18" s="383"/>
      <c r="EQL18" s="383"/>
      <c r="EQM18" s="383"/>
      <c r="EQN18" s="383"/>
      <c r="EQO18" s="383"/>
      <c r="EQP18" s="383"/>
      <c r="EQQ18" s="383"/>
      <c r="EQR18" s="383"/>
      <c r="EQS18" s="383"/>
      <c r="EQT18" s="383"/>
      <c r="EQU18" s="383"/>
      <c r="EQV18" s="383"/>
      <c r="EQW18" s="383"/>
      <c r="EQX18" s="383"/>
      <c r="EQY18" s="383"/>
      <c r="EQZ18" s="383"/>
      <c r="ERA18" s="383"/>
      <c r="ERB18" s="383"/>
      <c r="ERC18" s="383"/>
      <c r="ERD18" s="383"/>
      <c r="ERE18" s="383"/>
      <c r="ERF18" s="383"/>
      <c r="ERG18" s="383"/>
      <c r="ERH18" s="383"/>
      <c r="ERI18" s="383"/>
      <c r="ERJ18" s="383"/>
      <c r="ERK18" s="383"/>
      <c r="ERL18" s="383"/>
      <c r="ERM18" s="383"/>
      <c r="ERN18" s="383"/>
      <c r="ERO18" s="383"/>
      <c r="ERP18" s="383"/>
      <c r="ERQ18" s="383"/>
      <c r="ERR18" s="383"/>
      <c r="ERS18" s="383"/>
      <c r="ERT18" s="383"/>
      <c r="ERU18" s="383"/>
      <c r="ERV18" s="383"/>
      <c r="ERW18" s="383"/>
      <c r="ERX18" s="383"/>
      <c r="ERY18" s="383"/>
      <c r="ERZ18" s="383"/>
      <c r="ESA18" s="383"/>
      <c r="ESB18" s="383"/>
      <c r="ESC18" s="383"/>
      <c r="ESD18" s="383"/>
      <c r="ESE18" s="383"/>
      <c r="ESF18" s="383"/>
      <c r="ESG18" s="383"/>
      <c r="ESH18" s="383"/>
      <c r="ESI18" s="383"/>
      <c r="ESJ18" s="383"/>
      <c r="ESK18" s="383"/>
      <c r="ESL18" s="383"/>
      <c r="ESM18" s="383"/>
      <c r="ESN18" s="383"/>
      <c r="ESO18" s="383"/>
      <c r="ESP18" s="383"/>
      <c r="ESQ18" s="383"/>
      <c r="ESR18" s="383"/>
      <c r="ESS18" s="383"/>
      <c r="EST18" s="383"/>
      <c r="ESU18" s="383"/>
      <c r="ESV18" s="383"/>
      <c r="ESW18" s="383"/>
      <c r="ESX18" s="383"/>
      <c r="ESY18" s="383"/>
      <c r="ESZ18" s="383"/>
      <c r="ETA18" s="383"/>
      <c r="ETB18" s="383"/>
      <c r="ETC18" s="383"/>
      <c r="ETD18" s="383"/>
      <c r="ETE18" s="383"/>
      <c r="ETF18" s="383"/>
      <c r="ETG18" s="383"/>
      <c r="ETH18" s="383"/>
      <c r="ETI18" s="383"/>
      <c r="ETJ18" s="383"/>
      <c r="ETK18" s="383"/>
      <c r="ETL18" s="383"/>
      <c r="ETM18" s="383"/>
      <c r="ETN18" s="383"/>
      <c r="ETO18" s="383"/>
      <c r="ETP18" s="383"/>
      <c r="ETQ18" s="383"/>
      <c r="ETR18" s="383"/>
      <c r="ETS18" s="383"/>
      <c r="ETT18" s="383"/>
      <c r="ETU18" s="383"/>
      <c r="ETV18" s="383"/>
      <c r="ETW18" s="383"/>
      <c r="ETX18" s="383"/>
      <c r="ETY18" s="383"/>
      <c r="ETZ18" s="383"/>
      <c r="EUA18" s="383"/>
      <c r="EUB18" s="383"/>
      <c r="EUC18" s="383"/>
      <c r="EUD18" s="383"/>
      <c r="EUE18" s="383"/>
      <c r="EUF18" s="383"/>
      <c r="EUG18" s="383"/>
      <c r="EUH18" s="383"/>
      <c r="EUI18" s="383"/>
      <c r="EUJ18" s="383"/>
      <c r="EUK18" s="383"/>
      <c r="EUL18" s="383"/>
      <c r="EUM18" s="383"/>
      <c r="EUN18" s="383"/>
      <c r="EUO18" s="383"/>
      <c r="EUP18" s="383"/>
      <c r="EUQ18" s="383"/>
      <c r="EUR18" s="383"/>
      <c r="EUS18" s="383"/>
      <c r="EUT18" s="383"/>
      <c r="EUU18" s="383"/>
      <c r="EUV18" s="383"/>
      <c r="EUW18" s="383"/>
      <c r="EUX18" s="383"/>
      <c r="EUY18" s="383"/>
      <c r="EUZ18" s="383"/>
      <c r="EVA18" s="383"/>
      <c r="EVB18" s="383"/>
      <c r="EVC18" s="383"/>
      <c r="EVD18" s="383"/>
      <c r="EVE18" s="383"/>
      <c r="EVF18" s="383"/>
      <c r="EVG18" s="383"/>
      <c r="EVH18" s="383"/>
      <c r="EVI18" s="383"/>
      <c r="EVJ18" s="383"/>
      <c r="EVK18" s="383"/>
      <c r="EVL18" s="383"/>
      <c r="EVM18" s="383"/>
      <c r="EVN18" s="383"/>
      <c r="EVO18" s="383"/>
      <c r="EVP18" s="383"/>
      <c r="EVQ18" s="383"/>
      <c r="EVR18" s="383"/>
      <c r="EVS18" s="383"/>
      <c r="EVT18" s="383"/>
      <c r="EVU18" s="383"/>
      <c r="EVV18" s="383"/>
      <c r="EVW18" s="383"/>
      <c r="EVX18" s="383"/>
      <c r="EVY18" s="383"/>
      <c r="EVZ18" s="383"/>
      <c r="EWA18" s="383"/>
      <c r="EWB18" s="383"/>
      <c r="EWC18" s="383"/>
      <c r="EWD18" s="383"/>
      <c r="EWE18" s="383"/>
      <c r="EWF18" s="383"/>
      <c r="EWG18" s="383"/>
      <c r="EWH18" s="383"/>
      <c r="EWI18" s="383"/>
      <c r="EWJ18" s="383"/>
      <c r="EWK18" s="383"/>
      <c r="EWL18" s="383"/>
      <c r="EWM18" s="383"/>
      <c r="EWN18" s="383"/>
      <c r="EWO18" s="383"/>
      <c r="EWP18" s="383"/>
      <c r="EWQ18" s="383"/>
      <c r="EWR18" s="383"/>
      <c r="EWS18" s="383"/>
      <c r="EWT18" s="383"/>
      <c r="EWU18" s="383"/>
      <c r="EWV18" s="383"/>
      <c r="EWW18" s="383"/>
      <c r="EWX18" s="383"/>
      <c r="EWY18" s="383"/>
      <c r="EWZ18" s="383"/>
      <c r="EXA18" s="383"/>
      <c r="EXB18" s="383"/>
      <c r="EXC18" s="383"/>
      <c r="EXD18" s="383"/>
      <c r="EXE18" s="383"/>
      <c r="EXF18" s="383"/>
      <c r="EXG18" s="383"/>
      <c r="EXH18" s="383"/>
      <c r="EXI18" s="383"/>
      <c r="EXJ18" s="383"/>
      <c r="EXK18" s="383"/>
      <c r="EXL18" s="383"/>
      <c r="EXM18" s="383"/>
      <c r="EXN18" s="383"/>
      <c r="EXO18" s="383"/>
      <c r="EXP18" s="383"/>
      <c r="EXQ18" s="383"/>
      <c r="EXR18" s="383"/>
      <c r="EXS18" s="383"/>
      <c r="EXT18" s="383"/>
      <c r="EXU18" s="383"/>
      <c r="EXV18" s="383"/>
      <c r="EXW18" s="383"/>
      <c r="EXX18" s="383"/>
      <c r="EXY18" s="383"/>
      <c r="EXZ18" s="383"/>
      <c r="EYA18" s="383"/>
      <c r="EYB18" s="383"/>
      <c r="EYC18" s="383"/>
      <c r="EYD18" s="383"/>
      <c r="EYE18" s="383"/>
      <c r="EYF18" s="383"/>
      <c r="EYG18" s="383"/>
      <c r="EYH18" s="383"/>
      <c r="EYI18" s="383"/>
      <c r="EYJ18" s="383"/>
      <c r="EYK18" s="383"/>
      <c r="EYL18" s="383"/>
      <c r="EYM18" s="383"/>
      <c r="EYN18" s="383"/>
      <c r="EYO18" s="383"/>
      <c r="EYP18" s="383"/>
      <c r="EYQ18" s="383"/>
      <c r="EYR18" s="383"/>
      <c r="EYS18" s="383"/>
      <c r="EYT18" s="383"/>
      <c r="EYU18" s="383"/>
      <c r="EYV18" s="383"/>
      <c r="EYW18" s="383"/>
      <c r="EYX18" s="383"/>
      <c r="EYY18" s="383"/>
      <c r="EYZ18" s="383"/>
      <c r="EZA18" s="383"/>
      <c r="EZB18" s="383"/>
      <c r="EZC18" s="383"/>
      <c r="EZD18" s="383"/>
      <c r="EZE18" s="383"/>
      <c r="EZF18" s="383"/>
      <c r="EZG18" s="383"/>
      <c r="EZH18" s="383"/>
      <c r="EZI18" s="383"/>
      <c r="EZJ18" s="383"/>
      <c r="EZK18" s="383"/>
      <c r="EZL18" s="383"/>
      <c r="EZM18" s="383"/>
      <c r="EZN18" s="383"/>
      <c r="EZO18" s="383"/>
      <c r="EZP18" s="383"/>
      <c r="EZQ18" s="383"/>
      <c r="EZR18" s="383"/>
      <c r="EZS18" s="383"/>
      <c r="EZT18" s="383"/>
      <c r="EZU18" s="383"/>
      <c r="EZV18" s="383"/>
      <c r="EZW18" s="383"/>
      <c r="EZX18" s="383"/>
      <c r="EZY18" s="383"/>
      <c r="EZZ18" s="383"/>
      <c r="FAA18" s="383"/>
      <c r="FAB18" s="383"/>
      <c r="FAC18" s="383"/>
      <c r="FAD18" s="383"/>
      <c r="FAE18" s="383"/>
      <c r="FAF18" s="383"/>
      <c r="FAG18" s="383"/>
      <c r="FAH18" s="383"/>
      <c r="FAI18" s="383"/>
      <c r="FAJ18" s="383"/>
      <c r="FAK18" s="383"/>
      <c r="FAL18" s="383"/>
      <c r="FAM18" s="383"/>
      <c r="FAN18" s="383"/>
      <c r="FAO18" s="383"/>
      <c r="FAP18" s="383"/>
      <c r="FAQ18" s="383"/>
      <c r="FAR18" s="383"/>
      <c r="FAS18" s="383"/>
      <c r="FAT18" s="383"/>
      <c r="FAU18" s="383"/>
      <c r="FAV18" s="383"/>
      <c r="FAW18" s="383"/>
      <c r="FAX18" s="383"/>
      <c r="FAY18" s="383"/>
      <c r="FAZ18" s="383"/>
      <c r="FBA18" s="383"/>
      <c r="FBB18" s="383"/>
      <c r="FBC18" s="383"/>
      <c r="FBD18" s="383"/>
      <c r="FBE18" s="383"/>
      <c r="FBF18" s="383"/>
      <c r="FBG18" s="383"/>
      <c r="FBH18" s="383"/>
      <c r="FBI18" s="383"/>
      <c r="FBJ18" s="383"/>
      <c r="FBK18" s="383"/>
      <c r="FBL18" s="383"/>
      <c r="FBM18" s="383"/>
      <c r="FBN18" s="383"/>
      <c r="FBO18" s="383"/>
      <c r="FBP18" s="383"/>
      <c r="FBQ18" s="383"/>
      <c r="FBR18" s="383"/>
      <c r="FBS18" s="383"/>
      <c r="FBT18" s="383"/>
      <c r="FBU18" s="383"/>
      <c r="FBV18" s="383"/>
      <c r="FBW18" s="383"/>
      <c r="FBX18" s="383"/>
      <c r="FBY18" s="383"/>
      <c r="FBZ18" s="383"/>
      <c r="FCA18" s="383"/>
      <c r="FCB18" s="383"/>
      <c r="FCC18" s="383"/>
      <c r="FCD18" s="383"/>
      <c r="FCE18" s="383"/>
      <c r="FCF18" s="383"/>
      <c r="FCG18" s="383"/>
      <c r="FCH18" s="383"/>
      <c r="FCI18" s="383"/>
      <c r="FCJ18" s="383"/>
      <c r="FCK18" s="383"/>
      <c r="FCL18" s="383"/>
      <c r="FCM18" s="383"/>
      <c r="FCN18" s="383"/>
      <c r="FCO18" s="383"/>
      <c r="FCP18" s="383"/>
      <c r="FCQ18" s="383"/>
      <c r="FCR18" s="383"/>
      <c r="FCS18" s="383"/>
      <c r="FCT18" s="383"/>
      <c r="FCU18" s="383"/>
      <c r="FCV18" s="383"/>
      <c r="FCW18" s="383"/>
      <c r="FCX18" s="383"/>
      <c r="FCY18" s="383"/>
      <c r="FCZ18" s="383"/>
      <c r="FDA18" s="383"/>
      <c r="FDB18" s="383"/>
      <c r="FDC18" s="383"/>
      <c r="FDD18" s="383"/>
      <c r="FDE18" s="383"/>
      <c r="FDF18" s="383"/>
      <c r="FDG18" s="383"/>
      <c r="FDH18" s="383"/>
      <c r="FDI18" s="383"/>
      <c r="FDJ18" s="383"/>
      <c r="FDK18" s="383"/>
      <c r="FDL18" s="383"/>
      <c r="FDM18" s="383"/>
      <c r="FDN18" s="383"/>
      <c r="FDO18" s="383"/>
      <c r="FDP18" s="383"/>
      <c r="FDQ18" s="383"/>
      <c r="FDR18" s="383"/>
      <c r="FDS18" s="383"/>
      <c r="FDT18" s="383"/>
      <c r="FDU18" s="383"/>
      <c r="FDV18" s="383"/>
      <c r="FDW18" s="383"/>
      <c r="FDX18" s="383"/>
      <c r="FDY18" s="383"/>
      <c r="FDZ18" s="383"/>
      <c r="FEA18" s="383"/>
      <c r="FEB18" s="383"/>
      <c r="FEC18" s="383"/>
      <c r="FED18" s="383"/>
      <c r="FEE18" s="383"/>
      <c r="FEF18" s="383"/>
      <c r="FEG18" s="383"/>
      <c r="FEH18" s="383"/>
      <c r="FEI18" s="383"/>
      <c r="FEJ18" s="383"/>
      <c r="FEK18" s="383"/>
      <c r="FEL18" s="383"/>
      <c r="FEM18" s="383"/>
      <c r="FEN18" s="383"/>
      <c r="FEO18" s="383"/>
      <c r="FEP18" s="383"/>
      <c r="FEQ18" s="383"/>
      <c r="FER18" s="383"/>
      <c r="FES18" s="383"/>
      <c r="FET18" s="383"/>
      <c r="FEU18" s="383"/>
      <c r="FEV18" s="383"/>
      <c r="FEW18" s="383"/>
      <c r="FEX18" s="383"/>
      <c r="FEY18" s="383"/>
      <c r="FEZ18" s="383"/>
      <c r="FFA18" s="383"/>
      <c r="FFB18" s="383"/>
      <c r="FFC18" s="383"/>
      <c r="FFD18" s="383"/>
      <c r="FFE18" s="383"/>
      <c r="FFF18" s="383"/>
      <c r="FFG18" s="383"/>
      <c r="FFH18" s="383"/>
      <c r="FFI18" s="383"/>
      <c r="FFJ18" s="383"/>
      <c r="FFK18" s="383"/>
      <c r="FFL18" s="383"/>
      <c r="FFM18" s="383"/>
      <c r="FFN18" s="383"/>
      <c r="FFO18" s="383"/>
      <c r="FFP18" s="383"/>
      <c r="FFQ18" s="383"/>
      <c r="FFR18" s="383"/>
      <c r="FFS18" s="383"/>
      <c r="FFT18" s="383"/>
      <c r="FFU18" s="383"/>
      <c r="FFV18" s="383"/>
      <c r="FFW18" s="383"/>
      <c r="FFX18" s="383"/>
      <c r="FFY18" s="383"/>
      <c r="FFZ18" s="383"/>
      <c r="FGA18" s="383"/>
      <c r="FGB18" s="383"/>
      <c r="FGC18" s="383"/>
      <c r="FGD18" s="383"/>
      <c r="FGE18" s="383"/>
      <c r="FGF18" s="383"/>
      <c r="FGG18" s="383"/>
      <c r="FGH18" s="383"/>
      <c r="FGI18" s="383"/>
      <c r="FGJ18" s="383"/>
      <c r="FGK18" s="383"/>
      <c r="FGL18" s="383"/>
      <c r="FGM18" s="383"/>
      <c r="FGN18" s="383"/>
      <c r="FGO18" s="383"/>
      <c r="FGP18" s="383"/>
      <c r="FGQ18" s="383"/>
      <c r="FGR18" s="383"/>
      <c r="FGS18" s="383"/>
      <c r="FGT18" s="383"/>
      <c r="FGU18" s="383"/>
      <c r="FGV18" s="383"/>
      <c r="FGW18" s="383"/>
      <c r="FGX18" s="383"/>
      <c r="FGY18" s="383"/>
      <c r="FGZ18" s="383"/>
      <c r="FHA18" s="383"/>
      <c r="FHB18" s="383"/>
      <c r="FHC18" s="383"/>
      <c r="FHD18" s="383"/>
      <c r="FHE18" s="383"/>
      <c r="FHF18" s="383"/>
      <c r="FHG18" s="383"/>
      <c r="FHH18" s="383"/>
      <c r="FHI18" s="383"/>
      <c r="FHJ18" s="383"/>
      <c r="FHK18" s="383"/>
      <c r="FHL18" s="383"/>
      <c r="FHM18" s="383"/>
      <c r="FHN18" s="383"/>
      <c r="FHO18" s="383"/>
      <c r="FHP18" s="383"/>
      <c r="FHQ18" s="383"/>
      <c r="FHR18" s="383"/>
      <c r="FHS18" s="383"/>
      <c r="FHT18" s="383"/>
      <c r="FHU18" s="383"/>
      <c r="FHV18" s="383"/>
      <c r="FHW18" s="383"/>
      <c r="FHX18" s="383"/>
      <c r="FHY18" s="383"/>
      <c r="FHZ18" s="383"/>
      <c r="FIA18" s="383"/>
      <c r="FIB18" s="383"/>
      <c r="FIC18" s="383"/>
      <c r="FID18" s="383"/>
      <c r="FIE18" s="383"/>
      <c r="FIF18" s="383"/>
      <c r="FIG18" s="383"/>
      <c r="FIH18" s="383"/>
      <c r="FII18" s="383"/>
      <c r="FIJ18" s="383"/>
      <c r="FIK18" s="383"/>
      <c r="FIL18" s="383"/>
      <c r="FIM18" s="383"/>
      <c r="FIN18" s="383"/>
      <c r="FIO18" s="383"/>
      <c r="FIP18" s="383"/>
      <c r="FIQ18" s="383"/>
      <c r="FIR18" s="383"/>
      <c r="FIS18" s="383"/>
      <c r="FIT18" s="383"/>
      <c r="FIU18" s="383"/>
      <c r="FIV18" s="383"/>
      <c r="FIW18" s="383"/>
      <c r="FIX18" s="383"/>
      <c r="FIY18" s="383"/>
      <c r="FIZ18" s="383"/>
      <c r="FJA18" s="383"/>
      <c r="FJB18" s="383"/>
      <c r="FJC18" s="383"/>
      <c r="FJD18" s="383"/>
      <c r="FJE18" s="383"/>
      <c r="FJF18" s="383"/>
      <c r="FJG18" s="383"/>
      <c r="FJH18" s="383"/>
      <c r="FJI18" s="383"/>
      <c r="FJJ18" s="383"/>
      <c r="FJK18" s="383"/>
      <c r="FJL18" s="383"/>
      <c r="FJM18" s="383"/>
      <c r="FJN18" s="383"/>
      <c r="FJO18" s="383"/>
      <c r="FJP18" s="383"/>
      <c r="FJQ18" s="383"/>
      <c r="FJR18" s="383"/>
      <c r="FJS18" s="383"/>
      <c r="FJT18" s="383"/>
      <c r="FJU18" s="383"/>
      <c r="FJV18" s="383"/>
      <c r="FJW18" s="383"/>
      <c r="FJX18" s="383"/>
      <c r="FJY18" s="383"/>
      <c r="FJZ18" s="383"/>
      <c r="FKA18" s="383"/>
      <c r="FKB18" s="383"/>
      <c r="FKC18" s="383"/>
      <c r="FKD18" s="383"/>
      <c r="FKE18" s="383"/>
      <c r="FKF18" s="383"/>
      <c r="FKG18" s="383"/>
      <c r="FKH18" s="383"/>
      <c r="FKI18" s="383"/>
      <c r="FKJ18" s="383"/>
      <c r="FKK18" s="383"/>
      <c r="FKL18" s="383"/>
      <c r="FKM18" s="383"/>
      <c r="FKN18" s="383"/>
      <c r="FKO18" s="383"/>
      <c r="FKP18" s="383"/>
      <c r="FKQ18" s="383"/>
      <c r="FKR18" s="383"/>
      <c r="FKS18" s="383"/>
      <c r="FKT18" s="383"/>
      <c r="FKU18" s="383"/>
      <c r="FKV18" s="383"/>
      <c r="FKW18" s="383"/>
      <c r="FKX18" s="383"/>
      <c r="FKY18" s="383"/>
      <c r="FKZ18" s="383"/>
      <c r="FLA18" s="383"/>
      <c r="FLB18" s="383"/>
      <c r="FLC18" s="383"/>
      <c r="FLD18" s="383"/>
      <c r="FLE18" s="383"/>
      <c r="FLF18" s="383"/>
      <c r="FLG18" s="383"/>
      <c r="FLH18" s="383"/>
      <c r="FLI18" s="383"/>
      <c r="FLJ18" s="383"/>
      <c r="FLK18" s="383"/>
      <c r="FLL18" s="383"/>
      <c r="FLM18" s="383"/>
      <c r="FLN18" s="383"/>
      <c r="FLO18" s="383"/>
      <c r="FLP18" s="383"/>
      <c r="FLQ18" s="383"/>
      <c r="FLR18" s="383"/>
      <c r="FLS18" s="383"/>
      <c r="FLT18" s="383"/>
      <c r="FLU18" s="383"/>
      <c r="FLV18" s="383"/>
      <c r="FLW18" s="383"/>
      <c r="FLX18" s="383"/>
      <c r="FLY18" s="383"/>
      <c r="FLZ18" s="383"/>
      <c r="FMA18" s="383"/>
      <c r="FMB18" s="383"/>
      <c r="FMC18" s="383"/>
      <c r="FMD18" s="383"/>
      <c r="FME18" s="383"/>
      <c r="FMF18" s="383"/>
      <c r="FMG18" s="383"/>
      <c r="FMH18" s="383"/>
      <c r="FMI18" s="383"/>
      <c r="FMJ18" s="383"/>
      <c r="FMK18" s="383"/>
      <c r="FML18" s="383"/>
      <c r="FMM18" s="383"/>
      <c r="FMN18" s="383"/>
      <c r="FMO18" s="383"/>
      <c r="FMP18" s="383"/>
      <c r="FMQ18" s="383"/>
      <c r="FMR18" s="383"/>
      <c r="FMS18" s="383"/>
      <c r="FMT18" s="383"/>
      <c r="FMU18" s="383"/>
      <c r="FMV18" s="383"/>
      <c r="FMW18" s="383"/>
      <c r="FMX18" s="383"/>
      <c r="FMY18" s="383"/>
      <c r="FMZ18" s="383"/>
      <c r="FNA18" s="383"/>
      <c r="FNB18" s="383"/>
      <c r="FNC18" s="383"/>
      <c r="FND18" s="383"/>
      <c r="FNE18" s="383"/>
      <c r="FNF18" s="383"/>
      <c r="FNG18" s="383"/>
      <c r="FNH18" s="383"/>
      <c r="FNI18" s="383"/>
      <c r="FNJ18" s="383"/>
      <c r="FNK18" s="383"/>
      <c r="FNL18" s="383"/>
      <c r="FNM18" s="383"/>
      <c r="FNN18" s="383"/>
      <c r="FNO18" s="383"/>
      <c r="FNP18" s="383"/>
      <c r="FNQ18" s="383"/>
      <c r="FNR18" s="383"/>
      <c r="FNS18" s="383"/>
      <c r="FNT18" s="383"/>
      <c r="FNU18" s="383"/>
      <c r="FNV18" s="383"/>
      <c r="FNW18" s="383"/>
      <c r="FNX18" s="383"/>
      <c r="FNY18" s="383"/>
      <c r="FNZ18" s="383"/>
      <c r="FOA18" s="383"/>
      <c r="FOB18" s="383"/>
      <c r="FOC18" s="383"/>
      <c r="FOD18" s="383"/>
      <c r="FOE18" s="383"/>
      <c r="FOF18" s="383"/>
      <c r="FOG18" s="383"/>
      <c r="FOH18" s="383"/>
      <c r="FOI18" s="383"/>
      <c r="FOJ18" s="383"/>
      <c r="FOK18" s="383"/>
      <c r="FOL18" s="383"/>
      <c r="FOM18" s="383"/>
      <c r="FON18" s="383"/>
      <c r="FOO18" s="383"/>
      <c r="FOP18" s="383"/>
      <c r="FOQ18" s="383"/>
      <c r="FOR18" s="383"/>
      <c r="FOS18" s="383"/>
      <c r="FOT18" s="383"/>
      <c r="FOU18" s="383"/>
      <c r="FOV18" s="383"/>
      <c r="FOW18" s="383"/>
      <c r="FOX18" s="383"/>
      <c r="FOY18" s="383"/>
      <c r="FOZ18" s="383"/>
      <c r="FPA18" s="383"/>
      <c r="FPB18" s="383"/>
      <c r="FPC18" s="383"/>
      <c r="FPD18" s="383"/>
      <c r="FPE18" s="383"/>
      <c r="FPF18" s="383"/>
      <c r="FPG18" s="383"/>
      <c r="FPH18" s="383"/>
      <c r="FPI18" s="383"/>
      <c r="FPJ18" s="383"/>
      <c r="FPK18" s="383"/>
      <c r="FPL18" s="383"/>
      <c r="FPM18" s="383"/>
      <c r="FPN18" s="383"/>
      <c r="FPO18" s="383"/>
      <c r="FPP18" s="383"/>
      <c r="FPQ18" s="383"/>
      <c r="FPR18" s="383"/>
      <c r="FPS18" s="383"/>
      <c r="FPT18" s="383"/>
      <c r="FPU18" s="383"/>
      <c r="FPV18" s="383"/>
      <c r="FPW18" s="383"/>
      <c r="FPX18" s="383"/>
      <c r="FPY18" s="383"/>
      <c r="FPZ18" s="383"/>
      <c r="FQA18" s="383"/>
      <c r="FQB18" s="383"/>
      <c r="FQC18" s="383"/>
      <c r="FQD18" s="383"/>
      <c r="FQE18" s="383"/>
      <c r="FQF18" s="383"/>
      <c r="FQG18" s="383"/>
      <c r="FQH18" s="383"/>
      <c r="FQI18" s="383"/>
      <c r="FQJ18" s="383"/>
      <c r="FQK18" s="383"/>
      <c r="FQL18" s="383"/>
      <c r="FQM18" s="383"/>
      <c r="FQN18" s="383"/>
      <c r="FQO18" s="383"/>
      <c r="FQP18" s="383"/>
      <c r="FQQ18" s="383"/>
      <c r="FQR18" s="383"/>
      <c r="FQS18" s="383"/>
      <c r="FQT18" s="383"/>
      <c r="FQU18" s="383"/>
      <c r="FQV18" s="383"/>
      <c r="FQW18" s="383"/>
      <c r="FQX18" s="383"/>
      <c r="FQY18" s="383"/>
      <c r="FQZ18" s="383"/>
      <c r="FRA18" s="383"/>
      <c r="FRB18" s="383"/>
      <c r="FRC18" s="383"/>
      <c r="FRD18" s="383"/>
      <c r="FRE18" s="383"/>
      <c r="FRF18" s="383"/>
      <c r="FRG18" s="383"/>
      <c r="FRH18" s="383"/>
      <c r="FRI18" s="383"/>
      <c r="FRJ18" s="383"/>
      <c r="FRK18" s="383"/>
      <c r="FRL18" s="383"/>
      <c r="FRM18" s="383"/>
      <c r="FRN18" s="383"/>
      <c r="FRO18" s="383"/>
      <c r="FRP18" s="383"/>
      <c r="FRQ18" s="383"/>
      <c r="FRR18" s="383"/>
      <c r="FRS18" s="383"/>
      <c r="FRT18" s="383"/>
      <c r="FRU18" s="383"/>
      <c r="FRV18" s="383"/>
      <c r="FRW18" s="383"/>
      <c r="FRX18" s="383"/>
      <c r="FRY18" s="383"/>
      <c r="FRZ18" s="383"/>
      <c r="FSA18" s="383"/>
      <c r="FSB18" s="383"/>
      <c r="FSC18" s="383"/>
      <c r="FSD18" s="383"/>
      <c r="FSE18" s="383"/>
      <c r="FSF18" s="383"/>
      <c r="FSG18" s="383"/>
      <c r="FSH18" s="383"/>
      <c r="FSI18" s="383"/>
      <c r="FSJ18" s="383"/>
      <c r="FSK18" s="383"/>
      <c r="FSL18" s="383"/>
      <c r="FSM18" s="383"/>
      <c r="FSN18" s="383"/>
      <c r="FSO18" s="383"/>
      <c r="FSP18" s="383"/>
      <c r="FSQ18" s="383"/>
      <c r="FSR18" s="383"/>
      <c r="FSS18" s="383"/>
      <c r="FST18" s="383"/>
      <c r="FSU18" s="383"/>
      <c r="FSV18" s="383"/>
      <c r="FSW18" s="383"/>
      <c r="FSX18" s="383"/>
      <c r="FSY18" s="383"/>
      <c r="FSZ18" s="383"/>
      <c r="FTA18" s="383"/>
      <c r="FTB18" s="383"/>
      <c r="FTC18" s="383"/>
      <c r="FTD18" s="383"/>
      <c r="FTE18" s="383"/>
      <c r="FTF18" s="383"/>
      <c r="FTG18" s="383"/>
      <c r="FTH18" s="383"/>
      <c r="FTI18" s="383"/>
      <c r="FTJ18" s="383"/>
      <c r="FTK18" s="383"/>
      <c r="FTL18" s="383"/>
      <c r="FTM18" s="383"/>
      <c r="FTN18" s="383"/>
      <c r="FTO18" s="383"/>
      <c r="FTP18" s="383"/>
      <c r="FTQ18" s="383"/>
      <c r="FTR18" s="383"/>
      <c r="FTS18" s="383"/>
      <c r="FTT18" s="383"/>
      <c r="FTU18" s="383"/>
      <c r="FTV18" s="383"/>
      <c r="FTW18" s="383"/>
      <c r="FTX18" s="383"/>
      <c r="FTY18" s="383"/>
      <c r="FTZ18" s="383"/>
      <c r="FUA18" s="383"/>
      <c r="FUB18" s="383"/>
      <c r="FUC18" s="383"/>
      <c r="FUD18" s="383"/>
      <c r="FUE18" s="383"/>
      <c r="FUF18" s="383"/>
      <c r="FUG18" s="383"/>
      <c r="FUH18" s="383"/>
      <c r="FUI18" s="383"/>
      <c r="FUJ18" s="383"/>
      <c r="FUK18" s="383"/>
      <c r="FUL18" s="383"/>
      <c r="FUM18" s="383"/>
      <c r="FUN18" s="383"/>
      <c r="FUO18" s="383"/>
      <c r="FUP18" s="383"/>
      <c r="FUQ18" s="383"/>
      <c r="FUR18" s="383"/>
      <c r="FUS18" s="383"/>
      <c r="FUT18" s="383"/>
      <c r="FUU18" s="383"/>
      <c r="FUV18" s="383"/>
      <c r="FUW18" s="383"/>
      <c r="FUX18" s="383"/>
      <c r="FUY18" s="383"/>
      <c r="FUZ18" s="383"/>
      <c r="FVA18" s="383"/>
      <c r="FVB18" s="383"/>
      <c r="FVC18" s="383"/>
      <c r="FVD18" s="383"/>
      <c r="FVE18" s="383"/>
      <c r="FVF18" s="383"/>
      <c r="FVG18" s="383"/>
      <c r="FVH18" s="383"/>
      <c r="FVI18" s="383"/>
      <c r="FVJ18" s="383"/>
      <c r="FVK18" s="383"/>
      <c r="FVL18" s="383"/>
      <c r="FVM18" s="383"/>
      <c r="FVN18" s="383"/>
      <c r="FVO18" s="383"/>
      <c r="FVP18" s="383"/>
      <c r="FVQ18" s="383"/>
      <c r="FVR18" s="383"/>
      <c r="FVS18" s="383"/>
      <c r="FVT18" s="383"/>
      <c r="FVU18" s="383"/>
      <c r="FVV18" s="383"/>
      <c r="FVW18" s="383"/>
      <c r="FVX18" s="383"/>
      <c r="FVY18" s="383"/>
      <c r="FVZ18" s="383"/>
      <c r="FWA18" s="383"/>
      <c r="FWB18" s="383"/>
      <c r="FWC18" s="383"/>
      <c r="FWD18" s="383"/>
      <c r="FWE18" s="383"/>
      <c r="FWF18" s="383"/>
      <c r="FWG18" s="383"/>
      <c r="FWH18" s="383"/>
      <c r="FWI18" s="383"/>
      <c r="FWJ18" s="383"/>
      <c r="FWK18" s="383"/>
      <c r="FWL18" s="383"/>
      <c r="FWM18" s="383"/>
      <c r="FWN18" s="383"/>
      <c r="FWO18" s="383"/>
      <c r="FWP18" s="383"/>
      <c r="FWQ18" s="383"/>
      <c r="FWR18" s="383"/>
      <c r="FWS18" s="383"/>
      <c r="FWT18" s="383"/>
      <c r="FWU18" s="383"/>
      <c r="FWV18" s="383"/>
      <c r="FWW18" s="383"/>
      <c r="FWX18" s="383"/>
      <c r="FWY18" s="383"/>
      <c r="FWZ18" s="383"/>
      <c r="FXA18" s="383"/>
      <c r="FXB18" s="383"/>
      <c r="FXC18" s="383"/>
      <c r="FXD18" s="383"/>
      <c r="FXE18" s="383"/>
      <c r="FXF18" s="383"/>
      <c r="FXG18" s="383"/>
      <c r="FXH18" s="383"/>
      <c r="FXI18" s="383"/>
      <c r="FXJ18" s="383"/>
      <c r="FXK18" s="383"/>
      <c r="FXL18" s="383"/>
      <c r="FXM18" s="383"/>
      <c r="FXN18" s="383"/>
      <c r="FXO18" s="383"/>
      <c r="FXP18" s="383"/>
      <c r="FXQ18" s="383"/>
      <c r="FXR18" s="383"/>
      <c r="FXS18" s="383"/>
      <c r="FXT18" s="383"/>
      <c r="FXU18" s="383"/>
      <c r="FXV18" s="383"/>
      <c r="FXW18" s="383"/>
      <c r="FXX18" s="383"/>
      <c r="FXY18" s="383"/>
      <c r="FXZ18" s="383"/>
      <c r="FYA18" s="383"/>
      <c r="FYB18" s="383"/>
      <c r="FYC18" s="383"/>
      <c r="FYD18" s="383"/>
      <c r="FYE18" s="383"/>
      <c r="FYF18" s="383"/>
      <c r="FYG18" s="383"/>
      <c r="FYH18" s="383"/>
      <c r="FYI18" s="383"/>
      <c r="FYJ18" s="383"/>
      <c r="FYK18" s="383"/>
      <c r="FYL18" s="383"/>
      <c r="FYM18" s="383"/>
      <c r="FYN18" s="383"/>
      <c r="FYO18" s="383"/>
      <c r="FYP18" s="383"/>
      <c r="FYQ18" s="383"/>
      <c r="FYR18" s="383"/>
      <c r="FYS18" s="383"/>
      <c r="FYT18" s="383"/>
      <c r="FYU18" s="383"/>
      <c r="FYV18" s="383"/>
      <c r="FYW18" s="383"/>
      <c r="FYX18" s="383"/>
      <c r="FYY18" s="383"/>
      <c r="FYZ18" s="383"/>
      <c r="FZA18" s="383"/>
      <c r="FZB18" s="383"/>
      <c r="FZC18" s="383"/>
      <c r="FZD18" s="383"/>
      <c r="FZE18" s="383"/>
      <c r="FZF18" s="383"/>
      <c r="FZG18" s="383"/>
      <c r="FZH18" s="383"/>
      <c r="FZI18" s="383"/>
      <c r="FZJ18" s="383"/>
      <c r="FZK18" s="383"/>
      <c r="FZL18" s="383"/>
      <c r="FZM18" s="383"/>
      <c r="FZN18" s="383"/>
      <c r="FZO18" s="383"/>
      <c r="FZP18" s="383"/>
      <c r="FZQ18" s="383"/>
      <c r="FZR18" s="383"/>
      <c r="FZS18" s="383"/>
      <c r="FZT18" s="383"/>
      <c r="FZU18" s="383"/>
      <c r="FZV18" s="383"/>
      <c r="FZW18" s="383"/>
      <c r="FZX18" s="383"/>
      <c r="FZY18" s="383"/>
      <c r="FZZ18" s="383"/>
      <c r="GAA18" s="383"/>
      <c r="GAB18" s="383"/>
      <c r="GAC18" s="383"/>
      <c r="GAD18" s="383"/>
      <c r="GAE18" s="383"/>
      <c r="GAF18" s="383"/>
      <c r="GAG18" s="383"/>
      <c r="GAH18" s="383"/>
      <c r="GAI18" s="383"/>
      <c r="GAJ18" s="383"/>
      <c r="GAK18" s="383"/>
      <c r="GAL18" s="383"/>
      <c r="GAM18" s="383"/>
      <c r="GAN18" s="383"/>
      <c r="GAO18" s="383"/>
      <c r="GAP18" s="383"/>
      <c r="GAQ18" s="383"/>
      <c r="GAR18" s="383"/>
      <c r="GAS18" s="383"/>
      <c r="GAT18" s="383"/>
      <c r="GAU18" s="383"/>
      <c r="GAV18" s="383"/>
      <c r="GAW18" s="383"/>
      <c r="GAX18" s="383"/>
      <c r="GAY18" s="383"/>
      <c r="GAZ18" s="383"/>
      <c r="GBA18" s="383"/>
      <c r="GBB18" s="383"/>
      <c r="GBC18" s="383"/>
      <c r="GBD18" s="383"/>
      <c r="GBE18" s="383"/>
      <c r="GBF18" s="383"/>
      <c r="GBG18" s="383"/>
      <c r="GBH18" s="383"/>
      <c r="GBI18" s="383"/>
      <c r="GBJ18" s="383"/>
      <c r="GBK18" s="383"/>
      <c r="GBL18" s="383"/>
      <c r="GBM18" s="383"/>
      <c r="GBN18" s="383"/>
      <c r="GBO18" s="383"/>
      <c r="GBP18" s="383"/>
      <c r="GBQ18" s="383"/>
      <c r="GBR18" s="383"/>
      <c r="GBS18" s="383"/>
      <c r="GBT18" s="383"/>
      <c r="GBU18" s="383"/>
      <c r="GBV18" s="383"/>
      <c r="GBW18" s="383"/>
      <c r="GBX18" s="383"/>
      <c r="GBY18" s="383"/>
      <c r="GBZ18" s="383"/>
      <c r="GCA18" s="383"/>
      <c r="GCB18" s="383"/>
      <c r="GCC18" s="383"/>
      <c r="GCD18" s="383"/>
      <c r="GCE18" s="383"/>
      <c r="GCF18" s="383"/>
      <c r="GCG18" s="383"/>
      <c r="GCH18" s="383"/>
      <c r="GCI18" s="383"/>
      <c r="GCJ18" s="383"/>
      <c r="GCK18" s="383"/>
      <c r="GCL18" s="383"/>
      <c r="GCM18" s="383"/>
      <c r="GCN18" s="383"/>
      <c r="GCO18" s="383"/>
      <c r="GCP18" s="383"/>
      <c r="GCQ18" s="383"/>
      <c r="GCR18" s="383"/>
      <c r="GCS18" s="383"/>
      <c r="GCT18" s="383"/>
      <c r="GCU18" s="383"/>
      <c r="GCV18" s="383"/>
      <c r="GCW18" s="383"/>
      <c r="GCX18" s="383"/>
      <c r="GCY18" s="383"/>
      <c r="GCZ18" s="383"/>
      <c r="GDA18" s="383"/>
      <c r="GDB18" s="383"/>
      <c r="GDC18" s="383"/>
      <c r="GDD18" s="383"/>
      <c r="GDE18" s="383"/>
      <c r="GDF18" s="383"/>
      <c r="GDG18" s="383"/>
      <c r="GDH18" s="383"/>
      <c r="GDI18" s="383"/>
      <c r="GDJ18" s="383"/>
      <c r="GDK18" s="383"/>
      <c r="GDL18" s="383"/>
      <c r="GDM18" s="383"/>
      <c r="GDN18" s="383"/>
      <c r="GDO18" s="383"/>
      <c r="GDP18" s="383"/>
      <c r="GDQ18" s="383"/>
      <c r="GDR18" s="383"/>
      <c r="GDS18" s="383"/>
      <c r="GDT18" s="383"/>
      <c r="GDU18" s="383"/>
      <c r="GDV18" s="383"/>
      <c r="GDW18" s="383"/>
      <c r="GDX18" s="383"/>
      <c r="GDY18" s="383"/>
      <c r="GDZ18" s="383"/>
      <c r="GEA18" s="383"/>
      <c r="GEB18" s="383"/>
      <c r="GEC18" s="383"/>
      <c r="GED18" s="383"/>
      <c r="GEE18" s="383"/>
      <c r="GEF18" s="383"/>
      <c r="GEG18" s="383"/>
      <c r="GEH18" s="383"/>
      <c r="GEI18" s="383"/>
      <c r="GEJ18" s="383"/>
      <c r="GEK18" s="383"/>
      <c r="GEL18" s="383"/>
      <c r="GEM18" s="383"/>
      <c r="GEN18" s="383"/>
      <c r="GEO18" s="383"/>
      <c r="GEP18" s="383"/>
      <c r="GEQ18" s="383"/>
      <c r="GER18" s="383"/>
      <c r="GES18" s="383"/>
      <c r="GET18" s="383"/>
      <c r="GEU18" s="383"/>
      <c r="GEV18" s="383"/>
      <c r="GEW18" s="383"/>
      <c r="GEX18" s="383"/>
      <c r="GEY18" s="383"/>
      <c r="GEZ18" s="383"/>
      <c r="GFA18" s="383"/>
      <c r="GFB18" s="383"/>
      <c r="GFC18" s="383"/>
      <c r="GFD18" s="383"/>
      <c r="GFE18" s="383"/>
      <c r="GFF18" s="383"/>
      <c r="GFG18" s="383"/>
      <c r="GFH18" s="383"/>
      <c r="GFI18" s="383"/>
      <c r="GFJ18" s="383"/>
      <c r="GFK18" s="383"/>
      <c r="GFL18" s="383"/>
      <c r="GFM18" s="383"/>
      <c r="GFN18" s="383"/>
      <c r="GFO18" s="383"/>
      <c r="GFP18" s="383"/>
      <c r="GFQ18" s="383"/>
      <c r="GFR18" s="383"/>
      <c r="GFS18" s="383"/>
      <c r="GFT18" s="383"/>
      <c r="GFU18" s="383"/>
      <c r="GFV18" s="383"/>
      <c r="GFW18" s="383"/>
      <c r="GFX18" s="383"/>
      <c r="GFY18" s="383"/>
      <c r="GFZ18" s="383"/>
      <c r="GGA18" s="383"/>
      <c r="GGB18" s="383"/>
      <c r="GGC18" s="383"/>
      <c r="GGD18" s="383"/>
      <c r="GGE18" s="383"/>
      <c r="GGF18" s="383"/>
      <c r="GGG18" s="383"/>
      <c r="GGH18" s="383"/>
      <c r="GGI18" s="383"/>
      <c r="GGJ18" s="383"/>
      <c r="GGK18" s="383"/>
      <c r="GGL18" s="383"/>
      <c r="GGM18" s="383"/>
      <c r="GGN18" s="383"/>
      <c r="GGO18" s="383"/>
      <c r="GGP18" s="383"/>
      <c r="GGQ18" s="383"/>
      <c r="GGR18" s="383"/>
      <c r="GGS18" s="383"/>
      <c r="GGT18" s="383"/>
      <c r="GGU18" s="383"/>
      <c r="GGV18" s="383"/>
      <c r="GGW18" s="383"/>
      <c r="GGX18" s="383"/>
      <c r="GGY18" s="383"/>
      <c r="GGZ18" s="383"/>
      <c r="GHA18" s="383"/>
      <c r="GHB18" s="383"/>
      <c r="GHC18" s="383"/>
      <c r="GHD18" s="383"/>
      <c r="GHE18" s="383"/>
      <c r="GHF18" s="383"/>
      <c r="GHG18" s="383"/>
      <c r="GHH18" s="383"/>
      <c r="GHI18" s="383"/>
      <c r="GHJ18" s="383"/>
      <c r="GHK18" s="383"/>
      <c r="GHL18" s="383"/>
      <c r="GHM18" s="383"/>
      <c r="GHN18" s="383"/>
      <c r="GHO18" s="383"/>
      <c r="GHP18" s="383"/>
      <c r="GHQ18" s="383"/>
      <c r="GHR18" s="383"/>
      <c r="GHS18" s="383"/>
      <c r="GHT18" s="383"/>
      <c r="GHU18" s="383"/>
      <c r="GHV18" s="383"/>
      <c r="GHW18" s="383"/>
      <c r="GHX18" s="383"/>
      <c r="GHY18" s="383"/>
      <c r="GHZ18" s="383"/>
      <c r="GIA18" s="383"/>
      <c r="GIB18" s="383"/>
      <c r="GIC18" s="383"/>
      <c r="GID18" s="383"/>
      <c r="GIE18" s="383"/>
      <c r="GIF18" s="383"/>
      <c r="GIG18" s="383"/>
      <c r="GIH18" s="383"/>
      <c r="GII18" s="383"/>
      <c r="GIJ18" s="383"/>
      <c r="GIK18" s="383"/>
      <c r="GIL18" s="383"/>
      <c r="GIM18" s="383"/>
      <c r="GIN18" s="383"/>
      <c r="GIO18" s="383"/>
      <c r="GIP18" s="383"/>
      <c r="GIQ18" s="383"/>
      <c r="GIR18" s="383"/>
      <c r="GIS18" s="383"/>
      <c r="GIT18" s="383"/>
      <c r="GIU18" s="383"/>
      <c r="GIV18" s="383"/>
      <c r="GIW18" s="383"/>
      <c r="GIX18" s="383"/>
      <c r="GIY18" s="383"/>
      <c r="GIZ18" s="383"/>
      <c r="GJA18" s="383"/>
      <c r="GJB18" s="383"/>
      <c r="GJC18" s="383"/>
      <c r="GJD18" s="383"/>
      <c r="GJE18" s="383"/>
      <c r="GJF18" s="383"/>
      <c r="GJG18" s="383"/>
      <c r="GJH18" s="383"/>
      <c r="GJI18" s="383"/>
      <c r="GJJ18" s="383"/>
      <c r="GJK18" s="383"/>
      <c r="GJL18" s="383"/>
      <c r="GJM18" s="383"/>
      <c r="GJN18" s="383"/>
      <c r="GJO18" s="383"/>
      <c r="GJP18" s="383"/>
      <c r="GJQ18" s="383"/>
      <c r="GJR18" s="383"/>
      <c r="GJS18" s="383"/>
      <c r="GJT18" s="383"/>
      <c r="GJU18" s="383"/>
      <c r="GJV18" s="383"/>
      <c r="GJW18" s="383"/>
      <c r="GJX18" s="383"/>
      <c r="GJY18" s="383"/>
      <c r="GJZ18" s="383"/>
      <c r="GKA18" s="383"/>
      <c r="GKB18" s="383"/>
      <c r="GKC18" s="383"/>
      <c r="GKD18" s="383"/>
      <c r="GKE18" s="383"/>
      <c r="GKF18" s="383"/>
      <c r="GKG18" s="383"/>
      <c r="GKH18" s="383"/>
      <c r="GKI18" s="383"/>
      <c r="GKJ18" s="383"/>
      <c r="GKK18" s="383"/>
      <c r="GKL18" s="383"/>
      <c r="GKM18" s="383"/>
      <c r="GKN18" s="383"/>
      <c r="GKO18" s="383"/>
      <c r="GKP18" s="383"/>
      <c r="GKQ18" s="383"/>
      <c r="GKR18" s="383"/>
      <c r="GKS18" s="383"/>
      <c r="GKT18" s="383"/>
      <c r="GKU18" s="383"/>
      <c r="GKV18" s="383"/>
      <c r="GKW18" s="383"/>
      <c r="GKX18" s="383"/>
      <c r="GKY18" s="383"/>
      <c r="GKZ18" s="383"/>
      <c r="GLA18" s="383"/>
      <c r="GLB18" s="383"/>
      <c r="GLC18" s="383"/>
      <c r="GLD18" s="383"/>
      <c r="GLE18" s="383"/>
      <c r="GLF18" s="383"/>
      <c r="GLG18" s="383"/>
      <c r="GLH18" s="383"/>
      <c r="GLI18" s="383"/>
      <c r="GLJ18" s="383"/>
      <c r="GLK18" s="383"/>
      <c r="GLL18" s="383"/>
      <c r="GLM18" s="383"/>
      <c r="GLN18" s="383"/>
      <c r="GLO18" s="383"/>
      <c r="GLP18" s="383"/>
      <c r="GLQ18" s="383"/>
      <c r="GLR18" s="383"/>
      <c r="GLS18" s="383"/>
      <c r="GLT18" s="383"/>
      <c r="GLU18" s="383"/>
      <c r="GLV18" s="383"/>
      <c r="GLW18" s="383"/>
      <c r="GLX18" s="383"/>
      <c r="GLY18" s="383"/>
      <c r="GLZ18" s="383"/>
      <c r="GMA18" s="383"/>
      <c r="GMB18" s="383"/>
      <c r="GMC18" s="383"/>
      <c r="GMD18" s="383"/>
      <c r="GME18" s="383"/>
      <c r="GMF18" s="383"/>
      <c r="GMG18" s="383"/>
      <c r="GMH18" s="383"/>
      <c r="GMI18" s="383"/>
      <c r="GMJ18" s="383"/>
      <c r="GMK18" s="383"/>
      <c r="GML18" s="383"/>
      <c r="GMM18" s="383"/>
      <c r="GMN18" s="383"/>
      <c r="GMO18" s="383"/>
      <c r="GMP18" s="383"/>
      <c r="GMQ18" s="383"/>
      <c r="GMR18" s="383"/>
      <c r="GMS18" s="383"/>
      <c r="GMT18" s="383"/>
      <c r="GMU18" s="383"/>
      <c r="GMV18" s="383"/>
      <c r="GMW18" s="383"/>
      <c r="GMX18" s="383"/>
      <c r="GMY18" s="383"/>
      <c r="GMZ18" s="383"/>
      <c r="GNA18" s="383"/>
      <c r="GNB18" s="383"/>
      <c r="GNC18" s="383"/>
      <c r="GND18" s="383"/>
      <c r="GNE18" s="383"/>
      <c r="GNF18" s="383"/>
      <c r="GNG18" s="383"/>
      <c r="GNH18" s="383"/>
      <c r="GNI18" s="383"/>
      <c r="GNJ18" s="383"/>
      <c r="GNK18" s="383"/>
      <c r="GNL18" s="383"/>
      <c r="GNM18" s="383"/>
      <c r="GNN18" s="383"/>
      <c r="GNO18" s="383"/>
      <c r="GNP18" s="383"/>
      <c r="GNQ18" s="383"/>
      <c r="GNR18" s="383"/>
      <c r="GNS18" s="383"/>
      <c r="GNT18" s="383"/>
      <c r="GNU18" s="383"/>
      <c r="GNV18" s="383"/>
      <c r="GNW18" s="383"/>
      <c r="GNX18" s="383"/>
      <c r="GNY18" s="383"/>
      <c r="GNZ18" s="383"/>
      <c r="GOA18" s="383"/>
      <c r="GOB18" s="383"/>
      <c r="GOC18" s="383"/>
      <c r="GOD18" s="383"/>
      <c r="GOE18" s="383"/>
      <c r="GOF18" s="383"/>
      <c r="GOG18" s="383"/>
      <c r="GOH18" s="383"/>
      <c r="GOI18" s="383"/>
      <c r="GOJ18" s="383"/>
      <c r="GOK18" s="383"/>
      <c r="GOL18" s="383"/>
      <c r="GOM18" s="383"/>
      <c r="GON18" s="383"/>
      <c r="GOO18" s="383"/>
      <c r="GOP18" s="383"/>
      <c r="GOQ18" s="383"/>
      <c r="GOR18" s="383"/>
      <c r="GOS18" s="383"/>
      <c r="GOT18" s="383"/>
      <c r="GOU18" s="383"/>
      <c r="GOV18" s="383"/>
      <c r="GOW18" s="383"/>
      <c r="GOX18" s="383"/>
      <c r="GOY18" s="383"/>
      <c r="GOZ18" s="383"/>
      <c r="GPA18" s="383"/>
      <c r="GPB18" s="383"/>
      <c r="GPC18" s="383"/>
      <c r="GPD18" s="383"/>
      <c r="GPE18" s="383"/>
      <c r="GPF18" s="383"/>
      <c r="GPG18" s="383"/>
      <c r="GPH18" s="383"/>
      <c r="GPI18" s="383"/>
      <c r="GPJ18" s="383"/>
      <c r="GPK18" s="383"/>
      <c r="GPL18" s="383"/>
      <c r="GPM18" s="383"/>
      <c r="GPN18" s="383"/>
      <c r="GPO18" s="383"/>
      <c r="GPP18" s="383"/>
      <c r="GPQ18" s="383"/>
      <c r="GPR18" s="383"/>
      <c r="GPS18" s="383"/>
      <c r="GPT18" s="383"/>
      <c r="GPU18" s="383"/>
      <c r="GPV18" s="383"/>
      <c r="GPW18" s="383"/>
      <c r="GPX18" s="383"/>
      <c r="GPY18" s="383"/>
      <c r="GPZ18" s="383"/>
      <c r="GQA18" s="383"/>
      <c r="GQB18" s="383"/>
      <c r="GQC18" s="383"/>
      <c r="GQD18" s="383"/>
      <c r="GQE18" s="383"/>
      <c r="GQF18" s="383"/>
      <c r="GQG18" s="383"/>
      <c r="GQH18" s="383"/>
      <c r="GQI18" s="383"/>
      <c r="GQJ18" s="383"/>
      <c r="GQK18" s="383"/>
      <c r="GQL18" s="383"/>
      <c r="GQM18" s="383"/>
      <c r="GQN18" s="383"/>
      <c r="GQO18" s="383"/>
      <c r="GQP18" s="383"/>
      <c r="GQQ18" s="383"/>
      <c r="GQR18" s="383"/>
      <c r="GQS18" s="383"/>
      <c r="GQT18" s="383"/>
      <c r="GQU18" s="383"/>
      <c r="GQV18" s="383"/>
      <c r="GQW18" s="383"/>
      <c r="GQX18" s="383"/>
      <c r="GQY18" s="383"/>
      <c r="GQZ18" s="383"/>
      <c r="GRA18" s="383"/>
      <c r="GRB18" s="383"/>
      <c r="GRC18" s="383"/>
      <c r="GRD18" s="383"/>
      <c r="GRE18" s="383"/>
      <c r="GRF18" s="383"/>
      <c r="GRG18" s="383"/>
      <c r="GRH18" s="383"/>
      <c r="GRI18" s="383"/>
      <c r="GRJ18" s="383"/>
      <c r="GRK18" s="383"/>
      <c r="GRL18" s="383"/>
      <c r="GRM18" s="383"/>
      <c r="GRN18" s="383"/>
      <c r="GRO18" s="383"/>
      <c r="GRP18" s="383"/>
      <c r="GRQ18" s="383"/>
      <c r="GRR18" s="383"/>
      <c r="GRS18" s="383"/>
      <c r="GRT18" s="383"/>
      <c r="GRU18" s="383"/>
      <c r="GRV18" s="383"/>
      <c r="GRW18" s="383"/>
      <c r="GRX18" s="383"/>
      <c r="GRY18" s="383"/>
      <c r="GRZ18" s="383"/>
      <c r="GSA18" s="383"/>
      <c r="GSB18" s="383"/>
      <c r="GSC18" s="383"/>
      <c r="GSD18" s="383"/>
      <c r="GSE18" s="383"/>
      <c r="GSF18" s="383"/>
      <c r="GSG18" s="383"/>
      <c r="GSH18" s="383"/>
      <c r="GSI18" s="383"/>
      <c r="GSJ18" s="383"/>
      <c r="GSK18" s="383"/>
      <c r="GSL18" s="383"/>
      <c r="GSM18" s="383"/>
      <c r="GSN18" s="383"/>
      <c r="GSO18" s="383"/>
      <c r="GSP18" s="383"/>
      <c r="GSQ18" s="383"/>
      <c r="GSR18" s="383"/>
      <c r="GSS18" s="383"/>
      <c r="GST18" s="383"/>
      <c r="GSU18" s="383"/>
      <c r="GSV18" s="383"/>
      <c r="GSW18" s="383"/>
      <c r="GSX18" s="383"/>
      <c r="GSY18" s="383"/>
      <c r="GSZ18" s="383"/>
      <c r="GTA18" s="383"/>
      <c r="GTB18" s="383"/>
      <c r="GTC18" s="383"/>
      <c r="GTD18" s="383"/>
      <c r="GTE18" s="383"/>
      <c r="GTF18" s="383"/>
      <c r="GTG18" s="383"/>
      <c r="GTH18" s="383"/>
      <c r="GTI18" s="383"/>
      <c r="GTJ18" s="383"/>
      <c r="GTK18" s="383"/>
      <c r="GTL18" s="383"/>
      <c r="GTM18" s="383"/>
      <c r="GTN18" s="383"/>
      <c r="GTO18" s="383"/>
      <c r="GTP18" s="383"/>
      <c r="GTQ18" s="383"/>
      <c r="GTR18" s="383"/>
      <c r="GTS18" s="383"/>
      <c r="GTT18" s="383"/>
      <c r="GTU18" s="383"/>
      <c r="GTV18" s="383"/>
      <c r="GTW18" s="383"/>
      <c r="GTX18" s="383"/>
      <c r="GTY18" s="383"/>
      <c r="GTZ18" s="383"/>
      <c r="GUA18" s="383"/>
      <c r="GUB18" s="383"/>
      <c r="GUC18" s="383"/>
      <c r="GUD18" s="383"/>
      <c r="GUE18" s="383"/>
      <c r="GUF18" s="383"/>
      <c r="GUG18" s="383"/>
      <c r="GUH18" s="383"/>
      <c r="GUI18" s="383"/>
      <c r="GUJ18" s="383"/>
      <c r="GUK18" s="383"/>
      <c r="GUL18" s="383"/>
      <c r="GUM18" s="383"/>
      <c r="GUN18" s="383"/>
      <c r="GUO18" s="383"/>
      <c r="GUP18" s="383"/>
      <c r="GUQ18" s="383"/>
      <c r="GUR18" s="383"/>
      <c r="GUS18" s="383"/>
      <c r="GUT18" s="383"/>
      <c r="GUU18" s="383"/>
      <c r="GUV18" s="383"/>
      <c r="GUW18" s="383"/>
      <c r="GUX18" s="383"/>
      <c r="GUY18" s="383"/>
      <c r="GUZ18" s="383"/>
      <c r="GVA18" s="383"/>
      <c r="GVB18" s="383"/>
      <c r="GVC18" s="383"/>
      <c r="GVD18" s="383"/>
      <c r="GVE18" s="383"/>
      <c r="GVF18" s="383"/>
      <c r="GVG18" s="383"/>
      <c r="GVH18" s="383"/>
      <c r="GVI18" s="383"/>
      <c r="GVJ18" s="383"/>
      <c r="GVK18" s="383"/>
      <c r="GVL18" s="383"/>
      <c r="GVM18" s="383"/>
      <c r="GVN18" s="383"/>
      <c r="GVO18" s="383"/>
      <c r="GVP18" s="383"/>
      <c r="GVQ18" s="383"/>
      <c r="GVR18" s="383"/>
      <c r="GVS18" s="383"/>
      <c r="GVT18" s="383"/>
      <c r="GVU18" s="383"/>
      <c r="GVV18" s="383"/>
      <c r="GVW18" s="383"/>
      <c r="GVX18" s="383"/>
      <c r="GVY18" s="383"/>
      <c r="GVZ18" s="383"/>
      <c r="GWA18" s="383"/>
      <c r="GWB18" s="383"/>
      <c r="GWC18" s="383"/>
      <c r="GWD18" s="383"/>
      <c r="GWE18" s="383"/>
      <c r="GWF18" s="383"/>
      <c r="GWG18" s="383"/>
      <c r="GWH18" s="383"/>
      <c r="GWI18" s="383"/>
      <c r="GWJ18" s="383"/>
      <c r="GWK18" s="383"/>
      <c r="GWL18" s="383"/>
      <c r="GWM18" s="383"/>
      <c r="GWN18" s="383"/>
      <c r="GWO18" s="383"/>
      <c r="GWP18" s="383"/>
      <c r="GWQ18" s="383"/>
      <c r="GWR18" s="383"/>
      <c r="GWS18" s="383"/>
      <c r="GWT18" s="383"/>
      <c r="GWU18" s="383"/>
      <c r="GWV18" s="383"/>
      <c r="GWW18" s="383"/>
      <c r="GWX18" s="383"/>
      <c r="GWY18" s="383"/>
      <c r="GWZ18" s="383"/>
      <c r="GXA18" s="383"/>
      <c r="GXB18" s="383"/>
      <c r="GXC18" s="383"/>
      <c r="GXD18" s="383"/>
      <c r="GXE18" s="383"/>
      <c r="GXF18" s="383"/>
      <c r="GXG18" s="383"/>
      <c r="GXH18" s="383"/>
      <c r="GXI18" s="383"/>
      <c r="GXJ18" s="383"/>
      <c r="GXK18" s="383"/>
      <c r="GXL18" s="383"/>
      <c r="GXM18" s="383"/>
      <c r="GXN18" s="383"/>
      <c r="GXO18" s="383"/>
      <c r="GXP18" s="383"/>
      <c r="GXQ18" s="383"/>
      <c r="GXR18" s="383"/>
      <c r="GXS18" s="383"/>
      <c r="GXT18" s="383"/>
      <c r="GXU18" s="383"/>
      <c r="GXV18" s="383"/>
      <c r="GXW18" s="383"/>
      <c r="GXX18" s="383"/>
      <c r="GXY18" s="383"/>
      <c r="GXZ18" s="383"/>
      <c r="GYA18" s="383"/>
      <c r="GYB18" s="383"/>
      <c r="GYC18" s="383"/>
      <c r="GYD18" s="383"/>
      <c r="GYE18" s="383"/>
      <c r="GYF18" s="383"/>
      <c r="GYG18" s="383"/>
      <c r="GYH18" s="383"/>
      <c r="GYI18" s="383"/>
      <c r="GYJ18" s="383"/>
      <c r="GYK18" s="383"/>
      <c r="GYL18" s="383"/>
      <c r="GYM18" s="383"/>
      <c r="GYN18" s="383"/>
      <c r="GYO18" s="383"/>
      <c r="GYP18" s="383"/>
      <c r="GYQ18" s="383"/>
      <c r="GYR18" s="383"/>
      <c r="GYS18" s="383"/>
      <c r="GYT18" s="383"/>
      <c r="GYU18" s="383"/>
      <c r="GYV18" s="383"/>
      <c r="GYW18" s="383"/>
      <c r="GYX18" s="383"/>
      <c r="GYY18" s="383"/>
      <c r="GYZ18" s="383"/>
      <c r="GZA18" s="383"/>
      <c r="GZB18" s="383"/>
      <c r="GZC18" s="383"/>
      <c r="GZD18" s="383"/>
      <c r="GZE18" s="383"/>
      <c r="GZF18" s="383"/>
      <c r="GZG18" s="383"/>
      <c r="GZH18" s="383"/>
      <c r="GZI18" s="383"/>
      <c r="GZJ18" s="383"/>
      <c r="GZK18" s="383"/>
      <c r="GZL18" s="383"/>
      <c r="GZM18" s="383"/>
      <c r="GZN18" s="383"/>
      <c r="GZO18" s="383"/>
      <c r="GZP18" s="383"/>
      <c r="GZQ18" s="383"/>
      <c r="GZR18" s="383"/>
      <c r="GZS18" s="383"/>
      <c r="GZT18" s="383"/>
      <c r="GZU18" s="383"/>
      <c r="GZV18" s="383"/>
      <c r="GZW18" s="383"/>
      <c r="GZX18" s="383"/>
      <c r="GZY18" s="383"/>
      <c r="GZZ18" s="383"/>
      <c r="HAA18" s="383"/>
      <c r="HAB18" s="383"/>
      <c r="HAC18" s="383"/>
      <c r="HAD18" s="383"/>
      <c r="HAE18" s="383"/>
      <c r="HAF18" s="383"/>
      <c r="HAG18" s="383"/>
      <c r="HAH18" s="383"/>
      <c r="HAI18" s="383"/>
      <c r="HAJ18" s="383"/>
      <c r="HAK18" s="383"/>
      <c r="HAL18" s="383"/>
      <c r="HAM18" s="383"/>
      <c r="HAN18" s="383"/>
      <c r="HAO18" s="383"/>
      <c r="HAP18" s="383"/>
      <c r="HAQ18" s="383"/>
      <c r="HAR18" s="383"/>
      <c r="HAS18" s="383"/>
      <c r="HAT18" s="383"/>
      <c r="HAU18" s="383"/>
      <c r="HAV18" s="383"/>
      <c r="HAW18" s="383"/>
      <c r="HAX18" s="383"/>
      <c r="HAY18" s="383"/>
      <c r="HAZ18" s="383"/>
      <c r="HBA18" s="383"/>
      <c r="HBB18" s="383"/>
      <c r="HBC18" s="383"/>
      <c r="HBD18" s="383"/>
      <c r="HBE18" s="383"/>
      <c r="HBF18" s="383"/>
      <c r="HBG18" s="383"/>
      <c r="HBH18" s="383"/>
      <c r="HBI18" s="383"/>
      <c r="HBJ18" s="383"/>
      <c r="HBK18" s="383"/>
      <c r="HBL18" s="383"/>
      <c r="HBM18" s="383"/>
      <c r="HBN18" s="383"/>
      <c r="HBO18" s="383"/>
      <c r="HBP18" s="383"/>
      <c r="HBQ18" s="383"/>
      <c r="HBR18" s="383"/>
      <c r="HBS18" s="383"/>
      <c r="HBT18" s="383"/>
      <c r="HBU18" s="383"/>
      <c r="HBV18" s="383"/>
      <c r="HBW18" s="383"/>
      <c r="HBX18" s="383"/>
      <c r="HBY18" s="383"/>
      <c r="HBZ18" s="383"/>
      <c r="HCA18" s="383"/>
      <c r="HCB18" s="383"/>
      <c r="HCC18" s="383"/>
      <c r="HCD18" s="383"/>
      <c r="HCE18" s="383"/>
      <c r="HCF18" s="383"/>
      <c r="HCG18" s="383"/>
      <c r="HCH18" s="383"/>
      <c r="HCI18" s="383"/>
      <c r="HCJ18" s="383"/>
      <c r="HCK18" s="383"/>
      <c r="HCL18" s="383"/>
      <c r="HCM18" s="383"/>
      <c r="HCN18" s="383"/>
      <c r="HCO18" s="383"/>
      <c r="HCP18" s="383"/>
      <c r="HCQ18" s="383"/>
      <c r="HCR18" s="383"/>
      <c r="HCS18" s="383"/>
      <c r="HCT18" s="383"/>
      <c r="HCU18" s="383"/>
      <c r="HCV18" s="383"/>
      <c r="HCW18" s="383"/>
      <c r="HCX18" s="383"/>
      <c r="HCY18" s="383"/>
      <c r="HCZ18" s="383"/>
      <c r="HDA18" s="383"/>
      <c r="HDB18" s="383"/>
      <c r="HDC18" s="383"/>
      <c r="HDD18" s="383"/>
      <c r="HDE18" s="383"/>
      <c r="HDF18" s="383"/>
      <c r="HDG18" s="383"/>
      <c r="HDH18" s="383"/>
      <c r="HDI18" s="383"/>
      <c r="HDJ18" s="383"/>
      <c r="HDK18" s="383"/>
      <c r="HDL18" s="383"/>
      <c r="HDM18" s="383"/>
      <c r="HDN18" s="383"/>
      <c r="HDO18" s="383"/>
      <c r="HDP18" s="383"/>
      <c r="HDQ18" s="383"/>
      <c r="HDR18" s="383"/>
      <c r="HDS18" s="383"/>
      <c r="HDT18" s="383"/>
      <c r="HDU18" s="383"/>
      <c r="HDV18" s="383"/>
      <c r="HDW18" s="383"/>
      <c r="HDX18" s="383"/>
      <c r="HDY18" s="383"/>
      <c r="HDZ18" s="383"/>
      <c r="HEA18" s="383"/>
      <c r="HEB18" s="383"/>
      <c r="HEC18" s="383"/>
      <c r="HED18" s="383"/>
      <c r="HEE18" s="383"/>
      <c r="HEF18" s="383"/>
      <c r="HEG18" s="383"/>
      <c r="HEH18" s="383"/>
      <c r="HEI18" s="383"/>
      <c r="HEJ18" s="383"/>
      <c r="HEK18" s="383"/>
      <c r="HEL18" s="383"/>
      <c r="HEM18" s="383"/>
      <c r="HEN18" s="383"/>
      <c r="HEO18" s="383"/>
      <c r="HEP18" s="383"/>
      <c r="HEQ18" s="383"/>
      <c r="HER18" s="383"/>
      <c r="HES18" s="383"/>
      <c r="HET18" s="383"/>
      <c r="HEU18" s="383"/>
      <c r="HEV18" s="383"/>
      <c r="HEW18" s="383"/>
      <c r="HEX18" s="383"/>
      <c r="HEY18" s="383"/>
      <c r="HEZ18" s="383"/>
      <c r="HFA18" s="383"/>
      <c r="HFB18" s="383"/>
      <c r="HFC18" s="383"/>
      <c r="HFD18" s="383"/>
      <c r="HFE18" s="383"/>
      <c r="HFF18" s="383"/>
      <c r="HFG18" s="383"/>
      <c r="HFH18" s="383"/>
      <c r="HFI18" s="383"/>
      <c r="HFJ18" s="383"/>
      <c r="HFK18" s="383"/>
      <c r="HFL18" s="383"/>
      <c r="HFM18" s="383"/>
      <c r="HFN18" s="383"/>
      <c r="HFO18" s="383"/>
      <c r="HFP18" s="383"/>
      <c r="HFQ18" s="383"/>
      <c r="HFR18" s="383"/>
      <c r="HFS18" s="383"/>
      <c r="HFT18" s="383"/>
      <c r="HFU18" s="383"/>
      <c r="HFV18" s="383"/>
      <c r="HFW18" s="383"/>
      <c r="HFX18" s="383"/>
      <c r="HFY18" s="383"/>
      <c r="HFZ18" s="383"/>
      <c r="HGA18" s="383"/>
      <c r="HGB18" s="383"/>
      <c r="HGC18" s="383"/>
      <c r="HGD18" s="383"/>
      <c r="HGE18" s="383"/>
      <c r="HGF18" s="383"/>
      <c r="HGG18" s="383"/>
      <c r="HGH18" s="383"/>
      <c r="HGI18" s="383"/>
      <c r="HGJ18" s="383"/>
      <c r="HGK18" s="383"/>
      <c r="HGL18" s="383"/>
      <c r="HGM18" s="383"/>
      <c r="HGN18" s="383"/>
      <c r="HGO18" s="383"/>
      <c r="HGP18" s="383"/>
      <c r="HGQ18" s="383"/>
      <c r="HGR18" s="383"/>
      <c r="HGS18" s="383"/>
      <c r="HGT18" s="383"/>
      <c r="HGU18" s="383"/>
      <c r="HGV18" s="383"/>
      <c r="HGW18" s="383"/>
      <c r="HGX18" s="383"/>
      <c r="HGY18" s="383"/>
      <c r="HGZ18" s="383"/>
      <c r="HHA18" s="383"/>
      <c r="HHB18" s="383"/>
      <c r="HHC18" s="383"/>
      <c r="HHD18" s="383"/>
      <c r="HHE18" s="383"/>
      <c r="HHF18" s="383"/>
      <c r="HHG18" s="383"/>
      <c r="HHH18" s="383"/>
      <c r="HHI18" s="383"/>
      <c r="HHJ18" s="383"/>
      <c r="HHK18" s="383"/>
      <c r="HHL18" s="383"/>
      <c r="HHM18" s="383"/>
      <c r="HHN18" s="383"/>
      <c r="HHO18" s="383"/>
      <c r="HHP18" s="383"/>
      <c r="HHQ18" s="383"/>
      <c r="HHR18" s="383"/>
      <c r="HHS18" s="383"/>
      <c r="HHT18" s="383"/>
      <c r="HHU18" s="383"/>
      <c r="HHV18" s="383"/>
      <c r="HHW18" s="383"/>
      <c r="HHX18" s="383"/>
      <c r="HHY18" s="383"/>
      <c r="HHZ18" s="383"/>
      <c r="HIA18" s="383"/>
      <c r="HIB18" s="383"/>
      <c r="HIC18" s="383"/>
      <c r="HID18" s="383"/>
      <c r="HIE18" s="383"/>
      <c r="HIF18" s="383"/>
      <c r="HIG18" s="383"/>
      <c r="HIH18" s="383"/>
      <c r="HII18" s="383"/>
      <c r="HIJ18" s="383"/>
      <c r="HIK18" s="383"/>
      <c r="HIL18" s="383"/>
      <c r="HIM18" s="383"/>
      <c r="HIN18" s="383"/>
      <c r="HIO18" s="383"/>
      <c r="HIP18" s="383"/>
      <c r="HIQ18" s="383"/>
      <c r="HIR18" s="383"/>
      <c r="HIS18" s="383"/>
      <c r="HIT18" s="383"/>
      <c r="HIU18" s="383"/>
      <c r="HIV18" s="383"/>
      <c r="HIW18" s="383"/>
      <c r="HIX18" s="383"/>
      <c r="HIY18" s="383"/>
      <c r="HIZ18" s="383"/>
      <c r="HJA18" s="383"/>
      <c r="HJB18" s="383"/>
      <c r="HJC18" s="383"/>
      <c r="HJD18" s="383"/>
      <c r="HJE18" s="383"/>
      <c r="HJF18" s="383"/>
      <c r="HJG18" s="383"/>
      <c r="HJH18" s="383"/>
      <c r="HJI18" s="383"/>
      <c r="HJJ18" s="383"/>
      <c r="HJK18" s="383"/>
      <c r="HJL18" s="383"/>
      <c r="HJM18" s="383"/>
      <c r="HJN18" s="383"/>
      <c r="HJO18" s="383"/>
      <c r="HJP18" s="383"/>
      <c r="HJQ18" s="383"/>
      <c r="HJR18" s="383"/>
      <c r="HJS18" s="383"/>
      <c r="HJT18" s="383"/>
      <c r="HJU18" s="383"/>
      <c r="HJV18" s="383"/>
      <c r="HJW18" s="383"/>
      <c r="HJX18" s="383"/>
      <c r="HJY18" s="383"/>
      <c r="HJZ18" s="383"/>
      <c r="HKA18" s="383"/>
      <c r="HKB18" s="383"/>
      <c r="HKC18" s="383"/>
      <c r="HKD18" s="383"/>
      <c r="HKE18" s="383"/>
      <c r="HKF18" s="383"/>
      <c r="HKG18" s="383"/>
      <c r="HKH18" s="383"/>
      <c r="HKI18" s="383"/>
      <c r="HKJ18" s="383"/>
      <c r="HKK18" s="383"/>
      <c r="HKL18" s="383"/>
      <c r="HKM18" s="383"/>
      <c r="HKN18" s="383"/>
      <c r="HKO18" s="383"/>
      <c r="HKP18" s="383"/>
      <c r="HKQ18" s="383"/>
      <c r="HKR18" s="383"/>
      <c r="HKS18" s="383"/>
      <c r="HKT18" s="383"/>
      <c r="HKU18" s="383"/>
      <c r="HKV18" s="383"/>
      <c r="HKW18" s="383"/>
      <c r="HKX18" s="383"/>
      <c r="HKY18" s="383"/>
      <c r="HKZ18" s="383"/>
      <c r="HLA18" s="383"/>
      <c r="HLB18" s="383"/>
      <c r="HLC18" s="383"/>
      <c r="HLD18" s="383"/>
      <c r="HLE18" s="383"/>
      <c r="HLF18" s="383"/>
      <c r="HLG18" s="383"/>
      <c r="HLH18" s="383"/>
      <c r="HLI18" s="383"/>
      <c r="HLJ18" s="383"/>
      <c r="HLK18" s="383"/>
      <c r="HLL18" s="383"/>
      <c r="HLM18" s="383"/>
      <c r="HLN18" s="383"/>
      <c r="HLO18" s="383"/>
      <c r="HLP18" s="383"/>
      <c r="HLQ18" s="383"/>
      <c r="HLR18" s="383"/>
      <c r="HLS18" s="383"/>
      <c r="HLT18" s="383"/>
      <c r="HLU18" s="383"/>
      <c r="HLV18" s="383"/>
      <c r="HLW18" s="383"/>
      <c r="HLX18" s="383"/>
      <c r="HLY18" s="383"/>
      <c r="HLZ18" s="383"/>
      <c r="HMA18" s="383"/>
      <c r="HMB18" s="383"/>
      <c r="HMC18" s="383"/>
      <c r="HMD18" s="383"/>
      <c r="HME18" s="383"/>
      <c r="HMF18" s="383"/>
      <c r="HMG18" s="383"/>
      <c r="HMH18" s="383"/>
      <c r="HMI18" s="383"/>
      <c r="HMJ18" s="383"/>
      <c r="HMK18" s="383"/>
      <c r="HML18" s="383"/>
      <c r="HMM18" s="383"/>
      <c r="HMN18" s="383"/>
      <c r="HMO18" s="383"/>
      <c r="HMP18" s="383"/>
      <c r="HMQ18" s="383"/>
      <c r="HMR18" s="383"/>
      <c r="HMS18" s="383"/>
      <c r="HMT18" s="383"/>
      <c r="HMU18" s="383"/>
      <c r="HMV18" s="383"/>
      <c r="HMW18" s="383"/>
      <c r="HMX18" s="383"/>
      <c r="HMY18" s="383"/>
      <c r="HMZ18" s="383"/>
      <c r="HNA18" s="383"/>
      <c r="HNB18" s="383"/>
      <c r="HNC18" s="383"/>
      <c r="HND18" s="383"/>
      <c r="HNE18" s="383"/>
      <c r="HNF18" s="383"/>
      <c r="HNG18" s="383"/>
      <c r="HNH18" s="383"/>
      <c r="HNI18" s="383"/>
      <c r="HNJ18" s="383"/>
      <c r="HNK18" s="383"/>
      <c r="HNL18" s="383"/>
      <c r="HNM18" s="383"/>
      <c r="HNN18" s="383"/>
      <c r="HNO18" s="383"/>
      <c r="HNP18" s="383"/>
      <c r="HNQ18" s="383"/>
      <c r="HNR18" s="383"/>
      <c r="HNS18" s="383"/>
      <c r="HNT18" s="383"/>
      <c r="HNU18" s="383"/>
      <c r="HNV18" s="383"/>
      <c r="HNW18" s="383"/>
      <c r="HNX18" s="383"/>
      <c r="HNY18" s="383"/>
      <c r="HNZ18" s="383"/>
      <c r="HOA18" s="383"/>
      <c r="HOB18" s="383"/>
      <c r="HOC18" s="383"/>
      <c r="HOD18" s="383"/>
      <c r="HOE18" s="383"/>
      <c r="HOF18" s="383"/>
      <c r="HOG18" s="383"/>
      <c r="HOH18" s="383"/>
      <c r="HOI18" s="383"/>
      <c r="HOJ18" s="383"/>
      <c r="HOK18" s="383"/>
      <c r="HOL18" s="383"/>
      <c r="HOM18" s="383"/>
      <c r="HON18" s="383"/>
      <c r="HOO18" s="383"/>
      <c r="HOP18" s="383"/>
      <c r="HOQ18" s="383"/>
      <c r="HOR18" s="383"/>
      <c r="HOS18" s="383"/>
      <c r="HOT18" s="383"/>
      <c r="HOU18" s="383"/>
      <c r="HOV18" s="383"/>
      <c r="HOW18" s="383"/>
      <c r="HOX18" s="383"/>
      <c r="HOY18" s="383"/>
      <c r="HOZ18" s="383"/>
      <c r="HPA18" s="383"/>
      <c r="HPB18" s="383"/>
      <c r="HPC18" s="383"/>
      <c r="HPD18" s="383"/>
      <c r="HPE18" s="383"/>
      <c r="HPF18" s="383"/>
      <c r="HPG18" s="383"/>
      <c r="HPH18" s="383"/>
      <c r="HPI18" s="383"/>
      <c r="HPJ18" s="383"/>
      <c r="HPK18" s="383"/>
      <c r="HPL18" s="383"/>
      <c r="HPM18" s="383"/>
      <c r="HPN18" s="383"/>
      <c r="HPO18" s="383"/>
      <c r="HPP18" s="383"/>
      <c r="HPQ18" s="383"/>
      <c r="HPR18" s="383"/>
      <c r="HPS18" s="383"/>
      <c r="HPT18" s="383"/>
      <c r="HPU18" s="383"/>
      <c r="HPV18" s="383"/>
      <c r="HPW18" s="383"/>
      <c r="HPX18" s="383"/>
      <c r="HPY18" s="383"/>
      <c r="HPZ18" s="383"/>
      <c r="HQA18" s="383"/>
      <c r="HQB18" s="383"/>
      <c r="HQC18" s="383"/>
      <c r="HQD18" s="383"/>
      <c r="HQE18" s="383"/>
      <c r="HQF18" s="383"/>
      <c r="HQG18" s="383"/>
      <c r="HQH18" s="383"/>
      <c r="HQI18" s="383"/>
      <c r="HQJ18" s="383"/>
      <c r="HQK18" s="383"/>
      <c r="HQL18" s="383"/>
      <c r="HQM18" s="383"/>
      <c r="HQN18" s="383"/>
      <c r="HQO18" s="383"/>
      <c r="HQP18" s="383"/>
      <c r="HQQ18" s="383"/>
      <c r="HQR18" s="383"/>
      <c r="HQS18" s="383"/>
      <c r="HQT18" s="383"/>
      <c r="HQU18" s="383"/>
      <c r="HQV18" s="383"/>
      <c r="HQW18" s="383"/>
      <c r="HQX18" s="383"/>
      <c r="HQY18" s="383"/>
      <c r="HQZ18" s="383"/>
      <c r="HRA18" s="383"/>
      <c r="HRB18" s="383"/>
      <c r="HRC18" s="383"/>
      <c r="HRD18" s="383"/>
      <c r="HRE18" s="383"/>
      <c r="HRF18" s="383"/>
      <c r="HRG18" s="383"/>
      <c r="HRH18" s="383"/>
      <c r="HRI18" s="383"/>
      <c r="HRJ18" s="383"/>
      <c r="HRK18" s="383"/>
      <c r="HRL18" s="383"/>
      <c r="HRM18" s="383"/>
      <c r="HRN18" s="383"/>
      <c r="HRO18" s="383"/>
      <c r="HRP18" s="383"/>
      <c r="HRQ18" s="383"/>
      <c r="HRR18" s="383"/>
      <c r="HRS18" s="383"/>
      <c r="HRT18" s="383"/>
      <c r="HRU18" s="383"/>
      <c r="HRV18" s="383"/>
      <c r="HRW18" s="383"/>
      <c r="HRX18" s="383"/>
      <c r="HRY18" s="383"/>
      <c r="HRZ18" s="383"/>
      <c r="HSA18" s="383"/>
      <c r="HSB18" s="383"/>
      <c r="HSC18" s="383"/>
      <c r="HSD18" s="383"/>
      <c r="HSE18" s="383"/>
      <c r="HSF18" s="383"/>
      <c r="HSG18" s="383"/>
      <c r="HSH18" s="383"/>
      <c r="HSI18" s="383"/>
      <c r="HSJ18" s="383"/>
      <c r="HSK18" s="383"/>
      <c r="HSL18" s="383"/>
      <c r="HSM18" s="383"/>
      <c r="HSN18" s="383"/>
      <c r="HSO18" s="383"/>
      <c r="HSP18" s="383"/>
      <c r="HSQ18" s="383"/>
      <c r="HSR18" s="383"/>
      <c r="HSS18" s="383"/>
      <c r="HST18" s="383"/>
      <c r="HSU18" s="383"/>
      <c r="HSV18" s="383"/>
      <c r="HSW18" s="383"/>
      <c r="HSX18" s="383"/>
      <c r="HSY18" s="383"/>
      <c r="HSZ18" s="383"/>
      <c r="HTA18" s="383"/>
      <c r="HTB18" s="383"/>
      <c r="HTC18" s="383"/>
      <c r="HTD18" s="383"/>
      <c r="HTE18" s="383"/>
      <c r="HTF18" s="383"/>
      <c r="HTG18" s="383"/>
      <c r="HTH18" s="383"/>
      <c r="HTI18" s="383"/>
      <c r="HTJ18" s="383"/>
      <c r="HTK18" s="383"/>
      <c r="HTL18" s="383"/>
      <c r="HTM18" s="383"/>
      <c r="HTN18" s="383"/>
      <c r="HTO18" s="383"/>
      <c r="HTP18" s="383"/>
      <c r="HTQ18" s="383"/>
      <c r="HTR18" s="383"/>
      <c r="HTS18" s="383"/>
      <c r="HTT18" s="383"/>
      <c r="HTU18" s="383"/>
      <c r="HTV18" s="383"/>
      <c r="HTW18" s="383"/>
      <c r="HTX18" s="383"/>
      <c r="HTY18" s="383"/>
      <c r="HTZ18" s="383"/>
      <c r="HUA18" s="383"/>
      <c r="HUB18" s="383"/>
      <c r="HUC18" s="383"/>
      <c r="HUD18" s="383"/>
      <c r="HUE18" s="383"/>
      <c r="HUF18" s="383"/>
      <c r="HUG18" s="383"/>
      <c r="HUH18" s="383"/>
      <c r="HUI18" s="383"/>
      <c r="HUJ18" s="383"/>
      <c r="HUK18" s="383"/>
      <c r="HUL18" s="383"/>
      <c r="HUM18" s="383"/>
      <c r="HUN18" s="383"/>
      <c r="HUO18" s="383"/>
      <c r="HUP18" s="383"/>
      <c r="HUQ18" s="383"/>
      <c r="HUR18" s="383"/>
      <c r="HUS18" s="383"/>
      <c r="HUT18" s="383"/>
      <c r="HUU18" s="383"/>
      <c r="HUV18" s="383"/>
      <c r="HUW18" s="383"/>
      <c r="HUX18" s="383"/>
      <c r="HUY18" s="383"/>
      <c r="HUZ18" s="383"/>
      <c r="HVA18" s="383"/>
      <c r="HVB18" s="383"/>
      <c r="HVC18" s="383"/>
      <c r="HVD18" s="383"/>
      <c r="HVE18" s="383"/>
      <c r="HVF18" s="383"/>
      <c r="HVG18" s="383"/>
      <c r="HVH18" s="383"/>
      <c r="HVI18" s="383"/>
      <c r="HVJ18" s="383"/>
      <c r="HVK18" s="383"/>
      <c r="HVL18" s="383"/>
      <c r="HVM18" s="383"/>
      <c r="HVN18" s="383"/>
      <c r="HVO18" s="383"/>
      <c r="HVP18" s="383"/>
      <c r="HVQ18" s="383"/>
      <c r="HVR18" s="383"/>
      <c r="HVS18" s="383"/>
      <c r="HVT18" s="383"/>
      <c r="HVU18" s="383"/>
      <c r="HVV18" s="383"/>
      <c r="HVW18" s="383"/>
      <c r="HVX18" s="383"/>
      <c r="HVY18" s="383"/>
      <c r="HVZ18" s="383"/>
      <c r="HWA18" s="383"/>
      <c r="HWB18" s="383"/>
      <c r="HWC18" s="383"/>
      <c r="HWD18" s="383"/>
      <c r="HWE18" s="383"/>
      <c r="HWF18" s="383"/>
      <c r="HWG18" s="383"/>
      <c r="HWH18" s="383"/>
      <c r="HWI18" s="383"/>
      <c r="HWJ18" s="383"/>
      <c r="HWK18" s="383"/>
      <c r="HWL18" s="383"/>
      <c r="HWM18" s="383"/>
      <c r="HWN18" s="383"/>
      <c r="HWO18" s="383"/>
      <c r="HWP18" s="383"/>
      <c r="HWQ18" s="383"/>
      <c r="HWR18" s="383"/>
      <c r="HWS18" s="383"/>
      <c r="HWT18" s="383"/>
      <c r="HWU18" s="383"/>
      <c r="HWV18" s="383"/>
      <c r="HWW18" s="383"/>
      <c r="HWX18" s="383"/>
      <c r="HWY18" s="383"/>
      <c r="HWZ18" s="383"/>
      <c r="HXA18" s="383"/>
      <c r="HXB18" s="383"/>
      <c r="HXC18" s="383"/>
      <c r="HXD18" s="383"/>
      <c r="HXE18" s="383"/>
      <c r="HXF18" s="383"/>
      <c r="HXG18" s="383"/>
      <c r="HXH18" s="383"/>
      <c r="HXI18" s="383"/>
      <c r="HXJ18" s="383"/>
      <c r="HXK18" s="383"/>
      <c r="HXL18" s="383"/>
      <c r="HXM18" s="383"/>
      <c r="HXN18" s="383"/>
      <c r="HXO18" s="383"/>
      <c r="HXP18" s="383"/>
      <c r="HXQ18" s="383"/>
      <c r="HXR18" s="383"/>
      <c r="HXS18" s="383"/>
      <c r="HXT18" s="383"/>
      <c r="HXU18" s="383"/>
      <c r="HXV18" s="383"/>
      <c r="HXW18" s="383"/>
      <c r="HXX18" s="383"/>
      <c r="HXY18" s="383"/>
      <c r="HXZ18" s="383"/>
      <c r="HYA18" s="383"/>
      <c r="HYB18" s="383"/>
      <c r="HYC18" s="383"/>
      <c r="HYD18" s="383"/>
      <c r="HYE18" s="383"/>
      <c r="HYF18" s="383"/>
      <c r="HYG18" s="383"/>
      <c r="HYH18" s="383"/>
      <c r="HYI18" s="383"/>
      <c r="HYJ18" s="383"/>
      <c r="HYK18" s="383"/>
      <c r="HYL18" s="383"/>
      <c r="HYM18" s="383"/>
      <c r="HYN18" s="383"/>
      <c r="HYO18" s="383"/>
      <c r="HYP18" s="383"/>
      <c r="HYQ18" s="383"/>
      <c r="HYR18" s="383"/>
      <c r="HYS18" s="383"/>
      <c r="HYT18" s="383"/>
      <c r="HYU18" s="383"/>
      <c r="HYV18" s="383"/>
      <c r="HYW18" s="383"/>
      <c r="HYX18" s="383"/>
      <c r="HYY18" s="383"/>
      <c r="HYZ18" s="383"/>
      <c r="HZA18" s="383"/>
      <c r="HZB18" s="383"/>
      <c r="HZC18" s="383"/>
      <c r="HZD18" s="383"/>
      <c r="HZE18" s="383"/>
      <c r="HZF18" s="383"/>
      <c r="HZG18" s="383"/>
      <c r="HZH18" s="383"/>
      <c r="HZI18" s="383"/>
      <c r="HZJ18" s="383"/>
      <c r="HZK18" s="383"/>
      <c r="HZL18" s="383"/>
      <c r="HZM18" s="383"/>
      <c r="HZN18" s="383"/>
      <c r="HZO18" s="383"/>
      <c r="HZP18" s="383"/>
      <c r="HZQ18" s="383"/>
      <c r="HZR18" s="383"/>
      <c r="HZS18" s="383"/>
      <c r="HZT18" s="383"/>
      <c r="HZU18" s="383"/>
      <c r="HZV18" s="383"/>
      <c r="HZW18" s="383"/>
      <c r="HZX18" s="383"/>
      <c r="HZY18" s="383"/>
      <c r="HZZ18" s="383"/>
      <c r="IAA18" s="383"/>
      <c r="IAB18" s="383"/>
      <c r="IAC18" s="383"/>
      <c r="IAD18" s="383"/>
      <c r="IAE18" s="383"/>
      <c r="IAF18" s="383"/>
      <c r="IAG18" s="383"/>
      <c r="IAH18" s="383"/>
      <c r="IAI18" s="383"/>
      <c r="IAJ18" s="383"/>
      <c r="IAK18" s="383"/>
      <c r="IAL18" s="383"/>
      <c r="IAM18" s="383"/>
      <c r="IAN18" s="383"/>
      <c r="IAO18" s="383"/>
      <c r="IAP18" s="383"/>
      <c r="IAQ18" s="383"/>
      <c r="IAR18" s="383"/>
      <c r="IAS18" s="383"/>
      <c r="IAT18" s="383"/>
      <c r="IAU18" s="383"/>
      <c r="IAV18" s="383"/>
      <c r="IAW18" s="383"/>
      <c r="IAX18" s="383"/>
      <c r="IAY18" s="383"/>
      <c r="IAZ18" s="383"/>
      <c r="IBA18" s="383"/>
      <c r="IBB18" s="383"/>
      <c r="IBC18" s="383"/>
      <c r="IBD18" s="383"/>
      <c r="IBE18" s="383"/>
      <c r="IBF18" s="383"/>
      <c r="IBG18" s="383"/>
      <c r="IBH18" s="383"/>
      <c r="IBI18" s="383"/>
      <c r="IBJ18" s="383"/>
      <c r="IBK18" s="383"/>
      <c r="IBL18" s="383"/>
      <c r="IBM18" s="383"/>
      <c r="IBN18" s="383"/>
      <c r="IBO18" s="383"/>
      <c r="IBP18" s="383"/>
      <c r="IBQ18" s="383"/>
      <c r="IBR18" s="383"/>
      <c r="IBS18" s="383"/>
      <c r="IBT18" s="383"/>
      <c r="IBU18" s="383"/>
      <c r="IBV18" s="383"/>
      <c r="IBW18" s="383"/>
      <c r="IBX18" s="383"/>
      <c r="IBY18" s="383"/>
      <c r="IBZ18" s="383"/>
      <c r="ICA18" s="383"/>
      <c r="ICB18" s="383"/>
      <c r="ICC18" s="383"/>
      <c r="ICD18" s="383"/>
      <c r="ICE18" s="383"/>
      <c r="ICF18" s="383"/>
      <c r="ICG18" s="383"/>
      <c r="ICH18" s="383"/>
      <c r="ICI18" s="383"/>
      <c r="ICJ18" s="383"/>
      <c r="ICK18" s="383"/>
      <c r="ICL18" s="383"/>
      <c r="ICM18" s="383"/>
      <c r="ICN18" s="383"/>
      <c r="ICO18" s="383"/>
      <c r="ICP18" s="383"/>
      <c r="ICQ18" s="383"/>
      <c r="ICR18" s="383"/>
      <c r="ICS18" s="383"/>
      <c r="ICT18" s="383"/>
      <c r="ICU18" s="383"/>
      <c r="ICV18" s="383"/>
      <c r="ICW18" s="383"/>
      <c r="ICX18" s="383"/>
      <c r="ICY18" s="383"/>
      <c r="ICZ18" s="383"/>
      <c r="IDA18" s="383"/>
      <c r="IDB18" s="383"/>
      <c r="IDC18" s="383"/>
      <c r="IDD18" s="383"/>
      <c r="IDE18" s="383"/>
      <c r="IDF18" s="383"/>
      <c r="IDG18" s="383"/>
      <c r="IDH18" s="383"/>
      <c r="IDI18" s="383"/>
      <c r="IDJ18" s="383"/>
      <c r="IDK18" s="383"/>
      <c r="IDL18" s="383"/>
      <c r="IDM18" s="383"/>
      <c r="IDN18" s="383"/>
      <c r="IDO18" s="383"/>
      <c r="IDP18" s="383"/>
      <c r="IDQ18" s="383"/>
      <c r="IDR18" s="383"/>
      <c r="IDS18" s="383"/>
      <c r="IDT18" s="383"/>
      <c r="IDU18" s="383"/>
      <c r="IDV18" s="383"/>
      <c r="IDW18" s="383"/>
      <c r="IDX18" s="383"/>
      <c r="IDY18" s="383"/>
      <c r="IDZ18" s="383"/>
      <c r="IEA18" s="383"/>
      <c r="IEB18" s="383"/>
      <c r="IEC18" s="383"/>
      <c r="IED18" s="383"/>
      <c r="IEE18" s="383"/>
      <c r="IEF18" s="383"/>
      <c r="IEG18" s="383"/>
      <c r="IEH18" s="383"/>
      <c r="IEI18" s="383"/>
      <c r="IEJ18" s="383"/>
      <c r="IEK18" s="383"/>
      <c r="IEL18" s="383"/>
      <c r="IEM18" s="383"/>
      <c r="IEN18" s="383"/>
      <c r="IEO18" s="383"/>
      <c r="IEP18" s="383"/>
      <c r="IEQ18" s="383"/>
      <c r="IER18" s="383"/>
      <c r="IES18" s="383"/>
      <c r="IET18" s="383"/>
      <c r="IEU18" s="383"/>
      <c r="IEV18" s="383"/>
      <c r="IEW18" s="383"/>
      <c r="IEX18" s="383"/>
      <c r="IEY18" s="383"/>
      <c r="IEZ18" s="383"/>
      <c r="IFA18" s="383"/>
      <c r="IFB18" s="383"/>
      <c r="IFC18" s="383"/>
      <c r="IFD18" s="383"/>
      <c r="IFE18" s="383"/>
      <c r="IFF18" s="383"/>
      <c r="IFG18" s="383"/>
      <c r="IFH18" s="383"/>
      <c r="IFI18" s="383"/>
      <c r="IFJ18" s="383"/>
      <c r="IFK18" s="383"/>
      <c r="IFL18" s="383"/>
      <c r="IFM18" s="383"/>
      <c r="IFN18" s="383"/>
      <c r="IFO18" s="383"/>
      <c r="IFP18" s="383"/>
      <c r="IFQ18" s="383"/>
      <c r="IFR18" s="383"/>
      <c r="IFS18" s="383"/>
      <c r="IFT18" s="383"/>
      <c r="IFU18" s="383"/>
      <c r="IFV18" s="383"/>
      <c r="IFW18" s="383"/>
      <c r="IFX18" s="383"/>
      <c r="IFY18" s="383"/>
      <c r="IFZ18" s="383"/>
      <c r="IGA18" s="383"/>
      <c r="IGB18" s="383"/>
      <c r="IGC18" s="383"/>
      <c r="IGD18" s="383"/>
      <c r="IGE18" s="383"/>
      <c r="IGF18" s="383"/>
      <c r="IGG18" s="383"/>
      <c r="IGH18" s="383"/>
      <c r="IGI18" s="383"/>
      <c r="IGJ18" s="383"/>
      <c r="IGK18" s="383"/>
      <c r="IGL18" s="383"/>
      <c r="IGM18" s="383"/>
      <c r="IGN18" s="383"/>
      <c r="IGO18" s="383"/>
      <c r="IGP18" s="383"/>
      <c r="IGQ18" s="383"/>
      <c r="IGR18" s="383"/>
      <c r="IGS18" s="383"/>
      <c r="IGT18" s="383"/>
      <c r="IGU18" s="383"/>
      <c r="IGV18" s="383"/>
      <c r="IGW18" s="383"/>
      <c r="IGX18" s="383"/>
      <c r="IGY18" s="383"/>
      <c r="IGZ18" s="383"/>
      <c r="IHA18" s="383"/>
      <c r="IHB18" s="383"/>
      <c r="IHC18" s="383"/>
      <c r="IHD18" s="383"/>
      <c r="IHE18" s="383"/>
      <c r="IHF18" s="383"/>
      <c r="IHG18" s="383"/>
      <c r="IHH18" s="383"/>
      <c r="IHI18" s="383"/>
      <c r="IHJ18" s="383"/>
      <c r="IHK18" s="383"/>
      <c r="IHL18" s="383"/>
      <c r="IHM18" s="383"/>
      <c r="IHN18" s="383"/>
      <c r="IHO18" s="383"/>
      <c r="IHP18" s="383"/>
      <c r="IHQ18" s="383"/>
      <c r="IHR18" s="383"/>
      <c r="IHS18" s="383"/>
      <c r="IHT18" s="383"/>
      <c r="IHU18" s="383"/>
      <c r="IHV18" s="383"/>
      <c r="IHW18" s="383"/>
      <c r="IHX18" s="383"/>
      <c r="IHY18" s="383"/>
      <c r="IHZ18" s="383"/>
      <c r="IIA18" s="383"/>
      <c r="IIB18" s="383"/>
      <c r="IIC18" s="383"/>
      <c r="IID18" s="383"/>
      <c r="IIE18" s="383"/>
      <c r="IIF18" s="383"/>
      <c r="IIG18" s="383"/>
      <c r="IIH18" s="383"/>
      <c r="III18" s="383"/>
      <c r="IIJ18" s="383"/>
      <c r="IIK18" s="383"/>
      <c r="IIL18" s="383"/>
      <c r="IIM18" s="383"/>
      <c r="IIN18" s="383"/>
      <c r="IIO18" s="383"/>
      <c r="IIP18" s="383"/>
      <c r="IIQ18" s="383"/>
      <c r="IIR18" s="383"/>
      <c r="IIS18" s="383"/>
      <c r="IIT18" s="383"/>
      <c r="IIU18" s="383"/>
      <c r="IIV18" s="383"/>
      <c r="IIW18" s="383"/>
      <c r="IIX18" s="383"/>
      <c r="IIY18" s="383"/>
      <c r="IIZ18" s="383"/>
      <c r="IJA18" s="383"/>
      <c r="IJB18" s="383"/>
      <c r="IJC18" s="383"/>
      <c r="IJD18" s="383"/>
      <c r="IJE18" s="383"/>
      <c r="IJF18" s="383"/>
      <c r="IJG18" s="383"/>
      <c r="IJH18" s="383"/>
      <c r="IJI18" s="383"/>
      <c r="IJJ18" s="383"/>
      <c r="IJK18" s="383"/>
      <c r="IJL18" s="383"/>
      <c r="IJM18" s="383"/>
      <c r="IJN18" s="383"/>
      <c r="IJO18" s="383"/>
      <c r="IJP18" s="383"/>
      <c r="IJQ18" s="383"/>
      <c r="IJR18" s="383"/>
      <c r="IJS18" s="383"/>
      <c r="IJT18" s="383"/>
      <c r="IJU18" s="383"/>
      <c r="IJV18" s="383"/>
      <c r="IJW18" s="383"/>
      <c r="IJX18" s="383"/>
      <c r="IJY18" s="383"/>
      <c r="IJZ18" s="383"/>
      <c r="IKA18" s="383"/>
      <c r="IKB18" s="383"/>
      <c r="IKC18" s="383"/>
      <c r="IKD18" s="383"/>
      <c r="IKE18" s="383"/>
      <c r="IKF18" s="383"/>
      <c r="IKG18" s="383"/>
      <c r="IKH18" s="383"/>
      <c r="IKI18" s="383"/>
      <c r="IKJ18" s="383"/>
      <c r="IKK18" s="383"/>
      <c r="IKL18" s="383"/>
      <c r="IKM18" s="383"/>
      <c r="IKN18" s="383"/>
      <c r="IKO18" s="383"/>
      <c r="IKP18" s="383"/>
      <c r="IKQ18" s="383"/>
      <c r="IKR18" s="383"/>
      <c r="IKS18" s="383"/>
      <c r="IKT18" s="383"/>
      <c r="IKU18" s="383"/>
      <c r="IKV18" s="383"/>
      <c r="IKW18" s="383"/>
      <c r="IKX18" s="383"/>
      <c r="IKY18" s="383"/>
      <c r="IKZ18" s="383"/>
      <c r="ILA18" s="383"/>
      <c r="ILB18" s="383"/>
      <c r="ILC18" s="383"/>
      <c r="ILD18" s="383"/>
      <c r="ILE18" s="383"/>
      <c r="ILF18" s="383"/>
      <c r="ILG18" s="383"/>
      <c r="ILH18" s="383"/>
      <c r="ILI18" s="383"/>
      <c r="ILJ18" s="383"/>
      <c r="ILK18" s="383"/>
      <c r="ILL18" s="383"/>
      <c r="ILM18" s="383"/>
      <c r="ILN18" s="383"/>
      <c r="ILO18" s="383"/>
      <c r="ILP18" s="383"/>
      <c r="ILQ18" s="383"/>
      <c r="ILR18" s="383"/>
      <c r="ILS18" s="383"/>
      <c r="ILT18" s="383"/>
      <c r="ILU18" s="383"/>
      <c r="ILV18" s="383"/>
      <c r="ILW18" s="383"/>
      <c r="ILX18" s="383"/>
      <c r="ILY18" s="383"/>
      <c r="ILZ18" s="383"/>
      <c r="IMA18" s="383"/>
      <c r="IMB18" s="383"/>
      <c r="IMC18" s="383"/>
      <c r="IMD18" s="383"/>
      <c r="IME18" s="383"/>
      <c r="IMF18" s="383"/>
      <c r="IMG18" s="383"/>
      <c r="IMH18" s="383"/>
      <c r="IMI18" s="383"/>
      <c r="IMJ18" s="383"/>
      <c r="IMK18" s="383"/>
      <c r="IML18" s="383"/>
      <c r="IMM18" s="383"/>
      <c r="IMN18" s="383"/>
      <c r="IMO18" s="383"/>
      <c r="IMP18" s="383"/>
      <c r="IMQ18" s="383"/>
      <c r="IMR18" s="383"/>
      <c r="IMS18" s="383"/>
      <c r="IMT18" s="383"/>
      <c r="IMU18" s="383"/>
      <c r="IMV18" s="383"/>
      <c r="IMW18" s="383"/>
      <c r="IMX18" s="383"/>
      <c r="IMY18" s="383"/>
      <c r="IMZ18" s="383"/>
      <c r="INA18" s="383"/>
      <c r="INB18" s="383"/>
      <c r="INC18" s="383"/>
      <c r="IND18" s="383"/>
      <c r="INE18" s="383"/>
      <c r="INF18" s="383"/>
      <c r="ING18" s="383"/>
      <c r="INH18" s="383"/>
      <c r="INI18" s="383"/>
      <c r="INJ18" s="383"/>
      <c r="INK18" s="383"/>
      <c r="INL18" s="383"/>
      <c r="INM18" s="383"/>
      <c r="INN18" s="383"/>
      <c r="INO18" s="383"/>
      <c r="INP18" s="383"/>
      <c r="INQ18" s="383"/>
      <c r="INR18" s="383"/>
      <c r="INS18" s="383"/>
      <c r="INT18" s="383"/>
      <c r="INU18" s="383"/>
      <c r="INV18" s="383"/>
      <c r="INW18" s="383"/>
      <c r="INX18" s="383"/>
      <c r="INY18" s="383"/>
      <c r="INZ18" s="383"/>
      <c r="IOA18" s="383"/>
      <c r="IOB18" s="383"/>
      <c r="IOC18" s="383"/>
      <c r="IOD18" s="383"/>
      <c r="IOE18" s="383"/>
      <c r="IOF18" s="383"/>
      <c r="IOG18" s="383"/>
      <c r="IOH18" s="383"/>
      <c r="IOI18" s="383"/>
      <c r="IOJ18" s="383"/>
      <c r="IOK18" s="383"/>
      <c r="IOL18" s="383"/>
      <c r="IOM18" s="383"/>
      <c r="ION18" s="383"/>
      <c r="IOO18" s="383"/>
      <c r="IOP18" s="383"/>
      <c r="IOQ18" s="383"/>
      <c r="IOR18" s="383"/>
      <c r="IOS18" s="383"/>
      <c r="IOT18" s="383"/>
      <c r="IOU18" s="383"/>
      <c r="IOV18" s="383"/>
      <c r="IOW18" s="383"/>
      <c r="IOX18" s="383"/>
      <c r="IOY18" s="383"/>
      <c r="IOZ18" s="383"/>
      <c r="IPA18" s="383"/>
      <c r="IPB18" s="383"/>
      <c r="IPC18" s="383"/>
      <c r="IPD18" s="383"/>
      <c r="IPE18" s="383"/>
      <c r="IPF18" s="383"/>
      <c r="IPG18" s="383"/>
      <c r="IPH18" s="383"/>
      <c r="IPI18" s="383"/>
      <c r="IPJ18" s="383"/>
      <c r="IPK18" s="383"/>
      <c r="IPL18" s="383"/>
      <c r="IPM18" s="383"/>
      <c r="IPN18" s="383"/>
      <c r="IPO18" s="383"/>
      <c r="IPP18" s="383"/>
      <c r="IPQ18" s="383"/>
      <c r="IPR18" s="383"/>
      <c r="IPS18" s="383"/>
      <c r="IPT18" s="383"/>
      <c r="IPU18" s="383"/>
      <c r="IPV18" s="383"/>
      <c r="IPW18" s="383"/>
      <c r="IPX18" s="383"/>
      <c r="IPY18" s="383"/>
      <c r="IPZ18" s="383"/>
      <c r="IQA18" s="383"/>
      <c r="IQB18" s="383"/>
      <c r="IQC18" s="383"/>
      <c r="IQD18" s="383"/>
      <c r="IQE18" s="383"/>
      <c r="IQF18" s="383"/>
      <c r="IQG18" s="383"/>
      <c r="IQH18" s="383"/>
      <c r="IQI18" s="383"/>
      <c r="IQJ18" s="383"/>
      <c r="IQK18" s="383"/>
      <c r="IQL18" s="383"/>
      <c r="IQM18" s="383"/>
      <c r="IQN18" s="383"/>
      <c r="IQO18" s="383"/>
      <c r="IQP18" s="383"/>
      <c r="IQQ18" s="383"/>
      <c r="IQR18" s="383"/>
      <c r="IQS18" s="383"/>
      <c r="IQT18" s="383"/>
      <c r="IQU18" s="383"/>
      <c r="IQV18" s="383"/>
      <c r="IQW18" s="383"/>
      <c r="IQX18" s="383"/>
      <c r="IQY18" s="383"/>
      <c r="IQZ18" s="383"/>
      <c r="IRA18" s="383"/>
      <c r="IRB18" s="383"/>
      <c r="IRC18" s="383"/>
      <c r="IRD18" s="383"/>
      <c r="IRE18" s="383"/>
      <c r="IRF18" s="383"/>
      <c r="IRG18" s="383"/>
      <c r="IRH18" s="383"/>
      <c r="IRI18" s="383"/>
      <c r="IRJ18" s="383"/>
      <c r="IRK18" s="383"/>
      <c r="IRL18" s="383"/>
      <c r="IRM18" s="383"/>
      <c r="IRN18" s="383"/>
      <c r="IRO18" s="383"/>
      <c r="IRP18" s="383"/>
      <c r="IRQ18" s="383"/>
      <c r="IRR18" s="383"/>
      <c r="IRS18" s="383"/>
      <c r="IRT18" s="383"/>
      <c r="IRU18" s="383"/>
      <c r="IRV18" s="383"/>
      <c r="IRW18" s="383"/>
      <c r="IRX18" s="383"/>
      <c r="IRY18" s="383"/>
      <c r="IRZ18" s="383"/>
      <c r="ISA18" s="383"/>
      <c r="ISB18" s="383"/>
      <c r="ISC18" s="383"/>
      <c r="ISD18" s="383"/>
      <c r="ISE18" s="383"/>
      <c r="ISF18" s="383"/>
      <c r="ISG18" s="383"/>
      <c r="ISH18" s="383"/>
      <c r="ISI18" s="383"/>
      <c r="ISJ18" s="383"/>
      <c r="ISK18" s="383"/>
      <c r="ISL18" s="383"/>
      <c r="ISM18" s="383"/>
      <c r="ISN18" s="383"/>
      <c r="ISO18" s="383"/>
      <c r="ISP18" s="383"/>
      <c r="ISQ18" s="383"/>
      <c r="ISR18" s="383"/>
      <c r="ISS18" s="383"/>
      <c r="IST18" s="383"/>
      <c r="ISU18" s="383"/>
      <c r="ISV18" s="383"/>
      <c r="ISW18" s="383"/>
      <c r="ISX18" s="383"/>
      <c r="ISY18" s="383"/>
      <c r="ISZ18" s="383"/>
      <c r="ITA18" s="383"/>
      <c r="ITB18" s="383"/>
      <c r="ITC18" s="383"/>
      <c r="ITD18" s="383"/>
      <c r="ITE18" s="383"/>
      <c r="ITF18" s="383"/>
      <c r="ITG18" s="383"/>
      <c r="ITH18" s="383"/>
      <c r="ITI18" s="383"/>
      <c r="ITJ18" s="383"/>
      <c r="ITK18" s="383"/>
      <c r="ITL18" s="383"/>
      <c r="ITM18" s="383"/>
      <c r="ITN18" s="383"/>
      <c r="ITO18" s="383"/>
      <c r="ITP18" s="383"/>
      <c r="ITQ18" s="383"/>
      <c r="ITR18" s="383"/>
      <c r="ITS18" s="383"/>
      <c r="ITT18" s="383"/>
      <c r="ITU18" s="383"/>
      <c r="ITV18" s="383"/>
      <c r="ITW18" s="383"/>
      <c r="ITX18" s="383"/>
      <c r="ITY18" s="383"/>
      <c r="ITZ18" s="383"/>
      <c r="IUA18" s="383"/>
      <c r="IUB18" s="383"/>
      <c r="IUC18" s="383"/>
      <c r="IUD18" s="383"/>
      <c r="IUE18" s="383"/>
      <c r="IUF18" s="383"/>
      <c r="IUG18" s="383"/>
      <c r="IUH18" s="383"/>
      <c r="IUI18" s="383"/>
      <c r="IUJ18" s="383"/>
      <c r="IUK18" s="383"/>
      <c r="IUL18" s="383"/>
      <c r="IUM18" s="383"/>
      <c r="IUN18" s="383"/>
      <c r="IUO18" s="383"/>
      <c r="IUP18" s="383"/>
      <c r="IUQ18" s="383"/>
      <c r="IUR18" s="383"/>
      <c r="IUS18" s="383"/>
      <c r="IUT18" s="383"/>
      <c r="IUU18" s="383"/>
      <c r="IUV18" s="383"/>
      <c r="IUW18" s="383"/>
      <c r="IUX18" s="383"/>
      <c r="IUY18" s="383"/>
      <c r="IUZ18" s="383"/>
      <c r="IVA18" s="383"/>
      <c r="IVB18" s="383"/>
      <c r="IVC18" s="383"/>
      <c r="IVD18" s="383"/>
      <c r="IVE18" s="383"/>
      <c r="IVF18" s="383"/>
      <c r="IVG18" s="383"/>
      <c r="IVH18" s="383"/>
      <c r="IVI18" s="383"/>
      <c r="IVJ18" s="383"/>
      <c r="IVK18" s="383"/>
      <c r="IVL18" s="383"/>
      <c r="IVM18" s="383"/>
      <c r="IVN18" s="383"/>
      <c r="IVO18" s="383"/>
      <c r="IVP18" s="383"/>
      <c r="IVQ18" s="383"/>
      <c r="IVR18" s="383"/>
      <c r="IVS18" s="383"/>
      <c r="IVT18" s="383"/>
      <c r="IVU18" s="383"/>
      <c r="IVV18" s="383"/>
      <c r="IVW18" s="383"/>
      <c r="IVX18" s="383"/>
      <c r="IVY18" s="383"/>
      <c r="IVZ18" s="383"/>
      <c r="IWA18" s="383"/>
      <c r="IWB18" s="383"/>
      <c r="IWC18" s="383"/>
      <c r="IWD18" s="383"/>
      <c r="IWE18" s="383"/>
      <c r="IWF18" s="383"/>
      <c r="IWG18" s="383"/>
      <c r="IWH18" s="383"/>
      <c r="IWI18" s="383"/>
      <c r="IWJ18" s="383"/>
      <c r="IWK18" s="383"/>
      <c r="IWL18" s="383"/>
      <c r="IWM18" s="383"/>
      <c r="IWN18" s="383"/>
      <c r="IWO18" s="383"/>
      <c r="IWP18" s="383"/>
      <c r="IWQ18" s="383"/>
      <c r="IWR18" s="383"/>
      <c r="IWS18" s="383"/>
      <c r="IWT18" s="383"/>
      <c r="IWU18" s="383"/>
      <c r="IWV18" s="383"/>
      <c r="IWW18" s="383"/>
      <c r="IWX18" s="383"/>
      <c r="IWY18" s="383"/>
      <c r="IWZ18" s="383"/>
      <c r="IXA18" s="383"/>
      <c r="IXB18" s="383"/>
      <c r="IXC18" s="383"/>
      <c r="IXD18" s="383"/>
      <c r="IXE18" s="383"/>
      <c r="IXF18" s="383"/>
      <c r="IXG18" s="383"/>
      <c r="IXH18" s="383"/>
      <c r="IXI18" s="383"/>
      <c r="IXJ18" s="383"/>
      <c r="IXK18" s="383"/>
      <c r="IXL18" s="383"/>
      <c r="IXM18" s="383"/>
      <c r="IXN18" s="383"/>
      <c r="IXO18" s="383"/>
      <c r="IXP18" s="383"/>
      <c r="IXQ18" s="383"/>
      <c r="IXR18" s="383"/>
      <c r="IXS18" s="383"/>
      <c r="IXT18" s="383"/>
      <c r="IXU18" s="383"/>
      <c r="IXV18" s="383"/>
      <c r="IXW18" s="383"/>
      <c r="IXX18" s="383"/>
      <c r="IXY18" s="383"/>
      <c r="IXZ18" s="383"/>
      <c r="IYA18" s="383"/>
      <c r="IYB18" s="383"/>
      <c r="IYC18" s="383"/>
      <c r="IYD18" s="383"/>
      <c r="IYE18" s="383"/>
      <c r="IYF18" s="383"/>
      <c r="IYG18" s="383"/>
      <c r="IYH18" s="383"/>
      <c r="IYI18" s="383"/>
      <c r="IYJ18" s="383"/>
      <c r="IYK18" s="383"/>
      <c r="IYL18" s="383"/>
      <c r="IYM18" s="383"/>
      <c r="IYN18" s="383"/>
      <c r="IYO18" s="383"/>
      <c r="IYP18" s="383"/>
      <c r="IYQ18" s="383"/>
      <c r="IYR18" s="383"/>
      <c r="IYS18" s="383"/>
      <c r="IYT18" s="383"/>
      <c r="IYU18" s="383"/>
      <c r="IYV18" s="383"/>
      <c r="IYW18" s="383"/>
      <c r="IYX18" s="383"/>
      <c r="IYY18" s="383"/>
      <c r="IYZ18" s="383"/>
      <c r="IZA18" s="383"/>
      <c r="IZB18" s="383"/>
      <c r="IZC18" s="383"/>
      <c r="IZD18" s="383"/>
      <c r="IZE18" s="383"/>
      <c r="IZF18" s="383"/>
      <c r="IZG18" s="383"/>
      <c r="IZH18" s="383"/>
      <c r="IZI18" s="383"/>
      <c r="IZJ18" s="383"/>
      <c r="IZK18" s="383"/>
      <c r="IZL18" s="383"/>
      <c r="IZM18" s="383"/>
      <c r="IZN18" s="383"/>
      <c r="IZO18" s="383"/>
      <c r="IZP18" s="383"/>
      <c r="IZQ18" s="383"/>
      <c r="IZR18" s="383"/>
      <c r="IZS18" s="383"/>
      <c r="IZT18" s="383"/>
      <c r="IZU18" s="383"/>
      <c r="IZV18" s="383"/>
      <c r="IZW18" s="383"/>
      <c r="IZX18" s="383"/>
      <c r="IZY18" s="383"/>
      <c r="IZZ18" s="383"/>
      <c r="JAA18" s="383"/>
      <c r="JAB18" s="383"/>
      <c r="JAC18" s="383"/>
      <c r="JAD18" s="383"/>
      <c r="JAE18" s="383"/>
      <c r="JAF18" s="383"/>
      <c r="JAG18" s="383"/>
      <c r="JAH18" s="383"/>
      <c r="JAI18" s="383"/>
      <c r="JAJ18" s="383"/>
      <c r="JAK18" s="383"/>
      <c r="JAL18" s="383"/>
      <c r="JAM18" s="383"/>
      <c r="JAN18" s="383"/>
      <c r="JAO18" s="383"/>
      <c r="JAP18" s="383"/>
      <c r="JAQ18" s="383"/>
      <c r="JAR18" s="383"/>
      <c r="JAS18" s="383"/>
      <c r="JAT18" s="383"/>
      <c r="JAU18" s="383"/>
      <c r="JAV18" s="383"/>
      <c r="JAW18" s="383"/>
      <c r="JAX18" s="383"/>
      <c r="JAY18" s="383"/>
      <c r="JAZ18" s="383"/>
      <c r="JBA18" s="383"/>
      <c r="JBB18" s="383"/>
      <c r="JBC18" s="383"/>
      <c r="JBD18" s="383"/>
      <c r="JBE18" s="383"/>
      <c r="JBF18" s="383"/>
      <c r="JBG18" s="383"/>
      <c r="JBH18" s="383"/>
      <c r="JBI18" s="383"/>
      <c r="JBJ18" s="383"/>
      <c r="JBK18" s="383"/>
      <c r="JBL18" s="383"/>
      <c r="JBM18" s="383"/>
      <c r="JBN18" s="383"/>
      <c r="JBO18" s="383"/>
      <c r="JBP18" s="383"/>
      <c r="JBQ18" s="383"/>
      <c r="JBR18" s="383"/>
      <c r="JBS18" s="383"/>
      <c r="JBT18" s="383"/>
      <c r="JBU18" s="383"/>
      <c r="JBV18" s="383"/>
      <c r="JBW18" s="383"/>
      <c r="JBX18" s="383"/>
      <c r="JBY18" s="383"/>
      <c r="JBZ18" s="383"/>
      <c r="JCA18" s="383"/>
      <c r="JCB18" s="383"/>
      <c r="JCC18" s="383"/>
      <c r="JCD18" s="383"/>
      <c r="JCE18" s="383"/>
      <c r="JCF18" s="383"/>
      <c r="JCG18" s="383"/>
      <c r="JCH18" s="383"/>
      <c r="JCI18" s="383"/>
      <c r="JCJ18" s="383"/>
      <c r="JCK18" s="383"/>
      <c r="JCL18" s="383"/>
      <c r="JCM18" s="383"/>
      <c r="JCN18" s="383"/>
      <c r="JCO18" s="383"/>
      <c r="JCP18" s="383"/>
      <c r="JCQ18" s="383"/>
      <c r="JCR18" s="383"/>
      <c r="JCS18" s="383"/>
      <c r="JCT18" s="383"/>
      <c r="JCU18" s="383"/>
      <c r="JCV18" s="383"/>
      <c r="JCW18" s="383"/>
      <c r="JCX18" s="383"/>
      <c r="JCY18" s="383"/>
      <c r="JCZ18" s="383"/>
      <c r="JDA18" s="383"/>
      <c r="JDB18" s="383"/>
      <c r="JDC18" s="383"/>
      <c r="JDD18" s="383"/>
      <c r="JDE18" s="383"/>
      <c r="JDF18" s="383"/>
      <c r="JDG18" s="383"/>
      <c r="JDH18" s="383"/>
      <c r="JDI18" s="383"/>
      <c r="JDJ18" s="383"/>
      <c r="JDK18" s="383"/>
      <c r="JDL18" s="383"/>
      <c r="JDM18" s="383"/>
      <c r="JDN18" s="383"/>
      <c r="JDO18" s="383"/>
      <c r="JDP18" s="383"/>
      <c r="JDQ18" s="383"/>
      <c r="JDR18" s="383"/>
      <c r="JDS18" s="383"/>
      <c r="JDT18" s="383"/>
      <c r="JDU18" s="383"/>
      <c r="JDV18" s="383"/>
      <c r="JDW18" s="383"/>
      <c r="JDX18" s="383"/>
      <c r="JDY18" s="383"/>
      <c r="JDZ18" s="383"/>
      <c r="JEA18" s="383"/>
      <c r="JEB18" s="383"/>
      <c r="JEC18" s="383"/>
      <c r="JED18" s="383"/>
      <c r="JEE18" s="383"/>
      <c r="JEF18" s="383"/>
      <c r="JEG18" s="383"/>
      <c r="JEH18" s="383"/>
      <c r="JEI18" s="383"/>
      <c r="JEJ18" s="383"/>
      <c r="JEK18" s="383"/>
      <c r="JEL18" s="383"/>
      <c r="JEM18" s="383"/>
      <c r="JEN18" s="383"/>
      <c r="JEO18" s="383"/>
      <c r="JEP18" s="383"/>
      <c r="JEQ18" s="383"/>
      <c r="JER18" s="383"/>
      <c r="JES18" s="383"/>
      <c r="JET18" s="383"/>
      <c r="JEU18" s="383"/>
      <c r="JEV18" s="383"/>
      <c r="JEW18" s="383"/>
      <c r="JEX18" s="383"/>
      <c r="JEY18" s="383"/>
      <c r="JEZ18" s="383"/>
      <c r="JFA18" s="383"/>
      <c r="JFB18" s="383"/>
      <c r="JFC18" s="383"/>
      <c r="JFD18" s="383"/>
      <c r="JFE18" s="383"/>
      <c r="JFF18" s="383"/>
      <c r="JFG18" s="383"/>
      <c r="JFH18" s="383"/>
      <c r="JFI18" s="383"/>
      <c r="JFJ18" s="383"/>
      <c r="JFK18" s="383"/>
      <c r="JFL18" s="383"/>
      <c r="JFM18" s="383"/>
      <c r="JFN18" s="383"/>
      <c r="JFO18" s="383"/>
      <c r="JFP18" s="383"/>
      <c r="JFQ18" s="383"/>
      <c r="JFR18" s="383"/>
      <c r="JFS18" s="383"/>
      <c r="JFT18" s="383"/>
      <c r="JFU18" s="383"/>
      <c r="JFV18" s="383"/>
      <c r="JFW18" s="383"/>
      <c r="JFX18" s="383"/>
      <c r="JFY18" s="383"/>
      <c r="JFZ18" s="383"/>
      <c r="JGA18" s="383"/>
      <c r="JGB18" s="383"/>
      <c r="JGC18" s="383"/>
      <c r="JGD18" s="383"/>
      <c r="JGE18" s="383"/>
      <c r="JGF18" s="383"/>
      <c r="JGG18" s="383"/>
      <c r="JGH18" s="383"/>
      <c r="JGI18" s="383"/>
      <c r="JGJ18" s="383"/>
      <c r="JGK18" s="383"/>
      <c r="JGL18" s="383"/>
      <c r="JGM18" s="383"/>
      <c r="JGN18" s="383"/>
      <c r="JGO18" s="383"/>
      <c r="JGP18" s="383"/>
      <c r="JGQ18" s="383"/>
      <c r="JGR18" s="383"/>
      <c r="JGS18" s="383"/>
      <c r="JGT18" s="383"/>
      <c r="JGU18" s="383"/>
      <c r="JGV18" s="383"/>
      <c r="JGW18" s="383"/>
      <c r="JGX18" s="383"/>
      <c r="JGY18" s="383"/>
      <c r="JGZ18" s="383"/>
      <c r="JHA18" s="383"/>
      <c r="JHB18" s="383"/>
      <c r="JHC18" s="383"/>
      <c r="JHD18" s="383"/>
      <c r="JHE18" s="383"/>
      <c r="JHF18" s="383"/>
      <c r="JHG18" s="383"/>
      <c r="JHH18" s="383"/>
      <c r="JHI18" s="383"/>
      <c r="JHJ18" s="383"/>
      <c r="JHK18" s="383"/>
      <c r="JHL18" s="383"/>
      <c r="JHM18" s="383"/>
      <c r="JHN18" s="383"/>
      <c r="JHO18" s="383"/>
      <c r="JHP18" s="383"/>
      <c r="JHQ18" s="383"/>
      <c r="JHR18" s="383"/>
      <c r="JHS18" s="383"/>
      <c r="JHT18" s="383"/>
      <c r="JHU18" s="383"/>
      <c r="JHV18" s="383"/>
      <c r="JHW18" s="383"/>
      <c r="JHX18" s="383"/>
      <c r="JHY18" s="383"/>
      <c r="JHZ18" s="383"/>
      <c r="JIA18" s="383"/>
      <c r="JIB18" s="383"/>
      <c r="JIC18" s="383"/>
      <c r="JID18" s="383"/>
      <c r="JIE18" s="383"/>
      <c r="JIF18" s="383"/>
      <c r="JIG18" s="383"/>
      <c r="JIH18" s="383"/>
      <c r="JII18" s="383"/>
      <c r="JIJ18" s="383"/>
      <c r="JIK18" s="383"/>
      <c r="JIL18" s="383"/>
      <c r="JIM18" s="383"/>
      <c r="JIN18" s="383"/>
      <c r="JIO18" s="383"/>
      <c r="JIP18" s="383"/>
      <c r="JIQ18" s="383"/>
      <c r="JIR18" s="383"/>
      <c r="JIS18" s="383"/>
      <c r="JIT18" s="383"/>
      <c r="JIU18" s="383"/>
      <c r="JIV18" s="383"/>
      <c r="JIW18" s="383"/>
      <c r="JIX18" s="383"/>
      <c r="JIY18" s="383"/>
      <c r="JIZ18" s="383"/>
      <c r="JJA18" s="383"/>
      <c r="JJB18" s="383"/>
      <c r="JJC18" s="383"/>
      <c r="JJD18" s="383"/>
      <c r="JJE18" s="383"/>
      <c r="JJF18" s="383"/>
      <c r="JJG18" s="383"/>
      <c r="JJH18" s="383"/>
      <c r="JJI18" s="383"/>
      <c r="JJJ18" s="383"/>
      <c r="JJK18" s="383"/>
      <c r="JJL18" s="383"/>
      <c r="JJM18" s="383"/>
      <c r="JJN18" s="383"/>
      <c r="JJO18" s="383"/>
      <c r="JJP18" s="383"/>
      <c r="JJQ18" s="383"/>
      <c r="JJR18" s="383"/>
      <c r="JJS18" s="383"/>
      <c r="JJT18" s="383"/>
      <c r="JJU18" s="383"/>
      <c r="JJV18" s="383"/>
      <c r="JJW18" s="383"/>
      <c r="JJX18" s="383"/>
      <c r="JJY18" s="383"/>
      <c r="JJZ18" s="383"/>
      <c r="JKA18" s="383"/>
      <c r="JKB18" s="383"/>
      <c r="JKC18" s="383"/>
      <c r="JKD18" s="383"/>
      <c r="JKE18" s="383"/>
      <c r="JKF18" s="383"/>
      <c r="JKG18" s="383"/>
      <c r="JKH18" s="383"/>
      <c r="JKI18" s="383"/>
      <c r="JKJ18" s="383"/>
      <c r="JKK18" s="383"/>
      <c r="JKL18" s="383"/>
      <c r="JKM18" s="383"/>
      <c r="JKN18" s="383"/>
      <c r="JKO18" s="383"/>
      <c r="JKP18" s="383"/>
      <c r="JKQ18" s="383"/>
      <c r="JKR18" s="383"/>
      <c r="JKS18" s="383"/>
      <c r="JKT18" s="383"/>
      <c r="JKU18" s="383"/>
      <c r="JKV18" s="383"/>
      <c r="JKW18" s="383"/>
      <c r="JKX18" s="383"/>
      <c r="JKY18" s="383"/>
      <c r="JKZ18" s="383"/>
      <c r="JLA18" s="383"/>
      <c r="JLB18" s="383"/>
      <c r="JLC18" s="383"/>
      <c r="JLD18" s="383"/>
      <c r="JLE18" s="383"/>
      <c r="JLF18" s="383"/>
      <c r="JLG18" s="383"/>
      <c r="JLH18" s="383"/>
      <c r="JLI18" s="383"/>
      <c r="JLJ18" s="383"/>
      <c r="JLK18" s="383"/>
      <c r="JLL18" s="383"/>
      <c r="JLM18" s="383"/>
      <c r="JLN18" s="383"/>
      <c r="JLO18" s="383"/>
      <c r="JLP18" s="383"/>
      <c r="JLQ18" s="383"/>
      <c r="JLR18" s="383"/>
      <c r="JLS18" s="383"/>
      <c r="JLT18" s="383"/>
      <c r="JLU18" s="383"/>
      <c r="JLV18" s="383"/>
      <c r="JLW18" s="383"/>
      <c r="JLX18" s="383"/>
      <c r="JLY18" s="383"/>
      <c r="JLZ18" s="383"/>
      <c r="JMA18" s="383"/>
      <c r="JMB18" s="383"/>
      <c r="JMC18" s="383"/>
      <c r="JMD18" s="383"/>
      <c r="JME18" s="383"/>
      <c r="JMF18" s="383"/>
      <c r="JMG18" s="383"/>
      <c r="JMH18" s="383"/>
      <c r="JMI18" s="383"/>
      <c r="JMJ18" s="383"/>
      <c r="JMK18" s="383"/>
      <c r="JML18" s="383"/>
      <c r="JMM18" s="383"/>
      <c r="JMN18" s="383"/>
      <c r="JMO18" s="383"/>
      <c r="JMP18" s="383"/>
      <c r="JMQ18" s="383"/>
      <c r="JMR18" s="383"/>
      <c r="JMS18" s="383"/>
      <c r="JMT18" s="383"/>
      <c r="JMU18" s="383"/>
      <c r="JMV18" s="383"/>
      <c r="JMW18" s="383"/>
      <c r="JMX18" s="383"/>
      <c r="JMY18" s="383"/>
      <c r="JMZ18" s="383"/>
      <c r="JNA18" s="383"/>
      <c r="JNB18" s="383"/>
      <c r="JNC18" s="383"/>
      <c r="JND18" s="383"/>
      <c r="JNE18" s="383"/>
      <c r="JNF18" s="383"/>
      <c r="JNG18" s="383"/>
      <c r="JNH18" s="383"/>
      <c r="JNI18" s="383"/>
      <c r="JNJ18" s="383"/>
      <c r="JNK18" s="383"/>
      <c r="JNL18" s="383"/>
      <c r="JNM18" s="383"/>
      <c r="JNN18" s="383"/>
      <c r="JNO18" s="383"/>
      <c r="JNP18" s="383"/>
      <c r="JNQ18" s="383"/>
      <c r="JNR18" s="383"/>
      <c r="JNS18" s="383"/>
      <c r="JNT18" s="383"/>
      <c r="JNU18" s="383"/>
      <c r="JNV18" s="383"/>
      <c r="JNW18" s="383"/>
      <c r="JNX18" s="383"/>
      <c r="JNY18" s="383"/>
      <c r="JNZ18" s="383"/>
      <c r="JOA18" s="383"/>
      <c r="JOB18" s="383"/>
      <c r="JOC18" s="383"/>
      <c r="JOD18" s="383"/>
      <c r="JOE18" s="383"/>
      <c r="JOF18" s="383"/>
      <c r="JOG18" s="383"/>
      <c r="JOH18" s="383"/>
      <c r="JOI18" s="383"/>
      <c r="JOJ18" s="383"/>
      <c r="JOK18" s="383"/>
      <c r="JOL18" s="383"/>
      <c r="JOM18" s="383"/>
      <c r="JON18" s="383"/>
      <c r="JOO18" s="383"/>
      <c r="JOP18" s="383"/>
      <c r="JOQ18" s="383"/>
      <c r="JOR18" s="383"/>
      <c r="JOS18" s="383"/>
      <c r="JOT18" s="383"/>
      <c r="JOU18" s="383"/>
      <c r="JOV18" s="383"/>
      <c r="JOW18" s="383"/>
      <c r="JOX18" s="383"/>
      <c r="JOY18" s="383"/>
      <c r="JOZ18" s="383"/>
      <c r="JPA18" s="383"/>
      <c r="JPB18" s="383"/>
      <c r="JPC18" s="383"/>
      <c r="JPD18" s="383"/>
      <c r="JPE18" s="383"/>
      <c r="JPF18" s="383"/>
      <c r="JPG18" s="383"/>
      <c r="JPH18" s="383"/>
      <c r="JPI18" s="383"/>
      <c r="JPJ18" s="383"/>
      <c r="JPK18" s="383"/>
      <c r="JPL18" s="383"/>
      <c r="JPM18" s="383"/>
      <c r="JPN18" s="383"/>
      <c r="JPO18" s="383"/>
      <c r="JPP18" s="383"/>
      <c r="JPQ18" s="383"/>
      <c r="JPR18" s="383"/>
      <c r="JPS18" s="383"/>
      <c r="JPT18" s="383"/>
      <c r="JPU18" s="383"/>
      <c r="JPV18" s="383"/>
      <c r="JPW18" s="383"/>
      <c r="JPX18" s="383"/>
      <c r="JPY18" s="383"/>
      <c r="JPZ18" s="383"/>
      <c r="JQA18" s="383"/>
      <c r="JQB18" s="383"/>
      <c r="JQC18" s="383"/>
      <c r="JQD18" s="383"/>
      <c r="JQE18" s="383"/>
      <c r="JQF18" s="383"/>
      <c r="JQG18" s="383"/>
      <c r="JQH18" s="383"/>
      <c r="JQI18" s="383"/>
      <c r="JQJ18" s="383"/>
      <c r="JQK18" s="383"/>
      <c r="JQL18" s="383"/>
      <c r="JQM18" s="383"/>
      <c r="JQN18" s="383"/>
      <c r="JQO18" s="383"/>
      <c r="JQP18" s="383"/>
      <c r="JQQ18" s="383"/>
      <c r="JQR18" s="383"/>
      <c r="JQS18" s="383"/>
      <c r="JQT18" s="383"/>
      <c r="JQU18" s="383"/>
      <c r="JQV18" s="383"/>
      <c r="JQW18" s="383"/>
      <c r="JQX18" s="383"/>
      <c r="JQY18" s="383"/>
      <c r="JQZ18" s="383"/>
      <c r="JRA18" s="383"/>
      <c r="JRB18" s="383"/>
      <c r="JRC18" s="383"/>
      <c r="JRD18" s="383"/>
      <c r="JRE18" s="383"/>
      <c r="JRF18" s="383"/>
      <c r="JRG18" s="383"/>
      <c r="JRH18" s="383"/>
      <c r="JRI18" s="383"/>
      <c r="JRJ18" s="383"/>
      <c r="JRK18" s="383"/>
      <c r="JRL18" s="383"/>
      <c r="JRM18" s="383"/>
      <c r="JRN18" s="383"/>
      <c r="JRO18" s="383"/>
      <c r="JRP18" s="383"/>
      <c r="JRQ18" s="383"/>
      <c r="JRR18" s="383"/>
      <c r="JRS18" s="383"/>
      <c r="JRT18" s="383"/>
      <c r="JRU18" s="383"/>
      <c r="JRV18" s="383"/>
      <c r="JRW18" s="383"/>
      <c r="JRX18" s="383"/>
      <c r="JRY18" s="383"/>
      <c r="JRZ18" s="383"/>
      <c r="JSA18" s="383"/>
      <c r="JSB18" s="383"/>
      <c r="JSC18" s="383"/>
      <c r="JSD18" s="383"/>
      <c r="JSE18" s="383"/>
      <c r="JSF18" s="383"/>
      <c r="JSG18" s="383"/>
      <c r="JSH18" s="383"/>
      <c r="JSI18" s="383"/>
      <c r="JSJ18" s="383"/>
      <c r="JSK18" s="383"/>
      <c r="JSL18" s="383"/>
      <c r="JSM18" s="383"/>
      <c r="JSN18" s="383"/>
      <c r="JSO18" s="383"/>
      <c r="JSP18" s="383"/>
      <c r="JSQ18" s="383"/>
      <c r="JSR18" s="383"/>
      <c r="JSS18" s="383"/>
      <c r="JST18" s="383"/>
      <c r="JSU18" s="383"/>
      <c r="JSV18" s="383"/>
      <c r="JSW18" s="383"/>
      <c r="JSX18" s="383"/>
      <c r="JSY18" s="383"/>
      <c r="JSZ18" s="383"/>
      <c r="JTA18" s="383"/>
      <c r="JTB18" s="383"/>
      <c r="JTC18" s="383"/>
      <c r="JTD18" s="383"/>
      <c r="JTE18" s="383"/>
      <c r="JTF18" s="383"/>
      <c r="JTG18" s="383"/>
      <c r="JTH18" s="383"/>
      <c r="JTI18" s="383"/>
      <c r="JTJ18" s="383"/>
      <c r="JTK18" s="383"/>
      <c r="JTL18" s="383"/>
      <c r="JTM18" s="383"/>
      <c r="JTN18" s="383"/>
      <c r="JTO18" s="383"/>
      <c r="JTP18" s="383"/>
      <c r="JTQ18" s="383"/>
      <c r="JTR18" s="383"/>
      <c r="JTS18" s="383"/>
      <c r="JTT18" s="383"/>
      <c r="JTU18" s="383"/>
      <c r="JTV18" s="383"/>
      <c r="JTW18" s="383"/>
      <c r="JTX18" s="383"/>
      <c r="JTY18" s="383"/>
      <c r="JTZ18" s="383"/>
      <c r="JUA18" s="383"/>
      <c r="JUB18" s="383"/>
      <c r="JUC18" s="383"/>
      <c r="JUD18" s="383"/>
      <c r="JUE18" s="383"/>
      <c r="JUF18" s="383"/>
      <c r="JUG18" s="383"/>
      <c r="JUH18" s="383"/>
      <c r="JUI18" s="383"/>
      <c r="JUJ18" s="383"/>
      <c r="JUK18" s="383"/>
      <c r="JUL18" s="383"/>
      <c r="JUM18" s="383"/>
      <c r="JUN18" s="383"/>
      <c r="JUO18" s="383"/>
      <c r="JUP18" s="383"/>
      <c r="JUQ18" s="383"/>
      <c r="JUR18" s="383"/>
      <c r="JUS18" s="383"/>
      <c r="JUT18" s="383"/>
      <c r="JUU18" s="383"/>
      <c r="JUV18" s="383"/>
      <c r="JUW18" s="383"/>
      <c r="JUX18" s="383"/>
      <c r="JUY18" s="383"/>
      <c r="JUZ18" s="383"/>
      <c r="JVA18" s="383"/>
      <c r="JVB18" s="383"/>
      <c r="JVC18" s="383"/>
      <c r="JVD18" s="383"/>
      <c r="JVE18" s="383"/>
      <c r="JVF18" s="383"/>
      <c r="JVG18" s="383"/>
      <c r="JVH18" s="383"/>
      <c r="JVI18" s="383"/>
      <c r="JVJ18" s="383"/>
      <c r="JVK18" s="383"/>
      <c r="JVL18" s="383"/>
      <c r="JVM18" s="383"/>
      <c r="JVN18" s="383"/>
      <c r="JVO18" s="383"/>
      <c r="JVP18" s="383"/>
      <c r="JVQ18" s="383"/>
      <c r="JVR18" s="383"/>
      <c r="JVS18" s="383"/>
      <c r="JVT18" s="383"/>
      <c r="JVU18" s="383"/>
      <c r="JVV18" s="383"/>
      <c r="JVW18" s="383"/>
      <c r="JVX18" s="383"/>
      <c r="JVY18" s="383"/>
      <c r="JVZ18" s="383"/>
      <c r="JWA18" s="383"/>
      <c r="JWB18" s="383"/>
      <c r="JWC18" s="383"/>
      <c r="JWD18" s="383"/>
      <c r="JWE18" s="383"/>
      <c r="JWF18" s="383"/>
      <c r="JWG18" s="383"/>
      <c r="JWH18" s="383"/>
      <c r="JWI18" s="383"/>
      <c r="JWJ18" s="383"/>
      <c r="JWK18" s="383"/>
      <c r="JWL18" s="383"/>
      <c r="JWM18" s="383"/>
      <c r="JWN18" s="383"/>
      <c r="JWO18" s="383"/>
      <c r="JWP18" s="383"/>
      <c r="JWQ18" s="383"/>
      <c r="JWR18" s="383"/>
      <c r="JWS18" s="383"/>
      <c r="JWT18" s="383"/>
      <c r="JWU18" s="383"/>
      <c r="JWV18" s="383"/>
      <c r="JWW18" s="383"/>
      <c r="JWX18" s="383"/>
      <c r="JWY18" s="383"/>
      <c r="JWZ18" s="383"/>
      <c r="JXA18" s="383"/>
      <c r="JXB18" s="383"/>
      <c r="JXC18" s="383"/>
      <c r="JXD18" s="383"/>
      <c r="JXE18" s="383"/>
      <c r="JXF18" s="383"/>
      <c r="JXG18" s="383"/>
      <c r="JXH18" s="383"/>
      <c r="JXI18" s="383"/>
      <c r="JXJ18" s="383"/>
      <c r="JXK18" s="383"/>
      <c r="JXL18" s="383"/>
      <c r="JXM18" s="383"/>
      <c r="JXN18" s="383"/>
      <c r="JXO18" s="383"/>
      <c r="JXP18" s="383"/>
      <c r="JXQ18" s="383"/>
      <c r="JXR18" s="383"/>
      <c r="JXS18" s="383"/>
      <c r="JXT18" s="383"/>
      <c r="JXU18" s="383"/>
      <c r="JXV18" s="383"/>
      <c r="JXW18" s="383"/>
      <c r="JXX18" s="383"/>
      <c r="JXY18" s="383"/>
      <c r="JXZ18" s="383"/>
      <c r="JYA18" s="383"/>
      <c r="JYB18" s="383"/>
      <c r="JYC18" s="383"/>
      <c r="JYD18" s="383"/>
      <c r="JYE18" s="383"/>
      <c r="JYF18" s="383"/>
      <c r="JYG18" s="383"/>
      <c r="JYH18" s="383"/>
      <c r="JYI18" s="383"/>
      <c r="JYJ18" s="383"/>
      <c r="JYK18" s="383"/>
      <c r="JYL18" s="383"/>
      <c r="JYM18" s="383"/>
      <c r="JYN18" s="383"/>
      <c r="JYO18" s="383"/>
      <c r="JYP18" s="383"/>
      <c r="JYQ18" s="383"/>
      <c r="JYR18" s="383"/>
      <c r="JYS18" s="383"/>
      <c r="JYT18" s="383"/>
      <c r="JYU18" s="383"/>
      <c r="JYV18" s="383"/>
      <c r="JYW18" s="383"/>
      <c r="JYX18" s="383"/>
      <c r="JYY18" s="383"/>
      <c r="JYZ18" s="383"/>
      <c r="JZA18" s="383"/>
      <c r="JZB18" s="383"/>
      <c r="JZC18" s="383"/>
      <c r="JZD18" s="383"/>
      <c r="JZE18" s="383"/>
      <c r="JZF18" s="383"/>
      <c r="JZG18" s="383"/>
      <c r="JZH18" s="383"/>
      <c r="JZI18" s="383"/>
      <c r="JZJ18" s="383"/>
      <c r="JZK18" s="383"/>
      <c r="JZL18" s="383"/>
      <c r="JZM18" s="383"/>
      <c r="JZN18" s="383"/>
      <c r="JZO18" s="383"/>
      <c r="JZP18" s="383"/>
      <c r="JZQ18" s="383"/>
      <c r="JZR18" s="383"/>
      <c r="JZS18" s="383"/>
      <c r="JZT18" s="383"/>
      <c r="JZU18" s="383"/>
      <c r="JZV18" s="383"/>
      <c r="JZW18" s="383"/>
      <c r="JZX18" s="383"/>
      <c r="JZY18" s="383"/>
      <c r="JZZ18" s="383"/>
      <c r="KAA18" s="383"/>
      <c r="KAB18" s="383"/>
      <c r="KAC18" s="383"/>
      <c r="KAD18" s="383"/>
      <c r="KAE18" s="383"/>
      <c r="KAF18" s="383"/>
      <c r="KAG18" s="383"/>
      <c r="KAH18" s="383"/>
      <c r="KAI18" s="383"/>
      <c r="KAJ18" s="383"/>
      <c r="KAK18" s="383"/>
      <c r="KAL18" s="383"/>
      <c r="KAM18" s="383"/>
      <c r="KAN18" s="383"/>
      <c r="KAO18" s="383"/>
      <c r="KAP18" s="383"/>
      <c r="KAQ18" s="383"/>
      <c r="KAR18" s="383"/>
      <c r="KAS18" s="383"/>
      <c r="KAT18" s="383"/>
      <c r="KAU18" s="383"/>
      <c r="KAV18" s="383"/>
      <c r="KAW18" s="383"/>
      <c r="KAX18" s="383"/>
      <c r="KAY18" s="383"/>
      <c r="KAZ18" s="383"/>
      <c r="KBA18" s="383"/>
      <c r="KBB18" s="383"/>
      <c r="KBC18" s="383"/>
      <c r="KBD18" s="383"/>
      <c r="KBE18" s="383"/>
      <c r="KBF18" s="383"/>
      <c r="KBG18" s="383"/>
      <c r="KBH18" s="383"/>
      <c r="KBI18" s="383"/>
      <c r="KBJ18" s="383"/>
      <c r="KBK18" s="383"/>
      <c r="KBL18" s="383"/>
      <c r="KBM18" s="383"/>
      <c r="KBN18" s="383"/>
      <c r="KBO18" s="383"/>
      <c r="KBP18" s="383"/>
      <c r="KBQ18" s="383"/>
      <c r="KBR18" s="383"/>
      <c r="KBS18" s="383"/>
      <c r="KBT18" s="383"/>
      <c r="KBU18" s="383"/>
      <c r="KBV18" s="383"/>
      <c r="KBW18" s="383"/>
      <c r="KBX18" s="383"/>
      <c r="KBY18" s="383"/>
      <c r="KBZ18" s="383"/>
      <c r="KCA18" s="383"/>
      <c r="KCB18" s="383"/>
      <c r="KCC18" s="383"/>
      <c r="KCD18" s="383"/>
      <c r="KCE18" s="383"/>
      <c r="KCF18" s="383"/>
      <c r="KCG18" s="383"/>
      <c r="KCH18" s="383"/>
      <c r="KCI18" s="383"/>
      <c r="KCJ18" s="383"/>
      <c r="KCK18" s="383"/>
      <c r="KCL18" s="383"/>
      <c r="KCM18" s="383"/>
      <c r="KCN18" s="383"/>
      <c r="KCO18" s="383"/>
      <c r="KCP18" s="383"/>
      <c r="KCQ18" s="383"/>
      <c r="KCR18" s="383"/>
      <c r="KCS18" s="383"/>
      <c r="KCT18" s="383"/>
      <c r="KCU18" s="383"/>
      <c r="KCV18" s="383"/>
      <c r="KCW18" s="383"/>
      <c r="KCX18" s="383"/>
      <c r="KCY18" s="383"/>
      <c r="KCZ18" s="383"/>
      <c r="KDA18" s="383"/>
      <c r="KDB18" s="383"/>
      <c r="KDC18" s="383"/>
      <c r="KDD18" s="383"/>
      <c r="KDE18" s="383"/>
      <c r="KDF18" s="383"/>
      <c r="KDG18" s="383"/>
      <c r="KDH18" s="383"/>
      <c r="KDI18" s="383"/>
      <c r="KDJ18" s="383"/>
      <c r="KDK18" s="383"/>
      <c r="KDL18" s="383"/>
      <c r="KDM18" s="383"/>
      <c r="KDN18" s="383"/>
      <c r="KDO18" s="383"/>
      <c r="KDP18" s="383"/>
      <c r="KDQ18" s="383"/>
      <c r="KDR18" s="383"/>
      <c r="KDS18" s="383"/>
      <c r="KDT18" s="383"/>
      <c r="KDU18" s="383"/>
      <c r="KDV18" s="383"/>
      <c r="KDW18" s="383"/>
      <c r="KDX18" s="383"/>
      <c r="KDY18" s="383"/>
      <c r="KDZ18" s="383"/>
      <c r="KEA18" s="383"/>
      <c r="KEB18" s="383"/>
      <c r="KEC18" s="383"/>
      <c r="KED18" s="383"/>
      <c r="KEE18" s="383"/>
      <c r="KEF18" s="383"/>
      <c r="KEG18" s="383"/>
      <c r="KEH18" s="383"/>
      <c r="KEI18" s="383"/>
      <c r="KEJ18" s="383"/>
      <c r="KEK18" s="383"/>
      <c r="KEL18" s="383"/>
      <c r="KEM18" s="383"/>
      <c r="KEN18" s="383"/>
      <c r="KEO18" s="383"/>
      <c r="KEP18" s="383"/>
      <c r="KEQ18" s="383"/>
      <c r="KER18" s="383"/>
      <c r="KES18" s="383"/>
      <c r="KET18" s="383"/>
      <c r="KEU18" s="383"/>
      <c r="KEV18" s="383"/>
      <c r="KEW18" s="383"/>
      <c r="KEX18" s="383"/>
      <c r="KEY18" s="383"/>
      <c r="KEZ18" s="383"/>
      <c r="KFA18" s="383"/>
      <c r="KFB18" s="383"/>
      <c r="KFC18" s="383"/>
      <c r="KFD18" s="383"/>
      <c r="KFE18" s="383"/>
      <c r="KFF18" s="383"/>
      <c r="KFG18" s="383"/>
      <c r="KFH18" s="383"/>
      <c r="KFI18" s="383"/>
      <c r="KFJ18" s="383"/>
      <c r="KFK18" s="383"/>
      <c r="KFL18" s="383"/>
      <c r="KFM18" s="383"/>
      <c r="KFN18" s="383"/>
      <c r="KFO18" s="383"/>
      <c r="KFP18" s="383"/>
      <c r="KFQ18" s="383"/>
      <c r="KFR18" s="383"/>
      <c r="KFS18" s="383"/>
      <c r="KFT18" s="383"/>
      <c r="KFU18" s="383"/>
      <c r="KFV18" s="383"/>
      <c r="KFW18" s="383"/>
      <c r="KFX18" s="383"/>
      <c r="KFY18" s="383"/>
      <c r="KFZ18" s="383"/>
      <c r="KGA18" s="383"/>
      <c r="KGB18" s="383"/>
      <c r="KGC18" s="383"/>
      <c r="KGD18" s="383"/>
      <c r="KGE18" s="383"/>
      <c r="KGF18" s="383"/>
      <c r="KGG18" s="383"/>
      <c r="KGH18" s="383"/>
      <c r="KGI18" s="383"/>
      <c r="KGJ18" s="383"/>
      <c r="KGK18" s="383"/>
      <c r="KGL18" s="383"/>
      <c r="KGM18" s="383"/>
      <c r="KGN18" s="383"/>
      <c r="KGO18" s="383"/>
      <c r="KGP18" s="383"/>
      <c r="KGQ18" s="383"/>
      <c r="KGR18" s="383"/>
      <c r="KGS18" s="383"/>
      <c r="KGT18" s="383"/>
      <c r="KGU18" s="383"/>
      <c r="KGV18" s="383"/>
      <c r="KGW18" s="383"/>
      <c r="KGX18" s="383"/>
      <c r="KGY18" s="383"/>
      <c r="KGZ18" s="383"/>
      <c r="KHA18" s="383"/>
      <c r="KHB18" s="383"/>
      <c r="KHC18" s="383"/>
      <c r="KHD18" s="383"/>
      <c r="KHE18" s="383"/>
      <c r="KHF18" s="383"/>
      <c r="KHG18" s="383"/>
      <c r="KHH18" s="383"/>
      <c r="KHI18" s="383"/>
      <c r="KHJ18" s="383"/>
      <c r="KHK18" s="383"/>
      <c r="KHL18" s="383"/>
      <c r="KHM18" s="383"/>
      <c r="KHN18" s="383"/>
      <c r="KHO18" s="383"/>
      <c r="KHP18" s="383"/>
      <c r="KHQ18" s="383"/>
      <c r="KHR18" s="383"/>
      <c r="KHS18" s="383"/>
      <c r="KHT18" s="383"/>
      <c r="KHU18" s="383"/>
      <c r="KHV18" s="383"/>
      <c r="KHW18" s="383"/>
      <c r="KHX18" s="383"/>
      <c r="KHY18" s="383"/>
      <c r="KHZ18" s="383"/>
      <c r="KIA18" s="383"/>
      <c r="KIB18" s="383"/>
      <c r="KIC18" s="383"/>
      <c r="KID18" s="383"/>
      <c r="KIE18" s="383"/>
      <c r="KIF18" s="383"/>
      <c r="KIG18" s="383"/>
      <c r="KIH18" s="383"/>
      <c r="KII18" s="383"/>
      <c r="KIJ18" s="383"/>
      <c r="KIK18" s="383"/>
      <c r="KIL18" s="383"/>
      <c r="KIM18" s="383"/>
      <c r="KIN18" s="383"/>
      <c r="KIO18" s="383"/>
      <c r="KIP18" s="383"/>
      <c r="KIQ18" s="383"/>
      <c r="KIR18" s="383"/>
      <c r="KIS18" s="383"/>
      <c r="KIT18" s="383"/>
      <c r="KIU18" s="383"/>
      <c r="KIV18" s="383"/>
      <c r="KIW18" s="383"/>
      <c r="KIX18" s="383"/>
      <c r="KIY18" s="383"/>
      <c r="KIZ18" s="383"/>
      <c r="KJA18" s="383"/>
      <c r="KJB18" s="383"/>
      <c r="KJC18" s="383"/>
      <c r="KJD18" s="383"/>
      <c r="KJE18" s="383"/>
      <c r="KJF18" s="383"/>
      <c r="KJG18" s="383"/>
      <c r="KJH18" s="383"/>
      <c r="KJI18" s="383"/>
      <c r="KJJ18" s="383"/>
      <c r="KJK18" s="383"/>
      <c r="KJL18" s="383"/>
      <c r="KJM18" s="383"/>
      <c r="KJN18" s="383"/>
      <c r="KJO18" s="383"/>
      <c r="KJP18" s="383"/>
      <c r="KJQ18" s="383"/>
      <c r="KJR18" s="383"/>
      <c r="KJS18" s="383"/>
      <c r="KJT18" s="383"/>
      <c r="KJU18" s="383"/>
      <c r="KJV18" s="383"/>
      <c r="KJW18" s="383"/>
      <c r="KJX18" s="383"/>
      <c r="KJY18" s="383"/>
      <c r="KJZ18" s="383"/>
      <c r="KKA18" s="383"/>
      <c r="KKB18" s="383"/>
      <c r="KKC18" s="383"/>
      <c r="KKD18" s="383"/>
      <c r="KKE18" s="383"/>
      <c r="KKF18" s="383"/>
      <c r="KKG18" s="383"/>
      <c r="KKH18" s="383"/>
      <c r="KKI18" s="383"/>
      <c r="KKJ18" s="383"/>
      <c r="KKK18" s="383"/>
      <c r="KKL18" s="383"/>
      <c r="KKM18" s="383"/>
      <c r="KKN18" s="383"/>
      <c r="KKO18" s="383"/>
      <c r="KKP18" s="383"/>
      <c r="KKQ18" s="383"/>
      <c r="KKR18" s="383"/>
      <c r="KKS18" s="383"/>
      <c r="KKT18" s="383"/>
      <c r="KKU18" s="383"/>
      <c r="KKV18" s="383"/>
      <c r="KKW18" s="383"/>
      <c r="KKX18" s="383"/>
      <c r="KKY18" s="383"/>
      <c r="KKZ18" s="383"/>
      <c r="KLA18" s="383"/>
      <c r="KLB18" s="383"/>
      <c r="KLC18" s="383"/>
      <c r="KLD18" s="383"/>
      <c r="KLE18" s="383"/>
      <c r="KLF18" s="383"/>
      <c r="KLG18" s="383"/>
      <c r="KLH18" s="383"/>
      <c r="KLI18" s="383"/>
      <c r="KLJ18" s="383"/>
      <c r="KLK18" s="383"/>
      <c r="KLL18" s="383"/>
      <c r="KLM18" s="383"/>
      <c r="KLN18" s="383"/>
      <c r="KLO18" s="383"/>
      <c r="KLP18" s="383"/>
      <c r="KLQ18" s="383"/>
      <c r="KLR18" s="383"/>
      <c r="KLS18" s="383"/>
      <c r="KLT18" s="383"/>
      <c r="KLU18" s="383"/>
      <c r="KLV18" s="383"/>
      <c r="KLW18" s="383"/>
      <c r="KLX18" s="383"/>
      <c r="KLY18" s="383"/>
      <c r="KLZ18" s="383"/>
      <c r="KMA18" s="383"/>
      <c r="KMB18" s="383"/>
      <c r="KMC18" s="383"/>
      <c r="KMD18" s="383"/>
      <c r="KME18" s="383"/>
      <c r="KMF18" s="383"/>
      <c r="KMG18" s="383"/>
      <c r="KMH18" s="383"/>
      <c r="KMI18" s="383"/>
      <c r="KMJ18" s="383"/>
      <c r="KMK18" s="383"/>
      <c r="KML18" s="383"/>
      <c r="KMM18" s="383"/>
      <c r="KMN18" s="383"/>
      <c r="KMO18" s="383"/>
      <c r="KMP18" s="383"/>
      <c r="KMQ18" s="383"/>
      <c r="KMR18" s="383"/>
      <c r="KMS18" s="383"/>
      <c r="KMT18" s="383"/>
      <c r="KMU18" s="383"/>
      <c r="KMV18" s="383"/>
      <c r="KMW18" s="383"/>
      <c r="KMX18" s="383"/>
      <c r="KMY18" s="383"/>
      <c r="KMZ18" s="383"/>
      <c r="KNA18" s="383"/>
      <c r="KNB18" s="383"/>
      <c r="KNC18" s="383"/>
      <c r="KND18" s="383"/>
      <c r="KNE18" s="383"/>
      <c r="KNF18" s="383"/>
      <c r="KNG18" s="383"/>
      <c r="KNH18" s="383"/>
      <c r="KNI18" s="383"/>
      <c r="KNJ18" s="383"/>
      <c r="KNK18" s="383"/>
      <c r="KNL18" s="383"/>
      <c r="KNM18" s="383"/>
      <c r="KNN18" s="383"/>
      <c r="KNO18" s="383"/>
      <c r="KNP18" s="383"/>
      <c r="KNQ18" s="383"/>
      <c r="KNR18" s="383"/>
      <c r="KNS18" s="383"/>
      <c r="KNT18" s="383"/>
      <c r="KNU18" s="383"/>
      <c r="KNV18" s="383"/>
      <c r="KNW18" s="383"/>
      <c r="KNX18" s="383"/>
      <c r="KNY18" s="383"/>
      <c r="KNZ18" s="383"/>
      <c r="KOA18" s="383"/>
      <c r="KOB18" s="383"/>
      <c r="KOC18" s="383"/>
      <c r="KOD18" s="383"/>
      <c r="KOE18" s="383"/>
      <c r="KOF18" s="383"/>
      <c r="KOG18" s="383"/>
      <c r="KOH18" s="383"/>
      <c r="KOI18" s="383"/>
      <c r="KOJ18" s="383"/>
      <c r="KOK18" s="383"/>
      <c r="KOL18" s="383"/>
      <c r="KOM18" s="383"/>
      <c r="KON18" s="383"/>
      <c r="KOO18" s="383"/>
      <c r="KOP18" s="383"/>
      <c r="KOQ18" s="383"/>
      <c r="KOR18" s="383"/>
      <c r="KOS18" s="383"/>
      <c r="KOT18" s="383"/>
      <c r="KOU18" s="383"/>
      <c r="KOV18" s="383"/>
      <c r="KOW18" s="383"/>
      <c r="KOX18" s="383"/>
      <c r="KOY18" s="383"/>
      <c r="KOZ18" s="383"/>
      <c r="KPA18" s="383"/>
      <c r="KPB18" s="383"/>
      <c r="KPC18" s="383"/>
      <c r="KPD18" s="383"/>
      <c r="KPE18" s="383"/>
      <c r="KPF18" s="383"/>
      <c r="KPG18" s="383"/>
      <c r="KPH18" s="383"/>
      <c r="KPI18" s="383"/>
      <c r="KPJ18" s="383"/>
      <c r="KPK18" s="383"/>
      <c r="KPL18" s="383"/>
      <c r="KPM18" s="383"/>
      <c r="KPN18" s="383"/>
      <c r="KPO18" s="383"/>
      <c r="KPP18" s="383"/>
      <c r="KPQ18" s="383"/>
      <c r="KPR18" s="383"/>
      <c r="KPS18" s="383"/>
      <c r="KPT18" s="383"/>
      <c r="KPU18" s="383"/>
      <c r="KPV18" s="383"/>
      <c r="KPW18" s="383"/>
      <c r="KPX18" s="383"/>
      <c r="KPY18" s="383"/>
      <c r="KPZ18" s="383"/>
      <c r="KQA18" s="383"/>
      <c r="KQB18" s="383"/>
      <c r="KQC18" s="383"/>
      <c r="KQD18" s="383"/>
      <c r="KQE18" s="383"/>
      <c r="KQF18" s="383"/>
      <c r="KQG18" s="383"/>
      <c r="KQH18" s="383"/>
      <c r="KQI18" s="383"/>
      <c r="KQJ18" s="383"/>
      <c r="KQK18" s="383"/>
      <c r="KQL18" s="383"/>
      <c r="KQM18" s="383"/>
      <c r="KQN18" s="383"/>
      <c r="KQO18" s="383"/>
      <c r="KQP18" s="383"/>
      <c r="KQQ18" s="383"/>
      <c r="KQR18" s="383"/>
      <c r="KQS18" s="383"/>
      <c r="KQT18" s="383"/>
      <c r="KQU18" s="383"/>
      <c r="KQV18" s="383"/>
      <c r="KQW18" s="383"/>
      <c r="KQX18" s="383"/>
      <c r="KQY18" s="383"/>
      <c r="KQZ18" s="383"/>
      <c r="KRA18" s="383"/>
      <c r="KRB18" s="383"/>
      <c r="KRC18" s="383"/>
      <c r="KRD18" s="383"/>
      <c r="KRE18" s="383"/>
      <c r="KRF18" s="383"/>
      <c r="KRG18" s="383"/>
      <c r="KRH18" s="383"/>
      <c r="KRI18" s="383"/>
      <c r="KRJ18" s="383"/>
      <c r="KRK18" s="383"/>
      <c r="KRL18" s="383"/>
      <c r="KRM18" s="383"/>
      <c r="KRN18" s="383"/>
      <c r="KRO18" s="383"/>
      <c r="KRP18" s="383"/>
      <c r="KRQ18" s="383"/>
      <c r="KRR18" s="383"/>
      <c r="KRS18" s="383"/>
      <c r="KRT18" s="383"/>
      <c r="KRU18" s="383"/>
      <c r="KRV18" s="383"/>
      <c r="KRW18" s="383"/>
      <c r="KRX18" s="383"/>
      <c r="KRY18" s="383"/>
      <c r="KRZ18" s="383"/>
      <c r="KSA18" s="383"/>
      <c r="KSB18" s="383"/>
      <c r="KSC18" s="383"/>
      <c r="KSD18" s="383"/>
      <c r="KSE18" s="383"/>
      <c r="KSF18" s="383"/>
      <c r="KSG18" s="383"/>
      <c r="KSH18" s="383"/>
      <c r="KSI18" s="383"/>
      <c r="KSJ18" s="383"/>
      <c r="KSK18" s="383"/>
      <c r="KSL18" s="383"/>
      <c r="KSM18" s="383"/>
      <c r="KSN18" s="383"/>
      <c r="KSO18" s="383"/>
      <c r="KSP18" s="383"/>
      <c r="KSQ18" s="383"/>
      <c r="KSR18" s="383"/>
      <c r="KSS18" s="383"/>
      <c r="KST18" s="383"/>
      <c r="KSU18" s="383"/>
      <c r="KSV18" s="383"/>
      <c r="KSW18" s="383"/>
      <c r="KSX18" s="383"/>
      <c r="KSY18" s="383"/>
      <c r="KSZ18" s="383"/>
      <c r="KTA18" s="383"/>
      <c r="KTB18" s="383"/>
      <c r="KTC18" s="383"/>
      <c r="KTD18" s="383"/>
      <c r="KTE18" s="383"/>
      <c r="KTF18" s="383"/>
      <c r="KTG18" s="383"/>
      <c r="KTH18" s="383"/>
      <c r="KTI18" s="383"/>
      <c r="KTJ18" s="383"/>
      <c r="KTK18" s="383"/>
      <c r="KTL18" s="383"/>
      <c r="KTM18" s="383"/>
      <c r="KTN18" s="383"/>
      <c r="KTO18" s="383"/>
      <c r="KTP18" s="383"/>
      <c r="KTQ18" s="383"/>
      <c r="KTR18" s="383"/>
      <c r="KTS18" s="383"/>
      <c r="KTT18" s="383"/>
      <c r="KTU18" s="383"/>
      <c r="KTV18" s="383"/>
      <c r="KTW18" s="383"/>
      <c r="KTX18" s="383"/>
      <c r="KTY18" s="383"/>
      <c r="KTZ18" s="383"/>
      <c r="KUA18" s="383"/>
      <c r="KUB18" s="383"/>
      <c r="KUC18" s="383"/>
      <c r="KUD18" s="383"/>
      <c r="KUE18" s="383"/>
      <c r="KUF18" s="383"/>
      <c r="KUG18" s="383"/>
      <c r="KUH18" s="383"/>
      <c r="KUI18" s="383"/>
      <c r="KUJ18" s="383"/>
      <c r="KUK18" s="383"/>
      <c r="KUL18" s="383"/>
      <c r="KUM18" s="383"/>
      <c r="KUN18" s="383"/>
      <c r="KUO18" s="383"/>
      <c r="KUP18" s="383"/>
      <c r="KUQ18" s="383"/>
      <c r="KUR18" s="383"/>
      <c r="KUS18" s="383"/>
      <c r="KUT18" s="383"/>
      <c r="KUU18" s="383"/>
      <c r="KUV18" s="383"/>
      <c r="KUW18" s="383"/>
      <c r="KUX18" s="383"/>
      <c r="KUY18" s="383"/>
      <c r="KUZ18" s="383"/>
      <c r="KVA18" s="383"/>
      <c r="KVB18" s="383"/>
      <c r="KVC18" s="383"/>
      <c r="KVD18" s="383"/>
      <c r="KVE18" s="383"/>
      <c r="KVF18" s="383"/>
      <c r="KVG18" s="383"/>
      <c r="KVH18" s="383"/>
      <c r="KVI18" s="383"/>
      <c r="KVJ18" s="383"/>
      <c r="KVK18" s="383"/>
      <c r="KVL18" s="383"/>
      <c r="KVM18" s="383"/>
      <c r="KVN18" s="383"/>
      <c r="KVO18" s="383"/>
      <c r="KVP18" s="383"/>
      <c r="KVQ18" s="383"/>
      <c r="KVR18" s="383"/>
      <c r="KVS18" s="383"/>
      <c r="KVT18" s="383"/>
      <c r="KVU18" s="383"/>
      <c r="KVV18" s="383"/>
      <c r="KVW18" s="383"/>
      <c r="KVX18" s="383"/>
      <c r="KVY18" s="383"/>
      <c r="KVZ18" s="383"/>
      <c r="KWA18" s="383"/>
      <c r="KWB18" s="383"/>
      <c r="KWC18" s="383"/>
      <c r="KWD18" s="383"/>
      <c r="KWE18" s="383"/>
      <c r="KWF18" s="383"/>
      <c r="KWG18" s="383"/>
      <c r="KWH18" s="383"/>
      <c r="KWI18" s="383"/>
      <c r="KWJ18" s="383"/>
      <c r="KWK18" s="383"/>
      <c r="KWL18" s="383"/>
      <c r="KWM18" s="383"/>
      <c r="KWN18" s="383"/>
      <c r="KWO18" s="383"/>
      <c r="KWP18" s="383"/>
      <c r="KWQ18" s="383"/>
      <c r="KWR18" s="383"/>
      <c r="KWS18" s="383"/>
      <c r="KWT18" s="383"/>
      <c r="KWU18" s="383"/>
      <c r="KWV18" s="383"/>
      <c r="KWW18" s="383"/>
      <c r="KWX18" s="383"/>
      <c r="KWY18" s="383"/>
      <c r="KWZ18" s="383"/>
      <c r="KXA18" s="383"/>
      <c r="KXB18" s="383"/>
      <c r="KXC18" s="383"/>
      <c r="KXD18" s="383"/>
      <c r="KXE18" s="383"/>
      <c r="KXF18" s="383"/>
      <c r="KXG18" s="383"/>
      <c r="KXH18" s="383"/>
      <c r="KXI18" s="383"/>
      <c r="KXJ18" s="383"/>
      <c r="KXK18" s="383"/>
      <c r="KXL18" s="383"/>
      <c r="KXM18" s="383"/>
      <c r="KXN18" s="383"/>
      <c r="KXO18" s="383"/>
      <c r="KXP18" s="383"/>
      <c r="KXQ18" s="383"/>
      <c r="KXR18" s="383"/>
      <c r="KXS18" s="383"/>
      <c r="KXT18" s="383"/>
      <c r="KXU18" s="383"/>
      <c r="KXV18" s="383"/>
      <c r="KXW18" s="383"/>
      <c r="KXX18" s="383"/>
      <c r="KXY18" s="383"/>
      <c r="KXZ18" s="383"/>
      <c r="KYA18" s="383"/>
      <c r="KYB18" s="383"/>
      <c r="KYC18" s="383"/>
      <c r="KYD18" s="383"/>
      <c r="KYE18" s="383"/>
      <c r="KYF18" s="383"/>
      <c r="KYG18" s="383"/>
      <c r="KYH18" s="383"/>
      <c r="KYI18" s="383"/>
      <c r="KYJ18" s="383"/>
      <c r="KYK18" s="383"/>
      <c r="KYL18" s="383"/>
      <c r="KYM18" s="383"/>
      <c r="KYN18" s="383"/>
      <c r="KYO18" s="383"/>
      <c r="KYP18" s="383"/>
      <c r="KYQ18" s="383"/>
      <c r="KYR18" s="383"/>
      <c r="KYS18" s="383"/>
      <c r="KYT18" s="383"/>
      <c r="KYU18" s="383"/>
      <c r="KYV18" s="383"/>
      <c r="KYW18" s="383"/>
      <c r="KYX18" s="383"/>
      <c r="KYY18" s="383"/>
      <c r="KYZ18" s="383"/>
      <c r="KZA18" s="383"/>
      <c r="KZB18" s="383"/>
      <c r="KZC18" s="383"/>
      <c r="KZD18" s="383"/>
      <c r="KZE18" s="383"/>
      <c r="KZF18" s="383"/>
      <c r="KZG18" s="383"/>
      <c r="KZH18" s="383"/>
      <c r="KZI18" s="383"/>
      <c r="KZJ18" s="383"/>
      <c r="KZK18" s="383"/>
      <c r="KZL18" s="383"/>
      <c r="KZM18" s="383"/>
      <c r="KZN18" s="383"/>
      <c r="KZO18" s="383"/>
      <c r="KZP18" s="383"/>
      <c r="KZQ18" s="383"/>
      <c r="KZR18" s="383"/>
      <c r="KZS18" s="383"/>
      <c r="KZT18" s="383"/>
      <c r="KZU18" s="383"/>
      <c r="KZV18" s="383"/>
      <c r="KZW18" s="383"/>
      <c r="KZX18" s="383"/>
      <c r="KZY18" s="383"/>
      <c r="KZZ18" s="383"/>
      <c r="LAA18" s="383"/>
      <c r="LAB18" s="383"/>
      <c r="LAC18" s="383"/>
      <c r="LAD18" s="383"/>
      <c r="LAE18" s="383"/>
      <c r="LAF18" s="383"/>
      <c r="LAG18" s="383"/>
      <c r="LAH18" s="383"/>
      <c r="LAI18" s="383"/>
      <c r="LAJ18" s="383"/>
      <c r="LAK18" s="383"/>
      <c r="LAL18" s="383"/>
      <c r="LAM18" s="383"/>
      <c r="LAN18" s="383"/>
      <c r="LAO18" s="383"/>
      <c r="LAP18" s="383"/>
      <c r="LAQ18" s="383"/>
      <c r="LAR18" s="383"/>
      <c r="LAS18" s="383"/>
      <c r="LAT18" s="383"/>
      <c r="LAU18" s="383"/>
      <c r="LAV18" s="383"/>
      <c r="LAW18" s="383"/>
      <c r="LAX18" s="383"/>
      <c r="LAY18" s="383"/>
      <c r="LAZ18" s="383"/>
      <c r="LBA18" s="383"/>
      <c r="LBB18" s="383"/>
      <c r="LBC18" s="383"/>
      <c r="LBD18" s="383"/>
      <c r="LBE18" s="383"/>
      <c r="LBF18" s="383"/>
      <c r="LBG18" s="383"/>
      <c r="LBH18" s="383"/>
      <c r="LBI18" s="383"/>
      <c r="LBJ18" s="383"/>
      <c r="LBK18" s="383"/>
      <c r="LBL18" s="383"/>
      <c r="LBM18" s="383"/>
      <c r="LBN18" s="383"/>
      <c r="LBO18" s="383"/>
      <c r="LBP18" s="383"/>
      <c r="LBQ18" s="383"/>
      <c r="LBR18" s="383"/>
      <c r="LBS18" s="383"/>
      <c r="LBT18" s="383"/>
      <c r="LBU18" s="383"/>
      <c r="LBV18" s="383"/>
      <c r="LBW18" s="383"/>
      <c r="LBX18" s="383"/>
      <c r="LBY18" s="383"/>
      <c r="LBZ18" s="383"/>
      <c r="LCA18" s="383"/>
      <c r="LCB18" s="383"/>
      <c r="LCC18" s="383"/>
      <c r="LCD18" s="383"/>
      <c r="LCE18" s="383"/>
      <c r="LCF18" s="383"/>
      <c r="LCG18" s="383"/>
      <c r="LCH18" s="383"/>
      <c r="LCI18" s="383"/>
      <c r="LCJ18" s="383"/>
      <c r="LCK18" s="383"/>
      <c r="LCL18" s="383"/>
      <c r="LCM18" s="383"/>
      <c r="LCN18" s="383"/>
      <c r="LCO18" s="383"/>
      <c r="LCP18" s="383"/>
      <c r="LCQ18" s="383"/>
      <c r="LCR18" s="383"/>
      <c r="LCS18" s="383"/>
      <c r="LCT18" s="383"/>
      <c r="LCU18" s="383"/>
      <c r="LCV18" s="383"/>
      <c r="LCW18" s="383"/>
      <c r="LCX18" s="383"/>
      <c r="LCY18" s="383"/>
      <c r="LCZ18" s="383"/>
      <c r="LDA18" s="383"/>
      <c r="LDB18" s="383"/>
      <c r="LDC18" s="383"/>
      <c r="LDD18" s="383"/>
      <c r="LDE18" s="383"/>
      <c r="LDF18" s="383"/>
      <c r="LDG18" s="383"/>
      <c r="LDH18" s="383"/>
      <c r="LDI18" s="383"/>
      <c r="LDJ18" s="383"/>
      <c r="LDK18" s="383"/>
      <c r="LDL18" s="383"/>
      <c r="LDM18" s="383"/>
      <c r="LDN18" s="383"/>
      <c r="LDO18" s="383"/>
      <c r="LDP18" s="383"/>
      <c r="LDQ18" s="383"/>
      <c r="LDR18" s="383"/>
      <c r="LDS18" s="383"/>
      <c r="LDT18" s="383"/>
      <c r="LDU18" s="383"/>
      <c r="LDV18" s="383"/>
      <c r="LDW18" s="383"/>
      <c r="LDX18" s="383"/>
      <c r="LDY18" s="383"/>
      <c r="LDZ18" s="383"/>
      <c r="LEA18" s="383"/>
      <c r="LEB18" s="383"/>
      <c r="LEC18" s="383"/>
      <c r="LED18" s="383"/>
      <c r="LEE18" s="383"/>
      <c r="LEF18" s="383"/>
      <c r="LEG18" s="383"/>
      <c r="LEH18" s="383"/>
      <c r="LEI18" s="383"/>
      <c r="LEJ18" s="383"/>
      <c r="LEK18" s="383"/>
      <c r="LEL18" s="383"/>
      <c r="LEM18" s="383"/>
      <c r="LEN18" s="383"/>
      <c r="LEO18" s="383"/>
      <c r="LEP18" s="383"/>
      <c r="LEQ18" s="383"/>
      <c r="LER18" s="383"/>
      <c r="LES18" s="383"/>
      <c r="LET18" s="383"/>
      <c r="LEU18" s="383"/>
      <c r="LEV18" s="383"/>
      <c r="LEW18" s="383"/>
      <c r="LEX18" s="383"/>
      <c r="LEY18" s="383"/>
      <c r="LEZ18" s="383"/>
      <c r="LFA18" s="383"/>
      <c r="LFB18" s="383"/>
      <c r="LFC18" s="383"/>
      <c r="LFD18" s="383"/>
      <c r="LFE18" s="383"/>
      <c r="LFF18" s="383"/>
      <c r="LFG18" s="383"/>
      <c r="LFH18" s="383"/>
      <c r="LFI18" s="383"/>
      <c r="LFJ18" s="383"/>
      <c r="LFK18" s="383"/>
      <c r="LFL18" s="383"/>
      <c r="LFM18" s="383"/>
      <c r="LFN18" s="383"/>
      <c r="LFO18" s="383"/>
      <c r="LFP18" s="383"/>
      <c r="LFQ18" s="383"/>
      <c r="LFR18" s="383"/>
      <c r="LFS18" s="383"/>
      <c r="LFT18" s="383"/>
      <c r="LFU18" s="383"/>
      <c r="LFV18" s="383"/>
      <c r="LFW18" s="383"/>
      <c r="LFX18" s="383"/>
      <c r="LFY18" s="383"/>
      <c r="LFZ18" s="383"/>
      <c r="LGA18" s="383"/>
      <c r="LGB18" s="383"/>
      <c r="LGC18" s="383"/>
      <c r="LGD18" s="383"/>
      <c r="LGE18" s="383"/>
      <c r="LGF18" s="383"/>
      <c r="LGG18" s="383"/>
      <c r="LGH18" s="383"/>
      <c r="LGI18" s="383"/>
      <c r="LGJ18" s="383"/>
      <c r="LGK18" s="383"/>
      <c r="LGL18" s="383"/>
      <c r="LGM18" s="383"/>
      <c r="LGN18" s="383"/>
      <c r="LGO18" s="383"/>
      <c r="LGP18" s="383"/>
      <c r="LGQ18" s="383"/>
      <c r="LGR18" s="383"/>
      <c r="LGS18" s="383"/>
      <c r="LGT18" s="383"/>
      <c r="LGU18" s="383"/>
      <c r="LGV18" s="383"/>
      <c r="LGW18" s="383"/>
      <c r="LGX18" s="383"/>
      <c r="LGY18" s="383"/>
      <c r="LGZ18" s="383"/>
      <c r="LHA18" s="383"/>
      <c r="LHB18" s="383"/>
      <c r="LHC18" s="383"/>
      <c r="LHD18" s="383"/>
      <c r="LHE18" s="383"/>
      <c r="LHF18" s="383"/>
      <c r="LHG18" s="383"/>
      <c r="LHH18" s="383"/>
      <c r="LHI18" s="383"/>
      <c r="LHJ18" s="383"/>
      <c r="LHK18" s="383"/>
      <c r="LHL18" s="383"/>
      <c r="LHM18" s="383"/>
      <c r="LHN18" s="383"/>
      <c r="LHO18" s="383"/>
      <c r="LHP18" s="383"/>
      <c r="LHQ18" s="383"/>
      <c r="LHR18" s="383"/>
      <c r="LHS18" s="383"/>
      <c r="LHT18" s="383"/>
      <c r="LHU18" s="383"/>
      <c r="LHV18" s="383"/>
      <c r="LHW18" s="383"/>
      <c r="LHX18" s="383"/>
      <c r="LHY18" s="383"/>
      <c r="LHZ18" s="383"/>
      <c r="LIA18" s="383"/>
      <c r="LIB18" s="383"/>
      <c r="LIC18" s="383"/>
      <c r="LID18" s="383"/>
      <c r="LIE18" s="383"/>
      <c r="LIF18" s="383"/>
      <c r="LIG18" s="383"/>
      <c r="LIH18" s="383"/>
      <c r="LII18" s="383"/>
      <c r="LIJ18" s="383"/>
      <c r="LIK18" s="383"/>
      <c r="LIL18" s="383"/>
      <c r="LIM18" s="383"/>
      <c r="LIN18" s="383"/>
      <c r="LIO18" s="383"/>
      <c r="LIP18" s="383"/>
      <c r="LIQ18" s="383"/>
      <c r="LIR18" s="383"/>
      <c r="LIS18" s="383"/>
      <c r="LIT18" s="383"/>
      <c r="LIU18" s="383"/>
      <c r="LIV18" s="383"/>
      <c r="LIW18" s="383"/>
      <c r="LIX18" s="383"/>
      <c r="LIY18" s="383"/>
      <c r="LIZ18" s="383"/>
      <c r="LJA18" s="383"/>
      <c r="LJB18" s="383"/>
      <c r="LJC18" s="383"/>
      <c r="LJD18" s="383"/>
      <c r="LJE18" s="383"/>
      <c r="LJF18" s="383"/>
      <c r="LJG18" s="383"/>
      <c r="LJH18" s="383"/>
      <c r="LJI18" s="383"/>
      <c r="LJJ18" s="383"/>
      <c r="LJK18" s="383"/>
      <c r="LJL18" s="383"/>
      <c r="LJM18" s="383"/>
      <c r="LJN18" s="383"/>
      <c r="LJO18" s="383"/>
      <c r="LJP18" s="383"/>
      <c r="LJQ18" s="383"/>
      <c r="LJR18" s="383"/>
      <c r="LJS18" s="383"/>
      <c r="LJT18" s="383"/>
      <c r="LJU18" s="383"/>
      <c r="LJV18" s="383"/>
      <c r="LJW18" s="383"/>
      <c r="LJX18" s="383"/>
      <c r="LJY18" s="383"/>
      <c r="LJZ18" s="383"/>
      <c r="LKA18" s="383"/>
      <c r="LKB18" s="383"/>
      <c r="LKC18" s="383"/>
      <c r="LKD18" s="383"/>
      <c r="LKE18" s="383"/>
      <c r="LKF18" s="383"/>
      <c r="LKG18" s="383"/>
      <c r="LKH18" s="383"/>
      <c r="LKI18" s="383"/>
      <c r="LKJ18" s="383"/>
      <c r="LKK18" s="383"/>
      <c r="LKL18" s="383"/>
      <c r="LKM18" s="383"/>
      <c r="LKN18" s="383"/>
      <c r="LKO18" s="383"/>
      <c r="LKP18" s="383"/>
      <c r="LKQ18" s="383"/>
      <c r="LKR18" s="383"/>
      <c r="LKS18" s="383"/>
      <c r="LKT18" s="383"/>
      <c r="LKU18" s="383"/>
      <c r="LKV18" s="383"/>
      <c r="LKW18" s="383"/>
      <c r="LKX18" s="383"/>
      <c r="LKY18" s="383"/>
      <c r="LKZ18" s="383"/>
      <c r="LLA18" s="383"/>
      <c r="LLB18" s="383"/>
      <c r="LLC18" s="383"/>
      <c r="LLD18" s="383"/>
      <c r="LLE18" s="383"/>
      <c r="LLF18" s="383"/>
      <c r="LLG18" s="383"/>
      <c r="LLH18" s="383"/>
      <c r="LLI18" s="383"/>
      <c r="LLJ18" s="383"/>
      <c r="LLK18" s="383"/>
      <c r="LLL18" s="383"/>
      <c r="LLM18" s="383"/>
      <c r="LLN18" s="383"/>
      <c r="LLO18" s="383"/>
      <c r="LLP18" s="383"/>
      <c r="LLQ18" s="383"/>
      <c r="LLR18" s="383"/>
      <c r="LLS18" s="383"/>
      <c r="LLT18" s="383"/>
      <c r="LLU18" s="383"/>
      <c r="LLV18" s="383"/>
      <c r="LLW18" s="383"/>
      <c r="LLX18" s="383"/>
      <c r="LLY18" s="383"/>
      <c r="LLZ18" s="383"/>
      <c r="LMA18" s="383"/>
      <c r="LMB18" s="383"/>
      <c r="LMC18" s="383"/>
      <c r="LMD18" s="383"/>
      <c r="LME18" s="383"/>
      <c r="LMF18" s="383"/>
      <c r="LMG18" s="383"/>
      <c r="LMH18" s="383"/>
      <c r="LMI18" s="383"/>
      <c r="LMJ18" s="383"/>
      <c r="LMK18" s="383"/>
      <c r="LML18" s="383"/>
      <c r="LMM18" s="383"/>
      <c r="LMN18" s="383"/>
      <c r="LMO18" s="383"/>
      <c r="LMP18" s="383"/>
      <c r="LMQ18" s="383"/>
      <c r="LMR18" s="383"/>
      <c r="LMS18" s="383"/>
      <c r="LMT18" s="383"/>
      <c r="LMU18" s="383"/>
      <c r="LMV18" s="383"/>
      <c r="LMW18" s="383"/>
      <c r="LMX18" s="383"/>
      <c r="LMY18" s="383"/>
      <c r="LMZ18" s="383"/>
      <c r="LNA18" s="383"/>
      <c r="LNB18" s="383"/>
      <c r="LNC18" s="383"/>
      <c r="LND18" s="383"/>
      <c r="LNE18" s="383"/>
      <c r="LNF18" s="383"/>
      <c r="LNG18" s="383"/>
      <c r="LNH18" s="383"/>
      <c r="LNI18" s="383"/>
      <c r="LNJ18" s="383"/>
      <c r="LNK18" s="383"/>
      <c r="LNL18" s="383"/>
      <c r="LNM18" s="383"/>
      <c r="LNN18" s="383"/>
      <c r="LNO18" s="383"/>
      <c r="LNP18" s="383"/>
      <c r="LNQ18" s="383"/>
      <c r="LNR18" s="383"/>
      <c r="LNS18" s="383"/>
      <c r="LNT18" s="383"/>
      <c r="LNU18" s="383"/>
      <c r="LNV18" s="383"/>
      <c r="LNW18" s="383"/>
      <c r="LNX18" s="383"/>
      <c r="LNY18" s="383"/>
      <c r="LNZ18" s="383"/>
      <c r="LOA18" s="383"/>
      <c r="LOB18" s="383"/>
      <c r="LOC18" s="383"/>
      <c r="LOD18" s="383"/>
      <c r="LOE18" s="383"/>
      <c r="LOF18" s="383"/>
      <c r="LOG18" s="383"/>
      <c r="LOH18" s="383"/>
      <c r="LOI18" s="383"/>
      <c r="LOJ18" s="383"/>
      <c r="LOK18" s="383"/>
      <c r="LOL18" s="383"/>
      <c r="LOM18" s="383"/>
      <c r="LON18" s="383"/>
      <c r="LOO18" s="383"/>
      <c r="LOP18" s="383"/>
      <c r="LOQ18" s="383"/>
      <c r="LOR18" s="383"/>
      <c r="LOS18" s="383"/>
      <c r="LOT18" s="383"/>
      <c r="LOU18" s="383"/>
      <c r="LOV18" s="383"/>
      <c r="LOW18" s="383"/>
      <c r="LOX18" s="383"/>
      <c r="LOY18" s="383"/>
      <c r="LOZ18" s="383"/>
      <c r="LPA18" s="383"/>
      <c r="LPB18" s="383"/>
      <c r="LPC18" s="383"/>
      <c r="LPD18" s="383"/>
      <c r="LPE18" s="383"/>
      <c r="LPF18" s="383"/>
      <c r="LPG18" s="383"/>
      <c r="LPH18" s="383"/>
      <c r="LPI18" s="383"/>
      <c r="LPJ18" s="383"/>
      <c r="LPK18" s="383"/>
      <c r="LPL18" s="383"/>
      <c r="LPM18" s="383"/>
      <c r="LPN18" s="383"/>
      <c r="LPO18" s="383"/>
      <c r="LPP18" s="383"/>
      <c r="LPQ18" s="383"/>
      <c r="LPR18" s="383"/>
      <c r="LPS18" s="383"/>
      <c r="LPT18" s="383"/>
      <c r="LPU18" s="383"/>
      <c r="LPV18" s="383"/>
      <c r="LPW18" s="383"/>
      <c r="LPX18" s="383"/>
      <c r="LPY18" s="383"/>
      <c r="LPZ18" s="383"/>
      <c r="LQA18" s="383"/>
      <c r="LQB18" s="383"/>
      <c r="LQC18" s="383"/>
      <c r="LQD18" s="383"/>
      <c r="LQE18" s="383"/>
      <c r="LQF18" s="383"/>
      <c r="LQG18" s="383"/>
      <c r="LQH18" s="383"/>
      <c r="LQI18" s="383"/>
      <c r="LQJ18" s="383"/>
      <c r="LQK18" s="383"/>
      <c r="LQL18" s="383"/>
      <c r="LQM18" s="383"/>
      <c r="LQN18" s="383"/>
      <c r="LQO18" s="383"/>
      <c r="LQP18" s="383"/>
      <c r="LQQ18" s="383"/>
      <c r="LQR18" s="383"/>
      <c r="LQS18" s="383"/>
      <c r="LQT18" s="383"/>
      <c r="LQU18" s="383"/>
      <c r="LQV18" s="383"/>
      <c r="LQW18" s="383"/>
      <c r="LQX18" s="383"/>
      <c r="LQY18" s="383"/>
      <c r="LQZ18" s="383"/>
      <c r="LRA18" s="383"/>
      <c r="LRB18" s="383"/>
      <c r="LRC18" s="383"/>
      <c r="LRD18" s="383"/>
      <c r="LRE18" s="383"/>
      <c r="LRF18" s="383"/>
      <c r="LRG18" s="383"/>
      <c r="LRH18" s="383"/>
      <c r="LRI18" s="383"/>
      <c r="LRJ18" s="383"/>
      <c r="LRK18" s="383"/>
      <c r="LRL18" s="383"/>
      <c r="LRM18" s="383"/>
      <c r="LRN18" s="383"/>
      <c r="LRO18" s="383"/>
      <c r="LRP18" s="383"/>
      <c r="LRQ18" s="383"/>
      <c r="LRR18" s="383"/>
      <c r="LRS18" s="383"/>
      <c r="LRT18" s="383"/>
      <c r="LRU18" s="383"/>
      <c r="LRV18" s="383"/>
      <c r="LRW18" s="383"/>
      <c r="LRX18" s="383"/>
      <c r="LRY18" s="383"/>
      <c r="LRZ18" s="383"/>
      <c r="LSA18" s="383"/>
      <c r="LSB18" s="383"/>
      <c r="LSC18" s="383"/>
      <c r="LSD18" s="383"/>
      <c r="LSE18" s="383"/>
      <c r="LSF18" s="383"/>
      <c r="LSG18" s="383"/>
      <c r="LSH18" s="383"/>
      <c r="LSI18" s="383"/>
      <c r="LSJ18" s="383"/>
      <c r="LSK18" s="383"/>
      <c r="LSL18" s="383"/>
      <c r="LSM18" s="383"/>
      <c r="LSN18" s="383"/>
      <c r="LSO18" s="383"/>
      <c r="LSP18" s="383"/>
      <c r="LSQ18" s="383"/>
      <c r="LSR18" s="383"/>
      <c r="LSS18" s="383"/>
      <c r="LST18" s="383"/>
      <c r="LSU18" s="383"/>
      <c r="LSV18" s="383"/>
      <c r="LSW18" s="383"/>
      <c r="LSX18" s="383"/>
      <c r="LSY18" s="383"/>
      <c r="LSZ18" s="383"/>
      <c r="LTA18" s="383"/>
      <c r="LTB18" s="383"/>
      <c r="LTC18" s="383"/>
      <c r="LTD18" s="383"/>
      <c r="LTE18" s="383"/>
      <c r="LTF18" s="383"/>
      <c r="LTG18" s="383"/>
      <c r="LTH18" s="383"/>
      <c r="LTI18" s="383"/>
      <c r="LTJ18" s="383"/>
      <c r="LTK18" s="383"/>
      <c r="LTL18" s="383"/>
      <c r="LTM18" s="383"/>
      <c r="LTN18" s="383"/>
      <c r="LTO18" s="383"/>
      <c r="LTP18" s="383"/>
      <c r="LTQ18" s="383"/>
      <c r="LTR18" s="383"/>
      <c r="LTS18" s="383"/>
      <c r="LTT18" s="383"/>
      <c r="LTU18" s="383"/>
      <c r="LTV18" s="383"/>
      <c r="LTW18" s="383"/>
      <c r="LTX18" s="383"/>
      <c r="LTY18" s="383"/>
      <c r="LTZ18" s="383"/>
      <c r="LUA18" s="383"/>
      <c r="LUB18" s="383"/>
      <c r="LUC18" s="383"/>
      <c r="LUD18" s="383"/>
      <c r="LUE18" s="383"/>
      <c r="LUF18" s="383"/>
      <c r="LUG18" s="383"/>
      <c r="LUH18" s="383"/>
      <c r="LUI18" s="383"/>
      <c r="LUJ18" s="383"/>
      <c r="LUK18" s="383"/>
      <c r="LUL18" s="383"/>
      <c r="LUM18" s="383"/>
      <c r="LUN18" s="383"/>
      <c r="LUO18" s="383"/>
      <c r="LUP18" s="383"/>
      <c r="LUQ18" s="383"/>
      <c r="LUR18" s="383"/>
      <c r="LUS18" s="383"/>
      <c r="LUT18" s="383"/>
      <c r="LUU18" s="383"/>
      <c r="LUV18" s="383"/>
      <c r="LUW18" s="383"/>
      <c r="LUX18" s="383"/>
      <c r="LUY18" s="383"/>
      <c r="LUZ18" s="383"/>
      <c r="LVA18" s="383"/>
      <c r="LVB18" s="383"/>
      <c r="LVC18" s="383"/>
      <c r="LVD18" s="383"/>
      <c r="LVE18" s="383"/>
      <c r="LVF18" s="383"/>
      <c r="LVG18" s="383"/>
      <c r="LVH18" s="383"/>
      <c r="LVI18" s="383"/>
      <c r="LVJ18" s="383"/>
      <c r="LVK18" s="383"/>
      <c r="LVL18" s="383"/>
      <c r="LVM18" s="383"/>
      <c r="LVN18" s="383"/>
      <c r="LVO18" s="383"/>
      <c r="LVP18" s="383"/>
      <c r="LVQ18" s="383"/>
      <c r="LVR18" s="383"/>
      <c r="LVS18" s="383"/>
      <c r="LVT18" s="383"/>
      <c r="LVU18" s="383"/>
      <c r="LVV18" s="383"/>
      <c r="LVW18" s="383"/>
      <c r="LVX18" s="383"/>
      <c r="LVY18" s="383"/>
      <c r="LVZ18" s="383"/>
      <c r="LWA18" s="383"/>
      <c r="LWB18" s="383"/>
      <c r="LWC18" s="383"/>
      <c r="LWD18" s="383"/>
      <c r="LWE18" s="383"/>
      <c r="LWF18" s="383"/>
      <c r="LWG18" s="383"/>
      <c r="LWH18" s="383"/>
      <c r="LWI18" s="383"/>
      <c r="LWJ18" s="383"/>
      <c r="LWK18" s="383"/>
      <c r="LWL18" s="383"/>
      <c r="LWM18" s="383"/>
      <c r="LWN18" s="383"/>
      <c r="LWO18" s="383"/>
      <c r="LWP18" s="383"/>
      <c r="LWQ18" s="383"/>
      <c r="LWR18" s="383"/>
      <c r="LWS18" s="383"/>
      <c r="LWT18" s="383"/>
      <c r="LWU18" s="383"/>
      <c r="LWV18" s="383"/>
      <c r="LWW18" s="383"/>
      <c r="LWX18" s="383"/>
      <c r="LWY18" s="383"/>
      <c r="LWZ18" s="383"/>
      <c r="LXA18" s="383"/>
      <c r="LXB18" s="383"/>
      <c r="LXC18" s="383"/>
      <c r="LXD18" s="383"/>
      <c r="LXE18" s="383"/>
      <c r="LXF18" s="383"/>
      <c r="LXG18" s="383"/>
      <c r="LXH18" s="383"/>
      <c r="LXI18" s="383"/>
      <c r="LXJ18" s="383"/>
      <c r="LXK18" s="383"/>
      <c r="LXL18" s="383"/>
      <c r="LXM18" s="383"/>
      <c r="LXN18" s="383"/>
      <c r="LXO18" s="383"/>
      <c r="LXP18" s="383"/>
      <c r="LXQ18" s="383"/>
      <c r="LXR18" s="383"/>
      <c r="LXS18" s="383"/>
      <c r="LXT18" s="383"/>
      <c r="LXU18" s="383"/>
      <c r="LXV18" s="383"/>
      <c r="LXW18" s="383"/>
      <c r="LXX18" s="383"/>
      <c r="LXY18" s="383"/>
      <c r="LXZ18" s="383"/>
      <c r="LYA18" s="383"/>
      <c r="LYB18" s="383"/>
      <c r="LYC18" s="383"/>
      <c r="LYD18" s="383"/>
      <c r="LYE18" s="383"/>
      <c r="LYF18" s="383"/>
      <c r="LYG18" s="383"/>
      <c r="LYH18" s="383"/>
      <c r="LYI18" s="383"/>
      <c r="LYJ18" s="383"/>
      <c r="LYK18" s="383"/>
      <c r="LYL18" s="383"/>
      <c r="LYM18" s="383"/>
      <c r="LYN18" s="383"/>
      <c r="LYO18" s="383"/>
      <c r="LYP18" s="383"/>
      <c r="LYQ18" s="383"/>
      <c r="LYR18" s="383"/>
      <c r="LYS18" s="383"/>
      <c r="LYT18" s="383"/>
      <c r="LYU18" s="383"/>
      <c r="LYV18" s="383"/>
      <c r="LYW18" s="383"/>
      <c r="LYX18" s="383"/>
      <c r="LYY18" s="383"/>
      <c r="LYZ18" s="383"/>
      <c r="LZA18" s="383"/>
      <c r="LZB18" s="383"/>
      <c r="LZC18" s="383"/>
      <c r="LZD18" s="383"/>
      <c r="LZE18" s="383"/>
      <c r="LZF18" s="383"/>
      <c r="LZG18" s="383"/>
      <c r="LZH18" s="383"/>
      <c r="LZI18" s="383"/>
      <c r="LZJ18" s="383"/>
      <c r="LZK18" s="383"/>
      <c r="LZL18" s="383"/>
      <c r="LZM18" s="383"/>
      <c r="LZN18" s="383"/>
      <c r="LZO18" s="383"/>
      <c r="LZP18" s="383"/>
      <c r="LZQ18" s="383"/>
      <c r="LZR18" s="383"/>
      <c r="LZS18" s="383"/>
      <c r="LZT18" s="383"/>
      <c r="LZU18" s="383"/>
      <c r="LZV18" s="383"/>
      <c r="LZW18" s="383"/>
      <c r="LZX18" s="383"/>
      <c r="LZY18" s="383"/>
      <c r="LZZ18" s="383"/>
      <c r="MAA18" s="383"/>
      <c r="MAB18" s="383"/>
      <c r="MAC18" s="383"/>
      <c r="MAD18" s="383"/>
      <c r="MAE18" s="383"/>
      <c r="MAF18" s="383"/>
      <c r="MAG18" s="383"/>
      <c r="MAH18" s="383"/>
      <c r="MAI18" s="383"/>
      <c r="MAJ18" s="383"/>
      <c r="MAK18" s="383"/>
      <c r="MAL18" s="383"/>
      <c r="MAM18" s="383"/>
      <c r="MAN18" s="383"/>
      <c r="MAO18" s="383"/>
      <c r="MAP18" s="383"/>
      <c r="MAQ18" s="383"/>
      <c r="MAR18" s="383"/>
      <c r="MAS18" s="383"/>
      <c r="MAT18" s="383"/>
      <c r="MAU18" s="383"/>
      <c r="MAV18" s="383"/>
      <c r="MAW18" s="383"/>
      <c r="MAX18" s="383"/>
      <c r="MAY18" s="383"/>
      <c r="MAZ18" s="383"/>
      <c r="MBA18" s="383"/>
      <c r="MBB18" s="383"/>
      <c r="MBC18" s="383"/>
      <c r="MBD18" s="383"/>
      <c r="MBE18" s="383"/>
      <c r="MBF18" s="383"/>
      <c r="MBG18" s="383"/>
      <c r="MBH18" s="383"/>
      <c r="MBI18" s="383"/>
      <c r="MBJ18" s="383"/>
      <c r="MBK18" s="383"/>
      <c r="MBL18" s="383"/>
      <c r="MBM18" s="383"/>
      <c r="MBN18" s="383"/>
      <c r="MBO18" s="383"/>
      <c r="MBP18" s="383"/>
      <c r="MBQ18" s="383"/>
      <c r="MBR18" s="383"/>
      <c r="MBS18" s="383"/>
      <c r="MBT18" s="383"/>
      <c r="MBU18" s="383"/>
      <c r="MBV18" s="383"/>
      <c r="MBW18" s="383"/>
      <c r="MBX18" s="383"/>
      <c r="MBY18" s="383"/>
      <c r="MBZ18" s="383"/>
      <c r="MCA18" s="383"/>
      <c r="MCB18" s="383"/>
      <c r="MCC18" s="383"/>
      <c r="MCD18" s="383"/>
      <c r="MCE18" s="383"/>
      <c r="MCF18" s="383"/>
      <c r="MCG18" s="383"/>
      <c r="MCH18" s="383"/>
      <c r="MCI18" s="383"/>
      <c r="MCJ18" s="383"/>
      <c r="MCK18" s="383"/>
      <c r="MCL18" s="383"/>
      <c r="MCM18" s="383"/>
      <c r="MCN18" s="383"/>
      <c r="MCO18" s="383"/>
      <c r="MCP18" s="383"/>
      <c r="MCQ18" s="383"/>
      <c r="MCR18" s="383"/>
      <c r="MCS18" s="383"/>
      <c r="MCT18" s="383"/>
      <c r="MCU18" s="383"/>
      <c r="MCV18" s="383"/>
      <c r="MCW18" s="383"/>
      <c r="MCX18" s="383"/>
      <c r="MCY18" s="383"/>
      <c r="MCZ18" s="383"/>
      <c r="MDA18" s="383"/>
      <c r="MDB18" s="383"/>
      <c r="MDC18" s="383"/>
      <c r="MDD18" s="383"/>
      <c r="MDE18" s="383"/>
      <c r="MDF18" s="383"/>
      <c r="MDG18" s="383"/>
      <c r="MDH18" s="383"/>
      <c r="MDI18" s="383"/>
      <c r="MDJ18" s="383"/>
      <c r="MDK18" s="383"/>
      <c r="MDL18" s="383"/>
      <c r="MDM18" s="383"/>
      <c r="MDN18" s="383"/>
      <c r="MDO18" s="383"/>
      <c r="MDP18" s="383"/>
      <c r="MDQ18" s="383"/>
      <c r="MDR18" s="383"/>
      <c r="MDS18" s="383"/>
      <c r="MDT18" s="383"/>
      <c r="MDU18" s="383"/>
      <c r="MDV18" s="383"/>
      <c r="MDW18" s="383"/>
      <c r="MDX18" s="383"/>
      <c r="MDY18" s="383"/>
      <c r="MDZ18" s="383"/>
      <c r="MEA18" s="383"/>
      <c r="MEB18" s="383"/>
      <c r="MEC18" s="383"/>
      <c r="MED18" s="383"/>
      <c r="MEE18" s="383"/>
      <c r="MEF18" s="383"/>
      <c r="MEG18" s="383"/>
      <c r="MEH18" s="383"/>
      <c r="MEI18" s="383"/>
      <c r="MEJ18" s="383"/>
      <c r="MEK18" s="383"/>
      <c r="MEL18" s="383"/>
      <c r="MEM18" s="383"/>
      <c r="MEN18" s="383"/>
      <c r="MEO18" s="383"/>
      <c r="MEP18" s="383"/>
      <c r="MEQ18" s="383"/>
      <c r="MER18" s="383"/>
      <c r="MES18" s="383"/>
      <c r="MET18" s="383"/>
      <c r="MEU18" s="383"/>
      <c r="MEV18" s="383"/>
      <c r="MEW18" s="383"/>
      <c r="MEX18" s="383"/>
      <c r="MEY18" s="383"/>
      <c r="MEZ18" s="383"/>
      <c r="MFA18" s="383"/>
      <c r="MFB18" s="383"/>
      <c r="MFC18" s="383"/>
      <c r="MFD18" s="383"/>
      <c r="MFE18" s="383"/>
      <c r="MFF18" s="383"/>
      <c r="MFG18" s="383"/>
      <c r="MFH18" s="383"/>
      <c r="MFI18" s="383"/>
      <c r="MFJ18" s="383"/>
      <c r="MFK18" s="383"/>
      <c r="MFL18" s="383"/>
      <c r="MFM18" s="383"/>
      <c r="MFN18" s="383"/>
      <c r="MFO18" s="383"/>
      <c r="MFP18" s="383"/>
      <c r="MFQ18" s="383"/>
      <c r="MFR18" s="383"/>
      <c r="MFS18" s="383"/>
      <c r="MFT18" s="383"/>
      <c r="MFU18" s="383"/>
      <c r="MFV18" s="383"/>
      <c r="MFW18" s="383"/>
      <c r="MFX18" s="383"/>
      <c r="MFY18" s="383"/>
      <c r="MFZ18" s="383"/>
      <c r="MGA18" s="383"/>
      <c r="MGB18" s="383"/>
      <c r="MGC18" s="383"/>
      <c r="MGD18" s="383"/>
      <c r="MGE18" s="383"/>
      <c r="MGF18" s="383"/>
      <c r="MGG18" s="383"/>
      <c r="MGH18" s="383"/>
      <c r="MGI18" s="383"/>
      <c r="MGJ18" s="383"/>
      <c r="MGK18" s="383"/>
      <c r="MGL18" s="383"/>
      <c r="MGM18" s="383"/>
      <c r="MGN18" s="383"/>
      <c r="MGO18" s="383"/>
      <c r="MGP18" s="383"/>
      <c r="MGQ18" s="383"/>
      <c r="MGR18" s="383"/>
      <c r="MGS18" s="383"/>
      <c r="MGT18" s="383"/>
      <c r="MGU18" s="383"/>
      <c r="MGV18" s="383"/>
      <c r="MGW18" s="383"/>
      <c r="MGX18" s="383"/>
      <c r="MGY18" s="383"/>
      <c r="MGZ18" s="383"/>
      <c r="MHA18" s="383"/>
      <c r="MHB18" s="383"/>
      <c r="MHC18" s="383"/>
      <c r="MHD18" s="383"/>
      <c r="MHE18" s="383"/>
      <c r="MHF18" s="383"/>
      <c r="MHG18" s="383"/>
      <c r="MHH18" s="383"/>
      <c r="MHI18" s="383"/>
      <c r="MHJ18" s="383"/>
      <c r="MHK18" s="383"/>
      <c r="MHL18" s="383"/>
      <c r="MHM18" s="383"/>
      <c r="MHN18" s="383"/>
      <c r="MHO18" s="383"/>
      <c r="MHP18" s="383"/>
      <c r="MHQ18" s="383"/>
      <c r="MHR18" s="383"/>
      <c r="MHS18" s="383"/>
      <c r="MHT18" s="383"/>
      <c r="MHU18" s="383"/>
      <c r="MHV18" s="383"/>
      <c r="MHW18" s="383"/>
      <c r="MHX18" s="383"/>
      <c r="MHY18" s="383"/>
      <c r="MHZ18" s="383"/>
      <c r="MIA18" s="383"/>
      <c r="MIB18" s="383"/>
      <c r="MIC18" s="383"/>
      <c r="MID18" s="383"/>
      <c r="MIE18" s="383"/>
      <c r="MIF18" s="383"/>
      <c r="MIG18" s="383"/>
      <c r="MIH18" s="383"/>
      <c r="MII18" s="383"/>
      <c r="MIJ18" s="383"/>
      <c r="MIK18" s="383"/>
      <c r="MIL18" s="383"/>
      <c r="MIM18" s="383"/>
      <c r="MIN18" s="383"/>
      <c r="MIO18" s="383"/>
      <c r="MIP18" s="383"/>
      <c r="MIQ18" s="383"/>
      <c r="MIR18" s="383"/>
      <c r="MIS18" s="383"/>
      <c r="MIT18" s="383"/>
      <c r="MIU18" s="383"/>
      <c r="MIV18" s="383"/>
      <c r="MIW18" s="383"/>
      <c r="MIX18" s="383"/>
      <c r="MIY18" s="383"/>
      <c r="MIZ18" s="383"/>
      <c r="MJA18" s="383"/>
      <c r="MJB18" s="383"/>
      <c r="MJC18" s="383"/>
      <c r="MJD18" s="383"/>
      <c r="MJE18" s="383"/>
      <c r="MJF18" s="383"/>
      <c r="MJG18" s="383"/>
      <c r="MJH18" s="383"/>
      <c r="MJI18" s="383"/>
      <c r="MJJ18" s="383"/>
      <c r="MJK18" s="383"/>
      <c r="MJL18" s="383"/>
      <c r="MJM18" s="383"/>
      <c r="MJN18" s="383"/>
      <c r="MJO18" s="383"/>
      <c r="MJP18" s="383"/>
      <c r="MJQ18" s="383"/>
      <c r="MJR18" s="383"/>
      <c r="MJS18" s="383"/>
      <c r="MJT18" s="383"/>
      <c r="MJU18" s="383"/>
      <c r="MJV18" s="383"/>
      <c r="MJW18" s="383"/>
      <c r="MJX18" s="383"/>
      <c r="MJY18" s="383"/>
      <c r="MJZ18" s="383"/>
      <c r="MKA18" s="383"/>
      <c r="MKB18" s="383"/>
      <c r="MKC18" s="383"/>
      <c r="MKD18" s="383"/>
      <c r="MKE18" s="383"/>
      <c r="MKF18" s="383"/>
      <c r="MKG18" s="383"/>
      <c r="MKH18" s="383"/>
      <c r="MKI18" s="383"/>
      <c r="MKJ18" s="383"/>
      <c r="MKK18" s="383"/>
      <c r="MKL18" s="383"/>
      <c r="MKM18" s="383"/>
      <c r="MKN18" s="383"/>
      <c r="MKO18" s="383"/>
      <c r="MKP18" s="383"/>
      <c r="MKQ18" s="383"/>
      <c r="MKR18" s="383"/>
      <c r="MKS18" s="383"/>
      <c r="MKT18" s="383"/>
      <c r="MKU18" s="383"/>
      <c r="MKV18" s="383"/>
      <c r="MKW18" s="383"/>
      <c r="MKX18" s="383"/>
      <c r="MKY18" s="383"/>
      <c r="MKZ18" s="383"/>
      <c r="MLA18" s="383"/>
      <c r="MLB18" s="383"/>
      <c r="MLC18" s="383"/>
      <c r="MLD18" s="383"/>
      <c r="MLE18" s="383"/>
      <c r="MLF18" s="383"/>
      <c r="MLG18" s="383"/>
      <c r="MLH18" s="383"/>
      <c r="MLI18" s="383"/>
      <c r="MLJ18" s="383"/>
      <c r="MLK18" s="383"/>
      <c r="MLL18" s="383"/>
      <c r="MLM18" s="383"/>
      <c r="MLN18" s="383"/>
      <c r="MLO18" s="383"/>
      <c r="MLP18" s="383"/>
      <c r="MLQ18" s="383"/>
      <c r="MLR18" s="383"/>
      <c r="MLS18" s="383"/>
      <c r="MLT18" s="383"/>
      <c r="MLU18" s="383"/>
      <c r="MLV18" s="383"/>
      <c r="MLW18" s="383"/>
      <c r="MLX18" s="383"/>
      <c r="MLY18" s="383"/>
      <c r="MLZ18" s="383"/>
      <c r="MMA18" s="383"/>
      <c r="MMB18" s="383"/>
      <c r="MMC18" s="383"/>
      <c r="MMD18" s="383"/>
      <c r="MME18" s="383"/>
      <c r="MMF18" s="383"/>
      <c r="MMG18" s="383"/>
      <c r="MMH18" s="383"/>
      <c r="MMI18" s="383"/>
      <c r="MMJ18" s="383"/>
      <c r="MMK18" s="383"/>
      <c r="MML18" s="383"/>
      <c r="MMM18" s="383"/>
      <c r="MMN18" s="383"/>
      <c r="MMO18" s="383"/>
      <c r="MMP18" s="383"/>
      <c r="MMQ18" s="383"/>
      <c r="MMR18" s="383"/>
      <c r="MMS18" s="383"/>
      <c r="MMT18" s="383"/>
      <c r="MMU18" s="383"/>
      <c r="MMV18" s="383"/>
      <c r="MMW18" s="383"/>
      <c r="MMX18" s="383"/>
      <c r="MMY18" s="383"/>
      <c r="MMZ18" s="383"/>
      <c r="MNA18" s="383"/>
      <c r="MNB18" s="383"/>
      <c r="MNC18" s="383"/>
      <c r="MND18" s="383"/>
      <c r="MNE18" s="383"/>
      <c r="MNF18" s="383"/>
      <c r="MNG18" s="383"/>
      <c r="MNH18" s="383"/>
      <c r="MNI18" s="383"/>
      <c r="MNJ18" s="383"/>
      <c r="MNK18" s="383"/>
      <c r="MNL18" s="383"/>
      <c r="MNM18" s="383"/>
      <c r="MNN18" s="383"/>
      <c r="MNO18" s="383"/>
      <c r="MNP18" s="383"/>
      <c r="MNQ18" s="383"/>
      <c r="MNR18" s="383"/>
      <c r="MNS18" s="383"/>
      <c r="MNT18" s="383"/>
      <c r="MNU18" s="383"/>
      <c r="MNV18" s="383"/>
      <c r="MNW18" s="383"/>
      <c r="MNX18" s="383"/>
      <c r="MNY18" s="383"/>
      <c r="MNZ18" s="383"/>
      <c r="MOA18" s="383"/>
      <c r="MOB18" s="383"/>
      <c r="MOC18" s="383"/>
      <c r="MOD18" s="383"/>
      <c r="MOE18" s="383"/>
      <c r="MOF18" s="383"/>
      <c r="MOG18" s="383"/>
      <c r="MOH18" s="383"/>
      <c r="MOI18" s="383"/>
      <c r="MOJ18" s="383"/>
      <c r="MOK18" s="383"/>
      <c r="MOL18" s="383"/>
      <c r="MOM18" s="383"/>
      <c r="MON18" s="383"/>
      <c r="MOO18" s="383"/>
      <c r="MOP18" s="383"/>
      <c r="MOQ18" s="383"/>
      <c r="MOR18" s="383"/>
      <c r="MOS18" s="383"/>
      <c r="MOT18" s="383"/>
      <c r="MOU18" s="383"/>
      <c r="MOV18" s="383"/>
      <c r="MOW18" s="383"/>
      <c r="MOX18" s="383"/>
      <c r="MOY18" s="383"/>
      <c r="MOZ18" s="383"/>
      <c r="MPA18" s="383"/>
      <c r="MPB18" s="383"/>
      <c r="MPC18" s="383"/>
      <c r="MPD18" s="383"/>
      <c r="MPE18" s="383"/>
      <c r="MPF18" s="383"/>
      <c r="MPG18" s="383"/>
      <c r="MPH18" s="383"/>
      <c r="MPI18" s="383"/>
      <c r="MPJ18" s="383"/>
      <c r="MPK18" s="383"/>
      <c r="MPL18" s="383"/>
      <c r="MPM18" s="383"/>
      <c r="MPN18" s="383"/>
      <c r="MPO18" s="383"/>
      <c r="MPP18" s="383"/>
      <c r="MPQ18" s="383"/>
      <c r="MPR18" s="383"/>
      <c r="MPS18" s="383"/>
      <c r="MPT18" s="383"/>
      <c r="MPU18" s="383"/>
      <c r="MPV18" s="383"/>
      <c r="MPW18" s="383"/>
      <c r="MPX18" s="383"/>
      <c r="MPY18" s="383"/>
      <c r="MPZ18" s="383"/>
      <c r="MQA18" s="383"/>
      <c r="MQB18" s="383"/>
      <c r="MQC18" s="383"/>
      <c r="MQD18" s="383"/>
      <c r="MQE18" s="383"/>
      <c r="MQF18" s="383"/>
      <c r="MQG18" s="383"/>
      <c r="MQH18" s="383"/>
      <c r="MQI18" s="383"/>
      <c r="MQJ18" s="383"/>
      <c r="MQK18" s="383"/>
      <c r="MQL18" s="383"/>
      <c r="MQM18" s="383"/>
      <c r="MQN18" s="383"/>
      <c r="MQO18" s="383"/>
      <c r="MQP18" s="383"/>
      <c r="MQQ18" s="383"/>
      <c r="MQR18" s="383"/>
      <c r="MQS18" s="383"/>
      <c r="MQT18" s="383"/>
      <c r="MQU18" s="383"/>
      <c r="MQV18" s="383"/>
      <c r="MQW18" s="383"/>
      <c r="MQX18" s="383"/>
      <c r="MQY18" s="383"/>
      <c r="MQZ18" s="383"/>
      <c r="MRA18" s="383"/>
      <c r="MRB18" s="383"/>
      <c r="MRC18" s="383"/>
      <c r="MRD18" s="383"/>
      <c r="MRE18" s="383"/>
      <c r="MRF18" s="383"/>
      <c r="MRG18" s="383"/>
      <c r="MRH18" s="383"/>
      <c r="MRI18" s="383"/>
      <c r="MRJ18" s="383"/>
      <c r="MRK18" s="383"/>
      <c r="MRL18" s="383"/>
      <c r="MRM18" s="383"/>
      <c r="MRN18" s="383"/>
      <c r="MRO18" s="383"/>
      <c r="MRP18" s="383"/>
      <c r="MRQ18" s="383"/>
      <c r="MRR18" s="383"/>
      <c r="MRS18" s="383"/>
      <c r="MRT18" s="383"/>
      <c r="MRU18" s="383"/>
      <c r="MRV18" s="383"/>
      <c r="MRW18" s="383"/>
      <c r="MRX18" s="383"/>
      <c r="MRY18" s="383"/>
      <c r="MRZ18" s="383"/>
      <c r="MSA18" s="383"/>
      <c r="MSB18" s="383"/>
      <c r="MSC18" s="383"/>
      <c r="MSD18" s="383"/>
      <c r="MSE18" s="383"/>
      <c r="MSF18" s="383"/>
      <c r="MSG18" s="383"/>
      <c r="MSH18" s="383"/>
      <c r="MSI18" s="383"/>
      <c r="MSJ18" s="383"/>
      <c r="MSK18" s="383"/>
      <c r="MSL18" s="383"/>
      <c r="MSM18" s="383"/>
      <c r="MSN18" s="383"/>
      <c r="MSO18" s="383"/>
      <c r="MSP18" s="383"/>
      <c r="MSQ18" s="383"/>
      <c r="MSR18" s="383"/>
      <c r="MSS18" s="383"/>
      <c r="MST18" s="383"/>
      <c r="MSU18" s="383"/>
      <c r="MSV18" s="383"/>
      <c r="MSW18" s="383"/>
      <c r="MSX18" s="383"/>
      <c r="MSY18" s="383"/>
      <c r="MSZ18" s="383"/>
      <c r="MTA18" s="383"/>
      <c r="MTB18" s="383"/>
      <c r="MTC18" s="383"/>
      <c r="MTD18" s="383"/>
      <c r="MTE18" s="383"/>
      <c r="MTF18" s="383"/>
      <c r="MTG18" s="383"/>
      <c r="MTH18" s="383"/>
      <c r="MTI18" s="383"/>
      <c r="MTJ18" s="383"/>
      <c r="MTK18" s="383"/>
      <c r="MTL18" s="383"/>
      <c r="MTM18" s="383"/>
      <c r="MTN18" s="383"/>
      <c r="MTO18" s="383"/>
      <c r="MTP18" s="383"/>
      <c r="MTQ18" s="383"/>
      <c r="MTR18" s="383"/>
      <c r="MTS18" s="383"/>
      <c r="MTT18" s="383"/>
      <c r="MTU18" s="383"/>
      <c r="MTV18" s="383"/>
      <c r="MTW18" s="383"/>
      <c r="MTX18" s="383"/>
      <c r="MTY18" s="383"/>
      <c r="MTZ18" s="383"/>
      <c r="MUA18" s="383"/>
      <c r="MUB18" s="383"/>
      <c r="MUC18" s="383"/>
      <c r="MUD18" s="383"/>
      <c r="MUE18" s="383"/>
      <c r="MUF18" s="383"/>
      <c r="MUG18" s="383"/>
      <c r="MUH18" s="383"/>
      <c r="MUI18" s="383"/>
      <c r="MUJ18" s="383"/>
      <c r="MUK18" s="383"/>
      <c r="MUL18" s="383"/>
      <c r="MUM18" s="383"/>
      <c r="MUN18" s="383"/>
      <c r="MUO18" s="383"/>
      <c r="MUP18" s="383"/>
      <c r="MUQ18" s="383"/>
      <c r="MUR18" s="383"/>
      <c r="MUS18" s="383"/>
      <c r="MUT18" s="383"/>
      <c r="MUU18" s="383"/>
      <c r="MUV18" s="383"/>
      <c r="MUW18" s="383"/>
      <c r="MUX18" s="383"/>
      <c r="MUY18" s="383"/>
      <c r="MUZ18" s="383"/>
      <c r="MVA18" s="383"/>
      <c r="MVB18" s="383"/>
      <c r="MVC18" s="383"/>
      <c r="MVD18" s="383"/>
      <c r="MVE18" s="383"/>
      <c r="MVF18" s="383"/>
      <c r="MVG18" s="383"/>
      <c r="MVH18" s="383"/>
      <c r="MVI18" s="383"/>
      <c r="MVJ18" s="383"/>
      <c r="MVK18" s="383"/>
      <c r="MVL18" s="383"/>
      <c r="MVM18" s="383"/>
      <c r="MVN18" s="383"/>
      <c r="MVO18" s="383"/>
      <c r="MVP18" s="383"/>
      <c r="MVQ18" s="383"/>
      <c r="MVR18" s="383"/>
      <c r="MVS18" s="383"/>
      <c r="MVT18" s="383"/>
      <c r="MVU18" s="383"/>
      <c r="MVV18" s="383"/>
      <c r="MVW18" s="383"/>
      <c r="MVX18" s="383"/>
      <c r="MVY18" s="383"/>
      <c r="MVZ18" s="383"/>
      <c r="MWA18" s="383"/>
      <c r="MWB18" s="383"/>
      <c r="MWC18" s="383"/>
      <c r="MWD18" s="383"/>
      <c r="MWE18" s="383"/>
      <c r="MWF18" s="383"/>
      <c r="MWG18" s="383"/>
      <c r="MWH18" s="383"/>
      <c r="MWI18" s="383"/>
      <c r="MWJ18" s="383"/>
      <c r="MWK18" s="383"/>
      <c r="MWL18" s="383"/>
      <c r="MWM18" s="383"/>
      <c r="MWN18" s="383"/>
      <c r="MWO18" s="383"/>
      <c r="MWP18" s="383"/>
      <c r="MWQ18" s="383"/>
      <c r="MWR18" s="383"/>
      <c r="MWS18" s="383"/>
      <c r="MWT18" s="383"/>
      <c r="MWU18" s="383"/>
      <c r="MWV18" s="383"/>
      <c r="MWW18" s="383"/>
      <c r="MWX18" s="383"/>
      <c r="MWY18" s="383"/>
      <c r="MWZ18" s="383"/>
      <c r="MXA18" s="383"/>
      <c r="MXB18" s="383"/>
      <c r="MXC18" s="383"/>
      <c r="MXD18" s="383"/>
      <c r="MXE18" s="383"/>
      <c r="MXF18" s="383"/>
      <c r="MXG18" s="383"/>
      <c r="MXH18" s="383"/>
      <c r="MXI18" s="383"/>
      <c r="MXJ18" s="383"/>
      <c r="MXK18" s="383"/>
      <c r="MXL18" s="383"/>
      <c r="MXM18" s="383"/>
      <c r="MXN18" s="383"/>
      <c r="MXO18" s="383"/>
      <c r="MXP18" s="383"/>
      <c r="MXQ18" s="383"/>
      <c r="MXR18" s="383"/>
      <c r="MXS18" s="383"/>
      <c r="MXT18" s="383"/>
      <c r="MXU18" s="383"/>
      <c r="MXV18" s="383"/>
      <c r="MXW18" s="383"/>
      <c r="MXX18" s="383"/>
      <c r="MXY18" s="383"/>
      <c r="MXZ18" s="383"/>
      <c r="MYA18" s="383"/>
      <c r="MYB18" s="383"/>
      <c r="MYC18" s="383"/>
      <c r="MYD18" s="383"/>
      <c r="MYE18" s="383"/>
      <c r="MYF18" s="383"/>
      <c r="MYG18" s="383"/>
      <c r="MYH18" s="383"/>
      <c r="MYI18" s="383"/>
      <c r="MYJ18" s="383"/>
      <c r="MYK18" s="383"/>
      <c r="MYL18" s="383"/>
      <c r="MYM18" s="383"/>
      <c r="MYN18" s="383"/>
      <c r="MYO18" s="383"/>
      <c r="MYP18" s="383"/>
      <c r="MYQ18" s="383"/>
      <c r="MYR18" s="383"/>
      <c r="MYS18" s="383"/>
      <c r="MYT18" s="383"/>
      <c r="MYU18" s="383"/>
      <c r="MYV18" s="383"/>
      <c r="MYW18" s="383"/>
      <c r="MYX18" s="383"/>
      <c r="MYY18" s="383"/>
      <c r="MYZ18" s="383"/>
      <c r="MZA18" s="383"/>
      <c r="MZB18" s="383"/>
      <c r="MZC18" s="383"/>
      <c r="MZD18" s="383"/>
      <c r="MZE18" s="383"/>
      <c r="MZF18" s="383"/>
      <c r="MZG18" s="383"/>
      <c r="MZH18" s="383"/>
      <c r="MZI18" s="383"/>
      <c r="MZJ18" s="383"/>
      <c r="MZK18" s="383"/>
      <c r="MZL18" s="383"/>
      <c r="MZM18" s="383"/>
      <c r="MZN18" s="383"/>
      <c r="MZO18" s="383"/>
      <c r="MZP18" s="383"/>
      <c r="MZQ18" s="383"/>
      <c r="MZR18" s="383"/>
      <c r="MZS18" s="383"/>
      <c r="MZT18" s="383"/>
      <c r="MZU18" s="383"/>
      <c r="MZV18" s="383"/>
      <c r="MZW18" s="383"/>
      <c r="MZX18" s="383"/>
      <c r="MZY18" s="383"/>
      <c r="MZZ18" s="383"/>
      <c r="NAA18" s="383"/>
      <c r="NAB18" s="383"/>
      <c r="NAC18" s="383"/>
      <c r="NAD18" s="383"/>
      <c r="NAE18" s="383"/>
      <c r="NAF18" s="383"/>
      <c r="NAG18" s="383"/>
      <c r="NAH18" s="383"/>
      <c r="NAI18" s="383"/>
      <c r="NAJ18" s="383"/>
      <c r="NAK18" s="383"/>
      <c r="NAL18" s="383"/>
      <c r="NAM18" s="383"/>
      <c r="NAN18" s="383"/>
      <c r="NAO18" s="383"/>
      <c r="NAP18" s="383"/>
      <c r="NAQ18" s="383"/>
      <c r="NAR18" s="383"/>
      <c r="NAS18" s="383"/>
      <c r="NAT18" s="383"/>
      <c r="NAU18" s="383"/>
      <c r="NAV18" s="383"/>
      <c r="NAW18" s="383"/>
      <c r="NAX18" s="383"/>
      <c r="NAY18" s="383"/>
      <c r="NAZ18" s="383"/>
      <c r="NBA18" s="383"/>
      <c r="NBB18" s="383"/>
      <c r="NBC18" s="383"/>
      <c r="NBD18" s="383"/>
      <c r="NBE18" s="383"/>
      <c r="NBF18" s="383"/>
      <c r="NBG18" s="383"/>
      <c r="NBH18" s="383"/>
      <c r="NBI18" s="383"/>
      <c r="NBJ18" s="383"/>
      <c r="NBK18" s="383"/>
      <c r="NBL18" s="383"/>
      <c r="NBM18" s="383"/>
      <c r="NBN18" s="383"/>
      <c r="NBO18" s="383"/>
      <c r="NBP18" s="383"/>
      <c r="NBQ18" s="383"/>
      <c r="NBR18" s="383"/>
      <c r="NBS18" s="383"/>
      <c r="NBT18" s="383"/>
      <c r="NBU18" s="383"/>
      <c r="NBV18" s="383"/>
      <c r="NBW18" s="383"/>
      <c r="NBX18" s="383"/>
      <c r="NBY18" s="383"/>
      <c r="NBZ18" s="383"/>
      <c r="NCA18" s="383"/>
      <c r="NCB18" s="383"/>
      <c r="NCC18" s="383"/>
      <c r="NCD18" s="383"/>
      <c r="NCE18" s="383"/>
      <c r="NCF18" s="383"/>
      <c r="NCG18" s="383"/>
      <c r="NCH18" s="383"/>
      <c r="NCI18" s="383"/>
      <c r="NCJ18" s="383"/>
      <c r="NCK18" s="383"/>
      <c r="NCL18" s="383"/>
      <c r="NCM18" s="383"/>
      <c r="NCN18" s="383"/>
      <c r="NCO18" s="383"/>
      <c r="NCP18" s="383"/>
      <c r="NCQ18" s="383"/>
      <c r="NCR18" s="383"/>
      <c r="NCS18" s="383"/>
      <c r="NCT18" s="383"/>
      <c r="NCU18" s="383"/>
      <c r="NCV18" s="383"/>
      <c r="NCW18" s="383"/>
      <c r="NCX18" s="383"/>
      <c r="NCY18" s="383"/>
      <c r="NCZ18" s="383"/>
      <c r="NDA18" s="383"/>
      <c r="NDB18" s="383"/>
      <c r="NDC18" s="383"/>
      <c r="NDD18" s="383"/>
      <c r="NDE18" s="383"/>
      <c r="NDF18" s="383"/>
      <c r="NDG18" s="383"/>
      <c r="NDH18" s="383"/>
      <c r="NDI18" s="383"/>
      <c r="NDJ18" s="383"/>
      <c r="NDK18" s="383"/>
      <c r="NDL18" s="383"/>
      <c r="NDM18" s="383"/>
      <c r="NDN18" s="383"/>
      <c r="NDO18" s="383"/>
      <c r="NDP18" s="383"/>
      <c r="NDQ18" s="383"/>
      <c r="NDR18" s="383"/>
      <c r="NDS18" s="383"/>
      <c r="NDT18" s="383"/>
      <c r="NDU18" s="383"/>
      <c r="NDV18" s="383"/>
      <c r="NDW18" s="383"/>
      <c r="NDX18" s="383"/>
      <c r="NDY18" s="383"/>
      <c r="NDZ18" s="383"/>
      <c r="NEA18" s="383"/>
      <c r="NEB18" s="383"/>
      <c r="NEC18" s="383"/>
      <c r="NED18" s="383"/>
      <c r="NEE18" s="383"/>
      <c r="NEF18" s="383"/>
      <c r="NEG18" s="383"/>
      <c r="NEH18" s="383"/>
      <c r="NEI18" s="383"/>
      <c r="NEJ18" s="383"/>
      <c r="NEK18" s="383"/>
      <c r="NEL18" s="383"/>
      <c r="NEM18" s="383"/>
      <c r="NEN18" s="383"/>
      <c r="NEO18" s="383"/>
      <c r="NEP18" s="383"/>
      <c r="NEQ18" s="383"/>
      <c r="NER18" s="383"/>
      <c r="NES18" s="383"/>
      <c r="NET18" s="383"/>
      <c r="NEU18" s="383"/>
      <c r="NEV18" s="383"/>
      <c r="NEW18" s="383"/>
      <c r="NEX18" s="383"/>
      <c r="NEY18" s="383"/>
      <c r="NEZ18" s="383"/>
      <c r="NFA18" s="383"/>
      <c r="NFB18" s="383"/>
      <c r="NFC18" s="383"/>
      <c r="NFD18" s="383"/>
      <c r="NFE18" s="383"/>
      <c r="NFF18" s="383"/>
      <c r="NFG18" s="383"/>
      <c r="NFH18" s="383"/>
      <c r="NFI18" s="383"/>
      <c r="NFJ18" s="383"/>
      <c r="NFK18" s="383"/>
      <c r="NFL18" s="383"/>
      <c r="NFM18" s="383"/>
      <c r="NFN18" s="383"/>
      <c r="NFO18" s="383"/>
      <c r="NFP18" s="383"/>
      <c r="NFQ18" s="383"/>
      <c r="NFR18" s="383"/>
      <c r="NFS18" s="383"/>
      <c r="NFT18" s="383"/>
      <c r="NFU18" s="383"/>
      <c r="NFV18" s="383"/>
      <c r="NFW18" s="383"/>
      <c r="NFX18" s="383"/>
      <c r="NFY18" s="383"/>
      <c r="NFZ18" s="383"/>
      <c r="NGA18" s="383"/>
      <c r="NGB18" s="383"/>
      <c r="NGC18" s="383"/>
      <c r="NGD18" s="383"/>
      <c r="NGE18" s="383"/>
      <c r="NGF18" s="383"/>
      <c r="NGG18" s="383"/>
      <c r="NGH18" s="383"/>
      <c r="NGI18" s="383"/>
      <c r="NGJ18" s="383"/>
      <c r="NGK18" s="383"/>
      <c r="NGL18" s="383"/>
      <c r="NGM18" s="383"/>
      <c r="NGN18" s="383"/>
      <c r="NGO18" s="383"/>
      <c r="NGP18" s="383"/>
      <c r="NGQ18" s="383"/>
      <c r="NGR18" s="383"/>
      <c r="NGS18" s="383"/>
      <c r="NGT18" s="383"/>
      <c r="NGU18" s="383"/>
      <c r="NGV18" s="383"/>
      <c r="NGW18" s="383"/>
      <c r="NGX18" s="383"/>
      <c r="NGY18" s="383"/>
      <c r="NGZ18" s="383"/>
      <c r="NHA18" s="383"/>
      <c r="NHB18" s="383"/>
      <c r="NHC18" s="383"/>
      <c r="NHD18" s="383"/>
      <c r="NHE18" s="383"/>
      <c r="NHF18" s="383"/>
      <c r="NHG18" s="383"/>
      <c r="NHH18" s="383"/>
      <c r="NHI18" s="383"/>
      <c r="NHJ18" s="383"/>
      <c r="NHK18" s="383"/>
      <c r="NHL18" s="383"/>
      <c r="NHM18" s="383"/>
      <c r="NHN18" s="383"/>
      <c r="NHO18" s="383"/>
      <c r="NHP18" s="383"/>
      <c r="NHQ18" s="383"/>
      <c r="NHR18" s="383"/>
      <c r="NHS18" s="383"/>
      <c r="NHT18" s="383"/>
      <c r="NHU18" s="383"/>
      <c r="NHV18" s="383"/>
      <c r="NHW18" s="383"/>
      <c r="NHX18" s="383"/>
      <c r="NHY18" s="383"/>
      <c r="NHZ18" s="383"/>
      <c r="NIA18" s="383"/>
      <c r="NIB18" s="383"/>
      <c r="NIC18" s="383"/>
      <c r="NID18" s="383"/>
      <c r="NIE18" s="383"/>
      <c r="NIF18" s="383"/>
      <c r="NIG18" s="383"/>
      <c r="NIH18" s="383"/>
      <c r="NII18" s="383"/>
      <c r="NIJ18" s="383"/>
      <c r="NIK18" s="383"/>
      <c r="NIL18" s="383"/>
      <c r="NIM18" s="383"/>
      <c r="NIN18" s="383"/>
      <c r="NIO18" s="383"/>
      <c r="NIP18" s="383"/>
      <c r="NIQ18" s="383"/>
      <c r="NIR18" s="383"/>
      <c r="NIS18" s="383"/>
      <c r="NIT18" s="383"/>
      <c r="NIU18" s="383"/>
      <c r="NIV18" s="383"/>
      <c r="NIW18" s="383"/>
      <c r="NIX18" s="383"/>
      <c r="NIY18" s="383"/>
      <c r="NIZ18" s="383"/>
      <c r="NJA18" s="383"/>
      <c r="NJB18" s="383"/>
      <c r="NJC18" s="383"/>
      <c r="NJD18" s="383"/>
      <c r="NJE18" s="383"/>
      <c r="NJF18" s="383"/>
      <c r="NJG18" s="383"/>
      <c r="NJH18" s="383"/>
      <c r="NJI18" s="383"/>
      <c r="NJJ18" s="383"/>
      <c r="NJK18" s="383"/>
      <c r="NJL18" s="383"/>
      <c r="NJM18" s="383"/>
      <c r="NJN18" s="383"/>
      <c r="NJO18" s="383"/>
      <c r="NJP18" s="383"/>
      <c r="NJQ18" s="383"/>
      <c r="NJR18" s="383"/>
      <c r="NJS18" s="383"/>
      <c r="NJT18" s="383"/>
      <c r="NJU18" s="383"/>
      <c r="NJV18" s="383"/>
      <c r="NJW18" s="383"/>
      <c r="NJX18" s="383"/>
      <c r="NJY18" s="383"/>
      <c r="NJZ18" s="383"/>
      <c r="NKA18" s="383"/>
      <c r="NKB18" s="383"/>
      <c r="NKC18" s="383"/>
      <c r="NKD18" s="383"/>
      <c r="NKE18" s="383"/>
      <c r="NKF18" s="383"/>
      <c r="NKG18" s="383"/>
      <c r="NKH18" s="383"/>
      <c r="NKI18" s="383"/>
      <c r="NKJ18" s="383"/>
      <c r="NKK18" s="383"/>
      <c r="NKL18" s="383"/>
      <c r="NKM18" s="383"/>
      <c r="NKN18" s="383"/>
      <c r="NKO18" s="383"/>
      <c r="NKP18" s="383"/>
      <c r="NKQ18" s="383"/>
      <c r="NKR18" s="383"/>
      <c r="NKS18" s="383"/>
      <c r="NKT18" s="383"/>
      <c r="NKU18" s="383"/>
      <c r="NKV18" s="383"/>
      <c r="NKW18" s="383"/>
      <c r="NKX18" s="383"/>
      <c r="NKY18" s="383"/>
      <c r="NKZ18" s="383"/>
      <c r="NLA18" s="383"/>
      <c r="NLB18" s="383"/>
      <c r="NLC18" s="383"/>
      <c r="NLD18" s="383"/>
      <c r="NLE18" s="383"/>
      <c r="NLF18" s="383"/>
      <c r="NLG18" s="383"/>
      <c r="NLH18" s="383"/>
      <c r="NLI18" s="383"/>
      <c r="NLJ18" s="383"/>
      <c r="NLK18" s="383"/>
      <c r="NLL18" s="383"/>
      <c r="NLM18" s="383"/>
      <c r="NLN18" s="383"/>
      <c r="NLO18" s="383"/>
      <c r="NLP18" s="383"/>
      <c r="NLQ18" s="383"/>
      <c r="NLR18" s="383"/>
      <c r="NLS18" s="383"/>
      <c r="NLT18" s="383"/>
      <c r="NLU18" s="383"/>
      <c r="NLV18" s="383"/>
      <c r="NLW18" s="383"/>
      <c r="NLX18" s="383"/>
      <c r="NLY18" s="383"/>
      <c r="NLZ18" s="383"/>
      <c r="NMA18" s="383"/>
      <c r="NMB18" s="383"/>
      <c r="NMC18" s="383"/>
      <c r="NMD18" s="383"/>
      <c r="NME18" s="383"/>
      <c r="NMF18" s="383"/>
      <c r="NMG18" s="383"/>
      <c r="NMH18" s="383"/>
      <c r="NMI18" s="383"/>
      <c r="NMJ18" s="383"/>
      <c r="NMK18" s="383"/>
      <c r="NML18" s="383"/>
      <c r="NMM18" s="383"/>
      <c r="NMN18" s="383"/>
      <c r="NMO18" s="383"/>
      <c r="NMP18" s="383"/>
      <c r="NMQ18" s="383"/>
      <c r="NMR18" s="383"/>
      <c r="NMS18" s="383"/>
      <c r="NMT18" s="383"/>
      <c r="NMU18" s="383"/>
      <c r="NMV18" s="383"/>
      <c r="NMW18" s="383"/>
      <c r="NMX18" s="383"/>
      <c r="NMY18" s="383"/>
      <c r="NMZ18" s="383"/>
      <c r="NNA18" s="383"/>
      <c r="NNB18" s="383"/>
      <c r="NNC18" s="383"/>
      <c r="NND18" s="383"/>
      <c r="NNE18" s="383"/>
      <c r="NNF18" s="383"/>
      <c r="NNG18" s="383"/>
      <c r="NNH18" s="383"/>
      <c r="NNI18" s="383"/>
      <c r="NNJ18" s="383"/>
      <c r="NNK18" s="383"/>
      <c r="NNL18" s="383"/>
      <c r="NNM18" s="383"/>
      <c r="NNN18" s="383"/>
      <c r="NNO18" s="383"/>
      <c r="NNP18" s="383"/>
      <c r="NNQ18" s="383"/>
      <c r="NNR18" s="383"/>
      <c r="NNS18" s="383"/>
      <c r="NNT18" s="383"/>
      <c r="NNU18" s="383"/>
      <c r="NNV18" s="383"/>
      <c r="NNW18" s="383"/>
      <c r="NNX18" s="383"/>
      <c r="NNY18" s="383"/>
      <c r="NNZ18" s="383"/>
      <c r="NOA18" s="383"/>
      <c r="NOB18" s="383"/>
      <c r="NOC18" s="383"/>
      <c r="NOD18" s="383"/>
      <c r="NOE18" s="383"/>
      <c r="NOF18" s="383"/>
      <c r="NOG18" s="383"/>
      <c r="NOH18" s="383"/>
      <c r="NOI18" s="383"/>
      <c r="NOJ18" s="383"/>
      <c r="NOK18" s="383"/>
      <c r="NOL18" s="383"/>
      <c r="NOM18" s="383"/>
      <c r="NON18" s="383"/>
      <c r="NOO18" s="383"/>
      <c r="NOP18" s="383"/>
      <c r="NOQ18" s="383"/>
      <c r="NOR18" s="383"/>
      <c r="NOS18" s="383"/>
      <c r="NOT18" s="383"/>
      <c r="NOU18" s="383"/>
      <c r="NOV18" s="383"/>
      <c r="NOW18" s="383"/>
      <c r="NOX18" s="383"/>
      <c r="NOY18" s="383"/>
      <c r="NOZ18" s="383"/>
      <c r="NPA18" s="383"/>
      <c r="NPB18" s="383"/>
      <c r="NPC18" s="383"/>
      <c r="NPD18" s="383"/>
      <c r="NPE18" s="383"/>
      <c r="NPF18" s="383"/>
      <c r="NPG18" s="383"/>
      <c r="NPH18" s="383"/>
      <c r="NPI18" s="383"/>
      <c r="NPJ18" s="383"/>
      <c r="NPK18" s="383"/>
      <c r="NPL18" s="383"/>
      <c r="NPM18" s="383"/>
      <c r="NPN18" s="383"/>
      <c r="NPO18" s="383"/>
      <c r="NPP18" s="383"/>
      <c r="NPQ18" s="383"/>
      <c r="NPR18" s="383"/>
      <c r="NPS18" s="383"/>
      <c r="NPT18" s="383"/>
      <c r="NPU18" s="383"/>
      <c r="NPV18" s="383"/>
      <c r="NPW18" s="383"/>
      <c r="NPX18" s="383"/>
      <c r="NPY18" s="383"/>
      <c r="NPZ18" s="383"/>
      <c r="NQA18" s="383"/>
      <c r="NQB18" s="383"/>
      <c r="NQC18" s="383"/>
      <c r="NQD18" s="383"/>
      <c r="NQE18" s="383"/>
      <c r="NQF18" s="383"/>
      <c r="NQG18" s="383"/>
      <c r="NQH18" s="383"/>
      <c r="NQI18" s="383"/>
      <c r="NQJ18" s="383"/>
      <c r="NQK18" s="383"/>
      <c r="NQL18" s="383"/>
      <c r="NQM18" s="383"/>
      <c r="NQN18" s="383"/>
      <c r="NQO18" s="383"/>
      <c r="NQP18" s="383"/>
      <c r="NQQ18" s="383"/>
      <c r="NQR18" s="383"/>
      <c r="NQS18" s="383"/>
      <c r="NQT18" s="383"/>
      <c r="NQU18" s="383"/>
      <c r="NQV18" s="383"/>
      <c r="NQW18" s="383"/>
      <c r="NQX18" s="383"/>
      <c r="NQY18" s="383"/>
      <c r="NQZ18" s="383"/>
      <c r="NRA18" s="383"/>
      <c r="NRB18" s="383"/>
      <c r="NRC18" s="383"/>
      <c r="NRD18" s="383"/>
      <c r="NRE18" s="383"/>
      <c r="NRF18" s="383"/>
      <c r="NRG18" s="383"/>
      <c r="NRH18" s="383"/>
      <c r="NRI18" s="383"/>
      <c r="NRJ18" s="383"/>
      <c r="NRK18" s="383"/>
      <c r="NRL18" s="383"/>
      <c r="NRM18" s="383"/>
      <c r="NRN18" s="383"/>
      <c r="NRO18" s="383"/>
      <c r="NRP18" s="383"/>
      <c r="NRQ18" s="383"/>
      <c r="NRR18" s="383"/>
      <c r="NRS18" s="383"/>
      <c r="NRT18" s="383"/>
      <c r="NRU18" s="383"/>
      <c r="NRV18" s="383"/>
      <c r="NRW18" s="383"/>
      <c r="NRX18" s="383"/>
      <c r="NRY18" s="383"/>
      <c r="NRZ18" s="383"/>
      <c r="NSA18" s="383"/>
      <c r="NSB18" s="383"/>
      <c r="NSC18" s="383"/>
      <c r="NSD18" s="383"/>
      <c r="NSE18" s="383"/>
      <c r="NSF18" s="383"/>
      <c r="NSG18" s="383"/>
      <c r="NSH18" s="383"/>
      <c r="NSI18" s="383"/>
      <c r="NSJ18" s="383"/>
      <c r="NSK18" s="383"/>
      <c r="NSL18" s="383"/>
      <c r="NSM18" s="383"/>
      <c r="NSN18" s="383"/>
      <c r="NSO18" s="383"/>
      <c r="NSP18" s="383"/>
      <c r="NSQ18" s="383"/>
      <c r="NSR18" s="383"/>
      <c r="NSS18" s="383"/>
      <c r="NST18" s="383"/>
      <c r="NSU18" s="383"/>
      <c r="NSV18" s="383"/>
      <c r="NSW18" s="383"/>
      <c r="NSX18" s="383"/>
      <c r="NSY18" s="383"/>
      <c r="NSZ18" s="383"/>
      <c r="NTA18" s="383"/>
      <c r="NTB18" s="383"/>
      <c r="NTC18" s="383"/>
      <c r="NTD18" s="383"/>
      <c r="NTE18" s="383"/>
      <c r="NTF18" s="383"/>
      <c r="NTG18" s="383"/>
      <c r="NTH18" s="383"/>
      <c r="NTI18" s="383"/>
      <c r="NTJ18" s="383"/>
      <c r="NTK18" s="383"/>
      <c r="NTL18" s="383"/>
      <c r="NTM18" s="383"/>
      <c r="NTN18" s="383"/>
      <c r="NTO18" s="383"/>
      <c r="NTP18" s="383"/>
      <c r="NTQ18" s="383"/>
      <c r="NTR18" s="383"/>
      <c r="NTS18" s="383"/>
      <c r="NTT18" s="383"/>
      <c r="NTU18" s="383"/>
      <c r="NTV18" s="383"/>
      <c r="NTW18" s="383"/>
      <c r="NTX18" s="383"/>
      <c r="NTY18" s="383"/>
      <c r="NTZ18" s="383"/>
      <c r="NUA18" s="383"/>
      <c r="NUB18" s="383"/>
      <c r="NUC18" s="383"/>
      <c r="NUD18" s="383"/>
      <c r="NUE18" s="383"/>
      <c r="NUF18" s="383"/>
      <c r="NUG18" s="383"/>
      <c r="NUH18" s="383"/>
      <c r="NUI18" s="383"/>
      <c r="NUJ18" s="383"/>
      <c r="NUK18" s="383"/>
      <c r="NUL18" s="383"/>
      <c r="NUM18" s="383"/>
      <c r="NUN18" s="383"/>
      <c r="NUO18" s="383"/>
      <c r="NUP18" s="383"/>
      <c r="NUQ18" s="383"/>
      <c r="NUR18" s="383"/>
      <c r="NUS18" s="383"/>
      <c r="NUT18" s="383"/>
      <c r="NUU18" s="383"/>
      <c r="NUV18" s="383"/>
      <c r="NUW18" s="383"/>
      <c r="NUX18" s="383"/>
      <c r="NUY18" s="383"/>
      <c r="NUZ18" s="383"/>
      <c r="NVA18" s="383"/>
      <c r="NVB18" s="383"/>
      <c r="NVC18" s="383"/>
      <c r="NVD18" s="383"/>
      <c r="NVE18" s="383"/>
      <c r="NVF18" s="383"/>
      <c r="NVG18" s="383"/>
      <c r="NVH18" s="383"/>
      <c r="NVI18" s="383"/>
      <c r="NVJ18" s="383"/>
      <c r="NVK18" s="383"/>
      <c r="NVL18" s="383"/>
      <c r="NVM18" s="383"/>
      <c r="NVN18" s="383"/>
      <c r="NVO18" s="383"/>
      <c r="NVP18" s="383"/>
      <c r="NVQ18" s="383"/>
      <c r="NVR18" s="383"/>
      <c r="NVS18" s="383"/>
      <c r="NVT18" s="383"/>
      <c r="NVU18" s="383"/>
      <c r="NVV18" s="383"/>
      <c r="NVW18" s="383"/>
      <c r="NVX18" s="383"/>
      <c r="NVY18" s="383"/>
      <c r="NVZ18" s="383"/>
      <c r="NWA18" s="383"/>
      <c r="NWB18" s="383"/>
      <c r="NWC18" s="383"/>
      <c r="NWD18" s="383"/>
      <c r="NWE18" s="383"/>
      <c r="NWF18" s="383"/>
      <c r="NWG18" s="383"/>
      <c r="NWH18" s="383"/>
      <c r="NWI18" s="383"/>
      <c r="NWJ18" s="383"/>
      <c r="NWK18" s="383"/>
      <c r="NWL18" s="383"/>
      <c r="NWM18" s="383"/>
      <c r="NWN18" s="383"/>
      <c r="NWO18" s="383"/>
      <c r="NWP18" s="383"/>
      <c r="NWQ18" s="383"/>
      <c r="NWR18" s="383"/>
      <c r="NWS18" s="383"/>
      <c r="NWT18" s="383"/>
      <c r="NWU18" s="383"/>
      <c r="NWV18" s="383"/>
      <c r="NWW18" s="383"/>
      <c r="NWX18" s="383"/>
      <c r="NWY18" s="383"/>
      <c r="NWZ18" s="383"/>
      <c r="NXA18" s="383"/>
      <c r="NXB18" s="383"/>
      <c r="NXC18" s="383"/>
      <c r="NXD18" s="383"/>
      <c r="NXE18" s="383"/>
      <c r="NXF18" s="383"/>
      <c r="NXG18" s="383"/>
      <c r="NXH18" s="383"/>
      <c r="NXI18" s="383"/>
      <c r="NXJ18" s="383"/>
      <c r="NXK18" s="383"/>
      <c r="NXL18" s="383"/>
      <c r="NXM18" s="383"/>
      <c r="NXN18" s="383"/>
      <c r="NXO18" s="383"/>
      <c r="NXP18" s="383"/>
      <c r="NXQ18" s="383"/>
      <c r="NXR18" s="383"/>
      <c r="NXS18" s="383"/>
      <c r="NXT18" s="383"/>
      <c r="NXU18" s="383"/>
      <c r="NXV18" s="383"/>
      <c r="NXW18" s="383"/>
      <c r="NXX18" s="383"/>
      <c r="NXY18" s="383"/>
      <c r="NXZ18" s="383"/>
      <c r="NYA18" s="383"/>
      <c r="NYB18" s="383"/>
      <c r="NYC18" s="383"/>
      <c r="NYD18" s="383"/>
      <c r="NYE18" s="383"/>
      <c r="NYF18" s="383"/>
      <c r="NYG18" s="383"/>
      <c r="NYH18" s="383"/>
      <c r="NYI18" s="383"/>
      <c r="NYJ18" s="383"/>
      <c r="NYK18" s="383"/>
      <c r="NYL18" s="383"/>
      <c r="NYM18" s="383"/>
      <c r="NYN18" s="383"/>
      <c r="NYO18" s="383"/>
      <c r="NYP18" s="383"/>
      <c r="NYQ18" s="383"/>
      <c r="NYR18" s="383"/>
      <c r="NYS18" s="383"/>
      <c r="NYT18" s="383"/>
      <c r="NYU18" s="383"/>
      <c r="NYV18" s="383"/>
      <c r="NYW18" s="383"/>
      <c r="NYX18" s="383"/>
      <c r="NYY18" s="383"/>
      <c r="NYZ18" s="383"/>
      <c r="NZA18" s="383"/>
      <c r="NZB18" s="383"/>
      <c r="NZC18" s="383"/>
      <c r="NZD18" s="383"/>
      <c r="NZE18" s="383"/>
      <c r="NZF18" s="383"/>
      <c r="NZG18" s="383"/>
      <c r="NZH18" s="383"/>
      <c r="NZI18" s="383"/>
      <c r="NZJ18" s="383"/>
      <c r="NZK18" s="383"/>
      <c r="NZL18" s="383"/>
      <c r="NZM18" s="383"/>
      <c r="NZN18" s="383"/>
      <c r="NZO18" s="383"/>
      <c r="NZP18" s="383"/>
      <c r="NZQ18" s="383"/>
      <c r="NZR18" s="383"/>
      <c r="NZS18" s="383"/>
      <c r="NZT18" s="383"/>
      <c r="NZU18" s="383"/>
      <c r="NZV18" s="383"/>
      <c r="NZW18" s="383"/>
      <c r="NZX18" s="383"/>
      <c r="NZY18" s="383"/>
      <c r="NZZ18" s="383"/>
      <c r="OAA18" s="383"/>
      <c r="OAB18" s="383"/>
      <c r="OAC18" s="383"/>
      <c r="OAD18" s="383"/>
      <c r="OAE18" s="383"/>
      <c r="OAF18" s="383"/>
      <c r="OAG18" s="383"/>
      <c r="OAH18" s="383"/>
      <c r="OAI18" s="383"/>
      <c r="OAJ18" s="383"/>
      <c r="OAK18" s="383"/>
      <c r="OAL18" s="383"/>
      <c r="OAM18" s="383"/>
      <c r="OAN18" s="383"/>
      <c r="OAO18" s="383"/>
      <c r="OAP18" s="383"/>
      <c r="OAQ18" s="383"/>
      <c r="OAR18" s="383"/>
      <c r="OAS18" s="383"/>
      <c r="OAT18" s="383"/>
      <c r="OAU18" s="383"/>
      <c r="OAV18" s="383"/>
      <c r="OAW18" s="383"/>
      <c r="OAX18" s="383"/>
      <c r="OAY18" s="383"/>
      <c r="OAZ18" s="383"/>
      <c r="OBA18" s="383"/>
      <c r="OBB18" s="383"/>
      <c r="OBC18" s="383"/>
      <c r="OBD18" s="383"/>
      <c r="OBE18" s="383"/>
      <c r="OBF18" s="383"/>
      <c r="OBG18" s="383"/>
      <c r="OBH18" s="383"/>
      <c r="OBI18" s="383"/>
      <c r="OBJ18" s="383"/>
      <c r="OBK18" s="383"/>
      <c r="OBL18" s="383"/>
      <c r="OBM18" s="383"/>
      <c r="OBN18" s="383"/>
      <c r="OBO18" s="383"/>
      <c r="OBP18" s="383"/>
      <c r="OBQ18" s="383"/>
      <c r="OBR18" s="383"/>
      <c r="OBS18" s="383"/>
      <c r="OBT18" s="383"/>
      <c r="OBU18" s="383"/>
      <c r="OBV18" s="383"/>
      <c r="OBW18" s="383"/>
      <c r="OBX18" s="383"/>
      <c r="OBY18" s="383"/>
      <c r="OBZ18" s="383"/>
      <c r="OCA18" s="383"/>
      <c r="OCB18" s="383"/>
      <c r="OCC18" s="383"/>
      <c r="OCD18" s="383"/>
      <c r="OCE18" s="383"/>
      <c r="OCF18" s="383"/>
      <c r="OCG18" s="383"/>
      <c r="OCH18" s="383"/>
      <c r="OCI18" s="383"/>
      <c r="OCJ18" s="383"/>
      <c r="OCK18" s="383"/>
      <c r="OCL18" s="383"/>
      <c r="OCM18" s="383"/>
      <c r="OCN18" s="383"/>
      <c r="OCO18" s="383"/>
      <c r="OCP18" s="383"/>
      <c r="OCQ18" s="383"/>
      <c r="OCR18" s="383"/>
      <c r="OCS18" s="383"/>
      <c r="OCT18" s="383"/>
      <c r="OCU18" s="383"/>
      <c r="OCV18" s="383"/>
      <c r="OCW18" s="383"/>
      <c r="OCX18" s="383"/>
      <c r="OCY18" s="383"/>
      <c r="OCZ18" s="383"/>
      <c r="ODA18" s="383"/>
      <c r="ODB18" s="383"/>
      <c r="ODC18" s="383"/>
      <c r="ODD18" s="383"/>
      <c r="ODE18" s="383"/>
      <c r="ODF18" s="383"/>
      <c r="ODG18" s="383"/>
      <c r="ODH18" s="383"/>
      <c r="ODI18" s="383"/>
      <c r="ODJ18" s="383"/>
      <c r="ODK18" s="383"/>
      <c r="ODL18" s="383"/>
      <c r="ODM18" s="383"/>
      <c r="ODN18" s="383"/>
      <c r="ODO18" s="383"/>
      <c r="ODP18" s="383"/>
      <c r="ODQ18" s="383"/>
      <c r="ODR18" s="383"/>
      <c r="ODS18" s="383"/>
      <c r="ODT18" s="383"/>
      <c r="ODU18" s="383"/>
      <c r="ODV18" s="383"/>
      <c r="ODW18" s="383"/>
      <c r="ODX18" s="383"/>
      <c r="ODY18" s="383"/>
      <c r="ODZ18" s="383"/>
      <c r="OEA18" s="383"/>
      <c r="OEB18" s="383"/>
      <c r="OEC18" s="383"/>
      <c r="OED18" s="383"/>
      <c r="OEE18" s="383"/>
      <c r="OEF18" s="383"/>
      <c r="OEG18" s="383"/>
      <c r="OEH18" s="383"/>
      <c r="OEI18" s="383"/>
      <c r="OEJ18" s="383"/>
      <c r="OEK18" s="383"/>
      <c r="OEL18" s="383"/>
      <c r="OEM18" s="383"/>
      <c r="OEN18" s="383"/>
      <c r="OEO18" s="383"/>
      <c r="OEP18" s="383"/>
      <c r="OEQ18" s="383"/>
      <c r="OER18" s="383"/>
      <c r="OES18" s="383"/>
      <c r="OET18" s="383"/>
      <c r="OEU18" s="383"/>
      <c r="OEV18" s="383"/>
      <c r="OEW18" s="383"/>
      <c r="OEX18" s="383"/>
      <c r="OEY18" s="383"/>
      <c r="OEZ18" s="383"/>
      <c r="OFA18" s="383"/>
      <c r="OFB18" s="383"/>
      <c r="OFC18" s="383"/>
      <c r="OFD18" s="383"/>
      <c r="OFE18" s="383"/>
      <c r="OFF18" s="383"/>
      <c r="OFG18" s="383"/>
      <c r="OFH18" s="383"/>
      <c r="OFI18" s="383"/>
      <c r="OFJ18" s="383"/>
      <c r="OFK18" s="383"/>
      <c r="OFL18" s="383"/>
      <c r="OFM18" s="383"/>
      <c r="OFN18" s="383"/>
      <c r="OFO18" s="383"/>
      <c r="OFP18" s="383"/>
      <c r="OFQ18" s="383"/>
      <c r="OFR18" s="383"/>
      <c r="OFS18" s="383"/>
      <c r="OFT18" s="383"/>
      <c r="OFU18" s="383"/>
      <c r="OFV18" s="383"/>
      <c r="OFW18" s="383"/>
      <c r="OFX18" s="383"/>
      <c r="OFY18" s="383"/>
      <c r="OFZ18" s="383"/>
      <c r="OGA18" s="383"/>
      <c r="OGB18" s="383"/>
      <c r="OGC18" s="383"/>
      <c r="OGD18" s="383"/>
      <c r="OGE18" s="383"/>
      <c r="OGF18" s="383"/>
      <c r="OGG18" s="383"/>
      <c r="OGH18" s="383"/>
      <c r="OGI18" s="383"/>
      <c r="OGJ18" s="383"/>
      <c r="OGK18" s="383"/>
      <c r="OGL18" s="383"/>
      <c r="OGM18" s="383"/>
      <c r="OGN18" s="383"/>
      <c r="OGO18" s="383"/>
      <c r="OGP18" s="383"/>
      <c r="OGQ18" s="383"/>
      <c r="OGR18" s="383"/>
      <c r="OGS18" s="383"/>
      <c r="OGT18" s="383"/>
      <c r="OGU18" s="383"/>
      <c r="OGV18" s="383"/>
      <c r="OGW18" s="383"/>
      <c r="OGX18" s="383"/>
      <c r="OGY18" s="383"/>
      <c r="OGZ18" s="383"/>
      <c r="OHA18" s="383"/>
      <c r="OHB18" s="383"/>
      <c r="OHC18" s="383"/>
      <c r="OHD18" s="383"/>
      <c r="OHE18" s="383"/>
      <c r="OHF18" s="383"/>
      <c r="OHG18" s="383"/>
      <c r="OHH18" s="383"/>
      <c r="OHI18" s="383"/>
      <c r="OHJ18" s="383"/>
      <c r="OHK18" s="383"/>
      <c r="OHL18" s="383"/>
      <c r="OHM18" s="383"/>
      <c r="OHN18" s="383"/>
      <c r="OHO18" s="383"/>
      <c r="OHP18" s="383"/>
      <c r="OHQ18" s="383"/>
      <c r="OHR18" s="383"/>
      <c r="OHS18" s="383"/>
      <c r="OHT18" s="383"/>
      <c r="OHU18" s="383"/>
      <c r="OHV18" s="383"/>
      <c r="OHW18" s="383"/>
      <c r="OHX18" s="383"/>
      <c r="OHY18" s="383"/>
      <c r="OHZ18" s="383"/>
      <c r="OIA18" s="383"/>
      <c r="OIB18" s="383"/>
      <c r="OIC18" s="383"/>
      <c r="OID18" s="383"/>
      <c r="OIE18" s="383"/>
      <c r="OIF18" s="383"/>
      <c r="OIG18" s="383"/>
      <c r="OIH18" s="383"/>
      <c r="OII18" s="383"/>
      <c r="OIJ18" s="383"/>
      <c r="OIK18" s="383"/>
      <c r="OIL18" s="383"/>
      <c r="OIM18" s="383"/>
      <c r="OIN18" s="383"/>
      <c r="OIO18" s="383"/>
      <c r="OIP18" s="383"/>
      <c r="OIQ18" s="383"/>
      <c r="OIR18" s="383"/>
      <c r="OIS18" s="383"/>
      <c r="OIT18" s="383"/>
      <c r="OIU18" s="383"/>
      <c r="OIV18" s="383"/>
      <c r="OIW18" s="383"/>
      <c r="OIX18" s="383"/>
      <c r="OIY18" s="383"/>
      <c r="OIZ18" s="383"/>
      <c r="OJA18" s="383"/>
      <c r="OJB18" s="383"/>
      <c r="OJC18" s="383"/>
      <c r="OJD18" s="383"/>
      <c r="OJE18" s="383"/>
      <c r="OJF18" s="383"/>
      <c r="OJG18" s="383"/>
      <c r="OJH18" s="383"/>
      <c r="OJI18" s="383"/>
      <c r="OJJ18" s="383"/>
      <c r="OJK18" s="383"/>
      <c r="OJL18" s="383"/>
      <c r="OJM18" s="383"/>
      <c r="OJN18" s="383"/>
      <c r="OJO18" s="383"/>
      <c r="OJP18" s="383"/>
      <c r="OJQ18" s="383"/>
      <c r="OJR18" s="383"/>
      <c r="OJS18" s="383"/>
      <c r="OJT18" s="383"/>
      <c r="OJU18" s="383"/>
      <c r="OJV18" s="383"/>
      <c r="OJW18" s="383"/>
      <c r="OJX18" s="383"/>
      <c r="OJY18" s="383"/>
      <c r="OJZ18" s="383"/>
      <c r="OKA18" s="383"/>
      <c r="OKB18" s="383"/>
      <c r="OKC18" s="383"/>
      <c r="OKD18" s="383"/>
      <c r="OKE18" s="383"/>
      <c r="OKF18" s="383"/>
      <c r="OKG18" s="383"/>
      <c r="OKH18" s="383"/>
      <c r="OKI18" s="383"/>
      <c r="OKJ18" s="383"/>
      <c r="OKK18" s="383"/>
      <c r="OKL18" s="383"/>
      <c r="OKM18" s="383"/>
      <c r="OKN18" s="383"/>
      <c r="OKO18" s="383"/>
      <c r="OKP18" s="383"/>
      <c r="OKQ18" s="383"/>
      <c r="OKR18" s="383"/>
      <c r="OKS18" s="383"/>
      <c r="OKT18" s="383"/>
      <c r="OKU18" s="383"/>
      <c r="OKV18" s="383"/>
      <c r="OKW18" s="383"/>
      <c r="OKX18" s="383"/>
      <c r="OKY18" s="383"/>
      <c r="OKZ18" s="383"/>
      <c r="OLA18" s="383"/>
      <c r="OLB18" s="383"/>
      <c r="OLC18" s="383"/>
      <c r="OLD18" s="383"/>
      <c r="OLE18" s="383"/>
      <c r="OLF18" s="383"/>
      <c r="OLG18" s="383"/>
      <c r="OLH18" s="383"/>
      <c r="OLI18" s="383"/>
      <c r="OLJ18" s="383"/>
      <c r="OLK18" s="383"/>
      <c r="OLL18" s="383"/>
      <c r="OLM18" s="383"/>
      <c r="OLN18" s="383"/>
      <c r="OLO18" s="383"/>
      <c r="OLP18" s="383"/>
      <c r="OLQ18" s="383"/>
      <c r="OLR18" s="383"/>
      <c r="OLS18" s="383"/>
      <c r="OLT18" s="383"/>
      <c r="OLU18" s="383"/>
      <c r="OLV18" s="383"/>
      <c r="OLW18" s="383"/>
      <c r="OLX18" s="383"/>
      <c r="OLY18" s="383"/>
      <c r="OLZ18" s="383"/>
      <c r="OMA18" s="383"/>
      <c r="OMB18" s="383"/>
      <c r="OMC18" s="383"/>
      <c r="OMD18" s="383"/>
      <c r="OME18" s="383"/>
      <c r="OMF18" s="383"/>
      <c r="OMG18" s="383"/>
      <c r="OMH18" s="383"/>
      <c r="OMI18" s="383"/>
      <c r="OMJ18" s="383"/>
      <c r="OMK18" s="383"/>
      <c r="OML18" s="383"/>
      <c r="OMM18" s="383"/>
      <c r="OMN18" s="383"/>
      <c r="OMO18" s="383"/>
      <c r="OMP18" s="383"/>
      <c r="OMQ18" s="383"/>
      <c r="OMR18" s="383"/>
      <c r="OMS18" s="383"/>
      <c r="OMT18" s="383"/>
      <c r="OMU18" s="383"/>
      <c r="OMV18" s="383"/>
      <c r="OMW18" s="383"/>
      <c r="OMX18" s="383"/>
      <c r="OMY18" s="383"/>
      <c r="OMZ18" s="383"/>
      <c r="ONA18" s="383"/>
      <c r="ONB18" s="383"/>
      <c r="ONC18" s="383"/>
      <c r="OND18" s="383"/>
      <c r="ONE18" s="383"/>
      <c r="ONF18" s="383"/>
      <c r="ONG18" s="383"/>
      <c r="ONH18" s="383"/>
      <c r="ONI18" s="383"/>
      <c r="ONJ18" s="383"/>
      <c r="ONK18" s="383"/>
      <c r="ONL18" s="383"/>
      <c r="ONM18" s="383"/>
      <c r="ONN18" s="383"/>
      <c r="ONO18" s="383"/>
      <c r="ONP18" s="383"/>
      <c r="ONQ18" s="383"/>
      <c r="ONR18" s="383"/>
      <c r="ONS18" s="383"/>
      <c r="ONT18" s="383"/>
      <c r="ONU18" s="383"/>
      <c r="ONV18" s="383"/>
      <c r="ONW18" s="383"/>
      <c r="ONX18" s="383"/>
      <c r="ONY18" s="383"/>
      <c r="ONZ18" s="383"/>
      <c r="OOA18" s="383"/>
      <c r="OOB18" s="383"/>
      <c r="OOC18" s="383"/>
      <c r="OOD18" s="383"/>
      <c r="OOE18" s="383"/>
      <c r="OOF18" s="383"/>
      <c r="OOG18" s="383"/>
      <c r="OOH18" s="383"/>
      <c r="OOI18" s="383"/>
      <c r="OOJ18" s="383"/>
      <c r="OOK18" s="383"/>
      <c r="OOL18" s="383"/>
      <c r="OOM18" s="383"/>
      <c r="OON18" s="383"/>
      <c r="OOO18" s="383"/>
      <c r="OOP18" s="383"/>
      <c r="OOQ18" s="383"/>
      <c r="OOR18" s="383"/>
      <c r="OOS18" s="383"/>
      <c r="OOT18" s="383"/>
      <c r="OOU18" s="383"/>
      <c r="OOV18" s="383"/>
      <c r="OOW18" s="383"/>
      <c r="OOX18" s="383"/>
      <c r="OOY18" s="383"/>
      <c r="OOZ18" s="383"/>
      <c r="OPA18" s="383"/>
      <c r="OPB18" s="383"/>
      <c r="OPC18" s="383"/>
      <c r="OPD18" s="383"/>
      <c r="OPE18" s="383"/>
      <c r="OPF18" s="383"/>
      <c r="OPG18" s="383"/>
      <c r="OPH18" s="383"/>
      <c r="OPI18" s="383"/>
      <c r="OPJ18" s="383"/>
      <c r="OPK18" s="383"/>
      <c r="OPL18" s="383"/>
      <c r="OPM18" s="383"/>
      <c r="OPN18" s="383"/>
      <c r="OPO18" s="383"/>
      <c r="OPP18" s="383"/>
      <c r="OPQ18" s="383"/>
      <c r="OPR18" s="383"/>
      <c r="OPS18" s="383"/>
      <c r="OPT18" s="383"/>
      <c r="OPU18" s="383"/>
      <c r="OPV18" s="383"/>
      <c r="OPW18" s="383"/>
      <c r="OPX18" s="383"/>
      <c r="OPY18" s="383"/>
      <c r="OPZ18" s="383"/>
      <c r="OQA18" s="383"/>
      <c r="OQB18" s="383"/>
      <c r="OQC18" s="383"/>
      <c r="OQD18" s="383"/>
      <c r="OQE18" s="383"/>
      <c r="OQF18" s="383"/>
      <c r="OQG18" s="383"/>
      <c r="OQH18" s="383"/>
      <c r="OQI18" s="383"/>
      <c r="OQJ18" s="383"/>
      <c r="OQK18" s="383"/>
      <c r="OQL18" s="383"/>
      <c r="OQM18" s="383"/>
      <c r="OQN18" s="383"/>
      <c r="OQO18" s="383"/>
      <c r="OQP18" s="383"/>
      <c r="OQQ18" s="383"/>
      <c r="OQR18" s="383"/>
      <c r="OQS18" s="383"/>
      <c r="OQT18" s="383"/>
      <c r="OQU18" s="383"/>
      <c r="OQV18" s="383"/>
      <c r="OQW18" s="383"/>
      <c r="OQX18" s="383"/>
      <c r="OQY18" s="383"/>
      <c r="OQZ18" s="383"/>
      <c r="ORA18" s="383"/>
      <c r="ORB18" s="383"/>
      <c r="ORC18" s="383"/>
      <c r="ORD18" s="383"/>
      <c r="ORE18" s="383"/>
      <c r="ORF18" s="383"/>
      <c r="ORG18" s="383"/>
      <c r="ORH18" s="383"/>
      <c r="ORI18" s="383"/>
      <c r="ORJ18" s="383"/>
      <c r="ORK18" s="383"/>
      <c r="ORL18" s="383"/>
      <c r="ORM18" s="383"/>
      <c r="ORN18" s="383"/>
      <c r="ORO18" s="383"/>
      <c r="ORP18" s="383"/>
      <c r="ORQ18" s="383"/>
      <c r="ORR18" s="383"/>
      <c r="ORS18" s="383"/>
      <c r="ORT18" s="383"/>
      <c r="ORU18" s="383"/>
      <c r="ORV18" s="383"/>
      <c r="ORW18" s="383"/>
      <c r="ORX18" s="383"/>
      <c r="ORY18" s="383"/>
      <c r="ORZ18" s="383"/>
      <c r="OSA18" s="383"/>
      <c r="OSB18" s="383"/>
      <c r="OSC18" s="383"/>
      <c r="OSD18" s="383"/>
      <c r="OSE18" s="383"/>
      <c r="OSF18" s="383"/>
      <c r="OSG18" s="383"/>
      <c r="OSH18" s="383"/>
      <c r="OSI18" s="383"/>
      <c r="OSJ18" s="383"/>
      <c r="OSK18" s="383"/>
      <c r="OSL18" s="383"/>
      <c r="OSM18" s="383"/>
      <c r="OSN18" s="383"/>
      <c r="OSO18" s="383"/>
      <c r="OSP18" s="383"/>
      <c r="OSQ18" s="383"/>
      <c r="OSR18" s="383"/>
      <c r="OSS18" s="383"/>
      <c r="OST18" s="383"/>
      <c r="OSU18" s="383"/>
      <c r="OSV18" s="383"/>
      <c r="OSW18" s="383"/>
      <c r="OSX18" s="383"/>
      <c r="OSY18" s="383"/>
      <c r="OSZ18" s="383"/>
      <c r="OTA18" s="383"/>
      <c r="OTB18" s="383"/>
      <c r="OTC18" s="383"/>
      <c r="OTD18" s="383"/>
      <c r="OTE18" s="383"/>
      <c r="OTF18" s="383"/>
      <c r="OTG18" s="383"/>
      <c r="OTH18" s="383"/>
      <c r="OTI18" s="383"/>
      <c r="OTJ18" s="383"/>
      <c r="OTK18" s="383"/>
      <c r="OTL18" s="383"/>
      <c r="OTM18" s="383"/>
      <c r="OTN18" s="383"/>
      <c r="OTO18" s="383"/>
      <c r="OTP18" s="383"/>
      <c r="OTQ18" s="383"/>
      <c r="OTR18" s="383"/>
      <c r="OTS18" s="383"/>
      <c r="OTT18" s="383"/>
      <c r="OTU18" s="383"/>
      <c r="OTV18" s="383"/>
      <c r="OTW18" s="383"/>
      <c r="OTX18" s="383"/>
      <c r="OTY18" s="383"/>
      <c r="OTZ18" s="383"/>
      <c r="OUA18" s="383"/>
      <c r="OUB18" s="383"/>
      <c r="OUC18" s="383"/>
      <c r="OUD18" s="383"/>
      <c r="OUE18" s="383"/>
      <c r="OUF18" s="383"/>
      <c r="OUG18" s="383"/>
      <c r="OUH18" s="383"/>
      <c r="OUI18" s="383"/>
      <c r="OUJ18" s="383"/>
      <c r="OUK18" s="383"/>
      <c r="OUL18" s="383"/>
      <c r="OUM18" s="383"/>
      <c r="OUN18" s="383"/>
      <c r="OUO18" s="383"/>
      <c r="OUP18" s="383"/>
      <c r="OUQ18" s="383"/>
      <c r="OUR18" s="383"/>
      <c r="OUS18" s="383"/>
      <c r="OUT18" s="383"/>
      <c r="OUU18" s="383"/>
      <c r="OUV18" s="383"/>
      <c r="OUW18" s="383"/>
      <c r="OUX18" s="383"/>
      <c r="OUY18" s="383"/>
      <c r="OUZ18" s="383"/>
      <c r="OVA18" s="383"/>
      <c r="OVB18" s="383"/>
      <c r="OVC18" s="383"/>
      <c r="OVD18" s="383"/>
      <c r="OVE18" s="383"/>
      <c r="OVF18" s="383"/>
      <c r="OVG18" s="383"/>
      <c r="OVH18" s="383"/>
      <c r="OVI18" s="383"/>
      <c r="OVJ18" s="383"/>
      <c r="OVK18" s="383"/>
      <c r="OVL18" s="383"/>
      <c r="OVM18" s="383"/>
      <c r="OVN18" s="383"/>
      <c r="OVO18" s="383"/>
      <c r="OVP18" s="383"/>
      <c r="OVQ18" s="383"/>
      <c r="OVR18" s="383"/>
      <c r="OVS18" s="383"/>
      <c r="OVT18" s="383"/>
      <c r="OVU18" s="383"/>
      <c r="OVV18" s="383"/>
      <c r="OVW18" s="383"/>
      <c r="OVX18" s="383"/>
      <c r="OVY18" s="383"/>
      <c r="OVZ18" s="383"/>
      <c r="OWA18" s="383"/>
      <c r="OWB18" s="383"/>
      <c r="OWC18" s="383"/>
      <c r="OWD18" s="383"/>
      <c r="OWE18" s="383"/>
      <c r="OWF18" s="383"/>
      <c r="OWG18" s="383"/>
      <c r="OWH18" s="383"/>
      <c r="OWI18" s="383"/>
      <c r="OWJ18" s="383"/>
      <c r="OWK18" s="383"/>
      <c r="OWL18" s="383"/>
      <c r="OWM18" s="383"/>
      <c r="OWN18" s="383"/>
      <c r="OWO18" s="383"/>
      <c r="OWP18" s="383"/>
      <c r="OWQ18" s="383"/>
      <c r="OWR18" s="383"/>
      <c r="OWS18" s="383"/>
      <c r="OWT18" s="383"/>
      <c r="OWU18" s="383"/>
      <c r="OWV18" s="383"/>
      <c r="OWW18" s="383"/>
      <c r="OWX18" s="383"/>
      <c r="OWY18" s="383"/>
      <c r="OWZ18" s="383"/>
      <c r="OXA18" s="383"/>
      <c r="OXB18" s="383"/>
      <c r="OXC18" s="383"/>
      <c r="OXD18" s="383"/>
      <c r="OXE18" s="383"/>
      <c r="OXF18" s="383"/>
      <c r="OXG18" s="383"/>
      <c r="OXH18" s="383"/>
      <c r="OXI18" s="383"/>
      <c r="OXJ18" s="383"/>
      <c r="OXK18" s="383"/>
      <c r="OXL18" s="383"/>
      <c r="OXM18" s="383"/>
      <c r="OXN18" s="383"/>
      <c r="OXO18" s="383"/>
      <c r="OXP18" s="383"/>
      <c r="OXQ18" s="383"/>
      <c r="OXR18" s="383"/>
      <c r="OXS18" s="383"/>
      <c r="OXT18" s="383"/>
      <c r="OXU18" s="383"/>
      <c r="OXV18" s="383"/>
      <c r="OXW18" s="383"/>
      <c r="OXX18" s="383"/>
      <c r="OXY18" s="383"/>
      <c r="OXZ18" s="383"/>
      <c r="OYA18" s="383"/>
      <c r="OYB18" s="383"/>
      <c r="OYC18" s="383"/>
      <c r="OYD18" s="383"/>
      <c r="OYE18" s="383"/>
      <c r="OYF18" s="383"/>
      <c r="OYG18" s="383"/>
      <c r="OYH18" s="383"/>
      <c r="OYI18" s="383"/>
      <c r="OYJ18" s="383"/>
      <c r="OYK18" s="383"/>
      <c r="OYL18" s="383"/>
      <c r="OYM18" s="383"/>
      <c r="OYN18" s="383"/>
      <c r="OYO18" s="383"/>
      <c r="OYP18" s="383"/>
      <c r="OYQ18" s="383"/>
      <c r="OYR18" s="383"/>
      <c r="OYS18" s="383"/>
      <c r="OYT18" s="383"/>
      <c r="OYU18" s="383"/>
      <c r="OYV18" s="383"/>
      <c r="OYW18" s="383"/>
      <c r="OYX18" s="383"/>
      <c r="OYY18" s="383"/>
      <c r="OYZ18" s="383"/>
      <c r="OZA18" s="383"/>
      <c r="OZB18" s="383"/>
      <c r="OZC18" s="383"/>
      <c r="OZD18" s="383"/>
      <c r="OZE18" s="383"/>
      <c r="OZF18" s="383"/>
      <c r="OZG18" s="383"/>
      <c r="OZH18" s="383"/>
      <c r="OZI18" s="383"/>
      <c r="OZJ18" s="383"/>
      <c r="OZK18" s="383"/>
      <c r="OZL18" s="383"/>
      <c r="OZM18" s="383"/>
      <c r="OZN18" s="383"/>
      <c r="OZO18" s="383"/>
      <c r="OZP18" s="383"/>
      <c r="OZQ18" s="383"/>
      <c r="OZR18" s="383"/>
      <c r="OZS18" s="383"/>
      <c r="OZT18" s="383"/>
      <c r="OZU18" s="383"/>
      <c r="OZV18" s="383"/>
      <c r="OZW18" s="383"/>
      <c r="OZX18" s="383"/>
      <c r="OZY18" s="383"/>
      <c r="OZZ18" s="383"/>
      <c r="PAA18" s="383"/>
      <c r="PAB18" s="383"/>
      <c r="PAC18" s="383"/>
      <c r="PAD18" s="383"/>
      <c r="PAE18" s="383"/>
      <c r="PAF18" s="383"/>
      <c r="PAG18" s="383"/>
      <c r="PAH18" s="383"/>
      <c r="PAI18" s="383"/>
      <c r="PAJ18" s="383"/>
      <c r="PAK18" s="383"/>
      <c r="PAL18" s="383"/>
      <c r="PAM18" s="383"/>
      <c r="PAN18" s="383"/>
      <c r="PAO18" s="383"/>
      <c r="PAP18" s="383"/>
      <c r="PAQ18" s="383"/>
      <c r="PAR18" s="383"/>
      <c r="PAS18" s="383"/>
      <c r="PAT18" s="383"/>
      <c r="PAU18" s="383"/>
      <c r="PAV18" s="383"/>
      <c r="PAW18" s="383"/>
      <c r="PAX18" s="383"/>
      <c r="PAY18" s="383"/>
      <c r="PAZ18" s="383"/>
      <c r="PBA18" s="383"/>
      <c r="PBB18" s="383"/>
      <c r="PBC18" s="383"/>
      <c r="PBD18" s="383"/>
      <c r="PBE18" s="383"/>
      <c r="PBF18" s="383"/>
      <c r="PBG18" s="383"/>
      <c r="PBH18" s="383"/>
      <c r="PBI18" s="383"/>
      <c r="PBJ18" s="383"/>
      <c r="PBK18" s="383"/>
      <c r="PBL18" s="383"/>
      <c r="PBM18" s="383"/>
      <c r="PBN18" s="383"/>
      <c r="PBO18" s="383"/>
      <c r="PBP18" s="383"/>
      <c r="PBQ18" s="383"/>
      <c r="PBR18" s="383"/>
      <c r="PBS18" s="383"/>
      <c r="PBT18" s="383"/>
      <c r="PBU18" s="383"/>
      <c r="PBV18" s="383"/>
      <c r="PBW18" s="383"/>
      <c r="PBX18" s="383"/>
      <c r="PBY18" s="383"/>
      <c r="PBZ18" s="383"/>
      <c r="PCA18" s="383"/>
      <c r="PCB18" s="383"/>
      <c r="PCC18" s="383"/>
      <c r="PCD18" s="383"/>
      <c r="PCE18" s="383"/>
      <c r="PCF18" s="383"/>
      <c r="PCG18" s="383"/>
      <c r="PCH18" s="383"/>
      <c r="PCI18" s="383"/>
      <c r="PCJ18" s="383"/>
      <c r="PCK18" s="383"/>
      <c r="PCL18" s="383"/>
      <c r="PCM18" s="383"/>
      <c r="PCN18" s="383"/>
      <c r="PCO18" s="383"/>
      <c r="PCP18" s="383"/>
      <c r="PCQ18" s="383"/>
      <c r="PCR18" s="383"/>
      <c r="PCS18" s="383"/>
      <c r="PCT18" s="383"/>
      <c r="PCU18" s="383"/>
      <c r="PCV18" s="383"/>
      <c r="PCW18" s="383"/>
      <c r="PCX18" s="383"/>
      <c r="PCY18" s="383"/>
      <c r="PCZ18" s="383"/>
      <c r="PDA18" s="383"/>
      <c r="PDB18" s="383"/>
      <c r="PDC18" s="383"/>
      <c r="PDD18" s="383"/>
      <c r="PDE18" s="383"/>
      <c r="PDF18" s="383"/>
      <c r="PDG18" s="383"/>
      <c r="PDH18" s="383"/>
      <c r="PDI18" s="383"/>
      <c r="PDJ18" s="383"/>
      <c r="PDK18" s="383"/>
      <c r="PDL18" s="383"/>
      <c r="PDM18" s="383"/>
      <c r="PDN18" s="383"/>
      <c r="PDO18" s="383"/>
      <c r="PDP18" s="383"/>
      <c r="PDQ18" s="383"/>
      <c r="PDR18" s="383"/>
      <c r="PDS18" s="383"/>
      <c r="PDT18" s="383"/>
      <c r="PDU18" s="383"/>
      <c r="PDV18" s="383"/>
      <c r="PDW18" s="383"/>
      <c r="PDX18" s="383"/>
      <c r="PDY18" s="383"/>
      <c r="PDZ18" s="383"/>
      <c r="PEA18" s="383"/>
      <c r="PEB18" s="383"/>
      <c r="PEC18" s="383"/>
      <c r="PED18" s="383"/>
      <c r="PEE18" s="383"/>
      <c r="PEF18" s="383"/>
      <c r="PEG18" s="383"/>
      <c r="PEH18" s="383"/>
      <c r="PEI18" s="383"/>
      <c r="PEJ18" s="383"/>
      <c r="PEK18" s="383"/>
      <c r="PEL18" s="383"/>
      <c r="PEM18" s="383"/>
      <c r="PEN18" s="383"/>
      <c r="PEO18" s="383"/>
      <c r="PEP18" s="383"/>
      <c r="PEQ18" s="383"/>
      <c r="PER18" s="383"/>
      <c r="PES18" s="383"/>
      <c r="PET18" s="383"/>
      <c r="PEU18" s="383"/>
      <c r="PEV18" s="383"/>
      <c r="PEW18" s="383"/>
      <c r="PEX18" s="383"/>
      <c r="PEY18" s="383"/>
      <c r="PEZ18" s="383"/>
      <c r="PFA18" s="383"/>
      <c r="PFB18" s="383"/>
      <c r="PFC18" s="383"/>
      <c r="PFD18" s="383"/>
      <c r="PFE18" s="383"/>
      <c r="PFF18" s="383"/>
      <c r="PFG18" s="383"/>
      <c r="PFH18" s="383"/>
      <c r="PFI18" s="383"/>
      <c r="PFJ18" s="383"/>
      <c r="PFK18" s="383"/>
      <c r="PFL18" s="383"/>
      <c r="PFM18" s="383"/>
      <c r="PFN18" s="383"/>
      <c r="PFO18" s="383"/>
      <c r="PFP18" s="383"/>
      <c r="PFQ18" s="383"/>
      <c r="PFR18" s="383"/>
      <c r="PFS18" s="383"/>
      <c r="PFT18" s="383"/>
      <c r="PFU18" s="383"/>
      <c r="PFV18" s="383"/>
      <c r="PFW18" s="383"/>
      <c r="PFX18" s="383"/>
      <c r="PFY18" s="383"/>
      <c r="PFZ18" s="383"/>
      <c r="PGA18" s="383"/>
      <c r="PGB18" s="383"/>
      <c r="PGC18" s="383"/>
      <c r="PGD18" s="383"/>
      <c r="PGE18" s="383"/>
      <c r="PGF18" s="383"/>
      <c r="PGG18" s="383"/>
      <c r="PGH18" s="383"/>
      <c r="PGI18" s="383"/>
      <c r="PGJ18" s="383"/>
      <c r="PGK18" s="383"/>
      <c r="PGL18" s="383"/>
      <c r="PGM18" s="383"/>
      <c r="PGN18" s="383"/>
      <c r="PGO18" s="383"/>
      <c r="PGP18" s="383"/>
      <c r="PGQ18" s="383"/>
      <c r="PGR18" s="383"/>
      <c r="PGS18" s="383"/>
      <c r="PGT18" s="383"/>
      <c r="PGU18" s="383"/>
      <c r="PGV18" s="383"/>
      <c r="PGW18" s="383"/>
      <c r="PGX18" s="383"/>
      <c r="PGY18" s="383"/>
      <c r="PGZ18" s="383"/>
      <c r="PHA18" s="383"/>
      <c r="PHB18" s="383"/>
      <c r="PHC18" s="383"/>
      <c r="PHD18" s="383"/>
      <c r="PHE18" s="383"/>
      <c r="PHF18" s="383"/>
      <c r="PHG18" s="383"/>
      <c r="PHH18" s="383"/>
      <c r="PHI18" s="383"/>
      <c r="PHJ18" s="383"/>
      <c r="PHK18" s="383"/>
      <c r="PHL18" s="383"/>
      <c r="PHM18" s="383"/>
      <c r="PHN18" s="383"/>
      <c r="PHO18" s="383"/>
      <c r="PHP18" s="383"/>
      <c r="PHQ18" s="383"/>
      <c r="PHR18" s="383"/>
      <c r="PHS18" s="383"/>
      <c r="PHT18" s="383"/>
      <c r="PHU18" s="383"/>
      <c r="PHV18" s="383"/>
      <c r="PHW18" s="383"/>
      <c r="PHX18" s="383"/>
      <c r="PHY18" s="383"/>
      <c r="PHZ18" s="383"/>
      <c r="PIA18" s="383"/>
      <c r="PIB18" s="383"/>
      <c r="PIC18" s="383"/>
      <c r="PID18" s="383"/>
      <c r="PIE18" s="383"/>
      <c r="PIF18" s="383"/>
      <c r="PIG18" s="383"/>
      <c r="PIH18" s="383"/>
      <c r="PII18" s="383"/>
      <c r="PIJ18" s="383"/>
      <c r="PIK18" s="383"/>
      <c r="PIL18" s="383"/>
      <c r="PIM18" s="383"/>
      <c r="PIN18" s="383"/>
      <c r="PIO18" s="383"/>
      <c r="PIP18" s="383"/>
      <c r="PIQ18" s="383"/>
      <c r="PIR18" s="383"/>
      <c r="PIS18" s="383"/>
      <c r="PIT18" s="383"/>
      <c r="PIU18" s="383"/>
      <c r="PIV18" s="383"/>
      <c r="PIW18" s="383"/>
      <c r="PIX18" s="383"/>
      <c r="PIY18" s="383"/>
      <c r="PIZ18" s="383"/>
      <c r="PJA18" s="383"/>
      <c r="PJB18" s="383"/>
      <c r="PJC18" s="383"/>
      <c r="PJD18" s="383"/>
      <c r="PJE18" s="383"/>
      <c r="PJF18" s="383"/>
      <c r="PJG18" s="383"/>
      <c r="PJH18" s="383"/>
      <c r="PJI18" s="383"/>
      <c r="PJJ18" s="383"/>
      <c r="PJK18" s="383"/>
      <c r="PJL18" s="383"/>
      <c r="PJM18" s="383"/>
      <c r="PJN18" s="383"/>
      <c r="PJO18" s="383"/>
      <c r="PJP18" s="383"/>
      <c r="PJQ18" s="383"/>
      <c r="PJR18" s="383"/>
      <c r="PJS18" s="383"/>
      <c r="PJT18" s="383"/>
      <c r="PJU18" s="383"/>
      <c r="PJV18" s="383"/>
      <c r="PJW18" s="383"/>
      <c r="PJX18" s="383"/>
      <c r="PJY18" s="383"/>
      <c r="PJZ18" s="383"/>
      <c r="PKA18" s="383"/>
      <c r="PKB18" s="383"/>
      <c r="PKC18" s="383"/>
      <c r="PKD18" s="383"/>
      <c r="PKE18" s="383"/>
      <c r="PKF18" s="383"/>
      <c r="PKG18" s="383"/>
      <c r="PKH18" s="383"/>
      <c r="PKI18" s="383"/>
      <c r="PKJ18" s="383"/>
      <c r="PKK18" s="383"/>
      <c r="PKL18" s="383"/>
      <c r="PKM18" s="383"/>
      <c r="PKN18" s="383"/>
      <c r="PKO18" s="383"/>
      <c r="PKP18" s="383"/>
      <c r="PKQ18" s="383"/>
      <c r="PKR18" s="383"/>
      <c r="PKS18" s="383"/>
      <c r="PKT18" s="383"/>
      <c r="PKU18" s="383"/>
      <c r="PKV18" s="383"/>
      <c r="PKW18" s="383"/>
      <c r="PKX18" s="383"/>
      <c r="PKY18" s="383"/>
      <c r="PKZ18" s="383"/>
      <c r="PLA18" s="383"/>
      <c r="PLB18" s="383"/>
      <c r="PLC18" s="383"/>
      <c r="PLD18" s="383"/>
      <c r="PLE18" s="383"/>
      <c r="PLF18" s="383"/>
      <c r="PLG18" s="383"/>
      <c r="PLH18" s="383"/>
      <c r="PLI18" s="383"/>
      <c r="PLJ18" s="383"/>
      <c r="PLK18" s="383"/>
      <c r="PLL18" s="383"/>
      <c r="PLM18" s="383"/>
      <c r="PLN18" s="383"/>
      <c r="PLO18" s="383"/>
      <c r="PLP18" s="383"/>
      <c r="PLQ18" s="383"/>
      <c r="PLR18" s="383"/>
      <c r="PLS18" s="383"/>
      <c r="PLT18" s="383"/>
      <c r="PLU18" s="383"/>
      <c r="PLV18" s="383"/>
      <c r="PLW18" s="383"/>
      <c r="PLX18" s="383"/>
      <c r="PLY18" s="383"/>
      <c r="PLZ18" s="383"/>
      <c r="PMA18" s="383"/>
      <c r="PMB18" s="383"/>
      <c r="PMC18" s="383"/>
      <c r="PMD18" s="383"/>
      <c r="PME18" s="383"/>
      <c r="PMF18" s="383"/>
      <c r="PMG18" s="383"/>
      <c r="PMH18" s="383"/>
      <c r="PMI18" s="383"/>
      <c r="PMJ18" s="383"/>
      <c r="PMK18" s="383"/>
      <c r="PML18" s="383"/>
      <c r="PMM18" s="383"/>
      <c r="PMN18" s="383"/>
      <c r="PMO18" s="383"/>
      <c r="PMP18" s="383"/>
      <c r="PMQ18" s="383"/>
      <c r="PMR18" s="383"/>
      <c r="PMS18" s="383"/>
      <c r="PMT18" s="383"/>
      <c r="PMU18" s="383"/>
      <c r="PMV18" s="383"/>
      <c r="PMW18" s="383"/>
      <c r="PMX18" s="383"/>
      <c r="PMY18" s="383"/>
      <c r="PMZ18" s="383"/>
      <c r="PNA18" s="383"/>
      <c r="PNB18" s="383"/>
      <c r="PNC18" s="383"/>
      <c r="PND18" s="383"/>
      <c r="PNE18" s="383"/>
      <c r="PNF18" s="383"/>
      <c r="PNG18" s="383"/>
      <c r="PNH18" s="383"/>
      <c r="PNI18" s="383"/>
      <c r="PNJ18" s="383"/>
      <c r="PNK18" s="383"/>
      <c r="PNL18" s="383"/>
      <c r="PNM18" s="383"/>
      <c r="PNN18" s="383"/>
      <c r="PNO18" s="383"/>
      <c r="PNP18" s="383"/>
      <c r="PNQ18" s="383"/>
      <c r="PNR18" s="383"/>
      <c r="PNS18" s="383"/>
      <c r="PNT18" s="383"/>
      <c r="PNU18" s="383"/>
      <c r="PNV18" s="383"/>
      <c r="PNW18" s="383"/>
      <c r="PNX18" s="383"/>
      <c r="PNY18" s="383"/>
      <c r="PNZ18" s="383"/>
      <c r="POA18" s="383"/>
      <c r="POB18" s="383"/>
      <c r="POC18" s="383"/>
      <c r="POD18" s="383"/>
      <c r="POE18" s="383"/>
      <c r="POF18" s="383"/>
      <c r="POG18" s="383"/>
      <c r="POH18" s="383"/>
      <c r="POI18" s="383"/>
      <c r="POJ18" s="383"/>
      <c r="POK18" s="383"/>
      <c r="POL18" s="383"/>
      <c r="POM18" s="383"/>
      <c r="PON18" s="383"/>
      <c r="POO18" s="383"/>
      <c r="POP18" s="383"/>
      <c r="POQ18" s="383"/>
      <c r="POR18" s="383"/>
      <c r="POS18" s="383"/>
      <c r="POT18" s="383"/>
      <c r="POU18" s="383"/>
      <c r="POV18" s="383"/>
      <c r="POW18" s="383"/>
      <c r="POX18" s="383"/>
      <c r="POY18" s="383"/>
      <c r="POZ18" s="383"/>
      <c r="PPA18" s="383"/>
      <c r="PPB18" s="383"/>
      <c r="PPC18" s="383"/>
      <c r="PPD18" s="383"/>
      <c r="PPE18" s="383"/>
      <c r="PPF18" s="383"/>
      <c r="PPG18" s="383"/>
      <c r="PPH18" s="383"/>
      <c r="PPI18" s="383"/>
      <c r="PPJ18" s="383"/>
      <c r="PPK18" s="383"/>
      <c r="PPL18" s="383"/>
      <c r="PPM18" s="383"/>
      <c r="PPN18" s="383"/>
      <c r="PPO18" s="383"/>
      <c r="PPP18" s="383"/>
      <c r="PPQ18" s="383"/>
      <c r="PPR18" s="383"/>
      <c r="PPS18" s="383"/>
      <c r="PPT18" s="383"/>
      <c r="PPU18" s="383"/>
      <c r="PPV18" s="383"/>
      <c r="PPW18" s="383"/>
      <c r="PPX18" s="383"/>
      <c r="PPY18" s="383"/>
      <c r="PPZ18" s="383"/>
      <c r="PQA18" s="383"/>
      <c r="PQB18" s="383"/>
      <c r="PQC18" s="383"/>
      <c r="PQD18" s="383"/>
      <c r="PQE18" s="383"/>
      <c r="PQF18" s="383"/>
      <c r="PQG18" s="383"/>
      <c r="PQH18" s="383"/>
      <c r="PQI18" s="383"/>
      <c r="PQJ18" s="383"/>
      <c r="PQK18" s="383"/>
      <c r="PQL18" s="383"/>
      <c r="PQM18" s="383"/>
      <c r="PQN18" s="383"/>
      <c r="PQO18" s="383"/>
      <c r="PQP18" s="383"/>
      <c r="PQQ18" s="383"/>
      <c r="PQR18" s="383"/>
      <c r="PQS18" s="383"/>
      <c r="PQT18" s="383"/>
      <c r="PQU18" s="383"/>
      <c r="PQV18" s="383"/>
      <c r="PQW18" s="383"/>
      <c r="PQX18" s="383"/>
      <c r="PQY18" s="383"/>
      <c r="PQZ18" s="383"/>
      <c r="PRA18" s="383"/>
      <c r="PRB18" s="383"/>
      <c r="PRC18" s="383"/>
      <c r="PRD18" s="383"/>
      <c r="PRE18" s="383"/>
      <c r="PRF18" s="383"/>
      <c r="PRG18" s="383"/>
      <c r="PRH18" s="383"/>
      <c r="PRI18" s="383"/>
      <c r="PRJ18" s="383"/>
      <c r="PRK18" s="383"/>
      <c r="PRL18" s="383"/>
      <c r="PRM18" s="383"/>
      <c r="PRN18" s="383"/>
      <c r="PRO18" s="383"/>
      <c r="PRP18" s="383"/>
      <c r="PRQ18" s="383"/>
      <c r="PRR18" s="383"/>
      <c r="PRS18" s="383"/>
      <c r="PRT18" s="383"/>
      <c r="PRU18" s="383"/>
      <c r="PRV18" s="383"/>
      <c r="PRW18" s="383"/>
      <c r="PRX18" s="383"/>
      <c r="PRY18" s="383"/>
      <c r="PRZ18" s="383"/>
      <c r="PSA18" s="383"/>
      <c r="PSB18" s="383"/>
      <c r="PSC18" s="383"/>
      <c r="PSD18" s="383"/>
      <c r="PSE18" s="383"/>
      <c r="PSF18" s="383"/>
      <c r="PSG18" s="383"/>
      <c r="PSH18" s="383"/>
      <c r="PSI18" s="383"/>
      <c r="PSJ18" s="383"/>
      <c r="PSK18" s="383"/>
      <c r="PSL18" s="383"/>
      <c r="PSM18" s="383"/>
      <c r="PSN18" s="383"/>
      <c r="PSO18" s="383"/>
      <c r="PSP18" s="383"/>
      <c r="PSQ18" s="383"/>
      <c r="PSR18" s="383"/>
      <c r="PSS18" s="383"/>
      <c r="PST18" s="383"/>
      <c r="PSU18" s="383"/>
      <c r="PSV18" s="383"/>
      <c r="PSW18" s="383"/>
      <c r="PSX18" s="383"/>
      <c r="PSY18" s="383"/>
      <c r="PSZ18" s="383"/>
      <c r="PTA18" s="383"/>
      <c r="PTB18" s="383"/>
      <c r="PTC18" s="383"/>
      <c r="PTD18" s="383"/>
      <c r="PTE18" s="383"/>
      <c r="PTF18" s="383"/>
      <c r="PTG18" s="383"/>
      <c r="PTH18" s="383"/>
      <c r="PTI18" s="383"/>
      <c r="PTJ18" s="383"/>
      <c r="PTK18" s="383"/>
      <c r="PTL18" s="383"/>
      <c r="PTM18" s="383"/>
      <c r="PTN18" s="383"/>
      <c r="PTO18" s="383"/>
      <c r="PTP18" s="383"/>
      <c r="PTQ18" s="383"/>
      <c r="PTR18" s="383"/>
      <c r="PTS18" s="383"/>
      <c r="PTT18" s="383"/>
      <c r="PTU18" s="383"/>
      <c r="PTV18" s="383"/>
      <c r="PTW18" s="383"/>
      <c r="PTX18" s="383"/>
      <c r="PTY18" s="383"/>
      <c r="PTZ18" s="383"/>
      <c r="PUA18" s="383"/>
      <c r="PUB18" s="383"/>
      <c r="PUC18" s="383"/>
      <c r="PUD18" s="383"/>
      <c r="PUE18" s="383"/>
      <c r="PUF18" s="383"/>
      <c r="PUG18" s="383"/>
      <c r="PUH18" s="383"/>
      <c r="PUI18" s="383"/>
      <c r="PUJ18" s="383"/>
      <c r="PUK18" s="383"/>
      <c r="PUL18" s="383"/>
      <c r="PUM18" s="383"/>
      <c r="PUN18" s="383"/>
      <c r="PUO18" s="383"/>
      <c r="PUP18" s="383"/>
      <c r="PUQ18" s="383"/>
      <c r="PUR18" s="383"/>
      <c r="PUS18" s="383"/>
      <c r="PUT18" s="383"/>
      <c r="PUU18" s="383"/>
      <c r="PUV18" s="383"/>
      <c r="PUW18" s="383"/>
      <c r="PUX18" s="383"/>
      <c r="PUY18" s="383"/>
      <c r="PUZ18" s="383"/>
      <c r="PVA18" s="383"/>
      <c r="PVB18" s="383"/>
      <c r="PVC18" s="383"/>
      <c r="PVD18" s="383"/>
      <c r="PVE18" s="383"/>
      <c r="PVF18" s="383"/>
      <c r="PVG18" s="383"/>
      <c r="PVH18" s="383"/>
      <c r="PVI18" s="383"/>
      <c r="PVJ18" s="383"/>
      <c r="PVK18" s="383"/>
      <c r="PVL18" s="383"/>
      <c r="PVM18" s="383"/>
      <c r="PVN18" s="383"/>
      <c r="PVO18" s="383"/>
      <c r="PVP18" s="383"/>
      <c r="PVQ18" s="383"/>
      <c r="PVR18" s="383"/>
      <c r="PVS18" s="383"/>
      <c r="PVT18" s="383"/>
      <c r="PVU18" s="383"/>
      <c r="PVV18" s="383"/>
      <c r="PVW18" s="383"/>
      <c r="PVX18" s="383"/>
      <c r="PVY18" s="383"/>
      <c r="PVZ18" s="383"/>
      <c r="PWA18" s="383"/>
      <c r="PWB18" s="383"/>
      <c r="PWC18" s="383"/>
      <c r="PWD18" s="383"/>
      <c r="PWE18" s="383"/>
      <c r="PWF18" s="383"/>
      <c r="PWG18" s="383"/>
      <c r="PWH18" s="383"/>
      <c r="PWI18" s="383"/>
      <c r="PWJ18" s="383"/>
      <c r="PWK18" s="383"/>
      <c r="PWL18" s="383"/>
      <c r="PWM18" s="383"/>
      <c r="PWN18" s="383"/>
      <c r="PWO18" s="383"/>
      <c r="PWP18" s="383"/>
      <c r="PWQ18" s="383"/>
      <c r="PWR18" s="383"/>
      <c r="PWS18" s="383"/>
      <c r="PWT18" s="383"/>
      <c r="PWU18" s="383"/>
      <c r="PWV18" s="383"/>
      <c r="PWW18" s="383"/>
      <c r="PWX18" s="383"/>
      <c r="PWY18" s="383"/>
      <c r="PWZ18" s="383"/>
      <c r="PXA18" s="383"/>
      <c r="PXB18" s="383"/>
      <c r="PXC18" s="383"/>
      <c r="PXD18" s="383"/>
      <c r="PXE18" s="383"/>
      <c r="PXF18" s="383"/>
      <c r="PXG18" s="383"/>
      <c r="PXH18" s="383"/>
      <c r="PXI18" s="383"/>
      <c r="PXJ18" s="383"/>
      <c r="PXK18" s="383"/>
      <c r="PXL18" s="383"/>
      <c r="PXM18" s="383"/>
      <c r="PXN18" s="383"/>
      <c r="PXO18" s="383"/>
      <c r="PXP18" s="383"/>
      <c r="PXQ18" s="383"/>
      <c r="PXR18" s="383"/>
      <c r="PXS18" s="383"/>
      <c r="PXT18" s="383"/>
      <c r="PXU18" s="383"/>
      <c r="PXV18" s="383"/>
      <c r="PXW18" s="383"/>
      <c r="PXX18" s="383"/>
      <c r="PXY18" s="383"/>
      <c r="PXZ18" s="383"/>
      <c r="PYA18" s="383"/>
      <c r="PYB18" s="383"/>
      <c r="PYC18" s="383"/>
      <c r="PYD18" s="383"/>
      <c r="PYE18" s="383"/>
      <c r="PYF18" s="383"/>
      <c r="PYG18" s="383"/>
      <c r="PYH18" s="383"/>
      <c r="PYI18" s="383"/>
      <c r="PYJ18" s="383"/>
      <c r="PYK18" s="383"/>
      <c r="PYL18" s="383"/>
      <c r="PYM18" s="383"/>
      <c r="PYN18" s="383"/>
      <c r="PYO18" s="383"/>
      <c r="PYP18" s="383"/>
      <c r="PYQ18" s="383"/>
      <c r="PYR18" s="383"/>
      <c r="PYS18" s="383"/>
      <c r="PYT18" s="383"/>
      <c r="PYU18" s="383"/>
      <c r="PYV18" s="383"/>
      <c r="PYW18" s="383"/>
      <c r="PYX18" s="383"/>
      <c r="PYY18" s="383"/>
      <c r="PYZ18" s="383"/>
      <c r="PZA18" s="383"/>
      <c r="PZB18" s="383"/>
      <c r="PZC18" s="383"/>
      <c r="PZD18" s="383"/>
      <c r="PZE18" s="383"/>
      <c r="PZF18" s="383"/>
      <c r="PZG18" s="383"/>
      <c r="PZH18" s="383"/>
      <c r="PZI18" s="383"/>
      <c r="PZJ18" s="383"/>
      <c r="PZK18" s="383"/>
      <c r="PZL18" s="383"/>
      <c r="PZM18" s="383"/>
      <c r="PZN18" s="383"/>
      <c r="PZO18" s="383"/>
      <c r="PZP18" s="383"/>
      <c r="PZQ18" s="383"/>
      <c r="PZR18" s="383"/>
      <c r="PZS18" s="383"/>
      <c r="PZT18" s="383"/>
      <c r="PZU18" s="383"/>
      <c r="PZV18" s="383"/>
      <c r="PZW18" s="383"/>
      <c r="PZX18" s="383"/>
      <c r="PZY18" s="383"/>
      <c r="PZZ18" s="383"/>
      <c r="QAA18" s="383"/>
      <c r="QAB18" s="383"/>
      <c r="QAC18" s="383"/>
      <c r="QAD18" s="383"/>
      <c r="QAE18" s="383"/>
      <c r="QAF18" s="383"/>
      <c r="QAG18" s="383"/>
      <c r="QAH18" s="383"/>
      <c r="QAI18" s="383"/>
      <c r="QAJ18" s="383"/>
      <c r="QAK18" s="383"/>
      <c r="QAL18" s="383"/>
      <c r="QAM18" s="383"/>
      <c r="QAN18" s="383"/>
      <c r="QAO18" s="383"/>
      <c r="QAP18" s="383"/>
      <c r="QAQ18" s="383"/>
      <c r="QAR18" s="383"/>
      <c r="QAS18" s="383"/>
      <c r="QAT18" s="383"/>
      <c r="QAU18" s="383"/>
      <c r="QAV18" s="383"/>
      <c r="QAW18" s="383"/>
      <c r="QAX18" s="383"/>
      <c r="QAY18" s="383"/>
      <c r="QAZ18" s="383"/>
      <c r="QBA18" s="383"/>
      <c r="QBB18" s="383"/>
      <c r="QBC18" s="383"/>
      <c r="QBD18" s="383"/>
      <c r="QBE18" s="383"/>
      <c r="QBF18" s="383"/>
      <c r="QBG18" s="383"/>
      <c r="QBH18" s="383"/>
      <c r="QBI18" s="383"/>
      <c r="QBJ18" s="383"/>
      <c r="QBK18" s="383"/>
      <c r="QBL18" s="383"/>
      <c r="QBM18" s="383"/>
      <c r="QBN18" s="383"/>
      <c r="QBO18" s="383"/>
      <c r="QBP18" s="383"/>
      <c r="QBQ18" s="383"/>
      <c r="QBR18" s="383"/>
      <c r="QBS18" s="383"/>
      <c r="QBT18" s="383"/>
      <c r="QBU18" s="383"/>
      <c r="QBV18" s="383"/>
      <c r="QBW18" s="383"/>
      <c r="QBX18" s="383"/>
      <c r="QBY18" s="383"/>
      <c r="QBZ18" s="383"/>
      <c r="QCA18" s="383"/>
      <c r="QCB18" s="383"/>
      <c r="QCC18" s="383"/>
      <c r="QCD18" s="383"/>
      <c r="QCE18" s="383"/>
      <c r="QCF18" s="383"/>
      <c r="QCG18" s="383"/>
      <c r="QCH18" s="383"/>
      <c r="QCI18" s="383"/>
      <c r="QCJ18" s="383"/>
      <c r="QCK18" s="383"/>
      <c r="QCL18" s="383"/>
      <c r="QCM18" s="383"/>
      <c r="QCN18" s="383"/>
      <c r="QCO18" s="383"/>
      <c r="QCP18" s="383"/>
      <c r="QCQ18" s="383"/>
      <c r="QCR18" s="383"/>
      <c r="QCS18" s="383"/>
      <c r="QCT18" s="383"/>
      <c r="QCU18" s="383"/>
      <c r="QCV18" s="383"/>
      <c r="QCW18" s="383"/>
      <c r="QCX18" s="383"/>
      <c r="QCY18" s="383"/>
      <c r="QCZ18" s="383"/>
      <c r="QDA18" s="383"/>
      <c r="QDB18" s="383"/>
      <c r="QDC18" s="383"/>
      <c r="QDD18" s="383"/>
      <c r="QDE18" s="383"/>
      <c r="QDF18" s="383"/>
      <c r="QDG18" s="383"/>
      <c r="QDH18" s="383"/>
      <c r="QDI18" s="383"/>
      <c r="QDJ18" s="383"/>
      <c r="QDK18" s="383"/>
      <c r="QDL18" s="383"/>
      <c r="QDM18" s="383"/>
      <c r="QDN18" s="383"/>
      <c r="QDO18" s="383"/>
      <c r="QDP18" s="383"/>
      <c r="QDQ18" s="383"/>
      <c r="QDR18" s="383"/>
      <c r="QDS18" s="383"/>
      <c r="QDT18" s="383"/>
      <c r="QDU18" s="383"/>
      <c r="QDV18" s="383"/>
      <c r="QDW18" s="383"/>
      <c r="QDX18" s="383"/>
      <c r="QDY18" s="383"/>
      <c r="QDZ18" s="383"/>
      <c r="QEA18" s="383"/>
      <c r="QEB18" s="383"/>
      <c r="QEC18" s="383"/>
      <c r="QED18" s="383"/>
      <c r="QEE18" s="383"/>
      <c r="QEF18" s="383"/>
      <c r="QEG18" s="383"/>
      <c r="QEH18" s="383"/>
      <c r="QEI18" s="383"/>
      <c r="QEJ18" s="383"/>
      <c r="QEK18" s="383"/>
      <c r="QEL18" s="383"/>
      <c r="QEM18" s="383"/>
      <c r="QEN18" s="383"/>
      <c r="QEO18" s="383"/>
      <c r="QEP18" s="383"/>
      <c r="QEQ18" s="383"/>
      <c r="QER18" s="383"/>
      <c r="QES18" s="383"/>
      <c r="QET18" s="383"/>
      <c r="QEU18" s="383"/>
      <c r="QEV18" s="383"/>
      <c r="QEW18" s="383"/>
      <c r="QEX18" s="383"/>
      <c r="QEY18" s="383"/>
      <c r="QEZ18" s="383"/>
      <c r="QFA18" s="383"/>
      <c r="QFB18" s="383"/>
      <c r="QFC18" s="383"/>
      <c r="QFD18" s="383"/>
      <c r="QFE18" s="383"/>
      <c r="QFF18" s="383"/>
      <c r="QFG18" s="383"/>
      <c r="QFH18" s="383"/>
      <c r="QFI18" s="383"/>
      <c r="QFJ18" s="383"/>
      <c r="QFK18" s="383"/>
      <c r="QFL18" s="383"/>
      <c r="QFM18" s="383"/>
      <c r="QFN18" s="383"/>
      <c r="QFO18" s="383"/>
      <c r="QFP18" s="383"/>
      <c r="QFQ18" s="383"/>
      <c r="QFR18" s="383"/>
      <c r="QFS18" s="383"/>
      <c r="QFT18" s="383"/>
      <c r="QFU18" s="383"/>
      <c r="QFV18" s="383"/>
      <c r="QFW18" s="383"/>
      <c r="QFX18" s="383"/>
      <c r="QFY18" s="383"/>
      <c r="QFZ18" s="383"/>
      <c r="QGA18" s="383"/>
      <c r="QGB18" s="383"/>
      <c r="QGC18" s="383"/>
      <c r="QGD18" s="383"/>
      <c r="QGE18" s="383"/>
      <c r="QGF18" s="383"/>
      <c r="QGG18" s="383"/>
      <c r="QGH18" s="383"/>
      <c r="QGI18" s="383"/>
      <c r="QGJ18" s="383"/>
      <c r="QGK18" s="383"/>
      <c r="QGL18" s="383"/>
      <c r="QGM18" s="383"/>
      <c r="QGN18" s="383"/>
      <c r="QGO18" s="383"/>
      <c r="QGP18" s="383"/>
      <c r="QGQ18" s="383"/>
      <c r="QGR18" s="383"/>
      <c r="QGS18" s="383"/>
      <c r="QGT18" s="383"/>
      <c r="QGU18" s="383"/>
      <c r="QGV18" s="383"/>
      <c r="QGW18" s="383"/>
      <c r="QGX18" s="383"/>
      <c r="QGY18" s="383"/>
      <c r="QGZ18" s="383"/>
      <c r="QHA18" s="383"/>
      <c r="QHB18" s="383"/>
      <c r="QHC18" s="383"/>
      <c r="QHD18" s="383"/>
      <c r="QHE18" s="383"/>
      <c r="QHF18" s="383"/>
      <c r="QHG18" s="383"/>
      <c r="QHH18" s="383"/>
      <c r="QHI18" s="383"/>
      <c r="QHJ18" s="383"/>
      <c r="QHK18" s="383"/>
      <c r="QHL18" s="383"/>
      <c r="QHM18" s="383"/>
      <c r="QHN18" s="383"/>
      <c r="QHO18" s="383"/>
      <c r="QHP18" s="383"/>
      <c r="QHQ18" s="383"/>
      <c r="QHR18" s="383"/>
      <c r="QHS18" s="383"/>
      <c r="QHT18" s="383"/>
      <c r="QHU18" s="383"/>
      <c r="QHV18" s="383"/>
      <c r="QHW18" s="383"/>
      <c r="QHX18" s="383"/>
      <c r="QHY18" s="383"/>
      <c r="QHZ18" s="383"/>
      <c r="QIA18" s="383"/>
      <c r="QIB18" s="383"/>
      <c r="QIC18" s="383"/>
      <c r="QID18" s="383"/>
      <c r="QIE18" s="383"/>
      <c r="QIF18" s="383"/>
      <c r="QIG18" s="383"/>
      <c r="QIH18" s="383"/>
      <c r="QII18" s="383"/>
      <c r="QIJ18" s="383"/>
      <c r="QIK18" s="383"/>
      <c r="QIL18" s="383"/>
      <c r="QIM18" s="383"/>
      <c r="QIN18" s="383"/>
      <c r="QIO18" s="383"/>
      <c r="QIP18" s="383"/>
      <c r="QIQ18" s="383"/>
      <c r="QIR18" s="383"/>
      <c r="QIS18" s="383"/>
      <c r="QIT18" s="383"/>
      <c r="QIU18" s="383"/>
      <c r="QIV18" s="383"/>
      <c r="QIW18" s="383"/>
      <c r="QIX18" s="383"/>
      <c r="QIY18" s="383"/>
      <c r="QIZ18" s="383"/>
      <c r="QJA18" s="383"/>
      <c r="QJB18" s="383"/>
      <c r="QJC18" s="383"/>
      <c r="QJD18" s="383"/>
      <c r="QJE18" s="383"/>
      <c r="QJF18" s="383"/>
      <c r="QJG18" s="383"/>
      <c r="QJH18" s="383"/>
      <c r="QJI18" s="383"/>
      <c r="QJJ18" s="383"/>
      <c r="QJK18" s="383"/>
      <c r="QJL18" s="383"/>
      <c r="QJM18" s="383"/>
      <c r="QJN18" s="383"/>
      <c r="QJO18" s="383"/>
      <c r="QJP18" s="383"/>
      <c r="QJQ18" s="383"/>
      <c r="QJR18" s="383"/>
      <c r="QJS18" s="383"/>
      <c r="QJT18" s="383"/>
      <c r="QJU18" s="383"/>
      <c r="QJV18" s="383"/>
      <c r="QJW18" s="383"/>
      <c r="QJX18" s="383"/>
      <c r="QJY18" s="383"/>
      <c r="QJZ18" s="383"/>
      <c r="QKA18" s="383"/>
      <c r="QKB18" s="383"/>
      <c r="QKC18" s="383"/>
      <c r="QKD18" s="383"/>
      <c r="QKE18" s="383"/>
      <c r="QKF18" s="383"/>
      <c r="QKG18" s="383"/>
      <c r="QKH18" s="383"/>
      <c r="QKI18" s="383"/>
      <c r="QKJ18" s="383"/>
      <c r="QKK18" s="383"/>
      <c r="QKL18" s="383"/>
      <c r="QKM18" s="383"/>
      <c r="QKN18" s="383"/>
      <c r="QKO18" s="383"/>
      <c r="QKP18" s="383"/>
      <c r="QKQ18" s="383"/>
      <c r="QKR18" s="383"/>
      <c r="QKS18" s="383"/>
      <c r="QKT18" s="383"/>
      <c r="QKU18" s="383"/>
      <c r="QKV18" s="383"/>
      <c r="QKW18" s="383"/>
      <c r="QKX18" s="383"/>
      <c r="QKY18" s="383"/>
      <c r="QKZ18" s="383"/>
      <c r="QLA18" s="383"/>
      <c r="QLB18" s="383"/>
      <c r="QLC18" s="383"/>
      <c r="QLD18" s="383"/>
      <c r="QLE18" s="383"/>
      <c r="QLF18" s="383"/>
      <c r="QLG18" s="383"/>
      <c r="QLH18" s="383"/>
      <c r="QLI18" s="383"/>
      <c r="QLJ18" s="383"/>
      <c r="QLK18" s="383"/>
      <c r="QLL18" s="383"/>
      <c r="QLM18" s="383"/>
      <c r="QLN18" s="383"/>
      <c r="QLO18" s="383"/>
      <c r="QLP18" s="383"/>
      <c r="QLQ18" s="383"/>
      <c r="QLR18" s="383"/>
      <c r="QLS18" s="383"/>
      <c r="QLT18" s="383"/>
      <c r="QLU18" s="383"/>
      <c r="QLV18" s="383"/>
      <c r="QLW18" s="383"/>
      <c r="QLX18" s="383"/>
      <c r="QLY18" s="383"/>
      <c r="QLZ18" s="383"/>
      <c r="QMA18" s="383"/>
      <c r="QMB18" s="383"/>
      <c r="QMC18" s="383"/>
      <c r="QMD18" s="383"/>
      <c r="QME18" s="383"/>
      <c r="QMF18" s="383"/>
      <c r="QMG18" s="383"/>
      <c r="QMH18" s="383"/>
      <c r="QMI18" s="383"/>
      <c r="QMJ18" s="383"/>
      <c r="QMK18" s="383"/>
      <c r="QML18" s="383"/>
      <c r="QMM18" s="383"/>
      <c r="QMN18" s="383"/>
      <c r="QMO18" s="383"/>
      <c r="QMP18" s="383"/>
      <c r="QMQ18" s="383"/>
      <c r="QMR18" s="383"/>
      <c r="QMS18" s="383"/>
      <c r="QMT18" s="383"/>
      <c r="QMU18" s="383"/>
      <c r="QMV18" s="383"/>
      <c r="QMW18" s="383"/>
      <c r="QMX18" s="383"/>
      <c r="QMY18" s="383"/>
      <c r="QMZ18" s="383"/>
      <c r="QNA18" s="383"/>
      <c r="QNB18" s="383"/>
      <c r="QNC18" s="383"/>
      <c r="QND18" s="383"/>
      <c r="QNE18" s="383"/>
      <c r="QNF18" s="383"/>
      <c r="QNG18" s="383"/>
      <c r="QNH18" s="383"/>
      <c r="QNI18" s="383"/>
      <c r="QNJ18" s="383"/>
      <c r="QNK18" s="383"/>
      <c r="QNL18" s="383"/>
      <c r="QNM18" s="383"/>
      <c r="QNN18" s="383"/>
      <c r="QNO18" s="383"/>
      <c r="QNP18" s="383"/>
      <c r="QNQ18" s="383"/>
      <c r="QNR18" s="383"/>
      <c r="QNS18" s="383"/>
      <c r="QNT18" s="383"/>
      <c r="QNU18" s="383"/>
      <c r="QNV18" s="383"/>
      <c r="QNW18" s="383"/>
      <c r="QNX18" s="383"/>
      <c r="QNY18" s="383"/>
      <c r="QNZ18" s="383"/>
      <c r="QOA18" s="383"/>
      <c r="QOB18" s="383"/>
      <c r="QOC18" s="383"/>
      <c r="QOD18" s="383"/>
      <c r="QOE18" s="383"/>
      <c r="QOF18" s="383"/>
      <c r="QOG18" s="383"/>
      <c r="QOH18" s="383"/>
      <c r="QOI18" s="383"/>
      <c r="QOJ18" s="383"/>
      <c r="QOK18" s="383"/>
      <c r="QOL18" s="383"/>
      <c r="QOM18" s="383"/>
      <c r="QON18" s="383"/>
      <c r="QOO18" s="383"/>
      <c r="QOP18" s="383"/>
      <c r="QOQ18" s="383"/>
      <c r="QOR18" s="383"/>
      <c r="QOS18" s="383"/>
      <c r="QOT18" s="383"/>
      <c r="QOU18" s="383"/>
      <c r="QOV18" s="383"/>
      <c r="QOW18" s="383"/>
      <c r="QOX18" s="383"/>
      <c r="QOY18" s="383"/>
      <c r="QOZ18" s="383"/>
      <c r="QPA18" s="383"/>
      <c r="QPB18" s="383"/>
      <c r="QPC18" s="383"/>
      <c r="QPD18" s="383"/>
      <c r="QPE18" s="383"/>
      <c r="QPF18" s="383"/>
      <c r="QPG18" s="383"/>
      <c r="QPH18" s="383"/>
      <c r="QPI18" s="383"/>
      <c r="QPJ18" s="383"/>
      <c r="QPK18" s="383"/>
      <c r="QPL18" s="383"/>
      <c r="QPM18" s="383"/>
      <c r="QPN18" s="383"/>
      <c r="QPO18" s="383"/>
      <c r="QPP18" s="383"/>
      <c r="QPQ18" s="383"/>
      <c r="QPR18" s="383"/>
      <c r="QPS18" s="383"/>
      <c r="QPT18" s="383"/>
      <c r="QPU18" s="383"/>
      <c r="QPV18" s="383"/>
      <c r="QPW18" s="383"/>
      <c r="QPX18" s="383"/>
      <c r="QPY18" s="383"/>
      <c r="QPZ18" s="383"/>
      <c r="QQA18" s="383"/>
      <c r="QQB18" s="383"/>
      <c r="QQC18" s="383"/>
      <c r="QQD18" s="383"/>
      <c r="QQE18" s="383"/>
      <c r="QQF18" s="383"/>
      <c r="QQG18" s="383"/>
      <c r="QQH18" s="383"/>
      <c r="QQI18" s="383"/>
      <c r="QQJ18" s="383"/>
      <c r="QQK18" s="383"/>
      <c r="QQL18" s="383"/>
      <c r="QQM18" s="383"/>
      <c r="QQN18" s="383"/>
      <c r="QQO18" s="383"/>
      <c r="QQP18" s="383"/>
      <c r="QQQ18" s="383"/>
      <c r="QQR18" s="383"/>
      <c r="QQS18" s="383"/>
      <c r="QQT18" s="383"/>
      <c r="QQU18" s="383"/>
      <c r="QQV18" s="383"/>
      <c r="QQW18" s="383"/>
      <c r="QQX18" s="383"/>
      <c r="QQY18" s="383"/>
      <c r="QQZ18" s="383"/>
      <c r="QRA18" s="383"/>
      <c r="QRB18" s="383"/>
      <c r="QRC18" s="383"/>
      <c r="QRD18" s="383"/>
      <c r="QRE18" s="383"/>
      <c r="QRF18" s="383"/>
      <c r="QRG18" s="383"/>
      <c r="QRH18" s="383"/>
      <c r="QRI18" s="383"/>
      <c r="QRJ18" s="383"/>
      <c r="QRK18" s="383"/>
      <c r="QRL18" s="383"/>
      <c r="QRM18" s="383"/>
      <c r="QRN18" s="383"/>
      <c r="QRO18" s="383"/>
      <c r="QRP18" s="383"/>
      <c r="QRQ18" s="383"/>
      <c r="QRR18" s="383"/>
      <c r="QRS18" s="383"/>
      <c r="QRT18" s="383"/>
      <c r="QRU18" s="383"/>
      <c r="QRV18" s="383"/>
      <c r="QRW18" s="383"/>
      <c r="QRX18" s="383"/>
      <c r="QRY18" s="383"/>
      <c r="QRZ18" s="383"/>
      <c r="QSA18" s="383"/>
      <c r="QSB18" s="383"/>
      <c r="QSC18" s="383"/>
      <c r="QSD18" s="383"/>
      <c r="QSE18" s="383"/>
      <c r="QSF18" s="383"/>
      <c r="QSG18" s="383"/>
      <c r="QSH18" s="383"/>
      <c r="QSI18" s="383"/>
      <c r="QSJ18" s="383"/>
      <c r="QSK18" s="383"/>
      <c r="QSL18" s="383"/>
      <c r="QSM18" s="383"/>
      <c r="QSN18" s="383"/>
      <c r="QSO18" s="383"/>
      <c r="QSP18" s="383"/>
      <c r="QSQ18" s="383"/>
      <c r="QSR18" s="383"/>
      <c r="QSS18" s="383"/>
      <c r="QST18" s="383"/>
      <c r="QSU18" s="383"/>
      <c r="QSV18" s="383"/>
      <c r="QSW18" s="383"/>
      <c r="QSX18" s="383"/>
      <c r="QSY18" s="383"/>
      <c r="QSZ18" s="383"/>
      <c r="QTA18" s="383"/>
      <c r="QTB18" s="383"/>
      <c r="QTC18" s="383"/>
      <c r="QTD18" s="383"/>
      <c r="QTE18" s="383"/>
      <c r="QTF18" s="383"/>
      <c r="QTG18" s="383"/>
      <c r="QTH18" s="383"/>
      <c r="QTI18" s="383"/>
      <c r="QTJ18" s="383"/>
      <c r="QTK18" s="383"/>
      <c r="QTL18" s="383"/>
      <c r="QTM18" s="383"/>
      <c r="QTN18" s="383"/>
      <c r="QTO18" s="383"/>
      <c r="QTP18" s="383"/>
      <c r="QTQ18" s="383"/>
      <c r="QTR18" s="383"/>
      <c r="QTS18" s="383"/>
      <c r="QTT18" s="383"/>
      <c r="QTU18" s="383"/>
      <c r="QTV18" s="383"/>
      <c r="QTW18" s="383"/>
      <c r="QTX18" s="383"/>
      <c r="QTY18" s="383"/>
      <c r="QTZ18" s="383"/>
      <c r="QUA18" s="383"/>
      <c r="QUB18" s="383"/>
      <c r="QUC18" s="383"/>
      <c r="QUD18" s="383"/>
      <c r="QUE18" s="383"/>
      <c r="QUF18" s="383"/>
      <c r="QUG18" s="383"/>
      <c r="QUH18" s="383"/>
      <c r="QUI18" s="383"/>
      <c r="QUJ18" s="383"/>
      <c r="QUK18" s="383"/>
      <c r="QUL18" s="383"/>
      <c r="QUM18" s="383"/>
      <c r="QUN18" s="383"/>
      <c r="QUO18" s="383"/>
      <c r="QUP18" s="383"/>
      <c r="QUQ18" s="383"/>
      <c r="QUR18" s="383"/>
      <c r="QUS18" s="383"/>
      <c r="QUT18" s="383"/>
      <c r="QUU18" s="383"/>
      <c r="QUV18" s="383"/>
      <c r="QUW18" s="383"/>
      <c r="QUX18" s="383"/>
      <c r="QUY18" s="383"/>
      <c r="QUZ18" s="383"/>
      <c r="QVA18" s="383"/>
      <c r="QVB18" s="383"/>
      <c r="QVC18" s="383"/>
      <c r="QVD18" s="383"/>
      <c r="QVE18" s="383"/>
      <c r="QVF18" s="383"/>
      <c r="QVG18" s="383"/>
      <c r="QVH18" s="383"/>
      <c r="QVI18" s="383"/>
      <c r="QVJ18" s="383"/>
      <c r="QVK18" s="383"/>
      <c r="QVL18" s="383"/>
      <c r="QVM18" s="383"/>
      <c r="QVN18" s="383"/>
      <c r="QVO18" s="383"/>
      <c r="QVP18" s="383"/>
      <c r="QVQ18" s="383"/>
      <c r="QVR18" s="383"/>
      <c r="QVS18" s="383"/>
      <c r="QVT18" s="383"/>
      <c r="QVU18" s="383"/>
      <c r="QVV18" s="383"/>
      <c r="QVW18" s="383"/>
      <c r="QVX18" s="383"/>
      <c r="QVY18" s="383"/>
      <c r="QVZ18" s="383"/>
      <c r="QWA18" s="383"/>
      <c r="QWB18" s="383"/>
      <c r="QWC18" s="383"/>
      <c r="QWD18" s="383"/>
      <c r="QWE18" s="383"/>
      <c r="QWF18" s="383"/>
      <c r="QWG18" s="383"/>
      <c r="QWH18" s="383"/>
      <c r="QWI18" s="383"/>
      <c r="QWJ18" s="383"/>
      <c r="QWK18" s="383"/>
      <c r="QWL18" s="383"/>
      <c r="QWM18" s="383"/>
      <c r="QWN18" s="383"/>
      <c r="QWO18" s="383"/>
      <c r="QWP18" s="383"/>
      <c r="QWQ18" s="383"/>
      <c r="QWR18" s="383"/>
      <c r="QWS18" s="383"/>
      <c r="QWT18" s="383"/>
      <c r="QWU18" s="383"/>
      <c r="QWV18" s="383"/>
      <c r="QWW18" s="383"/>
      <c r="QWX18" s="383"/>
      <c r="QWY18" s="383"/>
      <c r="QWZ18" s="383"/>
      <c r="QXA18" s="383"/>
      <c r="QXB18" s="383"/>
      <c r="QXC18" s="383"/>
      <c r="QXD18" s="383"/>
      <c r="QXE18" s="383"/>
      <c r="QXF18" s="383"/>
      <c r="QXG18" s="383"/>
      <c r="QXH18" s="383"/>
      <c r="QXI18" s="383"/>
      <c r="QXJ18" s="383"/>
      <c r="QXK18" s="383"/>
      <c r="QXL18" s="383"/>
      <c r="QXM18" s="383"/>
      <c r="QXN18" s="383"/>
      <c r="QXO18" s="383"/>
      <c r="QXP18" s="383"/>
      <c r="QXQ18" s="383"/>
      <c r="QXR18" s="383"/>
      <c r="QXS18" s="383"/>
      <c r="QXT18" s="383"/>
      <c r="QXU18" s="383"/>
      <c r="QXV18" s="383"/>
      <c r="QXW18" s="383"/>
      <c r="QXX18" s="383"/>
      <c r="QXY18" s="383"/>
      <c r="QXZ18" s="383"/>
      <c r="QYA18" s="383"/>
      <c r="QYB18" s="383"/>
      <c r="QYC18" s="383"/>
      <c r="QYD18" s="383"/>
      <c r="QYE18" s="383"/>
      <c r="QYF18" s="383"/>
      <c r="QYG18" s="383"/>
      <c r="QYH18" s="383"/>
      <c r="QYI18" s="383"/>
      <c r="QYJ18" s="383"/>
      <c r="QYK18" s="383"/>
      <c r="QYL18" s="383"/>
      <c r="QYM18" s="383"/>
      <c r="QYN18" s="383"/>
      <c r="QYO18" s="383"/>
      <c r="QYP18" s="383"/>
      <c r="QYQ18" s="383"/>
      <c r="QYR18" s="383"/>
      <c r="QYS18" s="383"/>
      <c r="QYT18" s="383"/>
      <c r="QYU18" s="383"/>
      <c r="QYV18" s="383"/>
      <c r="QYW18" s="383"/>
      <c r="QYX18" s="383"/>
      <c r="QYY18" s="383"/>
      <c r="QYZ18" s="383"/>
      <c r="QZA18" s="383"/>
      <c r="QZB18" s="383"/>
      <c r="QZC18" s="383"/>
      <c r="QZD18" s="383"/>
      <c r="QZE18" s="383"/>
      <c r="QZF18" s="383"/>
      <c r="QZG18" s="383"/>
      <c r="QZH18" s="383"/>
      <c r="QZI18" s="383"/>
      <c r="QZJ18" s="383"/>
      <c r="QZK18" s="383"/>
      <c r="QZL18" s="383"/>
      <c r="QZM18" s="383"/>
      <c r="QZN18" s="383"/>
      <c r="QZO18" s="383"/>
      <c r="QZP18" s="383"/>
      <c r="QZQ18" s="383"/>
      <c r="QZR18" s="383"/>
      <c r="QZS18" s="383"/>
      <c r="QZT18" s="383"/>
      <c r="QZU18" s="383"/>
      <c r="QZV18" s="383"/>
      <c r="QZW18" s="383"/>
      <c r="QZX18" s="383"/>
      <c r="QZY18" s="383"/>
      <c r="QZZ18" s="383"/>
      <c r="RAA18" s="383"/>
      <c r="RAB18" s="383"/>
      <c r="RAC18" s="383"/>
      <c r="RAD18" s="383"/>
      <c r="RAE18" s="383"/>
      <c r="RAF18" s="383"/>
      <c r="RAG18" s="383"/>
      <c r="RAH18" s="383"/>
      <c r="RAI18" s="383"/>
      <c r="RAJ18" s="383"/>
      <c r="RAK18" s="383"/>
      <c r="RAL18" s="383"/>
      <c r="RAM18" s="383"/>
      <c r="RAN18" s="383"/>
      <c r="RAO18" s="383"/>
      <c r="RAP18" s="383"/>
      <c r="RAQ18" s="383"/>
      <c r="RAR18" s="383"/>
      <c r="RAS18" s="383"/>
      <c r="RAT18" s="383"/>
      <c r="RAU18" s="383"/>
      <c r="RAV18" s="383"/>
      <c r="RAW18" s="383"/>
      <c r="RAX18" s="383"/>
      <c r="RAY18" s="383"/>
      <c r="RAZ18" s="383"/>
      <c r="RBA18" s="383"/>
      <c r="RBB18" s="383"/>
      <c r="RBC18" s="383"/>
      <c r="RBD18" s="383"/>
      <c r="RBE18" s="383"/>
      <c r="RBF18" s="383"/>
      <c r="RBG18" s="383"/>
      <c r="RBH18" s="383"/>
      <c r="RBI18" s="383"/>
      <c r="RBJ18" s="383"/>
      <c r="RBK18" s="383"/>
      <c r="RBL18" s="383"/>
      <c r="RBM18" s="383"/>
      <c r="RBN18" s="383"/>
      <c r="RBO18" s="383"/>
      <c r="RBP18" s="383"/>
      <c r="RBQ18" s="383"/>
      <c r="RBR18" s="383"/>
      <c r="RBS18" s="383"/>
      <c r="RBT18" s="383"/>
      <c r="RBU18" s="383"/>
      <c r="RBV18" s="383"/>
      <c r="RBW18" s="383"/>
      <c r="RBX18" s="383"/>
      <c r="RBY18" s="383"/>
      <c r="RBZ18" s="383"/>
      <c r="RCA18" s="383"/>
      <c r="RCB18" s="383"/>
      <c r="RCC18" s="383"/>
      <c r="RCD18" s="383"/>
      <c r="RCE18" s="383"/>
      <c r="RCF18" s="383"/>
      <c r="RCG18" s="383"/>
      <c r="RCH18" s="383"/>
      <c r="RCI18" s="383"/>
      <c r="RCJ18" s="383"/>
      <c r="RCK18" s="383"/>
      <c r="RCL18" s="383"/>
      <c r="RCM18" s="383"/>
      <c r="RCN18" s="383"/>
      <c r="RCO18" s="383"/>
      <c r="RCP18" s="383"/>
      <c r="RCQ18" s="383"/>
      <c r="RCR18" s="383"/>
      <c r="RCS18" s="383"/>
      <c r="RCT18" s="383"/>
      <c r="RCU18" s="383"/>
      <c r="RCV18" s="383"/>
      <c r="RCW18" s="383"/>
      <c r="RCX18" s="383"/>
      <c r="RCY18" s="383"/>
      <c r="RCZ18" s="383"/>
      <c r="RDA18" s="383"/>
      <c r="RDB18" s="383"/>
      <c r="RDC18" s="383"/>
      <c r="RDD18" s="383"/>
      <c r="RDE18" s="383"/>
      <c r="RDF18" s="383"/>
      <c r="RDG18" s="383"/>
      <c r="RDH18" s="383"/>
      <c r="RDI18" s="383"/>
      <c r="RDJ18" s="383"/>
      <c r="RDK18" s="383"/>
      <c r="RDL18" s="383"/>
      <c r="RDM18" s="383"/>
      <c r="RDN18" s="383"/>
      <c r="RDO18" s="383"/>
      <c r="RDP18" s="383"/>
      <c r="RDQ18" s="383"/>
      <c r="RDR18" s="383"/>
      <c r="RDS18" s="383"/>
      <c r="RDT18" s="383"/>
      <c r="RDU18" s="383"/>
      <c r="RDV18" s="383"/>
      <c r="RDW18" s="383"/>
      <c r="RDX18" s="383"/>
      <c r="RDY18" s="383"/>
      <c r="RDZ18" s="383"/>
      <c r="REA18" s="383"/>
      <c r="REB18" s="383"/>
      <c r="REC18" s="383"/>
      <c r="RED18" s="383"/>
      <c r="REE18" s="383"/>
      <c r="REF18" s="383"/>
      <c r="REG18" s="383"/>
      <c r="REH18" s="383"/>
      <c r="REI18" s="383"/>
      <c r="REJ18" s="383"/>
      <c r="REK18" s="383"/>
      <c r="REL18" s="383"/>
      <c r="REM18" s="383"/>
      <c r="REN18" s="383"/>
      <c r="REO18" s="383"/>
      <c r="REP18" s="383"/>
      <c r="REQ18" s="383"/>
      <c r="RER18" s="383"/>
      <c r="RES18" s="383"/>
      <c r="RET18" s="383"/>
      <c r="REU18" s="383"/>
      <c r="REV18" s="383"/>
      <c r="REW18" s="383"/>
      <c r="REX18" s="383"/>
      <c r="REY18" s="383"/>
      <c r="REZ18" s="383"/>
      <c r="RFA18" s="383"/>
      <c r="RFB18" s="383"/>
      <c r="RFC18" s="383"/>
      <c r="RFD18" s="383"/>
      <c r="RFE18" s="383"/>
      <c r="RFF18" s="383"/>
      <c r="RFG18" s="383"/>
      <c r="RFH18" s="383"/>
      <c r="RFI18" s="383"/>
      <c r="RFJ18" s="383"/>
      <c r="RFK18" s="383"/>
      <c r="RFL18" s="383"/>
      <c r="RFM18" s="383"/>
      <c r="RFN18" s="383"/>
      <c r="RFO18" s="383"/>
      <c r="RFP18" s="383"/>
      <c r="RFQ18" s="383"/>
      <c r="RFR18" s="383"/>
      <c r="RFS18" s="383"/>
      <c r="RFT18" s="383"/>
      <c r="RFU18" s="383"/>
      <c r="RFV18" s="383"/>
      <c r="RFW18" s="383"/>
      <c r="RFX18" s="383"/>
      <c r="RFY18" s="383"/>
      <c r="RFZ18" s="383"/>
      <c r="RGA18" s="383"/>
      <c r="RGB18" s="383"/>
      <c r="RGC18" s="383"/>
      <c r="RGD18" s="383"/>
      <c r="RGE18" s="383"/>
      <c r="RGF18" s="383"/>
      <c r="RGG18" s="383"/>
      <c r="RGH18" s="383"/>
      <c r="RGI18" s="383"/>
      <c r="RGJ18" s="383"/>
      <c r="RGK18" s="383"/>
      <c r="RGL18" s="383"/>
      <c r="RGM18" s="383"/>
      <c r="RGN18" s="383"/>
      <c r="RGO18" s="383"/>
      <c r="RGP18" s="383"/>
      <c r="RGQ18" s="383"/>
      <c r="RGR18" s="383"/>
      <c r="RGS18" s="383"/>
      <c r="RGT18" s="383"/>
      <c r="RGU18" s="383"/>
      <c r="RGV18" s="383"/>
      <c r="RGW18" s="383"/>
      <c r="RGX18" s="383"/>
      <c r="RGY18" s="383"/>
      <c r="RGZ18" s="383"/>
      <c r="RHA18" s="383"/>
      <c r="RHB18" s="383"/>
      <c r="RHC18" s="383"/>
      <c r="RHD18" s="383"/>
      <c r="RHE18" s="383"/>
      <c r="RHF18" s="383"/>
      <c r="RHG18" s="383"/>
      <c r="RHH18" s="383"/>
      <c r="RHI18" s="383"/>
      <c r="RHJ18" s="383"/>
      <c r="RHK18" s="383"/>
      <c r="RHL18" s="383"/>
      <c r="RHM18" s="383"/>
      <c r="RHN18" s="383"/>
      <c r="RHO18" s="383"/>
      <c r="RHP18" s="383"/>
      <c r="RHQ18" s="383"/>
      <c r="RHR18" s="383"/>
      <c r="RHS18" s="383"/>
      <c r="RHT18" s="383"/>
      <c r="RHU18" s="383"/>
      <c r="RHV18" s="383"/>
      <c r="RHW18" s="383"/>
      <c r="RHX18" s="383"/>
      <c r="RHY18" s="383"/>
      <c r="RHZ18" s="383"/>
      <c r="RIA18" s="383"/>
      <c r="RIB18" s="383"/>
      <c r="RIC18" s="383"/>
      <c r="RID18" s="383"/>
      <c r="RIE18" s="383"/>
      <c r="RIF18" s="383"/>
      <c r="RIG18" s="383"/>
      <c r="RIH18" s="383"/>
      <c r="RII18" s="383"/>
      <c r="RIJ18" s="383"/>
      <c r="RIK18" s="383"/>
      <c r="RIL18" s="383"/>
      <c r="RIM18" s="383"/>
      <c r="RIN18" s="383"/>
      <c r="RIO18" s="383"/>
      <c r="RIP18" s="383"/>
      <c r="RIQ18" s="383"/>
      <c r="RIR18" s="383"/>
      <c r="RIS18" s="383"/>
      <c r="RIT18" s="383"/>
      <c r="RIU18" s="383"/>
      <c r="RIV18" s="383"/>
      <c r="RIW18" s="383"/>
      <c r="RIX18" s="383"/>
      <c r="RIY18" s="383"/>
      <c r="RIZ18" s="383"/>
      <c r="RJA18" s="383"/>
      <c r="RJB18" s="383"/>
      <c r="RJC18" s="383"/>
      <c r="RJD18" s="383"/>
      <c r="RJE18" s="383"/>
      <c r="RJF18" s="383"/>
      <c r="RJG18" s="383"/>
      <c r="RJH18" s="383"/>
      <c r="RJI18" s="383"/>
      <c r="RJJ18" s="383"/>
      <c r="RJK18" s="383"/>
      <c r="RJL18" s="383"/>
      <c r="RJM18" s="383"/>
      <c r="RJN18" s="383"/>
      <c r="RJO18" s="383"/>
      <c r="RJP18" s="383"/>
      <c r="RJQ18" s="383"/>
      <c r="RJR18" s="383"/>
      <c r="RJS18" s="383"/>
      <c r="RJT18" s="383"/>
      <c r="RJU18" s="383"/>
      <c r="RJV18" s="383"/>
      <c r="RJW18" s="383"/>
      <c r="RJX18" s="383"/>
      <c r="RJY18" s="383"/>
      <c r="RJZ18" s="383"/>
      <c r="RKA18" s="383"/>
      <c r="RKB18" s="383"/>
      <c r="RKC18" s="383"/>
      <c r="RKD18" s="383"/>
      <c r="RKE18" s="383"/>
      <c r="RKF18" s="383"/>
      <c r="RKG18" s="383"/>
      <c r="RKH18" s="383"/>
      <c r="RKI18" s="383"/>
      <c r="RKJ18" s="383"/>
      <c r="RKK18" s="383"/>
      <c r="RKL18" s="383"/>
      <c r="RKM18" s="383"/>
      <c r="RKN18" s="383"/>
      <c r="RKO18" s="383"/>
      <c r="RKP18" s="383"/>
      <c r="RKQ18" s="383"/>
      <c r="RKR18" s="383"/>
      <c r="RKS18" s="383"/>
      <c r="RKT18" s="383"/>
      <c r="RKU18" s="383"/>
      <c r="RKV18" s="383"/>
      <c r="RKW18" s="383"/>
      <c r="RKX18" s="383"/>
      <c r="RKY18" s="383"/>
      <c r="RKZ18" s="383"/>
      <c r="RLA18" s="383"/>
      <c r="RLB18" s="383"/>
      <c r="RLC18" s="383"/>
      <c r="RLD18" s="383"/>
      <c r="RLE18" s="383"/>
      <c r="RLF18" s="383"/>
      <c r="RLG18" s="383"/>
      <c r="RLH18" s="383"/>
      <c r="RLI18" s="383"/>
      <c r="RLJ18" s="383"/>
      <c r="RLK18" s="383"/>
      <c r="RLL18" s="383"/>
      <c r="RLM18" s="383"/>
      <c r="RLN18" s="383"/>
      <c r="RLO18" s="383"/>
      <c r="RLP18" s="383"/>
      <c r="RLQ18" s="383"/>
      <c r="RLR18" s="383"/>
      <c r="RLS18" s="383"/>
      <c r="RLT18" s="383"/>
      <c r="RLU18" s="383"/>
      <c r="RLV18" s="383"/>
      <c r="RLW18" s="383"/>
      <c r="RLX18" s="383"/>
      <c r="RLY18" s="383"/>
      <c r="RLZ18" s="383"/>
      <c r="RMA18" s="383"/>
      <c r="RMB18" s="383"/>
      <c r="RMC18" s="383"/>
      <c r="RMD18" s="383"/>
      <c r="RME18" s="383"/>
      <c r="RMF18" s="383"/>
      <c r="RMG18" s="383"/>
      <c r="RMH18" s="383"/>
      <c r="RMI18" s="383"/>
      <c r="RMJ18" s="383"/>
      <c r="RMK18" s="383"/>
      <c r="RML18" s="383"/>
      <c r="RMM18" s="383"/>
      <c r="RMN18" s="383"/>
      <c r="RMO18" s="383"/>
      <c r="RMP18" s="383"/>
      <c r="RMQ18" s="383"/>
      <c r="RMR18" s="383"/>
      <c r="RMS18" s="383"/>
      <c r="RMT18" s="383"/>
      <c r="RMU18" s="383"/>
      <c r="RMV18" s="383"/>
      <c r="RMW18" s="383"/>
      <c r="RMX18" s="383"/>
      <c r="RMY18" s="383"/>
      <c r="RMZ18" s="383"/>
      <c r="RNA18" s="383"/>
      <c r="RNB18" s="383"/>
      <c r="RNC18" s="383"/>
      <c r="RND18" s="383"/>
      <c r="RNE18" s="383"/>
      <c r="RNF18" s="383"/>
      <c r="RNG18" s="383"/>
      <c r="RNH18" s="383"/>
      <c r="RNI18" s="383"/>
      <c r="RNJ18" s="383"/>
      <c r="RNK18" s="383"/>
      <c r="RNL18" s="383"/>
      <c r="RNM18" s="383"/>
      <c r="RNN18" s="383"/>
      <c r="RNO18" s="383"/>
      <c r="RNP18" s="383"/>
      <c r="RNQ18" s="383"/>
      <c r="RNR18" s="383"/>
      <c r="RNS18" s="383"/>
      <c r="RNT18" s="383"/>
      <c r="RNU18" s="383"/>
      <c r="RNV18" s="383"/>
      <c r="RNW18" s="383"/>
      <c r="RNX18" s="383"/>
      <c r="RNY18" s="383"/>
      <c r="RNZ18" s="383"/>
      <c r="ROA18" s="383"/>
      <c r="ROB18" s="383"/>
      <c r="ROC18" s="383"/>
      <c r="ROD18" s="383"/>
      <c r="ROE18" s="383"/>
      <c r="ROF18" s="383"/>
      <c r="ROG18" s="383"/>
      <c r="ROH18" s="383"/>
      <c r="ROI18" s="383"/>
      <c r="ROJ18" s="383"/>
      <c r="ROK18" s="383"/>
      <c r="ROL18" s="383"/>
      <c r="ROM18" s="383"/>
      <c r="RON18" s="383"/>
      <c r="ROO18" s="383"/>
      <c r="ROP18" s="383"/>
      <c r="ROQ18" s="383"/>
      <c r="ROR18" s="383"/>
      <c r="ROS18" s="383"/>
      <c r="ROT18" s="383"/>
      <c r="ROU18" s="383"/>
      <c r="ROV18" s="383"/>
      <c r="ROW18" s="383"/>
      <c r="ROX18" s="383"/>
      <c r="ROY18" s="383"/>
      <c r="ROZ18" s="383"/>
      <c r="RPA18" s="383"/>
      <c r="RPB18" s="383"/>
      <c r="RPC18" s="383"/>
      <c r="RPD18" s="383"/>
      <c r="RPE18" s="383"/>
      <c r="RPF18" s="383"/>
      <c r="RPG18" s="383"/>
      <c r="RPH18" s="383"/>
      <c r="RPI18" s="383"/>
      <c r="RPJ18" s="383"/>
      <c r="RPK18" s="383"/>
      <c r="RPL18" s="383"/>
      <c r="RPM18" s="383"/>
      <c r="RPN18" s="383"/>
      <c r="RPO18" s="383"/>
      <c r="RPP18" s="383"/>
      <c r="RPQ18" s="383"/>
      <c r="RPR18" s="383"/>
      <c r="RPS18" s="383"/>
      <c r="RPT18" s="383"/>
      <c r="RPU18" s="383"/>
      <c r="RPV18" s="383"/>
      <c r="RPW18" s="383"/>
      <c r="RPX18" s="383"/>
      <c r="RPY18" s="383"/>
      <c r="RPZ18" s="383"/>
      <c r="RQA18" s="383"/>
      <c r="RQB18" s="383"/>
      <c r="RQC18" s="383"/>
      <c r="RQD18" s="383"/>
      <c r="RQE18" s="383"/>
      <c r="RQF18" s="383"/>
      <c r="RQG18" s="383"/>
      <c r="RQH18" s="383"/>
      <c r="RQI18" s="383"/>
      <c r="RQJ18" s="383"/>
      <c r="RQK18" s="383"/>
      <c r="RQL18" s="383"/>
      <c r="RQM18" s="383"/>
      <c r="RQN18" s="383"/>
      <c r="RQO18" s="383"/>
      <c r="RQP18" s="383"/>
      <c r="RQQ18" s="383"/>
      <c r="RQR18" s="383"/>
      <c r="RQS18" s="383"/>
      <c r="RQT18" s="383"/>
      <c r="RQU18" s="383"/>
      <c r="RQV18" s="383"/>
      <c r="RQW18" s="383"/>
      <c r="RQX18" s="383"/>
      <c r="RQY18" s="383"/>
      <c r="RQZ18" s="383"/>
      <c r="RRA18" s="383"/>
      <c r="RRB18" s="383"/>
      <c r="RRC18" s="383"/>
      <c r="RRD18" s="383"/>
      <c r="RRE18" s="383"/>
      <c r="RRF18" s="383"/>
      <c r="RRG18" s="383"/>
      <c r="RRH18" s="383"/>
      <c r="RRI18" s="383"/>
      <c r="RRJ18" s="383"/>
      <c r="RRK18" s="383"/>
      <c r="RRL18" s="383"/>
      <c r="RRM18" s="383"/>
      <c r="RRN18" s="383"/>
      <c r="RRO18" s="383"/>
      <c r="RRP18" s="383"/>
      <c r="RRQ18" s="383"/>
      <c r="RRR18" s="383"/>
      <c r="RRS18" s="383"/>
      <c r="RRT18" s="383"/>
      <c r="RRU18" s="383"/>
      <c r="RRV18" s="383"/>
      <c r="RRW18" s="383"/>
      <c r="RRX18" s="383"/>
      <c r="RRY18" s="383"/>
      <c r="RRZ18" s="383"/>
      <c r="RSA18" s="383"/>
      <c r="RSB18" s="383"/>
      <c r="RSC18" s="383"/>
      <c r="RSD18" s="383"/>
      <c r="RSE18" s="383"/>
      <c r="RSF18" s="383"/>
      <c r="RSG18" s="383"/>
      <c r="RSH18" s="383"/>
      <c r="RSI18" s="383"/>
      <c r="RSJ18" s="383"/>
      <c r="RSK18" s="383"/>
      <c r="RSL18" s="383"/>
      <c r="RSM18" s="383"/>
      <c r="RSN18" s="383"/>
      <c r="RSO18" s="383"/>
      <c r="RSP18" s="383"/>
      <c r="RSQ18" s="383"/>
      <c r="RSR18" s="383"/>
      <c r="RSS18" s="383"/>
      <c r="RST18" s="383"/>
      <c r="RSU18" s="383"/>
      <c r="RSV18" s="383"/>
      <c r="RSW18" s="383"/>
      <c r="RSX18" s="383"/>
      <c r="RSY18" s="383"/>
      <c r="RSZ18" s="383"/>
      <c r="RTA18" s="383"/>
      <c r="RTB18" s="383"/>
      <c r="RTC18" s="383"/>
      <c r="RTD18" s="383"/>
      <c r="RTE18" s="383"/>
      <c r="RTF18" s="383"/>
      <c r="RTG18" s="383"/>
      <c r="RTH18" s="383"/>
      <c r="RTI18" s="383"/>
      <c r="RTJ18" s="383"/>
      <c r="RTK18" s="383"/>
      <c r="RTL18" s="383"/>
      <c r="RTM18" s="383"/>
      <c r="RTN18" s="383"/>
      <c r="RTO18" s="383"/>
      <c r="RTP18" s="383"/>
      <c r="RTQ18" s="383"/>
      <c r="RTR18" s="383"/>
      <c r="RTS18" s="383"/>
      <c r="RTT18" s="383"/>
      <c r="RTU18" s="383"/>
      <c r="RTV18" s="383"/>
      <c r="RTW18" s="383"/>
      <c r="RTX18" s="383"/>
      <c r="RTY18" s="383"/>
      <c r="RTZ18" s="383"/>
      <c r="RUA18" s="383"/>
      <c r="RUB18" s="383"/>
      <c r="RUC18" s="383"/>
      <c r="RUD18" s="383"/>
      <c r="RUE18" s="383"/>
      <c r="RUF18" s="383"/>
      <c r="RUG18" s="383"/>
      <c r="RUH18" s="383"/>
      <c r="RUI18" s="383"/>
      <c r="RUJ18" s="383"/>
      <c r="RUK18" s="383"/>
      <c r="RUL18" s="383"/>
      <c r="RUM18" s="383"/>
      <c r="RUN18" s="383"/>
      <c r="RUO18" s="383"/>
      <c r="RUP18" s="383"/>
      <c r="RUQ18" s="383"/>
      <c r="RUR18" s="383"/>
      <c r="RUS18" s="383"/>
      <c r="RUT18" s="383"/>
      <c r="RUU18" s="383"/>
      <c r="RUV18" s="383"/>
      <c r="RUW18" s="383"/>
      <c r="RUX18" s="383"/>
      <c r="RUY18" s="383"/>
      <c r="RUZ18" s="383"/>
      <c r="RVA18" s="383"/>
      <c r="RVB18" s="383"/>
      <c r="RVC18" s="383"/>
      <c r="RVD18" s="383"/>
      <c r="RVE18" s="383"/>
      <c r="RVF18" s="383"/>
      <c r="RVG18" s="383"/>
      <c r="RVH18" s="383"/>
      <c r="RVI18" s="383"/>
      <c r="RVJ18" s="383"/>
      <c r="RVK18" s="383"/>
      <c r="RVL18" s="383"/>
      <c r="RVM18" s="383"/>
      <c r="RVN18" s="383"/>
      <c r="RVO18" s="383"/>
      <c r="RVP18" s="383"/>
      <c r="RVQ18" s="383"/>
      <c r="RVR18" s="383"/>
      <c r="RVS18" s="383"/>
      <c r="RVT18" s="383"/>
      <c r="RVU18" s="383"/>
      <c r="RVV18" s="383"/>
      <c r="RVW18" s="383"/>
      <c r="RVX18" s="383"/>
      <c r="RVY18" s="383"/>
      <c r="RVZ18" s="383"/>
      <c r="RWA18" s="383"/>
      <c r="RWB18" s="383"/>
      <c r="RWC18" s="383"/>
      <c r="RWD18" s="383"/>
      <c r="RWE18" s="383"/>
      <c r="RWF18" s="383"/>
      <c r="RWG18" s="383"/>
      <c r="RWH18" s="383"/>
      <c r="RWI18" s="383"/>
      <c r="RWJ18" s="383"/>
      <c r="RWK18" s="383"/>
      <c r="RWL18" s="383"/>
      <c r="RWM18" s="383"/>
      <c r="RWN18" s="383"/>
      <c r="RWO18" s="383"/>
      <c r="RWP18" s="383"/>
      <c r="RWQ18" s="383"/>
      <c r="RWR18" s="383"/>
      <c r="RWS18" s="383"/>
      <c r="RWT18" s="383"/>
      <c r="RWU18" s="383"/>
      <c r="RWV18" s="383"/>
      <c r="RWW18" s="383"/>
      <c r="RWX18" s="383"/>
      <c r="RWY18" s="383"/>
      <c r="RWZ18" s="383"/>
      <c r="RXA18" s="383"/>
      <c r="RXB18" s="383"/>
      <c r="RXC18" s="383"/>
      <c r="RXD18" s="383"/>
      <c r="RXE18" s="383"/>
      <c r="RXF18" s="383"/>
      <c r="RXG18" s="383"/>
      <c r="RXH18" s="383"/>
      <c r="RXI18" s="383"/>
      <c r="RXJ18" s="383"/>
      <c r="RXK18" s="383"/>
      <c r="RXL18" s="383"/>
      <c r="RXM18" s="383"/>
      <c r="RXN18" s="383"/>
      <c r="RXO18" s="383"/>
      <c r="RXP18" s="383"/>
      <c r="RXQ18" s="383"/>
      <c r="RXR18" s="383"/>
      <c r="RXS18" s="383"/>
      <c r="RXT18" s="383"/>
      <c r="RXU18" s="383"/>
      <c r="RXV18" s="383"/>
      <c r="RXW18" s="383"/>
      <c r="RXX18" s="383"/>
      <c r="RXY18" s="383"/>
      <c r="RXZ18" s="383"/>
      <c r="RYA18" s="383"/>
      <c r="RYB18" s="383"/>
      <c r="RYC18" s="383"/>
      <c r="RYD18" s="383"/>
      <c r="RYE18" s="383"/>
      <c r="RYF18" s="383"/>
      <c r="RYG18" s="383"/>
      <c r="RYH18" s="383"/>
      <c r="RYI18" s="383"/>
      <c r="RYJ18" s="383"/>
      <c r="RYK18" s="383"/>
      <c r="RYL18" s="383"/>
      <c r="RYM18" s="383"/>
      <c r="RYN18" s="383"/>
      <c r="RYO18" s="383"/>
      <c r="RYP18" s="383"/>
      <c r="RYQ18" s="383"/>
      <c r="RYR18" s="383"/>
      <c r="RYS18" s="383"/>
      <c r="RYT18" s="383"/>
      <c r="RYU18" s="383"/>
      <c r="RYV18" s="383"/>
      <c r="RYW18" s="383"/>
      <c r="RYX18" s="383"/>
      <c r="RYY18" s="383"/>
      <c r="RYZ18" s="383"/>
      <c r="RZA18" s="383"/>
      <c r="RZB18" s="383"/>
      <c r="RZC18" s="383"/>
      <c r="RZD18" s="383"/>
      <c r="RZE18" s="383"/>
      <c r="RZF18" s="383"/>
      <c r="RZG18" s="383"/>
      <c r="RZH18" s="383"/>
      <c r="RZI18" s="383"/>
      <c r="RZJ18" s="383"/>
      <c r="RZK18" s="383"/>
      <c r="RZL18" s="383"/>
      <c r="RZM18" s="383"/>
      <c r="RZN18" s="383"/>
      <c r="RZO18" s="383"/>
      <c r="RZP18" s="383"/>
      <c r="RZQ18" s="383"/>
      <c r="RZR18" s="383"/>
      <c r="RZS18" s="383"/>
      <c r="RZT18" s="383"/>
      <c r="RZU18" s="383"/>
      <c r="RZV18" s="383"/>
      <c r="RZW18" s="383"/>
      <c r="RZX18" s="383"/>
      <c r="RZY18" s="383"/>
      <c r="RZZ18" s="383"/>
      <c r="SAA18" s="383"/>
      <c r="SAB18" s="383"/>
      <c r="SAC18" s="383"/>
      <c r="SAD18" s="383"/>
      <c r="SAE18" s="383"/>
      <c r="SAF18" s="383"/>
      <c r="SAG18" s="383"/>
      <c r="SAH18" s="383"/>
      <c r="SAI18" s="383"/>
      <c r="SAJ18" s="383"/>
      <c r="SAK18" s="383"/>
      <c r="SAL18" s="383"/>
      <c r="SAM18" s="383"/>
      <c r="SAN18" s="383"/>
      <c r="SAO18" s="383"/>
      <c r="SAP18" s="383"/>
      <c r="SAQ18" s="383"/>
      <c r="SAR18" s="383"/>
      <c r="SAS18" s="383"/>
      <c r="SAT18" s="383"/>
      <c r="SAU18" s="383"/>
      <c r="SAV18" s="383"/>
      <c r="SAW18" s="383"/>
      <c r="SAX18" s="383"/>
      <c r="SAY18" s="383"/>
      <c r="SAZ18" s="383"/>
      <c r="SBA18" s="383"/>
      <c r="SBB18" s="383"/>
      <c r="SBC18" s="383"/>
      <c r="SBD18" s="383"/>
      <c r="SBE18" s="383"/>
      <c r="SBF18" s="383"/>
      <c r="SBG18" s="383"/>
      <c r="SBH18" s="383"/>
      <c r="SBI18" s="383"/>
      <c r="SBJ18" s="383"/>
      <c r="SBK18" s="383"/>
      <c r="SBL18" s="383"/>
      <c r="SBM18" s="383"/>
      <c r="SBN18" s="383"/>
      <c r="SBO18" s="383"/>
      <c r="SBP18" s="383"/>
      <c r="SBQ18" s="383"/>
      <c r="SBR18" s="383"/>
      <c r="SBS18" s="383"/>
      <c r="SBT18" s="383"/>
      <c r="SBU18" s="383"/>
      <c r="SBV18" s="383"/>
      <c r="SBW18" s="383"/>
      <c r="SBX18" s="383"/>
      <c r="SBY18" s="383"/>
      <c r="SBZ18" s="383"/>
      <c r="SCA18" s="383"/>
      <c r="SCB18" s="383"/>
      <c r="SCC18" s="383"/>
      <c r="SCD18" s="383"/>
      <c r="SCE18" s="383"/>
      <c r="SCF18" s="383"/>
      <c r="SCG18" s="383"/>
      <c r="SCH18" s="383"/>
      <c r="SCI18" s="383"/>
      <c r="SCJ18" s="383"/>
      <c r="SCK18" s="383"/>
      <c r="SCL18" s="383"/>
      <c r="SCM18" s="383"/>
      <c r="SCN18" s="383"/>
      <c r="SCO18" s="383"/>
      <c r="SCP18" s="383"/>
      <c r="SCQ18" s="383"/>
      <c r="SCR18" s="383"/>
      <c r="SCS18" s="383"/>
      <c r="SCT18" s="383"/>
      <c r="SCU18" s="383"/>
      <c r="SCV18" s="383"/>
      <c r="SCW18" s="383"/>
      <c r="SCX18" s="383"/>
      <c r="SCY18" s="383"/>
      <c r="SCZ18" s="383"/>
      <c r="SDA18" s="383"/>
      <c r="SDB18" s="383"/>
      <c r="SDC18" s="383"/>
      <c r="SDD18" s="383"/>
      <c r="SDE18" s="383"/>
      <c r="SDF18" s="383"/>
      <c r="SDG18" s="383"/>
      <c r="SDH18" s="383"/>
      <c r="SDI18" s="383"/>
      <c r="SDJ18" s="383"/>
      <c r="SDK18" s="383"/>
      <c r="SDL18" s="383"/>
      <c r="SDM18" s="383"/>
      <c r="SDN18" s="383"/>
      <c r="SDO18" s="383"/>
      <c r="SDP18" s="383"/>
      <c r="SDQ18" s="383"/>
      <c r="SDR18" s="383"/>
      <c r="SDS18" s="383"/>
      <c r="SDT18" s="383"/>
      <c r="SDU18" s="383"/>
      <c r="SDV18" s="383"/>
      <c r="SDW18" s="383"/>
      <c r="SDX18" s="383"/>
      <c r="SDY18" s="383"/>
      <c r="SDZ18" s="383"/>
      <c r="SEA18" s="383"/>
      <c r="SEB18" s="383"/>
      <c r="SEC18" s="383"/>
      <c r="SED18" s="383"/>
      <c r="SEE18" s="383"/>
      <c r="SEF18" s="383"/>
      <c r="SEG18" s="383"/>
      <c r="SEH18" s="383"/>
      <c r="SEI18" s="383"/>
      <c r="SEJ18" s="383"/>
      <c r="SEK18" s="383"/>
      <c r="SEL18" s="383"/>
      <c r="SEM18" s="383"/>
      <c r="SEN18" s="383"/>
      <c r="SEO18" s="383"/>
      <c r="SEP18" s="383"/>
      <c r="SEQ18" s="383"/>
      <c r="SER18" s="383"/>
      <c r="SES18" s="383"/>
      <c r="SET18" s="383"/>
      <c r="SEU18" s="383"/>
      <c r="SEV18" s="383"/>
      <c r="SEW18" s="383"/>
      <c r="SEX18" s="383"/>
      <c r="SEY18" s="383"/>
      <c r="SEZ18" s="383"/>
      <c r="SFA18" s="383"/>
      <c r="SFB18" s="383"/>
      <c r="SFC18" s="383"/>
      <c r="SFD18" s="383"/>
      <c r="SFE18" s="383"/>
      <c r="SFF18" s="383"/>
      <c r="SFG18" s="383"/>
      <c r="SFH18" s="383"/>
      <c r="SFI18" s="383"/>
      <c r="SFJ18" s="383"/>
      <c r="SFK18" s="383"/>
      <c r="SFL18" s="383"/>
      <c r="SFM18" s="383"/>
      <c r="SFN18" s="383"/>
      <c r="SFO18" s="383"/>
      <c r="SFP18" s="383"/>
      <c r="SFQ18" s="383"/>
      <c r="SFR18" s="383"/>
      <c r="SFS18" s="383"/>
      <c r="SFT18" s="383"/>
      <c r="SFU18" s="383"/>
      <c r="SFV18" s="383"/>
      <c r="SFW18" s="383"/>
      <c r="SFX18" s="383"/>
      <c r="SFY18" s="383"/>
      <c r="SFZ18" s="383"/>
      <c r="SGA18" s="383"/>
      <c r="SGB18" s="383"/>
      <c r="SGC18" s="383"/>
      <c r="SGD18" s="383"/>
      <c r="SGE18" s="383"/>
      <c r="SGF18" s="383"/>
      <c r="SGG18" s="383"/>
      <c r="SGH18" s="383"/>
      <c r="SGI18" s="383"/>
      <c r="SGJ18" s="383"/>
      <c r="SGK18" s="383"/>
      <c r="SGL18" s="383"/>
      <c r="SGM18" s="383"/>
      <c r="SGN18" s="383"/>
      <c r="SGO18" s="383"/>
      <c r="SGP18" s="383"/>
      <c r="SGQ18" s="383"/>
      <c r="SGR18" s="383"/>
      <c r="SGS18" s="383"/>
      <c r="SGT18" s="383"/>
      <c r="SGU18" s="383"/>
      <c r="SGV18" s="383"/>
      <c r="SGW18" s="383"/>
      <c r="SGX18" s="383"/>
      <c r="SGY18" s="383"/>
      <c r="SGZ18" s="383"/>
      <c r="SHA18" s="383"/>
      <c r="SHB18" s="383"/>
      <c r="SHC18" s="383"/>
      <c r="SHD18" s="383"/>
      <c r="SHE18" s="383"/>
      <c r="SHF18" s="383"/>
      <c r="SHG18" s="383"/>
      <c r="SHH18" s="383"/>
      <c r="SHI18" s="383"/>
      <c r="SHJ18" s="383"/>
      <c r="SHK18" s="383"/>
      <c r="SHL18" s="383"/>
      <c r="SHM18" s="383"/>
      <c r="SHN18" s="383"/>
      <c r="SHO18" s="383"/>
      <c r="SHP18" s="383"/>
      <c r="SHQ18" s="383"/>
      <c r="SHR18" s="383"/>
      <c r="SHS18" s="383"/>
      <c r="SHT18" s="383"/>
      <c r="SHU18" s="383"/>
      <c r="SHV18" s="383"/>
      <c r="SHW18" s="383"/>
      <c r="SHX18" s="383"/>
      <c r="SHY18" s="383"/>
      <c r="SHZ18" s="383"/>
      <c r="SIA18" s="383"/>
      <c r="SIB18" s="383"/>
      <c r="SIC18" s="383"/>
      <c r="SID18" s="383"/>
      <c r="SIE18" s="383"/>
      <c r="SIF18" s="383"/>
      <c r="SIG18" s="383"/>
      <c r="SIH18" s="383"/>
      <c r="SII18" s="383"/>
      <c r="SIJ18" s="383"/>
      <c r="SIK18" s="383"/>
      <c r="SIL18" s="383"/>
      <c r="SIM18" s="383"/>
      <c r="SIN18" s="383"/>
      <c r="SIO18" s="383"/>
      <c r="SIP18" s="383"/>
      <c r="SIQ18" s="383"/>
      <c r="SIR18" s="383"/>
      <c r="SIS18" s="383"/>
      <c r="SIT18" s="383"/>
      <c r="SIU18" s="383"/>
      <c r="SIV18" s="383"/>
      <c r="SIW18" s="383"/>
      <c r="SIX18" s="383"/>
      <c r="SIY18" s="383"/>
      <c r="SIZ18" s="383"/>
      <c r="SJA18" s="383"/>
      <c r="SJB18" s="383"/>
      <c r="SJC18" s="383"/>
      <c r="SJD18" s="383"/>
      <c r="SJE18" s="383"/>
      <c r="SJF18" s="383"/>
      <c r="SJG18" s="383"/>
      <c r="SJH18" s="383"/>
      <c r="SJI18" s="383"/>
      <c r="SJJ18" s="383"/>
      <c r="SJK18" s="383"/>
      <c r="SJL18" s="383"/>
      <c r="SJM18" s="383"/>
      <c r="SJN18" s="383"/>
      <c r="SJO18" s="383"/>
      <c r="SJP18" s="383"/>
      <c r="SJQ18" s="383"/>
      <c r="SJR18" s="383"/>
      <c r="SJS18" s="383"/>
      <c r="SJT18" s="383"/>
      <c r="SJU18" s="383"/>
      <c r="SJV18" s="383"/>
      <c r="SJW18" s="383"/>
      <c r="SJX18" s="383"/>
      <c r="SJY18" s="383"/>
      <c r="SJZ18" s="383"/>
      <c r="SKA18" s="383"/>
      <c r="SKB18" s="383"/>
      <c r="SKC18" s="383"/>
      <c r="SKD18" s="383"/>
      <c r="SKE18" s="383"/>
      <c r="SKF18" s="383"/>
      <c r="SKG18" s="383"/>
      <c r="SKH18" s="383"/>
      <c r="SKI18" s="383"/>
      <c r="SKJ18" s="383"/>
      <c r="SKK18" s="383"/>
      <c r="SKL18" s="383"/>
      <c r="SKM18" s="383"/>
      <c r="SKN18" s="383"/>
      <c r="SKO18" s="383"/>
      <c r="SKP18" s="383"/>
      <c r="SKQ18" s="383"/>
      <c r="SKR18" s="383"/>
      <c r="SKS18" s="383"/>
      <c r="SKT18" s="383"/>
      <c r="SKU18" s="383"/>
      <c r="SKV18" s="383"/>
      <c r="SKW18" s="383"/>
      <c r="SKX18" s="383"/>
      <c r="SKY18" s="383"/>
      <c r="SKZ18" s="383"/>
      <c r="SLA18" s="383"/>
      <c r="SLB18" s="383"/>
      <c r="SLC18" s="383"/>
      <c r="SLD18" s="383"/>
      <c r="SLE18" s="383"/>
      <c r="SLF18" s="383"/>
      <c r="SLG18" s="383"/>
      <c r="SLH18" s="383"/>
      <c r="SLI18" s="383"/>
      <c r="SLJ18" s="383"/>
      <c r="SLK18" s="383"/>
      <c r="SLL18" s="383"/>
      <c r="SLM18" s="383"/>
      <c r="SLN18" s="383"/>
      <c r="SLO18" s="383"/>
      <c r="SLP18" s="383"/>
      <c r="SLQ18" s="383"/>
      <c r="SLR18" s="383"/>
      <c r="SLS18" s="383"/>
      <c r="SLT18" s="383"/>
      <c r="SLU18" s="383"/>
      <c r="SLV18" s="383"/>
      <c r="SLW18" s="383"/>
      <c r="SLX18" s="383"/>
      <c r="SLY18" s="383"/>
      <c r="SLZ18" s="383"/>
      <c r="SMA18" s="383"/>
      <c r="SMB18" s="383"/>
      <c r="SMC18" s="383"/>
      <c r="SMD18" s="383"/>
      <c r="SME18" s="383"/>
      <c r="SMF18" s="383"/>
      <c r="SMG18" s="383"/>
      <c r="SMH18" s="383"/>
      <c r="SMI18" s="383"/>
      <c r="SMJ18" s="383"/>
      <c r="SMK18" s="383"/>
      <c r="SML18" s="383"/>
      <c r="SMM18" s="383"/>
      <c r="SMN18" s="383"/>
      <c r="SMO18" s="383"/>
      <c r="SMP18" s="383"/>
      <c r="SMQ18" s="383"/>
      <c r="SMR18" s="383"/>
      <c r="SMS18" s="383"/>
      <c r="SMT18" s="383"/>
      <c r="SMU18" s="383"/>
      <c r="SMV18" s="383"/>
      <c r="SMW18" s="383"/>
      <c r="SMX18" s="383"/>
      <c r="SMY18" s="383"/>
      <c r="SMZ18" s="383"/>
      <c r="SNA18" s="383"/>
      <c r="SNB18" s="383"/>
      <c r="SNC18" s="383"/>
      <c r="SND18" s="383"/>
      <c r="SNE18" s="383"/>
      <c r="SNF18" s="383"/>
      <c r="SNG18" s="383"/>
      <c r="SNH18" s="383"/>
      <c r="SNI18" s="383"/>
      <c r="SNJ18" s="383"/>
      <c r="SNK18" s="383"/>
      <c r="SNL18" s="383"/>
      <c r="SNM18" s="383"/>
      <c r="SNN18" s="383"/>
      <c r="SNO18" s="383"/>
      <c r="SNP18" s="383"/>
      <c r="SNQ18" s="383"/>
      <c r="SNR18" s="383"/>
      <c r="SNS18" s="383"/>
      <c r="SNT18" s="383"/>
      <c r="SNU18" s="383"/>
      <c r="SNV18" s="383"/>
      <c r="SNW18" s="383"/>
      <c r="SNX18" s="383"/>
      <c r="SNY18" s="383"/>
      <c r="SNZ18" s="383"/>
      <c r="SOA18" s="383"/>
      <c r="SOB18" s="383"/>
      <c r="SOC18" s="383"/>
      <c r="SOD18" s="383"/>
      <c r="SOE18" s="383"/>
      <c r="SOF18" s="383"/>
      <c r="SOG18" s="383"/>
      <c r="SOH18" s="383"/>
      <c r="SOI18" s="383"/>
      <c r="SOJ18" s="383"/>
      <c r="SOK18" s="383"/>
      <c r="SOL18" s="383"/>
      <c r="SOM18" s="383"/>
      <c r="SON18" s="383"/>
      <c r="SOO18" s="383"/>
      <c r="SOP18" s="383"/>
      <c r="SOQ18" s="383"/>
      <c r="SOR18" s="383"/>
      <c r="SOS18" s="383"/>
      <c r="SOT18" s="383"/>
      <c r="SOU18" s="383"/>
      <c r="SOV18" s="383"/>
      <c r="SOW18" s="383"/>
      <c r="SOX18" s="383"/>
      <c r="SOY18" s="383"/>
      <c r="SOZ18" s="383"/>
      <c r="SPA18" s="383"/>
      <c r="SPB18" s="383"/>
      <c r="SPC18" s="383"/>
      <c r="SPD18" s="383"/>
      <c r="SPE18" s="383"/>
      <c r="SPF18" s="383"/>
      <c r="SPG18" s="383"/>
      <c r="SPH18" s="383"/>
      <c r="SPI18" s="383"/>
      <c r="SPJ18" s="383"/>
      <c r="SPK18" s="383"/>
      <c r="SPL18" s="383"/>
      <c r="SPM18" s="383"/>
      <c r="SPN18" s="383"/>
      <c r="SPO18" s="383"/>
      <c r="SPP18" s="383"/>
      <c r="SPQ18" s="383"/>
      <c r="SPR18" s="383"/>
      <c r="SPS18" s="383"/>
      <c r="SPT18" s="383"/>
      <c r="SPU18" s="383"/>
      <c r="SPV18" s="383"/>
      <c r="SPW18" s="383"/>
      <c r="SPX18" s="383"/>
      <c r="SPY18" s="383"/>
      <c r="SPZ18" s="383"/>
      <c r="SQA18" s="383"/>
      <c r="SQB18" s="383"/>
      <c r="SQC18" s="383"/>
      <c r="SQD18" s="383"/>
      <c r="SQE18" s="383"/>
      <c r="SQF18" s="383"/>
      <c r="SQG18" s="383"/>
      <c r="SQH18" s="383"/>
      <c r="SQI18" s="383"/>
      <c r="SQJ18" s="383"/>
      <c r="SQK18" s="383"/>
      <c r="SQL18" s="383"/>
      <c r="SQM18" s="383"/>
      <c r="SQN18" s="383"/>
      <c r="SQO18" s="383"/>
      <c r="SQP18" s="383"/>
      <c r="SQQ18" s="383"/>
      <c r="SQR18" s="383"/>
      <c r="SQS18" s="383"/>
      <c r="SQT18" s="383"/>
      <c r="SQU18" s="383"/>
      <c r="SQV18" s="383"/>
      <c r="SQW18" s="383"/>
      <c r="SQX18" s="383"/>
      <c r="SQY18" s="383"/>
      <c r="SQZ18" s="383"/>
      <c r="SRA18" s="383"/>
      <c r="SRB18" s="383"/>
      <c r="SRC18" s="383"/>
      <c r="SRD18" s="383"/>
      <c r="SRE18" s="383"/>
      <c r="SRF18" s="383"/>
      <c r="SRG18" s="383"/>
      <c r="SRH18" s="383"/>
      <c r="SRI18" s="383"/>
      <c r="SRJ18" s="383"/>
      <c r="SRK18" s="383"/>
      <c r="SRL18" s="383"/>
      <c r="SRM18" s="383"/>
      <c r="SRN18" s="383"/>
      <c r="SRO18" s="383"/>
      <c r="SRP18" s="383"/>
      <c r="SRQ18" s="383"/>
      <c r="SRR18" s="383"/>
      <c r="SRS18" s="383"/>
      <c r="SRT18" s="383"/>
      <c r="SRU18" s="383"/>
      <c r="SRV18" s="383"/>
      <c r="SRW18" s="383"/>
      <c r="SRX18" s="383"/>
      <c r="SRY18" s="383"/>
      <c r="SRZ18" s="383"/>
      <c r="SSA18" s="383"/>
      <c r="SSB18" s="383"/>
      <c r="SSC18" s="383"/>
      <c r="SSD18" s="383"/>
      <c r="SSE18" s="383"/>
      <c r="SSF18" s="383"/>
      <c r="SSG18" s="383"/>
      <c r="SSH18" s="383"/>
      <c r="SSI18" s="383"/>
      <c r="SSJ18" s="383"/>
      <c r="SSK18" s="383"/>
      <c r="SSL18" s="383"/>
      <c r="SSM18" s="383"/>
      <c r="SSN18" s="383"/>
      <c r="SSO18" s="383"/>
      <c r="SSP18" s="383"/>
      <c r="SSQ18" s="383"/>
      <c r="SSR18" s="383"/>
      <c r="SSS18" s="383"/>
      <c r="SST18" s="383"/>
      <c r="SSU18" s="383"/>
      <c r="SSV18" s="383"/>
      <c r="SSW18" s="383"/>
      <c r="SSX18" s="383"/>
      <c r="SSY18" s="383"/>
      <c r="SSZ18" s="383"/>
      <c r="STA18" s="383"/>
      <c r="STB18" s="383"/>
      <c r="STC18" s="383"/>
      <c r="STD18" s="383"/>
      <c r="STE18" s="383"/>
      <c r="STF18" s="383"/>
      <c r="STG18" s="383"/>
      <c r="STH18" s="383"/>
      <c r="STI18" s="383"/>
      <c r="STJ18" s="383"/>
      <c r="STK18" s="383"/>
      <c r="STL18" s="383"/>
      <c r="STM18" s="383"/>
      <c r="STN18" s="383"/>
      <c r="STO18" s="383"/>
      <c r="STP18" s="383"/>
      <c r="STQ18" s="383"/>
      <c r="STR18" s="383"/>
      <c r="STS18" s="383"/>
      <c r="STT18" s="383"/>
      <c r="STU18" s="383"/>
      <c r="STV18" s="383"/>
      <c r="STW18" s="383"/>
      <c r="STX18" s="383"/>
      <c r="STY18" s="383"/>
      <c r="STZ18" s="383"/>
      <c r="SUA18" s="383"/>
      <c r="SUB18" s="383"/>
      <c r="SUC18" s="383"/>
      <c r="SUD18" s="383"/>
      <c r="SUE18" s="383"/>
      <c r="SUF18" s="383"/>
      <c r="SUG18" s="383"/>
      <c r="SUH18" s="383"/>
      <c r="SUI18" s="383"/>
      <c r="SUJ18" s="383"/>
      <c r="SUK18" s="383"/>
      <c r="SUL18" s="383"/>
      <c r="SUM18" s="383"/>
      <c r="SUN18" s="383"/>
      <c r="SUO18" s="383"/>
      <c r="SUP18" s="383"/>
      <c r="SUQ18" s="383"/>
      <c r="SUR18" s="383"/>
      <c r="SUS18" s="383"/>
      <c r="SUT18" s="383"/>
      <c r="SUU18" s="383"/>
      <c r="SUV18" s="383"/>
      <c r="SUW18" s="383"/>
      <c r="SUX18" s="383"/>
      <c r="SUY18" s="383"/>
      <c r="SUZ18" s="383"/>
      <c r="SVA18" s="383"/>
      <c r="SVB18" s="383"/>
      <c r="SVC18" s="383"/>
      <c r="SVD18" s="383"/>
      <c r="SVE18" s="383"/>
      <c r="SVF18" s="383"/>
      <c r="SVG18" s="383"/>
      <c r="SVH18" s="383"/>
      <c r="SVI18" s="383"/>
      <c r="SVJ18" s="383"/>
      <c r="SVK18" s="383"/>
      <c r="SVL18" s="383"/>
      <c r="SVM18" s="383"/>
      <c r="SVN18" s="383"/>
      <c r="SVO18" s="383"/>
      <c r="SVP18" s="383"/>
      <c r="SVQ18" s="383"/>
      <c r="SVR18" s="383"/>
      <c r="SVS18" s="383"/>
      <c r="SVT18" s="383"/>
      <c r="SVU18" s="383"/>
      <c r="SVV18" s="383"/>
      <c r="SVW18" s="383"/>
      <c r="SVX18" s="383"/>
      <c r="SVY18" s="383"/>
      <c r="SVZ18" s="383"/>
      <c r="SWA18" s="383"/>
      <c r="SWB18" s="383"/>
      <c r="SWC18" s="383"/>
      <c r="SWD18" s="383"/>
      <c r="SWE18" s="383"/>
      <c r="SWF18" s="383"/>
      <c r="SWG18" s="383"/>
      <c r="SWH18" s="383"/>
      <c r="SWI18" s="383"/>
      <c r="SWJ18" s="383"/>
      <c r="SWK18" s="383"/>
      <c r="SWL18" s="383"/>
      <c r="SWM18" s="383"/>
      <c r="SWN18" s="383"/>
      <c r="SWO18" s="383"/>
      <c r="SWP18" s="383"/>
      <c r="SWQ18" s="383"/>
      <c r="SWR18" s="383"/>
      <c r="SWS18" s="383"/>
      <c r="SWT18" s="383"/>
      <c r="SWU18" s="383"/>
      <c r="SWV18" s="383"/>
      <c r="SWW18" s="383"/>
      <c r="SWX18" s="383"/>
      <c r="SWY18" s="383"/>
      <c r="SWZ18" s="383"/>
      <c r="SXA18" s="383"/>
      <c r="SXB18" s="383"/>
      <c r="SXC18" s="383"/>
      <c r="SXD18" s="383"/>
      <c r="SXE18" s="383"/>
      <c r="SXF18" s="383"/>
      <c r="SXG18" s="383"/>
      <c r="SXH18" s="383"/>
      <c r="SXI18" s="383"/>
      <c r="SXJ18" s="383"/>
      <c r="SXK18" s="383"/>
      <c r="SXL18" s="383"/>
      <c r="SXM18" s="383"/>
      <c r="SXN18" s="383"/>
      <c r="SXO18" s="383"/>
      <c r="SXP18" s="383"/>
      <c r="SXQ18" s="383"/>
      <c r="SXR18" s="383"/>
      <c r="SXS18" s="383"/>
      <c r="SXT18" s="383"/>
      <c r="SXU18" s="383"/>
      <c r="SXV18" s="383"/>
      <c r="SXW18" s="383"/>
      <c r="SXX18" s="383"/>
      <c r="SXY18" s="383"/>
      <c r="SXZ18" s="383"/>
      <c r="SYA18" s="383"/>
      <c r="SYB18" s="383"/>
      <c r="SYC18" s="383"/>
      <c r="SYD18" s="383"/>
      <c r="SYE18" s="383"/>
      <c r="SYF18" s="383"/>
      <c r="SYG18" s="383"/>
      <c r="SYH18" s="383"/>
      <c r="SYI18" s="383"/>
      <c r="SYJ18" s="383"/>
      <c r="SYK18" s="383"/>
      <c r="SYL18" s="383"/>
      <c r="SYM18" s="383"/>
      <c r="SYN18" s="383"/>
      <c r="SYO18" s="383"/>
      <c r="SYP18" s="383"/>
      <c r="SYQ18" s="383"/>
      <c r="SYR18" s="383"/>
      <c r="SYS18" s="383"/>
      <c r="SYT18" s="383"/>
      <c r="SYU18" s="383"/>
      <c r="SYV18" s="383"/>
      <c r="SYW18" s="383"/>
      <c r="SYX18" s="383"/>
      <c r="SYY18" s="383"/>
      <c r="SYZ18" s="383"/>
      <c r="SZA18" s="383"/>
      <c r="SZB18" s="383"/>
      <c r="SZC18" s="383"/>
      <c r="SZD18" s="383"/>
      <c r="SZE18" s="383"/>
      <c r="SZF18" s="383"/>
      <c r="SZG18" s="383"/>
      <c r="SZH18" s="383"/>
      <c r="SZI18" s="383"/>
      <c r="SZJ18" s="383"/>
      <c r="SZK18" s="383"/>
      <c r="SZL18" s="383"/>
      <c r="SZM18" s="383"/>
      <c r="SZN18" s="383"/>
      <c r="SZO18" s="383"/>
      <c r="SZP18" s="383"/>
      <c r="SZQ18" s="383"/>
      <c r="SZR18" s="383"/>
      <c r="SZS18" s="383"/>
      <c r="SZT18" s="383"/>
      <c r="SZU18" s="383"/>
      <c r="SZV18" s="383"/>
      <c r="SZW18" s="383"/>
      <c r="SZX18" s="383"/>
      <c r="SZY18" s="383"/>
      <c r="SZZ18" s="383"/>
      <c r="TAA18" s="383"/>
      <c r="TAB18" s="383"/>
      <c r="TAC18" s="383"/>
      <c r="TAD18" s="383"/>
      <c r="TAE18" s="383"/>
      <c r="TAF18" s="383"/>
      <c r="TAG18" s="383"/>
      <c r="TAH18" s="383"/>
      <c r="TAI18" s="383"/>
      <c r="TAJ18" s="383"/>
      <c r="TAK18" s="383"/>
      <c r="TAL18" s="383"/>
      <c r="TAM18" s="383"/>
      <c r="TAN18" s="383"/>
      <c r="TAO18" s="383"/>
      <c r="TAP18" s="383"/>
      <c r="TAQ18" s="383"/>
      <c r="TAR18" s="383"/>
      <c r="TAS18" s="383"/>
      <c r="TAT18" s="383"/>
      <c r="TAU18" s="383"/>
      <c r="TAV18" s="383"/>
      <c r="TAW18" s="383"/>
      <c r="TAX18" s="383"/>
      <c r="TAY18" s="383"/>
      <c r="TAZ18" s="383"/>
      <c r="TBA18" s="383"/>
      <c r="TBB18" s="383"/>
      <c r="TBC18" s="383"/>
      <c r="TBD18" s="383"/>
      <c r="TBE18" s="383"/>
      <c r="TBF18" s="383"/>
      <c r="TBG18" s="383"/>
      <c r="TBH18" s="383"/>
      <c r="TBI18" s="383"/>
      <c r="TBJ18" s="383"/>
      <c r="TBK18" s="383"/>
      <c r="TBL18" s="383"/>
      <c r="TBM18" s="383"/>
      <c r="TBN18" s="383"/>
      <c r="TBO18" s="383"/>
      <c r="TBP18" s="383"/>
      <c r="TBQ18" s="383"/>
      <c r="TBR18" s="383"/>
      <c r="TBS18" s="383"/>
      <c r="TBT18" s="383"/>
      <c r="TBU18" s="383"/>
      <c r="TBV18" s="383"/>
      <c r="TBW18" s="383"/>
      <c r="TBX18" s="383"/>
      <c r="TBY18" s="383"/>
      <c r="TBZ18" s="383"/>
      <c r="TCA18" s="383"/>
      <c r="TCB18" s="383"/>
      <c r="TCC18" s="383"/>
      <c r="TCD18" s="383"/>
      <c r="TCE18" s="383"/>
      <c r="TCF18" s="383"/>
      <c r="TCG18" s="383"/>
      <c r="TCH18" s="383"/>
      <c r="TCI18" s="383"/>
      <c r="TCJ18" s="383"/>
      <c r="TCK18" s="383"/>
      <c r="TCL18" s="383"/>
      <c r="TCM18" s="383"/>
      <c r="TCN18" s="383"/>
      <c r="TCO18" s="383"/>
      <c r="TCP18" s="383"/>
      <c r="TCQ18" s="383"/>
      <c r="TCR18" s="383"/>
      <c r="TCS18" s="383"/>
      <c r="TCT18" s="383"/>
      <c r="TCU18" s="383"/>
      <c r="TCV18" s="383"/>
      <c r="TCW18" s="383"/>
      <c r="TCX18" s="383"/>
      <c r="TCY18" s="383"/>
      <c r="TCZ18" s="383"/>
      <c r="TDA18" s="383"/>
      <c r="TDB18" s="383"/>
      <c r="TDC18" s="383"/>
      <c r="TDD18" s="383"/>
      <c r="TDE18" s="383"/>
      <c r="TDF18" s="383"/>
      <c r="TDG18" s="383"/>
      <c r="TDH18" s="383"/>
      <c r="TDI18" s="383"/>
      <c r="TDJ18" s="383"/>
      <c r="TDK18" s="383"/>
      <c r="TDL18" s="383"/>
      <c r="TDM18" s="383"/>
      <c r="TDN18" s="383"/>
      <c r="TDO18" s="383"/>
      <c r="TDP18" s="383"/>
      <c r="TDQ18" s="383"/>
      <c r="TDR18" s="383"/>
      <c r="TDS18" s="383"/>
      <c r="TDT18" s="383"/>
      <c r="TDU18" s="383"/>
      <c r="TDV18" s="383"/>
      <c r="TDW18" s="383"/>
      <c r="TDX18" s="383"/>
      <c r="TDY18" s="383"/>
      <c r="TDZ18" s="383"/>
      <c r="TEA18" s="383"/>
      <c r="TEB18" s="383"/>
      <c r="TEC18" s="383"/>
      <c r="TED18" s="383"/>
      <c r="TEE18" s="383"/>
      <c r="TEF18" s="383"/>
      <c r="TEG18" s="383"/>
      <c r="TEH18" s="383"/>
      <c r="TEI18" s="383"/>
      <c r="TEJ18" s="383"/>
      <c r="TEK18" s="383"/>
      <c r="TEL18" s="383"/>
      <c r="TEM18" s="383"/>
      <c r="TEN18" s="383"/>
      <c r="TEO18" s="383"/>
      <c r="TEP18" s="383"/>
      <c r="TEQ18" s="383"/>
      <c r="TER18" s="383"/>
      <c r="TES18" s="383"/>
      <c r="TET18" s="383"/>
      <c r="TEU18" s="383"/>
      <c r="TEV18" s="383"/>
      <c r="TEW18" s="383"/>
      <c r="TEX18" s="383"/>
      <c r="TEY18" s="383"/>
      <c r="TEZ18" s="383"/>
      <c r="TFA18" s="383"/>
      <c r="TFB18" s="383"/>
      <c r="TFC18" s="383"/>
      <c r="TFD18" s="383"/>
      <c r="TFE18" s="383"/>
      <c r="TFF18" s="383"/>
      <c r="TFG18" s="383"/>
      <c r="TFH18" s="383"/>
      <c r="TFI18" s="383"/>
      <c r="TFJ18" s="383"/>
      <c r="TFK18" s="383"/>
      <c r="TFL18" s="383"/>
      <c r="TFM18" s="383"/>
      <c r="TFN18" s="383"/>
      <c r="TFO18" s="383"/>
      <c r="TFP18" s="383"/>
      <c r="TFQ18" s="383"/>
      <c r="TFR18" s="383"/>
      <c r="TFS18" s="383"/>
      <c r="TFT18" s="383"/>
      <c r="TFU18" s="383"/>
      <c r="TFV18" s="383"/>
      <c r="TFW18" s="383"/>
      <c r="TFX18" s="383"/>
      <c r="TFY18" s="383"/>
      <c r="TFZ18" s="383"/>
      <c r="TGA18" s="383"/>
      <c r="TGB18" s="383"/>
      <c r="TGC18" s="383"/>
      <c r="TGD18" s="383"/>
      <c r="TGE18" s="383"/>
      <c r="TGF18" s="383"/>
      <c r="TGG18" s="383"/>
      <c r="TGH18" s="383"/>
      <c r="TGI18" s="383"/>
      <c r="TGJ18" s="383"/>
      <c r="TGK18" s="383"/>
      <c r="TGL18" s="383"/>
      <c r="TGM18" s="383"/>
      <c r="TGN18" s="383"/>
      <c r="TGO18" s="383"/>
      <c r="TGP18" s="383"/>
      <c r="TGQ18" s="383"/>
      <c r="TGR18" s="383"/>
      <c r="TGS18" s="383"/>
      <c r="TGT18" s="383"/>
      <c r="TGU18" s="383"/>
      <c r="TGV18" s="383"/>
      <c r="TGW18" s="383"/>
      <c r="TGX18" s="383"/>
      <c r="TGY18" s="383"/>
      <c r="TGZ18" s="383"/>
      <c r="THA18" s="383"/>
      <c r="THB18" s="383"/>
      <c r="THC18" s="383"/>
      <c r="THD18" s="383"/>
      <c r="THE18" s="383"/>
      <c r="THF18" s="383"/>
      <c r="THG18" s="383"/>
      <c r="THH18" s="383"/>
      <c r="THI18" s="383"/>
      <c r="THJ18" s="383"/>
      <c r="THK18" s="383"/>
      <c r="THL18" s="383"/>
      <c r="THM18" s="383"/>
      <c r="THN18" s="383"/>
      <c r="THO18" s="383"/>
      <c r="THP18" s="383"/>
      <c r="THQ18" s="383"/>
      <c r="THR18" s="383"/>
      <c r="THS18" s="383"/>
      <c r="THT18" s="383"/>
      <c r="THU18" s="383"/>
      <c r="THV18" s="383"/>
      <c r="THW18" s="383"/>
      <c r="THX18" s="383"/>
      <c r="THY18" s="383"/>
      <c r="THZ18" s="383"/>
      <c r="TIA18" s="383"/>
      <c r="TIB18" s="383"/>
      <c r="TIC18" s="383"/>
      <c r="TID18" s="383"/>
      <c r="TIE18" s="383"/>
      <c r="TIF18" s="383"/>
      <c r="TIG18" s="383"/>
      <c r="TIH18" s="383"/>
      <c r="TII18" s="383"/>
      <c r="TIJ18" s="383"/>
      <c r="TIK18" s="383"/>
      <c r="TIL18" s="383"/>
      <c r="TIM18" s="383"/>
      <c r="TIN18" s="383"/>
      <c r="TIO18" s="383"/>
      <c r="TIP18" s="383"/>
      <c r="TIQ18" s="383"/>
      <c r="TIR18" s="383"/>
      <c r="TIS18" s="383"/>
      <c r="TIT18" s="383"/>
      <c r="TIU18" s="383"/>
      <c r="TIV18" s="383"/>
      <c r="TIW18" s="383"/>
      <c r="TIX18" s="383"/>
      <c r="TIY18" s="383"/>
      <c r="TIZ18" s="383"/>
      <c r="TJA18" s="383"/>
      <c r="TJB18" s="383"/>
      <c r="TJC18" s="383"/>
      <c r="TJD18" s="383"/>
      <c r="TJE18" s="383"/>
      <c r="TJF18" s="383"/>
      <c r="TJG18" s="383"/>
      <c r="TJH18" s="383"/>
      <c r="TJI18" s="383"/>
      <c r="TJJ18" s="383"/>
      <c r="TJK18" s="383"/>
      <c r="TJL18" s="383"/>
      <c r="TJM18" s="383"/>
      <c r="TJN18" s="383"/>
      <c r="TJO18" s="383"/>
      <c r="TJP18" s="383"/>
      <c r="TJQ18" s="383"/>
      <c r="TJR18" s="383"/>
      <c r="TJS18" s="383"/>
      <c r="TJT18" s="383"/>
      <c r="TJU18" s="383"/>
      <c r="TJV18" s="383"/>
      <c r="TJW18" s="383"/>
      <c r="TJX18" s="383"/>
      <c r="TJY18" s="383"/>
      <c r="TJZ18" s="383"/>
      <c r="TKA18" s="383"/>
      <c r="TKB18" s="383"/>
      <c r="TKC18" s="383"/>
      <c r="TKD18" s="383"/>
      <c r="TKE18" s="383"/>
      <c r="TKF18" s="383"/>
      <c r="TKG18" s="383"/>
      <c r="TKH18" s="383"/>
      <c r="TKI18" s="383"/>
      <c r="TKJ18" s="383"/>
      <c r="TKK18" s="383"/>
      <c r="TKL18" s="383"/>
      <c r="TKM18" s="383"/>
      <c r="TKN18" s="383"/>
      <c r="TKO18" s="383"/>
      <c r="TKP18" s="383"/>
      <c r="TKQ18" s="383"/>
      <c r="TKR18" s="383"/>
      <c r="TKS18" s="383"/>
      <c r="TKT18" s="383"/>
      <c r="TKU18" s="383"/>
      <c r="TKV18" s="383"/>
      <c r="TKW18" s="383"/>
      <c r="TKX18" s="383"/>
      <c r="TKY18" s="383"/>
      <c r="TKZ18" s="383"/>
      <c r="TLA18" s="383"/>
      <c r="TLB18" s="383"/>
      <c r="TLC18" s="383"/>
      <c r="TLD18" s="383"/>
      <c r="TLE18" s="383"/>
      <c r="TLF18" s="383"/>
      <c r="TLG18" s="383"/>
      <c r="TLH18" s="383"/>
      <c r="TLI18" s="383"/>
      <c r="TLJ18" s="383"/>
      <c r="TLK18" s="383"/>
      <c r="TLL18" s="383"/>
      <c r="TLM18" s="383"/>
      <c r="TLN18" s="383"/>
      <c r="TLO18" s="383"/>
      <c r="TLP18" s="383"/>
      <c r="TLQ18" s="383"/>
      <c r="TLR18" s="383"/>
      <c r="TLS18" s="383"/>
      <c r="TLT18" s="383"/>
      <c r="TLU18" s="383"/>
      <c r="TLV18" s="383"/>
      <c r="TLW18" s="383"/>
      <c r="TLX18" s="383"/>
      <c r="TLY18" s="383"/>
      <c r="TLZ18" s="383"/>
      <c r="TMA18" s="383"/>
      <c r="TMB18" s="383"/>
      <c r="TMC18" s="383"/>
      <c r="TMD18" s="383"/>
      <c r="TME18" s="383"/>
      <c r="TMF18" s="383"/>
      <c r="TMG18" s="383"/>
      <c r="TMH18" s="383"/>
      <c r="TMI18" s="383"/>
      <c r="TMJ18" s="383"/>
      <c r="TMK18" s="383"/>
      <c r="TML18" s="383"/>
      <c r="TMM18" s="383"/>
      <c r="TMN18" s="383"/>
      <c r="TMO18" s="383"/>
      <c r="TMP18" s="383"/>
      <c r="TMQ18" s="383"/>
      <c r="TMR18" s="383"/>
      <c r="TMS18" s="383"/>
      <c r="TMT18" s="383"/>
      <c r="TMU18" s="383"/>
      <c r="TMV18" s="383"/>
      <c r="TMW18" s="383"/>
      <c r="TMX18" s="383"/>
      <c r="TMY18" s="383"/>
      <c r="TMZ18" s="383"/>
      <c r="TNA18" s="383"/>
      <c r="TNB18" s="383"/>
      <c r="TNC18" s="383"/>
      <c r="TND18" s="383"/>
      <c r="TNE18" s="383"/>
      <c r="TNF18" s="383"/>
      <c r="TNG18" s="383"/>
      <c r="TNH18" s="383"/>
      <c r="TNI18" s="383"/>
      <c r="TNJ18" s="383"/>
      <c r="TNK18" s="383"/>
      <c r="TNL18" s="383"/>
      <c r="TNM18" s="383"/>
      <c r="TNN18" s="383"/>
      <c r="TNO18" s="383"/>
      <c r="TNP18" s="383"/>
      <c r="TNQ18" s="383"/>
      <c r="TNR18" s="383"/>
      <c r="TNS18" s="383"/>
      <c r="TNT18" s="383"/>
      <c r="TNU18" s="383"/>
      <c r="TNV18" s="383"/>
      <c r="TNW18" s="383"/>
      <c r="TNX18" s="383"/>
      <c r="TNY18" s="383"/>
      <c r="TNZ18" s="383"/>
      <c r="TOA18" s="383"/>
      <c r="TOB18" s="383"/>
      <c r="TOC18" s="383"/>
      <c r="TOD18" s="383"/>
      <c r="TOE18" s="383"/>
      <c r="TOF18" s="383"/>
      <c r="TOG18" s="383"/>
      <c r="TOH18" s="383"/>
      <c r="TOI18" s="383"/>
      <c r="TOJ18" s="383"/>
      <c r="TOK18" s="383"/>
      <c r="TOL18" s="383"/>
      <c r="TOM18" s="383"/>
      <c r="TON18" s="383"/>
      <c r="TOO18" s="383"/>
      <c r="TOP18" s="383"/>
      <c r="TOQ18" s="383"/>
      <c r="TOR18" s="383"/>
      <c r="TOS18" s="383"/>
      <c r="TOT18" s="383"/>
      <c r="TOU18" s="383"/>
      <c r="TOV18" s="383"/>
      <c r="TOW18" s="383"/>
      <c r="TOX18" s="383"/>
      <c r="TOY18" s="383"/>
      <c r="TOZ18" s="383"/>
      <c r="TPA18" s="383"/>
      <c r="TPB18" s="383"/>
      <c r="TPC18" s="383"/>
      <c r="TPD18" s="383"/>
      <c r="TPE18" s="383"/>
      <c r="TPF18" s="383"/>
      <c r="TPG18" s="383"/>
      <c r="TPH18" s="383"/>
      <c r="TPI18" s="383"/>
      <c r="TPJ18" s="383"/>
      <c r="TPK18" s="383"/>
      <c r="TPL18" s="383"/>
      <c r="TPM18" s="383"/>
      <c r="TPN18" s="383"/>
      <c r="TPO18" s="383"/>
      <c r="TPP18" s="383"/>
      <c r="TPQ18" s="383"/>
      <c r="TPR18" s="383"/>
      <c r="TPS18" s="383"/>
      <c r="TPT18" s="383"/>
      <c r="TPU18" s="383"/>
      <c r="TPV18" s="383"/>
      <c r="TPW18" s="383"/>
      <c r="TPX18" s="383"/>
      <c r="TPY18" s="383"/>
      <c r="TPZ18" s="383"/>
      <c r="TQA18" s="383"/>
      <c r="TQB18" s="383"/>
      <c r="TQC18" s="383"/>
      <c r="TQD18" s="383"/>
      <c r="TQE18" s="383"/>
      <c r="TQF18" s="383"/>
      <c r="TQG18" s="383"/>
      <c r="TQH18" s="383"/>
      <c r="TQI18" s="383"/>
      <c r="TQJ18" s="383"/>
      <c r="TQK18" s="383"/>
      <c r="TQL18" s="383"/>
      <c r="TQM18" s="383"/>
      <c r="TQN18" s="383"/>
      <c r="TQO18" s="383"/>
      <c r="TQP18" s="383"/>
      <c r="TQQ18" s="383"/>
      <c r="TQR18" s="383"/>
      <c r="TQS18" s="383"/>
      <c r="TQT18" s="383"/>
      <c r="TQU18" s="383"/>
      <c r="TQV18" s="383"/>
      <c r="TQW18" s="383"/>
      <c r="TQX18" s="383"/>
      <c r="TQY18" s="383"/>
      <c r="TQZ18" s="383"/>
      <c r="TRA18" s="383"/>
      <c r="TRB18" s="383"/>
      <c r="TRC18" s="383"/>
      <c r="TRD18" s="383"/>
      <c r="TRE18" s="383"/>
      <c r="TRF18" s="383"/>
      <c r="TRG18" s="383"/>
      <c r="TRH18" s="383"/>
      <c r="TRI18" s="383"/>
      <c r="TRJ18" s="383"/>
      <c r="TRK18" s="383"/>
      <c r="TRL18" s="383"/>
      <c r="TRM18" s="383"/>
      <c r="TRN18" s="383"/>
      <c r="TRO18" s="383"/>
      <c r="TRP18" s="383"/>
      <c r="TRQ18" s="383"/>
      <c r="TRR18" s="383"/>
      <c r="TRS18" s="383"/>
      <c r="TRT18" s="383"/>
      <c r="TRU18" s="383"/>
      <c r="TRV18" s="383"/>
      <c r="TRW18" s="383"/>
      <c r="TRX18" s="383"/>
      <c r="TRY18" s="383"/>
      <c r="TRZ18" s="383"/>
      <c r="TSA18" s="383"/>
      <c r="TSB18" s="383"/>
      <c r="TSC18" s="383"/>
      <c r="TSD18" s="383"/>
      <c r="TSE18" s="383"/>
      <c r="TSF18" s="383"/>
      <c r="TSG18" s="383"/>
      <c r="TSH18" s="383"/>
      <c r="TSI18" s="383"/>
      <c r="TSJ18" s="383"/>
      <c r="TSK18" s="383"/>
      <c r="TSL18" s="383"/>
      <c r="TSM18" s="383"/>
      <c r="TSN18" s="383"/>
      <c r="TSO18" s="383"/>
      <c r="TSP18" s="383"/>
      <c r="TSQ18" s="383"/>
      <c r="TSR18" s="383"/>
      <c r="TSS18" s="383"/>
      <c r="TST18" s="383"/>
      <c r="TSU18" s="383"/>
      <c r="TSV18" s="383"/>
      <c r="TSW18" s="383"/>
      <c r="TSX18" s="383"/>
      <c r="TSY18" s="383"/>
      <c r="TSZ18" s="383"/>
      <c r="TTA18" s="383"/>
      <c r="TTB18" s="383"/>
      <c r="TTC18" s="383"/>
      <c r="TTD18" s="383"/>
      <c r="TTE18" s="383"/>
      <c r="TTF18" s="383"/>
      <c r="TTG18" s="383"/>
      <c r="TTH18" s="383"/>
      <c r="TTI18" s="383"/>
      <c r="TTJ18" s="383"/>
      <c r="TTK18" s="383"/>
      <c r="TTL18" s="383"/>
      <c r="TTM18" s="383"/>
      <c r="TTN18" s="383"/>
      <c r="TTO18" s="383"/>
      <c r="TTP18" s="383"/>
      <c r="TTQ18" s="383"/>
      <c r="TTR18" s="383"/>
      <c r="TTS18" s="383"/>
      <c r="TTT18" s="383"/>
      <c r="TTU18" s="383"/>
      <c r="TTV18" s="383"/>
      <c r="TTW18" s="383"/>
      <c r="TTX18" s="383"/>
      <c r="TTY18" s="383"/>
      <c r="TTZ18" s="383"/>
      <c r="TUA18" s="383"/>
      <c r="TUB18" s="383"/>
      <c r="TUC18" s="383"/>
      <c r="TUD18" s="383"/>
      <c r="TUE18" s="383"/>
      <c r="TUF18" s="383"/>
      <c r="TUG18" s="383"/>
      <c r="TUH18" s="383"/>
      <c r="TUI18" s="383"/>
      <c r="TUJ18" s="383"/>
      <c r="TUK18" s="383"/>
      <c r="TUL18" s="383"/>
      <c r="TUM18" s="383"/>
      <c r="TUN18" s="383"/>
      <c r="TUO18" s="383"/>
      <c r="TUP18" s="383"/>
      <c r="TUQ18" s="383"/>
      <c r="TUR18" s="383"/>
      <c r="TUS18" s="383"/>
      <c r="TUT18" s="383"/>
      <c r="TUU18" s="383"/>
      <c r="TUV18" s="383"/>
      <c r="TUW18" s="383"/>
      <c r="TUX18" s="383"/>
      <c r="TUY18" s="383"/>
      <c r="TUZ18" s="383"/>
      <c r="TVA18" s="383"/>
      <c r="TVB18" s="383"/>
      <c r="TVC18" s="383"/>
      <c r="TVD18" s="383"/>
      <c r="TVE18" s="383"/>
      <c r="TVF18" s="383"/>
      <c r="TVG18" s="383"/>
      <c r="TVH18" s="383"/>
      <c r="TVI18" s="383"/>
      <c r="TVJ18" s="383"/>
      <c r="TVK18" s="383"/>
      <c r="TVL18" s="383"/>
      <c r="TVM18" s="383"/>
      <c r="TVN18" s="383"/>
      <c r="TVO18" s="383"/>
      <c r="TVP18" s="383"/>
      <c r="TVQ18" s="383"/>
      <c r="TVR18" s="383"/>
      <c r="TVS18" s="383"/>
      <c r="TVT18" s="383"/>
      <c r="TVU18" s="383"/>
      <c r="TVV18" s="383"/>
      <c r="TVW18" s="383"/>
      <c r="TVX18" s="383"/>
      <c r="TVY18" s="383"/>
      <c r="TVZ18" s="383"/>
      <c r="TWA18" s="383"/>
      <c r="TWB18" s="383"/>
      <c r="TWC18" s="383"/>
      <c r="TWD18" s="383"/>
      <c r="TWE18" s="383"/>
      <c r="TWF18" s="383"/>
      <c r="TWG18" s="383"/>
      <c r="TWH18" s="383"/>
      <c r="TWI18" s="383"/>
      <c r="TWJ18" s="383"/>
      <c r="TWK18" s="383"/>
      <c r="TWL18" s="383"/>
      <c r="TWM18" s="383"/>
      <c r="TWN18" s="383"/>
      <c r="TWO18" s="383"/>
      <c r="TWP18" s="383"/>
      <c r="TWQ18" s="383"/>
      <c r="TWR18" s="383"/>
      <c r="TWS18" s="383"/>
      <c r="TWT18" s="383"/>
      <c r="TWU18" s="383"/>
      <c r="TWV18" s="383"/>
      <c r="TWW18" s="383"/>
      <c r="TWX18" s="383"/>
      <c r="TWY18" s="383"/>
      <c r="TWZ18" s="383"/>
      <c r="TXA18" s="383"/>
      <c r="TXB18" s="383"/>
      <c r="TXC18" s="383"/>
      <c r="TXD18" s="383"/>
      <c r="TXE18" s="383"/>
      <c r="TXF18" s="383"/>
      <c r="TXG18" s="383"/>
      <c r="TXH18" s="383"/>
      <c r="TXI18" s="383"/>
      <c r="TXJ18" s="383"/>
      <c r="TXK18" s="383"/>
      <c r="TXL18" s="383"/>
      <c r="TXM18" s="383"/>
      <c r="TXN18" s="383"/>
      <c r="TXO18" s="383"/>
      <c r="TXP18" s="383"/>
      <c r="TXQ18" s="383"/>
      <c r="TXR18" s="383"/>
      <c r="TXS18" s="383"/>
      <c r="TXT18" s="383"/>
      <c r="TXU18" s="383"/>
      <c r="TXV18" s="383"/>
      <c r="TXW18" s="383"/>
      <c r="TXX18" s="383"/>
      <c r="TXY18" s="383"/>
      <c r="TXZ18" s="383"/>
      <c r="TYA18" s="383"/>
      <c r="TYB18" s="383"/>
      <c r="TYC18" s="383"/>
      <c r="TYD18" s="383"/>
      <c r="TYE18" s="383"/>
      <c r="TYF18" s="383"/>
      <c r="TYG18" s="383"/>
      <c r="TYH18" s="383"/>
      <c r="TYI18" s="383"/>
      <c r="TYJ18" s="383"/>
      <c r="TYK18" s="383"/>
      <c r="TYL18" s="383"/>
      <c r="TYM18" s="383"/>
      <c r="TYN18" s="383"/>
      <c r="TYO18" s="383"/>
      <c r="TYP18" s="383"/>
      <c r="TYQ18" s="383"/>
      <c r="TYR18" s="383"/>
      <c r="TYS18" s="383"/>
      <c r="TYT18" s="383"/>
      <c r="TYU18" s="383"/>
      <c r="TYV18" s="383"/>
      <c r="TYW18" s="383"/>
      <c r="TYX18" s="383"/>
      <c r="TYY18" s="383"/>
      <c r="TYZ18" s="383"/>
      <c r="TZA18" s="383"/>
      <c r="TZB18" s="383"/>
      <c r="TZC18" s="383"/>
      <c r="TZD18" s="383"/>
      <c r="TZE18" s="383"/>
      <c r="TZF18" s="383"/>
      <c r="TZG18" s="383"/>
      <c r="TZH18" s="383"/>
      <c r="TZI18" s="383"/>
      <c r="TZJ18" s="383"/>
      <c r="TZK18" s="383"/>
      <c r="TZL18" s="383"/>
      <c r="TZM18" s="383"/>
      <c r="TZN18" s="383"/>
      <c r="TZO18" s="383"/>
      <c r="TZP18" s="383"/>
      <c r="TZQ18" s="383"/>
      <c r="TZR18" s="383"/>
      <c r="TZS18" s="383"/>
      <c r="TZT18" s="383"/>
      <c r="TZU18" s="383"/>
      <c r="TZV18" s="383"/>
      <c r="TZW18" s="383"/>
      <c r="TZX18" s="383"/>
      <c r="TZY18" s="383"/>
      <c r="TZZ18" s="383"/>
      <c r="UAA18" s="383"/>
      <c r="UAB18" s="383"/>
      <c r="UAC18" s="383"/>
      <c r="UAD18" s="383"/>
      <c r="UAE18" s="383"/>
      <c r="UAF18" s="383"/>
      <c r="UAG18" s="383"/>
      <c r="UAH18" s="383"/>
      <c r="UAI18" s="383"/>
      <c r="UAJ18" s="383"/>
      <c r="UAK18" s="383"/>
      <c r="UAL18" s="383"/>
      <c r="UAM18" s="383"/>
      <c r="UAN18" s="383"/>
      <c r="UAO18" s="383"/>
      <c r="UAP18" s="383"/>
      <c r="UAQ18" s="383"/>
      <c r="UAR18" s="383"/>
      <c r="UAS18" s="383"/>
      <c r="UAT18" s="383"/>
      <c r="UAU18" s="383"/>
      <c r="UAV18" s="383"/>
      <c r="UAW18" s="383"/>
      <c r="UAX18" s="383"/>
      <c r="UAY18" s="383"/>
      <c r="UAZ18" s="383"/>
      <c r="UBA18" s="383"/>
      <c r="UBB18" s="383"/>
      <c r="UBC18" s="383"/>
      <c r="UBD18" s="383"/>
      <c r="UBE18" s="383"/>
      <c r="UBF18" s="383"/>
      <c r="UBG18" s="383"/>
      <c r="UBH18" s="383"/>
      <c r="UBI18" s="383"/>
      <c r="UBJ18" s="383"/>
      <c r="UBK18" s="383"/>
      <c r="UBL18" s="383"/>
      <c r="UBM18" s="383"/>
      <c r="UBN18" s="383"/>
      <c r="UBO18" s="383"/>
      <c r="UBP18" s="383"/>
      <c r="UBQ18" s="383"/>
      <c r="UBR18" s="383"/>
      <c r="UBS18" s="383"/>
      <c r="UBT18" s="383"/>
      <c r="UBU18" s="383"/>
      <c r="UBV18" s="383"/>
      <c r="UBW18" s="383"/>
      <c r="UBX18" s="383"/>
      <c r="UBY18" s="383"/>
      <c r="UBZ18" s="383"/>
      <c r="UCA18" s="383"/>
      <c r="UCB18" s="383"/>
      <c r="UCC18" s="383"/>
      <c r="UCD18" s="383"/>
      <c r="UCE18" s="383"/>
      <c r="UCF18" s="383"/>
      <c r="UCG18" s="383"/>
      <c r="UCH18" s="383"/>
      <c r="UCI18" s="383"/>
      <c r="UCJ18" s="383"/>
      <c r="UCK18" s="383"/>
      <c r="UCL18" s="383"/>
      <c r="UCM18" s="383"/>
      <c r="UCN18" s="383"/>
      <c r="UCO18" s="383"/>
      <c r="UCP18" s="383"/>
      <c r="UCQ18" s="383"/>
      <c r="UCR18" s="383"/>
      <c r="UCS18" s="383"/>
      <c r="UCT18" s="383"/>
      <c r="UCU18" s="383"/>
      <c r="UCV18" s="383"/>
      <c r="UCW18" s="383"/>
      <c r="UCX18" s="383"/>
      <c r="UCY18" s="383"/>
      <c r="UCZ18" s="383"/>
      <c r="UDA18" s="383"/>
      <c r="UDB18" s="383"/>
      <c r="UDC18" s="383"/>
      <c r="UDD18" s="383"/>
      <c r="UDE18" s="383"/>
      <c r="UDF18" s="383"/>
      <c r="UDG18" s="383"/>
      <c r="UDH18" s="383"/>
      <c r="UDI18" s="383"/>
      <c r="UDJ18" s="383"/>
      <c r="UDK18" s="383"/>
      <c r="UDL18" s="383"/>
      <c r="UDM18" s="383"/>
      <c r="UDN18" s="383"/>
      <c r="UDO18" s="383"/>
      <c r="UDP18" s="383"/>
      <c r="UDQ18" s="383"/>
      <c r="UDR18" s="383"/>
      <c r="UDS18" s="383"/>
      <c r="UDT18" s="383"/>
      <c r="UDU18" s="383"/>
      <c r="UDV18" s="383"/>
      <c r="UDW18" s="383"/>
      <c r="UDX18" s="383"/>
      <c r="UDY18" s="383"/>
      <c r="UDZ18" s="383"/>
      <c r="UEA18" s="383"/>
      <c r="UEB18" s="383"/>
      <c r="UEC18" s="383"/>
      <c r="UED18" s="383"/>
      <c r="UEE18" s="383"/>
      <c r="UEF18" s="383"/>
      <c r="UEG18" s="383"/>
      <c r="UEH18" s="383"/>
      <c r="UEI18" s="383"/>
      <c r="UEJ18" s="383"/>
      <c r="UEK18" s="383"/>
      <c r="UEL18" s="383"/>
      <c r="UEM18" s="383"/>
      <c r="UEN18" s="383"/>
      <c r="UEO18" s="383"/>
      <c r="UEP18" s="383"/>
      <c r="UEQ18" s="383"/>
      <c r="UER18" s="383"/>
      <c r="UES18" s="383"/>
      <c r="UET18" s="383"/>
      <c r="UEU18" s="383"/>
      <c r="UEV18" s="383"/>
      <c r="UEW18" s="383"/>
      <c r="UEX18" s="383"/>
      <c r="UEY18" s="383"/>
      <c r="UEZ18" s="383"/>
      <c r="UFA18" s="383"/>
      <c r="UFB18" s="383"/>
      <c r="UFC18" s="383"/>
      <c r="UFD18" s="383"/>
      <c r="UFE18" s="383"/>
      <c r="UFF18" s="383"/>
      <c r="UFG18" s="383"/>
      <c r="UFH18" s="383"/>
      <c r="UFI18" s="383"/>
      <c r="UFJ18" s="383"/>
      <c r="UFK18" s="383"/>
      <c r="UFL18" s="383"/>
      <c r="UFM18" s="383"/>
      <c r="UFN18" s="383"/>
      <c r="UFO18" s="383"/>
      <c r="UFP18" s="383"/>
      <c r="UFQ18" s="383"/>
      <c r="UFR18" s="383"/>
      <c r="UFS18" s="383"/>
      <c r="UFT18" s="383"/>
      <c r="UFU18" s="383"/>
      <c r="UFV18" s="383"/>
      <c r="UFW18" s="383"/>
      <c r="UFX18" s="383"/>
      <c r="UFY18" s="383"/>
      <c r="UFZ18" s="383"/>
      <c r="UGA18" s="383"/>
      <c r="UGB18" s="383"/>
      <c r="UGC18" s="383"/>
      <c r="UGD18" s="383"/>
      <c r="UGE18" s="383"/>
      <c r="UGF18" s="383"/>
      <c r="UGG18" s="383"/>
      <c r="UGH18" s="383"/>
      <c r="UGI18" s="383"/>
      <c r="UGJ18" s="383"/>
      <c r="UGK18" s="383"/>
      <c r="UGL18" s="383"/>
      <c r="UGM18" s="383"/>
      <c r="UGN18" s="383"/>
      <c r="UGO18" s="383"/>
      <c r="UGP18" s="383"/>
      <c r="UGQ18" s="383"/>
      <c r="UGR18" s="383"/>
      <c r="UGS18" s="383"/>
      <c r="UGT18" s="383"/>
      <c r="UGU18" s="383"/>
      <c r="UGV18" s="383"/>
      <c r="UGW18" s="383"/>
      <c r="UGX18" s="383"/>
      <c r="UGY18" s="383"/>
      <c r="UGZ18" s="383"/>
      <c r="UHA18" s="383"/>
      <c r="UHB18" s="383"/>
      <c r="UHC18" s="383"/>
      <c r="UHD18" s="383"/>
      <c r="UHE18" s="383"/>
      <c r="UHF18" s="383"/>
      <c r="UHG18" s="383"/>
      <c r="UHH18" s="383"/>
      <c r="UHI18" s="383"/>
      <c r="UHJ18" s="383"/>
      <c r="UHK18" s="383"/>
      <c r="UHL18" s="383"/>
      <c r="UHM18" s="383"/>
      <c r="UHN18" s="383"/>
      <c r="UHO18" s="383"/>
      <c r="UHP18" s="383"/>
      <c r="UHQ18" s="383"/>
      <c r="UHR18" s="383"/>
      <c r="UHS18" s="383"/>
      <c r="UHT18" s="383"/>
      <c r="UHU18" s="383"/>
      <c r="UHV18" s="383"/>
      <c r="UHW18" s="383"/>
      <c r="UHX18" s="383"/>
      <c r="UHY18" s="383"/>
      <c r="UHZ18" s="383"/>
      <c r="UIA18" s="383"/>
      <c r="UIB18" s="383"/>
      <c r="UIC18" s="383"/>
      <c r="UID18" s="383"/>
      <c r="UIE18" s="383"/>
      <c r="UIF18" s="383"/>
      <c r="UIG18" s="383"/>
      <c r="UIH18" s="383"/>
      <c r="UII18" s="383"/>
      <c r="UIJ18" s="383"/>
      <c r="UIK18" s="383"/>
      <c r="UIL18" s="383"/>
      <c r="UIM18" s="383"/>
      <c r="UIN18" s="383"/>
      <c r="UIO18" s="383"/>
      <c r="UIP18" s="383"/>
      <c r="UIQ18" s="383"/>
      <c r="UIR18" s="383"/>
      <c r="UIS18" s="383"/>
      <c r="UIT18" s="383"/>
      <c r="UIU18" s="383"/>
      <c r="UIV18" s="383"/>
      <c r="UIW18" s="383"/>
      <c r="UIX18" s="383"/>
      <c r="UIY18" s="383"/>
      <c r="UIZ18" s="383"/>
      <c r="UJA18" s="383"/>
      <c r="UJB18" s="383"/>
      <c r="UJC18" s="383"/>
      <c r="UJD18" s="383"/>
      <c r="UJE18" s="383"/>
      <c r="UJF18" s="383"/>
      <c r="UJG18" s="383"/>
      <c r="UJH18" s="383"/>
      <c r="UJI18" s="383"/>
      <c r="UJJ18" s="383"/>
      <c r="UJK18" s="383"/>
      <c r="UJL18" s="383"/>
      <c r="UJM18" s="383"/>
      <c r="UJN18" s="383"/>
      <c r="UJO18" s="383"/>
      <c r="UJP18" s="383"/>
      <c r="UJQ18" s="383"/>
      <c r="UJR18" s="383"/>
      <c r="UJS18" s="383"/>
      <c r="UJT18" s="383"/>
      <c r="UJU18" s="383"/>
      <c r="UJV18" s="383"/>
      <c r="UJW18" s="383"/>
      <c r="UJX18" s="383"/>
      <c r="UJY18" s="383"/>
      <c r="UJZ18" s="383"/>
      <c r="UKA18" s="383"/>
      <c r="UKB18" s="383"/>
      <c r="UKC18" s="383"/>
      <c r="UKD18" s="383"/>
      <c r="UKE18" s="383"/>
      <c r="UKF18" s="383"/>
      <c r="UKG18" s="383"/>
      <c r="UKH18" s="383"/>
      <c r="UKI18" s="383"/>
      <c r="UKJ18" s="383"/>
      <c r="UKK18" s="383"/>
      <c r="UKL18" s="383"/>
      <c r="UKM18" s="383"/>
      <c r="UKN18" s="383"/>
      <c r="UKO18" s="383"/>
      <c r="UKP18" s="383"/>
      <c r="UKQ18" s="383"/>
      <c r="UKR18" s="383"/>
      <c r="UKS18" s="383"/>
      <c r="UKT18" s="383"/>
      <c r="UKU18" s="383"/>
      <c r="UKV18" s="383"/>
      <c r="UKW18" s="383"/>
      <c r="UKX18" s="383"/>
      <c r="UKY18" s="383"/>
      <c r="UKZ18" s="383"/>
      <c r="ULA18" s="383"/>
      <c r="ULB18" s="383"/>
      <c r="ULC18" s="383"/>
      <c r="ULD18" s="383"/>
      <c r="ULE18" s="383"/>
      <c r="ULF18" s="383"/>
      <c r="ULG18" s="383"/>
      <c r="ULH18" s="383"/>
      <c r="ULI18" s="383"/>
      <c r="ULJ18" s="383"/>
      <c r="ULK18" s="383"/>
      <c r="ULL18" s="383"/>
      <c r="ULM18" s="383"/>
      <c r="ULN18" s="383"/>
      <c r="ULO18" s="383"/>
      <c r="ULP18" s="383"/>
      <c r="ULQ18" s="383"/>
      <c r="ULR18" s="383"/>
      <c r="ULS18" s="383"/>
      <c r="ULT18" s="383"/>
      <c r="ULU18" s="383"/>
      <c r="ULV18" s="383"/>
      <c r="ULW18" s="383"/>
      <c r="ULX18" s="383"/>
      <c r="ULY18" s="383"/>
      <c r="ULZ18" s="383"/>
      <c r="UMA18" s="383"/>
      <c r="UMB18" s="383"/>
      <c r="UMC18" s="383"/>
      <c r="UMD18" s="383"/>
      <c r="UME18" s="383"/>
      <c r="UMF18" s="383"/>
      <c r="UMG18" s="383"/>
      <c r="UMH18" s="383"/>
      <c r="UMI18" s="383"/>
      <c r="UMJ18" s="383"/>
      <c r="UMK18" s="383"/>
      <c r="UML18" s="383"/>
      <c r="UMM18" s="383"/>
      <c r="UMN18" s="383"/>
      <c r="UMO18" s="383"/>
      <c r="UMP18" s="383"/>
      <c r="UMQ18" s="383"/>
      <c r="UMR18" s="383"/>
      <c r="UMS18" s="383"/>
      <c r="UMT18" s="383"/>
      <c r="UMU18" s="383"/>
      <c r="UMV18" s="383"/>
      <c r="UMW18" s="383"/>
      <c r="UMX18" s="383"/>
      <c r="UMY18" s="383"/>
      <c r="UMZ18" s="383"/>
      <c r="UNA18" s="383"/>
      <c r="UNB18" s="383"/>
      <c r="UNC18" s="383"/>
      <c r="UND18" s="383"/>
      <c r="UNE18" s="383"/>
      <c r="UNF18" s="383"/>
      <c r="UNG18" s="383"/>
      <c r="UNH18" s="383"/>
      <c r="UNI18" s="383"/>
      <c r="UNJ18" s="383"/>
      <c r="UNK18" s="383"/>
      <c r="UNL18" s="383"/>
      <c r="UNM18" s="383"/>
      <c r="UNN18" s="383"/>
      <c r="UNO18" s="383"/>
      <c r="UNP18" s="383"/>
      <c r="UNQ18" s="383"/>
      <c r="UNR18" s="383"/>
      <c r="UNS18" s="383"/>
      <c r="UNT18" s="383"/>
      <c r="UNU18" s="383"/>
      <c r="UNV18" s="383"/>
      <c r="UNW18" s="383"/>
      <c r="UNX18" s="383"/>
      <c r="UNY18" s="383"/>
      <c r="UNZ18" s="383"/>
      <c r="UOA18" s="383"/>
      <c r="UOB18" s="383"/>
      <c r="UOC18" s="383"/>
      <c r="UOD18" s="383"/>
      <c r="UOE18" s="383"/>
      <c r="UOF18" s="383"/>
      <c r="UOG18" s="383"/>
      <c r="UOH18" s="383"/>
      <c r="UOI18" s="383"/>
      <c r="UOJ18" s="383"/>
      <c r="UOK18" s="383"/>
      <c r="UOL18" s="383"/>
      <c r="UOM18" s="383"/>
      <c r="UON18" s="383"/>
      <c r="UOO18" s="383"/>
      <c r="UOP18" s="383"/>
      <c r="UOQ18" s="383"/>
      <c r="UOR18" s="383"/>
      <c r="UOS18" s="383"/>
      <c r="UOT18" s="383"/>
      <c r="UOU18" s="383"/>
      <c r="UOV18" s="383"/>
      <c r="UOW18" s="383"/>
      <c r="UOX18" s="383"/>
      <c r="UOY18" s="383"/>
      <c r="UOZ18" s="383"/>
      <c r="UPA18" s="383"/>
      <c r="UPB18" s="383"/>
      <c r="UPC18" s="383"/>
      <c r="UPD18" s="383"/>
      <c r="UPE18" s="383"/>
      <c r="UPF18" s="383"/>
      <c r="UPG18" s="383"/>
      <c r="UPH18" s="383"/>
      <c r="UPI18" s="383"/>
      <c r="UPJ18" s="383"/>
      <c r="UPK18" s="383"/>
      <c r="UPL18" s="383"/>
      <c r="UPM18" s="383"/>
      <c r="UPN18" s="383"/>
      <c r="UPO18" s="383"/>
      <c r="UPP18" s="383"/>
      <c r="UPQ18" s="383"/>
      <c r="UPR18" s="383"/>
      <c r="UPS18" s="383"/>
      <c r="UPT18" s="383"/>
      <c r="UPU18" s="383"/>
      <c r="UPV18" s="383"/>
      <c r="UPW18" s="383"/>
      <c r="UPX18" s="383"/>
      <c r="UPY18" s="383"/>
      <c r="UPZ18" s="383"/>
      <c r="UQA18" s="383"/>
      <c r="UQB18" s="383"/>
      <c r="UQC18" s="383"/>
      <c r="UQD18" s="383"/>
      <c r="UQE18" s="383"/>
      <c r="UQF18" s="383"/>
      <c r="UQG18" s="383"/>
      <c r="UQH18" s="383"/>
      <c r="UQI18" s="383"/>
      <c r="UQJ18" s="383"/>
      <c r="UQK18" s="383"/>
      <c r="UQL18" s="383"/>
      <c r="UQM18" s="383"/>
      <c r="UQN18" s="383"/>
      <c r="UQO18" s="383"/>
      <c r="UQP18" s="383"/>
      <c r="UQQ18" s="383"/>
      <c r="UQR18" s="383"/>
      <c r="UQS18" s="383"/>
      <c r="UQT18" s="383"/>
      <c r="UQU18" s="383"/>
      <c r="UQV18" s="383"/>
      <c r="UQW18" s="383"/>
      <c r="UQX18" s="383"/>
      <c r="UQY18" s="383"/>
      <c r="UQZ18" s="383"/>
      <c r="URA18" s="383"/>
      <c r="URB18" s="383"/>
      <c r="URC18" s="383"/>
      <c r="URD18" s="383"/>
      <c r="URE18" s="383"/>
      <c r="URF18" s="383"/>
      <c r="URG18" s="383"/>
      <c r="URH18" s="383"/>
      <c r="URI18" s="383"/>
      <c r="URJ18" s="383"/>
      <c r="URK18" s="383"/>
      <c r="URL18" s="383"/>
      <c r="URM18" s="383"/>
      <c r="URN18" s="383"/>
      <c r="URO18" s="383"/>
      <c r="URP18" s="383"/>
      <c r="URQ18" s="383"/>
      <c r="URR18" s="383"/>
      <c r="URS18" s="383"/>
      <c r="URT18" s="383"/>
      <c r="URU18" s="383"/>
      <c r="URV18" s="383"/>
      <c r="URW18" s="383"/>
      <c r="URX18" s="383"/>
      <c r="URY18" s="383"/>
      <c r="URZ18" s="383"/>
      <c r="USA18" s="383"/>
      <c r="USB18" s="383"/>
      <c r="USC18" s="383"/>
      <c r="USD18" s="383"/>
      <c r="USE18" s="383"/>
      <c r="USF18" s="383"/>
      <c r="USG18" s="383"/>
      <c r="USH18" s="383"/>
      <c r="USI18" s="383"/>
      <c r="USJ18" s="383"/>
      <c r="USK18" s="383"/>
      <c r="USL18" s="383"/>
      <c r="USM18" s="383"/>
      <c r="USN18" s="383"/>
      <c r="USO18" s="383"/>
      <c r="USP18" s="383"/>
      <c r="USQ18" s="383"/>
      <c r="USR18" s="383"/>
      <c r="USS18" s="383"/>
      <c r="UST18" s="383"/>
      <c r="USU18" s="383"/>
      <c r="USV18" s="383"/>
      <c r="USW18" s="383"/>
      <c r="USX18" s="383"/>
      <c r="USY18" s="383"/>
      <c r="USZ18" s="383"/>
      <c r="UTA18" s="383"/>
      <c r="UTB18" s="383"/>
      <c r="UTC18" s="383"/>
      <c r="UTD18" s="383"/>
      <c r="UTE18" s="383"/>
      <c r="UTF18" s="383"/>
      <c r="UTG18" s="383"/>
      <c r="UTH18" s="383"/>
      <c r="UTI18" s="383"/>
      <c r="UTJ18" s="383"/>
      <c r="UTK18" s="383"/>
      <c r="UTL18" s="383"/>
      <c r="UTM18" s="383"/>
      <c r="UTN18" s="383"/>
      <c r="UTO18" s="383"/>
      <c r="UTP18" s="383"/>
      <c r="UTQ18" s="383"/>
      <c r="UTR18" s="383"/>
      <c r="UTS18" s="383"/>
      <c r="UTT18" s="383"/>
      <c r="UTU18" s="383"/>
      <c r="UTV18" s="383"/>
      <c r="UTW18" s="383"/>
      <c r="UTX18" s="383"/>
      <c r="UTY18" s="383"/>
      <c r="UTZ18" s="383"/>
      <c r="UUA18" s="383"/>
      <c r="UUB18" s="383"/>
      <c r="UUC18" s="383"/>
      <c r="UUD18" s="383"/>
      <c r="UUE18" s="383"/>
      <c r="UUF18" s="383"/>
      <c r="UUG18" s="383"/>
      <c r="UUH18" s="383"/>
      <c r="UUI18" s="383"/>
      <c r="UUJ18" s="383"/>
      <c r="UUK18" s="383"/>
      <c r="UUL18" s="383"/>
      <c r="UUM18" s="383"/>
      <c r="UUN18" s="383"/>
      <c r="UUO18" s="383"/>
      <c r="UUP18" s="383"/>
      <c r="UUQ18" s="383"/>
      <c r="UUR18" s="383"/>
      <c r="UUS18" s="383"/>
      <c r="UUT18" s="383"/>
      <c r="UUU18" s="383"/>
      <c r="UUV18" s="383"/>
      <c r="UUW18" s="383"/>
      <c r="UUX18" s="383"/>
      <c r="UUY18" s="383"/>
      <c r="UUZ18" s="383"/>
      <c r="UVA18" s="383"/>
      <c r="UVB18" s="383"/>
      <c r="UVC18" s="383"/>
      <c r="UVD18" s="383"/>
      <c r="UVE18" s="383"/>
      <c r="UVF18" s="383"/>
      <c r="UVG18" s="383"/>
      <c r="UVH18" s="383"/>
      <c r="UVI18" s="383"/>
      <c r="UVJ18" s="383"/>
      <c r="UVK18" s="383"/>
      <c r="UVL18" s="383"/>
      <c r="UVM18" s="383"/>
      <c r="UVN18" s="383"/>
      <c r="UVO18" s="383"/>
      <c r="UVP18" s="383"/>
      <c r="UVQ18" s="383"/>
      <c r="UVR18" s="383"/>
      <c r="UVS18" s="383"/>
      <c r="UVT18" s="383"/>
      <c r="UVU18" s="383"/>
      <c r="UVV18" s="383"/>
      <c r="UVW18" s="383"/>
      <c r="UVX18" s="383"/>
      <c r="UVY18" s="383"/>
      <c r="UVZ18" s="383"/>
      <c r="UWA18" s="383"/>
      <c r="UWB18" s="383"/>
      <c r="UWC18" s="383"/>
      <c r="UWD18" s="383"/>
      <c r="UWE18" s="383"/>
      <c r="UWF18" s="383"/>
      <c r="UWG18" s="383"/>
      <c r="UWH18" s="383"/>
      <c r="UWI18" s="383"/>
      <c r="UWJ18" s="383"/>
      <c r="UWK18" s="383"/>
      <c r="UWL18" s="383"/>
      <c r="UWM18" s="383"/>
      <c r="UWN18" s="383"/>
      <c r="UWO18" s="383"/>
      <c r="UWP18" s="383"/>
      <c r="UWQ18" s="383"/>
      <c r="UWR18" s="383"/>
      <c r="UWS18" s="383"/>
      <c r="UWT18" s="383"/>
      <c r="UWU18" s="383"/>
      <c r="UWV18" s="383"/>
      <c r="UWW18" s="383"/>
      <c r="UWX18" s="383"/>
      <c r="UWY18" s="383"/>
      <c r="UWZ18" s="383"/>
      <c r="UXA18" s="383"/>
      <c r="UXB18" s="383"/>
      <c r="UXC18" s="383"/>
      <c r="UXD18" s="383"/>
      <c r="UXE18" s="383"/>
      <c r="UXF18" s="383"/>
      <c r="UXG18" s="383"/>
      <c r="UXH18" s="383"/>
      <c r="UXI18" s="383"/>
      <c r="UXJ18" s="383"/>
      <c r="UXK18" s="383"/>
      <c r="UXL18" s="383"/>
      <c r="UXM18" s="383"/>
      <c r="UXN18" s="383"/>
      <c r="UXO18" s="383"/>
      <c r="UXP18" s="383"/>
      <c r="UXQ18" s="383"/>
      <c r="UXR18" s="383"/>
      <c r="UXS18" s="383"/>
      <c r="UXT18" s="383"/>
      <c r="UXU18" s="383"/>
      <c r="UXV18" s="383"/>
      <c r="UXW18" s="383"/>
      <c r="UXX18" s="383"/>
      <c r="UXY18" s="383"/>
      <c r="UXZ18" s="383"/>
      <c r="UYA18" s="383"/>
      <c r="UYB18" s="383"/>
      <c r="UYC18" s="383"/>
      <c r="UYD18" s="383"/>
      <c r="UYE18" s="383"/>
      <c r="UYF18" s="383"/>
      <c r="UYG18" s="383"/>
      <c r="UYH18" s="383"/>
      <c r="UYI18" s="383"/>
      <c r="UYJ18" s="383"/>
      <c r="UYK18" s="383"/>
      <c r="UYL18" s="383"/>
      <c r="UYM18" s="383"/>
      <c r="UYN18" s="383"/>
      <c r="UYO18" s="383"/>
      <c r="UYP18" s="383"/>
      <c r="UYQ18" s="383"/>
      <c r="UYR18" s="383"/>
      <c r="UYS18" s="383"/>
      <c r="UYT18" s="383"/>
      <c r="UYU18" s="383"/>
      <c r="UYV18" s="383"/>
      <c r="UYW18" s="383"/>
      <c r="UYX18" s="383"/>
      <c r="UYY18" s="383"/>
      <c r="UYZ18" s="383"/>
      <c r="UZA18" s="383"/>
      <c r="UZB18" s="383"/>
      <c r="UZC18" s="383"/>
      <c r="UZD18" s="383"/>
      <c r="UZE18" s="383"/>
      <c r="UZF18" s="383"/>
      <c r="UZG18" s="383"/>
      <c r="UZH18" s="383"/>
      <c r="UZI18" s="383"/>
      <c r="UZJ18" s="383"/>
      <c r="UZK18" s="383"/>
      <c r="UZL18" s="383"/>
      <c r="UZM18" s="383"/>
      <c r="UZN18" s="383"/>
      <c r="UZO18" s="383"/>
      <c r="UZP18" s="383"/>
      <c r="UZQ18" s="383"/>
      <c r="UZR18" s="383"/>
      <c r="UZS18" s="383"/>
      <c r="UZT18" s="383"/>
      <c r="UZU18" s="383"/>
      <c r="UZV18" s="383"/>
      <c r="UZW18" s="383"/>
      <c r="UZX18" s="383"/>
      <c r="UZY18" s="383"/>
      <c r="UZZ18" s="383"/>
      <c r="VAA18" s="383"/>
      <c r="VAB18" s="383"/>
      <c r="VAC18" s="383"/>
      <c r="VAD18" s="383"/>
      <c r="VAE18" s="383"/>
      <c r="VAF18" s="383"/>
      <c r="VAG18" s="383"/>
      <c r="VAH18" s="383"/>
      <c r="VAI18" s="383"/>
      <c r="VAJ18" s="383"/>
      <c r="VAK18" s="383"/>
      <c r="VAL18" s="383"/>
      <c r="VAM18" s="383"/>
      <c r="VAN18" s="383"/>
      <c r="VAO18" s="383"/>
      <c r="VAP18" s="383"/>
      <c r="VAQ18" s="383"/>
      <c r="VAR18" s="383"/>
      <c r="VAS18" s="383"/>
      <c r="VAT18" s="383"/>
      <c r="VAU18" s="383"/>
      <c r="VAV18" s="383"/>
      <c r="VAW18" s="383"/>
      <c r="VAX18" s="383"/>
      <c r="VAY18" s="383"/>
      <c r="VAZ18" s="383"/>
      <c r="VBA18" s="383"/>
      <c r="VBB18" s="383"/>
      <c r="VBC18" s="383"/>
      <c r="VBD18" s="383"/>
      <c r="VBE18" s="383"/>
      <c r="VBF18" s="383"/>
      <c r="VBG18" s="383"/>
      <c r="VBH18" s="383"/>
      <c r="VBI18" s="383"/>
      <c r="VBJ18" s="383"/>
      <c r="VBK18" s="383"/>
      <c r="VBL18" s="383"/>
      <c r="VBM18" s="383"/>
      <c r="VBN18" s="383"/>
      <c r="VBO18" s="383"/>
      <c r="VBP18" s="383"/>
      <c r="VBQ18" s="383"/>
      <c r="VBR18" s="383"/>
      <c r="VBS18" s="383"/>
      <c r="VBT18" s="383"/>
      <c r="VBU18" s="383"/>
      <c r="VBV18" s="383"/>
      <c r="VBW18" s="383"/>
      <c r="VBX18" s="383"/>
      <c r="VBY18" s="383"/>
      <c r="VBZ18" s="383"/>
      <c r="VCA18" s="383"/>
      <c r="VCB18" s="383"/>
      <c r="VCC18" s="383"/>
      <c r="VCD18" s="383"/>
      <c r="VCE18" s="383"/>
      <c r="VCF18" s="383"/>
      <c r="VCG18" s="383"/>
      <c r="VCH18" s="383"/>
      <c r="VCI18" s="383"/>
      <c r="VCJ18" s="383"/>
      <c r="VCK18" s="383"/>
      <c r="VCL18" s="383"/>
      <c r="VCM18" s="383"/>
      <c r="VCN18" s="383"/>
      <c r="VCO18" s="383"/>
      <c r="VCP18" s="383"/>
      <c r="VCQ18" s="383"/>
      <c r="VCR18" s="383"/>
      <c r="VCS18" s="383"/>
      <c r="VCT18" s="383"/>
      <c r="VCU18" s="383"/>
      <c r="VCV18" s="383"/>
      <c r="VCW18" s="383"/>
      <c r="VCX18" s="383"/>
      <c r="VCY18" s="383"/>
      <c r="VCZ18" s="383"/>
      <c r="VDA18" s="383"/>
      <c r="VDB18" s="383"/>
      <c r="VDC18" s="383"/>
      <c r="VDD18" s="383"/>
      <c r="VDE18" s="383"/>
      <c r="VDF18" s="383"/>
      <c r="VDG18" s="383"/>
      <c r="VDH18" s="383"/>
      <c r="VDI18" s="383"/>
      <c r="VDJ18" s="383"/>
      <c r="VDK18" s="383"/>
      <c r="VDL18" s="383"/>
      <c r="VDM18" s="383"/>
      <c r="VDN18" s="383"/>
      <c r="VDO18" s="383"/>
      <c r="VDP18" s="383"/>
      <c r="VDQ18" s="383"/>
      <c r="VDR18" s="383"/>
      <c r="VDS18" s="383"/>
      <c r="VDT18" s="383"/>
      <c r="VDU18" s="383"/>
      <c r="VDV18" s="383"/>
      <c r="VDW18" s="383"/>
      <c r="VDX18" s="383"/>
      <c r="VDY18" s="383"/>
      <c r="VDZ18" s="383"/>
      <c r="VEA18" s="383"/>
      <c r="VEB18" s="383"/>
      <c r="VEC18" s="383"/>
      <c r="VED18" s="383"/>
      <c r="VEE18" s="383"/>
      <c r="VEF18" s="383"/>
      <c r="VEG18" s="383"/>
      <c r="VEH18" s="383"/>
      <c r="VEI18" s="383"/>
      <c r="VEJ18" s="383"/>
      <c r="VEK18" s="383"/>
      <c r="VEL18" s="383"/>
      <c r="VEM18" s="383"/>
      <c r="VEN18" s="383"/>
      <c r="VEO18" s="383"/>
      <c r="VEP18" s="383"/>
      <c r="VEQ18" s="383"/>
      <c r="VER18" s="383"/>
      <c r="VES18" s="383"/>
      <c r="VET18" s="383"/>
      <c r="VEU18" s="383"/>
      <c r="VEV18" s="383"/>
      <c r="VEW18" s="383"/>
      <c r="VEX18" s="383"/>
      <c r="VEY18" s="383"/>
      <c r="VEZ18" s="383"/>
      <c r="VFA18" s="383"/>
      <c r="VFB18" s="383"/>
      <c r="VFC18" s="383"/>
      <c r="VFD18" s="383"/>
      <c r="VFE18" s="383"/>
      <c r="VFF18" s="383"/>
      <c r="VFG18" s="383"/>
      <c r="VFH18" s="383"/>
      <c r="VFI18" s="383"/>
      <c r="VFJ18" s="383"/>
      <c r="VFK18" s="383"/>
      <c r="VFL18" s="383"/>
      <c r="VFM18" s="383"/>
      <c r="VFN18" s="383"/>
      <c r="VFO18" s="383"/>
      <c r="VFP18" s="383"/>
      <c r="VFQ18" s="383"/>
      <c r="VFR18" s="383"/>
      <c r="VFS18" s="383"/>
      <c r="VFT18" s="383"/>
      <c r="VFU18" s="383"/>
      <c r="VFV18" s="383"/>
      <c r="VFW18" s="383"/>
      <c r="VFX18" s="383"/>
      <c r="VFY18" s="383"/>
      <c r="VFZ18" s="383"/>
      <c r="VGA18" s="383"/>
      <c r="VGB18" s="383"/>
      <c r="VGC18" s="383"/>
      <c r="VGD18" s="383"/>
      <c r="VGE18" s="383"/>
      <c r="VGF18" s="383"/>
      <c r="VGG18" s="383"/>
      <c r="VGH18" s="383"/>
      <c r="VGI18" s="383"/>
      <c r="VGJ18" s="383"/>
      <c r="VGK18" s="383"/>
      <c r="VGL18" s="383"/>
      <c r="VGM18" s="383"/>
      <c r="VGN18" s="383"/>
      <c r="VGO18" s="383"/>
      <c r="VGP18" s="383"/>
      <c r="VGQ18" s="383"/>
      <c r="VGR18" s="383"/>
      <c r="VGS18" s="383"/>
      <c r="VGT18" s="383"/>
      <c r="VGU18" s="383"/>
      <c r="VGV18" s="383"/>
      <c r="VGW18" s="383"/>
      <c r="VGX18" s="383"/>
      <c r="VGY18" s="383"/>
      <c r="VGZ18" s="383"/>
      <c r="VHA18" s="383"/>
      <c r="VHB18" s="383"/>
      <c r="VHC18" s="383"/>
      <c r="VHD18" s="383"/>
      <c r="VHE18" s="383"/>
      <c r="VHF18" s="383"/>
      <c r="VHG18" s="383"/>
      <c r="VHH18" s="383"/>
      <c r="VHI18" s="383"/>
      <c r="VHJ18" s="383"/>
      <c r="VHK18" s="383"/>
      <c r="VHL18" s="383"/>
      <c r="VHM18" s="383"/>
      <c r="VHN18" s="383"/>
      <c r="VHO18" s="383"/>
      <c r="VHP18" s="383"/>
      <c r="VHQ18" s="383"/>
      <c r="VHR18" s="383"/>
      <c r="VHS18" s="383"/>
      <c r="VHT18" s="383"/>
      <c r="VHU18" s="383"/>
      <c r="VHV18" s="383"/>
      <c r="VHW18" s="383"/>
      <c r="VHX18" s="383"/>
      <c r="VHY18" s="383"/>
      <c r="VHZ18" s="383"/>
      <c r="VIA18" s="383"/>
      <c r="VIB18" s="383"/>
      <c r="VIC18" s="383"/>
      <c r="VID18" s="383"/>
      <c r="VIE18" s="383"/>
      <c r="VIF18" s="383"/>
      <c r="VIG18" s="383"/>
      <c r="VIH18" s="383"/>
      <c r="VII18" s="383"/>
      <c r="VIJ18" s="383"/>
      <c r="VIK18" s="383"/>
      <c r="VIL18" s="383"/>
      <c r="VIM18" s="383"/>
      <c r="VIN18" s="383"/>
      <c r="VIO18" s="383"/>
      <c r="VIP18" s="383"/>
      <c r="VIQ18" s="383"/>
      <c r="VIR18" s="383"/>
      <c r="VIS18" s="383"/>
      <c r="VIT18" s="383"/>
      <c r="VIU18" s="383"/>
      <c r="VIV18" s="383"/>
      <c r="VIW18" s="383"/>
      <c r="VIX18" s="383"/>
      <c r="VIY18" s="383"/>
      <c r="VIZ18" s="383"/>
      <c r="VJA18" s="383"/>
      <c r="VJB18" s="383"/>
      <c r="VJC18" s="383"/>
      <c r="VJD18" s="383"/>
      <c r="VJE18" s="383"/>
      <c r="VJF18" s="383"/>
      <c r="VJG18" s="383"/>
      <c r="VJH18" s="383"/>
      <c r="VJI18" s="383"/>
      <c r="VJJ18" s="383"/>
      <c r="VJK18" s="383"/>
      <c r="VJL18" s="383"/>
      <c r="VJM18" s="383"/>
      <c r="VJN18" s="383"/>
      <c r="VJO18" s="383"/>
      <c r="VJP18" s="383"/>
      <c r="VJQ18" s="383"/>
      <c r="VJR18" s="383"/>
      <c r="VJS18" s="383"/>
      <c r="VJT18" s="383"/>
      <c r="VJU18" s="383"/>
      <c r="VJV18" s="383"/>
      <c r="VJW18" s="383"/>
      <c r="VJX18" s="383"/>
      <c r="VJY18" s="383"/>
      <c r="VJZ18" s="383"/>
      <c r="VKA18" s="383"/>
      <c r="VKB18" s="383"/>
      <c r="VKC18" s="383"/>
      <c r="VKD18" s="383"/>
      <c r="VKE18" s="383"/>
      <c r="VKF18" s="383"/>
      <c r="VKG18" s="383"/>
      <c r="VKH18" s="383"/>
      <c r="VKI18" s="383"/>
      <c r="VKJ18" s="383"/>
      <c r="VKK18" s="383"/>
      <c r="VKL18" s="383"/>
      <c r="VKM18" s="383"/>
      <c r="VKN18" s="383"/>
      <c r="VKO18" s="383"/>
      <c r="VKP18" s="383"/>
      <c r="VKQ18" s="383"/>
      <c r="VKR18" s="383"/>
      <c r="VKS18" s="383"/>
      <c r="VKT18" s="383"/>
      <c r="VKU18" s="383"/>
      <c r="VKV18" s="383"/>
      <c r="VKW18" s="383"/>
      <c r="VKX18" s="383"/>
      <c r="VKY18" s="383"/>
      <c r="VKZ18" s="383"/>
      <c r="VLA18" s="383"/>
      <c r="VLB18" s="383"/>
      <c r="VLC18" s="383"/>
      <c r="VLD18" s="383"/>
      <c r="VLE18" s="383"/>
      <c r="VLF18" s="383"/>
      <c r="VLG18" s="383"/>
      <c r="VLH18" s="383"/>
      <c r="VLI18" s="383"/>
      <c r="VLJ18" s="383"/>
      <c r="VLK18" s="383"/>
      <c r="VLL18" s="383"/>
      <c r="VLM18" s="383"/>
      <c r="VLN18" s="383"/>
      <c r="VLO18" s="383"/>
      <c r="VLP18" s="383"/>
      <c r="VLQ18" s="383"/>
      <c r="VLR18" s="383"/>
      <c r="VLS18" s="383"/>
      <c r="VLT18" s="383"/>
      <c r="VLU18" s="383"/>
      <c r="VLV18" s="383"/>
      <c r="VLW18" s="383"/>
      <c r="VLX18" s="383"/>
      <c r="VLY18" s="383"/>
      <c r="VLZ18" s="383"/>
      <c r="VMA18" s="383"/>
      <c r="VMB18" s="383"/>
      <c r="VMC18" s="383"/>
      <c r="VMD18" s="383"/>
      <c r="VME18" s="383"/>
      <c r="VMF18" s="383"/>
      <c r="VMG18" s="383"/>
      <c r="VMH18" s="383"/>
      <c r="VMI18" s="383"/>
      <c r="VMJ18" s="383"/>
      <c r="VMK18" s="383"/>
      <c r="VML18" s="383"/>
      <c r="VMM18" s="383"/>
      <c r="VMN18" s="383"/>
      <c r="VMO18" s="383"/>
      <c r="VMP18" s="383"/>
      <c r="VMQ18" s="383"/>
      <c r="VMR18" s="383"/>
      <c r="VMS18" s="383"/>
      <c r="VMT18" s="383"/>
      <c r="VMU18" s="383"/>
      <c r="VMV18" s="383"/>
      <c r="VMW18" s="383"/>
      <c r="VMX18" s="383"/>
      <c r="VMY18" s="383"/>
      <c r="VMZ18" s="383"/>
      <c r="VNA18" s="383"/>
      <c r="VNB18" s="383"/>
      <c r="VNC18" s="383"/>
      <c r="VND18" s="383"/>
      <c r="VNE18" s="383"/>
      <c r="VNF18" s="383"/>
      <c r="VNG18" s="383"/>
      <c r="VNH18" s="383"/>
      <c r="VNI18" s="383"/>
      <c r="VNJ18" s="383"/>
      <c r="VNK18" s="383"/>
      <c r="VNL18" s="383"/>
      <c r="VNM18" s="383"/>
      <c r="VNN18" s="383"/>
      <c r="VNO18" s="383"/>
      <c r="VNP18" s="383"/>
      <c r="VNQ18" s="383"/>
      <c r="VNR18" s="383"/>
      <c r="VNS18" s="383"/>
      <c r="VNT18" s="383"/>
      <c r="VNU18" s="383"/>
      <c r="VNV18" s="383"/>
      <c r="VNW18" s="383"/>
      <c r="VNX18" s="383"/>
      <c r="VNY18" s="383"/>
      <c r="VNZ18" s="383"/>
      <c r="VOA18" s="383"/>
      <c r="VOB18" s="383"/>
      <c r="VOC18" s="383"/>
      <c r="VOD18" s="383"/>
      <c r="VOE18" s="383"/>
      <c r="VOF18" s="383"/>
      <c r="VOG18" s="383"/>
      <c r="VOH18" s="383"/>
      <c r="VOI18" s="383"/>
      <c r="VOJ18" s="383"/>
      <c r="VOK18" s="383"/>
      <c r="VOL18" s="383"/>
      <c r="VOM18" s="383"/>
      <c r="VON18" s="383"/>
      <c r="VOO18" s="383"/>
      <c r="VOP18" s="383"/>
      <c r="VOQ18" s="383"/>
      <c r="VOR18" s="383"/>
      <c r="VOS18" s="383"/>
      <c r="VOT18" s="383"/>
      <c r="VOU18" s="383"/>
      <c r="VOV18" s="383"/>
      <c r="VOW18" s="383"/>
      <c r="VOX18" s="383"/>
      <c r="VOY18" s="383"/>
      <c r="VOZ18" s="383"/>
      <c r="VPA18" s="383"/>
      <c r="VPB18" s="383"/>
      <c r="VPC18" s="383"/>
      <c r="VPD18" s="383"/>
      <c r="VPE18" s="383"/>
      <c r="VPF18" s="383"/>
      <c r="VPG18" s="383"/>
      <c r="VPH18" s="383"/>
      <c r="VPI18" s="383"/>
      <c r="VPJ18" s="383"/>
      <c r="VPK18" s="383"/>
      <c r="VPL18" s="383"/>
      <c r="VPM18" s="383"/>
      <c r="VPN18" s="383"/>
      <c r="VPO18" s="383"/>
      <c r="VPP18" s="383"/>
      <c r="VPQ18" s="383"/>
      <c r="VPR18" s="383"/>
      <c r="VPS18" s="383"/>
      <c r="VPT18" s="383"/>
      <c r="VPU18" s="383"/>
      <c r="VPV18" s="383"/>
      <c r="VPW18" s="383"/>
      <c r="VPX18" s="383"/>
      <c r="VPY18" s="383"/>
      <c r="VPZ18" s="383"/>
      <c r="VQA18" s="383"/>
      <c r="VQB18" s="383"/>
      <c r="VQC18" s="383"/>
      <c r="VQD18" s="383"/>
      <c r="VQE18" s="383"/>
      <c r="VQF18" s="383"/>
      <c r="VQG18" s="383"/>
      <c r="VQH18" s="383"/>
      <c r="VQI18" s="383"/>
      <c r="VQJ18" s="383"/>
      <c r="VQK18" s="383"/>
      <c r="VQL18" s="383"/>
      <c r="VQM18" s="383"/>
      <c r="VQN18" s="383"/>
      <c r="VQO18" s="383"/>
      <c r="VQP18" s="383"/>
      <c r="VQQ18" s="383"/>
      <c r="VQR18" s="383"/>
      <c r="VQS18" s="383"/>
      <c r="VQT18" s="383"/>
      <c r="VQU18" s="383"/>
      <c r="VQV18" s="383"/>
      <c r="VQW18" s="383"/>
      <c r="VQX18" s="383"/>
      <c r="VQY18" s="383"/>
      <c r="VQZ18" s="383"/>
      <c r="VRA18" s="383"/>
      <c r="VRB18" s="383"/>
      <c r="VRC18" s="383"/>
      <c r="VRD18" s="383"/>
      <c r="VRE18" s="383"/>
      <c r="VRF18" s="383"/>
      <c r="VRG18" s="383"/>
      <c r="VRH18" s="383"/>
      <c r="VRI18" s="383"/>
      <c r="VRJ18" s="383"/>
      <c r="VRK18" s="383"/>
      <c r="VRL18" s="383"/>
      <c r="VRM18" s="383"/>
      <c r="VRN18" s="383"/>
      <c r="VRO18" s="383"/>
      <c r="VRP18" s="383"/>
      <c r="VRQ18" s="383"/>
      <c r="VRR18" s="383"/>
      <c r="VRS18" s="383"/>
      <c r="VRT18" s="383"/>
      <c r="VRU18" s="383"/>
      <c r="VRV18" s="383"/>
      <c r="VRW18" s="383"/>
      <c r="VRX18" s="383"/>
      <c r="VRY18" s="383"/>
      <c r="VRZ18" s="383"/>
      <c r="VSA18" s="383"/>
      <c r="VSB18" s="383"/>
      <c r="VSC18" s="383"/>
      <c r="VSD18" s="383"/>
      <c r="VSE18" s="383"/>
      <c r="VSF18" s="383"/>
      <c r="VSG18" s="383"/>
      <c r="VSH18" s="383"/>
      <c r="VSI18" s="383"/>
      <c r="VSJ18" s="383"/>
      <c r="VSK18" s="383"/>
      <c r="VSL18" s="383"/>
      <c r="VSM18" s="383"/>
      <c r="VSN18" s="383"/>
      <c r="VSO18" s="383"/>
      <c r="VSP18" s="383"/>
      <c r="VSQ18" s="383"/>
      <c r="VSR18" s="383"/>
      <c r="VSS18" s="383"/>
      <c r="VST18" s="383"/>
      <c r="VSU18" s="383"/>
      <c r="VSV18" s="383"/>
      <c r="VSW18" s="383"/>
      <c r="VSX18" s="383"/>
      <c r="VSY18" s="383"/>
      <c r="VSZ18" s="383"/>
      <c r="VTA18" s="383"/>
      <c r="VTB18" s="383"/>
      <c r="VTC18" s="383"/>
      <c r="VTD18" s="383"/>
      <c r="VTE18" s="383"/>
      <c r="VTF18" s="383"/>
      <c r="VTG18" s="383"/>
      <c r="VTH18" s="383"/>
      <c r="VTI18" s="383"/>
      <c r="VTJ18" s="383"/>
      <c r="VTK18" s="383"/>
      <c r="VTL18" s="383"/>
      <c r="VTM18" s="383"/>
      <c r="VTN18" s="383"/>
      <c r="VTO18" s="383"/>
      <c r="VTP18" s="383"/>
      <c r="VTQ18" s="383"/>
      <c r="VTR18" s="383"/>
      <c r="VTS18" s="383"/>
      <c r="VTT18" s="383"/>
      <c r="VTU18" s="383"/>
      <c r="VTV18" s="383"/>
      <c r="VTW18" s="383"/>
      <c r="VTX18" s="383"/>
      <c r="VTY18" s="383"/>
      <c r="VTZ18" s="383"/>
      <c r="VUA18" s="383"/>
      <c r="VUB18" s="383"/>
      <c r="VUC18" s="383"/>
      <c r="VUD18" s="383"/>
      <c r="VUE18" s="383"/>
      <c r="VUF18" s="383"/>
      <c r="VUG18" s="383"/>
      <c r="VUH18" s="383"/>
      <c r="VUI18" s="383"/>
      <c r="VUJ18" s="383"/>
      <c r="VUK18" s="383"/>
      <c r="VUL18" s="383"/>
      <c r="VUM18" s="383"/>
      <c r="VUN18" s="383"/>
      <c r="VUO18" s="383"/>
      <c r="VUP18" s="383"/>
      <c r="VUQ18" s="383"/>
      <c r="VUR18" s="383"/>
      <c r="VUS18" s="383"/>
      <c r="VUT18" s="383"/>
      <c r="VUU18" s="383"/>
      <c r="VUV18" s="383"/>
      <c r="VUW18" s="383"/>
      <c r="VUX18" s="383"/>
      <c r="VUY18" s="383"/>
      <c r="VUZ18" s="383"/>
      <c r="VVA18" s="383"/>
      <c r="VVB18" s="383"/>
      <c r="VVC18" s="383"/>
      <c r="VVD18" s="383"/>
      <c r="VVE18" s="383"/>
      <c r="VVF18" s="383"/>
      <c r="VVG18" s="383"/>
      <c r="VVH18" s="383"/>
      <c r="VVI18" s="383"/>
      <c r="VVJ18" s="383"/>
      <c r="VVK18" s="383"/>
      <c r="VVL18" s="383"/>
      <c r="VVM18" s="383"/>
      <c r="VVN18" s="383"/>
      <c r="VVO18" s="383"/>
      <c r="VVP18" s="383"/>
      <c r="VVQ18" s="383"/>
      <c r="VVR18" s="383"/>
      <c r="VVS18" s="383"/>
      <c r="VVT18" s="383"/>
      <c r="VVU18" s="383"/>
      <c r="VVV18" s="383"/>
      <c r="VVW18" s="383"/>
      <c r="VVX18" s="383"/>
      <c r="VVY18" s="383"/>
      <c r="VVZ18" s="383"/>
      <c r="VWA18" s="383"/>
      <c r="VWB18" s="383"/>
      <c r="VWC18" s="383"/>
      <c r="VWD18" s="383"/>
      <c r="VWE18" s="383"/>
      <c r="VWF18" s="383"/>
      <c r="VWG18" s="383"/>
      <c r="VWH18" s="383"/>
      <c r="VWI18" s="383"/>
      <c r="VWJ18" s="383"/>
      <c r="VWK18" s="383"/>
      <c r="VWL18" s="383"/>
      <c r="VWM18" s="383"/>
      <c r="VWN18" s="383"/>
      <c r="VWO18" s="383"/>
      <c r="VWP18" s="383"/>
      <c r="VWQ18" s="383"/>
      <c r="VWR18" s="383"/>
      <c r="VWS18" s="383"/>
      <c r="VWT18" s="383"/>
      <c r="VWU18" s="383"/>
      <c r="VWV18" s="383"/>
      <c r="VWW18" s="383"/>
      <c r="VWX18" s="383"/>
      <c r="VWY18" s="383"/>
      <c r="VWZ18" s="383"/>
      <c r="VXA18" s="383"/>
      <c r="VXB18" s="383"/>
      <c r="VXC18" s="383"/>
      <c r="VXD18" s="383"/>
      <c r="VXE18" s="383"/>
      <c r="VXF18" s="383"/>
      <c r="VXG18" s="383"/>
      <c r="VXH18" s="383"/>
      <c r="VXI18" s="383"/>
      <c r="VXJ18" s="383"/>
      <c r="VXK18" s="383"/>
      <c r="VXL18" s="383"/>
      <c r="VXM18" s="383"/>
      <c r="VXN18" s="383"/>
      <c r="VXO18" s="383"/>
      <c r="VXP18" s="383"/>
      <c r="VXQ18" s="383"/>
      <c r="VXR18" s="383"/>
      <c r="VXS18" s="383"/>
      <c r="VXT18" s="383"/>
      <c r="VXU18" s="383"/>
      <c r="VXV18" s="383"/>
      <c r="VXW18" s="383"/>
      <c r="VXX18" s="383"/>
      <c r="VXY18" s="383"/>
      <c r="VXZ18" s="383"/>
      <c r="VYA18" s="383"/>
      <c r="VYB18" s="383"/>
      <c r="VYC18" s="383"/>
      <c r="VYD18" s="383"/>
      <c r="VYE18" s="383"/>
      <c r="VYF18" s="383"/>
      <c r="VYG18" s="383"/>
      <c r="VYH18" s="383"/>
      <c r="VYI18" s="383"/>
      <c r="VYJ18" s="383"/>
      <c r="VYK18" s="383"/>
      <c r="VYL18" s="383"/>
      <c r="VYM18" s="383"/>
      <c r="VYN18" s="383"/>
      <c r="VYO18" s="383"/>
      <c r="VYP18" s="383"/>
      <c r="VYQ18" s="383"/>
      <c r="VYR18" s="383"/>
      <c r="VYS18" s="383"/>
      <c r="VYT18" s="383"/>
      <c r="VYU18" s="383"/>
      <c r="VYV18" s="383"/>
      <c r="VYW18" s="383"/>
      <c r="VYX18" s="383"/>
      <c r="VYY18" s="383"/>
      <c r="VYZ18" s="383"/>
      <c r="VZA18" s="383"/>
      <c r="VZB18" s="383"/>
      <c r="VZC18" s="383"/>
      <c r="VZD18" s="383"/>
      <c r="VZE18" s="383"/>
      <c r="VZF18" s="383"/>
      <c r="VZG18" s="383"/>
      <c r="VZH18" s="383"/>
      <c r="VZI18" s="383"/>
      <c r="VZJ18" s="383"/>
      <c r="VZK18" s="383"/>
      <c r="VZL18" s="383"/>
      <c r="VZM18" s="383"/>
      <c r="VZN18" s="383"/>
      <c r="VZO18" s="383"/>
      <c r="VZP18" s="383"/>
      <c r="VZQ18" s="383"/>
      <c r="VZR18" s="383"/>
      <c r="VZS18" s="383"/>
      <c r="VZT18" s="383"/>
      <c r="VZU18" s="383"/>
      <c r="VZV18" s="383"/>
      <c r="VZW18" s="383"/>
      <c r="VZX18" s="383"/>
      <c r="VZY18" s="383"/>
      <c r="VZZ18" s="383"/>
      <c r="WAA18" s="383"/>
      <c r="WAB18" s="383"/>
      <c r="WAC18" s="383"/>
      <c r="WAD18" s="383"/>
      <c r="WAE18" s="383"/>
      <c r="WAF18" s="383"/>
      <c r="WAG18" s="383"/>
      <c r="WAH18" s="383"/>
      <c r="WAI18" s="383"/>
      <c r="WAJ18" s="383"/>
      <c r="WAK18" s="383"/>
      <c r="WAL18" s="383"/>
      <c r="WAM18" s="383"/>
      <c r="WAN18" s="383"/>
      <c r="WAO18" s="383"/>
      <c r="WAP18" s="383"/>
      <c r="WAQ18" s="383"/>
      <c r="WAR18" s="383"/>
      <c r="WAS18" s="383"/>
      <c r="WAT18" s="383"/>
      <c r="WAU18" s="383"/>
      <c r="WAV18" s="383"/>
      <c r="WAW18" s="383"/>
      <c r="WAX18" s="383"/>
      <c r="WAY18" s="383"/>
      <c r="WAZ18" s="383"/>
      <c r="WBA18" s="383"/>
      <c r="WBB18" s="383"/>
      <c r="WBC18" s="383"/>
      <c r="WBD18" s="383"/>
      <c r="WBE18" s="383"/>
      <c r="WBF18" s="383"/>
      <c r="WBG18" s="383"/>
      <c r="WBH18" s="383"/>
      <c r="WBI18" s="383"/>
      <c r="WBJ18" s="383"/>
      <c r="WBK18" s="383"/>
      <c r="WBL18" s="383"/>
      <c r="WBM18" s="383"/>
      <c r="WBN18" s="383"/>
      <c r="WBO18" s="383"/>
      <c r="WBP18" s="383"/>
      <c r="WBQ18" s="383"/>
      <c r="WBR18" s="383"/>
      <c r="WBS18" s="383"/>
      <c r="WBT18" s="383"/>
      <c r="WBU18" s="383"/>
      <c r="WBV18" s="383"/>
      <c r="WBW18" s="383"/>
      <c r="WBX18" s="383"/>
      <c r="WBY18" s="383"/>
      <c r="WBZ18" s="383"/>
      <c r="WCA18" s="383"/>
      <c r="WCB18" s="383"/>
      <c r="WCC18" s="383"/>
      <c r="WCD18" s="383"/>
      <c r="WCE18" s="383"/>
      <c r="WCF18" s="383"/>
      <c r="WCG18" s="383"/>
      <c r="WCH18" s="383"/>
      <c r="WCI18" s="383"/>
      <c r="WCJ18" s="383"/>
      <c r="WCK18" s="383"/>
      <c r="WCL18" s="383"/>
      <c r="WCM18" s="383"/>
      <c r="WCN18" s="383"/>
      <c r="WCO18" s="383"/>
      <c r="WCP18" s="383"/>
      <c r="WCQ18" s="383"/>
      <c r="WCR18" s="383"/>
      <c r="WCS18" s="383"/>
      <c r="WCT18" s="383"/>
      <c r="WCU18" s="383"/>
      <c r="WCV18" s="383"/>
      <c r="WCW18" s="383"/>
      <c r="WCX18" s="383"/>
      <c r="WCY18" s="383"/>
      <c r="WCZ18" s="383"/>
      <c r="WDA18" s="383"/>
      <c r="WDB18" s="383"/>
      <c r="WDC18" s="383"/>
      <c r="WDD18" s="383"/>
      <c r="WDE18" s="383"/>
      <c r="WDF18" s="383"/>
      <c r="WDG18" s="383"/>
      <c r="WDH18" s="383"/>
      <c r="WDI18" s="383"/>
      <c r="WDJ18" s="383"/>
      <c r="WDK18" s="383"/>
      <c r="WDL18" s="383"/>
      <c r="WDM18" s="383"/>
      <c r="WDN18" s="383"/>
      <c r="WDO18" s="383"/>
      <c r="WDP18" s="383"/>
      <c r="WDQ18" s="383"/>
      <c r="WDR18" s="383"/>
      <c r="WDS18" s="383"/>
      <c r="WDT18" s="383"/>
      <c r="WDU18" s="383"/>
      <c r="WDV18" s="383"/>
      <c r="WDW18" s="383"/>
      <c r="WDX18" s="383"/>
      <c r="WDY18" s="383"/>
      <c r="WDZ18" s="383"/>
      <c r="WEA18" s="383"/>
      <c r="WEB18" s="383"/>
      <c r="WEC18" s="383"/>
      <c r="WED18" s="383"/>
      <c r="WEE18" s="383"/>
      <c r="WEF18" s="383"/>
      <c r="WEG18" s="383"/>
      <c r="WEH18" s="383"/>
      <c r="WEI18" s="383"/>
      <c r="WEJ18" s="383"/>
      <c r="WEK18" s="383"/>
      <c r="WEL18" s="383"/>
      <c r="WEM18" s="383"/>
      <c r="WEN18" s="383"/>
      <c r="WEO18" s="383"/>
      <c r="WEP18" s="383"/>
      <c r="WEQ18" s="383"/>
      <c r="WER18" s="383"/>
      <c r="WES18" s="383"/>
      <c r="WET18" s="383"/>
      <c r="WEU18" s="383"/>
      <c r="WEV18" s="383"/>
      <c r="WEW18" s="383"/>
      <c r="WEX18" s="383"/>
      <c r="WEY18" s="383"/>
      <c r="WEZ18" s="383"/>
      <c r="WFA18" s="383"/>
      <c r="WFB18" s="383"/>
      <c r="WFC18" s="383"/>
      <c r="WFD18" s="383"/>
      <c r="WFE18" s="383"/>
      <c r="WFF18" s="383"/>
      <c r="WFG18" s="383"/>
      <c r="WFH18" s="383"/>
      <c r="WFI18" s="383"/>
      <c r="WFJ18" s="383"/>
      <c r="WFK18" s="383"/>
      <c r="WFL18" s="383"/>
      <c r="WFM18" s="383"/>
      <c r="WFN18" s="383"/>
      <c r="WFO18" s="383"/>
      <c r="WFP18" s="383"/>
      <c r="WFQ18" s="383"/>
      <c r="WFR18" s="383"/>
      <c r="WFS18" s="383"/>
      <c r="WFT18" s="383"/>
      <c r="WFU18" s="383"/>
      <c r="WFV18" s="383"/>
      <c r="WFW18" s="383"/>
      <c r="WFX18" s="383"/>
      <c r="WFY18" s="383"/>
      <c r="WFZ18" s="383"/>
      <c r="WGA18" s="383"/>
      <c r="WGB18" s="383"/>
      <c r="WGC18" s="383"/>
      <c r="WGD18" s="383"/>
      <c r="WGE18" s="383"/>
      <c r="WGF18" s="383"/>
      <c r="WGG18" s="383"/>
      <c r="WGH18" s="383"/>
      <c r="WGI18" s="383"/>
      <c r="WGJ18" s="383"/>
      <c r="WGK18" s="383"/>
      <c r="WGL18" s="383"/>
      <c r="WGM18" s="383"/>
      <c r="WGN18" s="383"/>
      <c r="WGO18" s="383"/>
      <c r="WGP18" s="383"/>
      <c r="WGQ18" s="383"/>
      <c r="WGR18" s="383"/>
      <c r="WGS18" s="383"/>
      <c r="WGT18" s="383"/>
      <c r="WGU18" s="383"/>
      <c r="WGV18" s="383"/>
      <c r="WGW18" s="383"/>
      <c r="WGX18" s="383"/>
      <c r="WGY18" s="383"/>
      <c r="WGZ18" s="383"/>
      <c r="WHA18" s="383"/>
      <c r="WHB18" s="383"/>
      <c r="WHC18" s="383"/>
      <c r="WHD18" s="383"/>
      <c r="WHE18" s="383"/>
      <c r="WHF18" s="383"/>
      <c r="WHG18" s="383"/>
      <c r="WHH18" s="383"/>
      <c r="WHI18" s="383"/>
      <c r="WHJ18" s="383"/>
      <c r="WHK18" s="383"/>
      <c r="WHL18" s="383"/>
      <c r="WHM18" s="383"/>
      <c r="WHN18" s="383"/>
      <c r="WHO18" s="383"/>
      <c r="WHP18" s="383"/>
      <c r="WHQ18" s="383"/>
      <c r="WHR18" s="383"/>
      <c r="WHS18" s="383"/>
      <c r="WHT18" s="383"/>
      <c r="WHU18" s="383"/>
      <c r="WHV18" s="383"/>
      <c r="WHW18" s="383"/>
      <c r="WHX18" s="383"/>
      <c r="WHY18" s="383"/>
      <c r="WHZ18" s="383"/>
      <c r="WIA18" s="383"/>
      <c r="WIB18" s="383"/>
      <c r="WIC18" s="383"/>
      <c r="WID18" s="383"/>
      <c r="WIE18" s="383"/>
      <c r="WIF18" s="383"/>
      <c r="WIG18" s="383"/>
      <c r="WIH18" s="383"/>
      <c r="WII18" s="383"/>
      <c r="WIJ18" s="383"/>
      <c r="WIK18" s="383"/>
      <c r="WIL18" s="383"/>
      <c r="WIM18" s="383"/>
      <c r="WIN18" s="383"/>
      <c r="WIO18" s="383"/>
      <c r="WIP18" s="383"/>
      <c r="WIQ18" s="383"/>
      <c r="WIR18" s="383"/>
      <c r="WIS18" s="383"/>
      <c r="WIT18" s="383"/>
      <c r="WIU18" s="383"/>
      <c r="WIV18" s="383"/>
      <c r="WIW18" s="383"/>
      <c r="WIX18" s="383"/>
      <c r="WIY18" s="383"/>
      <c r="WIZ18" s="383"/>
      <c r="WJA18" s="383"/>
      <c r="WJB18" s="383"/>
      <c r="WJC18" s="383"/>
      <c r="WJD18" s="383"/>
      <c r="WJE18" s="383"/>
      <c r="WJF18" s="383"/>
      <c r="WJG18" s="383"/>
      <c r="WJH18" s="383"/>
      <c r="WJI18" s="383"/>
      <c r="WJJ18" s="383"/>
      <c r="WJK18" s="383"/>
      <c r="WJL18" s="383"/>
      <c r="WJM18" s="383"/>
      <c r="WJN18" s="383"/>
      <c r="WJO18" s="383"/>
      <c r="WJP18" s="383"/>
      <c r="WJQ18" s="383"/>
      <c r="WJR18" s="383"/>
      <c r="WJS18" s="383"/>
      <c r="WJT18" s="383"/>
      <c r="WJU18" s="383"/>
      <c r="WJV18" s="383"/>
      <c r="WJW18" s="383"/>
      <c r="WJX18" s="383"/>
      <c r="WJY18" s="383"/>
      <c r="WJZ18" s="383"/>
      <c r="WKA18" s="383"/>
      <c r="WKB18" s="383"/>
      <c r="WKC18" s="383"/>
      <c r="WKD18" s="383"/>
      <c r="WKE18" s="383"/>
      <c r="WKF18" s="383"/>
      <c r="WKG18" s="383"/>
      <c r="WKH18" s="383"/>
      <c r="WKI18" s="383"/>
      <c r="WKJ18" s="383"/>
      <c r="WKK18" s="383"/>
      <c r="WKL18" s="383"/>
      <c r="WKM18" s="383"/>
      <c r="WKN18" s="383"/>
      <c r="WKO18" s="383"/>
      <c r="WKP18" s="383"/>
      <c r="WKQ18" s="383"/>
      <c r="WKR18" s="383"/>
      <c r="WKS18" s="383"/>
      <c r="WKT18" s="383"/>
      <c r="WKU18" s="383"/>
      <c r="WKV18" s="383"/>
      <c r="WKW18" s="383"/>
      <c r="WKX18" s="383"/>
      <c r="WKY18" s="383"/>
      <c r="WKZ18" s="383"/>
      <c r="WLA18" s="383"/>
      <c r="WLB18" s="383"/>
      <c r="WLC18" s="383"/>
      <c r="WLD18" s="383"/>
      <c r="WLE18" s="383"/>
      <c r="WLF18" s="383"/>
      <c r="WLG18" s="383"/>
      <c r="WLH18" s="383"/>
      <c r="WLI18" s="383"/>
      <c r="WLJ18" s="383"/>
      <c r="WLK18" s="383"/>
      <c r="WLL18" s="383"/>
      <c r="WLM18" s="383"/>
      <c r="WLN18" s="383"/>
      <c r="WLO18" s="383"/>
      <c r="WLP18" s="383"/>
      <c r="WLQ18" s="383"/>
      <c r="WLR18" s="383"/>
      <c r="WLS18" s="383"/>
      <c r="WLT18" s="383"/>
      <c r="WLU18" s="383"/>
      <c r="WLV18" s="383"/>
      <c r="WLW18" s="383"/>
      <c r="WLX18" s="383"/>
      <c r="WLY18" s="383"/>
      <c r="WLZ18" s="383"/>
      <c r="WMA18" s="383"/>
      <c r="WMB18" s="383"/>
      <c r="WMC18" s="383"/>
      <c r="WMD18" s="383"/>
      <c r="WME18" s="383"/>
      <c r="WMF18" s="383"/>
      <c r="WMG18" s="383"/>
      <c r="WMH18" s="383"/>
      <c r="WMI18" s="383"/>
      <c r="WMJ18" s="383"/>
      <c r="WMK18" s="383"/>
      <c r="WML18" s="383"/>
      <c r="WMM18" s="383"/>
      <c r="WMN18" s="383"/>
      <c r="WMO18" s="383"/>
      <c r="WMP18" s="383"/>
      <c r="WMQ18" s="383"/>
      <c r="WMR18" s="383"/>
      <c r="WMS18" s="383"/>
      <c r="WMT18" s="383"/>
      <c r="WMU18" s="383"/>
      <c r="WMV18" s="383"/>
      <c r="WMW18" s="383"/>
      <c r="WMX18" s="383"/>
      <c r="WMY18" s="383"/>
      <c r="WMZ18" s="383"/>
      <c r="WNA18" s="383"/>
      <c r="WNB18" s="383"/>
      <c r="WNC18" s="383"/>
      <c r="WND18" s="383"/>
      <c r="WNE18" s="383"/>
      <c r="WNF18" s="383"/>
      <c r="WNG18" s="383"/>
      <c r="WNH18" s="383"/>
      <c r="WNI18" s="383"/>
      <c r="WNJ18" s="383"/>
      <c r="WNK18" s="383"/>
      <c r="WNL18" s="383"/>
      <c r="WNM18" s="383"/>
      <c r="WNN18" s="383"/>
      <c r="WNO18" s="383"/>
      <c r="WNP18" s="383"/>
      <c r="WNQ18" s="383"/>
      <c r="WNR18" s="383"/>
      <c r="WNS18" s="383"/>
      <c r="WNT18" s="383"/>
      <c r="WNU18" s="383"/>
      <c r="WNV18" s="383"/>
      <c r="WNW18" s="383"/>
      <c r="WNX18" s="383"/>
      <c r="WNY18" s="383"/>
      <c r="WNZ18" s="383"/>
      <c r="WOA18" s="383"/>
      <c r="WOB18" s="383"/>
      <c r="WOC18" s="383"/>
      <c r="WOD18" s="383"/>
      <c r="WOE18" s="383"/>
      <c r="WOF18" s="383"/>
      <c r="WOG18" s="383"/>
      <c r="WOH18" s="383"/>
      <c r="WOI18" s="383"/>
      <c r="WOJ18" s="383"/>
      <c r="WOK18" s="383"/>
      <c r="WOL18" s="383"/>
      <c r="WOM18" s="383"/>
      <c r="WON18" s="383"/>
      <c r="WOO18" s="383"/>
      <c r="WOP18" s="383"/>
      <c r="WOQ18" s="383"/>
      <c r="WOR18" s="383"/>
      <c r="WOS18" s="383"/>
      <c r="WOT18" s="383"/>
      <c r="WOU18" s="383"/>
      <c r="WOV18" s="383"/>
      <c r="WOW18" s="383"/>
      <c r="WOX18" s="383"/>
      <c r="WOY18" s="383"/>
      <c r="WOZ18" s="383"/>
      <c r="WPA18" s="383"/>
      <c r="WPB18" s="383"/>
      <c r="WPC18" s="383"/>
      <c r="WPD18" s="383"/>
      <c r="WPE18" s="383"/>
      <c r="WPF18" s="383"/>
      <c r="WPG18" s="383"/>
      <c r="WPH18" s="383"/>
      <c r="WPI18" s="383"/>
      <c r="WPJ18" s="383"/>
      <c r="WPK18" s="383"/>
      <c r="WPL18" s="383"/>
      <c r="WPM18" s="383"/>
      <c r="WPN18" s="383"/>
      <c r="WPO18" s="383"/>
      <c r="WPP18" s="383"/>
      <c r="WPQ18" s="383"/>
      <c r="WPR18" s="383"/>
      <c r="WPS18" s="383"/>
      <c r="WPT18" s="383"/>
      <c r="WPU18" s="383"/>
      <c r="WPV18" s="383"/>
      <c r="WPW18" s="383"/>
      <c r="WPX18" s="383"/>
      <c r="WPY18" s="383"/>
      <c r="WPZ18" s="383"/>
      <c r="WQA18" s="383"/>
      <c r="WQB18" s="383"/>
      <c r="WQC18" s="383"/>
      <c r="WQD18" s="383"/>
      <c r="WQE18" s="383"/>
      <c r="WQF18" s="383"/>
      <c r="WQG18" s="383"/>
      <c r="WQH18" s="383"/>
      <c r="WQI18" s="383"/>
      <c r="WQJ18" s="383"/>
      <c r="WQK18" s="383"/>
      <c r="WQL18" s="383"/>
      <c r="WQM18" s="383"/>
      <c r="WQN18" s="383"/>
      <c r="WQO18" s="383"/>
      <c r="WQP18" s="383"/>
      <c r="WQQ18" s="383"/>
      <c r="WQR18" s="383"/>
      <c r="WQS18" s="383"/>
      <c r="WQT18" s="383"/>
      <c r="WQU18" s="383"/>
      <c r="WQV18" s="383"/>
      <c r="WQW18" s="383"/>
      <c r="WQX18" s="383"/>
      <c r="WQY18" s="383"/>
      <c r="WQZ18" s="383"/>
      <c r="WRA18" s="383"/>
      <c r="WRB18" s="383"/>
      <c r="WRC18" s="383"/>
      <c r="WRD18" s="383"/>
      <c r="WRE18" s="383"/>
      <c r="WRF18" s="383"/>
      <c r="WRG18" s="383"/>
      <c r="WRH18" s="383"/>
      <c r="WRI18" s="383"/>
      <c r="WRJ18" s="383"/>
      <c r="WRK18" s="383"/>
      <c r="WRL18" s="383"/>
      <c r="WRM18" s="383"/>
      <c r="WRN18" s="383"/>
      <c r="WRO18" s="383"/>
      <c r="WRP18" s="383"/>
      <c r="WRQ18" s="383"/>
      <c r="WRR18" s="383"/>
      <c r="WRS18" s="383"/>
      <c r="WRT18" s="383"/>
      <c r="WRU18" s="383"/>
      <c r="WRV18" s="383"/>
      <c r="WRW18" s="383"/>
      <c r="WRX18" s="383"/>
      <c r="WRY18" s="383"/>
      <c r="WRZ18" s="383"/>
      <c r="WSA18" s="383"/>
      <c r="WSB18" s="383"/>
      <c r="WSC18" s="383"/>
      <c r="WSD18" s="383"/>
      <c r="WSE18" s="383"/>
      <c r="WSF18" s="383"/>
      <c r="WSG18" s="383"/>
      <c r="WSH18" s="383"/>
      <c r="WSI18" s="383"/>
      <c r="WSJ18" s="383"/>
      <c r="WSK18" s="383"/>
      <c r="WSL18" s="383"/>
      <c r="WSM18" s="383"/>
      <c r="WSN18" s="383"/>
      <c r="WSO18" s="383"/>
      <c r="WSP18" s="383"/>
      <c r="WSQ18" s="383"/>
      <c r="WSR18" s="383"/>
      <c r="WSS18" s="383"/>
      <c r="WST18" s="383"/>
      <c r="WSU18" s="383"/>
      <c r="WSV18" s="383"/>
      <c r="WSW18" s="383"/>
      <c r="WSX18" s="383"/>
      <c r="WSY18" s="383"/>
      <c r="WSZ18" s="383"/>
      <c r="WTA18" s="383"/>
      <c r="WTB18" s="383"/>
      <c r="WTC18" s="383"/>
      <c r="WTD18" s="383"/>
      <c r="WTE18" s="383"/>
      <c r="WTF18" s="383"/>
      <c r="WTG18" s="383"/>
      <c r="WTH18" s="383"/>
      <c r="WTI18" s="383"/>
      <c r="WTJ18" s="383"/>
      <c r="WTK18" s="383"/>
      <c r="WTL18" s="383"/>
      <c r="WTM18" s="383"/>
      <c r="WTN18" s="383"/>
      <c r="WTO18" s="383"/>
      <c r="WTP18" s="383"/>
      <c r="WTQ18" s="383"/>
      <c r="WTR18" s="383"/>
      <c r="WTS18" s="383"/>
      <c r="WTT18" s="383"/>
      <c r="WTU18" s="383"/>
      <c r="WTV18" s="383"/>
      <c r="WTW18" s="383"/>
      <c r="WTX18" s="383"/>
      <c r="WTY18" s="383"/>
      <c r="WTZ18" s="383"/>
      <c r="WUA18" s="383"/>
      <c r="WUB18" s="383"/>
      <c r="WUC18" s="383"/>
      <c r="WUD18" s="383"/>
      <c r="WUE18" s="383"/>
      <c r="WUF18" s="383"/>
      <c r="WUG18" s="383"/>
      <c r="WUH18" s="383"/>
      <c r="WUI18" s="383"/>
      <c r="WUJ18" s="383"/>
      <c r="WUK18" s="383"/>
      <c r="WUL18" s="383"/>
      <c r="WUM18" s="383"/>
      <c r="WUN18" s="383"/>
      <c r="WUO18" s="383"/>
      <c r="WUP18" s="383"/>
      <c r="WUQ18" s="383"/>
      <c r="WUR18" s="383"/>
      <c r="WUS18" s="383"/>
      <c r="WUT18" s="383"/>
      <c r="WUU18" s="383"/>
      <c r="WUV18" s="383"/>
      <c r="WUW18" s="383"/>
      <c r="WUX18" s="383"/>
      <c r="WUY18" s="383"/>
      <c r="WUZ18" s="383"/>
      <c r="WVA18" s="383"/>
      <c r="WVB18" s="383"/>
      <c r="WVC18" s="383"/>
      <c r="WVD18" s="383"/>
      <c r="WVE18" s="383"/>
      <c r="WVF18" s="383"/>
      <c r="WVG18" s="383"/>
      <c r="WVH18" s="383"/>
      <c r="WVI18" s="383"/>
      <c r="WVJ18" s="383"/>
      <c r="WVK18" s="383"/>
      <c r="WVL18" s="383"/>
      <c r="WVM18" s="383"/>
      <c r="WVN18" s="383"/>
      <c r="WVO18" s="383"/>
      <c r="WVP18" s="383"/>
      <c r="WVQ18" s="383"/>
      <c r="WVR18" s="383"/>
      <c r="WVS18" s="383"/>
      <c r="WVT18" s="383"/>
      <c r="WVU18" s="383"/>
      <c r="WVV18" s="383"/>
      <c r="WVW18" s="383"/>
      <c r="WVX18" s="383"/>
      <c r="WVY18" s="383"/>
      <c r="WVZ18" s="383"/>
      <c r="WWA18" s="383"/>
      <c r="WWB18" s="383"/>
      <c r="WWC18" s="383"/>
      <c r="WWD18" s="383"/>
      <c r="WWE18" s="383"/>
      <c r="WWF18" s="383"/>
      <c r="WWG18" s="383"/>
      <c r="WWH18" s="383"/>
      <c r="WWI18" s="383"/>
      <c r="WWJ18" s="383"/>
      <c r="WWK18" s="383"/>
      <c r="WWL18" s="383"/>
      <c r="WWM18" s="383"/>
      <c r="WWN18" s="383"/>
      <c r="WWO18" s="383"/>
      <c r="WWP18" s="383"/>
      <c r="WWQ18" s="383"/>
      <c r="WWR18" s="383"/>
      <c r="WWS18" s="383"/>
      <c r="WWT18" s="383"/>
      <c r="WWU18" s="383"/>
      <c r="WWV18" s="383"/>
      <c r="WWW18" s="383"/>
      <c r="WWX18" s="383"/>
      <c r="WWY18" s="383"/>
      <c r="WWZ18" s="383"/>
      <c r="WXA18" s="383"/>
      <c r="WXB18" s="383"/>
      <c r="WXC18" s="383"/>
      <c r="WXD18" s="383"/>
      <c r="WXE18" s="383"/>
      <c r="WXF18" s="383"/>
      <c r="WXG18" s="383"/>
      <c r="WXH18" s="383"/>
      <c r="WXI18" s="383"/>
      <c r="WXJ18" s="383"/>
      <c r="WXK18" s="383"/>
      <c r="WXL18" s="383"/>
      <c r="WXM18" s="383"/>
      <c r="WXN18" s="383"/>
      <c r="WXO18" s="383"/>
      <c r="WXP18" s="383"/>
      <c r="WXQ18" s="383"/>
      <c r="WXR18" s="383"/>
      <c r="WXS18" s="383"/>
      <c r="WXT18" s="383"/>
      <c r="WXU18" s="383"/>
      <c r="WXV18" s="383"/>
      <c r="WXW18" s="383"/>
      <c r="WXX18" s="383"/>
      <c r="WXY18" s="383"/>
      <c r="WXZ18" s="383"/>
      <c r="WYA18" s="383"/>
      <c r="WYB18" s="383"/>
      <c r="WYC18" s="383"/>
      <c r="WYD18" s="383"/>
      <c r="WYE18" s="383"/>
      <c r="WYF18" s="383"/>
      <c r="WYG18" s="383"/>
      <c r="WYH18" s="383"/>
      <c r="WYI18" s="383"/>
      <c r="WYJ18" s="383"/>
      <c r="WYK18" s="383"/>
      <c r="WYL18" s="383"/>
      <c r="WYM18" s="383"/>
      <c r="WYN18" s="383"/>
      <c r="WYO18" s="383"/>
      <c r="WYP18" s="383"/>
      <c r="WYQ18" s="383"/>
      <c r="WYR18" s="383"/>
      <c r="WYS18" s="383"/>
      <c r="WYT18" s="383"/>
      <c r="WYU18" s="383"/>
      <c r="WYV18" s="383"/>
      <c r="WYW18" s="383"/>
      <c r="WYX18" s="383"/>
      <c r="WYY18" s="383"/>
      <c r="WYZ18" s="383"/>
      <c r="WZA18" s="383"/>
      <c r="WZB18" s="383"/>
      <c r="WZC18" s="383"/>
      <c r="WZD18" s="383"/>
      <c r="WZE18" s="383"/>
      <c r="WZF18" s="383"/>
      <c r="WZG18" s="383"/>
      <c r="WZH18" s="383"/>
      <c r="WZI18" s="383"/>
      <c r="WZJ18" s="383"/>
      <c r="WZK18" s="383"/>
      <c r="WZL18" s="383"/>
      <c r="WZM18" s="383"/>
      <c r="WZN18" s="383"/>
      <c r="WZO18" s="383"/>
      <c r="WZP18" s="383"/>
      <c r="WZQ18" s="383"/>
      <c r="WZR18" s="383"/>
      <c r="WZS18" s="383"/>
      <c r="WZT18" s="383"/>
      <c r="WZU18" s="383"/>
      <c r="WZV18" s="383"/>
      <c r="WZW18" s="383"/>
      <c r="WZX18" s="383"/>
      <c r="WZY18" s="383"/>
      <c r="WZZ18" s="383"/>
      <c r="XAA18" s="383"/>
      <c r="XAB18" s="383"/>
      <c r="XAC18" s="383"/>
      <c r="XAD18" s="383"/>
      <c r="XAE18" s="383"/>
      <c r="XAF18" s="383"/>
      <c r="XAG18" s="383"/>
      <c r="XAH18" s="383"/>
      <c r="XAI18" s="383"/>
      <c r="XAJ18" s="383"/>
      <c r="XAK18" s="383"/>
      <c r="XAL18" s="383"/>
      <c r="XAM18" s="383"/>
      <c r="XAN18" s="383"/>
      <c r="XAO18" s="383"/>
      <c r="XAP18" s="383"/>
      <c r="XAQ18" s="383"/>
      <c r="XAR18" s="383"/>
      <c r="XAS18" s="383"/>
      <c r="XAT18" s="383"/>
      <c r="XAU18" s="383"/>
      <c r="XAV18" s="383"/>
      <c r="XAW18" s="383"/>
      <c r="XAX18" s="383"/>
      <c r="XAY18" s="383"/>
      <c r="XAZ18" s="383"/>
      <c r="XBA18" s="383"/>
      <c r="XBB18" s="383"/>
      <c r="XBC18" s="383"/>
      <c r="XBD18" s="383"/>
      <c r="XBE18" s="383"/>
      <c r="XBF18" s="383"/>
      <c r="XBG18" s="383"/>
      <c r="XBH18" s="383"/>
      <c r="XBI18" s="383"/>
      <c r="XBJ18" s="383"/>
      <c r="XBK18" s="383"/>
      <c r="XBL18" s="383"/>
      <c r="XBM18" s="383"/>
      <c r="XBN18" s="383"/>
      <c r="XBO18" s="383"/>
      <c r="XBP18" s="383"/>
      <c r="XBQ18" s="383"/>
      <c r="XBR18" s="383"/>
      <c r="XBS18" s="383"/>
      <c r="XBT18" s="383"/>
      <c r="XBU18" s="383"/>
      <c r="XBV18" s="383"/>
      <c r="XBW18" s="383"/>
      <c r="XBX18" s="383"/>
      <c r="XBY18" s="383"/>
      <c r="XBZ18" s="383"/>
      <c r="XCA18" s="383"/>
      <c r="XCB18" s="383"/>
      <c r="XCC18" s="383"/>
      <c r="XCD18" s="383"/>
      <c r="XCE18" s="383"/>
      <c r="XCF18" s="383"/>
      <c r="XCG18" s="383"/>
      <c r="XCH18" s="383"/>
      <c r="XCI18" s="383"/>
      <c r="XCJ18" s="383"/>
      <c r="XCK18" s="383"/>
      <c r="XCL18" s="383"/>
      <c r="XCM18" s="383"/>
      <c r="XCN18" s="383"/>
      <c r="XCO18" s="383"/>
      <c r="XCP18" s="383"/>
      <c r="XCQ18" s="383"/>
      <c r="XCR18" s="383"/>
      <c r="XCS18" s="383"/>
      <c r="XCT18" s="383"/>
      <c r="XCU18" s="383"/>
      <c r="XCV18" s="383"/>
      <c r="XCW18" s="383"/>
      <c r="XCX18" s="383"/>
      <c r="XCY18" s="383"/>
      <c r="XCZ18" s="383"/>
      <c r="XDA18" s="383"/>
      <c r="XDB18" s="383"/>
      <c r="XDC18" s="383"/>
      <c r="XDD18" s="383"/>
      <c r="XDE18" s="383"/>
      <c r="XDF18" s="383"/>
      <c r="XDG18" s="383"/>
      <c r="XDH18" s="383"/>
      <c r="XDI18" s="383"/>
      <c r="XDJ18" s="383"/>
      <c r="XDK18" s="383"/>
      <c r="XDL18" s="383"/>
      <c r="XDM18" s="383"/>
      <c r="XDN18" s="383"/>
      <c r="XDO18" s="383"/>
      <c r="XDP18" s="383"/>
      <c r="XDQ18" s="383"/>
      <c r="XDR18" s="383"/>
      <c r="XDS18" s="383"/>
      <c r="XDT18" s="383"/>
      <c r="XDU18" s="383"/>
      <c r="XDV18" s="383"/>
      <c r="XDW18" s="383"/>
      <c r="XDX18" s="383"/>
      <c r="XDY18" s="383"/>
      <c r="XDZ18" s="383"/>
      <c r="XEA18" s="383"/>
      <c r="XEB18" s="383"/>
      <c r="XEC18" s="383"/>
      <c r="XED18" s="383"/>
      <c r="XEE18" s="383"/>
      <c r="XEF18" s="383"/>
      <c r="XEG18" s="383"/>
      <c r="XEH18" s="383"/>
      <c r="XEI18" s="383"/>
      <c r="XEJ18" s="383"/>
      <c r="XEK18" s="383"/>
      <c r="XEL18" s="383"/>
      <c r="XEM18" s="383"/>
      <c r="XEN18" s="383"/>
      <c r="XEO18" s="383"/>
      <c r="XEP18" s="383"/>
      <c r="XEQ18" s="383"/>
      <c r="XER18" s="383"/>
      <c r="XES18" s="383"/>
      <c r="XET18" s="383"/>
      <c r="XEU18" s="383"/>
      <c r="XEV18" s="383"/>
      <c r="XEW18" s="383"/>
      <c r="XEX18" s="383"/>
      <c r="XEY18" s="383"/>
      <c r="XEZ18" s="383"/>
      <c r="XFA18" s="383"/>
      <c r="XFB18" s="383"/>
      <c r="XFC18" s="383"/>
      <c r="XFD18" s="383"/>
    </row>
    <row r="19" spans="1:16384" s="224" customFormat="1" ht="14.5" customHeight="1" x14ac:dyDescent="0.35">
      <c r="A19" s="383" t="s">
        <v>319</v>
      </c>
      <c r="B19" s="383"/>
      <c r="C19" s="383"/>
      <c r="D19" s="383"/>
      <c r="E19" s="383"/>
      <c r="F19" s="383"/>
      <c r="G19" s="383"/>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383"/>
      <c r="AQ19" s="383"/>
      <c r="AR19" s="383"/>
      <c r="AS19" s="383"/>
      <c r="AT19" s="383"/>
      <c r="AU19" s="383"/>
      <c r="AV19" s="383"/>
      <c r="AW19" s="383"/>
      <c r="AX19" s="383"/>
      <c r="AY19" s="383"/>
      <c r="AZ19" s="383"/>
      <c r="BA19" s="383"/>
      <c r="BB19" s="383"/>
      <c r="BC19" s="383"/>
      <c r="BD19" s="383"/>
      <c r="BE19" s="383"/>
      <c r="BF19" s="383"/>
      <c r="BG19" s="383"/>
      <c r="BH19" s="383"/>
      <c r="BI19" s="383"/>
      <c r="BJ19" s="383"/>
      <c r="BK19" s="383"/>
      <c r="BL19" s="383"/>
      <c r="BM19" s="383"/>
      <c r="BN19" s="383"/>
      <c r="BO19" s="383"/>
      <c r="BP19" s="383"/>
      <c r="BQ19" s="383"/>
      <c r="BR19" s="383"/>
      <c r="BS19" s="383"/>
      <c r="BT19" s="383"/>
      <c r="BU19" s="383"/>
      <c r="BV19" s="383"/>
      <c r="BW19" s="383"/>
      <c r="BX19" s="383"/>
      <c r="BY19" s="383"/>
      <c r="BZ19" s="383"/>
      <c r="CA19" s="383"/>
      <c r="CB19" s="383"/>
      <c r="CC19" s="383"/>
      <c r="CD19" s="383"/>
      <c r="CE19" s="383"/>
      <c r="CF19" s="383"/>
      <c r="CG19" s="383"/>
      <c r="CH19" s="383"/>
      <c r="CI19" s="383"/>
      <c r="CJ19" s="383"/>
      <c r="CK19" s="383"/>
      <c r="CL19" s="383"/>
      <c r="CM19" s="383"/>
      <c r="CN19" s="383"/>
      <c r="CO19" s="383"/>
      <c r="CP19" s="383"/>
      <c r="CQ19" s="383"/>
      <c r="CR19" s="383"/>
      <c r="CS19" s="383"/>
      <c r="CT19" s="383"/>
      <c r="CU19" s="383"/>
      <c r="CV19" s="383"/>
      <c r="CW19" s="383"/>
      <c r="CX19" s="383"/>
      <c r="CY19" s="383"/>
      <c r="CZ19" s="383"/>
      <c r="DA19" s="383"/>
      <c r="DB19" s="383"/>
      <c r="DC19" s="383"/>
      <c r="DD19" s="383"/>
      <c r="DE19" s="383"/>
      <c r="DF19" s="383"/>
      <c r="DG19" s="383"/>
      <c r="DH19" s="383"/>
      <c r="DI19" s="383"/>
      <c r="DJ19" s="383"/>
      <c r="DK19" s="383"/>
      <c r="DL19" s="383"/>
      <c r="DM19" s="383"/>
      <c r="DN19" s="383"/>
      <c r="DO19" s="383"/>
      <c r="DP19" s="383"/>
      <c r="DQ19" s="383"/>
      <c r="DR19" s="383"/>
      <c r="DS19" s="383"/>
      <c r="DT19" s="383"/>
      <c r="DU19" s="383"/>
      <c r="DV19" s="383"/>
      <c r="DW19" s="383"/>
      <c r="DX19" s="383"/>
      <c r="DY19" s="383"/>
      <c r="DZ19" s="383"/>
      <c r="EA19" s="383"/>
      <c r="EB19" s="383"/>
      <c r="EC19" s="383"/>
      <c r="ED19" s="383"/>
      <c r="EE19" s="383"/>
      <c r="EF19" s="383"/>
      <c r="EG19" s="383"/>
      <c r="EH19" s="383"/>
      <c r="EI19" s="383"/>
      <c r="EJ19" s="383"/>
      <c r="EK19" s="383"/>
      <c r="EL19" s="383"/>
      <c r="EM19" s="383"/>
      <c r="EN19" s="383"/>
      <c r="EO19" s="383"/>
      <c r="EP19" s="383"/>
      <c r="EQ19" s="383"/>
      <c r="ER19" s="383"/>
      <c r="ES19" s="383"/>
      <c r="ET19" s="383"/>
      <c r="EU19" s="383"/>
      <c r="EV19" s="383"/>
      <c r="EW19" s="383"/>
      <c r="EX19" s="383"/>
      <c r="EY19" s="383"/>
      <c r="EZ19" s="383"/>
      <c r="FA19" s="383"/>
      <c r="FB19" s="383"/>
      <c r="FC19" s="383"/>
      <c r="FD19" s="383"/>
      <c r="FE19" s="383"/>
      <c r="FF19" s="383"/>
      <c r="FG19" s="383"/>
      <c r="FH19" s="383"/>
      <c r="FI19" s="383"/>
      <c r="FJ19" s="383"/>
      <c r="FK19" s="383"/>
      <c r="FL19" s="383"/>
      <c r="FM19" s="383"/>
      <c r="FN19" s="383"/>
      <c r="FO19" s="383"/>
      <c r="FP19" s="383"/>
      <c r="FQ19" s="383"/>
      <c r="FR19" s="383"/>
      <c r="FS19" s="383"/>
      <c r="FT19" s="383"/>
      <c r="FU19" s="383"/>
      <c r="FV19" s="383"/>
      <c r="FW19" s="383"/>
      <c r="FX19" s="383"/>
      <c r="FY19" s="383"/>
      <c r="FZ19" s="383"/>
      <c r="GA19" s="383"/>
      <c r="GB19" s="383"/>
      <c r="GC19" s="383"/>
      <c r="GD19" s="383"/>
      <c r="GE19" s="383"/>
      <c r="GF19" s="383"/>
      <c r="GG19" s="383"/>
      <c r="GH19" s="383"/>
      <c r="GI19" s="383"/>
      <c r="GJ19" s="383"/>
      <c r="GK19" s="383"/>
      <c r="GL19" s="383"/>
      <c r="GM19" s="383"/>
      <c r="GN19" s="383"/>
      <c r="GO19" s="383"/>
      <c r="GP19" s="383"/>
      <c r="GQ19" s="383"/>
      <c r="GR19" s="383"/>
      <c r="GS19" s="383"/>
      <c r="GT19" s="383"/>
      <c r="GU19" s="383"/>
      <c r="GV19" s="383"/>
      <c r="GW19" s="383"/>
      <c r="GX19" s="383"/>
      <c r="GY19" s="383"/>
      <c r="GZ19" s="383"/>
      <c r="HA19" s="383"/>
      <c r="HB19" s="383"/>
      <c r="HC19" s="383"/>
      <c r="HD19" s="383"/>
      <c r="HE19" s="383"/>
      <c r="HF19" s="383"/>
      <c r="HG19" s="383"/>
      <c r="HH19" s="383"/>
      <c r="HI19" s="383"/>
      <c r="HJ19" s="383"/>
      <c r="HK19" s="383"/>
      <c r="HL19" s="383"/>
      <c r="HM19" s="383"/>
      <c r="HN19" s="383"/>
      <c r="HO19" s="383"/>
      <c r="HP19" s="383"/>
      <c r="HQ19" s="383"/>
      <c r="HR19" s="383"/>
      <c r="HS19" s="383"/>
      <c r="HT19" s="383"/>
      <c r="HU19" s="383"/>
      <c r="HV19" s="383"/>
      <c r="HW19" s="383"/>
      <c r="HX19" s="383"/>
      <c r="HY19" s="383"/>
      <c r="HZ19" s="383"/>
      <c r="IA19" s="383"/>
      <c r="IB19" s="383"/>
      <c r="IC19" s="383"/>
      <c r="ID19" s="383"/>
      <c r="IE19" s="383"/>
      <c r="IF19" s="383"/>
      <c r="IG19" s="383"/>
      <c r="IH19" s="383"/>
      <c r="II19" s="383"/>
      <c r="IJ19" s="383"/>
      <c r="IK19" s="383"/>
      <c r="IL19" s="383"/>
      <c r="IM19" s="383"/>
      <c r="IN19" s="383"/>
      <c r="IO19" s="383"/>
      <c r="IP19" s="383"/>
      <c r="IQ19" s="383"/>
      <c r="IR19" s="383"/>
      <c r="IS19" s="383"/>
      <c r="IT19" s="383"/>
      <c r="IU19" s="383"/>
      <c r="IV19" s="383"/>
      <c r="IW19" s="383"/>
      <c r="IX19" s="383"/>
      <c r="IY19" s="383"/>
      <c r="IZ19" s="383"/>
      <c r="JA19" s="383"/>
      <c r="JB19" s="383"/>
      <c r="JC19" s="383"/>
      <c r="JD19" s="383"/>
      <c r="JE19" s="383"/>
      <c r="JF19" s="383"/>
      <c r="JG19" s="383"/>
      <c r="JH19" s="383"/>
      <c r="JI19" s="383"/>
      <c r="JJ19" s="383"/>
      <c r="JK19" s="383"/>
      <c r="JL19" s="383"/>
      <c r="JM19" s="383"/>
      <c r="JN19" s="383"/>
      <c r="JO19" s="383"/>
      <c r="JP19" s="383"/>
      <c r="JQ19" s="383"/>
      <c r="JR19" s="383"/>
      <c r="JS19" s="383"/>
      <c r="JT19" s="383"/>
      <c r="JU19" s="383"/>
      <c r="JV19" s="383"/>
      <c r="JW19" s="383"/>
      <c r="JX19" s="383"/>
      <c r="JY19" s="383"/>
      <c r="JZ19" s="383"/>
      <c r="KA19" s="383"/>
      <c r="KB19" s="383"/>
      <c r="KC19" s="383"/>
      <c r="KD19" s="383"/>
      <c r="KE19" s="383"/>
      <c r="KF19" s="383"/>
      <c r="KG19" s="383"/>
      <c r="KH19" s="383"/>
      <c r="KI19" s="383"/>
      <c r="KJ19" s="383"/>
      <c r="KK19" s="383"/>
      <c r="KL19" s="383"/>
      <c r="KM19" s="383"/>
      <c r="KN19" s="383"/>
      <c r="KO19" s="383"/>
      <c r="KP19" s="383"/>
      <c r="KQ19" s="383"/>
      <c r="KR19" s="383"/>
      <c r="KS19" s="383"/>
      <c r="KT19" s="383"/>
      <c r="KU19" s="383"/>
      <c r="KV19" s="383"/>
      <c r="KW19" s="383"/>
      <c r="KX19" s="383"/>
      <c r="KY19" s="383"/>
      <c r="KZ19" s="383"/>
      <c r="LA19" s="383"/>
      <c r="LB19" s="383"/>
      <c r="LC19" s="383"/>
      <c r="LD19" s="383"/>
      <c r="LE19" s="383"/>
      <c r="LF19" s="383"/>
      <c r="LG19" s="383"/>
      <c r="LH19" s="383"/>
      <c r="LI19" s="383"/>
      <c r="LJ19" s="383"/>
      <c r="LK19" s="383"/>
      <c r="LL19" s="383"/>
      <c r="LM19" s="383"/>
      <c r="LN19" s="383"/>
      <c r="LO19" s="383"/>
      <c r="LP19" s="383"/>
      <c r="LQ19" s="383"/>
      <c r="LR19" s="383"/>
      <c r="LS19" s="383"/>
      <c r="LT19" s="383"/>
      <c r="LU19" s="383"/>
      <c r="LV19" s="383"/>
      <c r="LW19" s="383"/>
      <c r="LX19" s="383"/>
      <c r="LY19" s="383"/>
      <c r="LZ19" s="383"/>
      <c r="MA19" s="383"/>
      <c r="MB19" s="383"/>
      <c r="MC19" s="383"/>
      <c r="MD19" s="383"/>
      <c r="ME19" s="383"/>
      <c r="MF19" s="383"/>
      <c r="MG19" s="383"/>
      <c r="MH19" s="383"/>
      <c r="MI19" s="383"/>
      <c r="MJ19" s="383"/>
      <c r="MK19" s="383"/>
      <c r="ML19" s="383"/>
      <c r="MM19" s="383"/>
      <c r="MN19" s="383"/>
      <c r="MO19" s="383"/>
      <c r="MP19" s="383"/>
      <c r="MQ19" s="383"/>
      <c r="MR19" s="383"/>
      <c r="MS19" s="383"/>
      <c r="MT19" s="383"/>
      <c r="MU19" s="383"/>
      <c r="MV19" s="383"/>
      <c r="MW19" s="383"/>
      <c r="MX19" s="383"/>
      <c r="MY19" s="383"/>
      <c r="MZ19" s="383"/>
      <c r="NA19" s="383"/>
      <c r="NB19" s="383"/>
      <c r="NC19" s="383"/>
      <c r="ND19" s="383"/>
      <c r="NE19" s="383"/>
      <c r="NF19" s="383"/>
      <c r="NG19" s="383"/>
      <c r="NH19" s="383"/>
      <c r="NI19" s="383"/>
      <c r="NJ19" s="383"/>
      <c r="NK19" s="383"/>
      <c r="NL19" s="383"/>
      <c r="NM19" s="383"/>
      <c r="NN19" s="383"/>
      <c r="NO19" s="383"/>
      <c r="NP19" s="383"/>
      <c r="NQ19" s="383"/>
      <c r="NR19" s="383"/>
      <c r="NS19" s="383"/>
      <c r="NT19" s="383"/>
      <c r="NU19" s="383"/>
      <c r="NV19" s="383"/>
      <c r="NW19" s="383"/>
      <c r="NX19" s="383"/>
      <c r="NY19" s="383"/>
      <c r="NZ19" s="383"/>
      <c r="OA19" s="383"/>
      <c r="OB19" s="383"/>
      <c r="OC19" s="383"/>
      <c r="OD19" s="383"/>
      <c r="OE19" s="383"/>
      <c r="OF19" s="383"/>
      <c r="OG19" s="383"/>
      <c r="OH19" s="383"/>
      <c r="OI19" s="383"/>
      <c r="OJ19" s="383"/>
      <c r="OK19" s="383"/>
      <c r="OL19" s="383"/>
      <c r="OM19" s="383"/>
      <c r="ON19" s="383"/>
      <c r="OO19" s="383"/>
      <c r="OP19" s="383"/>
      <c r="OQ19" s="383"/>
      <c r="OR19" s="383"/>
      <c r="OS19" s="383"/>
      <c r="OT19" s="383"/>
      <c r="OU19" s="383"/>
      <c r="OV19" s="383"/>
      <c r="OW19" s="383"/>
      <c r="OX19" s="383"/>
      <c r="OY19" s="383"/>
      <c r="OZ19" s="383"/>
      <c r="PA19" s="383"/>
      <c r="PB19" s="383"/>
      <c r="PC19" s="383"/>
      <c r="PD19" s="383"/>
      <c r="PE19" s="383"/>
      <c r="PF19" s="383"/>
      <c r="PG19" s="383"/>
      <c r="PH19" s="383"/>
      <c r="PI19" s="383"/>
      <c r="PJ19" s="383"/>
      <c r="PK19" s="383"/>
      <c r="PL19" s="383"/>
      <c r="PM19" s="383"/>
      <c r="PN19" s="383"/>
      <c r="PO19" s="383"/>
      <c r="PP19" s="383"/>
      <c r="PQ19" s="383"/>
      <c r="PR19" s="383"/>
      <c r="PS19" s="383"/>
      <c r="PT19" s="383"/>
      <c r="PU19" s="383"/>
      <c r="PV19" s="383"/>
      <c r="PW19" s="383"/>
      <c r="PX19" s="383"/>
      <c r="PY19" s="383"/>
      <c r="PZ19" s="383"/>
      <c r="QA19" s="383"/>
      <c r="QB19" s="383"/>
      <c r="QC19" s="383"/>
      <c r="QD19" s="383"/>
      <c r="QE19" s="383"/>
      <c r="QF19" s="383"/>
      <c r="QG19" s="383"/>
      <c r="QH19" s="383"/>
      <c r="QI19" s="383"/>
      <c r="QJ19" s="383"/>
      <c r="QK19" s="383"/>
      <c r="QL19" s="383"/>
      <c r="QM19" s="383"/>
      <c r="QN19" s="383"/>
      <c r="QO19" s="383"/>
      <c r="QP19" s="383"/>
      <c r="QQ19" s="383"/>
      <c r="QR19" s="383"/>
      <c r="QS19" s="383"/>
      <c r="QT19" s="383"/>
      <c r="QU19" s="383"/>
      <c r="QV19" s="383"/>
      <c r="QW19" s="383"/>
      <c r="QX19" s="383"/>
      <c r="QY19" s="383"/>
      <c r="QZ19" s="383"/>
      <c r="RA19" s="383"/>
      <c r="RB19" s="383"/>
      <c r="RC19" s="383"/>
      <c r="RD19" s="383"/>
      <c r="RE19" s="383"/>
      <c r="RF19" s="383"/>
      <c r="RG19" s="383"/>
      <c r="RH19" s="383"/>
      <c r="RI19" s="383"/>
      <c r="RJ19" s="383"/>
      <c r="RK19" s="383"/>
      <c r="RL19" s="383"/>
      <c r="RM19" s="383"/>
      <c r="RN19" s="383"/>
      <c r="RO19" s="383"/>
      <c r="RP19" s="383"/>
      <c r="RQ19" s="383"/>
      <c r="RR19" s="383"/>
      <c r="RS19" s="383"/>
      <c r="RT19" s="383"/>
      <c r="RU19" s="383"/>
      <c r="RV19" s="383"/>
      <c r="RW19" s="383"/>
      <c r="RX19" s="383"/>
      <c r="RY19" s="383"/>
      <c r="RZ19" s="383"/>
      <c r="SA19" s="383"/>
      <c r="SB19" s="383"/>
      <c r="SC19" s="383"/>
      <c r="SD19" s="383"/>
      <c r="SE19" s="383"/>
      <c r="SF19" s="383"/>
      <c r="SG19" s="383"/>
      <c r="SH19" s="383"/>
      <c r="SI19" s="383"/>
      <c r="SJ19" s="383"/>
      <c r="SK19" s="383"/>
      <c r="SL19" s="383"/>
      <c r="SM19" s="383"/>
      <c r="SN19" s="383"/>
      <c r="SO19" s="383"/>
      <c r="SP19" s="383"/>
      <c r="SQ19" s="383"/>
      <c r="SR19" s="383"/>
      <c r="SS19" s="383"/>
      <c r="ST19" s="383"/>
      <c r="SU19" s="383"/>
      <c r="SV19" s="383"/>
      <c r="SW19" s="383"/>
      <c r="SX19" s="383"/>
      <c r="SY19" s="383"/>
      <c r="SZ19" s="383"/>
      <c r="TA19" s="383"/>
      <c r="TB19" s="383"/>
      <c r="TC19" s="383"/>
      <c r="TD19" s="383"/>
      <c r="TE19" s="383"/>
      <c r="TF19" s="383"/>
      <c r="TG19" s="383"/>
      <c r="TH19" s="383"/>
      <c r="TI19" s="383"/>
      <c r="TJ19" s="383"/>
      <c r="TK19" s="383"/>
      <c r="TL19" s="383"/>
      <c r="TM19" s="383"/>
      <c r="TN19" s="383"/>
      <c r="TO19" s="383"/>
      <c r="TP19" s="383"/>
      <c r="TQ19" s="383"/>
      <c r="TR19" s="383"/>
      <c r="TS19" s="383"/>
      <c r="TT19" s="383"/>
      <c r="TU19" s="383"/>
      <c r="TV19" s="383"/>
      <c r="TW19" s="383"/>
      <c r="TX19" s="383"/>
      <c r="TY19" s="383"/>
      <c r="TZ19" s="383"/>
      <c r="UA19" s="383"/>
      <c r="UB19" s="383"/>
      <c r="UC19" s="383"/>
      <c r="UD19" s="383"/>
      <c r="UE19" s="383"/>
      <c r="UF19" s="383"/>
      <c r="UG19" s="383"/>
      <c r="UH19" s="383"/>
      <c r="UI19" s="383"/>
      <c r="UJ19" s="383"/>
      <c r="UK19" s="383"/>
      <c r="UL19" s="383"/>
      <c r="UM19" s="383"/>
      <c r="UN19" s="383"/>
      <c r="UO19" s="383"/>
      <c r="UP19" s="383"/>
      <c r="UQ19" s="383"/>
      <c r="UR19" s="383"/>
      <c r="US19" s="383"/>
      <c r="UT19" s="383"/>
      <c r="UU19" s="383"/>
      <c r="UV19" s="383"/>
      <c r="UW19" s="383"/>
      <c r="UX19" s="383"/>
      <c r="UY19" s="383"/>
      <c r="UZ19" s="383"/>
      <c r="VA19" s="383"/>
      <c r="VB19" s="383"/>
      <c r="VC19" s="383"/>
      <c r="VD19" s="383"/>
      <c r="VE19" s="383"/>
      <c r="VF19" s="383"/>
      <c r="VG19" s="383"/>
      <c r="VH19" s="383"/>
      <c r="VI19" s="383"/>
      <c r="VJ19" s="383"/>
      <c r="VK19" s="383"/>
      <c r="VL19" s="383"/>
      <c r="VM19" s="383"/>
      <c r="VN19" s="383"/>
      <c r="VO19" s="383"/>
      <c r="VP19" s="383"/>
      <c r="VQ19" s="383"/>
      <c r="VR19" s="383"/>
      <c r="VS19" s="383"/>
      <c r="VT19" s="383"/>
      <c r="VU19" s="383"/>
      <c r="VV19" s="383"/>
      <c r="VW19" s="383"/>
      <c r="VX19" s="383"/>
      <c r="VY19" s="383"/>
      <c r="VZ19" s="383"/>
      <c r="WA19" s="383"/>
      <c r="WB19" s="383"/>
      <c r="WC19" s="383"/>
      <c r="WD19" s="383"/>
      <c r="WE19" s="383"/>
      <c r="WF19" s="383"/>
      <c r="WG19" s="383"/>
      <c r="WH19" s="383"/>
      <c r="WI19" s="383"/>
      <c r="WJ19" s="383"/>
      <c r="WK19" s="383"/>
      <c r="WL19" s="383"/>
      <c r="WM19" s="383"/>
      <c r="WN19" s="383"/>
      <c r="WO19" s="383"/>
      <c r="WP19" s="383"/>
      <c r="WQ19" s="383"/>
      <c r="WR19" s="383"/>
      <c r="WS19" s="383"/>
      <c r="WT19" s="383"/>
      <c r="WU19" s="383"/>
      <c r="WV19" s="383"/>
      <c r="WW19" s="383"/>
      <c r="WX19" s="383"/>
      <c r="WY19" s="383"/>
      <c r="WZ19" s="383"/>
      <c r="XA19" s="383"/>
      <c r="XB19" s="383"/>
      <c r="XC19" s="383"/>
      <c r="XD19" s="383"/>
      <c r="XE19" s="383"/>
      <c r="XF19" s="383"/>
      <c r="XG19" s="383"/>
      <c r="XH19" s="383"/>
      <c r="XI19" s="383"/>
      <c r="XJ19" s="383"/>
      <c r="XK19" s="383"/>
      <c r="XL19" s="383"/>
      <c r="XM19" s="383"/>
      <c r="XN19" s="383"/>
      <c r="XO19" s="383"/>
      <c r="XP19" s="383"/>
      <c r="XQ19" s="383"/>
      <c r="XR19" s="383"/>
      <c r="XS19" s="383"/>
      <c r="XT19" s="383"/>
      <c r="XU19" s="383"/>
      <c r="XV19" s="383"/>
      <c r="XW19" s="383"/>
      <c r="XX19" s="383"/>
      <c r="XY19" s="383"/>
      <c r="XZ19" s="383"/>
      <c r="YA19" s="383"/>
      <c r="YB19" s="383"/>
      <c r="YC19" s="383"/>
      <c r="YD19" s="383"/>
      <c r="YE19" s="383"/>
      <c r="YF19" s="383"/>
      <c r="YG19" s="383"/>
      <c r="YH19" s="383"/>
      <c r="YI19" s="383"/>
      <c r="YJ19" s="383"/>
      <c r="YK19" s="383"/>
      <c r="YL19" s="383"/>
      <c r="YM19" s="383"/>
      <c r="YN19" s="383"/>
      <c r="YO19" s="383"/>
      <c r="YP19" s="383"/>
      <c r="YQ19" s="383"/>
      <c r="YR19" s="383"/>
      <c r="YS19" s="383"/>
      <c r="YT19" s="383"/>
      <c r="YU19" s="383"/>
      <c r="YV19" s="383"/>
      <c r="YW19" s="383"/>
      <c r="YX19" s="383"/>
      <c r="YY19" s="383"/>
      <c r="YZ19" s="383"/>
      <c r="ZA19" s="383"/>
      <c r="ZB19" s="383"/>
      <c r="ZC19" s="383"/>
      <c r="ZD19" s="383"/>
      <c r="ZE19" s="383"/>
      <c r="ZF19" s="383"/>
      <c r="ZG19" s="383"/>
      <c r="ZH19" s="383"/>
      <c r="ZI19" s="383"/>
      <c r="ZJ19" s="383"/>
      <c r="ZK19" s="383"/>
      <c r="ZL19" s="383"/>
      <c r="ZM19" s="383"/>
      <c r="ZN19" s="383"/>
      <c r="ZO19" s="383"/>
      <c r="ZP19" s="383"/>
      <c r="ZQ19" s="383"/>
      <c r="ZR19" s="383"/>
      <c r="ZS19" s="383"/>
      <c r="ZT19" s="383"/>
      <c r="ZU19" s="383"/>
      <c r="ZV19" s="383"/>
      <c r="ZW19" s="383"/>
      <c r="ZX19" s="383"/>
      <c r="ZY19" s="383"/>
      <c r="ZZ19" s="383"/>
      <c r="AAA19" s="383"/>
      <c r="AAB19" s="383"/>
      <c r="AAC19" s="383"/>
      <c r="AAD19" s="383"/>
      <c r="AAE19" s="383"/>
      <c r="AAF19" s="383"/>
      <c r="AAG19" s="383"/>
      <c r="AAH19" s="383"/>
      <c r="AAI19" s="383"/>
      <c r="AAJ19" s="383"/>
      <c r="AAK19" s="383"/>
      <c r="AAL19" s="383"/>
      <c r="AAM19" s="383"/>
      <c r="AAN19" s="383"/>
      <c r="AAO19" s="383"/>
      <c r="AAP19" s="383"/>
      <c r="AAQ19" s="383"/>
      <c r="AAR19" s="383"/>
      <c r="AAS19" s="383"/>
      <c r="AAT19" s="383"/>
      <c r="AAU19" s="383"/>
      <c r="AAV19" s="383"/>
      <c r="AAW19" s="383"/>
      <c r="AAX19" s="383"/>
      <c r="AAY19" s="383"/>
      <c r="AAZ19" s="383"/>
      <c r="ABA19" s="383"/>
      <c r="ABB19" s="383"/>
      <c r="ABC19" s="383"/>
      <c r="ABD19" s="383"/>
      <c r="ABE19" s="383"/>
      <c r="ABF19" s="383"/>
      <c r="ABG19" s="383"/>
      <c r="ABH19" s="383"/>
      <c r="ABI19" s="383"/>
      <c r="ABJ19" s="383"/>
      <c r="ABK19" s="383"/>
      <c r="ABL19" s="383"/>
      <c r="ABM19" s="383"/>
      <c r="ABN19" s="383"/>
      <c r="ABO19" s="383"/>
      <c r="ABP19" s="383"/>
      <c r="ABQ19" s="383"/>
      <c r="ABR19" s="383"/>
      <c r="ABS19" s="383"/>
      <c r="ABT19" s="383"/>
      <c r="ABU19" s="383"/>
      <c r="ABV19" s="383"/>
      <c r="ABW19" s="383"/>
      <c r="ABX19" s="383"/>
      <c r="ABY19" s="383"/>
      <c r="ABZ19" s="383"/>
      <c r="ACA19" s="383"/>
      <c r="ACB19" s="383"/>
      <c r="ACC19" s="383"/>
      <c r="ACD19" s="383"/>
      <c r="ACE19" s="383"/>
      <c r="ACF19" s="383"/>
      <c r="ACG19" s="383"/>
      <c r="ACH19" s="383"/>
      <c r="ACI19" s="383"/>
      <c r="ACJ19" s="383"/>
      <c r="ACK19" s="383"/>
      <c r="ACL19" s="383"/>
      <c r="ACM19" s="383"/>
      <c r="ACN19" s="383"/>
      <c r="ACO19" s="383"/>
      <c r="ACP19" s="383"/>
      <c r="ACQ19" s="383"/>
      <c r="ACR19" s="383"/>
      <c r="ACS19" s="383"/>
      <c r="ACT19" s="383"/>
      <c r="ACU19" s="383"/>
      <c r="ACV19" s="383"/>
      <c r="ACW19" s="383"/>
      <c r="ACX19" s="383"/>
      <c r="ACY19" s="383"/>
      <c r="ACZ19" s="383"/>
      <c r="ADA19" s="383"/>
      <c r="ADB19" s="383"/>
      <c r="ADC19" s="383"/>
      <c r="ADD19" s="383"/>
      <c r="ADE19" s="383"/>
      <c r="ADF19" s="383"/>
      <c r="ADG19" s="383"/>
      <c r="ADH19" s="383"/>
      <c r="ADI19" s="383"/>
      <c r="ADJ19" s="383"/>
      <c r="ADK19" s="383"/>
      <c r="ADL19" s="383"/>
      <c r="ADM19" s="383"/>
      <c r="ADN19" s="383"/>
      <c r="ADO19" s="383"/>
      <c r="ADP19" s="383"/>
      <c r="ADQ19" s="383"/>
      <c r="ADR19" s="383"/>
      <c r="ADS19" s="383"/>
      <c r="ADT19" s="383"/>
      <c r="ADU19" s="383"/>
      <c r="ADV19" s="383"/>
      <c r="ADW19" s="383"/>
      <c r="ADX19" s="383"/>
      <c r="ADY19" s="383"/>
      <c r="ADZ19" s="383"/>
      <c r="AEA19" s="383"/>
      <c r="AEB19" s="383"/>
      <c r="AEC19" s="383"/>
      <c r="AED19" s="383"/>
      <c r="AEE19" s="383"/>
      <c r="AEF19" s="383"/>
      <c r="AEG19" s="383"/>
      <c r="AEH19" s="383"/>
      <c r="AEI19" s="383"/>
      <c r="AEJ19" s="383"/>
      <c r="AEK19" s="383"/>
      <c r="AEL19" s="383"/>
      <c r="AEM19" s="383"/>
      <c r="AEN19" s="383"/>
      <c r="AEO19" s="383"/>
      <c r="AEP19" s="383"/>
      <c r="AEQ19" s="383"/>
      <c r="AER19" s="383"/>
      <c r="AES19" s="383"/>
      <c r="AET19" s="383"/>
      <c r="AEU19" s="383"/>
      <c r="AEV19" s="383"/>
      <c r="AEW19" s="383"/>
      <c r="AEX19" s="383"/>
      <c r="AEY19" s="383"/>
      <c r="AEZ19" s="383"/>
      <c r="AFA19" s="383"/>
      <c r="AFB19" s="383"/>
      <c r="AFC19" s="383"/>
      <c r="AFD19" s="383"/>
      <c r="AFE19" s="383"/>
      <c r="AFF19" s="383"/>
      <c r="AFG19" s="383"/>
      <c r="AFH19" s="383"/>
      <c r="AFI19" s="383"/>
      <c r="AFJ19" s="383"/>
      <c r="AFK19" s="383"/>
      <c r="AFL19" s="383"/>
      <c r="AFM19" s="383"/>
      <c r="AFN19" s="383"/>
      <c r="AFO19" s="383"/>
      <c r="AFP19" s="383"/>
      <c r="AFQ19" s="383"/>
      <c r="AFR19" s="383"/>
      <c r="AFS19" s="383"/>
      <c r="AFT19" s="383"/>
      <c r="AFU19" s="383"/>
      <c r="AFV19" s="383"/>
      <c r="AFW19" s="383"/>
      <c r="AFX19" s="383"/>
      <c r="AFY19" s="383"/>
      <c r="AFZ19" s="383"/>
      <c r="AGA19" s="383"/>
      <c r="AGB19" s="383"/>
      <c r="AGC19" s="383"/>
      <c r="AGD19" s="383"/>
      <c r="AGE19" s="383"/>
      <c r="AGF19" s="383"/>
      <c r="AGG19" s="383"/>
      <c r="AGH19" s="383"/>
      <c r="AGI19" s="383"/>
      <c r="AGJ19" s="383"/>
      <c r="AGK19" s="383"/>
      <c r="AGL19" s="383"/>
      <c r="AGM19" s="383"/>
      <c r="AGN19" s="383"/>
      <c r="AGO19" s="383"/>
      <c r="AGP19" s="383"/>
      <c r="AGQ19" s="383"/>
      <c r="AGR19" s="383"/>
      <c r="AGS19" s="383"/>
      <c r="AGT19" s="383"/>
      <c r="AGU19" s="383"/>
      <c r="AGV19" s="383"/>
      <c r="AGW19" s="383"/>
      <c r="AGX19" s="383"/>
      <c r="AGY19" s="383"/>
      <c r="AGZ19" s="383"/>
      <c r="AHA19" s="383"/>
      <c r="AHB19" s="383"/>
      <c r="AHC19" s="383"/>
      <c r="AHD19" s="383"/>
      <c r="AHE19" s="383"/>
      <c r="AHF19" s="383"/>
      <c r="AHG19" s="383"/>
      <c r="AHH19" s="383"/>
      <c r="AHI19" s="383"/>
      <c r="AHJ19" s="383"/>
      <c r="AHK19" s="383"/>
      <c r="AHL19" s="383"/>
      <c r="AHM19" s="383"/>
      <c r="AHN19" s="383"/>
      <c r="AHO19" s="383"/>
      <c r="AHP19" s="383"/>
      <c r="AHQ19" s="383"/>
      <c r="AHR19" s="383"/>
      <c r="AHS19" s="383"/>
      <c r="AHT19" s="383"/>
      <c r="AHU19" s="383"/>
      <c r="AHV19" s="383"/>
      <c r="AHW19" s="383"/>
      <c r="AHX19" s="383"/>
      <c r="AHY19" s="383"/>
      <c r="AHZ19" s="383"/>
      <c r="AIA19" s="383"/>
      <c r="AIB19" s="383"/>
      <c r="AIC19" s="383"/>
      <c r="AID19" s="383"/>
      <c r="AIE19" s="383"/>
      <c r="AIF19" s="383"/>
      <c r="AIG19" s="383"/>
      <c r="AIH19" s="383"/>
      <c r="AII19" s="383"/>
      <c r="AIJ19" s="383"/>
      <c r="AIK19" s="383"/>
      <c r="AIL19" s="383"/>
      <c r="AIM19" s="383"/>
      <c r="AIN19" s="383"/>
      <c r="AIO19" s="383"/>
      <c r="AIP19" s="383"/>
      <c r="AIQ19" s="383"/>
      <c r="AIR19" s="383"/>
      <c r="AIS19" s="383"/>
      <c r="AIT19" s="383"/>
      <c r="AIU19" s="383"/>
      <c r="AIV19" s="383"/>
      <c r="AIW19" s="383"/>
      <c r="AIX19" s="383"/>
      <c r="AIY19" s="383"/>
      <c r="AIZ19" s="383"/>
      <c r="AJA19" s="383"/>
      <c r="AJB19" s="383"/>
      <c r="AJC19" s="383"/>
      <c r="AJD19" s="383"/>
      <c r="AJE19" s="383"/>
      <c r="AJF19" s="383"/>
      <c r="AJG19" s="383"/>
      <c r="AJH19" s="383"/>
      <c r="AJI19" s="383"/>
      <c r="AJJ19" s="383"/>
      <c r="AJK19" s="383"/>
      <c r="AJL19" s="383"/>
      <c r="AJM19" s="383"/>
      <c r="AJN19" s="383"/>
      <c r="AJO19" s="383"/>
      <c r="AJP19" s="383"/>
      <c r="AJQ19" s="383"/>
      <c r="AJR19" s="383"/>
      <c r="AJS19" s="383"/>
      <c r="AJT19" s="383"/>
      <c r="AJU19" s="383"/>
      <c r="AJV19" s="383"/>
      <c r="AJW19" s="383"/>
      <c r="AJX19" s="383"/>
      <c r="AJY19" s="383"/>
      <c r="AJZ19" s="383"/>
      <c r="AKA19" s="383"/>
      <c r="AKB19" s="383"/>
      <c r="AKC19" s="383"/>
      <c r="AKD19" s="383"/>
      <c r="AKE19" s="383"/>
      <c r="AKF19" s="383"/>
      <c r="AKG19" s="383"/>
      <c r="AKH19" s="383"/>
      <c r="AKI19" s="383"/>
      <c r="AKJ19" s="383"/>
      <c r="AKK19" s="383"/>
      <c r="AKL19" s="383"/>
      <c r="AKM19" s="383"/>
      <c r="AKN19" s="383"/>
      <c r="AKO19" s="383"/>
      <c r="AKP19" s="383"/>
      <c r="AKQ19" s="383"/>
      <c r="AKR19" s="383"/>
      <c r="AKS19" s="383"/>
      <c r="AKT19" s="383"/>
      <c r="AKU19" s="383"/>
      <c r="AKV19" s="383"/>
      <c r="AKW19" s="383"/>
      <c r="AKX19" s="383"/>
      <c r="AKY19" s="383"/>
      <c r="AKZ19" s="383"/>
      <c r="ALA19" s="383"/>
      <c r="ALB19" s="383"/>
      <c r="ALC19" s="383"/>
      <c r="ALD19" s="383"/>
      <c r="ALE19" s="383"/>
      <c r="ALF19" s="383"/>
      <c r="ALG19" s="383"/>
      <c r="ALH19" s="383"/>
      <c r="ALI19" s="383"/>
      <c r="ALJ19" s="383"/>
      <c r="ALK19" s="383"/>
      <c r="ALL19" s="383"/>
      <c r="ALM19" s="383"/>
      <c r="ALN19" s="383"/>
      <c r="ALO19" s="383"/>
      <c r="ALP19" s="383"/>
      <c r="ALQ19" s="383"/>
      <c r="ALR19" s="383"/>
      <c r="ALS19" s="383"/>
      <c r="ALT19" s="383"/>
      <c r="ALU19" s="383"/>
      <c r="ALV19" s="383"/>
      <c r="ALW19" s="383"/>
      <c r="ALX19" s="383"/>
      <c r="ALY19" s="383"/>
      <c r="ALZ19" s="383"/>
      <c r="AMA19" s="383"/>
      <c r="AMB19" s="383"/>
      <c r="AMC19" s="383"/>
      <c r="AMD19" s="383"/>
      <c r="AME19" s="383"/>
      <c r="AMF19" s="383"/>
      <c r="AMG19" s="383"/>
      <c r="AMH19" s="383"/>
      <c r="AMI19" s="383"/>
      <c r="AMJ19" s="383"/>
      <c r="AMK19" s="383"/>
      <c r="AML19" s="383"/>
      <c r="AMM19" s="383"/>
      <c r="AMN19" s="383"/>
      <c r="AMO19" s="383"/>
      <c r="AMP19" s="383"/>
      <c r="AMQ19" s="383"/>
      <c r="AMR19" s="383"/>
      <c r="AMS19" s="383"/>
      <c r="AMT19" s="383"/>
      <c r="AMU19" s="383"/>
      <c r="AMV19" s="383"/>
      <c r="AMW19" s="383"/>
      <c r="AMX19" s="383"/>
      <c r="AMY19" s="383"/>
      <c r="AMZ19" s="383"/>
      <c r="ANA19" s="383"/>
      <c r="ANB19" s="383"/>
      <c r="ANC19" s="383"/>
      <c r="AND19" s="383"/>
      <c r="ANE19" s="383"/>
      <c r="ANF19" s="383"/>
      <c r="ANG19" s="383"/>
      <c r="ANH19" s="383"/>
      <c r="ANI19" s="383"/>
      <c r="ANJ19" s="383"/>
      <c r="ANK19" s="383"/>
      <c r="ANL19" s="383"/>
      <c r="ANM19" s="383"/>
      <c r="ANN19" s="383"/>
      <c r="ANO19" s="383"/>
      <c r="ANP19" s="383"/>
      <c r="ANQ19" s="383"/>
      <c r="ANR19" s="383"/>
      <c r="ANS19" s="383"/>
      <c r="ANT19" s="383"/>
      <c r="ANU19" s="383"/>
      <c r="ANV19" s="383"/>
      <c r="ANW19" s="383"/>
      <c r="ANX19" s="383"/>
      <c r="ANY19" s="383"/>
      <c r="ANZ19" s="383"/>
      <c r="AOA19" s="383"/>
      <c r="AOB19" s="383"/>
      <c r="AOC19" s="383"/>
      <c r="AOD19" s="383"/>
      <c r="AOE19" s="383"/>
      <c r="AOF19" s="383"/>
      <c r="AOG19" s="383"/>
      <c r="AOH19" s="383"/>
      <c r="AOI19" s="383"/>
      <c r="AOJ19" s="383"/>
      <c r="AOK19" s="383"/>
      <c r="AOL19" s="383"/>
      <c r="AOM19" s="383"/>
      <c r="AON19" s="383"/>
      <c r="AOO19" s="383"/>
      <c r="AOP19" s="383"/>
      <c r="AOQ19" s="383"/>
      <c r="AOR19" s="383"/>
      <c r="AOS19" s="383"/>
      <c r="AOT19" s="383"/>
      <c r="AOU19" s="383"/>
      <c r="AOV19" s="383"/>
      <c r="AOW19" s="383"/>
      <c r="AOX19" s="383"/>
      <c r="AOY19" s="383"/>
      <c r="AOZ19" s="383"/>
      <c r="APA19" s="383"/>
      <c r="APB19" s="383"/>
      <c r="APC19" s="383"/>
      <c r="APD19" s="383"/>
      <c r="APE19" s="383"/>
      <c r="APF19" s="383"/>
      <c r="APG19" s="383"/>
      <c r="APH19" s="383"/>
      <c r="API19" s="383"/>
      <c r="APJ19" s="383"/>
      <c r="APK19" s="383"/>
      <c r="APL19" s="383"/>
      <c r="APM19" s="383"/>
      <c r="APN19" s="383"/>
      <c r="APO19" s="383"/>
      <c r="APP19" s="383"/>
      <c r="APQ19" s="383"/>
      <c r="APR19" s="383"/>
      <c r="APS19" s="383"/>
      <c r="APT19" s="383"/>
      <c r="APU19" s="383"/>
      <c r="APV19" s="383"/>
      <c r="APW19" s="383"/>
      <c r="APX19" s="383"/>
      <c r="APY19" s="383"/>
      <c r="APZ19" s="383"/>
      <c r="AQA19" s="383"/>
      <c r="AQB19" s="383"/>
      <c r="AQC19" s="383"/>
      <c r="AQD19" s="383"/>
      <c r="AQE19" s="383"/>
      <c r="AQF19" s="383"/>
      <c r="AQG19" s="383"/>
      <c r="AQH19" s="383"/>
      <c r="AQI19" s="383"/>
      <c r="AQJ19" s="383"/>
      <c r="AQK19" s="383"/>
      <c r="AQL19" s="383"/>
      <c r="AQM19" s="383"/>
      <c r="AQN19" s="383"/>
      <c r="AQO19" s="383"/>
      <c r="AQP19" s="383"/>
      <c r="AQQ19" s="383"/>
      <c r="AQR19" s="383"/>
      <c r="AQS19" s="383"/>
      <c r="AQT19" s="383"/>
      <c r="AQU19" s="383"/>
      <c r="AQV19" s="383"/>
      <c r="AQW19" s="383"/>
      <c r="AQX19" s="383"/>
      <c r="AQY19" s="383"/>
      <c r="AQZ19" s="383"/>
      <c r="ARA19" s="383"/>
      <c r="ARB19" s="383"/>
      <c r="ARC19" s="383"/>
      <c r="ARD19" s="383"/>
      <c r="ARE19" s="383"/>
      <c r="ARF19" s="383"/>
      <c r="ARG19" s="383"/>
      <c r="ARH19" s="383"/>
      <c r="ARI19" s="383"/>
      <c r="ARJ19" s="383"/>
      <c r="ARK19" s="383"/>
      <c r="ARL19" s="383"/>
      <c r="ARM19" s="383"/>
      <c r="ARN19" s="383"/>
      <c r="ARO19" s="383"/>
      <c r="ARP19" s="383"/>
      <c r="ARQ19" s="383"/>
      <c r="ARR19" s="383"/>
      <c r="ARS19" s="383"/>
      <c r="ART19" s="383"/>
      <c r="ARU19" s="383"/>
      <c r="ARV19" s="383"/>
      <c r="ARW19" s="383"/>
      <c r="ARX19" s="383"/>
      <c r="ARY19" s="383"/>
      <c r="ARZ19" s="383"/>
      <c r="ASA19" s="383"/>
      <c r="ASB19" s="383"/>
      <c r="ASC19" s="383"/>
      <c r="ASD19" s="383"/>
      <c r="ASE19" s="383"/>
      <c r="ASF19" s="383"/>
      <c r="ASG19" s="383"/>
      <c r="ASH19" s="383"/>
      <c r="ASI19" s="383"/>
      <c r="ASJ19" s="383"/>
      <c r="ASK19" s="383"/>
      <c r="ASL19" s="383"/>
      <c r="ASM19" s="383"/>
      <c r="ASN19" s="383"/>
      <c r="ASO19" s="383"/>
      <c r="ASP19" s="383"/>
      <c r="ASQ19" s="383"/>
      <c r="ASR19" s="383"/>
      <c r="ASS19" s="383"/>
      <c r="AST19" s="383"/>
      <c r="ASU19" s="383"/>
      <c r="ASV19" s="383"/>
      <c r="ASW19" s="383"/>
      <c r="ASX19" s="383"/>
      <c r="ASY19" s="383"/>
      <c r="ASZ19" s="383"/>
      <c r="ATA19" s="383"/>
      <c r="ATB19" s="383"/>
      <c r="ATC19" s="383"/>
      <c r="ATD19" s="383"/>
      <c r="ATE19" s="383"/>
      <c r="ATF19" s="383"/>
      <c r="ATG19" s="383"/>
      <c r="ATH19" s="383"/>
      <c r="ATI19" s="383"/>
      <c r="ATJ19" s="383"/>
      <c r="ATK19" s="383"/>
      <c r="ATL19" s="383"/>
      <c r="ATM19" s="383"/>
      <c r="ATN19" s="383"/>
      <c r="ATO19" s="383"/>
      <c r="ATP19" s="383"/>
      <c r="ATQ19" s="383"/>
      <c r="ATR19" s="383"/>
      <c r="ATS19" s="383"/>
      <c r="ATT19" s="383"/>
      <c r="ATU19" s="383"/>
      <c r="ATV19" s="383"/>
      <c r="ATW19" s="383"/>
      <c r="ATX19" s="383"/>
      <c r="ATY19" s="383"/>
      <c r="ATZ19" s="383"/>
      <c r="AUA19" s="383"/>
      <c r="AUB19" s="383"/>
      <c r="AUC19" s="383"/>
      <c r="AUD19" s="383"/>
      <c r="AUE19" s="383"/>
      <c r="AUF19" s="383"/>
      <c r="AUG19" s="383"/>
      <c r="AUH19" s="383"/>
      <c r="AUI19" s="383"/>
      <c r="AUJ19" s="383"/>
      <c r="AUK19" s="383"/>
      <c r="AUL19" s="383"/>
      <c r="AUM19" s="383"/>
      <c r="AUN19" s="383"/>
      <c r="AUO19" s="383"/>
      <c r="AUP19" s="383"/>
      <c r="AUQ19" s="383"/>
      <c r="AUR19" s="383"/>
      <c r="AUS19" s="383"/>
      <c r="AUT19" s="383"/>
      <c r="AUU19" s="383"/>
      <c r="AUV19" s="383"/>
      <c r="AUW19" s="383"/>
      <c r="AUX19" s="383"/>
      <c r="AUY19" s="383"/>
      <c r="AUZ19" s="383"/>
      <c r="AVA19" s="383"/>
      <c r="AVB19" s="383"/>
      <c r="AVC19" s="383"/>
      <c r="AVD19" s="383"/>
      <c r="AVE19" s="383"/>
      <c r="AVF19" s="383"/>
      <c r="AVG19" s="383"/>
      <c r="AVH19" s="383"/>
      <c r="AVI19" s="383"/>
      <c r="AVJ19" s="383"/>
      <c r="AVK19" s="383"/>
      <c r="AVL19" s="383"/>
      <c r="AVM19" s="383"/>
      <c r="AVN19" s="383"/>
      <c r="AVO19" s="383"/>
      <c r="AVP19" s="383"/>
      <c r="AVQ19" s="383"/>
      <c r="AVR19" s="383"/>
      <c r="AVS19" s="383"/>
      <c r="AVT19" s="383"/>
      <c r="AVU19" s="383"/>
      <c r="AVV19" s="383"/>
      <c r="AVW19" s="383"/>
      <c r="AVX19" s="383"/>
      <c r="AVY19" s="383"/>
      <c r="AVZ19" s="383"/>
      <c r="AWA19" s="383"/>
      <c r="AWB19" s="383"/>
      <c r="AWC19" s="383"/>
      <c r="AWD19" s="383"/>
      <c r="AWE19" s="383"/>
      <c r="AWF19" s="383"/>
      <c r="AWG19" s="383"/>
      <c r="AWH19" s="383"/>
      <c r="AWI19" s="383"/>
      <c r="AWJ19" s="383"/>
      <c r="AWK19" s="383"/>
      <c r="AWL19" s="383"/>
      <c r="AWM19" s="383"/>
      <c r="AWN19" s="383"/>
      <c r="AWO19" s="383"/>
      <c r="AWP19" s="383"/>
      <c r="AWQ19" s="383"/>
      <c r="AWR19" s="383"/>
      <c r="AWS19" s="383"/>
      <c r="AWT19" s="383"/>
      <c r="AWU19" s="383"/>
      <c r="AWV19" s="383"/>
      <c r="AWW19" s="383"/>
      <c r="AWX19" s="383"/>
      <c r="AWY19" s="383"/>
      <c r="AWZ19" s="383"/>
      <c r="AXA19" s="383"/>
      <c r="AXB19" s="383"/>
      <c r="AXC19" s="383"/>
      <c r="AXD19" s="383"/>
      <c r="AXE19" s="383"/>
      <c r="AXF19" s="383"/>
      <c r="AXG19" s="383"/>
      <c r="AXH19" s="383"/>
      <c r="AXI19" s="383"/>
      <c r="AXJ19" s="383"/>
      <c r="AXK19" s="383"/>
      <c r="AXL19" s="383"/>
      <c r="AXM19" s="383"/>
      <c r="AXN19" s="383"/>
      <c r="AXO19" s="383"/>
      <c r="AXP19" s="383"/>
      <c r="AXQ19" s="383"/>
      <c r="AXR19" s="383"/>
      <c r="AXS19" s="383"/>
      <c r="AXT19" s="383"/>
      <c r="AXU19" s="383"/>
      <c r="AXV19" s="383"/>
      <c r="AXW19" s="383"/>
      <c r="AXX19" s="383"/>
      <c r="AXY19" s="383"/>
      <c r="AXZ19" s="383"/>
      <c r="AYA19" s="383"/>
      <c r="AYB19" s="383"/>
      <c r="AYC19" s="383"/>
      <c r="AYD19" s="383"/>
      <c r="AYE19" s="383"/>
      <c r="AYF19" s="383"/>
      <c r="AYG19" s="383"/>
      <c r="AYH19" s="383"/>
      <c r="AYI19" s="383"/>
      <c r="AYJ19" s="383"/>
      <c r="AYK19" s="383"/>
      <c r="AYL19" s="383"/>
      <c r="AYM19" s="383"/>
      <c r="AYN19" s="383"/>
      <c r="AYO19" s="383"/>
      <c r="AYP19" s="383"/>
      <c r="AYQ19" s="383"/>
      <c r="AYR19" s="383"/>
      <c r="AYS19" s="383"/>
      <c r="AYT19" s="383"/>
      <c r="AYU19" s="383"/>
      <c r="AYV19" s="383"/>
      <c r="AYW19" s="383"/>
      <c r="AYX19" s="383"/>
      <c r="AYY19" s="383"/>
      <c r="AYZ19" s="383"/>
      <c r="AZA19" s="383"/>
      <c r="AZB19" s="383"/>
      <c r="AZC19" s="383"/>
      <c r="AZD19" s="383"/>
      <c r="AZE19" s="383"/>
      <c r="AZF19" s="383"/>
      <c r="AZG19" s="383"/>
      <c r="AZH19" s="383"/>
      <c r="AZI19" s="383"/>
      <c r="AZJ19" s="383"/>
      <c r="AZK19" s="383"/>
      <c r="AZL19" s="383"/>
      <c r="AZM19" s="383"/>
      <c r="AZN19" s="383"/>
      <c r="AZO19" s="383"/>
      <c r="AZP19" s="383"/>
      <c r="AZQ19" s="383"/>
      <c r="AZR19" s="383"/>
      <c r="AZS19" s="383"/>
      <c r="AZT19" s="383"/>
      <c r="AZU19" s="383"/>
      <c r="AZV19" s="383"/>
      <c r="AZW19" s="383"/>
      <c r="AZX19" s="383"/>
      <c r="AZY19" s="383"/>
      <c r="AZZ19" s="383"/>
      <c r="BAA19" s="383"/>
      <c r="BAB19" s="383"/>
      <c r="BAC19" s="383"/>
      <c r="BAD19" s="383"/>
      <c r="BAE19" s="383"/>
      <c r="BAF19" s="383"/>
      <c r="BAG19" s="383"/>
      <c r="BAH19" s="383"/>
      <c r="BAI19" s="383"/>
      <c r="BAJ19" s="383"/>
      <c r="BAK19" s="383"/>
      <c r="BAL19" s="383"/>
      <c r="BAM19" s="383"/>
      <c r="BAN19" s="383"/>
      <c r="BAO19" s="383"/>
      <c r="BAP19" s="383"/>
      <c r="BAQ19" s="383"/>
      <c r="BAR19" s="383"/>
      <c r="BAS19" s="383"/>
      <c r="BAT19" s="383"/>
      <c r="BAU19" s="383"/>
      <c r="BAV19" s="383"/>
      <c r="BAW19" s="383"/>
      <c r="BAX19" s="383"/>
      <c r="BAY19" s="383"/>
      <c r="BAZ19" s="383"/>
      <c r="BBA19" s="383"/>
      <c r="BBB19" s="383"/>
      <c r="BBC19" s="383"/>
      <c r="BBD19" s="383"/>
      <c r="BBE19" s="383"/>
      <c r="BBF19" s="383"/>
      <c r="BBG19" s="383"/>
      <c r="BBH19" s="383"/>
      <c r="BBI19" s="383"/>
      <c r="BBJ19" s="383"/>
      <c r="BBK19" s="383"/>
      <c r="BBL19" s="383"/>
      <c r="BBM19" s="383"/>
      <c r="BBN19" s="383"/>
      <c r="BBO19" s="383"/>
      <c r="BBP19" s="383"/>
      <c r="BBQ19" s="383"/>
      <c r="BBR19" s="383"/>
      <c r="BBS19" s="383"/>
      <c r="BBT19" s="383"/>
      <c r="BBU19" s="383"/>
      <c r="BBV19" s="383"/>
      <c r="BBW19" s="383"/>
      <c r="BBX19" s="383"/>
      <c r="BBY19" s="383"/>
      <c r="BBZ19" s="383"/>
      <c r="BCA19" s="383"/>
      <c r="BCB19" s="383"/>
      <c r="BCC19" s="383"/>
      <c r="BCD19" s="383"/>
      <c r="BCE19" s="383"/>
      <c r="BCF19" s="383"/>
      <c r="BCG19" s="383"/>
      <c r="BCH19" s="383"/>
      <c r="BCI19" s="383"/>
      <c r="BCJ19" s="383"/>
      <c r="BCK19" s="383"/>
      <c r="BCL19" s="383"/>
      <c r="BCM19" s="383"/>
      <c r="BCN19" s="383"/>
      <c r="BCO19" s="383"/>
      <c r="BCP19" s="383"/>
      <c r="BCQ19" s="383"/>
      <c r="BCR19" s="383"/>
      <c r="BCS19" s="383"/>
      <c r="BCT19" s="383"/>
      <c r="BCU19" s="383"/>
      <c r="BCV19" s="383"/>
      <c r="BCW19" s="383"/>
      <c r="BCX19" s="383"/>
      <c r="BCY19" s="383"/>
      <c r="BCZ19" s="383"/>
      <c r="BDA19" s="383"/>
      <c r="BDB19" s="383"/>
      <c r="BDC19" s="383"/>
      <c r="BDD19" s="383"/>
      <c r="BDE19" s="383"/>
      <c r="BDF19" s="383"/>
      <c r="BDG19" s="383"/>
      <c r="BDH19" s="383"/>
      <c r="BDI19" s="383"/>
      <c r="BDJ19" s="383"/>
      <c r="BDK19" s="383"/>
      <c r="BDL19" s="383"/>
      <c r="BDM19" s="383"/>
      <c r="BDN19" s="383"/>
      <c r="BDO19" s="383"/>
      <c r="BDP19" s="383"/>
      <c r="BDQ19" s="383"/>
      <c r="BDR19" s="383"/>
      <c r="BDS19" s="383"/>
      <c r="BDT19" s="383"/>
      <c r="BDU19" s="383"/>
      <c r="BDV19" s="383"/>
      <c r="BDW19" s="383"/>
      <c r="BDX19" s="383"/>
      <c r="BDY19" s="383"/>
      <c r="BDZ19" s="383"/>
      <c r="BEA19" s="383"/>
      <c r="BEB19" s="383"/>
      <c r="BEC19" s="383"/>
      <c r="BED19" s="383"/>
      <c r="BEE19" s="383"/>
      <c r="BEF19" s="383"/>
      <c r="BEG19" s="383"/>
      <c r="BEH19" s="383"/>
      <c r="BEI19" s="383"/>
      <c r="BEJ19" s="383"/>
      <c r="BEK19" s="383"/>
      <c r="BEL19" s="383"/>
      <c r="BEM19" s="383"/>
      <c r="BEN19" s="383"/>
      <c r="BEO19" s="383"/>
      <c r="BEP19" s="383"/>
      <c r="BEQ19" s="383"/>
      <c r="BER19" s="383"/>
      <c r="BES19" s="383"/>
      <c r="BET19" s="383"/>
      <c r="BEU19" s="383"/>
      <c r="BEV19" s="383"/>
      <c r="BEW19" s="383"/>
      <c r="BEX19" s="383"/>
      <c r="BEY19" s="383"/>
      <c r="BEZ19" s="383"/>
      <c r="BFA19" s="383"/>
      <c r="BFB19" s="383"/>
      <c r="BFC19" s="383"/>
      <c r="BFD19" s="383"/>
      <c r="BFE19" s="383"/>
      <c r="BFF19" s="383"/>
      <c r="BFG19" s="383"/>
      <c r="BFH19" s="383"/>
      <c r="BFI19" s="383"/>
      <c r="BFJ19" s="383"/>
      <c r="BFK19" s="383"/>
      <c r="BFL19" s="383"/>
      <c r="BFM19" s="383"/>
      <c r="BFN19" s="383"/>
      <c r="BFO19" s="383"/>
      <c r="BFP19" s="383"/>
      <c r="BFQ19" s="383"/>
      <c r="BFR19" s="383"/>
      <c r="BFS19" s="383"/>
      <c r="BFT19" s="383"/>
      <c r="BFU19" s="383"/>
      <c r="BFV19" s="383"/>
      <c r="BFW19" s="383"/>
      <c r="BFX19" s="383"/>
      <c r="BFY19" s="383"/>
      <c r="BFZ19" s="383"/>
      <c r="BGA19" s="383"/>
      <c r="BGB19" s="383"/>
      <c r="BGC19" s="383"/>
      <c r="BGD19" s="383"/>
      <c r="BGE19" s="383"/>
      <c r="BGF19" s="383"/>
      <c r="BGG19" s="383"/>
      <c r="BGH19" s="383"/>
      <c r="BGI19" s="383"/>
      <c r="BGJ19" s="383"/>
      <c r="BGK19" s="383"/>
      <c r="BGL19" s="383"/>
      <c r="BGM19" s="383"/>
      <c r="BGN19" s="383"/>
      <c r="BGO19" s="383"/>
      <c r="BGP19" s="383"/>
      <c r="BGQ19" s="383"/>
      <c r="BGR19" s="383"/>
      <c r="BGS19" s="383"/>
      <c r="BGT19" s="383"/>
      <c r="BGU19" s="383"/>
      <c r="BGV19" s="383"/>
      <c r="BGW19" s="383"/>
      <c r="BGX19" s="383"/>
      <c r="BGY19" s="383"/>
      <c r="BGZ19" s="383"/>
      <c r="BHA19" s="383"/>
      <c r="BHB19" s="383"/>
      <c r="BHC19" s="383"/>
      <c r="BHD19" s="383"/>
      <c r="BHE19" s="383"/>
      <c r="BHF19" s="383"/>
      <c r="BHG19" s="383"/>
      <c r="BHH19" s="383"/>
      <c r="BHI19" s="383"/>
      <c r="BHJ19" s="383"/>
      <c r="BHK19" s="383"/>
      <c r="BHL19" s="383"/>
      <c r="BHM19" s="383"/>
      <c r="BHN19" s="383"/>
      <c r="BHO19" s="383"/>
      <c r="BHP19" s="383"/>
      <c r="BHQ19" s="383"/>
      <c r="BHR19" s="383"/>
      <c r="BHS19" s="383"/>
      <c r="BHT19" s="383"/>
      <c r="BHU19" s="383"/>
      <c r="BHV19" s="383"/>
      <c r="BHW19" s="383"/>
      <c r="BHX19" s="383"/>
      <c r="BHY19" s="383"/>
      <c r="BHZ19" s="383"/>
      <c r="BIA19" s="383"/>
      <c r="BIB19" s="383"/>
      <c r="BIC19" s="383"/>
      <c r="BID19" s="383"/>
      <c r="BIE19" s="383"/>
      <c r="BIF19" s="383"/>
      <c r="BIG19" s="383"/>
      <c r="BIH19" s="383"/>
      <c r="BII19" s="383"/>
      <c r="BIJ19" s="383"/>
      <c r="BIK19" s="383"/>
      <c r="BIL19" s="383"/>
      <c r="BIM19" s="383"/>
      <c r="BIN19" s="383"/>
      <c r="BIO19" s="383"/>
      <c r="BIP19" s="383"/>
      <c r="BIQ19" s="383"/>
      <c r="BIR19" s="383"/>
      <c r="BIS19" s="383"/>
      <c r="BIT19" s="383"/>
      <c r="BIU19" s="383"/>
      <c r="BIV19" s="383"/>
      <c r="BIW19" s="383"/>
      <c r="BIX19" s="383"/>
      <c r="BIY19" s="383"/>
      <c r="BIZ19" s="383"/>
      <c r="BJA19" s="383"/>
      <c r="BJB19" s="383"/>
      <c r="BJC19" s="383"/>
      <c r="BJD19" s="383"/>
      <c r="BJE19" s="383"/>
      <c r="BJF19" s="383"/>
      <c r="BJG19" s="383"/>
      <c r="BJH19" s="383"/>
      <c r="BJI19" s="383"/>
      <c r="BJJ19" s="383"/>
      <c r="BJK19" s="383"/>
      <c r="BJL19" s="383"/>
      <c r="BJM19" s="383"/>
      <c r="BJN19" s="383"/>
      <c r="BJO19" s="383"/>
      <c r="BJP19" s="383"/>
      <c r="BJQ19" s="383"/>
      <c r="BJR19" s="383"/>
      <c r="BJS19" s="383"/>
      <c r="BJT19" s="383"/>
      <c r="BJU19" s="383"/>
      <c r="BJV19" s="383"/>
      <c r="BJW19" s="383"/>
      <c r="BJX19" s="383"/>
      <c r="BJY19" s="383"/>
      <c r="BJZ19" s="383"/>
      <c r="BKA19" s="383"/>
      <c r="BKB19" s="383"/>
      <c r="BKC19" s="383"/>
      <c r="BKD19" s="383"/>
      <c r="BKE19" s="383"/>
      <c r="BKF19" s="383"/>
      <c r="BKG19" s="383"/>
      <c r="BKH19" s="383"/>
      <c r="BKI19" s="383"/>
      <c r="BKJ19" s="383"/>
      <c r="BKK19" s="383"/>
      <c r="BKL19" s="383"/>
      <c r="BKM19" s="383"/>
      <c r="BKN19" s="383"/>
      <c r="BKO19" s="383"/>
      <c r="BKP19" s="383"/>
      <c r="BKQ19" s="383"/>
      <c r="BKR19" s="383"/>
      <c r="BKS19" s="383"/>
      <c r="BKT19" s="383"/>
      <c r="BKU19" s="383"/>
      <c r="BKV19" s="383"/>
      <c r="BKW19" s="383"/>
      <c r="BKX19" s="383"/>
      <c r="BKY19" s="383"/>
      <c r="BKZ19" s="383"/>
      <c r="BLA19" s="383"/>
      <c r="BLB19" s="383"/>
      <c r="BLC19" s="383"/>
      <c r="BLD19" s="383"/>
      <c r="BLE19" s="383"/>
      <c r="BLF19" s="383"/>
      <c r="BLG19" s="383"/>
      <c r="BLH19" s="383"/>
      <c r="BLI19" s="383"/>
      <c r="BLJ19" s="383"/>
      <c r="BLK19" s="383"/>
      <c r="BLL19" s="383"/>
      <c r="BLM19" s="383"/>
      <c r="BLN19" s="383"/>
      <c r="BLO19" s="383"/>
      <c r="BLP19" s="383"/>
      <c r="BLQ19" s="383"/>
      <c r="BLR19" s="383"/>
      <c r="BLS19" s="383"/>
      <c r="BLT19" s="383"/>
      <c r="BLU19" s="383"/>
      <c r="BLV19" s="383"/>
      <c r="BLW19" s="383"/>
      <c r="BLX19" s="383"/>
      <c r="BLY19" s="383"/>
      <c r="BLZ19" s="383"/>
      <c r="BMA19" s="383"/>
      <c r="BMB19" s="383"/>
      <c r="BMC19" s="383"/>
      <c r="BMD19" s="383"/>
      <c r="BME19" s="383"/>
      <c r="BMF19" s="383"/>
      <c r="BMG19" s="383"/>
      <c r="BMH19" s="383"/>
      <c r="BMI19" s="383"/>
      <c r="BMJ19" s="383"/>
      <c r="BMK19" s="383"/>
      <c r="BML19" s="383"/>
      <c r="BMM19" s="383"/>
      <c r="BMN19" s="383"/>
      <c r="BMO19" s="383"/>
      <c r="BMP19" s="383"/>
      <c r="BMQ19" s="383"/>
      <c r="BMR19" s="383"/>
      <c r="BMS19" s="383"/>
      <c r="BMT19" s="383"/>
      <c r="BMU19" s="383"/>
      <c r="BMV19" s="383"/>
      <c r="BMW19" s="383"/>
      <c r="BMX19" s="383"/>
      <c r="BMY19" s="383"/>
      <c r="BMZ19" s="383"/>
      <c r="BNA19" s="383"/>
      <c r="BNB19" s="383"/>
      <c r="BNC19" s="383"/>
      <c r="BND19" s="383"/>
      <c r="BNE19" s="383"/>
      <c r="BNF19" s="383"/>
      <c r="BNG19" s="383"/>
      <c r="BNH19" s="383"/>
      <c r="BNI19" s="383"/>
      <c r="BNJ19" s="383"/>
      <c r="BNK19" s="383"/>
      <c r="BNL19" s="383"/>
      <c r="BNM19" s="383"/>
      <c r="BNN19" s="383"/>
      <c r="BNO19" s="383"/>
      <c r="BNP19" s="383"/>
      <c r="BNQ19" s="383"/>
      <c r="BNR19" s="383"/>
      <c r="BNS19" s="383"/>
      <c r="BNT19" s="383"/>
      <c r="BNU19" s="383"/>
      <c r="BNV19" s="383"/>
      <c r="BNW19" s="383"/>
      <c r="BNX19" s="383"/>
      <c r="BNY19" s="383"/>
      <c r="BNZ19" s="383"/>
      <c r="BOA19" s="383"/>
      <c r="BOB19" s="383"/>
      <c r="BOC19" s="383"/>
      <c r="BOD19" s="383"/>
      <c r="BOE19" s="383"/>
      <c r="BOF19" s="383"/>
      <c r="BOG19" s="383"/>
      <c r="BOH19" s="383"/>
      <c r="BOI19" s="383"/>
      <c r="BOJ19" s="383"/>
      <c r="BOK19" s="383"/>
      <c r="BOL19" s="383"/>
      <c r="BOM19" s="383"/>
      <c r="BON19" s="383"/>
      <c r="BOO19" s="383"/>
      <c r="BOP19" s="383"/>
      <c r="BOQ19" s="383"/>
      <c r="BOR19" s="383"/>
      <c r="BOS19" s="383"/>
      <c r="BOT19" s="383"/>
      <c r="BOU19" s="383"/>
      <c r="BOV19" s="383"/>
      <c r="BOW19" s="383"/>
      <c r="BOX19" s="383"/>
      <c r="BOY19" s="383"/>
      <c r="BOZ19" s="383"/>
      <c r="BPA19" s="383"/>
      <c r="BPB19" s="383"/>
      <c r="BPC19" s="383"/>
      <c r="BPD19" s="383"/>
      <c r="BPE19" s="383"/>
      <c r="BPF19" s="383"/>
      <c r="BPG19" s="383"/>
      <c r="BPH19" s="383"/>
      <c r="BPI19" s="383"/>
      <c r="BPJ19" s="383"/>
      <c r="BPK19" s="383"/>
      <c r="BPL19" s="383"/>
      <c r="BPM19" s="383"/>
      <c r="BPN19" s="383"/>
      <c r="BPO19" s="383"/>
      <c r="BPP19" s="383"/>
      <c r="BPQ19" s="383"/>
      <c r="BPR19" s="383"/>
      <c r="BPS19" s="383"/>
      <c r="BPT19" s="383"/>
      <c r="BPU19" s="383"/>
      <c r="BPV19" s="383"/>
      <c r="BPW19" s="383"/>
      <c r="BPX19" s="383"/>
      <c r="BPY19" s="383"/>
      <c r="BPZ19" s="383"/>
      <c r="BQA19" s="383"/>
      <c r="BQB19" s="383"/>
      <c r="BQC19" s="383"/>
      <c r="BQD19" s="383"/>
      <c r="BQE19" s="383"/>
      <c r="BQF19" s="383"/>
      <c r="BQG19" s="383"/>
      <c r="BQH19" s="383"/>
      <c r="BQI19" s="383"/>
      <c r="BQJ19" s="383"/>
      <c r="BQK19" s="383"/>
      <c r="BQL19" s="383"/>
      <c r="BQM19" s="383"/>
      <c r="BQN19" s="383"/>
      <c r="BQO19" s="383"/>
      <c r="BQP19" s="383"/>
      <c r="BQQ19" s="383"/>
      <c r="BQR19" s="383"/>
      <c r="BQS19" s="383"/>
      <c r="BQT19" s="383"/>
      <c r="BQU19" s="383"/>
      <c r="BQV19" s="383"/>
      <c r="BQW19" s="383"/>
      <c r="BQX19" s="383"/>
      <c r="BQY19" s="383"/>
      <c r="BQZ19" s="383"/>
      <c r="BRA19" s="383"/>
      <c r="BRB19" s="383"/>
      <c r="BRC19" s="383"/>
      <c r="BRD19" s="383"/>
      <c r="BRE19" s="383"/>
      <c r="BRF19" s="383"/>
      <c r="BRG19" s="383"/>
      <c r="BRH19" s="383"/>
      <c r="BRI19" s="383"/>
      <c r="BRJ19" s="383"/>
      <c r="BRK19" s="383"/>
      <c r="BRL19" s="383"/>
      <c r="BRM19" s="383"/>
      <c r="BRN19" s="383"/>
      <c r="BRO19" s="383"/>
      <c r="BRP19" s="383"/>
      <c r="BRQ19" s="383"/>
      <c r="BRR19" s="383"/>
      <c r="BRS19" s="383"/>
      <c r="BRT19" s="383"/>
      <c r="BRU19" s="383"/>
      <c r="BRV19" s="383"/>
      <c r="BRW19" s="383"/>
      <c r="BRX19" s="383"/>
      <c r="BRY19" s="383"/>
      <c r="BRZ19" s="383"/>
      <c r="BSA19" s="383"/>
      <c r="BSB19" s="383"/>
      <c r="BSC19" s="383"/>
      <c r="BSD19" s="383"/>
      <c r="BSE19" s="383"/>
      <c r="BSF19" s="383"/>
      <c r="BSG19" s="383"/>
      <c r="BSH19" s="383"/>
      <c r="BSI19" s="383"/>
      <c r="BSJ19" s="383"/>
      <c r="BSK19" s="383"/>
      <c r="BSL19" s="383"/>
      <c r="BSM19" s="383"/>
      <c r="BSN19" s="383"/>
      <c r="BSO19" s="383"/>
      <c r="BSP19" s="383"/>
      <c r="BSQ19" s="383"/>
      <c r="BSR19" s="383"/>
      <c r="BSS19" s="383"/>
      <c r="BST19" s="383"/>
      <c r="BSU19" s="383"/>
      <c r="BSV19" s="383"/>
      <c r="BSW19" s="383"/>
      <c r="BSX19" s="383"/>
      <c r="BSY19" s="383"/>
      <c r="BSZ19" s="383"/>
      <c r="BTA19" s="383"/>
      <c r="BTB19" s="383"/>
      <c r="BTC19" s="383"/>
      <c r="BTD19" s="383"/>
      <c r="BTE19" s="383"/>
      <c r="BTF19" s="383"/>
      <c r="BTG19" s="383"/>
      <c r="BTH19" s="383"/>
      <c r="BTI19" s="383"/>
      <c r="BTJ19" s="383"/>
      <c r="BTK19" s="383"/>
      <c r="BTL19" s="383"/>
      <c r="BTM19" s="383"/>
      <c r="BTN19" s="383"/>
      <c r="BTO19" s="383"/>
      <c r="BTP19" s="383"/>
      <c r="BTQ19" s="383"/>
      <c r="BTR19" s="383"/>
      <c r="BTS19" s="383"/>
      <c r="BTT19" s="383"/>
      <c r="BTU19" s="383"/>
      <c r="BTV19" s="383"/>
      <c r="BTW19" s="383"/>
      <c r="BTX19" s="383"/>
      <c r="BTY19" s="383"/>
      <c r="BTZ19" s="383"/>
      <c r="BUA19" s="383"/>
      <c r="BUB19" s="383"/>
      <c r="BUC19" s="383"/>
      <c r="BUD19" s="383"/>
      <c r="BUE19" s="383"/>
      <c r="BUF19" s="383"/>
      <c r="BUG19" s="383"/>
      <c r="BUH19" s="383"/>
      <c r="BUI19" s="383"/>
      <c r="BUJ19" s="383"/>
      <c r="BUK19" s="383"/>
      <c r="BUL19" s="383"/>
      <c r="BUM19" s="383"/>
      <c r="BUN19" s="383"/>
      <c r="BUO19" s="383"/>
      <c r="BUP19" s="383"/>
      <c r="BUQ19" s="383"/>
      <c r="BUR19" s="383"/>
      <c r="BUS19" s="383"/>
      <c r="BUT19" s="383"/>
      <c r="BUU19" s="383"/>
      <c r="BUV19" s="383"/>
      <c r="BUW19" s="383"/>
      <c r="BUX19" s="383"/>
      <c r="BUY19" s="383"/>
      <c r="BUZ19" s="383"/>
      <c r="BVA19" s="383"/>
      <c r="BVB19" s="383"/>
      <c r="BVC19" s="383"/>
      <c r="BVD19" s="383"/>
      <c r="BVE19" s="383"/>
      <c r="BVF19" s="383"/>
      <c r="BVG19" s="383"/>
      <c r="BVH19" s="383"/>
      <c r="BVI19" s="383"/>
      <c r="BVJ19" s="383"/>
      <c r="BVK19" s="383"/>
      <c r="BVL19" s="383"/>
      <c r="BVM19" s="383"/>
      <c r="BVN19" s="383"/>
      <c r="BVO19" s="383"/>
      <c r="BVP19" s="383"/>
      <c r="BVQ19" s="383"/>
      <c r="BVR19" s="383"/>
      <c r="BVS19" s="383"/>
      <c r="BVT19" s="383"/>
      <c r="BVU19" s="383"/>
      <c r="BVV19" s="383"/>
      <c r="BVW19" s="383"/>
      <c r="BVX19" s="383"/>
      <c r="BVY19" s="383"/>
      <c r="BVZ19" s="383"/>
      <c r="BWA19" s="383"/>
      <c r="BWB19" s="383"/>
      <c r="BWC19" s="383"/>
      <c r="BWD19" s="383"/>
      <c r="BWE19" s="383"/>
      <c r="BWF19" s="383"/>
      <c r="BWG19" s="383"/>
      <c r="BWH19" s="383"/>
      <c r="BWI19" s="383"/>
      <c r="BWJ19" s="383"/>
      <c r="BWK19" s="383"/>
      <c r="BWL19" s="383"/>
      <c r="BWM19" s="383"/>
      <c r="BWN19" s="383"/>
      <c r="BWO19" s="383"/>
      <c r="BWP19" s="383"/>
      <c r="BWQ19" s="383"/>
      <c r="BWR19" s="383"/>
      <c r="BWS19" s="383"/>
      <c r="BWT19" s="383"/>
      <c r="BWU19" s="383"/>
      <c r="BWV19" s="383"/>
      <c r="BWW19" s="383"/>
      <c r="BWX19" s="383"/>
      <c r="BWY19" s="383"/>
      <c r="BWZ19" s="383"/>
      <c r="BXA19" s="383"/>
      <c r="BXB19" s="383"/>
      <c r="BXC19" s="383"/>
      <c r="BXD19" s="383"/>
      <c r="BXE19" s="383"/>
      <c r="BXF19" s="383"/>
      <c r="BXG19" s="383"/>
      <c r="BXH19" s="383"/>
      <c r="BXI19" s="383"/>
      <c r="BXJ19" s="383"/>
      <c r="BXK19" s="383"/>
      <c r="BXL19" s="383"/>
      <c r="BXM19" s="383"/>
      <c r="BXN19" s="383"/>
      <c r="BXO19" s="383"/>
      <c r="BXP19" s="383"/>
      <c r="BXQ19" s="383"/>
      <c r="BXR19" s="383"/>
      <c r="BXS19" s="383"/>
      <c r="BXT19" s="383"/>
      <c r="BXU19" s="383"/>
      <c r="BXV19" s="383"/>
      <c r="BXW19" s="383"/>
      <c r="BXX19" s="383"/>
      <c r="BXY19" s="383"/>
      <c r="BXZ19" s="383"/>
      <c r="BYA19" s="383"/>
      <c r="BYB19" s="383"/>
      <c r="BYC19" s="383"/>
      <c r="BYD19" s="383"/>
      <c r="BYE19" s="383"/>
      <c r="BYF19" s="383"/>
      <c r="BYG19" s="383"/>
      <c r="BYH19" s="383"/>
      <c r="BYI19" s="383"/>
      <c r="BYJ19" s="383"/>
      <c r="BYK19" s="383"/>
      <c r="BYL19" s="383"/>
      <c r="BYM19" s="383"/>
      <c r="BYN19" s="383"/>
      <c r="BYO19" s="383"/>
      <c r="BYP19" s="383"/>
      <c r="BYQ19" s="383"/>
      <c r="BYR19" s="383"/>
      <c r="BYS19" s="383"/>
      <c r="BYT19" s="383"/>
      <c r="BYU19" s="383"/>
      <c r="BYV19" s="383"/>
      <c r="BYW19" s="383"/>
      <c r="BYX19" s="383"/>
      <c r="BYY19" s="383"/>
      <c r="BYZ19" s="383"/>
      <c r="BZA19" s="383"/>
      <c r="BZB19" s="383"/>
      <c r="BZC19" s="383"/>
      <c r="BZD19" s="383"/>
      <c r="BZE19" s="383"/>
      <c r="BZF19" s="383"/>
      <c r="BZG19" s="383"/>
      <c r="BZH19" s="383"/>
      <c r="BZI19" s="383"/>
      <c r="BZJ19" s="383"/>
      <c r="BZK19" s="383"/>
      <c r="BZL19" s="383"/>
      <c r="BZM19" s="383"/>
      <c r="BZN19" s="383"/>
      <c r="BZO19" s="383"/>
      <c r="BZP19" s="383"/>
      <c r="BZQ19" s="383"/>
      <c r="BZR19" s="383"/>
      <c r="BZS19" s="383"/>
      <c r="BZT19" s="383"/>
      <c r="BZU19" s="383"/>
      <c r="BZV19" s="383"/>
      <c r="BZW19" s="383"/>
      <c r="BZX19" s="383"/>
      <c r="BZY19" s="383"/>
      <c r="BZZ19" s="383"/>
      <c r="CAA19" s="383"/>
      <c r="CAB19" s="383"/>
      <c r="CAC19" s="383"/>
      <c r="CAD19" s="383"/>
      <c r="CAE19" s="383"/>
      <c r="CAF19" s="383"/>
      <c r="CAG19" s="383"/>
      <c r="CAH19" s="383"/>
      <c r="CAI19" s="383"/>
      <c r="CAJ19" s="383"/>
      <c r="CAK19" s="383"/>
      <c r="CAL19" s="383"/>
      <c r="CAM19" s="383"/>
      <c r="CAN19" s="383"/>
      <c r="CAO19" s="383"/>
      <c r="CAP19" s="383"/>
      <c r="CAQ19" s="383"/>
      <c r="CAR19" s="383"/>
      <c r="CAS19" s="383"/>
      <c r="CAT19" s="383"/>
      <c r="CAU19" s="383"/>
      <c r="CAV19" s="383"/>
      <c r="CAW19" s="383"/>
      <c r="CAX19" s="383"/>
      <c r="CAY19" s="383"/>
      <c r="CAZ19" s="383"/>
      <c r="CBA19" s="383"/>
      <c r="CBB19" s="383"/>
      <c r="CBC19" s="383"/>
      <c r="CBD19" s="383"/>
      <c r="CBE19" s="383"/>
      <c r="CBF19" s="383"/>
      <c r="CBG19" s="383"/>
      <c r="CBH19" s="383"/>
      <c r="CBI19" s="383"/>
      <c r="CBJ19" s="383"/>
      <c r="CBK19" s="383"/>
      <c r="CBL19" s="383"/>
      <c r="CBM19" s="383"/>
      <c r="CBN19" s="383"/>
      <c r="CBO19" s="383"/>
      <c r="CBP19" s="383"/>
      <c r="CBQ19" s="383"/>
      <c r="CBR19" s="383"/>
      <c r="CBS19" s="383"/>
      <c r="CBT19" s="383"/>
      <c r="CBU19" s="383"/>
      <c r="CBV19" s="383"/>
      <c r="CBW19" s="383"/>
      <c r="CBX19" s="383"/>
      <c r="CBY19" s="383"/>
      <c r="CBZ19" s="383"/>
      <c r="CCA19" s="383"/>
      <c r="CCB19" s="383"/>
      <c r="CCC19" s="383"/>
      <c r="CCD19" s="383"/>
      <c r="CCE19" s="383"/>
      <c r="CCF19" s="383"/>
      <c r="CCG19" s="383"/>
      <c r="CCH19" s="383"/>
      <c r="CCI19" s="383"/>
      <c r="CCJ19" s="383"/>
      <c r="CCK19" s="383"/>
      <c r="CCL19" s="383"/>
      <c r="CCM19" s="383"/>
      <c r="CCN19" s="383"/>
      <c r="CCO19" s="383"/>
      <c r="CCP19" s="383"/>
      <c r="CCQ19" s="383"/>
      <c r="CCR19" s="383"/>
      <c r="CCS19" s="383"/>
      <c r="CCT19" s="383"/>
      <c r="CCU19" s="383"/>
      <c r="CCV19" s="383"/>
      <c r="CCW19" s="383"/>
      <c r="CCX19" s="383"/>
      <c r="CCY19" s="383"/>
      <c r="CCZ19" s="383"/>
      <c r="CDA19" s="383"/>
      <c r="CDB19" s="383"/>
      <c r="CDC19" s="383"/>
      <c r="CDD19" s="383"/>
      <c r="CDE19" s="383"/>
      <c r="CDF19" s="383"/>
      <c r="CDG19" s="383"/>
      <c r="CDH19" s="383"/>
      <c r="CDI19" s="383"/>
      <c r="CDJ19" s="383"/>
      <c r="CDK19" s="383"/>
      <c r="CDL19" s="383"/>
      <c r="CDM19" s="383"/>
      <c r="CDN19" s="383"/>
      <c r="CDO19" s="383"/>
      <c r="CDP19" s="383"/>
      <c r="CDQ19" s="383"/>
      <c r="CDR19" s="383"/>
      <c r="CDS19" s="383"/>
      <c r="CDT19" s="383"/>
      <c r="CDU19" s="383"/>
      <c r="CDV19" s="383"/>
      <c r="CDW19" s="383"/>
      <c r="CDX19" s="383"/>
      <c r="CDY19" s="383"/>
      <c r="CDZ19" s="383"/>
      <c r="CEA19" s="383"/>
      <c r="CEB19" s="383"/>
      <c r="CEC19" s="383"/>
      <c r="CED19" s="383"/>
      <c r="CEE19" s="383"/>
      <c r="CEF19" s="383"/>
      <c r="CEG19" s="383"/>
      <c r="CEH19" s="383"/>
      <c r="CEI19" s="383"/>
      <c r="CEJ19" s="383"/>
      <c r="CEK19" s="383"/>
      <c r="CEL19" s="383"/>
      <c r="CEM19" s="383"/>
      <c r="CEN19" s="383"/>
      <c r="CEO19" s="383"/>
      <c r="CEP19" s="383"/>
      <c r="CEQ19" s="383"/>
      <c r="CER19" s="383"/>
      <c r="CES19" s="383"/>
      <c r="CET19" s="383"/>
      <c r="CEU19" s="383"/>
      <c r="CEV19" s="383"/>
      <c r="CEW19" s="383"/>
      <c r="CEX19" s="383"/>
      <c r="CEY19" s="383"/>
      <c r="CEZ19" s="383"/>
      <c r="CFA19" s="383"/>
      <c r="CFB19" s="383"/>
      <c r="CFC19" s="383"/>
      <c r="CFD19" s="383"/>
      <c r="CFE19" s="383"/>
      <c r="CFF19" s="383"/>
      <c r="CFG19" s="383"/>
      <c r="CFH19" s="383"/>
      <c r="CFI19" s="383"/>
      <c r="CFJ19" s="383"/>
      <c r="CFK19" s="383"/>
      <c r="CFL19" s="383"/>
      <c r="CFM19" s="383"/>
      <c r="CFN19" s="383"/>
      <c r="CFO19" s="383"/>
      <c r="CFP19" s="383"/>
      <c r="CFQ19" s="383"/>
      <c r="CFR19" s="383"/>
      <c r="CFS19" s="383"/>
      <c r="CFT19" s="383"/>
      <c r="CFU19" s="383"/>
      <c r="CFV19" s="383"/>
      <c r="CFW19" s="383"/>
      <c r="CFX19" s="383"/>
      <c r="CFY19" s="383"/>
      <c r="CFZ19" s="383"/>
      <c r="CGA19" s="383"/>
      <c r="CGB19" s="383"/>
      <c r="CGC19" s="383"/>
      <c r="CGD19" s="383"/>
      <c r="CGE19" s="383"/>
      <c r="CGF19" s="383"/>
      <c r="CGG19" s="383"/>
      <c r="CGH19" s="383"/>
      <c r="CGI19" s="383"/>
      <c r="CGJ19" s="383"/>
      <c r="CGK19" s="383"/>
      <c r="CGL19" s="383"/>
      <c r="CGM19" s="383"/>
      <c r="CGN19" s="383"/>
      <c r="CGO19" s="383"/>
      <c r="CGP19" s="383"/>
      <c r="CGQ19" s="383"/>
      <c r="CGR19" s="383"/>
      <c r="CGS19" s="383"/>
      <c r="CGT19" s="383"/>
      <c r="CGU19" s="383"/>
      <c r="CGV19" s="383"/>
      <c r="CGW19" s="383"/>
      <c r="CGX19" s="383"/>
      <c r="CGY19" s="383"/>
      <c r="CGZ19" s="383"/>
      <c r="CHA19" s="383"/>
      <c r="CHB19" s="383"/>
      <c r="CHC19" s="383"/>
      <c r="CHD19" s="383"/>
      <c r="CHE19" s="383"/>
      <c r="CHF19" s="383"/>
      <c r="CHG19" s="383"/>
      <c r="CHH19" s="383"/>
      <c r="CHI19" s="383"/>
      <c r="CHJ19" s="383"/>
      <c r="CHK19" s="383"/>
      <c r="CHL19" s="383"/>
      <c r="CHM19" s="383"/>
      <c r="CHN19" s="383"/>
      <c r="CHO19" s="383"/>
      <c r="CHP19" s="383"/>
      <c r="CHQ19" s="383"/>
      <c r="CHR19" s="383"/>
      <c r="CHS19" s="383"/>
      <c r="CHT19" s="383"/>
      <c r="CHU19" s="383"/>
      <c r="CHV19" s="383"/>
      <c r="CHW19" s="383"/>
      <c r="CHX19" s="383"/>
      <c r="CHY19" s="383"/>
      <c r="CHZ19" s="383"/>
      <c r="CIA19" s="383"/>
      <c r="CIB19" s="383"/>
      <c r="CIC19" s="383"/>
      <c r="CID19" s="383"/>
      <c r="CIE19" s="383"/>
      <c r="CIF19" s="383"/>
      <c r="CIG19" s="383"/>
      <c r="CIH19" s="383"/>
      <c r="CII19" s="383"/>
      <c r="CIJ19" s="383"/>
      <c r="CIK19" s="383"/>
      <c r="CIL19" s="383"/>
      <c r="CIM19" s="383"/>
      <c r="CIN19" s="383"/>
      <c r="CIO19" s="383"/>
      <c r="CIP19" s="383"/>
      <c r="CIQ19" s="383"/>
      <c r="CIR19" s="383"/>
      <c r="CIS19" s="383"/>
      <c r="CIT19" s="383"/>
      <c r="CIU19" s="383"/>
      <c r="CIV19" s="383"/>
      <c r="CIW19" s="383"/>
      <c r="CIX19" s="383"/>
      <c r="CIY19" s="383"/>
      <c r="CIZ19" s="383"/>
      <c r="CJA19" s="383"/>
      <c r="CJB19" s="383"/>
      <c r="CJC19" s="383"/>
      <c r="CJD19" s="383"/>
      <c r="CJE19" s="383"/>
      <c r="CJF19" s="383"/>
      <c r="CJG19" s="383"/>
      <c r="CJH19" s="383"/>
      <c r="CJI19" s="383"/>
      <c r="CJJ19" s="383"/>
      <c r="CJK19" s="383"/>
      <c r="CJL19" s="383"/>
      <c r="CJM19" s="383"/>
      <c r="CJN19" s="383"/>
      <c r="CJO19" s="383"/>
      <c r="CJP19" s="383"/>
      <c r="CJQ19" s="383"/>
      <c r="CJR19" s="383"/>
      <c r="CJS19" s="383"/>
      <c r="CJT19" s="383"/>
      <c r="CJU19" s="383"/>
      <c r="CJV19" s="383"/>
      <c r="CJW19" s="383"/>
      <c r="CJX19" s="383"/>
      <c r="CJY19" s="383"/>
      <c r="CJZ19" s="383"/>
      <c r="CKA19" s="383"/>
      <c r="CKB19" s="383"/>
      <c r="CKC19" s="383"/>
      <c r="CKD19" s="383"/>
      <c r="CKE19" s="383"/>
      <c r="CKF19" s="383"/>
      <c r="CKG19" s="383"/>
      <c r="CKH19" s="383"/>
      <c r="CKI19" s="383"/>
      <c r="CKJ19" s="383"/>
      <c r="CKK19" s="383"/>
      <c r="CKL19" s="383"/>
      <c r="CKM19" s="383"/>
      <c r="CKN19" s="383"/>
      <c r="CKO19" s="383"/>
      <c r="CKP19" s="383"/>
      <c r="CKQ19" s="383"/>
      <c r="CKR19" s="383"/>
      <c r="CKS19" s="383"/>
      <c r="CKT19" s="383"/>
      <c r="CKU19" s="383"/>
      <c r="CKV19" s="383"/>
      <c r="CKW19" s="383"/>
      <c r="CKX19" s="383"/>
      <c r="CKY19" s="383"/>
      <c r="CKZ19" s="383"/>
      <c r="CLA19" s="383"/>
      <c r="CLB19" s="383"/>
      <c r="CLC19" s="383"/>
      <c r="CLD19" s="383"/>
      <c r="CLE19" s="383"/>
      <c r="CLF19" s="383"/>
      <c r="CLG19" s="383"/>
      <c r="CLH19" s="383"/>
      <c r="CLI19" s="383"/>
      <c r="CLJ19" s="383"/>
      <c r="CLK19" s="383"/>
      <c r="CLL19" s="383"/>
      <c r="CLM19" s="383"/>
      <c r="CLN19" s="383"/>
      <c r="CLO19" s="383"/>
      <c r="CLP19" s="383"/>
      <c r="CLQ19" s="383"/>
      <c r="CLR19" s="383"/>
      <c r="CLS19" s="383"/>
      <c r="CLT19" s="383"/>
      <c r="CLU19" s="383"/>
      <c r="CLV19" s="383"/>
      <c r="CLW19" s="383"/>
      <c r="CLX19" s="383"/>
      <c r="CLY19" s="383"/>
      <c r="CLZ19" s="383"/>
      <c r="CMA19" s="383"/>
      <c r="CMB19" s="383"/>
      <c r="CMC19" s="383"/>
      <c r="CMD19" s="383"/>
      <c r="CME19" s="383"/>
      <c r="CMF19" s="383"/>
      <c r="CMG19" s="383"/>
      <c r="CMH19" s="383"/>
      <c r="CMI19" s="383"/>
      <c r="CMJ19" s="383"/>
      <c r="CMK19" s="383"/>
      <c r="CML19" s="383"/>
      <c r="CMM19" s="383"/>
      <c r="CMN19" s="383"/>
      <c r="CMO19" s="383"/>
      <c r="CMP19" s="383"/>
      <c r="CMQ19" s="383"/>
      <c r="CMR19" s="383"/>
      <c r="CMS19" s="383"/>
      <c r="CMT19" s="383"/>
      <c r="CMU19" s="383"/>
      <c r="CMV19" s="383"/>
      <c r="CMW19" s="383"/>
      <c r="CMX19" s="383"/>
      <c r="CMY19" s="383"/>
      <c r="CMZ19" s="383"/>
      <c r="CNA19" s="383"/>
      <c r="CNB19" s="383"/>
      <c r="CNC19" s="383"/>
      <c r="CND19" s="383"/>
      <c r="CNE19" s="383"/>
      <c r="CNF19" s="383"/>
      <c r="CNG19" s="383"/>
      <c r="CNH19" s="383"/>
      <c r="CNI19" s="383"/>
      <c r="CNJ19" s="383"/>
      <c r="CNK19" s="383"/>
      <c r="CNL19" s="383"/>
      <c r="CNM19" s="383"/>
      <c r="CNN19" s="383"/>
      <c r="CNO19" s="383"/>
      <c r="CNP19" s="383"/>
      <c r="CNQ19" s="383"/>
      <c r="CNR19" s="383"/>
      <c r="CNS19" s="383"/>
      <c r="CNT19" s="383"/>
      <c r="CNU19" s="383"/>
      <c r="CNV19" s="383"/>
      <c r="CNW19" s="383"/>
      <c r="CNX19" s="383"/>
      <c r="CNY19" s="383"/>
      <c r="CNZ19" s="383"/>
      <c r="COA19" s="383"/>
      <c r="COB19" s="383"/>
      <c r="COC19" s="383"/>
      <c r="COD19" s="383"/>
      <c r="COE19" s="383"/>
      <c r="COF19" s="383"/>
      <c r="COG19" s="383"/>
      <c r="COH19" s="383"/>
      <c r="COI19" s="383"/>
      <c r="COJ19" s="383"/>
      <c r="COK19" s="383"/>
      <c r="COL19" s="383"/>
      <c r="COM19" s="383"/>
      <c r="CON19" s="383"/>
      <c r="COO19" s="383"/>
      <c r="COP19" s="383"/>
      <c r="COQ19" s="383"/>
      <c r="COR19" s="383"/>
      <c r="COS19" s="383"/>
      <c r="COT19" s="383"/>
      <c r="COU19" s="383"/>
      <c r="COV19" s="383"/>
      <c r="COW19" s="383"/>
      <c r="COX19" s="383"/>
      <c r="COY19" s="383"/>
      <c r="COZ19" s="383"/>
      <c r="CPA19" s="383"/>
      <c r="CPB19" s="383"/>
      <c r="CPC19" s="383"/>
      <c r="CPD19" s="383"/>
      <c r="CPE19" s="383"/>
      <c r="CPF19" s="383"/>
      <c r="CPG19" s="383"/>
      <c r="CPH19" s="383"/>
      <c r="CPI19" s="383"/>
      <c r="CPJ19" s="383"/>
      <c r="CPK19" s="383"/>
      <c r="CPL19" s="383"/>
      <c r="CPM19" s="383"/>
      <c r="CPN19" s="383"/>
      <c r="CPO19" s="383"/>
      <c r="CPP19" s="383"/>
      <c r="CPQ19" s="383"/>
      <c r="CPR19" s="383"/>
      <c r="CPS19" s="383"/>
      <c r="CPT19" s="383"/>
      <c r="CPU19" s="383"/>
      <c r="CPV19" s="383"/>
      <c r="CPW19" s="383"/>
      <c r="CPX19" s="383"/>
      <c r="CPY19" s="383"/>
      <c r="CPZ19" s="383"/>
      <c r="CQA19" s="383"/>
      <c r="CQB19" s="383"/>
      <c r="CQC19" s="383"/>
      <c r="CQD19" s="383"/>
      <c r="CQE19" s="383"/>
      <c r="CQF19" s="383"/>
      <c r="CQG19" s="383"/>
      <c r="CQH19" s="383"/>
      <c r="CQI19" s="383"/>
      <c r="CQJ19" s="383"/>
      <c r="CQK19" s="383"/>
      <c r="CQL19" s="383"/>
      <c r="CQM19" s="383"/>
      <c r="CQN19" s="383"/>
      <c r="CQO19" s="383"/>
      <c r="CQP19" s="383"/>
      <c r="CQQ19" s="383"/>
      <c r="CQR19" s="383"/>
      <c r="CQS19" s="383"/>
      <c r="CQT19" s="383"/>
      <c r="CQU19" s="383"/>
      <c r="CQV19" s="383"/>
      <c r="CQW19" s="383"/>
      <c r="CQX19" s="383"/>
      <c r="CQY19" s="383"/>
      <c r="CQZ19" s="383"/>
      <c r="CRA19" s="383"/>
      <c r="CRB19" s="383"/>
      <c r="CRC19" s="383"/>
      <c r="CRD19" s="383"/>
      <c r="CRE19" s="383"/>
      <c r="CRF19" s="383"/>
      <c r="CRG19" s="383"/>
      <c r="CRH19" s="383"/>
      <c r="CRI19" s="383"/>
      <c r="CRJ19" s="383"/>
      <c r="CRK19" s="383"/>
      <c r="CRL19" s="383"/>
      <c r="CRM19" s="383"/>
      <c r="CRN19" s="383"/>
      <c r="CRO19" s="383"/>
      <c r="CRP19" s="383"/>
      <c r="CRQ19" s="383"/>
      <c r="CRR19" s="383"/>
      <c r="CRS19" s="383"/>
      <c r="CRT19" s="383"/>
      <c r="CRU19" s="383"/>
      <c r="CRV19" s="383"/>
      <c r="CRW19" s="383"/>
      <c r="CRX19" s="383"/>
      <c r="CRY19" s="383"/>
      <c r="CRZ19" s="383"/>
      <c r="CSA19" s="383"/>
      <c r="CSB19" s="383"/>
      <c r="CSC19" s="383"/>
      <c r="CSD19" s="383"/>
      <c r="CSE19" s="383"/>
      <c r="CSF19" s="383"/>
      <c r="CSG19" s="383"/>
      <c r="CSH19" s="383"/>
      <c r="CSI19" s="383"/>
      <c r="CSJ19" s="383"/>
      <c r="CSK19" s="383"/>
      <c r="CSL19" s="383"/>
      <c r="CSM19" s="383"/>
      <c r="CSN19" s="383"/>
      <c r="CSO19" s="383"/>
      <c r="CSP19" s="383"/>
      <c r="CSQ19" s="383"/>
      <c r="CSR19" s="383"/>
      <c r="CSS19" s="383"/>
      <c r="CST19" s="383"/>
      <c r="CSU19" s="383"/>
      <c r="CSV19" s="383"/>
      <c r="CSW19" s="383"/>
      <c r="CSX19" s="383"/>
      <c r="CSY19" s="383"/>
      <c r="CSZ19" s="383"/>
      <c r="CTA19" s="383"/>
      <c r="CTB19" s="383"/>
      <c r="CTC19" s="383"/>
      <c r="CTD19" s="383"/>
      <c r="CTE19" s="383"/>
      <c r="CTF19" s="383"/>
      <c r="CTG19" s="383"/>
      <c r="CTH19" s="383"/>
      <c r="CTI19" s="383"/>
      <c r="CTJ19" s="383"/>
      <c r="CTK19" s="383"/>
      <c r="CTL19" s="383"/>
      <c r="CTM19" s="383"/>
      <c r="CTN19" s="383"/>
      <c r="CTO19" s="383"/>
      <c r="CTP19" s="383"/>
      <c r="CTQ19" s="383"/>
      <c r="CTR19" s="383"/>
      <c r="CTS19" s="383"/>
      <c r="CTT19" s="383"/>
      <c r="CTU19" s="383"/>
      <c r="CTV19" s="383"/>
      <c r="CTW19" s="383"/>
      <c r="CTX19" s="383"/>
      <c r="CTY19" s="383"/>
      <c r="CTZ19" s="383"/>
      <c r="CUA19" s="383"/>
      <c r="CUB19" s="383"/>
      <c r="CUC19" s="383"/>
      <c r="CUD19" s="383"/>
      <c r="CUE19" s="383"/>
      <c r="CUF19" s="383"/>
      <c r="CUG19" s="383"/>
      <c r="CUH19" s="383"/>
      <c r="CUI19" s="383"/>
      <c r="CUJ19" s="383"/>
      <c r="CUK19" s="383"/>
      <c r="CUL19" s="383"/>
      <c r="CUM19" s="383"/>
      <c r="CUN19" s="383"/>
      <c r="CUO19" s="383"/>
      <c r="CUP19" s="383"/>
      <c r="CUQ19" s="383"/>
      <c r="CUR19" s="383"/>
      <c r="CUS19" s="383"/>
      <c r="CUT19" s="383"/>
      <c r="CUU19" s="383"/>
      <c r="CUV19" s="383"/>
      <c r="CUW19" s="383"/>
      <c r="CUX19" s="383"/>
      <c r="CUY19" s="383"/>
      <c r="CUZ19" s="383"/>
      <c r="CVA19" s="383"/>
      <c r="CVB19" s="383"/>
      <c r="CVC19" s="383"/>
      <c r="CVD19" s="383"/>
      <c r="CVE19" s="383"/>
      <c r="CVF19" s="383"/>
      <c r="CVG19" s="383"/>
      <c r="CVH19" s="383"/>
      <c r="CVI19" s="383"/>
      <c r="CVJ19" s="383"/>
      <c r="CVK19" s="383"/>
      <c r="CVL19" s="383"/>
      <c r="CVM19" s="383"/>
      <c r="CVN19" s="383"/>
      <c r="CVO19" s="383"/>
      <c r="CVP19" s="383"/>
      <c r="CVQ19" s="383"/>
      <c r="CVR19" s="383"/>
      <c r="CVS19" s="383"/>
      <c r="CVT19" s="383"/>
      <c r="CVU19" s="383"/>
      <c r="CVV19" s="383"/>
      <c r="CVW19" s="383"/>
      <c r="CVX19" s="383"/>
      <c r="CVY19" s="383"/>
      <c r="CVZ19" s="383"/>
      <c r="CWA19" s="383"/>
      <c r="CWB19" s="383"/>
      <c r="CWC19" s="383"/>
      <c r="CWD19" s="383"/>
      <c r="CWE19" s="383"/>
      <c r="CWF19" s="383"/>
      <c r="CWG19" s="383"/>
      <c r="CWH19" s="383"/>
      <c r="CWI19" s="383"/>
      <c r="CWJ19" s="383"/>
      <c r="CWK19" s="383"/>
      <c r="CWL19" s="383"/>
      <c r="CWM19" s="383"/>
      <c r="CWN19" s="383"/>
      <c r="CWO19" s="383"/>
      <c r="CWP19" s="383"/>
      <c r="CWQ19" s="383"/>
      <c r="CWR19" s="383"/>
      <c r="CWS19" s="383"/>
      <c r="CWT19" s="383"/>
      <c r="CWU19" s="383"/>
      <c r="CWV19" s="383"/>
      <c r="CWW19" s="383"/>
      <c r="CWX19" s="383"/>
      <c r="CWY19" s="383"/>
      <c r="CWZ19" s="383"/>
      <c r="CXA19" s="383"/>
      <c r="CXB19" s="383"/>
      <c r="CXC19" s="383"/>
      <c r="CXD19" s="383"/>
      <c r="CXE19" s="383"/>
      <c r="CXF19" s="383"/>
      <c r="CXG19" s="383"/>
      <c r="CXH19" s="383"/>
      <c r="CXI19" s="383"/>
      <c r="CXJ19" s="383"/>
      <c r="CXK19" s="383"/>
      <c r="CXL19" s="383"/>
      <c r="CXM19" s="383"/>
      <c r="CXN19" s="383"/>
      <c r="CXO19" s="383"/>
      <c r="CXP19" s="383"/>
      <c r="CXQ19" s="383"/>
      <c r="CXR19" s="383"/>
      <c r="CXS19" s="383"/>
      <c r="CXT19" s="383"/>
      <c r="CXU19" s="383"/>
      <c r="CXV19" s="383"/>
      <c r="CXW19" s="383"/>
      <c r="CXX19" s="383"/>
      <c r="CXY19" s="383"/>
      <c r="CXZ19" s="383"/>
      <c r="CYA19" s="383"/>
      <c r="CYB19" s="383"/>
      <c r="CYC19" s="383"/>
      <c r="CYD19" s="383"/>
      <c r="CYE19" s="383"/>
      <c r="CYF19" s="383"/>
      <c r="CYG19" s="383"/>
      <c r="CYH19" s="383"/>
      <c r="CYI19" s="383"/>
      <c r="CYJ19" s="383"/>
      <c r="CYK19" s="383"/>
      <c r="CYL19" s="383"/>
      <c r="CYM19" s="383"/>
      <c r="CYN19" s="383"/>
      <c r="CYO19" s="383"/>
      <c r="CYP19" s="383"/>
      <c r="CYQ19" s="383"/>
      <c r="CYR19" s="383"/>
      <c r="CYS19" s="383"/>
      <c r="CYT19" s="383"/>
      <c r="CYU19" s="383"/>
      <c r="CYV19" s="383"/>
      <c r="CYW19" s="383"/>
      <c r="CYX19" s="383"/>
      <c r="CYY19" s="383"/>
      <c r="CYZ19" s="383"/>
      <c r="CZA19" s="383"/>
      <c r="CZB19" s="383"/>
      <c r="CZC19" s="383"/>
      <c r="CZD19" s="383"/>
      <c r="CZE19" s="383"/>
      <c r="CZF19" s="383"/>
      <c r="CZG19" s="383"/>
      <c r="CZH19" s="383"/>
      <c r="CZI19" s="383"/>
      <c r="CZJ19" s="383"/>
      <c r="CZK19" s="383"/>
      <c r="CZL19" s="383"/>
      <c r="CZM19" s="383"/>
      <c r="CZN19" s="383"/>
      <c r="CZO19" s="383"/>
      <c r="CZP19" s="383"/>
      <c r="CZQ19" s="383"/>
      <c r="CZR19" s="383"/>
      <c r="CZS19" s="383"/>
      <c r="CZT19" s="383"/>
      <c r="CZU19" s="383"/>
      <c r="CZV19" s="383"/>
      <c r="CZW19" s="383"/>
      <c r="CZX19" s="383"/>
      <c r="CZY19" s="383"/>
      <c r="CZZ19" s="383"/>
      <c r="DAA19" s="383"/>
      <c r="DAB19" s="383"/>
      <c r="DAC19" s="383"/>
      <c r="DAD19" s="383"/>
      <c r="DAE19" s="383"/>
      <c r="DAF19" s="383"/>
      <c r="DAG19" s="383"/>
      <c r="DAH19" s="383"/>
      <c r="DAI19" s="383"/>
      <c r="DAJ19" s="383"/>
      <c r="DAK19" s="383"/>
      <c r="DAL19" s="383"/>
      <c r="DAM19" s="383"/>
      <c r="DAN19" s="383"/>
      <c r="DAO19" s="383"/>
      <c r="DAP19" s="383"/>
      <c r="DAQ19" s="383"/>
      <c r="DAR19" s="383"/>
      <c r="DAS19" s="383"/>
      <c r="DAT19" s="383"/>
      <c r="DAU19" s="383"/>
      <c r="DAV19" s="383"/>
      <c r="DAW19" s="383"/>
      <c r="DAX19" s="383"/>
      <c r="DAY19" s="383"/>
      <c r="DAZ19" s="383"/>
      <c r="DBA19" s="383"/>
      <c r="DBB19" s="383"/>
      <c r="DBC19" s="383"/>
      <c r="DBD19" s="383"/>
      <c r="DBE19" s="383"/>
      <c r="DBF19" s="383"/>
      <c r="DBG19" s="383"/>
      <c r="DBH19" s="383"/>
      <c r="DBI19" s="383"/>
      <c r="DBJ19" s="383"/>
      <c r="DBK19" s="383"/>
      <c r="DBL19" s="383"/>
      <c r="DBM19" s="383"/>
      <c r="DBN19" s="383"/>
      <c r="DBO19" s="383"/>
      <c r="DBP19" s="383"/>
      <c r="DBQ19" s="383"/>
      <c r="DBR19" s="383"/>
      <c r="DBS19" s="383"/>
      <c r="DBT19" s="383"/>
      <c r="DBU19" s="383"/>
      <c r="DBV19" s="383"/>
      <c r="DBW19" s="383"/>
      <c r="DBX19" s="383"/>
      <c r="DBY19" s="383"/>
      <c r="DBZ19" s="383"/>
      <c r="DCA19" s="383"/>
      <c r="DCB19" s="383"/>
      <c r="DCC19" s="383"/>
      <c r="DCD19" s="383"/>
      <c r="DCE19" s="383"/>
      <c r="DCF19" s="383"/>
      <c r="DCG19" s="383"/>
      <c r="DCH19" s="383"/>
      <c r="DCI19" s="383"/>
      <c r="DCJ19" s="383"/>
      <c r="DCK19" s="383"/>
      <c r="DCL19" s="383"/>
      <c r="DCM19" s="383"/>
      <c r="DCN19" s="383"/>
      <c r="DCO19" s="383"/>
      <c r="DCP19" s="383"/>
      <c r="DCQ19" s="383"/>
      <c r="DCR19" s="383"/>
      <c r="DCS19" s="383"/>
      <c r="DCT19" s="383"/>
      <c r="DCU19" s="383"/>
      <c r="DCV19" s="383"/>
      <c r="DCW19" s="383"/>
      <c r="DCX19" s="383"/>
      <c r="DCY19" s="383"/>
      <c r="DCZ19" s="383"/>
      <c r="DDA19" s="383"/>
      <c r="DDB19" s="383"/>
      <c r="DDC19" s="383"/>
      <c r="DDD19" s="383"/>
      <c r="DDE19" s="383"/>
      <c r="DDF19" s="383"/>
      <c r="DDG19" s="383"/>
      <c r="DDH19" s="383"/>
      <c r="DDI19" s="383"/>
      <c r="DDJ19" s="383"/>
      <c r="DDK19" s="383"/>
      <c r="DDL19" s="383"/>
      <c r="DDM19" s="383"/>
      <c r="DDN19" s="383"/>
      <c r="DDO19" s="383"/>
      <c r="DDP19" s="383"/>
      <c r="DDQ19" s="383"/>
      <c r="DDR19" s="383"/>
      <c r="DDS19" s="383"/>
      <c r="DDT19" s="383"/>
      <c r="DDU19" s="383"/>
      <c r="DDV19" s="383"/>
      <c r="DDW19" s="383"/>
      <c r="DDX19" s="383"/>
      <c r="DDY19" s="383"/>
      <c r="DDZ19" s="383"/>
      <c r="DEA19" s="383"/>
      <c r="DEB19" s="383"/>
      <c r="DEC19" s="383"/>
      <c r="DED19" s="383"/>
      <c r="DEE19" s="383"/>
      <c r="DEF19" s="383"/>
      <c r="DEG19" s="383"/>
      <c r="DEH19" s="383"/>
      <c r="DEI19" s="383"/>
      <c r="DEJ19" s="383"/>
      <c r="DEK19" s="383"/>
      <c r="DEL19" s="383"/>
      <c r="DEM19" s="383"/>
      <c r="DEN19" s="383"/>
      <c r="DEO19" s="383"/>
      <c r="DEP19" s="383"/>
      <c r="DEQ19" s="383"/>
      <c r="DER19" s="383"/>
      <c r="DES19" s="383"/>
      <c r="DET19" s="383"/>
      <c r="DEU19" s="383"/>
      <c r="DEV19" s="383"/>
      <c r="DEW19" s="383"/>
      <c r="DEX19" s="383"/>
      <c r="DEY19" s="383"/>
      <c r="DEZ19" s="383"/>
      <c r="DFA19" s="383"/>
      <c r="DFB19" s="383"/>
      <c r="DFC19" s="383"/>
      <c r="DFD19" s="383"/>
      <c r="DFE19" s="383"/>
      <c r="DFF19" s="383"/>
      <c r="DFG19" s="383"/>
      <c r="DFH19" s="383"/>
      <c r="DFI19" s="383"/>
      <c r="DFJ19" s="383"/>
      <c r="DFK19" s="383"/>
      <c r="DFL19" s="383"/>
      <c r="DFM19" s="383"/>
      <c r="DFN19" s="383"/>
      <c r="DFO19" s="383"/>
      <c r="DFP19" s="383"/>
      <c r="DFQ19" s="383"/>
      <c r="DFR19" s="383"/>
      <c r="DFS19" s="383"/>
      <c r="DFT19" s="383"/>
      <c r="DFU19" s="383"/>
      <c r="DFV19" s="383"/>
      <c r="DFW19" s="383"/>
      <c r="DFX19" s="383"/>
      <c r="DFY19" s="383"/>
      <c r="DFZ19" s="383"/>
      <c r="DGA19" s="383"/>
      <c r="DGB19" s="383"/>
      <c r="DGC19" s="383"/>
      <c r="DGD19" s="383"/>
      <c r="DGE19" s="383"/>
      <c r="DGF19" s="383"/>
      <c r="DGG19" s="383"/>
      <c r="DGH19" s="383"/>
      <c r="DGI19" s="383"/>
      <c r="DGJ19" s="383"/>
      <c r="DGK19" s="383"/>
      <c r="DGL19" s="383"/>
      <c r="DGM19" s="383"/>
      <c r="DGN19" s="383"/>
      <c r="DGO19" s="383"/>
      <c r="DGP19" s="383"/>
      <c r="DGQ19" s="383"/>
      <c r="DGR19" s="383"/>
      <c r="DGS19" s="383"/>
      <c r="DGT19" s="383"/>
      <c r="DGU19" s="383"/>
      <c r="DGV19" s="383"/>
      <c r="DGW19" s="383"/>
      <c r="DGX19" s="383"/>
      <c r="DGY19" s="383"/>
      <c r="DGZ19" s="383"/>
      <c r="DHA19" s="383"/>
      <c r="DHB19" s="383"/>
      <c r="DHC19" s="383"/>
      <c r="DHD19" s="383"/>
      <c r="DHE19" s="383"/>
      <c r="DHF19" s="383"/>
      <c r="DHG19" s="383"/>
      <c r="DHH19" s="383"/>
      <c r="DHI19" s="383"/>
      <c r="DHJ19" s="383"/>
      <c r="DHK19" s="383"/>
      <c r="DHL19" s="383"/>
      <c r="DHM19" s="383"/>
      <c r="DHN19" s="383"/>
      <c r="DHO19" s="383"/>
      <c r="DHP19" s="383"/>
      <c r="DHQ19" s="383"/>
      <c r="DHR19" s="383"/>
      <c r="DHS19" s="383"/>
      <c r="DHT19" s="383"/>
      <c r="DHU19" s="383"/>
      <c r="DHV19" s="383"/>
      <c r="DHW19" s="383"/>
      <c r="DHX19" s="383"/>
      <c r="DHY19" s="383"/>
      <c r="DHZ19" s="383"/>
      <c r="DIA19" s="383"/>
      <c r="DIB19" s="383"/>
      <c r="DIC19" s="383"/>
      <c r="DID19" s="383"/>
      <c r="DIE19" s="383"/>
      <c r="DIF19" s="383"/>
      <c r="DIG19" s="383"/>
      <c r="DIH19" s="383"/>
      <c r="DII19" s="383"/>
      <c r="DIJ19" s="383"/>
      <c r="DIK19" s="383"/>
      <c r="DIL19" s="383"/>
      <c r="DIM19" s="383"/>
      <c r="DIN19" s="383"/>
      <c r="DIO19" s="383"/>
      <c r="DIP19" s="383"/>
      <c r="DIQ19" s="383"/>
      <c r="DIR19" s="383"/>
      <c r="DIS19" s="383"/>
      <c r="DIT19" s="383"/>
      <c r="DIU19" s="383"/>
      <c r="DIV19" s="383"/>
      <c r="DIW19" s="383"/>
      <c r="DIX19" s="383"/>
      <c r="DIY19" s="383"/>
      <c r="DIZ19" s="383"/>
      <c r="DJA19" s="383"/>
      <c r="DJB19" s="383"/>
      <c r="DJC19" s="383"/>
      <c r="DJD19" s="383"/>
      <c r="DJE19" s="383"/>
      <c r="DJF19" s="383"/>
      <c r="DJG19" s="383"/>
      <c r="DJH19" s="383"/>
      <c r="DJI19" s="383"/>
      <c r="DJJ19" s="383"/>
      <c r="DJK19" s="383"/>
      <c r="DJL19" s="383"/>
      <c r="DJM19" s="383"/>
      <c r="DJN19" s="383"/>
      <c r="DJO19" s="383"/>
      <c r="DJP19" s="383"/>
      <c r="DJQ19" s="383"/>
      <c r="DJR19" s="383"/>
      <c r="DJS19" s="383"/>
      <c r="DJT19" s="383"/>
      <c r="DJU19" s="383"/>
      <c r="DJV19" s="383"/>
      <c r="DJW19" s="383"/>
      <c r="DJX19" s="383"/>
      <c r="DJY19" s="383"/>
      <c r="DJZ19" s="383"/>
      <c r="DKA19" s="383"/>
      <c r="DKB19" s="383"/>
      <c r="DKC19" s="383"/>
      <c r="DKD19" s="383"/>
      <c r="DKE19" s="383"/>
      <c r="DKF19" s="383"/>
      <c r="DKG19" s="383"/>
      <c r="DKH19" s="383"/>
      <c r="DKI19" s="383"/>
      <c r="DKJ19" s="383"/>
      <c r="DKK19" s="383"/>
      <c r="DKL19" s="383"/>
      <c r="DKM19" s="383"/>
      <c r="DKN19" s="383"/>
      <c r="DKO19" s="383"/>
      <c r="DKP19" s="383"/>
      <c r="DKQ19" s="383"/>
      <c r="DKR19" s="383"/>
      <c r="DKS19" s="383"/>
      <c r="DKT19" s="383"/>
      <c r="DKU19" s="383"/>
      <c r="DKV19" s="383"/>
      <c r="DKW19" s="383"/>
      <c r="DKX19" s="383"/>
      <c r="DKY19" s="383"/>
      <c r="DKZ19" s="383"/>
      <c r="DLA19" s="383"/>
      <c r="DLB19" s="383"/>
      <c r="DLC19" s="383"/>
      <c r="DLD19" s="383"/>
      <c r="DLE19" s="383"/>
      <c r="DLF19" s="383"/>
      <c r="DLG19" s="383"/>
      <c r="DLH19" s="383"/>
      <c r="DLI19" s="383"/>
      <c r="DLJ19" s="383"/>
      <c r="DLK19" s="383"/>
      <c r="DLL19" s="383"/>
      <c r="DLM19" s="383"/>
      <c r="DLN19" s="383"/>
      <c r="DLO19" s="383"/>
      <c r="DLP19" s="383"/>
      <c r="DLQ19" s="383"/>
      <c r="DLR19" s="383"/>
      <c r="DLS19" s="383"/>
      <c r="DLT19" s="383"/>
      <c r="DLU19" s="383"/>
      <c r="DLV19" s="383"/>
      <c r="DLW19" s="383"/>
      <c r="DLX19" s="383"/>
      <c r="DLY19" s="383"/>
      <c r="DLZ19" s="383"/>
      <c r="DMA19" s="383"/>
      <c r="DMB19" s="383"/>
      <c r="DMC19" s="383"/>
      <c r="DMD19" s="383"/>
      <c r="DME19" s="383"/>
      <c r="DMF19" s="383"/>
      <c r="DMG19" s="383"/>
      <c r="DMH19" s="383"/>
      <c r="DMI19" s="383"/>
      <c r="DMJ19" s="383"/>
      <c r="DMK19" s="383"/>
      <c r="DML19" s="383"/>
      <c r="DMM19" s="383"/>
      <c r="DMN19" s="383"/>
      <c r="DMO19" s="383"/>
      <c r="DMP19" s="383"/>
      <c r="DMQ19" s="383"/>
      <c r="DMR19" s="383"/>
      <c r="DMS19" s="383"/>
      <c r="DMT19" s="383"/>
      <c r="DMU19" s="383"/>
      <c r="DMV19" s="383"/>
      <c r="DMW19" s="383"/>
      <c r="DMX19" s="383"/>
      <c r="DMY19" s="383"/>
      <c r="DMZ19" s="383"/>
      <c r="DNA19" s="383"/>
      <c r="DNB19" s="383"/>
      <c r="DNC19" s="383"/>
      <c r="DND19" s="383"/>
      <c r="DNE19" s="383"/>
      <c r="DNF19" s="383"/>
      <c r="DNG19" s="383"/>
      <c r="DNH19" s="383"/>
      <c r="DNI19" s="383"/>
      <c r="DNJ19" s="383"/>
      <c r="DNK19" s="383"/>
      <c r="DNL19" s="383"/>
      <c r="DNM19" s="383"/>
      <c r="DNN19" s="383"/>
      <c r="DNO19" s="383"/>
      <c r="DNP19" s="383"/>
      <c r="DNQ19" s="383"/>
      <c r="DNR19" s="383"/>
      <c r="DNS19" s="383"/>
      <c r="DNT19" s="383"/>
      <c r="DNU19" s="383"/>
      <c r="DNV19" s="383"/>
      <c r="DNW19" s="383"/>
      <c r="DNX19" s="383"/>
      <c r="DNY19" s="383"/>
      <c r="DNZ19" s="383"/>
      <c r="DOA19" s="383"/>
      <c r="DOB19" s="383"/>
      <c r="DOC19" s="383"/>
      <c r="DOD19" s="383"/>
      <c r="DOE19" s="383"/>
      <c r="DOF19" s="383"/>
      <c r="DOG19" s="383"/>
      <c r="DOH19" s="383"/>
      <c r="DOI19" s="383"/>
      <c r="DOJ19" s="383"/>
      <c r="DOK19" s="383"/>
      <c r="DOL19" s="383"/>
      <c r="DOM19" s="383"/>
      <c r="DON19" s="383"/>
      <c r="DOO19" s="383"/>
      <c r="DOP19" s="383"/>
      <c r="DOQ19" s="383"/>
      <c r="DOR19" s="383"/>
      <c r="DOS19" s="383"/>
      <c r="DOT19" s="383"/>
      <c r="DOU19" s="383"/>
      <c r="DOV19" s="383"/>
      <c r="DOW19" s="383"/>
      <c r="DOX19" s="383"/>
      <c r="DOY19" s="383"/>
      <c r="DOZ19" s="383"/>
      <c r="DPA19" s="383"/>
      <c r="DPB19" s="383"/>
      <c r="DPC19" s="383"/>
      <c r="DPD19" s="383"/>
      <c r="DPE19" s="383"/>
      <c r="DPF19" s="383"/>
      <c r="DPG19" s="383"/>
      <c r="DPH19" s="383"/>
      <c r="DPI19" s="383"/>
      <c r="DPJ19" s="383"/>
      <c r="DPK19" s="383"/>
      <c r="DPL19" s="383"/>
      <c r="DPM19" s="383"/>
      <c r="DPN19" s="383"/>
      <c r="DPO19" s="383"/>
      <c r="DPP19" s="383"/>
      <c r="DPQ19" s="383"/>
      <c r="DPR19" s="383"/>
      <c r="DPS19" s="383"/>
      <c r="DPT19" s="383"/>
      <c r="DPU19" s="383"/>
      <c r="DPV19" s="383"/>
      <c r="DPW19" s="383"/>
      <c r="DPX19" s="383"/>
      <c r="DPY19" s="383"/>
      <c r="DPZ19" s="383"/>
      <c r="DQA19" s="383"/>
      <c r="DQB19" s="383"/>
      <c r="DQC19" s="383"/>
      <c r="DQD19" s="383"/>
      <c r="DQE19" s="383"/>
      <c r="DQF19" s="383"/>
      <c r="DQG19" s="383"/>
      <c r="DQH19" s="383"/>
      <c r="DQI19" s="383"/>
      <c r="DQJ19" s="383"/>
      <c r="DQK19" s="383"/>
      <c r="DQL19" s="383"/>
      <c r="DQM19" s="383"/>
      <c r="DQN19" s="383"/>
      <c r="DQO19" s="383"/>
      <c r="DQP19" s="383"/>
      <c r="DQQ19" s="383"/>
      <c r="DQR19" s="383"/>
      <c r="DQS19" s="383"/>
      <c r="DQT19" s="383"/>
      <c r="DQU19" s="383"/>
      <c r="DQV19" s="383"/>
      <c r="DQW19" s="383"/>
      <c r="DQX19" s="383"/>
      <c r="DQY19" s="383"/>
      <c r="DQZ19" s="383"/>
      <c r="DRA19" s="383"/>
      <c r="DRB19" s="383"/>
      <c r="DRC19" s="383"/>
      <c r="DRD19" s="383"/>
      <c r="DRE19" s="383"/>
      <c r="DRF19" s="383"/>
      <c r="DRG19" s="383"/>
      <c r="DRH19" s="383"/>
      <c r="DRI19" s="383"/>
      <c r="DRJ19" s="383"/>
      <c r="DRK19" s="383"/>
      <c r="DRL19" s="383"/>
      <c r="DRM19" s="383"/>
      <c r="DRN19" s="383"/>
      <c r="DRO19" s="383"/>
      <c r="DRP19" s="383"/>
      <c r="DRQ19" s="383"/>
      <c r="DRR19" s="383"/>
      <c r="DRS19" s="383"/>
      <c r="DRT19" s="383"/>
      <c r="DRU19" s="383"/>
      <c r="DRV19" s="383"/>
      <c r="DRW19" s="383"/>
      <c r="DRX19" s="383"/>
      <c r="DRY19" s="383"/>
      <c r="DRZ19" s="383"/>
      <c r="DSA19" s="383"/>
      <c r="DSB19" s="383"/>
      <c r="DSC19" s="383"/>
      <c r="DSD19" s="383"/>
      <c r="DSE19" s="383"/>
      <c r="DSF19" s="383"/>
      <c r="DSG19" s="383"/>
      <c r="DSH19" s="383"/>
      <c r="DSI19" s="383"/>
      <c r="DSJ19" s="383"/>
      <c r="DSK19" s="383"/>
      <c r="DSL19" s="383"/>
      <c r="DSM19" s="383"/>
      <c r="DSN19" s="383"/>
      <c r="DSO19" s="383"/>
      <c r="DSP19" s="383"/>
      <c r="DSQ19" s="383"/>
      <c r="DSR19" s="383"/>
      <c r="DSS19" s="383"/>
      <c r="DST19" s="383"/>
      <c r="DSU19" s="383"/>
      <c r="DSV19" s="383"/>
      <c r="DSW19" s="383"/>
      <c r="DSX19" s="383"/>
      <c r="DSY19" s="383"/>
      <c r="DSZ19" s="383"/>
      <c r="DTA19" s="383"/>
      <c r="DTB19" s="383"/>
      <c r="DTC19" s="383"/>
      <c r="DTD19" s="383"/>
      <c r="DTE19" s="383"/>
      <c r="DTF19" s="383"/>
      <c r="DTG19" s="383"/>
      <c r="DTH19" s="383"/>
      <c r="DTI19" s="383"/>
      <c r="DTJ19" s="383"/>
      <c r="DTK19" s="383"/>
      <c r="DTL19" s="383"/>
      <c r="DTM19" s="383"/>
      <c r="DTN19" s="383"/>
      <c r="DTO19" s="383"/>
      <c r="DTP19" s="383"/>
      <c r="DTQ19" s="383"/>
      <c r="DTR19" s="383"/>
      <c r="DTS19" s="383"/>
      <c r="DTT19" s="383"/>
      <c r="DTU19" s="383"/>
      <c r="DTV19" s="383"/>
      <c r="DTW19" s="383"/>
      <c r="DTX19" s="383"/>
      <c r="DTY19" s="383"/>
      <c r="DTZ19" s="383"/>
      <c r="DUA19" s="383"/>
      <c r="DUB19" s="383"/>
      <c r="DUC19" s="383"/>
      <c r="DUD19" s="383"/>
      <c r="DUE19" s="383"/>
      <c r="DUF19" s="383"/>
      <c r="DUG19" s="383"/>
      <c r="DUH19" s="383"/>
      <c r="DUI19" s="383"/>
      <c r="DUJ19" s="383"/>
      <c r="DUK19" s="383"/>
      <c r="DUL19" s="383"/>
      <c r="DUM19" s="383"/>
      <c r="DUN19" s="383"/>
      <c r="DUO19" s="383"/>
      <c r="DUP19" s="383"/>
      <c r="DUQ19" s="383"/>
      <c r="DUR19" s="383"/>
      <c r="DUS19" s="383"/>
      <c r="DUT19" s="383"/>
      <c r="DUU19" s="383"/>
      <c r="DUV19" s="383"/>
      <c r="DUW19" s="383"/>
      <c r="DUX19" s="383"/>
      <c r="DUY19" s="383"/>
      <c r="DUZ19" s="383"/>
      <c r="DVA19" s="383"/>
      <c r="DVB19" s="383"/>
      <c r="DVC19" s="383"/>
      <c r="DVD19" s="383"/>
      <c r="DVE19" s="383"/>
      <c r="DVF19" s="383"/>
      <c r="DVG19" s="383"/>
      <c r="DVH19" s="383"/>
      <c r="DVI19" s="383"/>
      <c r="DVJ19" s="383"/>
      <c r="DVK19" s="383"/>
      <c r="DVL19" s="383"/>
      <c r="DVM19" s="383"/>
      <c r="DVN19" s="383"/>
      <c r="DVO19" s="383"/>
      <c r="DVP19" s="383"/>
      <c r="DVQ19" s="383"/>
      <c r="DVR19" s="383"/>
      <c r="DVS19" s="383"/>
      <c r="DVT19" s="383"/>
      <c r="DVU19" s="383"/>
      <c r="DVV19" s="383"/>
      <c r="DVW19" s="383"/>
      <c r="DVX19" s="383"/>
      <c r="DVY19" s="383"/>
      <c r="DVZ19" s="383"/>
      <c r="DWA19" s="383"/>
      <c r="DWB19" s="383"/>
      <c r="DWC19" s="383"/>
      <c r="DWD19" s="383"/>
      <c r="DWE19" s="383"/>
      <c r="DWF19" s="383"/>
      <c r="DWG19" s="383"/>
      <c r="DWH19" s="383"/>
      <c r="DWI19" s="383"/>
      <c r="DWJ19" s="383"/>
      <c r="DWK19" s="383"/>
      <c r="DWL19" s="383"/>
      <c r="DWM19" s="383"/>
      <c r="DWN19" s="383"/>
      <c r="DWO19" s="383"/>
      <c r="DWP19" s="383"/>
      <c r="DWQ19" s="383"/>
      <c r="DWR19" s="383"/>
      <c r="DWS19" s="383"/>
      <c r="DWT19" s="383"/>
      <c r="DWU19" s="383"/>
      <c r="DWV19" s="383"/>
      <c r="DWW19" s="383"/>
      <c r="DWX19" s="383"/>
      <c r="DWY19" s="383"/>
      <c r="DWZ19" s="383"/>
      <c r="DXA19" s="383"/>
      <c r="DXB19" s="383"/>
      <c r="DXC19" s="383"/>
      <c r="DXD19" s="383"/>
      <c r="DXE19" s="383"/>
      <c r="DXF19" s="383"/>
      <c r="DXG19" s="383"/>
      <c r="DXH19" s="383"/>
      <c r="DXI19" s="383"/>
      <c r="DXJ19" s="383"/>
      <c r="DXK19" s="383"/>
      <c r="DXL19" s="383"/>
      <c r="DXM19" s="383"/>
      <c r="DXN19" s="383"/>
      <c r="DXO19" s="383"/>
      <c r="DXP19" s="383"/>
      <c r="DXQ19" s="383"/>
      <c r="DXR19" s="383"/>
      <c r="DXS19" s="383"/>
      <c r="DXT19" s="383"/>
      <c r="DXU19" s="383"/>
      <c r="DXV19" s="383"/>
      <c r="DXW19" s="383"/>
      <c r="DXX19" s="383"/>
      <c r="DXY19" s="383"/>
      <c r="DXZ19" s="383"/>
      <c r="DYA19" s="383"/>
      <c r="DYB19" s="383"/>
      <c r="DYC19" s="383"/>
      <c r="DYD19" s="383"/>
      <c r="DYE19" s="383"/>
      <c r="DYF19" s="383"/>
      <c r="DYG19" s="383"/>
      <c r="DYH19" s="383"/>
      <c r="DYI19" s="383"/>
      <c r="DYJ19" s="383"/>
      <c r="DYK19" s="383"/>
      <c r="DYL19" s="383"/>
      <c r="DYM19" s="383"/>
      <c r="DYN19" s="383"/>
      <c r="DYO19" s="383"/>
      <c r="DYP19" s="383"/>
      <c r="DYQ19" s="383"/>
      <c r="DYR19" s="383"/>
      <c r="DYS19" s="383"/>
      <c r="DYT19" s="383"/>
      <c r="DYU19" s="383"/>
      <c r="DYV19" s="383"/>
      <c r="DYW19" s="383"/>
      <c r="DYX19" s="383"/>
      <c r="DYY19" s="383"/>
      <c r="DYZ19" s="383"/>
      <c r="DZA19" s="383"/>
      <c r="DZB19" s="383"/>
      <c r="DZC19" s="383"/>
      <c r="DZD19" s="383"/>
      <c r="DZE19" s="383"/>
      <c r="DZF19" s="383"/>
      <c r="DZG19" s="383"/>
      <c r="DZH19" s="383"/>
      <c r="DZI19" s="383"/>
      <c r="DZJ19" s="383"/>
      <c r="DZK19" s="383"/>
      <c r="DZL19" s="383"/>
      <c r="DZM19" s="383"/>
      <c r="DZN19" s="383"/>
      <c r="DZO19" s="383"/>
      <c r="DZP19" s="383"/>
      <c r="DZQ19" s="383"/>
      <c r="DZR19" s="383"/>
      <c r="DZS19" s="383"/>
      <c r="DZT19" s="383"/>
      <c r="DZU19" s="383"/>
      <c r="DZV19" s="383"/>
      <c r="DZW19" s="383"/>
      <c r="DZX19" s="383"/>
      <c r="DZY19" s="383"/>
      <c r="DZZ19" s="383"/>
      <c r="EAA19" s="383"/>
      <c r="EAB19" s="383"/>
      <c r="EAC19" s="383"/>
      <c r="EAD19" s="383"/>
      <c r="EAE19" s="383"/>
      <c r="EAF19" s="383"/>
      <c r="EAG19" s="383"/>
      <c r="EAH19" s="383"/>
      <c r="EAI19" s="383"/>
      <c r="EAJ19" s="383"/>
      <c r="EAK19" s="383"/>
      <c r="EAL19" s="383"/>
      <c r="EAM19" s="383"/>
      <c r="EAN19" s="383"/>
      <c r="EAO19" s="383"/>
      <c r="EAP19" s="383"/>
      <c r="EAQ19" s="383"/>
      <c r="EAR19" s="383"/>
      <c r="EAS19" s="383"/>
      <c r="EAT19" s="383"/>
      <c r="EAU19" s="383"/>
      <c r="EAV19" s="383"/>
      <c r="EAW19" s="383"/>
      <c r="EAX19" s="383"/>
      <c r="EAY19" s="383"/>
      <c r="EAZ19" s="383"/>
      <c r="EBA19" s="383"/>
      <c r="EBB19" s="383"/>
      <c r="EBC19" s="383"/>
      <c r="EBD19" s="383"/>
      <c r="EBE19" s="383"/>
      <c r="EBF19" s="383"/>
      <c r="EBG19" s="383"/>
      <c r="EBH19" s="383"/>
      <c r="EBI19" s="383"/>
      <c r="EBJ19" s="383"/>
      <c r="EBK19" s="383"/>
      <c r="EBL19" s="383"/>
      <c r="EBM19" s="383"/>
      <c r="EBN19" s="383"/>
      <c r="EBO19" s="383"/>
      <c r="EBP19" s="383"/>
      <c r="EBQ19" s="383"/>
      <c r="EBR19" s="383"/>
      <c r="EBS19" s="383"/>
      <c r="EBT19" s="383"/>
      <c r="EBU19" s="383"/>
      <c r="EBV19" s="383"/>
      <c r="EBW19" s="383"/>
      <c r="EBX19" s="383"/>
      <c r="EBY19" s="383"/>
      <c r="EBZ19" s="383"/>
      <c r="ECA19" s="383"/>
      <c r="ECB19" s="383"/>
      <c r="ECC19" s="383"/>
      <c r="ECD19" s="383"/>
      <c r="ECE19" s="383"/>
      <c r="ECF19" s="383"/>
      <c r="ECG19" s="383"/>
      <c r="ECH19" s="383"/>
      <c r="ECI19" s="383"/>
      <c r="ECJ19" s="383"/>
      <c r="ECK19" s="383"/>
      <c r="ECL19" s="383"/>
      <c r="ECM19" s="383"/>
      <c r="ECN19" s="383"/>
      <c r="ECO19" s="383"/>
      <c r="ECP19" s="383"/>
      <c r="ECQ19" s="383"/>
      <c r="ECR19" s="383"/>
      <c r="ECS19" s="383"/>
      <c r="ECT19" s="383"/>
      <c r="ECU19" s="383"/>
      <c r="ECV19" s="383"/>
      <c r="ECW19" s="383"/>
      <c r="ECX19" s="383"/>
      <c r="ECY19" s="383"/>
      <c r="ECZ19" s="383"/>
      <c r="EDA19" s="383"/>
      <c r="EDB19" s="383"/>
      <c r="EDC19" s="383"/>
      <c r="EDD19" s="383"/>
      <c r="EDE19" s="383"/>
      <c r="EDF19" s="383"/>
      <c r="EDG19" s="383"/>
      <c r="EDH19" s="383"/>
      <c r="EDI19" s="383"/>
      <c r="EDJ19" s="383"/>
      <c r="EDK19" s="383"/>
      <c r="EDL19" s="383"/>
      <c r="EDM19" s="383"/>
      <c r="EDN19" s="383"/>
      <c r="EDO19" s="383"/>
      <c r="EDP19" s="383"/>
      <c r="EDQ19" s="383"/>
      <c r="EDR19" s="383"/>
      <c r="EDS19" s="383"/>
      <c r="EDT19" s="383"/>
      <c r="EDU19" s="383"/>
      <c r="EDV19" s="383"/>
      <c r="EDW19" s="383"/>
      <c r="EDX19" s="383"/>
      <c r="EDY19" s="383"/>
      <c r="EDZ19" s="383"/>
      <c r="EEA19" s="383"/>
      <c r="EEB19" s="383"/>
      <c r="EEC19" s="383"/>
      <c r="EED19" s="383"/>
      <c r="EEE19" s="383"/>
      <c r="EEF19" s="383"/>
      <c r="EEG19" s="383"/>
      <c r="EEH19" s="383"/>
      <c r="EEI19" s="383"/>
      <c r="EEJ19" s="383"/>
      <c r="EEK19" s="383"/>
      <c r="EEL19" s="383"/>
      <c r="EEM19" s="383"/>
      <c r="EEN19" s="383"/>
      <c r="EEO19" s="383"/>
      <c r="EEP19" s="383"/>
      <c r="EEQ19" s="383"/>
      <c r="EER19" s="383"/>
      <c r="EES19" s="383"/>
      <c r="EET19" s="383"/>
      <c r="EEU19" s="383"/>
      <c r="EEV19" s="383"/>
      <c r="EEW19" s="383"/>
      <c r="EEX19" s="383"/>
      <c r="EEY19" s="383"/>
      <c r="EEZ19" s="383"/>
      <c r="EFA19" s="383"/>
      <c r="EFB19" s="383"/>
      <c r="EFC19" s="383"/>
      <c r="EFD19" s="383"/>
      <c r="EFE19" s="383"/>
      <c r="EFF19" s="383"/>
      <c r="EFG19" s="383"/>
      <c r="EFH19" s="383"/>
      <c r="EFI19" s="383"/>
      <c r="EFJ19" s="383"/>
      <c r="EFK19" s="383"/>
      <c r="EFL19" s="383"/>
      <c r="EFM19" s="383"/>
      <c r="EFN19" s="383"/>
      <c r="EFO19" s="383"/>
      <c r="EFP19" s="383"/>
      <c r="EFQ19" s="383"/>
      <c r="EFR19" s="383"/>
      <c r="EFS19" s="383"/>
      <c r="EFT19" s="383"/>
      <c r="EFU19" s="383"/>
      <c r="EFV19" s="383"/>
      <c r="EFW19" s="383"/>
      <c r="EFX19" s="383"/>
      <c r="EFY19" s="383"/>
      <c r="EFZ19" s="383"/>
      <c r="EGA19" s="383"/>
      <c r="EGB19" s="383"/>
      <c r="EGC19" s="383"/>
      <c r="EGD19" s="383"/>
      <c r="EGE19" s="383"/>
      <c r="EGF19" s="383"/>
      <c r="EGG19" s="383"/>
      <c r="EGH19" s="383"/>
      <c r="EGI19" s="383"/>
      <c r="EGJ19" s="383"/>
      <c r="EGK19" s="383"/>
      <c r="EGL19" s="383"/>
      <c r="EGM19" s="383"/>
      <c r="EGN19" s="383"/>
      <c r="EGO19" s="383"/>
      <c r="EGP19" s="383"/>
      <c r="EGQ19" s="383"/>
      <c r="EGR19" s="383"/>
      <c r="EGS19" s="383"/>
      <c r="EGT19" s="383"/>
      <c r="EGU19" s="383"/>
      <c r="EGV19" s="383"/>
      <c r="EGW19" s="383"/>
      <c r="EGX19" s="383"/>
      <c r="EGY19" s="383"/>
      <c r="EGZ19" s="383"/>
      <c r="EHA19" s="383"/>
      <c r="EHB19" s="383"/>
      <c r="EHC19" s="383"/>
      <c r="EHD19" s="383"/>
      <c r="EHE19" s="383"/>
      <c r="EHF19" s="383"/>
      <c r="EHG19" s="383"/>
      <c r="EHH19" s="383"/>
      <c r="EHI19" s="383"/>
      <c r="EHJ19" s="383"/>
      <c r="EHK19" s="383"/>
      <c r="EHL19" s="383"/>
      <c r="EHM19" s="383"/>
      <c r="EHN19" s="383"/>
      <c r="EHO19" s="383"/>
      <c r="EHP19" s="383"/>
      <c r="EHQ19" s="383"/>
      <c r="EHR19" s="383"/>
      <c r="EHS19" s="383"/>
      <c r="EHT19" s="383"/>
      <c r="EHU19" s="383"/>
      <c r="EHV19" s="383"/>
      <c r="EHW19" s="383"/>
      <c r="EHX19" s="383"/>
      <c r="EHY19" s="383"/>
      <c r="EHZ19" s="383"/>
      <c r="EIA19" s="383"/>
      <c r="EIB19" s="383"/>
      <c r="EIC19" s="383"/>
      <c r="EID19" s="383"/>
      <c r="EIE19" s="383"/>
      <c r="EIF19" s="383"/>
      <c r="EIG19" s="383"/>
      <c r="EIH19" s="383"/>
      <c r="EII19" s="383"/>
      <c r="EIJ19" s="383"/>
      <c r="EIK19" s="383"/>
      <c r="EIL19" s="383"/>
      <c r="EIM19" s="383"/>
      <c r="EIN19" s="383"/>
      <c r="EIO19" s="383"/>
      <c r="EIP19" s="383"/>
      <c r="EIQ19" s="383"/>
      <c r="EIR19" s="383"/>
      <c r="EIS19" s="383"/>
      <c r="EIT19" s="383"/>
      <c r="EIU19" s="383"/>
      <c r="EIV19" s="383"/>
      <c r="EIW19" s="383"/>
      <c r="EIX19" s="383"/>
      <c r="EIY19" s="383"/>
      <c r="EIZ19" s="383"/>
      <c r="EJA19" s="383"/>
      <c r="EJB19" s="383"/>
      <c r="EJC19" s="383"/>
      <c r="EJD19" s="383"/>
      <c r="EJE19" s="383"/>
      <c r="EJF19" s="383"/>
      <c r="EJG19" s="383"/>
      <c r="EJH19" s="383"/>
      <c r="EJI19" s="383"/>
      <c r="EJJ19" s="383"/>
      <c r="EJK19" s="383"/>
      <c r="EJL19" s="383"/>
      <c r="EJM19" s="383"/>
      <c r="EJN19" s="383"/>
      <c r="EJO19" s="383"/>
      <c r="EJP19" s="383"/>
      <c r="EJQ19" s="383"/>
      <c r="EJR19" s="383"/>
      <c r="EJS19" s="383"/>
      <c r="EJT19" s="383"/>
      <c r="EJU19" s="383"/>
      <c r="EJV19" s="383"/>
      <c r="EJW19" s="383"/>
      <c r="EJX19" s="383"/>
      <c r="EJY19" s="383"/>
      <c r="EJZ19" s="383"/>
      <c r="EKA19" s="383"/>
      <c r="EKB19" s="383"/>
      <c r="EKC19" s="383"/>
      <c r="EKD19" s="383"/>
      <c r="EKE19" s="383"/>
      <c r="EKF19" s="383"/>
      <c r="EKG19" s="383"/>
      <c r="EKH19" s="383"/>
      <c r="EKI19" s="383"/>
      <c r="EKJ19" s="383"/>
      <c r="EKK19" s="383"/>
      <c r="EKL19" s="383"/>
      <c r="EKM19" s="383"/>
      <c r="EKN19" s="383"/>
      <c r="EKO19" s="383"/>
      <c r="EKP19" s="383"/>
      <c r="EKQ19" s="383"/>
      <c r="EKR19" s="383"/>
      <c r="EKS19" s="383"/>
      <c r="EKT19" s="383"/>
      <c r="EKU19" s="383"/>
      <c r="EKV19" s="383"/>
      <c r="EKW19" s="383"/>
      <c r="EKX19" s="383"/>
      <c r="EKY19" s="383"/>
      <c r="EKZ19" s="383"/>
      <c r="ELA19" s="383"/>
      <c r="ELB19" s="383"/>
      <c r="ELC19" s="383"/>
      <c r="ELD19" s="383"/>
      <c r="ELE19" s="383"/>
      <c r="ELF19" s="383"/>
      <c r="ELG19" s="383"/>
      <c r="ELH19" s="383"/>
      <c r="ELI19" s="383"/>
      <c r="ELJ19" s="383"/>
      <c r="ELK19" s="383"/>
      <c r="ELL19" s="383"/>
      <c r="ELM19" s="383"/>
      <c r="ELN19" s="383"/>
      <c r="ELO19" s="383"/>
      <c r="ELP19" s="383"/>
      <c r="ELQ19" s="383"/>
      <c r="ELR19" s="383"/>
      <c r="ELS19" s="383"/>
      <c r="ELT19" s="383"/>
      <c r="ELU19" s="383"/>
      <c r="ELV19" s="383"/>
      <c r="ELW19" s="383"/>
      <c r="ELX19" s="383"/>
      <c r="ELY19" s="383"/>
      <c r="ELZ19" s="383"/>
      <c r="EMA19" s="383"/>
      <c r="EMB19" s="383"/>
      <c r="EMC19" s="383"/>
      <c r="EMD19" s="383"/>
      <c r="EME19" s="383"/>
      <c r="EMF19" s="383"/>
      <c r="EMG19" s="383"/>
      <c r="EMH19" s="383"/>
      <c r="EMI19" s="383"/>
      <c r="EMJ19" s="383"/>
      <c r="EMK19" s="383"/>
      <c r="EML19" s="383"/>
      <c r="EMM19" s="383"/>
      <c r="EMN19" s="383"/>
      <c r="EMO19" s="383"/>
      <c r="EMP19" s="383"/>
      <c r="EMQ19" s="383"/>
      <c r="EMR19" s="383"/>
      <c r="EMS19" s="383"/>
      <c r="EMT19" s="383"/>
      <c r="EMU19" s="383"/>
      <c r="EMV19" s="383"/>
      <c r="EMW19" s="383"/>
      <c r="EMX19" s="383"/>
      <c r="EMY19" s="383"/>
      <c r="EMZ19" s="383"/>
      <c r="ENA19" s="383"/>
      <c r="ENB19" s="383"/>
      <c r="ENC19" s="383"/>
      <c r="END19" s="383"/>
      <c r="ENE19" s="383"/>
      <c r="ENF19" s="383"/>
      <c r="ENG19" s="383"/>
      <c r="ENH19" s="383"/>
      <c r="ENI19" s="383"/>
      <c r="ENJ19" s="383"/>
      <c r="ENK19" s="383"/>
      <c r="ENL19" s="383"/>
      <c r="ENM19" s="383"/>
      <c r="ENN19" s="383"/>
      <c r="ENO19" s="383"/>
      <c r="ENP19" s="383"/>
      <c r="ENQ19" s="383"/>
      <c r="ENR19" s="383"/>
      <c r="ENS19" s="383"/>
      <c r="ENT19" s="383"/>
      <c r="ENU19" s="383"/>
      <c r="ENV19" s="383"/>
      <c r="ENW19" s="383"/>
      <c r="ENX19" s="383"/>
      <c r="ENY19" s="383"/>
      <c r="ENZ19" s="383"/>
      <c r="EOA19" s="383"/>
      <c r="EOB19" s="383"/>
      <c r="EOC19" s="383"/>
      <c r="EOD19" s="383"/>
      <c r="EOE19" s="383"/>
      <c r="EOF19" s="383"/>
      <c r="EOG19" s="383"/>
      <c r="EOH19" s="383"/>
      <c r="EOI19" s="383"/>
      <c r="EOJ19" s="383"/>
      <c r="EOK19" s="383"/>
      <c r="EOL19" s="383"/>
      <c r="EOM19" s="383"/>
      <c r="EON19" s="383"/>
      <c r="EOO19" s="383"/>
      <c r="EOP19" s="383"/>
      <c r="EOQ19" s="383"/>
      <c r="EOR19" s="383"/>
      <c r="EOS19" s="383"/>
      <c r="EOT19" s="383"/>
      <c r="EOU19" s="383"/>
      <c r="EOV19" s="383"/>
      <c r="EOW19" s="383"/>
      <c r="EOX19" s="383"/>
      <c r="EOY19" s="383"/>
      <c r="EOZ19" s="383"/>
      <c r="EPA19" s="383"/>
      <c r="EPB19" s="383"/>
      <c r="EPC19" s="383"/>
      <c r="EPD19" s="383"/>
      <c r="EPE19" s="383"/>
      <c r="EPF19" s="383"/>
      <c r="EPG19" s="383"/>
      <c r="EPH19" s="383"/>
      <c r="EPI19" s="383"/>
      <c r="EPJ19" s="383"/>
      <c r="EPK19" s="383"/>
      <c r="EPL19" s="383"/>
      <c r="EPM19" s="383"/>
      <c r="EPN19" s="383"/>
      <c r="EPO19" s="383"/>
      <c r="EPP19" s="383"/>
      <c r="EPQ19" s="383"/>
      <c r="EPR19" s="383"/>
      <c r="EPS19" s="383"/>
      <c r="EPT19" s="383"/>
      <c r="EPU19" s="383"/>
      <c r="EPV19" s="383"/>
      <c r="EPW19" s="383"/>
      <c r="EPX19" s="383"/>
      <c r="EPY19" s="383"/>
      <c r="EPZ19" s="383"/>
      <c r="EQA19" s="383"/>
      <c r="EQB19" s="383"/>
      <c r="EQC19" s="383"/>
      <c r="EQD19" s="383"/>
      <c r="EQE19" s="383"/>
      <c r="EQF19" s="383"/>
      <c r="EQG19" s="383"/>
      <c r="EQH19" s="383"/>
      <c r="EQI19" s="383"/>
      <c r="EQJ19" s="383"/>
      <c r="EQK19" s="383"/>
      <c r="EQL19" s="383"/>
      <c r="EQM19" s="383"/>
      <c r="EQN19" s="383"/>
      <c r="EQO19" s="383"/>
      <c r="EQP19" s="383"/>
      <c r="EQQ19" s="383"/>
      <c r="EQR19" s="383"/>
      <c r="EQS19" s="383"/>
      <c r="EQT19" s="383"/>
      <c r="EQU19" s="383"/>
      <c r="EQV19" s="383"/>
      <c r="EQW19" s="383"/>
      <c r="EQX19" s="383"/>
      <c r="EQY19" s="383"/>
      <c r="EQZ19" s="383"/>
      <c r="ERA19" s="383"/>
      <c r="ERB19" s="383"/>
      <c r="ERC19" s="383"/>
      <c r="ERD19" s="383"/>
      <c r="ERE19" s="383"/>
      <c r="ERF19" s="383"/>
      <c r="ERG19" s="383"/>
      <c r="ERH19" s="383"/>
      <c r="ERI19" s="383"/>
      <c r="ERJ19" s="383"/>
      <c r="ERK19" s="383"/>
      <c r="ERL19" s="383"/>
      <c r="ERM19" s="383"/>
      <c r="ERN19" s="383"/>
      <c r="ERO19" s="383"/>
      <c r="ERP19" s="383"/>
      <c r="ERQ19" s="383"/>
      <c r="ERR19" s="383"/>
      <c r="ERS19" s="383"/>
      <c r="ERT19" s="383"/>
      <c r="ERU19" s="383"/>
      <c r="ERV19" s="383"/>
      <c r="ERW19" s="383"/>
      <c r="ERX19" s="383"/>
      <c r="ERY19" s="383"/>
      <c r="ERZ19" s="383"/>
      <c r="ESA19" s="383"/>
      <c r="ESB19" s="383"/>
      <c r="ESC19" s="383"/>
      <c r="ESD19" s="383"/>
      <c r="ESE19" s="383"/>
      <c r="ESF19" s="383"/>
      <c r="ESG19" s="383"/>
      <c r="ESH19" s="383"/>
      <c r="ESI19" s="383"/>
      <c r="ESJ19" s="383"/>
      <c r="ESK19" s="383"/>
      <c r="ESL19" s="383"/>
      <c r="ESM19" s="383"/>
      <c r="ESN19" s="383"/>
      <c r="ESO19" s="383"/>
      <c r="ESP19" s="383"/>
      <c r="ESQ19" s="383"/>
      <c r="ESR19" s="383"/>
      <c r="ESS19" s="383"/>
      <c r="EST19" s="383"/>
      <c r="ESU19" s="383"/>
      <c r="ESV19" s="383"/>
      <c r="ESW19" s="383"/>
      <c r="ESX19" s="383"/>
      <c r="ESY19" s="383"/>
      <c r="ESZ19" s="383"/>
      <c r="ETA19" s="383"/>
      <c r="ETB19" s="383"/>
      <c r="ETC19" s="383"/>
      <c r="ETD19" s="383"/>
      <c r="ETE19" s="383"/>
      <c r="ETF19" s="383"/>
      <c r="ETG19" s="383"/>
      <c r="ETH19" s="383"/>
      <c r="ETI19" s="383"/>
      <c r="ETJ19" s="383"/>
      <c r="ETK19" s="383"/>
      <c r="ETL19" s="383"/>
      <c r="ETM19" s="383"/>
      <c r="ETN19" s="383"/>
      <c r="ETO19" s="383"/>
      <c r="ETP19" s="383"/>
      <c r="ETQ19" s="383"/>
      <c r="ETR19" s="383"/>
      <c r="ETS19" s="383"/>
      <c r="ETT19" s="383"/>
      <c r="ETU19" s="383"/>
      <c r="ETV19" s="383"/>
      <c r="ETW19" s="383"/>
      <c r="ETX19" s="383"/>
      <c r="ETY19" s="383"/>
      <c r="ETZ19" s="383"/>
      <c r="EUA19" s="383"/>
      <c r="EUB19" s="383"/>
      <c r="EUC19" s="383"/>
      <c r="EUD19" s="383"/>
      <c r="EUE19" s="383"/>
      <c r="EUF19" s="383"/>
      <c r="EUG19" s="383"/>
      <c r="EUH19" s="383"/>
      <c r="EUI19" s="383"/>
      <c r="EUJ19" s="383"/>
      <c r="EUK19" s="383"/>
      <c r="EUL19" s="383"/>
      <c r="EUM19" s="383"/>
      <c r="EUN19" s="383"/>
      <c r="EUO19" s="383"/>
      <c r="EUP19" s="383"/>
      <c r="EUQ19" s="383"/>
      <c r="EUR19" s="383"/>
      <c r="EUS19" s="383"/>
      <c r="EUT19" s="383"/>
      <c r="EUU19" s="383"/>
      <c r="EUV19" s="383"/>
      <c r="EUW19" s="383"/>
      <c r="EUX19" s="383"/>
      <c r="EUY19" s="383"/>
      <c r="EUZ19" s="383"/>
      <c r="EVA19" s="383"/>
      <c r="EVB19" s="383"/>
      <c r="EVC19" s="383"/>
      <c r="EVD19" s="383"/>
      <c r="EVE19" s="383"/>
      <c r="EVF19" s="383"/>
      <c r="EVG19" s="383"/>
      <c r="EVH19" s="383"/>
      <c r="EVI19" s="383"/>
      <c r="EVJ19" s="383"/>
      <c r="EVK19" s="383"/>
      <c r="EVL19" s="383"/>
      <c r="EVM19" s="383"/>
      <c r="EVN19" s="383"/>
      <c r="EVO19" s="383"/>
      <c r="EVP19" s="383"/>
      <c r="EVQ19" s="383"/>
      <c r="EVR19" s="383"/>
      <c r="EVS19" s="383"/>
      <c r="EVT19" s="383"/>
      <c r="EVU19" s="383"/>
      <c r="EVV19" s="383"/>
      <c r="EVW19" s="383"/>
      <c r="EVX19" s="383"/>
      <c r="EVY19" s="383"/>
      <c r="EVZ19" s="383"/>
      <c r="EWA19" s="383"/>
      <c r="EWB19" s="383"/>
      <c r="EWC19" s="383"/>
      <c r="EWD19" s="383"/>
      <c r="EWE19" s="383"/>
      <c r="EWF19" s="383"/>
      <c r="EWG19" s="383"/>
      <c r="EWH19" s="383"/>
      <c r="EWI19" s="383"/>
      <c r="EWJ19" s="383"/>
      <c r="EWK19" s="383"/>
      <c r="EWL19" s="383"/>
      <c r="EWM19" s="383"/>
      <c r="EWN19" s="383"/>
      <c r="EWO19" s="383"/>
      <c r="EWP19" s="383"/>
      <c r="EWQ19" s="383"/>
      <c r="EWR19" s="383"/>
      <c r="EWS19" s="383"/>
      <c r="EWT19" s="383"/>
      <c r="EWU19" s="383"/>
      <c r="EWV19" s="383"/>
      <c r="EWW19" s="383"/>
      <c r="EWX19" s="383"/>
      <c r="EWY19" s="383"/>
      <c r="EWZ19" s="383"/>
      <c r="EXA19" s="383"/>
      <c r="EXB19" s="383"/>
      <c r="EXC19" s="383"/>
      <c r="EXD19" s="383"/>
      <c r="EXE19" s="383"/>
      <c r="EXF19" s="383"/>
      <c r="EXG19" s="383"/>
      <c r="EXH19" s="383"/>
      <c r="EXI19" s="383"/>
      <c r="EXJ19" s="383"/>
      <c r="EXK19" s="383"/>
      <c r="EXL19" s="383"/>
      <c r="EXM19" s="383"/>
      <c r="EXN19" s="383"/>
      <c r="EXO19" s="383"/>
      <c r="EXP19" s="383"/>
      <c r="EXQ19" s="383"/>
      <c r="EXR19" s="383"/>
      <c r="EXS19" s="383"/>
      <c r="EXT19" s="383"/>
      <c r="EXU19" s="383"/>
      <c r="EXV19" s="383"/>
      <c r="EXW19" s="383"/>
      <c r="EXX19" s="383"/>
      <c r="EXY19" s="383"/>
      <c r="EXZ19" s="383"/>
      <c r="EYA19" s="383"/>
      <c r="EYB19" s="383"/>
      <c r="EYC19" s="383"/>
      <c r="EYD19" s="383"/>
      <c r="EYE19" s="383"/>
      <c r="EYF19" s="383"/>
      <c r="EYG19" s="383"/>
      <c r="EYH19" s="383"/>
      <c r="EYI19" s="383"/>
      <c r="EYJ19" s="383"/>
      <c r="EYK19" s="383"/>
      <c r="EYL19" s="383"/>
      <c r="EYM19" s="383"/>
      <c r="EYN19" s="383"/>
      <c r="EYO19" s="383"/>
      <c r="EYP19" s="383"/>
      <c r="EYQ19" s="383"/>
      <c r="EYR19" s="383"/>
      <c r="EYS19" s="383"/>
      <c r="EYT19" s="383"/>
      <c r="EYU19" s="383"/>
      <c r="EYV19" s="383"/>
      <c r="EYW19" s="383"/>
      <c r="EYX19" s="383"/>
      <c r="EYY19" s="383"/>
      <c r="EYZ19" s="383"/>
      <c r="EZA19" s="383"/>
      <c r="EZB19" s="383"/>
      <c r="EZC19" s="383"/>
      <c r="EZD19" s="383"/>
      <c r="EZE19" s="383"/>
      <c r="EZF19" s="383"/>
      <c r="EZG19" s="383"/>
      <c r="EZH19" s="383"/>
      <c r="EZI19" s="383"/>
      <c r="EZJ19" s="383"/>
      <c r="EZK19" s="383"/>
      <c r="EZL19" s="383"/>
      <c r="EZM19" s="383"/>
      <c r="EZN19" s="383"/>
      <c r="EZO19" s="383"/>
      <c r="EZP19" s="383"/>
      <c r="EZQ19" s="383"/>
      <c r="EZR19" s="383"/>
      <c r="EZS19" s="383"/>
      <c r="EZT19" s="383"/>
      <c r="EZU19" s="383"/>
      <c r="EZV19" s="383"/>
      <c r="EZW19" s="383"/>
      <c r="EZX19" s="383"/>
      <c r="EZY19" s="383"/>
      <c r="EZZ19" s="383"/>
      <c r="FAA19" s="383"/>
      <c r="FAB19" s="383"/>
      <c r="FAC19" s="383"/>
      <c r="FAD19" s="383"/>
      <c r="FAE19" s="383"/>
      <c r="FAF19" s="383"/>
      <c r="FAG19" s="383"/>
      <c r="FAH19" s="383"/>
      <c r="FAI19" s="383"/>
      <c r="FAJ19" s="383"/>
      <c r="FAK19" s="383"/>
      <c r="FAL19" s="383"/>
      <c r="FAM19" s="383"/>
      <c r="FAN19" s="383"/>
      <c r="FAO19" s="383"/>
      <c r="FAP19" s="383"/>
      <c r="FAQ19" s="383"/>
      <c r="FAR19" s="383"/>
      <c r="FAS19" s="383"/>
      <c r="FAT19" s="383"/>
      <c r="FAU19" s="383"/>
      <c r="FAV19" s="383"/>
      <c r="FAW19" s="383"/>
      <c r="FAX19" s="383"/>
      <c r="FAY19" s="383"/>
      <c r="FAZ19" s="383"/>
      <c r="FBA19" s="383"/>
      <c r="FBB19" s="383"/>
      <c r="FBC19" s="383"/>
      <c r="FBD19" s="383"/>
      <c r="FBE19" s="383"/>
      <c r="FBF19" s="383"/>
      <c r="FBG19" s="383"/>
      <c r="FBH19" s="383"/>
      <c r="FBI19" s="383"/>
      <c r="FBJ19" s="383"/>
      <c r="FBK19" s="383"/>
      <c r="FBL19" s="383"/>
      <c r="FBM19" s="383"/>
      <c r="FBN19" s="383"/>
      <c r="FBO19" s="383"/>
      <c r="FBP19" s="383"/>
      <c r="FBQ19" s="383"/>
      <c r="FBR19" s="383"/>
      <c r="FBS19" s="383"/>
      <c r="FBT19" s="383"/>
      <c r="FBU19" s="383"/>
      <c r="FBV19" s="383"/>
      <c r="FBW19" s="383"/>
      <c r="FBX19" s="383"/>
      <c r="FBY19" s="383"/>
      <c r="FBZ19" s="383"/>
      <c r="FCA19" s="383"/>
      <c r="FCB19" s="383"/>
      <c r="FCC19" s="383"/>
      <c r="FCD19" s="383"/>
      <c r="FCE19" s="383"/>
      <c r="FCF19" s="383"/>
      <c r="FCG19" s="383"/>
      <c r="FCH19" s="383"/>
      <c r="FCI19" s="383"/>
      <c r="FCJ19" s="383"/>
      <c r="FCK19" s="383"/>
      <c r="FCL19" s="383"/>
      <c r="FCM19" s="383"/>
      <c r="FCN19" s="383"/>
      <c r="FCO19" s="383"/>
      <c r="FCP19" s="383"/>
      <c r="FCQ19" s="383"/>
      <c r="FCR19" s="383"/>
      <c r="FCS19" s="383"/>
      <c r="FCT19" s="383"/>
      <c r="FCU19" s="383"/>
      <c r="FCV19" s="383"/>
      <c r="FCW19" s="383"/>
      <c r="FCX19" s="383"/>
      <c r="FCY19" s="383"/>
      <c r="FCZ19" s="383"/>
      <c r="FDA19" s="383"/>
      <c r="FDB19" s="383"/>
      <c r="FDC19" s="383"/>
      <c r="FDD19" s="383"/>
      <c r="FDE19" s="383"/>
      <c r="FDF19" s="383"/>
      <c r="FDG19" s="383"/>
      <c r="FDH19" s="383"/>
      <c r="FDI19" s="383"/>
      <c r="FDJ19" s="383"/>
      <c r="FDK19" s="383"/>
      <c r="FDL19" s="383"/>
      <c r="FDM19" s="383"/>
      <c r="FDN19" s="383"/>
      <c r="FDO19" s="383"/>
      <c r="FDP19" s="383"/>
      <c r="FDQ19" s="383"/>
      <c r="FDR19" s="383"/>
      <c r="FDS19" s="383"/>
      <c r="FDT19" s="383"/>
      <c r="FDU19" s="383"/>
      <c r="FDV19" s="383"/>
      <c r="FDW19" s="383"/>
      <c r="FDX19" s="383"/>
      <c r="FDY19" s="383"/>
      <c r="FDZ19" s="383"/>
      <c r="FEA19" s="383"/>
      <c r="FEB19" s="383"/>
      <c r="FEC19" s="383"/>
      <c r="FED19" s="383"/>
      <c r="FEE19" s="383"/>
      <c r="FEF19" s="383"/>
      <c r="FEG19" s="383"/>
      <c r="FEH19" s="383"/>
      <c r="FEI19" s="383"/>
      <c r="FEJ19" s="383"/>
      <c r="FEK19" s="383"/>
      <c r="FEL19" s="383"/>
      <c r="FEM19" s="383"/>
      <c r="FEN19" s="383"/>
      <c r="FEO19" s="383"/>
      <c r="FEP19" s="383"/>
      <c r="FEQ19" s="383"/>
      <c r="FER19" s="383"/>
      <c r="FES19" s="383"/>
      <c r="FET19" s="383"/>
      <c r="FEU19" s="383"/>
      <c r="FEV19" s="383"/>
      <c r="FEW19" s="383"/>
      <c r="FEX19" s="383"/>
      <c r="FEY19" s="383"/>
      <c r="FEZ19" s="383"/>
      <c r="FFA19" s="383"/>
      <c r="FFB19" s="383"/>
      <c r="FFC19" s="383"/>
      <c r="FFD19" s="383"/>
      <c r="FFE19" s="383"/>
      <c r="FFF19" s="383"/>
      <c r="FFG19" s="383"/>
      <c r="FFH19" s="383"/>
      <c r="FFI19" s="383"/>
      <c r="FFJ19" s="383"/>
      <c r="FFK19" s="383"/>
      <c r="FFL19" s="383"/>
      <c r="FFM19" s="383"/>
      <c r="FFN19" s="383"/>
      <c r="FFO19" s="383"/>
      <c r="FFP19" s="383"/>
      <c r="FFQ19" s="383"/>
      <c r="FFR19" s="383"/>
      <c r="FFS19" s="383"/>
      <c r="FFT19" s="383"/>
      <c r="FFU19" s="383"/>
      <c r="FFV19" s="383"/>
      <c r="FFW19" s="383"/>
      <c r="FFX19" s="383"/>
      <c r="FFY19" s="383"/>
      <c r="FFZ19" s="383"/>
      <c r="FGA19" s="383"/>
      <c r="FGB19" s="383"/>
      <c r="FGC19" s="383"/>
      <c r="FGD19" s="383"/>
      <c r="FGE19" s="383"/>
      <c r="FGF19" s="383"/>
      <c r="FGG19" s="383"/>
      <c r="FGH19" s="383"/>
      <c r="FGI19" s="383"/>
      <c r="FGJ19" s="383"/>
      <c r="FGK19" s="383"/>
      <c r="FGL19" s="383"/>
      <c r="FGM19" s="383"/>
      <c r="FGN19" s="383"/>
      <c r="FGO19" s="383"/>
      <c r="FGP19" s="383"/>
      <c r="FGQ19" s="383"/>
      <c r="FGR19" s="383"/>
      <c r="FGS19" s="383"/>
      <c r="FGT19" s="383"/>
      <c r="FGU19" s="383"/>
      <c r="FGV19" s="383"/>
      <c r="FGW19" s="383"/>
      <c r="FGX19" s="383"/>
      <c r="FGY19" s="383"/>
      <c r="FGZ19" s="383"/>
      <c r="FHA19" s="383"/>
      <c r="FHB19" s="383"/>
      <c r="FHC19" s="383"/>
      <c r="FHD19" s="383"/>
      <c r="FHE19" s="383"/>
      <c r="FHF19" s="383"/>
      <c r="FHG19" s="383"/>
      <c r="FHH19" s="383"/>
      <c r="FHI19" s="383"/>
      <c r="FHJ19" s="383"/>
      <c r="FHK19" s="383"/>
      <c r="FHL19" s="383"/>
      <c r="FHM19" s="383"/>
      <c r="FHN19" s="383"/>
      <c r="FHO19" s="383"/>
      <c r="FHP19" s="383"/>
      <c r="FHQ19" s="383"/>
      <c r="FHR19" s="383"/>
      <c r="FHS19" s="383"/>
      <c r="FHT19" s="383"/>
      <c r="FHU19" s="383"/>
      <c r="FHV19" s="383"/>
      <c r="FHW19" s="383"/>
      <c r="FHX19" s="383"/>
      <c r="FHY19" s="383"/>
      <c r="FHZ19" s="383"/>
      <c r="FIA19" s="383"/>
      <c r="FIB19" s="383"/>
      <c r="FIC19" s="383"/>
      <c r="FID19" s="383"/>
      <c r="FIE19" s="383"/>
      <c r="FIF19" s="383"/>
      <c r="FIG19" s="383"/>
      <c r="FIH19" s="383"/>
      <c r="FII19" s="383"/>
      <c r="FIJ19" s="383"/>
      <c r="FIK19" s="383"/>
      <c r="FIL19" s="383"/>
      <c r="FIM19" s="383"/>
      <c r="FIN19" s="383"/>
      <c r="FIO19" s="383"/>
      <c r="FIP19" s="383"/>
      <c r="FIQ19" s="383"/>
      <c r="FIR19" s="383"/>
      <c r="FIS19" s="383"/>
      <c r="FIT19" s="383"/>
      <c r="FIU19" s="383"/>
      <c r="FIV19" s="383"/>
      <c r="FIW19" s="383"/>
      <c r="FIX19" s="383"/>
      <c r="FIY19" s="383"/>
      <c r="FIZ19" s="383"/>
      <c r="FJA19" s="383"/>
      <c r="FJB19" s="383"/>
      <c r="FJC19" s="383"/>
      <c r="FJD19" s="383"/>
      <c r="FJE19" s="383"/>
      <c r="FJF19" s="383"/>
      <c r="FJG19" s="383"/>
      <c r="FJH19" s="383"/>
      <c r="FJI19" s="383"/>
      <c r="FJJ19" s="383"/>
      <c r="FJK19" s="383"/>
      <c r="FJL19" s="383"/>
      <c r="FJM19" s="383"/>
      <c r="FJN19" s="383"/>
      <c r="FJO19" s="383"/>
      <c r="FJP19" s="383"/>
      <c r="FJQ19" s="383"/>
      <c r="FJR19" s="383"/>
      <c r="FJS19" s="383"/>
      <c r="FJT19" s="383"/>
      <c r="FJU19" s="383"/>
      <c r="FJV19" s="383"/>
      <c r="FJW19" s="383"/>
      <c r="FJX19" s="383"/>
      <c r="FJY19" s="383"/>
      <c r="FJZ19" s="383"/>
      <c r="FKA19" s="383"/>
      <c r="FKB19" s="383"/>
      <c r="FKC19" s="383"/>
      <c r="FKD19" s="383"/>
      <c r="FKE19" s="383"/>
      <c r="FKF19" s="383"/>
      <c r="FKG19" s="383"/>
      <c r="FKH19" s="383"/>
      <c r="FKI19" s="383"/>
      <c r="FKJ19" s="383"/>
      <c r="FKK19" s="383"/>
      <c r="FKL19" s="383"/>
      <c r="FKM19" s="383"/>
      <c r="FKN19" s="383"/>
      <c r="FKO19" s="383"/>
      <c r="FKP19" s="383"/>
      <c r="FKQ19" s="383"/>
      <c r="FKR19" s="383"/>
      <c r="FKS19" s="383"/>
      <c r="FKT19" s="383"/>
      <c r="FKU19" s="383"/>
      <c r="FKV19" s="383"/>
      <c r="FKW19" s="383"/>
      <c r="FKX19" s="383"/>
      <c r="FKY19" s="383"/>
      <c r="FKZ19" s="383"/>
      <c r="FLA19" s="383"/>
      <c r="FLB19" s="383"/>
      <c r="FLC19" s="383"/>
      <c r="FLD19" s="383"/>
      <c r="FLE19" s="383"/>
      <c r="FLF19" s="383"/>
      <c r="FLG19" s="383"/>
      <c r="FLH19" s="383"/>
      <c r="FLI19" s="383"/>
      <c r="FLJ19" s="383"/>
      <c r="FLK19" s="383"/>
      <c r="FLL19" s="383"/>
      <c r="FLM19" s="383"/>
      <c r="FLN19" s="383"/>
      <c r="FLO19" s="383"/>
      <c r="FLP19" s="383"/>
      <c r="FLQ19" s="383"/>
      <c r="FLR19" s="383"/>
      <c r="FLS19" s="383"/>
      <c r="FLT19" s="383"/>
      <c r="FLU19" s="383"/>
      <c r="FLV19" s="383"/>
      <c r="FLW19" s="383"/>
      <c r="FLX19" s="383"/>
      <c r="FLY19" s="383"/>
      <c r="FLZ19" s="383"/>
      <c r="FMA19" s="383"/>
      <c r="FMB19" s="383"/>
      <c r="FMC19" s="383"/>
      <c r="FMD19" s="383"/>
      <c r="FME19" s="383"/>
      <c r="FMF19" s="383"/>
      <c r="FMG19" s="383"/>
      <c r="FMH19" s="383"/>
      <c r="FMI19" s="383"/>
      <c r="FMJ19" s="383"/>
      <c r="FMK19" s="383"/>
      <c r="FML19" s="383"/>
      <c r="FMM19" s="383"/>
      <c r="FMN19" s="383"/>
      <c r="FMO19" s="383"/>
      <c r="FMP19" s="383"/>
      <c r="FMQ19" s="383"/>
      <c r="FMR19" s="383"/>
      <c r="FMS19" s="383"/>
      <c r="FMT19" s="383"/>
      <c r="FMU19" s="383"/>
      <c r="FMV19" s="383"/>
      <c r="FMW19" s="383"/>
      <c r="FMX19" s="383"/>
      <c r="FMY19" s="383"/>
      <c r="FMZ19" s="383"/>
      <c r="FNA19" s="383"/>
      <c r="FNB19" s="383"/>
      <c r="FNC19" s="383"/>
      <c r="FND19" s="383"/>
      <c r="FNE19" s="383"/>
      <c r="FNF19" s="383"/>
      <c r="FNG19" s="383"/>
      <c r="FNH19" s="383"/>
      <c r="FNI19" s="383"/>
      <c r="FNJ19" s="383"/>
      <c r="FNK19" s="383"/>
      <c r="FNL19" s="383"/>
      <c r="FNM19" s="383"/>
      <c r="FNN19" s="383"/>
      <c r="FNO19" s="383"/>
      <c r="FNP19" s="383"/>
      <c r="FNQ19" s="383"/>
      <c r="FNR19" s="383"/>
      <c r="FNS19" s="383"/>
      <c r="FNT19" s="383"/>
      <c r="FNU19" s="383"/>
      <c r="FNV19" s="383"/>
      <c r="FNW19" s="383"/>
      <c r="FNX19" s="383"/>
      <c r="FNY19" s="383"/>
      <c r="FNZ19" s="383"/>
      <c r="FOA19" s="383"/>
      <c r="FOB19" s="383"/>
      <c r="FOC19" s="383"/>
      <c r="FOD19" s="383"/>
      <c r="FOE19" s="383"/>
      <c r="FOF19" s="383"/>
      <c r="FOG19" s="383"/>
      <c r="FOH19" s="383"/>
      <c r="FOI19" s="383"/>
      <c r="FOJ19" s="383"/>
      <c r="FOK19" s="383"/>
      <c r="FOL19" s="383"/>
      <c r="FOM19" s="383"/>
      <c r="FON19" s="383"/>
      <c r="FOO19" s="383"/>
      <c r="FOP19" s="383"/>
      <c r="FOQ19" s="383"/>
      <c r="FOR19" s="383"/>
      <c r="FOS19" s="383"/>
      <c r="FOT19" s="383"/>
      <c r="FOU19" s="383"/>
      <c r="FOV19" s="383"/>
      <c r="FOW19" s="383"/>
      <c r="FOX19" s="383"/>
      <c r="FOY19" s="383"/>
      <c r="FOZ19" s="383"/>
      <c r="FPA19" s="383"/>
      <c r="FPB19" s="383"/>
      <c r="FPC19" s="383"/>
      <c r="FPD19" s="383"/>
      <c r="FPE19" s="383"/>
      <c r="FPF19" s="383"/>
      <c r="FPG19" s="383"/>
      <c r="FPH19" s="383"/>
      <c r="FPI19" s="383"/>
      <c r="FPJ19" s="383"/>
      <c r="FPK19" s="383"/>
      <c r="FPL19" s="383"/>
      <c r="FPM19" s="383"/>
      <c r="FPN19" s="383"/>
      <c r="FPO19" s="383"/>
      <c r="FPP19" s="383"/>
      <c r="FPQ19" s="383"/>
      <c r="FPR19" s="383"/>
      <c r="FPS19" s="383"/>
      <c r="FPT19" s="383"/>
      <c r="FPU19" s="383"/>
      <c r="FPV19" s="383"/>
      <c r="FPW19" s="383"/>
      <c r="FPX19" s="383"/>
      <c r="FPY19" s="383"/>
      <c r="FPZ19" s="383"/>
      <c r="FQA19" s="383"/>
      <c r="FQB19" s="383"/>
      <c r="FQC19" s="383"/>
      <c r="FQD19" s="383"/>
      <c r="FQE19" s="383"/>
      <c r="FQF19" s="383"/>
      <c r="FQG19" s="383"/>
      <c r="FQH19" s="383"/>
      <c r="FQI19" s="383"/>
      <c r="FQJ19" s="383"/>
      <c r="FQK19" s="383"/>
      <c r="FQL19" s="383"/>
      <c r="FQM19" s="383"/>
      <c r="FQN19" s="383"/>
      <c r="FQO19" s="383"/>
      <c r="FQP19" s="383"/>
      <c r="FQQ19" s="383"/>
      <c r="FQR19" s="383"/>
      <c r="FQS19" s="383"/>
      <c r="FQT19" s="383"/>
      <c r="FQU19" s="383"/>
      <c r="FQV19" s="383"/>
      <c r="FQW19" s="383"/>
      <c r="FQX19" s="383"/>
      <c r="FQY19" s="383"/>
      <c r="FQZ19" s="383"/>
      <c r="FRA19" s="383"/>
      <c r="FRB19" s="383"/>
      <c r="FRC19" s="383"/>
      <c r="FRD19" s="383"/>
      <c r="FRE19" s="383"/>
      <c r="FRF19" s="383"/>
      <c r="FRG19" s="383"/>
      <c r="FRH19" s="383"/>
      <c r="FRI19" s="383"/>
      <c r="FRJ19" s="383"/>
      <c r="FRK19" s="383"/>
      <c r="FRL19" s="383"/>
      <c r="FRM19" s="383"/>
      <c r="FRN19" s="383"/>
      <c r="FRO19" s="383"/>
      <c r="FRP19" s="383"/>
      <c r="FRQ19" s="383"/>
      <c r="FRR19" s="383"/>
      <c r="FRS19" s="383"/>
      <c r="FRT19" s="383"/>
      <c r="FRU19" s="383"/>
      <c r="FRV19" s="383"/>
      <c r="FRW19" s="383"/>
      <c r="FRX19" s="383"/>
      <c r="FRY19" s="383"/>
      <c r="FRZ19" s="383"/>
      <c r="FSA19" s="383"/>
      <c r="FSB19" s="383"/>
      <c r="FSC19" s="383"/>
      <c r="FSD19" s="383"/>
      <c r="FSE19" s="383"/>
      <c r="FSF19" s="383"/>
      <c r="FSG19" s="383"/>
      <c r="FSH19" s="383"/>
      <c r="FSI19" s="383"/>
      <c r="FSJ19" s="383"/>
      <c r="FSK19" s="383"/>
      <c r="FSL19" s="383"/>
      <c r="FSM19" s="383"/>
      <c r="FSN19" s="383"/>
      <c r="FSO19" s="383"/>
      <c r="FSP19" s="383"/>
      <c r="FSQ19" s="383"/>
      <c r="FSR19" s="383"/>
      <c r="FSS19" s="383"/>
      <c r="FST19" s="383"/>
      <c r="FSU19" s="383"/>
      <c r="FSV19" s="383"/>
      <c r="FSW19" s="383"/>
      <c r="FSX19" s="383"/>
      <c r="FSY19" s="383"/>
      <c r="FSZ19" s="383"/>
      <c r="FTA19" s="383"/>
      <c r="FTB19" s="383"/>
      <c r="FTC19" s="383"/>
      <c r="FTD19" s="383"/>
      <c r="FTE19" s="383"/>
      <c r="FTF19" s="383"/>
      <c r="FTG19" s="383"/>
      <c r="FTH19" s="383"/>
      <c r="FTI19" s="383"/>
      <c r="FTJ19" s="383"/>
      <c r="FTK19" s="383"/>
      <c r="FTL19" s="383"/>
      <c r="FTM19" s="383"/>
      <c r="FTN19" s="383"/>
      <c r="FTO19" s="383"/>
      <c r="FTP19" s="383"/>
      <c r="FTQ19" s="383"/>
      <c r="FTR19" s="383"/>
      <c r="FTS19" s="383"/>
      <c r="FTT19" s="383"/>
      <c r="FTU19" s="383"/>
      <c r="FTV19" s="383"/>
      <c r="FTW19" s="383"/>
      <c r="FTX19" s="383"/>
      <c r="FTY19" s="383"/>
      <c r="FTZ19" s="383"/>
      <c r="FUA19" s="383"/>
      <c r="FUB19" s="383"/>
      <c r="FUC19" s="383"/>
      <c r="FUD19" s="383"/>
      <c r="FUE19" s="383"/>
      <c r="FUF19" s="383"/>
      <c r="FUG19" s="383"/>
      <c r="FUH19" s="383"/>
      <c r="FUI19" s="383"/>
      <c r="FUJ19" s="383"/>
      <c r="FUK19" s="383"/>
      <c r="FUL19" s="383"/>
      <c r="FUM19" s="383"/>
      <c r="FUN19" s="383"/>
      <c r="FUO19" s="383"/>
      <c r="FUP19" s="383"/>
      <c r="FUQ19" s="383"/>
      <c r="FUR19" s="383"/>
      <c r="FUS19" s="383"/>
      <c r="FUT19" s="383"/>
      <c r="FUU19" s="383"/>
      <c r="FUV19" s="383"/>
      <c r="FUW19" s="383"/>
      <c r="FUX19" s="383"/>
      <c r="FUY19" s="383"/>
      <c r="FUZ19" s="383"/>
      <c r="FVA19" s="383"/>
      <c r="FVB19" s="383"/>
      <c r="FVC19" s="383"/>
      <c r="FVD19" s="383"/>
      <c r="FVE19" s="383"/>
      <c r="FVF19" s="383"/>
      <c r="FVG19" s="383"/>
      <c r="FVH19" s="383"/>
      <c r="FVI19" s="383"/>
      <c r="FVJ19" s="383"/>
      <c r="FVK19" s="383"/>
      <c r="FVL19" s="383"/>
      <c r="FVM19" s="383"/>
      <c r="FVN19" s="383"/>
      <c r="FVO19" s="383"/>
      <c r="FVP19" s="383"/>
      <c r="FVQ19" s="383"/>
      <c r="FVR19" s="383"/>
      <c r="FVS19" s="383"/>
      <c r="FVT19" s="383"/>
      <c r="FVU19" s="383"/>
      <c r="FVV19" s="383"/>
      <c r="FVW19" s="383"/>
      <c r="FVX19" s="383"/>
      <c r="FVY19" s="383"/>
      <c r="FVZ19" s="383"/>
      <c r="FWA19" s="383"/>
      <c r="FWB19" s="383"/>
      <c r="FWC19" s="383"/>
      <c r="FWD19" s="383"/>
      <c r="FWE19" s="383"/>
      <c r="FWF19" s="383"/>
      <c r="FWG19" s="383"/>
      <c r="FWH19" s="383"/>
      <c r="FWI19" s="383"/>
      <c r="FWJ19" s="383"/>
      <c r="FWK19" s="383"/>
      <c r="FWL19" s="383"/>
      <c r="FWM19" s="383"/>
      <c r="FWN19" s="383"/>
      <c r="FWO19" s="383"/>
      <c r="FWP19" s="383"/>
      <c r="FWQ19" s="383"/>
      <c r="FWR19" s="383"/>
      <c r="FWS19" s="383"/>
      <c r="FWT19" s="383"/>
      <c r="FWU19" s="383"/>
      <c r="FWV19" s="383"/>
      <c r="FWW19" s="383"/>
      <c r="FWX19" s="383"/>
      <c r="FWY19" s="383"/>
      <c r="FWZ19" s="383"/>
      <c r="FXA19" s="383"/>
      <c r="FXB19" s="383"/>
      <c r="FXC19" s="383"/>
      <c r="FXD19" s="383"/>
      <c r="FXE19" s="383"/>
      <c r="FXF19" s="383"/>
      <c r="FXG19" s="383"/>
      <c r="FXH19" s="383"/>
      <c r="FXI19" s="383"/>
      <c r="FXJ19" s="383"/>
      <c r="FXK19" s="383"/>
      <c r="FXL19" s="383"/>
      <c r="FXM19" s="383"/>
      <c r="FXN19" s="383"/>
      <c r="FXO19" s="383"/>
      <c r="FXP19" s="383"/>
      <c r="FXQ19" s="383"/>
      <c r="FXR19" s="383"/>
      <c r="FXS19" s="383"/>
      <c r="FXT19" s="383"/>
      <c r="FXU19" s="383"/>
      <c r="FXV19" s="383"/>
      <c r="FXW19" s="383"/>
      <c r="FXX19" s="383"/>
      <c r="FXY19" s="383"/>
      <c r="FXZ19" s="383"/>
      <c r="FYA19" s="383"/>
      <c r="FYB19" s="383"/>
      <c r="FYC19" s="383"/>
      <c r="FYD19" s="383"/>
      <c r="FYE19" s="383"/>
      <c r="FYF19" s="383"/>
      <c r="FYG19" s="383"/>
      <c r="FYH19" s="383"/>
      <c r="FYI19" s="383"/>
      <c r="FYJ19" s="383"/>
      <c r="FYK19" s="383"/>
      <c r="FYL19" s="383"/>
      <c r="FYM19" s="383"/>
      <c r="FYN19" s="383"/>
      <c r="FYO19" s="383"/>
      <c r="FYP19" s="383"/>
      <c r="FYQ19" s="383"/>
      <c r="FYR19" s="383"/>
      <c r="FYS19" s="383"/>
      <c r="FYT19" s="383"/>
      <c r="FYU19" s="383"/>
      <c r="FYV19" s="383"/>
      <c r="FYW19" s="383"/>
      <c r="FYX19" s="383"/>
      <c r="FYY19" s="383"/>
      <c r="FYZ19" s="383"/>
      <c r="FZA19" s="383"/>
      <c r="FZB19" s="383"/>
      <c r="FZC19" s="383"/>
      <c r="FZD19" s="383"/>
      <c r="FZE19" s="383"/>
      <c r="FZF19" s="383"/>
      <c r="FZG19" s="383"/>
      <c r="FZH19" s="383"/>
      <c r="FZI19" s="383"/>
      <c r="FZJ19" s="383"/>
      <c r="FZK19" s="383"/>
      <c r="FZL19" s="383"/>
      <c r="FZM19" s="383"/>
      <c r="FZN19" s="383"/>
      <c r="FZO19" s="383"/>
      <c r="FZP19" s="383"/>
      <c r="FZQ19" s="383"/>
      <c r="FZR19" s="383"/>
      <c r="FZS19" s="383"/>
      <c r="FZT19" s="383"/>
      <c r="FZU19" s="383"/>
      <c r="FZV19" s="383"/>
      <c r="FZW19" s="383"/>
      <c r="FZX19" s="383"/>
      <c r="FZY19" s="383"/>
      <c r="FZZ19" s="383"/>
      <c r="GAA19" s="383"/>
      <c r="GAB19" s="383"/>
      <c r="GAC19" s="383"/>
      <c r="GAD19" s="383"/>
      <c r="GAE19" s="383"/>
      <c r="GAF19" s="383"/>
      <c r="GAG19" s="383"/>
      <c r="GAH19" s="383"/>
      <c r="GAI19" s="383"/>
      <c r="GAJ19" s="383"/>
      <c r="GAK19" s="383"/>
      <c r="GAL19" s="383"/>
      <c r="GAM19" s="383"/>
      <c r="GAN19" s="383"/>
      <c r="GAO19" s="383"/>
      <c r="GAP19" s="383"/>
      <c r="GAQ19" s="383"/>
      <c r="GAR19" s="383"/>
      <c r="GAS19" s="383"/>
      <c r="GAT19" s="383"/>
      <c r="GAU19" s="383"/>
      <c r="GAV19" s="383"/>
      <c r="GAW19" s="383"/>
      <c r="GAX19" s="383"/>
      <c r="GAY19" s="383"/>
      <c r="GAZ19" s="383"/>
      <c r="GBA19" s="383"/>
      <c r="GBB19" s="383"/>
      <c r="GBC19" s="383"/>
      <c r="GBD19" s="383"/>
      <c r="GBE19" s="383"/>
      <c r="GBF19" s="383"/>
      <c r="GBG19" s="383"/>
      <c r="GBH19" s="383"/>
      <c r="GBI19" s="383"/>
      <c r="GBJ19" s="383"/>
      <c r="GBK19" s="383"/>
      <c r="GBL19" s="383"/>
      <c r="GBM19" s="383"/>
      <c r="GBN19" s="383"/>
      <c r="GBO19" s="383"/>
      <c r="GBP19" s="383"/>
      <c r="GBQ19" s="383"/>
      <c r="GBR19" s="383"/>
      <c r="GBS19" s="383"/>
      <c r="GBT19" s="383"/>
      <c r="GBU19" s="383"/>
      <c r="GBV19" s="383"/>
      <c r="GBW19" s="383"/>
      <c r="GBX19" s="383"/>
      <c r="GBY19" s="383"/>
      <c r="GBZ19" s="383"/>
      <c r="GCA19" s="383"/>
      <c r="GCB19" s="383"/>
      <c r="GCC19" s="383"/>
      <c r="GCD19" s="383"/>
      <c r="GCE19" s="383"/>
      <c r="GCF19" s="383"/>
      <c r="GCG19" s="383"/>
      <c r="GCH19" s="383"/>
      <c r="GCI19" s="383"/>
      <c r="GCJ19" s="383"/>
      <c r="GCK19" s="383"/>
      <c r="GCL19" s="383"/>
      <c r="GCM19" s="383"/>
      <c r="GCN19" s="383"/>
      <c r="GCO19" s="383"/>
      <c r="GCP19" s="383"/>
      <c r="GCQ19" s="383"/>
      <c r="GCR19" s="383"/>
      <c r="GCS19" s="383"/>
      <c r="GCT19" s="383"/>
      <c r="GCU19" s="383"/>
      <c r="GCV19" s="383"/>
      <c r="GCW19" s="383"/>
      <c r="GCX19" s="383"/>
      <c r="GCY19" s="383"/>
      <c r="GCZ19" s="383"/>
      <c r="GDA19" s="383"/>
      <c r="GDB19" s="383"/>
      <c r="GDC19" s="383"/>
      <c r="GDD19" s="383"/>
      <c r="GDE19" s="383"/>
      <c r="GDF19" s="383"/>
      <c r="GDG19" s="383"/>
      <c r="GDH19" s="383"/>
      <c r="GDI19" s="383"/>
      <c r="GDJ19" s="383"/>
      <c r="GDK19" s="383"/>
      <c r="GDL19" s="383"/>
      <c r="GDM19" s="383"/>
      <c r="GDN19" s="383"/>
      <c r="GDO19" s="383"/>
      <c r="GDP19" s="383"/>
      <c r="GDQ19" s="383"/>
      <c r="GDR19" s="383"/>
      <c r="GDS19" s="383"/>
      <c r="GDT19" s="383"/>
      <c r="GDU19" s="383"/>
      <c r="GDV19" s="383"/>
      <c r="GDW19" s="383"/>
      <c r="GDX19" s="383"/>
      <c r="GDY19" s="383"/>
      <c r="GDZ19" s="383"/>
      <c r="GEA19" s="383"/>
      <c r="GEB19" s="383"/>
      <c r="GEC19" s="383"/>
      <c r="GED19" s="383"/>
      <c r="GEE19" s="383"/>
      <c r="GEF19" s="383"/>
      <c r="GEG19" s="383"/>
      <c r="GEH19" s="383"/>
      <c r="GEI19" s="383"/>
      <c r="GEJ19" s="383"/>
      <c r="GEK19" s="383"/>
      <c r="GEL19" s="383"/>
      <c r="GEM19" s="383"/>
      <c r="GEN19" s="383"/>
      <c r="GEO19" s="383"/>
      <c r="GEP19" s="383"/>
      <c r="GEQ19" s="383"/>
      <c r="GER19" s="383"/>
      <c r="GES19" s="383"/>
      <c r="GET19" s="383"/>
      <c r="GEU19" s="383"/>
      <c r="GEV19" s="383"/>
      <c r="GEW19" s="383"/>
      <c r="GEX19" s="383"/>
      <c r="GEY19" s="383"/>
      <c r="GEZ19" s="383"/>
      <c r="GFA19" s="383"/>
      <c r="GFB19" s="383"/>
      <c r="GFC19" s="383"/>
      <c r="GFD19" s="383"/>
      <c r="GFE19" s="383"/>
      <c r="GFF19" s="383"/>
      <c r="GFG19" s="383"/>
      <c r="GFH19" s="383"/>
      <c r="GFI19" s="383"/>
      <c r="GFJ19" s="383"/>
      <c r="GFK19" s="383"/>
      <c r="GFL19" s="383"/>
      <c r="GFM19" s="383"/>
      <c r="GFN19" s="383"/>
      <c r="GFO19" s="383"/>
      <c r="GFP19" s="383"/>
      <c r="GFQ19" s="383"/>
      <c r="GFR19" s="383"/>
      <c r="GFS19" s="383"/>
      <c r="GFT19" s="383"/>
      <c r="GFU19" s="383"/>
      <c r="GFV19" s="383"/>
      <c r="GFW19" s="383"/>
      <c r="GFX19" s="383"/>
      <c r="GFY19" s="383"/>
      <c r="GFZ19" s="383"/>
      <c r="GGA19" s="383"/>
      <c r="GGB19" s="383"/>
      <c r="GGC19" s="383"/>
      <c r="GGD19" s="383"/>
      <c r="GGE19" s="383"/>
      <c r="GGF19" s="383"/>
      <c r="GGG19" s="383"/>
      <c r="GGH19" s="383"/>
      <c r="GGI19" s="383"/>
      <c r="GGJ19" s="383"/>
      <c r="GGK19" s="383"/>
      <c r="GGL19" s="383"/>
      <c r="GGM19" s="383"/>
      <c r="GGN19" s="383"/>
      <c r="GGO19" s="383"/>
      <c r="GGP19" s="383"/>
      <c r="GGQ19" s="383"/>
      <c r="GGR19" s="383"/>
      <c r="GGS19" s="383"/>
      <c r="GGT19" s="383"/>
      <c r="GGU19" s="383"/>
      <c r="GGV19" s="383"/>
      <c r="GGW19" s="383"/>
      <c r="GGX19" s="383"/>
      <c r="GGY19" s="383"/>
      <c r="GGZ19" s="383"/>
      <c r="GHA19" s="383"/>
      <c r="GHB19" s="383"/>
      <c r="GHC19" s="383"/>
      <c r="GHD19" s="383"/>
      <c r="GHE19" s="383"/>
      <c r="GHF19" s="383"/>
      <c r="GHG19" s="383"/>
      <c r="GHH19" s="383"/>
      <c r="GHI19" s="383"/>
      <c r="GHJ19" s="383"/>
      <c r="GHK19" s="383"/>
      <c r="GHL19" s="383"/>
      <c r="GHM19" s="383"/>
      <c r="GHN19" s="383"/>
      <c r="GHO19" s="383"/>
      <c r="GHP19" s="383"/>
      <c r="GHQ19" s="383"/>
      <c r="GHR19" s="383"/>
      <c r="GHS19" s="383"/>
      <c r="GHT19" s="383"/>
      <c r="GHU19" s="383"/>
      <c r="GHV19" s="383"/>
      <c r="GHW19" s="383"/>
      <c r="GHX19" s="383"/>
      <c r="GHY19" s="383"/>
      <c r="GHZ19" s="383"/>
      <c r="GIA19" s="383"/>
      <c r="GIB19" s="383"/>
      <c r="GIC19" s="383"/>
      <c r="GID19" s="383"/>
      <c r="GIE19" s="383"/>
      <c r="GIF19" s="383"/>
      <c r="GIG19" s="383"/>
      <c r="GIH19" s="383"/>
      <c r="GII19" s="383"/>
      <c r="GIJ19" s="383"/>
      <c r="GIK19" s="383"/>
      <c r="GIL19" s="383"/>
      <c r="GIM19" s="383"/>
      <c r="GIN19" s="383"/>
      <c r="GIO19" s="383"/>
      <c r="GIP19" s="383"/>
      <c r="GIQ19" s="383"/>
      <c r="GIR19" s="383"/>
      <c r="GIS19" s="383"/>
      <c r="GIT19" s="383"/>
      <c r="GIU19" s="383"/>
      <c r="GIV19" s="383"/>
      <c r="GIW19" s="383"/>
      <c r="GIX19" s="383"/>
      <c r="GIY19" s="383"/>
      <c r="GIZ19" s="383"/>
      <c r="GJA19" s="383"/>
      <c r="GJB19" s="383"/>
      <c r="GJC19" s="383"/>
      <c r="GJD19" s="383"/>
      <c r="GJE19" s="383"/>
      <c r="GJF19" s="383"/>
      <c r="GJG19" s="383"/>
      <c r="GJH19" s="383"/>
      <c r="GJI19" s="383"/>
      <c r="GJJ19" s="383"/>
      <c r="GJK19" s="383"/>
      <c r="GJL19" s="383"/>
      <c r="GJM19" s="383"/>
      <c r="GJN19" s="383"/>
      <c r="GJO19" s="383"/>
      <c r="GJP19" s="383"/>
      <c r="GJQ19" s="383"/>
      <c r="GJR19" s="383"/>
      <c r="GJS19" s="383"/>
      <c r="GJT19" s="383"/>
      <c r="GJU19" s="383"/>
      <c r="GJV19" s="383"/>
      <c r="GJW19" s="383"/>
      <c r="GJX19" s="383"/>
      <c r="GJY19" s="383"/>
      <c r="GJZ19" s="383"/>
      <c r="GKA19" s="383"/>
      <c r="GKB19" s="383"/>
      <c r="GKC19" s="383"/>
      <c r="GKD19" s="383"/>
      <c r="GKE19" s="383"/>
      <c r="GKF19" s="383"/>
      <c r="GKG19" s="383"/>
      <c r="GKH19" s="383"/>
      <c r="GKI19" s="383"/>
      <c r="GKJ19" s="383"/>
      <c r="GKK19" s="383"/>
      <c r="GKL19" s="383"/>
      <c r="GKM19" s="383"/>
      <c r="GKN19" s="383"/>
      <c r="GKO19" s="383"/>
      <c r="GKP19" s="383"/>
      <c r="GKQ19" s="383"/>
      <c r="GKR19" s="383"/>
      <c r="GKS19" s="383"/>
      <c r="GKT19" s="383"/>
      <c r="GKU19" s="383"/>
      <c r="GKV19" s="383"/>
      <c r="GKW19" s="383"/>
      <c r="GKX19" s="383"/>
      <c r="GKY19" s="383"/>
      <c r="GKZ19" s="383"/>
      <c r="GLA19" s="383"/>
      <c r="GLB19" s="383"/>
      <c r="GLC19" s="383"/>
      <c r="GLD19" s="383"/>
      <c r="GLE19" s="383"/>
      <c r="GLF19" s="383"/>
      <c r="GLG19" s="383"/>
      <c r="GLH19" s="383"/>
      <c r="GLI19" s="383"/>
      <c r="GLJ19" s="383"/>
      <c r="GLK19" s="383"/>
      <c r="GLL19" s="383"/>
      <c r="GLM19" s="383"/>
      <c r="GLN19" s="383"/>
      <c r="GLO19" s="383"/>
      <c r="GLP19" s="383"/>
      <c r="GLQ19" s="383"/>
      <c r="GLR19" s="383"/>
      <c r="GLS19" s="383"/>
      <c r="GLT19" s="383"/>
      <c r="GLU19" s="383"/>
      <c r="GLV19" s="383"/>
      <c r="GLW19" s="383"/>
      <c r="GLX19" s="383"/>
      <c r="GLY19" s="383"/>
      <c r="GLZ19" s="383"/>
      <c r="GMA19" s="383"/>
      <c r="GMB19" s="383"/>
      <c r="GMC19" s="383"/>
      <c r="GMD19" s="383"/>
      <c r="GME19" s="383"/>
      <c r="GMF19" s="383"/>
      <c r="GMG19" s="383"/>
      <c r="GMH19" s="383"/>
      <c r="GMI19" s="383"/>
      <c r="GMJ19" s="383"/>
      <c r="GMK19" s="383"/>
      <c r="GML19" s="383"/>
      <c r="GMM19" s="383"/>
      <c r="GMN19" s="383"/>
      <c r="GMO19" s="383"/>
      <c r="GMP19" s="383"/>
      <c r="GMQ19" s="383"/>
      <c r="GMR19" s="383"/>
      <c r="GMS19" s="383"/>
      <c r="GMT19" s="383"/>
      <c r="GMU19" s="383"/>
      <c r="GMV19" s="383"/>
      <c r="GMW19" s="383"/>
      <c r="GMX19" s="383"/>
      <c r="GMY19" s="383"/>
      <c r="GMZ19" s="383"/>
      <c r="GNA19" s="383"/>
      <c r="GNB19" s="383"/>
      <c r="GNC19" s="383"/>
      <c r="GND19" s="383"/>
      <c r="GNE19" s="383"/>
      <c r="GNF19" s="383"/>
      <c r="GNG19" s="383"/>
      <c r="GNH19" s="383"/>
      <c r="GNI19" s="383"/>
      <c r="GNJ19" s="383"/>
      <c r="GNK19" s="383"/>
      <c r="GNL19" s="383"/>
      <c r="GNM19" s="383"/>
      <c r="GNN19" s="383"/>
      <c r="GNO19" s="383"/>
      <c r="GNP19" s="383"/>
      <c r="GNQ19" s="383"/>
      <c r="GNR19" s="383"/>
      <c r="GNS19" s="383"/>
      <c r="GNT19" s="383"/>
      <c r="GNU19" s="383"/>
      <c r="GNV19" s="383"/>
      <c r="GNW19" s="383"/>
      <c r="GNX19" s="383"/>
      <c r="GNY19" s="383"/>
      <c r="GNZ19" s="383"/>
      <c r="GOA19" s="383"/>
      <c r="GOB19" s="383"/>
      <c r="GOC19" s="383"/>
      <c r="GOD19" s="383"/>
      <c r="GOE19" s="383"/>
      <c r="GOF19" s="383"/>
      <c r="GOG19" s="383"/>
      <c r="GOH19" s="383"/>
      <c r="GOI19" s="383"/>
      <c r="GOJ19" s="383"/>
      <c r="GOK19" s="383"/>
      <c r="GOL19" s="383"/>
      <c r="GOM19" s="383"/>
      <c r="GON19" s="383"/>
      <c r="GOO19" s="383"/>
      <c r="GOP19" s="383"/>
      <c r="GOQ19" s="383"/>
      <c r="GOR19" s="383"/>
      <c r="GOS19" s="383"/>
      <c r="GOT19" s="383"/>
      <c r="GOU19" s="383"/>
      <c r="GOV19" s="383"/>
      <c r="GOW19" s="383"/>
      <c r="GOX19" s="383"/>
      <c r="GOY19" s="383"/>
      <c r="GOZ19" s="383"/>
      <c r="GPA19" s="383"/>
      <c r="GPB19" s="383"/>
      <c r="GPC19" s="383"/>
      <c r="GPD19" s="383"/>
      <c r="GPE19" s="383"/>
      <c r="GPF19" s="383"/>
      <c r="GPG19" s="383"/>
      <c r="GPH19" s="383"/>
      <c r="GPI19" s="383"/>
      <c r="GPJ19" s="383"/>
      <c r="GPK19" s="383"/>
      <c r="GPL19" s="383"/>
      <c r="GPM19" s="383"/>
      <c r="GPN19" s="383"/>
      <c r="GPO19" s="383"/>
      <c r="GPP19" s="383"/>
      <c r="GPQ19" s="383"/>
      <c r="GPR19" s="383"/>
      <c r="GPS19" s="383"/>
      <c r="GPT19" s="383"/>
      <c r="GPU19" s="383"/>
      <c r="GPV19" s="383"/>
      <c r="GPW19" s="383"/>
      <c r="GPX19" s="383"/>
      <c r="GPY19" s="383"/>
      <c r="GPZ19" s="383"/>
      <c r="GQA19" s="383"/>
      <c r="GQB19" s="383"/>
      <c r="GQC19" s="383"/>
      <c r="GQD19" s="383"/>
      <c r="GQE19" s="383"/>
      <c r="GQF19" s="383"/>
      <c r="GQG19" s="383"/>
      <c r="GQH19" s="383"/>
      <c r="GQI19" s="383"/>
      <c r="GQJ19" s="383"/>
      <c r="GQK19" s="383"/>
      <c r="GQL19" s="383"/>
      <c r="GQM19" s="383"/>
      <c r="GQN19" s="383"/>
      <c r="GQO19" s="383"/>
      <c r="GQP19" s="383"/>
      <c r="GQQ19" s="383"/>
      <c r="GQR19" s="383"/>
      <c r="GQS19" s="383"/>
      <c r="GQT19" s="383"/>
      <c r="GQU19" s="383"/>
      <c r="GQV19" s="383"/>
      <c r="GQW19" s="383"/>
      <c r="GQX19" s="383"/>
      <c r="GQY19" s="383"/>
      <c r="GQZ19" s="383"/>
      <c r="GRA19" s="383"/>
      <c r="GRB19" s="383"/>
      <c r="GRC19" s="383"/>
      <c r="GRD19" s="383"/>
      <c r="GRE19" s="383"/>
      <c r="GRF19" s="383"/>
      <c r="GRG19" s="383"/>
      <c r="GRH19" s="383"/>
      <c r="GRI19" s="383"/>
      <c r="GRJ19" s="383"/>
      <c r="GRK19" s="383"/>
      <c r="GRL19" s="383"/>
      <c r="GRM19" s="383"/>
      <c r="GRN19" s="383"/>
      <c r="GRO19" s="383"/>
      <c r="GRP19" s="383"/>
      <c r="GRQ19" s="383"/>
      <c r="GRR19" s="383"/>
      <c r="GRS19" s="383"/>
      <c r="GRT19" s="383"/>
      <c r="GRU19" s="383"/>
      <c r="GRV19" s="383"/>
      <c r="GRW19" s="383"/>
      <c r="GRX19" s="383"/>
      <c r="GRY19" s="383"/>
      <c r="GRZ19" s="383"/>
      <c r="GSA19" s="383"/>
      <c r="GSB19" s="383"/>
      <c r="GSC19" s="383"/>
      <c r="GSD19" s="383"/>
      <c r="GSE19" s="383"/>
      <c r="GSF19" s="383"/>
      <c r="GSG19" s="383"/>
      <c r="GSH19" s="383"/>
      <c r="GSI19" s="383"/>
      <c r="GSJ19" s="383"/>
      <c r="GSK19" s="383"/>
      <c r="GSL19" s="383"/>
      <c r="GSM19" s="383"/>
      <c r="GSN19" s="383"/>
      <c r="GSO19" s="383"/>
      <c r="GSP19" s="383"/>
      <c r="GSQ19" s="383"/>
      <c r="GSR19" s="383"/>
      <c r="GSS19" s="383"/>
      <c r="GST19" s="383"/>
      <c r="GSU19" s="383"/>
      <c r="GSV19" s="383"/>
      <c r="GSW19" s="383"/>
      <c r="GSX19" s="383"/>
      <c r="GSY19" s="383"/>
      <c r="GSZ19" s="383"/>
      <c r="GTA19" s="383"/>
      <c r="GTB19" s="383"/>
      <c r="GTC19" s="383"/>
      <c r="GTD19" s="383"/>
      <c r="GTE19" s="383"/>
      <c r="GTF19" s="383"/>
      <c r="GTG19" s="383"/>
      <c r="GTH19" s="383"/>
      <c r="GTI19" s="383"/>
      <c r="GTJ19" s="383"/>
      <c r="GTK19" s="383"/>
      <c r="GTL19" s="383"/>
      <c r="GTM19" s="383"/>
      <c r="GTN19" s="383"/>
      <c r="GTO19" s="383"/>
      <c r="GTP19" s="383"/>
      <c r="GTQ19" s="383"/>
      <c r="GTR19" s="383"/>
      <c r="GTS19" s="383"/>
      <c r="GTT19" s="383"/>
      <c r="GTU19" s="383"/>
      <c r="GTV19" s="383"/>
      <c r="GTW19" s="383"/>
      <c r="GTX19" s="383"/>
      <c r="GTY19" s="383"/>
      <c r="GTZ19" s="383"/>
      <c r="GUA19" s="383"/>
      <c r="GUB19" s="383"/>
      <c r="GUC19" s="383"/>
      <c r="GUD19" s="383"/>
      <c r="GUE19" s="383"/>
      <c r="GUF19" s="383"/>
      <c r="GUG19" s="383"/>
      <c r="GUH19" s="383"/>
      <c r="GUI19" s="383"/>
      <c r="GUJ19" s="383"/>
      <c r="GUK19" s="383"/>
      <c r="GUL19" s="383"/>
      <c r="GUM19" s="383"/>
      <c r="GUN19" s="383"/>
      <c r="GUO19" s="383"/>
      <c r="GUP19" s="383"/>
      <c r="GUQ19" s="383"/>
      <c r="GUR19" s="383"/>
      <c r="GUS19" s="383"/>
      <c r="GUT19" s="383"/>
      <c r="GUU19" s="383"/>
      <c r="GUV19" s="383"/>
      <c r="GUW19" s="383"/>
      <c r="GUX19" s="383"/>
      <c r="GUY19" s="383"/>
      <c r="GUZ19" s="383"/>
      <c r="GVA19" s="383"/>
      <c r="GVB19" s="383"/>
      <c r="GVC19" s="383"/>
      <c r="GVD19" s="383"/>
      <c r="GVE19" s="383"/>
      <c r="GVF19" s="383"/>
      <c r="GVG19" s="383"/>
      <c r="GVH19" s="383"/>
      <c r="GVI19" s="383"/>
      <c r="GVJ19" s="383"/>
      <c r="GVK19" s="383"/>
      <c r="GVL19" s="383"/>
      <c r="GVM19" s="383"/>
      <c r="GVN19" s="383"/>
      <c r="GVO19" s="383"/>
      <c r="GVP19" s="383"/>
      <c r="GVQ19" s="383"/>
      <c r="GVR19" s="383"/>
      <c r="GVS19" s="383"/>
      <c r="GVT19" s="383"/>
      <c r="GVU19" s="383"/>
      <c r="GVV19" s="383"/>
      <c r="GVW19" s="383"/>
      <c r="GVX19" s="383"/>
      <c r="GVY19" s="383"/>
      <c r="GVZ19" s="383"/>
      <c r="GWA19" s="383"/>
      <c r="GWB19" s="383"/>
      <c r="GWC19" s="383"/>
      <c r="GWD19" s="383"/>
      <c r="GWE19" s="383"/>
      <c r="GWF19" s="383"/>
      <c r="GWG19" s="383"/>
      <c r="GWH19" s="383"/>
      <c r="GWI19" s="383"/>
      <c r="GWJ19" s="383"/>
      <c r="GWK19" s="383"/>
      <c r="GWL19" s="383"/>
      <c r="GWM19" s="383"/>
      <c r="GWN19" s="383"/>
      <c r="GWO19" s="383"/>
      <c r="GWP19" s="383"/>
      <c r="GWQ19" s="383"/>
      <c r="GWR19" s="383"/>
      <c r="GWS19" s="383"/>
      <c r="GWT19" s="383"/>
      <c r="GWU19" s="383"/>
      <c r="GWV19" s="383"/>
      <c r="GWW19" s="383"/>
      <c r="GWX19" s="383"/>
      <c r="GWY19" s="383"/>
      <c r="GWZ19" s="383"/>
      <c r="GXA19" s="383"/>
      <c r="GXB19" s="383"/>
      <c r="GXC19" s="383"/>
      <c r="GXD19" s="383"/>
      <c r="GXE19" s="383"/>
      <c r="GXF19" s="383"/>
      <c r="GXG19" s="383"/>
      <c r="GXH19" s="383"/>
      <c r="GXI19" s="383"/>
      <c r="GXJ19" s="383"/>
      <c r="GXK19" s="383"/>
      <c r="GXL19" s="383"/>
      <c r="GXM19" s="383"/>
      <c r="GXN19" s="383"/>
      <c r="GXO19" s="383"/>
      <c r="GXP19" s="383"/>
      <c r="GXQ19" s="383"/>
      <c r="GXR19" s="383"/>
      <c r="GXS19" s="383"/>
      <c r="GXT19" s="383"/>
      <c r="GXU19" s="383"/>
      <c r="GXV19" s="383"/>
      <c r="GXW19" s="383"/>
      <c r="GXX19" s="383"/>
      <c r="GXY19" s="383"/>
      <c r="GXZ19" s="383"/>
      <c r="GYA19" s="383"/>
      <c r="GYB19" s="383"/>
      <c r="GYC19" s="383"/>
      <c r="GYD19" s="383"/>
      <c r="GYE19" s="383"/>
      <c r="GYF19" s="383"/>
      <c r="GYG19" s="383"/>
      <c r="GYH19" s="383"/>
      <c r="GYI19" s="383"/>
      <c r="GYJ19" s="383"/>
      <c r="GYK19" s="383"/>
      <c r="GYL19" s="383"/>
      <c r="GYM19" s="383"/>
      <c r="GYN19" s="383"/>
      <c r="GYO19" s="383"/>
      <c r="GYP19" s="383"/>
      <c r="GYQ19" s="383"/>
      <c r="GYR19" s="383"/>
      <c r="GYS19" s="383"/>
      <c r="GYT19" s="383"/>
      <c r="GYU19" s="383"/>
      <c r="GYV19" s="383"/>
      <c r="GYW19" s="383"/>
      <c r="GYX19" s="383"/>
      <c r="GYY19" s="383"/>
      <c r="GYZ19" s="383"/>
      <c r="GZA19" s="383"/>
      <c r="GZB19" s="383"/>
      <c r="GZC19" s="383"/>
      <c r="GZD19" s="383"/>
      <c r="GZE19" s="383"/>
      <c r="GZF19" s="383"/>
      <c r="GZG19" s="383"/>
      <c r="GZH19" s="383"/>
      <c r="GZI19" s="383"/>
      <c r="GZJ19" s="383"/>
      <c r="GZK19" s="383"/>
      <c r="GZL19" s="383"/>
      <c r="GZM19" s="383"/>
      <c r="GZN19" s="383"/>
      <c r="GZO19" s="383"/>
      <c r="GZP19" s="383"/>
      <c r="GZQ19" s="383"/>
      <c r="GZR19" s="383"/>
      <c r="GZS19" s="383"/>
      <c r="GZT19" s="383"/>
      <c r="GZU19" s="383"/>
      <c r="GZV19" s="383"/>
      <c r="GZW19" s="383"/>
      <c r="GZX19" s="383"/>
      <c r="GZY19" s="383"/>
      <c r="GZZ19" s="383"/>
      <c r="HAA19" s="383"/>
      <c r="HAB19" s="383"/>
      <c r="HAC19" s="383"/>
      <c r="HAD19" s="383"/>
      <c r="HAE19" s="383"/>
      <c r="HAF19" s="383"/>
      <c r="HAG19" s="383"/>
      <c r="HAH19" s="383"/>
      <c r="HAI19" s="383"/>
      <c r="HAJ19" s="383"/>
      <c r="HAK19" s="383"/>
      <c r="HAL19" s="383"/>
      <c r="HAM19" s="383"/>
      <c r="HAN19" s="383"/>
      <c r="HAO19" s="383"/>
      <c r="HAP19" s="383"/>
      <c r="HAQ19" s="383"/>
      <c r="HAR19" s="383"/>
      <c r="HAS19" s="383"/>
      <c r="HAT19" s="383"/>
      <c r="HAU19" s="383"/>
      <c r="HAV19" s="383"/>
      <c r="HAW19" s="383"/>
      <c r="HAX19" s="383"/>
      <c r="HAY19" s="383"/>
      <c r="HAZ19" s="383"/>
      <c r="HBA19" s="383"/>
      <c r="HBB19" s="383"/>
      <c r="HBC19" s="383"/>
      <c r="HBD19" s="383"/>
      <c r="HBE19" s="383"/>
      <c r="HBF19" s="383"/>
      <c r="HBG19" s="383"/>
      <c r="HBH19" s="383"/>
      <c r="HBI19" s="383"/>
      <c r="HBJ19" s="383"/>
      <c r="HBK19" s="383"/>
      <c r="HBL19" s="383"/>
      <c r="HBM19" s="383"/>
      <c r="HBN19" s="383"/>
      <c r="HBO19" s="383"/>
      <c r="HBP19" s="383"/>
      <c r="HBQ19" s="383"/>
      <c r="HBR19" s="383"/>
      <c r="HBS19" s="383"/>
      <c r="HBT19" s="383"/>
      <c r="HBU19" s="383"/>
      <c r="HBV19" s="383"/>
      <c r="HBW19" s="383"/>
      <c r="HBX19" s="383"/>
      <c r="HBY19" s="383"/>
      <c r="HBZ19" s="383"/>
      <c r="HCA19" s="383"/>
      <c r="HCB19" s="383"/>
      <c r="HCC19" s="383"/>
      <c r="HCD19" s="383"/>
      <c r="HCE19" s="383"/>
      <c r="HCF19" s="383"/>
      <c r="HCG19" s="383"/>
      <c r="HCH19" s="383"/>
      <c r="HCI19" s="383"/>
      <c r="HCJ19" s="383"/>
      <c r="HCK19" s="383"/>
      <c r="HCL19" s="383"/>
      <c r="HCM19" s="383"/>
      <c r="HCN19" s="383"/>
      <c r="HCO19" s="383"/>
      <c r="HCP19" s="383"/>
      <c r="HCQ19" s="383"/>
      <c r="HCR19" s="383"/>
      <c r="HCS19" s="383"/>
      <c r="HCT19" s="383"/>
      <c r="HCU19" s="383"/>
      <c r="HCV19" s="383"/>
      <c r="HCW19" s="383"/>
      <c r="HCX19" s="383"/>
      <c r="HCY19" s="383"/>
      <c r="HCZ19" s="383"/>
      <c r="HDA19" s="383"/>
      <c r="HDB19" s="383"/>
      <c r="HDC19" s="383"/>
      <c r="HDD19" s="383"/>
      <c r="HDE19" s="383"/>
      <c r="HDF19" s="383"/>
      <c r="HDG19" s="383"/>
      <c r="HDH19" s="383"/>
      <c r="HDI19" s="383"/>
      <c r="HDJ19" s="383"/>
      <c r="HDK19" s="383"/>
      <c r="HDL19" s="383"/>
      <c r="HDM19" s="383"/>
      <c r="HDN19" s="383"/>
      <c r="HDO19" s="383"/>
      <c r="HDP19" s="383"/>
      <c r="HDQ19" s="383"/>
      <c r="HDR19" s="383"/>
      <c r="HDS19" s="383"/>
      <c r="HDT19" s="383"/>
      <c r="HDU19" s="383"/>
      <c r="HDV19" s="383"/>
      <c r="HDW19" s="383"/>
      <c r="HDX19" s="383"/>
      <c r="HDY19" s="383"/>
      <c r="HDZ19" s="383"/>
      <c r="HEA19" s="383"/>
      <c r="HEB19" s="383"/>
      <c r="HEC19" s="383"/>
      <c r="HED19" s="383"/>
      <c r="HEE19" s="383"/>
      <c r="HEF19" s="383"/>
      <c r="HEG19" s="383"/>
      <c r="HEH19" s="383"/>
      <c r="HEI19" s="383"/>
      <c r="HEJ19" s="383"/>
      <c r="HEK19" s="383"/>
      <c r="HEL19" s="383"/>
      <c r="HEM19" s="383"/>
      <c r="HEN19" s="383"/>
      <c r="HEO19" s="383"/>
      <c r="HEP19" s="383"/>
      <c r="HEQ19" s="383"/>
      <c r="HER19" s="383"/>
      <c r="HES19" s="383"/>
      <c r="HET19" s="383"/>
      <c r="HEU19" s="383"/>
      <c r="HEV19" s="383"/>
      <c r="HEW19" s="383"/>
      <c r="HEX19" s="383"/>
      <c r="HEY19" s="383"/>
      <c r="HEZ19" s="383"/>
      <c r="HFA19" s="383"/>
      <c r="HFB19" s="383"/>
      <c r="HFC19" s="383"/>
      <c r="HFD19" s="383"/>
      <c r="HFE19" s="383"/>
      <c r="HFF19" s="383"/>
      <c r="HFG19" s="383"/>
      <c r="HFH19" s="383"/>
      <c r="HFI19" s="383"/>
      <c r="HFJ19" s="383"/>
      <c r="HFK19" s="383"/>
      <c r="HFL19" s="383"/>
      <c r="HFM19" s="383"/>
      <c r="HFN19" s="383"/>
      <c r="HFO19" s="383"/>
      <c r="HFP19" s="383"/>
      <c r="HFQ19" s="383"/>
      <c r="HFR19" s="383"/>
      <c r="HFS19" s="383"/>
      <c r="HFT19" s="383"/>
      <c r="HFU19" s="383"/>
      <c r="HFV19" s="383"/>
      <c r="HFW19" s="383"/>
      <c r="HFX19" s="383"/>
      <c r="HFY19" s="383"/>
      <c r="HFZ19" s="383"/>
      <c r="HGA19" s="383"/>
      <c r="HGB19" s="383"/>
      <c r="HGC19" s="383"/>
      <c r="HGD19" s="383"/>
      <c r="HGE19" s="383"/>
      <c r="HGF19" s="383"/>
      <c r="HGG19" s="383"/>
      <c r="HGH19" s="383"/>
      <c r="HGI19" s="383"/>
      <c r="HGJ19" s="383"/>
      <c r="HGK19" s="383"/>
      <c r="HGL19" s="383"/>
      <c r="HGM19" s="383"/>
      <c r="HGN19" s="383"/>
      <c r="HGO19" s="383"/>
      <c r="HGP19" s="383"/>
      <c r="HGQ19" s="383"/>
      <c r="HGR19" s="383"/>
      <c r="HGS19" s="383"/>
      <c r="HGT19" s="383"/>
      <c r="HGU19" s="383"/>
      <c r="HGV19" s="383"/>
      <c r="HGW19" s="383"/>
      <c r="HGX19" s="383"/>
      <c r="HGY19" s="383"/>
      <c r="HGZ19" s="383"/>
      <c r="HHA19" s="383"/>
      <c r="HHB19" s="383"/>
      <c r="HHC19" s="383"/>
      <c r="HHD19" s="383"/>
      <c r="HHE19" s="383"/>
      <c r="HHF19" s="383"/>
      <c r="HHG19" s="383"/>
      <c r="HHH19" s="383"/>
      <c r="HHI19" s="383"/>
      <c r="HHJ19" s="383"/>
      <c r="HHK19" s="383"/>
      <c r="HHL19" s="383"/>
      <c r="HHM19" s="383"/>
      <c r="HHN19" s="383"/>
      <c r="HHO19" s="383"/>
      <c r="HHP19" s="383"/>
      <c r="HHQ19" s="383"/>
      <c r="HHR19" s="383"/>
      <c r="HHS19" s="383"/>
      <c r="HHT19" s="383"/>
      <c r="HHU19" s="383"/>
      <c r="HHV19" s="383"/>
      <c r="HHW19" s="383"/>
      <c r="HHX19" s="383"/>
      <c r="HHY19" s="383"/>
      <c r="HHZ19" s="383"/>
      <c r="HIA19" s="383"/>
      <c r="HIB19" s="383"/>
      <c r="HIC19" s="383"/>
      <c r="HID19" s="383"/>
      <c r="HIE19" s="383"/>
      <c r="HIF19" s="383"/>
      <c r="HIG19" s="383"/>
      <c r="HIH19" s="383"/>
      <c r="HII19" s="383"/>
      <c r="HIJ19" s="383"/>
      <c r="HIK19" s="383"/>
      <c r="HIL19" s="383"/>
      <c r="HIM19" s="383"/>
      <c r="HIN19" s="383"/>
      <c r="HIO19" s="383"/>
      <c r="HIP19" s="383"/>
      <c r="HIQ19" s="383"/>
      <c r="HIR19" s="383"/>
      <c r="HIS19" s="383"/>
      <c r="HIT19" s="383"/>
      <c r="HIU19" s="383"/>
      <c r="HIV19" s="383"/>
      <c r="HIW19" s="383"/>
      <c r="HIX19" s="383"/>
      <c r="HIY19" s="383"/>
      <c r="HIZ19" s="383"/>
      <c r="HJA19" s="383"/>
      <c r="HJB19" s="383"/>
      <c r="HJC19" s="383"/>
      <c r="HJD19" s="383"/>
      <c r="HJE19" s="383"/>
      <c r="HJF19" s="383"/>
      <c r="HJG19" s="383"/>
      <c r="HJH19" s="383"/>
      <c r="HJI19" s="383"/>
      <c r="HJJ19" s="383"/>
      <c r="HJK19" s="383"/>
      <c r="HJL19" s="383"/>
      <c r="HJM19" s="383"/>
      <c r="HJN19" s="383"/>
      <c r="HJO19" s="383"/>
      <c r="HJP19" s="383"/>
      <c r="HJQ19" s="383"/>
      <c r="HJR19" s="383"/>
      <c r="HJS19" s="383"/>
      <c r="HJT19" s="383"/>
      <c r="HJU19" s="383"/>
      <c r="HJV19" s="383"/>
      <c r="HJW19" s="383"/>
      <c r="HJX19" s="383"/>
      <c r="HJY19" s="383"/>
      <c r="HJZ19" s="383"/>
      <c r="HKA19" s="383"/>
      <c r="HKB19" s="383"/>
      <c r="HKC19" s="383"/>
      <c r="HKD19" s="383"/>
      <c r="HKE19" s="383"/>
      <c r="HKF19" s="383"/>
      <c r="HKG19" s="383"/>
      <c r="HKH19" s="383"/>
      <c r="HKI19" s="383"/>
      <c r="HKJ19" s="383"/>
      <c r="HKK19" s="383"/>
      <c r="HKL19" s="383"/>
      <c r="HKM19" s="383"/>
      <c r="HKN19" s="383"/>
      <c r="HKO19" s="383"/>
      <c r="HKP19" s="383"/>
      <c r="HKQ19" s="383"/>
      <c r="HKR19" s="383"/>
      <c r="HKS19" s="383"/>
      <c r="HKT19" s="383"/>
      <c r="HKU19" s="383"/>
      <c r="HKV19" s="383"/>
      <c r="HKW19" s="383"/>
      <c r="HKX19" s="383"/>
      <c r="HKY19" s="383"/>
      <c r="HKZ19" s="383"/>
      <c r="HLA19" s="383"/>
      <c r="HLB19" s="383"/>
      <c r="HLC19" s="383"/>
      <c r="HLD19" s="383"/>
      <c r="HLE19" s="383"/>
      <c r="HLF19" s="383"/>
      <c r="HLG19" s="383"/>
      <c r="HLH19" s="383"/>
      <c r="HLI19" s="383"/>
      <c r="HLJ19" s="383"/>
      <c r="HLK19" s="383"/>
      <c r="HLL19" s="383"/>
      <c r="HLM19" s="383"/>
      <c r="HLN19" s="383"/>
      <c r="HLO19" s="383"/>
      <c r="HLP19" s="383"/>
      <c r="HLQ19" s="383"/>
      <c r="HLR19" s="383"/>
      <c r="HLS19" s="383"/>
      <c r="HLT19" s="383"/>
      <c r="HLU19" s="383"/>
      <c r="HLV19" s="383"/>
      <c r="HLW19" s="383"/>
      <c r="HLX19" s="383"/>
      <c r="HLY19" s="383"/>
      <c r="HLZ19" s="383"/>
      <c r="HMA19" s="383"/>
      <c r="HMB19" s="383"/>
      <c r="HMC19" s="383"/>
      <c r="HMD19" s="383"/>
      <c r="HME19" s="383"/>
      <c r="HMF19" s="383"/>
      <c r="HMG19" s="383"/>
      <c r="HMH19" s="383"/>
      <c r="HMI19" s="383"/>
      <c r="HMJ19" s="383"/>
      <c r="HMK19" s="383"/>
      <c r="HML19" s="383"/>
      <c r="HMM19" s="383"/>
      <c r="HMN19" s="383"/>
      <c r="HMO19" s="383"/>
      <c r="HMP19" s="383"/>
      <c r="HMQ19" s="383"/>
      <c r="HMR19" s="383"/>
      <c r="HMS19" s="383"/>
      <c r="HMT19" s="383"/>
      <c r="HMU19" s="383"/>
      <c r="HMV19" s="383"/>
      <c r="HMW19" s="383"/>
      <c r="HMX19" s="383"/>
      <c r="HMY19" s="383"/>
      <c r="HMZ19" s="383"/>
      <c r="HNA19" s="383"/>
      <c r="HNB19" s="383"/>
      <c r="HNC19" s="383"/>
      <c r="HND19" s="383"/>
      <c r="HNE19" s="383"/>
      <c r="HNF19" s="383"/>
      <c r="HNG19" s="383"/>
      <c r="HNH19" s="383"/>
      <c r="HNI19" s="383"/>
      <c r="HNJ19" s="383"/>
      <c r="HNK19" s="383"/>
      <c r="HNL19" s="383"/>
      <c r="HNM19" s="383"/>
      <c r="HNN19" s="383"/>
      <c r="HNO19" s="383"/>
      <c r="HNP19" s="383"/>
      <c r="HNQ19" s="383"/>
      <c r="HNR19" s="383"/>
      <c r="HNS19" s="383"/>
      <c r="HNT19" s="383"/>
      <c r="HNU19" s="383"/>
      <c r="HNV19" s="383"/>
      <c r="HNW19" s="383"/>
      <c r="HNX19" s="383"/>
      <c r="HNY19" s="383"/>
      <c r="HNZ19" s="383"/>
      <c r="HOA19" s="383"/>
      <c r="HOB19" s="383"/>
      <c r="HOC19" s="383"/>
      <c r="HOD19" s="383"/>
      <c r="HOE19" s="383"/>
      <c r="HOF19" s="383"/>
      <c r="HOG19" s="383"/>
      <c r="HOH19" s="383"/>
      <c r="HOI19" s="383"/>
      <c r="HOJ19" s="383"/>
      <c r="HOK19" s="383"/>
      <c r="HOL19" s="383"/>
      <c r="HOM19" s="383"/>
      <c r="HON19" s="383"/>
      <c r="HOO19" s="383"/>
      <c r="HOP19" s="383"/>
      <c r="HOQ19" s="383"/>
      <c r="HOR19" s="383"/>
      <c r="HOS19" s="383"/>
      <c r="HOT19" s="383"/>
      <c r="HOU19" s="383"/>
      <c r="HOV19" s="383"/>
      <c r="HOW19" s="383"/>
      <c r="HOX19" s="383"/>
      <c r="HOY19" s="383"/>
      <c r="HOZ19" s="383"/>
      <c r="HPA19" s="383"/>
      <c r="HPB19" s="383"/>
      <c r="HPC19" s="383"/>
      <c r="HPD19" s="383"/>
      <c r="HPE19" s="383"/>
      <c r="HPF19" s="383"/>
      <c r="HPG19" s="383"/>
      <c r="HPH19" s="383"/>
      <c r="HPI19" s="383"/>
      <c r="HPJ19" s="383"/>
      <c r="HPK19" s="383"/>
      <c r="HPL19" s="383"/>
      <c r="HPM19" s="383"/>
      <c r="HPN19" s="383"/>
      <c r="HPO19" s="383"/>
      <c r="HPP19" s="383"/>
      <c r="HPQ19" s="383"/>
      <c r="HPR19" s="383"/>
      <c r="HPS19" s="383"/>
      <c r="HPT19" s="383"/>
      <c r="HPU19" s="383"/>
      <c r="HPV19" s="383"/>
      <c r="HPW19" s="383"/>
      <c r="HPX19" s="383"/>
      <c r="HPY19" s="383"/>
      <c r="HPZ19" s="383"/>
      <c r="HQA19" s="383"/>
      <c r="HQB19" s="383"/>
      <c r="HQC19" s="383"/>
      <c r="HQD19" s="383"/>
      <c r="HQE19" s="383"/>
      <c r="HQF19" s="383"/>
      <c r="HQG19" s="383"/>
      <c r="HQH19" s="383"/>
      <c r="HQI19" s="383"/>
      <c r="HQJ19" s="383"/>
      <c r="HQK19" s="383"/>
      <c r="HQL19" s="383"/>
      <c r="HQM19" s="383"/>
      <c r="HQN19" s="383"/>
      <c r="HQO19" s="383"/>
      <c r="HQP19" s="383"/>
      <c r="HQQ19" s="383"/>
      <c r="HQR19" s="383"/>
      <c r="HQS19" s="383"/>
      <c r="HQT19" s="383"/>
      <c r="HQU19" s="383"/>
      <c r="HQV19" s="383"/>
      <c r="HQW19" s="383"/>
      <c r="HQX19" s="383"/>
      <c r="HQY19" s="383"/>
      <c r="HQZ19" s="383"/>
      <c r="HRA19" s="383"/>
      <c r="HRB19" s="383"/>
      <c r="HRC19" s="383"/>
      <c r="HRD19" s="383"/>
      <c r="HRE19" s="383"/>
      <c r="HRF19" s="383"/>
      <c r="HRG19" s="383"/>
      <c r="HRH19" s="383"/>
      <c r="HRI19" s="383"/>
      <c r="HRJ19" s="383"/>
      <c r="HRK19" s="383"/>
      <c r="HRL19" s="383"/>
      <c r="HRM19" s="383"/>
      <c r="HRN19" s="383"/>
      <c r="HRO19" s="383"/>
      <c r="HRP19" s="383"/>
      <c r="HRQ19" s="383"/>
      <c r="HRR19" s="383"/>
      <c r="HRS19" s="383"/>
      <c r="HRT19" s="383"/>
      <c r="HRU19" s="383"/>
      <c r="HRV19" s="383"/>
      <c r="HRW19" s="383"/>
      <c r="HRX19" s="383"/>
      <c r="HRY19" s="383"/>
      <c r="HRZ19" s="383"/>
      <c r="HSA19" s="383"/>
      <c r="HSB19" s="383"/>
      <c r="HSC19" s="383"/>
      <c r="HSD19" s="383"/>
      <c r="HSE19" s="383"/>
      <c r="HSF19" s="383"/>
      <c r="HSG19" s="383"/>
      <c r="HSH19" s="383"/>
      <c r="HSI19" s="383"/>
      <c r="HSJ19" s="383"/>
      <c r="HSK19" s="383"/>
      <c r="HSL19" s="383"/>
      <c r="HSM19" s="383"/>
      <c r="HSN19" s="383"/>
      <c r="HSO19" s="383"/>
      <c r="HSP19" s="383"/>
      <c r="HSQ19" s="383"/>
      <c r="HSR19" s="383"/>
      <c r="HSS19" s="383"/>
      <c r="HST19" s="383"/>
      <c r="HSU19" s="383"/>
      <c r="HSV19" s="383"/>
      <c r="HSW19" s="383"/>
      <c r="HSX19" s="383"/>
      <c r="HSY19" s="383"/>
      <c r="HSZ19" s="383"/>
      <c r="HTA19" s="383"/>
      <c r="HTB19" s="383"/>
      <c r="HTC19" s="383"/>
      <c r="HTD19" s="383"/>
      <c r="HTE19" s="383"/>
      <c r="HTF19" s="383"/>
      <c r="HTG19" s="383"/>
      <c r="HTH19" s="383"/>
      <c r="HTI19" s="383"/>
      <c r="HTJ19" s="383"/>
      <c r="HTK19" s="383"/>
      <c r="HTL19" s="383"/>
      <c r="HTM19" s="383"/>
      <c r="HTN19" s="383"/>
      <c r="HTO19" s="383"/>
      <c r="HTP19" s="383"/>
      <c r="HTQ19" s="383"/>
      <c r="HTR19" s="383"/>
      <c r="HTS19" s="383"/>
      <c r="HTT19" s="383"/>
      <c r="HTU19" s="383"/>
      <c r="HTV19" s="383"/>
      <c r="HTW19" s="383"/>
      <c r="HTX19" s="383"/>
      <c r="HTY19" s="383"/>
      <c r="HTZ19" s="383"/>
      <c r="HUA19" s="383"/>
      <c r="HUB19" s="383"/>
      <c r="HUC19" s="383"/>
      <c r="HUD19" s="383"/>
      <c r="HUE19" s="383"/>
      <c r="HUF19" s="383"/>
      <c r="HUG19" s="383"/>
      <c r="HUH19" s="383"/>
      <c r="HUI19" s="383"/>
      <c r="HUJ19" s="383"/>
      <c r="HUK19" s="383"/>
      <c r="HUL19" s="383"/>
      <c r="HUM19" s="383"/>
      <c r="HUN19" s="383"/>
      <c r="HUO19" s="383"/>
      <c r="HUP19" s="383"/>
      <c r="HUQ19" s="383"/>
      <c r="HUR19" s="383"/>
      <c r="HUS19" s="383"/>
      <c r="HUT19" s="383"/>
      <c r="HUU19" s="383"/>
      <c r="HUV19" s="383"/>
      <c r="HUW19" s="383"/>
      <c r="HUX19" s="383"/>
      <c r="HUY19" s="383"/>
      <c r="HUZ19" s="383"/>
      <c r="HVA19" s="383"/>
      <c r="HVB19" s="383"/>
      <c r="HVC19" s="383"/>
      <c r="HVD19" s="383"/>
      <c r="HVE19" s="383"/>
      <c r="HVF19" s="383"/>
      <c r="HVG19" s="383"/>
      <c r="HVH19" s="383"/>
      <c r="HVI19" s="383"/>
      <c r="HVJ19" s="383"/>
      <c r="HVK19" s="383"/>
      <c r="HVL19" s="383"/>
      <c r="HVM19" s="383"/>
      <c r="HVN19" s="383"/>
      <c r="HVO19" s="383"/>
      <c r="HVP19" s="383"/>
      <c r="HVQ19" s="383"/>
      <c r="HVR19" s="383"/>
      <c r="HVS19" s="383"/>
      <c r="HVT19" s="383"/>
      <c r="HVU19" s="383"/>
      <c r="HVV19" s="383"/>
      <c r="HVW19" s="383"/>
      <c r="HVX19" s="383"/>
      <c r="HVY19" s="383"/>
      <c r="HVZ19" s="383"/>
      <c r="HWA19" s="383"/>
      <c r="HWB19" s="383"/>
      <c r="HWC19" s="383"/>
      <c r="HWD19" s="383"/>
      <c r="HWE19" s="383"/>
      <c r="HWF19" s="383"/>
      <c r="HWG19" s="383"/>
      <c r="HWH19" s="383"/>
      <c r="HWI19" s="383"/>
      <c r="HWJ19" s="383"/>
      <c r="HWK19" s="383"/>
      <c r="HWL19" s="383"/>
      <c r="HWM19" s="383"/>
      <c r="HWN19" s="383"/>
      <c r="HWO19" s="383"/>
      <c r="HWP19" s="383"/>
      <c r="HWQ19" s="383"/>
      <c r="HWR19" s="383"/>
      <c r="HWS19" s="383"/>
      <c r="HWT19" s="383"/>
      <c r="HWU19" s="383"/>
      <c r="HWV19" s="383"/>
      <c r="HWW19" s="383"/>
      <c r="HWX19" s="383"/>
      <c r="HWY19" s="383"/>
      <c r="HWZ19" s="383"/>
      <c r="HXA19" s="383"/>
      <c r="HXB19" s="383"/>
      <c r="HXC19" s="383"/>
      <c r="HXD19" s="383"/>
      <c r="HXE19" s="383"/>
      <c r="HXF19" s="383"/>
      <c r="HXG19" s="383"/>
      <c r="HXH19" s="383"/>
      <c r="HXI19" s="383"/>
      <c r="HXJ19" s="383"/>
      <c r="HXK19" s="383"/>
      <c r="HXL19" s="383"/>
      <c r="HXM19" s="383"/>
      <c r="HXN19" s="383"/>
      <c r="HXO19" s="383"/>
      <c r="HXP19" s="383"/>
      <c r="HXQ19" s="383"/>
      <c r="HXR19" s="383"/>
      <c r="HXS19" s="383"/>
      <c r="HXT19" s="383"/>
      <c r="HXU19" s="383"/>
      <c r="HXV19" s="383"/>
      <c r="HXW19" s="383"/>
      <c r="HXX19" s="383"/>
      <c r="HXY19" s="383"/>
      <c r="HXZ19" s="383"/>
      <c r="HYA19" s="383"/>
      <c r="HYB19" s="383"/>
      <c r="HYC19" s="383"/>
      <c r="HYD19" s="383"/>
      <c r="HYE19" s="383"/>
      <c r="HYF19" s="383"/>
      <c r="HYG19" s="383"/>
      <c r="HYH19" s="383"/>
      <c r="HYI19" s="383"/>
      <c r="HYJ19" s="383"/>
      <c r="HYK19" s="383"/>
      <c r="HYL19" s="383"/>
      <c r="HYM19" s="383"/>
      <c r="HYN19" s="383"/>
      <c r="HYO19" s="383"/>
      <c r="HYP19" s="383"/>
      <c r="HYQ19" s="383"/>
      <c r="HYR19" s="383"/>
      <c r="HYS19" s="383"/>
      <c r="HYT19" s="383"/>
      <c r="HYU19" s="383"/>
      <c r="HYV19" s="383"/>
      <c r="HYW19" s="383"/>
      <c r="HYX19" s="383"/>
      <c r="HYY19" s="383"/>
      <c r="HYZ19" s="383"/>
      <c r="HZA19" s="383"/>
      <c r="HZB19" s="383"/>
      <c r="HZC19" s="383"/>
      <c r="HZD19" s="383"/>
      <c r="HZE19" s="383"/>
      <c r="HZF19" s="383"/>
      <c r="HZG19" s="383"/>
      <c r="HZH19" s="383"/>
      <c r="HZI19" s="383"/>
      <c r="HZJ19" s="383"/>
      <c r="HZK19" s="383"/>
      <c r="HZL19" s="383"/>
      <c r="HZM19" s="383"/>
      <c r="HZN19" s="383"/>
      <c r="HZO19" s="383"/>
      <c r="HZP19" s="383"/>
      <c r="HZQ19" s="383"/>
      <c r="HZR19" s="383"/>
      <c r="HZS19" s="383"/>
      <c r="HZT19" s="383"/>
      <c r="HZU19" s="383"/>
      <c r="HZV19" s="383"/>
      <c r="HZW19" s="383"/>
      <c r="HZX19" s="383"/>
      <c r="HZY19" s="383"/>
      <c r="HZZ19" s="383"/>
      <c r="IAA19" s="383"/>
      <c r="IAB19" s="383"/>
      <c r="IAC19" s="383"/>
      <c r="IAD19" s="383"/>
      <c r="IAE19" s="383"/>
      <c r="IAF19" s="383"/>
      <c r="IAG19" s="383"/>
      <c r="IAH19" s="383"/>
      <c r="IAI19" s="383"/>
      <c r="IAJ19" s="383"/>
      <c r="IAK19" s="383"/>
      <c r="IAL19" s="383"/>
      <c r="IAM19" s="383"/>
      <c r="IAN19" s="383"/>
      <c r="IAO19" s="383"/>
      <c r="IAP19" s="383"/>
      <c r="IAQ19" s="383"/>
      <c r="IAR19" s="383"/>
      <c r="IAS19" s="383"/>
      <c r="IAT19" s="383"/>
      <c r="IAU19" s="383"/>
      <c r="IAV19" s="383"/>
      <c r="IAW19" s="383"/>
      <c r="IAX19" s="383"/>
      <c r="IAY19" s="383"/>
      <c r="IAZ19" s="383"/>
      <c r="IBA19" s="383"/>
      <c r="IBB19" s="383"/>
      <c r="IBC19" s="383"/>
      <c r="IBD19" s="383"/>
      <c r="IBE19" s="383"/>
      <c r="IBF19" s="383"/>
      <c r="IBG19" s="383"/>
      <c r="IBH19" s="383"/>
      <c r="IBI19" s="383"/>
      <c r="IBJ19" s="383"/>
      <c r="IBK19" s="383"/>
      <c r="IBL19" s="383"/>
      <c r="IBM19" s="383"/>
      <c r="IBN19" s="383"/>
      <c r="IBO19" s="383"/>
      <c r="IBP19" s="383"/>
      <c r="IBQ19" s="383"/>
      <c r="IBR19" s="383"/>
      <c r="IBS19" s="383"/>
      <c r="IBT19" s="383"/>
      <c r="IBU19" s="383"/>
      <c r="IBV19" s="383"/>
      <c r="IBW19" s="383"/>
      <c r="IBX19" s="383"/>
      <c r="IBY19" s="383"/>
      <c r="IBZ19" s="383"/>
      <c r="ICA19" s="383"/>
      <c r="ICB19" s="383"/>
      <c r="ICC19" s="383"/>
      <c r="ICD19" s="383"/>
      <c r="ICE19" s="383"/>
      <c r="ICF19" s="383"/>
      <c r="ICG19" s="383"/>
      <c r="ICH19" s="383"/>
      <c r="ICI19" s="383"/>
      <c r="ICJ19" s="383"/>
      <c r="ICK19" s="383"/>
      <c r="ICL19" s="383"/>
      <c r="ICM19" s="383"/>
      <c r="ICN19" s="383"/>
      <c r="ICO19" s="383"/>
      <c r="ICP19" s="383"/>
      <c r="ICQ19" s="383"/>
      <c r="ICR19" s="383"/>
      <c r="ICS19" s="383"/>
      <c r="ICT19" s="383"/>
      <c r="ICU19" s="383"/>
      <c r="ICV19" s="383"/>
      <c r="ICW19" s="383"/>
      <c r="ICX19" s="383"/>
      <c r="ICY19" s="383"/>
      <c r="ICZ19" s="383"/>
      <c r="IDA19" s="383"/>
      <c r="IDB19" s="383"/>
      <c r="IDC19" s="383"/>
      <c r="IDD19" s="383"/>
      <c r="IDE19" s="383"/>
      <c r="IDF19" s="383"/>
      <c r="IDG19" s="383"/>
      <c r="IDH19" s="383"/>
      <c r="IDI19" s="383"/>
      <c r="IDJ19" s="383"/>
      <c r="IDK19" s="383"/>
      <c r="IDL19" s="383"/>
      <c r="IDM19" s="383"/>
      <c r="IDN19" s="383"/>
      <c r="IDO19" s="383"/>
      <c r="IDP19" s="383"/>
      <c r="IDQ19" s="383"/>
      <c r="IDR19" s="383"/>
      <c r="IDS19" s="383"/>
      <c r="IDT19" s="383"/>
      <c r="IDU19" s="383"/>
      <c r="IDV19" s="383"/>
      <c r="IDW19" s="383"/>
      <c r="IDX19" s="383"/>
      <c r="IDY19" s="383"/>
      <c r="IDZ19" s="383"/>
      <c r="IEA19" s="383"/>
      <c r="IEB19" s="383"/>
      <c r="IEC19" s="383"/>
      <c r="IED19" s="383"/>
      <c r="IEE19" s="383"/>
      <c r="IEF19" s="383"/>
      <c r="IEG19" s="383"/>
      <c r="IEH19" s="383"/>
      <c r="IEI19" s="383"/>
      <c r="IEJ19" s="383"/>
      <c r="IEK19" s="383"/>
      <c r="IEL19" s="383"/>
      <c r="IEM19" s="383"/>
      <c r="IEN19" s="383"/>
      <c r="IEO19" s="383"/>
      <c r="IEP19" s="383"/>
      <c r="IEQ19" s="383"/>
      <c r="IER19" s="383"/>
      <c r="IES19" s="383"/>
      <c r="IET19" s="383"/>
      <c r="IEU19" s="383"/>
      <c r="IEV19" s="383"/>
      <c r="IEW19" s="383"/>
      <c r="IEX19" s="383"/>
      <c r="IEY19" s="383"/>
      <c r="IEZ19" s="383"/>
      <c r="IFA19" s="383"/>
      <c r="IFB19" s="383"/>
      <c r="IFC19" s="383"/>
      <c r="IFD19" s="383"/>
      <c r="IFE19" s="383"/>
      <c r="IFF19" s="383"/>
      <c r="IFG19" s="383"/>
      <c r="IFH19" s="383"/>
      <c r="IFI19" s="383"/>
      <c r="IFJ19" s="383"/>
      <c r="IFK19" s="383"/>
      <c r="IFL19" s="383"/>
      <c r="IFM19" s="383"/>
      <c r="IFN19" s="383"/>
      <c r="IFO19" s="383"/>
      <c r="IFP19" s="383"/>
      <c r="IFQ19" s="383"/>
      <c r="IFR19" s="383"/>
      <c r="IFS19" s="383"/>
      <c r="IFT19" s="383"/>
      <c r="IFU19" s="383"/>
      <c r="IFV19" s="383"/>
      <c r="IFW19" s="383"/>
      <c r="IFX19" s="383"/>
      <c r="IFY19" s="383"/>
      <c r="IFZ19" s="383"/>
      <c r="IGA19" s="383"/>
      <c r="IGB19" s="383"/>
      <c r="IGC19" s="383"/>
      <c r="IGD19" s="383"/>
      <c r="IGE19" s="383"/>
      <c r="IGF19" s="383"/>
      <c r="IGG19" s="383"/>
      <c r="IGH19" s="383"/>
      <c r="IGI19" s="383"/>
      <c r="IGJ19" s="383"/>
      <c r="IGK19" s="383"/>
      <c r="IGL19" s="383"/>
      <c r="IGM19" s="383"/>
      <c r="IGN19" s="383"/>
      <c r="IGO19" s="383"/>
      <c r="IGP19" s="383"/>
      <c r="IGQ19" s="383"/>
      <c r="IGR19" s="383"/>
      <c r="IGS19" s="383"/>
      <c r="IGT19" s="383"/>
      <c r="IGU19" s="383"/>
      <c r="IGV19" s="383"/>
      <c r="IGW19" s="383"/>
      <c r="IGX19" s="383"/>
      <c r="IGY19" s="383"/>
      <c r="IGZ19" s="383"/>
      <c r="IHA19" s="383"/>
      <c r="IHB19" s="383"/>
      <c r="IHC19" s="383"/>
      <c r="IHD19" s="383"/>
      <c r="IHE19" s="383"/>
      <c r="IHF19" s="383"/>
      <c r="IHG19" s="383"/>
      <c r="IHH19" s="383"/>
      <c r="IHI19" s="383"/>
      <c r="IHJ19" s="383"/>
      <c r="IHK19" s="383"/>
      <c r="IHL19" s="383"/>
      <c r="IHM19" s="383"/>
      <c r="IHN19" s="383"/>
      <c r="IHO19" s="383"/>
      <c r="IHP19" s="383"/>
      <c r="IHQ19" s="383"/>
      <c r="IHR19" s="383"/>
      <c r="IHS19" s="383"/>
      <c r="IHT19" s="383"/>
      <c r="IHU19" s="383"/>
      <c r="IHV19" s="383"/>
      <c r="IHW19" s="383"/>
      <c r="IHX19" s="383"/>
      <c r="IHY19" s="383"/>
      <c r="IHZ19" s="383"/>
      <c r="IIA19" s="383"/>
      <c r="IIB19" s="383"/>
      <c r="IIC19" s="383"/>
      <c r="IID19" s="383"/>
      <c r="IIE19" s="383"/>
      <c r="IIF19" s="383"/>
      <c r="IIG19" s="383"/>
      <c r="IIH19" s="383"/>
      <c r="III19" s="383"/>
      <c r="IIJ19" s="383"/>
      <c r="IIK19" s="383"/>
      <c r="IIL19" s="383"/>
      <c r="IIM19" s="383"/>
      <c r="IIN19" s="383"/>
      <c r="IIO19" s="383"/>
      <c r="IIP19" s="383"/>
      <c r="IIQ19" s="383"/>
      <c r="IIR19" s="383"/>
      <c r="IIS19" s="383"/>
      <c r="IIT19" s="383"/>
      <c r="IIU19" s="383"/>
      <c r="IIV19" s="383"/>
      <c r="IIW19" s="383"/>
      <c r="IIX19" s="383"/>
      <c r="IIY19" s="383"/>
      <c r="IIZ19" s="383"/>
      <c r="IJA19" s="383"/>
      <c r="IJB19" s="383"/>
      <c r="IJC19" s="383"/>
      <c r="IJD19" s="383"/>
      <c r="IJE19" s="383"/>
      <c r="IJF19" s="383"/>
      <c r="IJG19" s="383"/>
      <c r="IJH19" s="383"/>
      <c r="IJI19" s="383"/>
      <c r="IJJ19" s="383"/>
      <c r="IJK19" s="383"/>
      <c r="IJL19" s="383"/>
      <c r="IJM19" s="383"/>
      <c r="IJN19" s="383"/>
      <c r="IJO19" s="383"/>
      <c r="IJP19" s="383"/>
      <c r="IJQ19" s="383"/>
      <c r="IJR19" s="383"/>
      <c r="IJS19" s="383"/>
      <c r="IJT19" s="383"/>
      <c r="IJU19" s="383"/>
      <c r="IJV19" s="383"/>
      <c r="IJW19" s="383"/>
      <c r="IJX19" s="383"/>
      <c r="IJY19" s="383"/>
      <c r="IJZ19" s="383"/>
      <c r="IKA19" s="383"/>
      <c r="IKB19" s="383"/>
      <c r="IKC19" s="383"/>
      <c r="IKD19" s="383"/>
      <c r="IKE19" s="383"/>
      <c r="IKF19" s="383"/>
      <c r="IKG19" s="383"/>
      <c r="IKH19" s="383"/>
      <c r="IKI19" s="383"/>
      <c r="IKJ19" s="383"/>
      <c r="IKK19" s="383"/>
      <c r="IKL19" s="383"/>
      <c r="IKM19" s="383"/>
      <c r="IKN19" s="383"/>
      <c r="IKO19" s="383"/>
      <c r="IKP19" s="383"/>
      <c r="IKQ19" s="383"/>
      <c r="IKR19" s="383"/>
      <c r="IKS19" s="383"/>
      <c r="IKT19" s="383"/>
      <c r="IKU19" s="383"/>
      <c r="IKV19" s="383"/>
      <c r="IKW19" s="383"/>
      <c r="IKX19" s="383"/>
      <c r="IKY19" s="383"/>
      <c r="IKZ19" s="383"/>
      <c r="ILA19" s="383"/>
      <c r="ILB19" s="383"/>
      <c r="ILC19" s="383"/>
      <c r="ILD19" s="383"/>
      <c r="ILE19" s="383"/>
      <c r="ILF19" s="383"/>
      <c r="ILG19" s="383"/>
      <c r="ILH19" s="383"/>
      <c r="ILI19" s="383"/>
      <c r="ILJ19" s="383"/>
      <c r="ILK19" s="383"/>
      <c r="ILL19" s="383"/>
      <c r="ILM19" s="383"/>
      <c r="ILN19" s="383"/>
      <c r="ILO19" s="383"/>
      <c r="ILP19" s="383"/>
      <c r="ILQ19" s="383"/>
      <c r="ILR19" s="383"/>
      <c r="ILS19" s="383"/>
      <c r="ILT19" s="383"/>
      <c r="ILU19" s="383"/>
      <c r="ILV19" s="383"/>
      <c r="ILW19" s="383"/>
      <c r="ILX19" s="383"/>
      <c r="ILY19" s="383"/>
      <c r="ILZ19" s="383"/>
      <c r="IMA19" s="383"/>
      <c r="IMB19" s="383"/>
      <c r="IMC19" s="383"/>
      <c r="IMD19" s="383"/>
      <c r="IME19" s="383"/>
      <c r="IMF19" s="383"/>
      <c r="IMG19" s="383"/>
      <c r="IMH19" s="383"/>
      <c r="IMI19" s="383"/>
      <c r="IMJ19" s="383"/>
      <c r="IMK19" s="383"/>
      <c r="IML19" s="383"/>
      <c r="IMM19" s="383"/>
      <c r="IMN19" s="383"/>
      <c r="IMO19" s="383"/>
      <c r="IMP19" s="383"/>
      <c r="IMQ19" s="383"/>
      <c r="IMR19" s="383"/>
      <c r="IMS19" s="383"/>
      <c r="IMT19" s="383"/>
      <c r="IMU19" s="383"/>
      <c r="IMV19" s="383"/>
      <c r="IMW19" s="383"/>
      <c r="IMX19" s="383"/>
      <c r="IMY19" s="383"/>
      <c r="IMZ19" s="383"/>
      <c r="INA19" s="383"/>
      <c r="INB19" s="383"/>
      <c r="INC19" s="383"/>
      <c r="IND19" s="383"/>
      <c r="INE19" s="383"/>
      <c r="INF19" s="383"/>
      <c r="ING19" s="383"/>
      <c r="INH19" s="383"/>
      <c r="INI19" s="383"/>
      <c r="INJ19" s="383"/>
      <c r="INK19" s="383"/>
      <c r="INL19" s="383"/>
      <c r="INM19" s="383"/>
      <c r="INN19" s="383"/>
      <c r="INO19" s="383"/>
      <c r="INP19" s="383"/>
      <c r="INQ19" s="383"/>
      <c r="INR19" s="383"/>
      <c r="INS19" s="383"/>
      <c r="INT19" s="383"/>
      <c r="INU19" s="383"/>
      <c r="INV19" s="383"/>
      <c r="INW19" s="383"/>
      <c r="INX19" s="383"/>
      <c r="INY19" s="383"/>
      <c r="INZ19" s="383"/>
      <c r="IOA19" s="383"/>
      <c r="IOB19" s="383"/>
      <c r="IOC19" s="383"/>
      <c r="IOD19" s="383"/>
      <c r="IOE19" s="383"/>
      <c r="IOF19" s="383"/>
      <c r="IOG19" s="383"/>
      <c r="IOH19" s="383"/>
      <c r="IOI19" s="383"/>
      <c r="IOJ19" s="383"/>
      <c r="IOK19" s="383"/>
      <c r="IOL19" s="383"/>
      <c r="IOM19" s="383"/>
      <c r="ION19" s="383"/>
      <c r="IOO19" s="383"/>
      <c r="IOP19" s="383"/>
      <c r="IOQ19" s="383"/>
      <c r="IOR19" s="383"/>
      <c r="IOS19" s="383"/>
      <c r="IOT19" s="383"/>
      <c r="IOU19" s="383"/>
      <c r="IOV19" s="383"/>
      <c r="IOW19" s="383"/>
      <c r="IOX19" s="383"/>
      <c r="IOY19" s="383"/>
      <c r="IOZ19" s="383"/>
      <c r="IPA19" s="383"/>
      <c r="IPB19" s="383"/>
      <c r="IPC19" s="383"/>
      <c r="IPD19" s="383"/>
      <c r="IPE19" s="383"/>
      <c r="IPF19" s="383"/>
      <c r="IPG19" s="383"/>
      <c r="IPH19" s="383"/>
      <c r="IPI19" s="383"/>
      <c r="IPJ19" s="383"/>
      <c r="IPK19" s="383"/>
      <c r="IPL19" s="383"/>
      <c r="IPM19" s="383"/>
      <c r="IPN19" s="383"/>
      <c r="IPO19" s="383"/>
      <c r="IPP19" s="383"/>
      <c r="IPQ19" s="383"/>
      <c r="IPR19" s="383"/>
      <c r="IPS19" s="383"/>
      <c r="IPT19" s="383"/>
      <c r="IPU19" s="383"/>
      <c r="IPV19" s="383"/>
      <c r="IPW19" s="383"/>
      <c r="IPX19" s="383"/>
      <c r="IPY19" s="383"/>
      <c r="IPZ19" s="383"/>
      <c r="IQA19" s="383"/>
      <c r="IQB19" s="383"/>
      <c r="IQC19" s="383"/>
      <c r="IQD19" s="383"/>
      <c r="IQE19" s="383"/>
      <c r="IQF19" s="383"/>
      <c r="IQG19" s="383"/>
      <c r="IQH19" s="383"/>
      <c r="IQI19" s="383"/>
      <c r="IQJ19" s="383"/>
      <c r="IQK19" s="383"/>
      <c r="IQL19" s="383"/>
      <c r="IQM19" s="383"/>
      <c r="IQN19" s="383"/>
      <c r="IQO19" s="383"/>
      <c r="IQP19" s="383"/>
      <c r="IQQ19" s="383"/>
      <c r="IQR19" s="383"/>
      <c r="IQS19" s="383"/>
      <c r="IQT19" s="383"/>
      <c r="IQU19" s="383"/>
      <c r="IQV19" s="383"/>
      <c r="IQW19" s="383"/>
      <c r="IQX19" s="383"/>
      <c r="IQY19" s="383"/>
      <c r="IQZ19" s="383"/>
      <c r="IRA19" s="383"/>
      <c r="IRB19" s="383"/>
      <c r="IRC19" s="383"/>
      <c r="IRD19" s="383"/>
      <c r="IRE19" s="383"/>
      <c r="IRF19" s="383"/>
      <c r="IRG19" s="383"/>
      <c r="IRH19" s="383"/>
      <c r="IRI19" s="383"/>
      <c r="IRJ19" s="383"/>
      <c r="IRK19" s="383"/>
      <c r="IRL19" s="383"/>
      <c r="IRM19" s="383"/>
      <c r="IRN19" s="383"/>
      <c r="IRO19" s="383"/>
      <c r="IRP19" s="383"/>
      <c r="IRQ19" s="383"/>
      <c r="IRR19" s="383"/>
      <c r="IRS19" s="383"/>
      <c r="IRT19" s="383"/>
      <c r="IRU19" s="383"/>
      <c r="IRV19" s="383"/>
      <c r="IRW19" s="383"/>
      <c r="IRX19" s="383"/>
      <c r="IRY19" s="383"/>
      <c r="IRZ19" s="383"/>
      <c r="ISA19" s="383"/>
      <c r="ISB19" s="383"/>
      <c r="ISC19" s="383"/>
      <c r="ISD19" s="383"/>
      <c r="ISE19" s="383"/>
      <c r="ISF19" s="383"/>
      <c r="ISG19" s="383"/>
      <c r="ISH19" s="383"/>
      <c r="ISI19" s="383"/>
      <c r="ISJ19" s="383"/>
      <c r="ISK19" s="383"/>
      <c r="ISL19" s="383"/>
      <c r="ISM19" s="383"/>
      <c r="ISN19" s="383"/>
      <c r="ISO19" s="383"/>
      <c r="ISP19" s="383"/>
      <c r="ISQ19" s="383"/>
      <c r="ISR19" s="383"/>
      <c r="ISS19" s="383"/>
      <c r="IST19" s="383"/>
      <c r="ISU19" s="383"/>
      <c r="ISV19" s="383"/>
      <c r="ISW19" s="383"/>
      <c r="ISX19" s="383"/>
      <c r="ISY19" s="383"/>
      <c r="ISZ19" s="383"/>
      <c r="ITA19" s="383"/>
      <c r="ITB19" s="383"/>
      <c r="ITC19" s="383"/>
      <c r="ITD19" s="383"/>
      <c r="ITE19" s="383"/>
      <c r="ITF19" s="383"/>
      <c r="ITG19" s="383"/>
      <c r="ITH19" s="383"/>
      <c r="ITI19" s="383"/>
      <c r="ITJ19" s="383"/>
      <c r="ITK19" s="383"/>
      <c r="ITL19" s="383"/>
      <c r="ITM19" s="383"/>
      <c r="ITN19" s="383"/>
      <c r="ITO19" s="383"/>
      <c r="ITP19" s="383"/>
      <c r="ITQ19" s="383"/>
      <c r="ITR19" s="383"/>
      <c r="ITS19" s="383"/>
      <c r="ITT19" s="383"/>
      <c r="ITU19" s="383"/>
      <c r="ITV19" s="383"/>
      <c r="ITW19" s="383"/>
      <c r="ITX19" s="383"/>
      <c r="ITY19" s="383"/>
      <c r="ITZ19" s="383"/>
      <c r="IUA19" s="383"/>
      <c r="IUB19" s="383"/>
      <c r="IUC19" s="383"/>
      <c r="IUD19" s="383"/>
      <c r="IUE19" s="383"/>
      <c r="IUF19" s="383"/>
      <c r="IUG19" s="383"/>
      <c r="IUH19" s="383"/>
      <c r="IUI19" s="383"/>
      <c r="IUJ19" s="383"/>
      <c r="IUK19" s="383"/>
      <c r="IUL19" s="383"/>
      <c r="IUM19" s="383"/>
      <c r="IUN19" s="383"/>
      <c r="IUO19" s="383"/>
      <c r="IUP19" s="383"/>
      <c r="IUQ19" s="383"/>
      <c r="IUR19" s="383"/>
      <c r="IUS19" s="383"/>
      <c r="IUT19" s="383"/>
      <c r="IUU19" s="383"/>
      <c r="IUV19" s="383"/>
      <c r="IUW19" s="383"/>
      <c r="IUX19" s="383"/>
      <c r="IUY19" s="383"/>
      <c r="IUZ19" s="383"/>
      <c r="IVA19" s="383"/>
      <c r="IVB19" s="383"/>
      <c r="IVC19" s="383"/>
      <c r="IVD19" s="383"/>
      <c r="IVE19" s="383"/>
      <c r="IVF19" s="383"/>
      <c r="IVG19" s="383"/>
      <c r="IVH19" s="383"/>
      <c r="IVI19" s="383"/>
      <c r="IVJ19" s="383"/>
      <c r="IVK19" s="383"/>
      <c r="IVL19" s="383"/>
      <c r="IVM19" s="383"/>
      <c r="IVN19" s="383"/>
      <c r="IVO19" s="383"/>
      <c r="IVP19" s="383"/>
      <c r="IVQ19" s="383"/>
      <c r="IVR19" s="383"/>
      <c r="IVS19" s="383"/>
      <c r="IVT19" s="383"/>
      <c r="IVU19" s="383"/>
      <c r="IVV19" s="383"/>
      <c r="IVW19" s="383"/>
      <c r="IVX19" s="383"/>
      <c r="IVY19" s="383"/>
      <c r="IVZ19" s="383"/>
      <c r="IWA19" s="383"/>
      <c r="IWB19" s="383"/>
      <c r="IWC19" s="383"/>
      <c r="IWD19" s="383"/>
      <c r="IWE19" s="383"/>
      <c r="IWF19" s="383"/>
      <c r="IWG19" s="383"/>
      <c r="IWH19" s="383"/>
      <c r="IWI19" s="383"/>
      <c r="IWJ19" s="383"/>
      <c r="IWK19" s="383"/>
      <c r="IWL19" s="383"/>
      <c r="IWM19" s="383"/>
      <c r="IWN19" s="383"/>
      <c r="IWO19" s="383"/>
      <c r="IWP19" s="383"/>
      <c r="IWQ19" s="383"/>
      <c r="IWR19" s="383"/>
      <c r="IWS19" s="383"/>
      <c r="IWT19" s="383"/>
      <c r="IWU19" s="383"/>
      <c r="IWV19" s="383"/>
      <c r="IWW19" s="383"/>
      <c r="IWX19" s="383"/>
      <c r="IWY19" s="383"/>
      <c r="IWZ19" s="383"/>
      <c r="IXA19" s="383"/>
      <c r="IXB19" s="383"/>
      <c r="IXC19" s="383"/>
      <c r="IXD19" s="383"/>
      <c r="IXE19" s="383"/>
      <c r="IXF19" s="383"/>
      <c r="IXG19" s="383"/>
      <c r="IXH19" s="383"/>
      <c r="IXI19" s="383"/>
      <c r="IXJ19" s="383"/>
      <c r="IXK19" s="383"/>
      <c r="IXL19" s="383"/>
      <c r="IXM19" s="383"/>
      <c r="IXN19" s="383"/>
      <c r="IXO19" s="383"/>
      <c r="IXP19" s="383"/>
      <c r="IXQ19" s="383"/>
      <c r="IXR19" s="383"/>
      <c r="IXS19" s="383"/>
      <c r="IXT19" s="383"/>
      <c r="IXU19" s="383"/>
      <c r="IXV19" s="383"/>
      <c r="IXW19" s="383"/>
      <c r="IXX19" s="383"/>
      <c r="IXY19" s="383"/>
      <c r="IXZ19" s="383"/>
      <c r="IYA19" s="383"/>
      <c r="IYB19" s="383"/>
      <c r="IYC19" s="383"/>
      <c r="IYD19" s="383"/>
      <c r="IYE19" s="383"/>
      <c r="IYF19" s="383"/>
      <c r="IYG19" s="383"/>
      <c r="IYH19" s="383"/>
      <c r="IYI19" s="383"/>
      <c r="IYJ19" s="383"/>
      <c r="IYK19" s="383"/>
      <c r="IYL19" s="383"/>
      <c r="IYM19" s="383"/>
      <c r="IYN19" s="383"/>
      <c r="IYO19" s="383"/>
      <c r="IYP19" s="383"/>
      <c r="IYQ19" s="383"/>
      <c r="IYR19" s="383"/>
      <c r="IYS19" s="383"/>
      <c r="IYT19" s="383"/>
      <c r="IYU19" s="383"/>
      <c r="IYV19" s="383"/>
      <c r="IYW19" s="383"/>
      <c r="IYX19" s="383"/>
      <c r="IYY19" s="383"/>
      <c r="IYZ19" s="383"/>
      <c r="IZA19" s="383"/>
      <c r="IZB19" s="383"/>
      <c r="IZC19" s="383"/>
      <c r="IZD19" s="383"/>
      <c r="IZE19" s="383"/>
      <c r="IZF19" s="383"/>
      <c r="IZG19" s="383"/>
      <c r="IZH19" s="383"/>
      <c r="IZI19" s="383"/>
      <c r="IZJ19" s="383"/>
      <c r="IZK19" s="383"/>
      <c r="IZL19" s="383"/>
      <c r="IZM19" s="383"/>
      <c r="IZN19" s="383"/>
      <c r="IZO19" s="383"/>
      <c r="IZP19" s="383"/>
      <c r="IZQ19" s="383"/>
      <c r="IZR19" s="383"/>
      <c r="IZS19" s="383"/>
      <c r="IZT19" s="383"/>
      <c r="IZU19" s="383"/>
      <c r="IZV19" s="383"/>
      <c r="IZW19" s="383"/>
      <c r="IZX19" s="383"/>
      <c r="IZY19" s="383"/>
      <c r="IZZ19" s="383"/>
      <c r="JAA19" s="383"/>
      <c r="JAB19" s="383"/>
      <c r="JAC19" s="383"/>
      <c r="JAD19" s="383"/>
      <c r="JAE19" s="383"/>
      <c r="JAF19" s="383"/>
      <c r="JAG19" s="383"/>
      <c r="JAH19" s="383"/>
      <c r="JAI19" s="383"/>
      <c r="JAJ19" s="383"/>
      <c r="JAK19" s="383"/>
      <c r="JAL19" s="383"/>
      <c r="JAM19" s="383"/>
      <c r="JAN19" s="383"/>
      <c r="JAO19" s="383"/>
      <c r="JAP19" s="383"/>
      <c r="JAQ19" s="383"/>
      <c r="JAR19" s="383"/>
      <c r="JAS19" s="383"/>
      <c r="JAT19" s="383"/>
      <c r="JAU19" s="383"/>
      <c r="JAV19" s="383"/>
      <c r="JAW19" s="383"/>
      <c r="JAX19" s="383"/>
      <c r="JAY19" s="383"/>
      <c r="JAZ19" s="383"/>
      <c r="JBA19" s="383"/>
      <c r="JBB19" s="383"/>
      <c r="JBC19" s="383"/>
      <c r="JBD19" s="383"/>
      <c r="JBE19" s="383"/>
      <c r="JBF19" s="383"/>
      <c r="JBG19" s="383"/>
      <c r="JBH19" s="383"/>
      <c r="JBI19" s="383"/>
      <c r="JBJ19" s="383"/>
      <c r="JBK19" s="383"/>
      <c r="JBL19" s="383"/>
      <c r="JBM19" s="383"/>
      <c r="JBN19" s="383"/>
      <c r="JBO19" s="383"/>
      <c r="JBP19" s="383"/>
      <c r="JBQ19" s="383"/>
      <c r="JBR19" s="383"/>
      <c r="JBS19" s="383"/>
      <c r="JBT19" s="383"/>
      <c r="JBU19" s="383"/>
      <c r="JBV19" s="383"/>
      <c r="JBW19" s="383"/>
      <c r="JBX19" s="383"/>
      <c r="JBY19" s="383"/>
      <c r="JBZ19" s="383"/>
      <c r="JCA19" s="383"/>
      <c r="JCB19" s="383"/>
      <c r="JCC19" s="383"/>
      <c r="JCD19" s="383"/>
      <c r="JCE19" s="383"/>
      <c r="JCF19" s="383"/>
      <c r="JCG19" s="383"/>
      <c r="JCH19" s="383"/>
      <c r="JCI19" s="383"/>
      <c r="JCJ19" s="383"/>
      <c r="JCK19" s="383"/>
      <c r="JCL19" s="383"/>
      <c r="JCM19" s="383"/>
      <c r="JCN19" s="383"/>
      <c r="JCO19" s="383"/>
      <c r="JCP19" s="383"/>
      <c r="JCQ19" s="383"/>
      <c r="JCR19" s="383"/>
      <c r="JCS19" s="383"/>
      <c r="JCT19" s="383"/>
      <c r="JCU19" s="383"/>
      <c r="JCV19" s="383"/>
      <c r="JCW19" s="383"/>
      <c r="JCX19" s="383"/>
      <c r="JCY19" s="383"/>
      <c r="JCZ19" s="383"/>
      <c r="JDA19" s="383"/>
      <c r="JDB19" s="383"/>
      <c r="JDC19" s="383"/>
      <c r="JDD19" s="383"/>
      <c r="JDE19" s="383"/>
      <c r="JDF19" s="383"/>
      <c r="JDG19" s="383"/>
      <c r="JDH19" s="383"/>
      <c r="JDI19" s="383"/>
      <c r="JDJ19" s="383"/>
      <c r="JDK19" s="383"/>
      <c r="JDL19" s="383"/>
      <c r="JDM19" s="383"/>
      <c r="JDN19" s="383"/>
      <c r="JDO19" s="383"/>
      <c r="JDP19" s="383"/>
      <c r="JDQ19" s="383"/>
      <c r="JDR19" s="383"/>
      <c r="JDS19" s="383"/>
      <c r="JDT19" s="383"/>
      <c r="JDU19" s="383"/>
      <c r="JDV19" s="383"/>
      <c r="JDW19" s="383"/>
      <c r="JDX19" s="383"/>
      <c r="JDY19" s="383"/>
      <c r="JDZ19" s="383"/>
      <c r="JEA19" s="383"/>
      <c r="JEB19" s="383"/>
      <c r="JEC19" s="383"/>
      <c r="JED19" s="383"/>
      <c r="JEE19" s="383"/>
      <c r="JEF19" s="383"/>
      <c r="JEG19" s="383"/>
      <c r="JEH19" s="383"/>
      <c r="JEI19" s="383"/>
      <c r="JEJ19" s="383"/>
      <c r="JEK19" s="383"/>
      <c r="JEL19" s="383"/>
      <c r="JEM19" s="383"/>
      <c r="JEN19" s="383"/>
      <c r="JEO19" s="383"/>
      <c r="JEP19" s="383"/>
      <c r="JEQ19" s="383"/>
      <c r="JER19" s="383"/>
      <c r="JES19" s="383"/>
      <c r="JET19" s="383"/>
      <c r="JEU19" s="383"/>
      <c r="JEV19" s="383"/>
      <c r="JEW19" s="383"/>
      <c r="JEX19" s="383"/>
      <c r="JEY19" s="383"/>
      <c r="JEZ19" s="383"/>
      <c r="JFA19" s="383"/>
      <c r="JFB19" s="383"/>
      <c r="JFC19" s="383"/>
      <c r="JFD19" s="383"/>
      <c r="JFE19" s="383"/>
      <c r="JFF19" s="383"/>
      <c r="JFG19" s="383"/>
      <c r="JFH19" s="383"/>
      <c r="JFI19" s="383"/>
      <c r="JFJ19" s="383"/>
      <c r="JFK19" s="383"/>
      <c r="JFL19" s="383"/>
      <c r="JFM19" s="383"/>
      <c r="JFN19" s="383"/>
      <c r="JFO19" s="383"/>
      <c r="JFP19" s="383"/>
      <c r="JFQ19" s="383"/>
      <c r="JFR19" s="383"/>
      <c r="JFS19" s="383"/>
      <c r="JFT19" s="383"/>
      <c r="JFU19" s="383"/>
      <c r="JFV19" s="383"/>
      <c r="JFW19" s="383"/>
      <c r="JFX19" s="383"/>
      <c r="JFY19" s="383"/>
      <c r="JFZ19" s="383"/>
      <c r="JGA19" s="383"/>
      <c r="JGB19" s="383"/>
      <c r="JGC19" s="383"/>
      <c r="JGD19" s="383"/>
      <c r="JGE19" s="383"/>
      <c r="JGF19" s="383"/>
      <c r="JGG19" s="383"/>
      <c r="JGH19" s="383"/>
      <c r="JGI19" s="383"/>
      <c r="JGJ19" s="383"/>
      <c r="JGK19" s="383"/>
      <c r="JGL19" s="383"/>
      <c r="JGM19" s="383"/>
      <c r="JGN19" s="383"/>
      <c r="JGO19" s="383"/>
      <c r="JGP19" s="383"/>
      <c r="JGQ19" s="383"/>
      <c r="JGR19" s="383"/>
      <c r="JGS19" s="383"/>
      <c r="JGT19" s="383"/>
      <c r="JGU19" s="383"/>
      <c r="JGV19" s="383"/>
      <c r="JGW19" s="383"/>
      <c r="JGX19" s="383"/>
      <c r="JGY19" s="383"/>
      <c r="JGZ19" s="383"/>
      <c r="JHA19" s="383"/>
      <c r="JHB19" s="383"/>
      <c r="JHC19" s="383"/>
      <c r="JHD19" s="383"/>
      <c r="JHE19" s="383"/>
      <c r="JHF19" s="383"/>
      <c r="JHG19" s="383"/>
      <c r="JHH19" s="383"/>
      <c r="JHI19" s="383"/>
      <c r="JHJ19" s="383"/>
      <c r="JHK19" s="383"/>
      <c r="JHL19" s="383"/>
      <c r="JHM19" s="383"/>
      <c r="JHN19" s="383"/>
      <c r="JHO19" s="383"/>
      <c r="JHP19" s="383"/>
      <c r="JHQ19" s="383"/>
      <c r="JHR19" s="383"/>
      <c r="JHS19" s="383"/>
      <c r="JHT19" s="383"/>
      <c r="JHU19" s="383"/>
      <c r="JHV19" s="383"/>
      <c r="JHW19" s="383"/>
      <c r="JHX19" s="383"/>
      <c r="JHY19" s="383"/>
      <c r="JHZ19" s="383"/>
      <c r="JIA19" s="383"/>
      <c r="JIB19" s="383"/>
      <c r="JIC19" s="383"/>
      <c r="JID19" s="383"/>
      <c r="JIE19" s="383"/>
      <c r="JIF19" s="383"/>
      <c r="JIG19" s="383"/>
      <c r="JIH19" s="383"/>
      <c r="JII19" s="383"/>
      <c r="JIJ19" s="383"/>
      <c r="JIK19" s="383"/>
      <c r="JIL19" s="383"/>
      <c r="JIM19" s="383"/>
      <c r="JIN19" s="383"/>
      <c r="JIO19" s="383"/>
      <c r="JIP19" s="383"/>
      <c r="JIQ19" s="383"/>
      <c r="JIR19" s="383"/>
      <c r="JIS19" s="383"/>
      <c r="JIT19" s="383"/>
      <c r="JIU19" s="383"/>
      <c r="JIV19" s="383"/>
      <c r="JIW19" s="383"/>
      <c r="JIX19" s="383"/>
      <c r="JIY19" s="383"/>
      <c r="JIZ19" s="383"/>
      <c r="JJA19" s="383"/>
      <c r="JJB19" s="383"/>
      <c r="JJC19" s="383"/>
      <c r="JJD19" s="383"/>
      <c r="JJE19" s="383"/>
      <c r="JJF19" s="383"/>
      <c r="JJG19" s="383"/>
      <c r="JJH19" s="383"/>
      <c r="JJI19" s="383"/>
      <c r="JJJ19" s="383"/>
      <c r="JJK19" s="383"/>
      <c r="JJL19" s="383"/>
      <c r="JJM19" s="383"/>
      <c r="JJN19" s="383"/>
      <c r="JJO19" s="383"/>
      <c r="JJP19" s="383"/>
      <c r="JJQ19" s="383"/>
      <c r="JJR19" s="383"/>
      <c r="JJS19" s="383"/>
      <c r="JJT19" s="383"/>
      <c r="JJU19" s="383"/>
      <c r="JJV19" s="383"/>
      <c r="JJW19" s="383"/>
      <c r="JJX19" s="383"/>
      <c r="JJY19" s="383"/>
      <c r="JJZ19" s="383"/>
      <c r="JKA19" s="383"/>
      <c r="JKB19" s="383"/>
      <c r="JKC19" s="383"/>
      <c r="JKD19" s="383"/>
      <c r="JKE19" s="383"/>
      <c r="JKF19" s="383"/>
      <c r="JKG19" s="383"/>
      <c r="JKH19" s="383"/>
      <c r="JKI19" s="383"/>
      <c r="JKJ19" s="383"/>
      <c r="JKK19" s="383"/>
      <c r="JKL19" s="383"/>
      <c r="JKM19" s="383"/>
      <c r="JKN19" s="383"/>
      <c r="JKO19" s="383"/>
      <c r="JKP19" s="383"/>
      <c r="JKQ19" s="383"/>
      <c r="JKR19" s="383"/>
      <c r="JKS19" s="383"/>
      <c r="JKT19" s="383"/>
      <c r="JKU19" s="383"/>
      <c r="JKV19" s="383"/>
      <c r="JKW19" s="383"/>
      <c r="JKX19" s="383"/>
      <c r="JKY19" s="383"/>
      <c r="JKZ19" s="383"/>
      <c r="JLA19" s="383"/>
      <c r="JLB19" s="383"/>
      <c r="JLC19" s="383"/>
      <c r="JLD19" s="383"/>
      <c r="JLE19" s="383"/>
      <c r="JLF19" s="383"/>
      <c r="JLG19" s="383"/>
      <c r="JLH19" s="383"/>
      <c r="JLI19" s="383"/>
      <c r="JLJ19" s="383"/>
      <c r="JLK19" s="383"/>
      <c r="JLL19" s="383"/>
      <c r="JLM19" s="383"/>
      <c r="JLN19" s="383"/>
      <c r="JLO19" s="383"/>
      <c r="JLP19" s="383"/>
      <c r="JLQ19" s="383"/>
      <c r="JLR19" s="383"/>
      <c r="JLS19" s="383"/>
      <c r="JLT19" s="383"/>
      <c r="JLU19" s="383"/>
      <c r="JLV19" s="383"/>
      <c r="JLW19" s="383"/>
      <c r="JLX19" s="383"/>
      <c r="JLY19" s="383"/>
      <c r="JLZ19" s="383"/>
      <c r="JMA19" s="383"/>
      <c r="JMB19" s="383"/>
      <c r="JMC19" s="383"/>
      <c r="JMD19" s="383"/>
      <c r="JME19" s="383"/>
      <c r="JMF19" s="383"/>
      <c r="JMG19" s="383"/>
      <c r="JMH19" s="383"/>
      <c r="JMI19" s="383"/>
      <c r="JMJ19" s="383"/>
      <c r="JMK19" s="383"/>
      <c r="JML19" s="383"/>
      <c r="JMM19" s="383"/>
      <c r="JMN19" s="383"/>
      <c r="JMO19" s="383"/>
      <c r="JMP19" s="383"/>
      <c r="JMQ19" s="383"/>
      <c r="JMR19" s="383"/>
      <c r="JMS19" s="383"/>
      <c r="JMT19" s="383"/>
      <c r="JMU19" s="383"/>
      <c r="JMV19" s="383"/>
      <c r="JMW19" s="383"/>
      <c r="JMX19" s="383"/>
      <c r="JMY19" s="383"/>
      <c r="JMZ19" s="383"/>
      <c r="JNA19" s="383"/>
      <c r="JNB19" s="383"/>
      <c r="JNC19" s="383"/>
      <c r="JND19" s="383"/>
      <c r="JNE19" s="383"/>
      <c r="JNF19" s="383"/>
      <c r="JNG19" s="383"/>
      <c r="JNH19" s="383"/>
      <c r="JNI19" s="383"/>
      <c r="JNJ19" s="383"/>
      <c r="JNK19" s="383"/>
      <c r="JNL19" s="383"/>
      <c r="JNM19" s="383"/>
      <c r="JNN19" s="383"/>
      <c r="JNO19" s="383"/>
      <c r="JNP19" s="383"/>
      <c r="JNQ19" s="383"/>
      <c r="JNR19" s="383"/>
      <c r="JNS19" s="383"/>
      <c r="JNT19" s="383"/>
      <c r="JNU19" s="383"/>
      <c r="JNV19" s="383"/>
      <c r="JNW19" s="383"/>
      <c r="JNX19" s="383"/>
      <c r="JNY19" s="383"/>
      <c r="JNZ19" s="383"/>
      <c r="JOA19" s="383"/>
      <c r="JOB19" s="383"/>
      <c r="JOC19" s="383"/>
      <c r="JOD19" s="383"/>
      <c r="JOE19" s="383"/>
      <c r="JOF19" s="383"/>
      <c r="JOG19" s="383"/>
      <c r="JOH19" s="383"/>
      <c r="JOI19" s="383"/>
      <c r="JOJ19" s="383"/>
      <c r="JOK19" s="383"/>
      <c r="JOL19" s="383"/>
      <c r="JOM19" s="383"/>
      <c r="JON19" s="383"/>
      <c r="JOO19" s="383"/>
      <c r="JOP19" s="383"/>
      <c r="JOQ19" s="383"/>
      <c r="JOR19" s="383"/>
      <c r="JOS19" s="383"/>
      <c r="JOT19" s="383"/>
      <c r="JOU19" s="383"/>
      <c r="JOV19" s="383"/>
      <c r="JOW19" s="383"/>
      <c r="JOX19" s="383"/>
      <c r="JOY19" s="383"/>
      <c r="JOZ19" s="383"/>
      <c r="JPA19" s="383"/>
      <c r="JPB19" s="383"/>
      <c r="JPC19" s="383"/>
      <c r="JPD19" s="383"/>
      <c r="JPE19" s="383"/>
      <c r="JPF19" s="383"/>
      <c r="JPG19" s="383"/>
      <c r="JPH19" s="383"/>
      <c r="JPI19" s="383"/>
      <c r="JPJ19" s="383"/>
      <c r="JPK19" s="383"/>
      <c r="JPL19" s="383"/>
      <c r="JPM19" s="383"/>
      <c r="JPN19" s="383"/>
      <c r="JPO19" s="383"/>
      <c r="JPP19" s="383"/>
      <c r="JPQ19" s="383"/>
      <c r="JPR19" s="383"/>
      <c r="JPS19" s="383"/>
      <c r="JPT19" s="383"/>
      <c r="JPU19" s="383"/>
      <c r="JPV19" s="383"/>
      <c r="JPW19" s="383"/>
      <c r="JPX19" s="383"/>
      <c r="JPY19" s="383"/>
      <c r="JPZ19" s="383"/>
      <c r="JQA19" s="383"/>
      <c r="JQB19" s="383"/>
      <c r="JQC19" s="383"/>
      <c r="JQD19" s="383"/>
      <c r="JQE19" s="383"/>
      <c r="JQF19" s="383"/>
      <c r="JQG19" s="383"/>
      <c r="JQH19" s="383"/>
      <c r="JQI19" s="383"/>
      <c r="JQJ19" s="383"/>
      <c r="JQK19" s="383"/>
      <c r="JQL19" s="383"/>
      <c r="JQM19" s="383"/>
      <c r="JQN19" s="383"/>
      <c r="JQO19" s="383"/>
      <c r="JQP19" s="383"/>
      <c r="JQQ19" s="383"/>
      <c r="JQR19" s="383"/>
      <c r="JQS19" s="383"/>
      <c r="JQT19" s="383"/>
      <c r="JQU19" s="383"/>
      <c r="JQV19" s="383"/>
      <c r="JQW19" s="383"/>
      <c r="JQX19" s="383"/>
      <c r="JQY19" s="383"/>
      <c r="JQZ19" s="383"/>
      <c r="JRA19" s="383"/>
      <c r="JRB19" s="383"/>
      <c r="JRC19" s="383"/>
      <c r="JRD19" s="383"/>
      <c r="JRE19" s="383"/>
      <c r="JRF19" s="383"/>
      <c r="JRG19" s="383"/>
      <c r="JRH19" s="383"/>
      <c r="JRI19" s="383"/>
      <c r="JRJ19" s="383"/>
      <c r="JRK19" s="383"/>
      <c r="JRL19" s="383"/>
      <c r="JRM19" s="383"/>
      <c r="JRN19" s="383"/>
      <c r="JRO19" s="383"/>
      <c r="JRP19" s="383"/>
      <c r="JRQ19" s="383"/>
      <c r="JRR19" s="383"/>
      <c r="JRS19" s="383"/>
      <c r="JRT19" s="383"/>
      <c r="JRU19" s="383"/>
      <c r="JRV19" s="383"/>
      <c r="JRW19" s="383"/>
      <c r="JRX19" s="383"/>
      <c r="JRY19" s="383"/>
      <c r="JRZ19" s="383"/>
      <c r="JSA19" s="383"/>
      <c r="JSB19" s="383"/>
      <c r="JSC19" s="383"/>
      <c r="JSD19" s="383"/>
      <c r="JSE19" s="383"/>
      <c r="JSF19" s="383"/>
      <c r="JSG19" s="383"/>
      <c r="JSH19" s="383"/>
      <c r="JSI19" s="383"/>
      <c r="JSJ19" s="383"/>
      <c r="JSK19" s="383"/>
      <c r="JSL19" s="383"/>
      <c r="JSM19" s="383"/>
      <c r="JSN19" s="383"/>
      <c r="JSO19" s="383"/>
      <c r="JSP19" s="383"/>
      <c r="JSQ19" s="383"/>
      <c r="JSR19" s="383"/>
      <c r="JSS19" s="383"/>
      <c r="JST19" s="383"/>
      <c r="JSU19" s="383"/>
      <c r="JSV19" s="383"/>
      <c r="JSW19" s="383"/>
      <c r="JSX19" s="383"/>
      <c r="JSY19" s="383"/>
      <c r="JSZ19" s="383"/>
      <c r="JTA19" s="383"/>
      <c r="JTB19" s="383"/>
      <c r="JTC19" s="383"/>
      <c r="JTD19" s="383"/>
      <c r="JTE19" s="383"/>
      <c r="JTF19" s="383"/>
      <c r="JTG19" s="383"/>
      <c r="JTH19" s="383"/>
      <c r="JTI19" s="383"/>
      <c r="JTJ19" s="383"/>
      <c r="JTK19" s="383"/>
      <c r="JTL19" s="383"/>
      <c r="JTM19" s="383"/>
      <c r="JTN19" s="383"/>
      <c r="JTO19" s="383"/>
      <c r="JTP19" s="383"/>
      <c r="JTQ19" s="383"/>
      <c r="JTR19" s="383"/>
      <c r="JTS19" s="383"/>
      <c r="JTT19" s="383"/>
      <c r="JTU19" s="383"/>
      <c r="JTV19" s="383"/>
      <c r="JTW19" s="383"/>
      <c r="JTX19" s="383"/>
      <c r="JTY19" s="383"/>
      <c r="JTZ19" s="383"/>
      <c r="JUA19" s="383"/>
      <c r="JUB19" s="383"/>
      <c r="JUC19" s="383"/>
      <c r="JUD19" s="383"/>
      <c r="JUE19" s="383"/>
      <c r="JUF19" s="383"/>
      <c r="JUG19" s="383"/>
      <c r="JUH19" s="383"/>
      <c r="JUI19" s="383"/>
      <c r="JUJ19" s="383"/>
      <c r="JUK19" s="383"/>
      <c r="JUL19" s="383"/>
      <c r="JUM19" s="383"/>
      <c r="JUN19" s="383"/>
      <c r="JUO19" s="383"/>
      <c r="JUP19" s="383"/>
      <c r="JUQ19" s="383"/>
      <c r="JUR19" s="383"/>
      <c r="JUS19" s="383"/>
      <c r="JUT19" s="383"/>
      <c r="JUU19" s="383"/>
      <c r="JUV19" s="383"/>
      <c r="JUW19" s="383"/>
      <c r="JUX19" s="383"/>
      <c r="JUY19" s="383"/>
      <c r="JUZ19" s="383"/>
      <c r="JVA19" s="383"/>
      <c r="JVB19" s="383"/>
      <c r="JVC19" s="383"/>
      <c r="JVD19" s="383"/>
      <c r="JVE19" s="383"/>
      <c r="JVF19" s="383"/>
      <c r="JVG19" s="383"/>
      <c r="JVH19" s="383"/>
      <c r="JVI19" s="383"/>
      <c r="JVJ19" s="383"/>
      <c r="JVK19" s="383"/>
      <c r="JVL19" s="383"/>
      <c r="JVM19" s="383"/>
      <c r="JVN19" s="383"/>
      <c r="JVO19" s="383"/>
      <c r="JVP19" s="383"/>
      <c r="JVQ19" s="383"/>
      <c r="JVR19" s="383"/>
      <c r="JVS19" s="383"/>
      <c r="JVT19" s="383"/>
      <c r="JVU19" s="383"/>
      <c r="JVV19" s="383"/>
      <c r="JVW19" s="383"/>
      <c r="JVX19" s="383"/>
      <c r="JVY19" s="383"/>
      <c r="JVZ19" s="383"/>
      <c r="JWA19" s="383"/>
      <c r="JWB19" s="383"/>
      <c r="JWC19" s="383"/>
      <c r="JWD19" s="383"/>
      <c r="JWE19" s="383"/>
      <c r="JWF19" s="383"/>
      <c r="JWG19" s="383"/>
      <c r="JWH19" s="383"/>
      <c r="JWI19" s="383"/>
      <c r="JWJ19" s="383"/>
      <c r="JWK19" s="383"/>
      <c r="JWL19" s="383"/>
      <c r="JWM19" s="383"/>
      <c r="JWN19" s="383"/>
      <c r="JWO19" s="383"/>
      <c r="JWP19" s="383"/>
      <c r="JWQ19" s="383"/>
      <c r="JWR19" s="383"/>
      <c r="JWS19" s="383"/>
      <c r="JWT19" s="383"/>
      <c r="JWU19" s="383"/>
      <c r="JWV19" s="383"/>
      <c r="JWW19" s="383"/>
      <c r="JWX19" s="383"/>
      <c r="JWY19" s="383"/>
      <c r="JWZ19" s="383"/>
      <c r="JXA19" s="383"/>
      <c r="JXB19" s="383"/>
      <c r="JXC19" s="383"/>
      <c r="JXD19" s="383"/>
      <c r="JXE19" s="383"/>
      <c r="JXF19" s="383"/>
      <c r="JXG19" s="383"/>
      <c r="JXH19" s="383"/>
      <c r="JXI19" s="383"/>
      <c r="JXJ19" s="383"/>
      <c r="JXK19" s="383"/>
      <c r="JXL19" s="383"/>
      <c r="JXM19" s="383"/>
      <c r="JXN19" s="383"/>
      <c r="JXO19" s="383"/>
      <c r="JXP19" s="383"/>
      <c r="JXQ19" s="383"/>
      <c r="JXR19" s="383"/>
      <c r="JXS19" s="383"/>
      <c r="JXT19" s="383"/>
      <c r="JXU19" s="383"/>
      <c r="JXV19" s="383"/>
      <c r="JXW19" s="383"/>
      <c r="JXX19" s="383"/>
      <c r="JXY19" s="383"/>
      <c r="JXZ19" s="383"/>
      <c r="JYA19" s="383"/>
      <c r="JYB19" s="383"/>
      <c r="JYC19" s="383"/>
      <c r="JYD19" s="383"/>
      <c r="JYE19" s="383"/>
      <c r="JYF19" s="383"/>
      <c r="JYG19" s="383"/>
      <c r="JYH19" s="383"/>
      <c r="JYI19" s="383"/>
      <c r="JYJ19" s="383"/>
      <c r="JYK19" s="383"/>
      <c r="JYL19" s="383"/>
      <c r="JYM19" s="383"/>
      <c r="JYN19" s="383"/>
      <c r="JYO19" s="383"/>
      <c r="JYP19" s="383"/>
      <c r="JYQ19" s="383"/>
      <c r="JYR19" s="383"/>
      <c r="JYS19" s="383"/>
      <c r="JYT19" s="383"/>
      <c r="JYU19" s="383"/>
      <c r="JYV19" s="383"/>
      <c r="JYW19" s="383"/>
      <c r="JYX19" s="383"/>
      <c r="JYY19" s="383"/>
      <c r="JYZ19" s="383"/>
      <c r="JZA19" s="383"/>
      <c r="JZB19" s="383"/>
      <c r="JZC19" s="383"/>
      <c r="JZD19" s="383"/>
      <c r="JZE19" s="383"/>
      <c r="JZF19" s="383"/>
      <c r="JZG19" s="383"/>
      <c r="JZH19" s="383"/>
      <c r="JZI19" s="383"/>
      <c r="JZJ19" s="383"/>
      <c r="JZK19" s="383"/>
      <c r="JZL19" s="383"/>
      <c r="JZM19" s="383"/>
      <c r="JZN19" s="383"/>
      <c r="JZO19" s="383"/>
      <c r="JZP19" s="383"/>
      <c r="JZQ19" s="383"/>
      <c r="JZR19" s="383"/>
      <c r="JZS19" s="383"/>
      <c r="JZT19" s="383"/>
      <c r="JZU19" s="383"/>
      <c r="JZV19" s="383"/>
      <c r="JZW19" s="383"/>
      <c r="JZX19" s="383"/>
      <c r="JZY19" s="383"/>
      <c r="JZZ19" s="383"/>
      <c r="KAA19" s="383"/>
      <c r="KAB19" s="383"/>
      <c r="KAC19" s="383"/>
      <c r="KAD19" s="383"/>
      <c r="KAE19" s="383"/>
      <c r="KAF19" s="383"/>
      <c r="KAG19" s="383"/>
      <c r="KAH19" s="383"/>
      <c r="KAI19" s="383"/>
      <c r="KAJ19" s="383"/>
      <c r="KAK19" s="383"/>
      <c r="KAL19" s="383"/>
      <c r="KAM19" s="383"/>
      <c r="KAN19" s="383"/>
      <c r="KAO19" s="383"/>
      <c r="KAP19" s="383"/>
      <c r="KAQ19" s="383"/>
      <c r="KAR19" s="383"/>
      <c r="KAS19" s="383"/>
      <c r="KAT19" s="383"/>
      <c r="KAU19" s="383"/>
      <c r="KAV19" s="383"/>
      <c r="KAW19" s="383"/>
      <c r="KAX19" s="383"/>
      <c r="KAY19" s="383"/>
      <c r="KAZ19" s="383"/>
      <c r="KBA19" s="383"/>
      <c r="KBB19" s="383"/>
      <c r="KBC19" s="383"/>
      <c r="KBD19" s="383"/>
      <c r="KBE19" s="383"/>
      <c r="KBF19" s="383"/>
      <c r="KBG19" s="383"/>
      <c r="KBH19" s="383"/>
      <c r="KBI19" s="383"/>
      <c r="KBJ19" s="383"/>
      <c r="KBK19" s="383"/>
      <c r="KBL19" s="383"/>
      <c r="KBM19" s="383"/>
      <c r="KBN19" s="383"/>
      <c r="KBO19" s="383"/>
      <c r="KBP19" s="383"/>
      <c r="KBQ19" s="383"/>
      <c r="KBR19" s="383"/>
      <c r="KBS19" s="383"/>
      <c r="KBT19" s="383"/>
      <c r="KBU19" s="383"/>
      <c r="KBV19" s="383"/>
      <c r="KBW19" s="383"/>
      <c r="KBX19" s="383"/>
      <c r="KBY19" s="383"/>
      <c r="KBZ19" s="383"/>
      <c r="KCA19" s="383"/>
      <c r="KCB19" s="383"/>
      <c r="KCC19" s="383"/>
      <c r="KCD19" s="383"/>
      <c r="KCE19" s="383"/>
      <c r="KCF19" s="383"/>
      <c r="KCG19" s="383"/>
      <c r="KCH19" s="383"/>
      <c r="KCI19" s="383"/>
      <c r="KCJ19" s="383"/>
      <c r="KCK19" s="383"/>
      <c r="KCL19" s="383"/>
      <c r="KCM19" s="383"/>
      <c r="KCN19" s="383"/>
      <c r="KCO19" s="383"/>
      <c r="KCP19" s="383"/>
      <c r="KCQ19" s="383"/>
      <c r="KCR19" s="383"/>
      <c r="KCS19" s="383"/>
      <c r="KCT19" s="383"/>
      <c r="KCU19" s="383"/>
      <c r="KCV19" s="383"/>
      <c r="KCW19" s="383"/>
      <c r="KCX19" s="383"/>
      <c r="KCY19" s="383"/>
      <c r="KCZ19" s="383"/>
      <c r="KDA19" s="383"/>
      <c r="KDB19" s="383"/>
      <c r="KDC19" s="383"/>
      <c r="KDD19" s="383"/>
      <c r="KDE19" s="383"/>
      <c r="KDF19" s="383"/>
      <c r="KDG19" s="383"/>
      <c r="KDH19" s="383"/>
      <c r="KDI19" s="383"/>
      <c r="KDJ19" s="383"/>
      <c r="KDK19" s="383"/>
      <c r="KDL19" s="383"/>
      <c r="KDM19" s="383"/>
      <c r="KDN19" s="383"/>
      <c r="KDO19" s="383"/>
      <c r="KDP19" s="383"/>
      <c r="KDQ19" s="383"/>
      <c r="KDR19" s="383"/>
      <c r="KDS19" s="383"/>
      <c r="KDT19" s="383"/>
      <c r="KDU19" s="383"/>
      <c r="KDV19" s="383"/>
      <c r="KDW19" s="383"/>
      <c r="KDX19" s="383"/>
      <c r="KDY19" s="383"/>
      <c r="KDZ19" s="383"/>
      <c r="KEA19" s="383"/>
      <c r="KEB19" s="383"/>
      <c r="KEC19" s="383"/>
      <c r="KED19" s="383"/>
      <c r="KEE19" s="383"/>
      <c r="KEF19" s="383"/>
      <c r="KEG19" s="383"/>
      <c r="KEH19" s="383"/>
      <c r="KEI19" s="383"/>
      <c r="KEJ19" s="383"/>
      <c r="KEK19" s="383"/>
      <c r="KEL19" s="383"/>
      <c r="KEM19" s="383"/>
      <c r="KEN19" s="383"/>
      <c r="KEO19" s="383"/>
      <c r="KEP19" s="383"/>
      <c r="KEQ19" s="383"/>
      <c r="KER19" s="383"/>
      <c r="KES19" s="383"/>
      <c r="KET19" s="383"/>
      <c r="KEU19" s="383"/>
      <c r="KEV19" s="383"/>
      <c r="KEW19" s="383"/>
      <c r="KEX19" s="383"/>
      <c r="KEY19" s="383"/>
      <c r="KEZ19" s="383"/>
      <c r="KFA19" s="383"/>
      <c r="KFB19" s="383"/>
      <c r="KFC19" s="383"/>
      <c r="KFD19" s="383"/>
      <c r="KFE19" s="383"/>
      <c r="KFF19" s="383"/>
      <c r="KFG19" s="383"/>
      <c r="KFH19" s="383"/>
      <c r="KFI19" s="383"/>
      <c r="KFJ19" s="383"/>
      <c r="KFK19" s="383"/>
      <c r="KFL19" s="383"/>
      <c r="KFM19" s="383"/>
      <c r="KFN19" s="383"/>
      <c r="KFO19" s="383"/>
      <c r="KFP19" s="383"/>
      <c r="KFQ19" s="383"/>
      <c r="KFR19" s="383"/>
      <c r="KFS19" s="383"/>
      <c r="KFT19" s="383"/>
      <c r="KFU19" s="383"/>
      <c r="KFV19" s="383"/>
      <c r="KFW19" s="383"/>
      <c r="KFX19" s="383"/>
      <c r="KFY19" s="383"/>
      <c r="KFZ19" s="383"/>
      <c r="KGA19" s="383"/>
      <c r="KGB19" s="383"/>
      <c r="KGC19" s="383"/>
      <c r="KGD19" s="383"/>
      <c r="KGE19" s="383"/>
      <c r="KGF19" s="383"/>
      <c r="KGG19" s="383"/>
      <c r="KGH19" s="383"/>
      <c r="KGI19" s="383"/>
      <c r="KGJ19" s="383"/>
      <c r="KGK19" s="383"/>
      <c r="KGL19" s="383"/>
      <c r="KGM19" s="383"/>
      <c r="KGN19" s="383"/>
      <c r="KGO19" s="383"/>
      <c r="KGP19" s="383"/>
      <c r="KGQ19" s="383"/>
      <c r="KGR19" s="383"/>
      <c r="KGS19" s="383"/>
      <c r="KGT19" s="383"/>
      <c r="KGU19" s="383"/>
      <c r="KGV19" s="383"/>
      <c r="KGW19" s="383"/>
      <c r="KGX19" s="383"/>
      <c r="KGY19" s="383"/>
      <c r="KGZ19" s="383"/>
      <c r="KHA19" s="383"/>
      <c r="KHB19" s="383"/>
      <c r="KHC19" s="383"/>
      <c r="KHD19" s="383"/>
      <c r="KHE19" s="383"/>
      <c r="KHF19" s="383"/>
      <c r="KHG19" s="383"/>
      <c r="KHH19" s="383"/>
      <c r="KHI19" s="383"/>
      <c r="KHJ19" s="383"/>
      <c r="KHK19" s="383"/>
      <c r="KHL19" s="383"/>
      <c r="KHM19" s="383"/>
      <c r="KHN19" s="383"/>
      <c r="KHO19" s="383"/>
      <c r="KHP19" s="383"/>
      <c r="KHQ19" s="383"/>
      <c r="KHR19" s="383"/>
      <c r="KHS19" s="383"/>
      <c r="KHT19" s="383"/>
      <c r="KHU19" s="383"/>
      <c r="KHV19" s="383"/>
      <c r="KHW19" s="383"/>
      <c r="KHX19" s="383"/>
      <c r="KHY19" s="383"/>
      <c r="KHZ19" s="383"/>
      <c r="KIA19" s="383"/>
      <c r="KIB19" s="383"/>
      <c r="KIC19" s="383"/>
      <c r="KID19" s="383"/>
      <c r="KIE19" s="383"/>
      <c r="KIF19" s="383"/>
      <c r="KIG19" s="383"/>
      <c r="KIH19" s="383"/>
      <c r="KII19" s="383"/>
      <c r="KIJ19" s="383"/>
      <c r="KIK19" s="383"/>
      <c r="KIL19" s="383"/>
      <c r="KIM19" s="383"/>
      <c r="KIN19" s="383"/>
      <c r="KIO19" s="383"/>
      <c r="KIP19" s="383"/>
      <c r="KIQ19" s="383"/>
      <c r="KIR19" s="383"/>
      <c r="KIS19" s="383"/>
      <c r="KIT19" s="383"/>
      <c r="KIU19" s="383"/>
      <c r="KIV19" s="383"/>
      <c r="KIW19" s="383"/>
      <c r="KIX19" s="383"/>
      <c r="KIY19" s="383"/>
      <c r="KIZ19" s="383"/>
      <c r="KJA19" s="383"/>
      <c r="KJB19" s="383"/>
      <c r="KJC19" s="383"/>
      <c r="KJD19" s="383"/>
      <c r="KJE19" s="383"/>
      <c r="KJF19" s="383"/>
      <c r="KJG19" s="383"/>
      <c r="KJH19" s="383"/>
      <c r="KJI19" s="383"/>
      <c r="KJJ19" s="383"/>
      <c r="KJK19" s="383"/>
      <c r="KJL19" s="383"/>
      <c r="KJM19" s="383"/>
      <c r="KJN19" s="383"/>
      <c r="KJO19" s="383"/>
      <c r="KJP19" s="383"/>
      <c r="KJQ19" s="383"/>
      <c r="KJR19" s="383"/>
      <c r="KJS19" s="383"/>
      <c r="KJT19" s="383"/>
      <c r="KJU19" s="383"/>
      <c r="KJV19" s="383"/>
      <c r="KJW19" s="383"/>
      <c r="KJX19" s="383"/>
      <c r="KJY19" s="383"/>
      <c r="KJZ19" s="383"/>
      <c r="KKA19" s="383"/>
      <c r="KKB19" s="383"/>
      <c r="KKC19" s="383"/>
      <c r="KKD19" s="383"/>
      <c r="KKE19" s="383"/>
      <c r="KKF19" s="383"/>
      <c r="KKG19" s="383"/>
      <c r="KKH19" s="383"/>
      <c r="KKI19" s="383"/>
      <c r="KKJ19" s="383"/>
      <c r="KKK19" s="383"/>
      <c r="KKL19" s="383"/>
      <c r="KKM19" s="383"/>
      <c r="KKN19" s="383"/>
      <c r="KKO19" s="383"/>
      <c r="KKP19" s="383"/>
      <c r="KKQ19" s="383"/>
      <c r="KKR19" s="383"/>
      <c r="KKS19" s="383"/>
      <c r="KKT19" s="383"/>
      <c r="KKU19" s="383"/>
      <c r="KKV19" s="383"/>
      <c r="KKW19" s="383"/>
      <c r="KKX19" s="383"/>
      <c r="KKY19" s="383"/>
      <c r="KKZ19" s="383"/>
      <c r="KLA19" s="383"/>
      <c r="KLB19" s="383"/>
      <c r="KLC19" s="383"/>
      <c r="KLD19" s="383"/>
      <c r="KLE19" s="383"/>
      <c r="KLF19" s="383"/>
      <c r="KLG19" s="383"/>
      <c r="KLH19" s="383"/>
      <c r="KLI19" s="383"/>
      <c r="KLJ19" s="383"/>
      <c r="KLK19" s="383"/>
      <c r="KLL19" s="383"/>
      <c r="KLM19" s="383"/>
      <c r="KLN19" s="383"/>
      <c r="KLO19" s="383"/>
      <c r="KLP19" s="383"/>
      <c r="KLQ19" s="383"/>
      <c r="KLR19" s="383"/>
      <c r="KLS19" s="383"/>
      <c r="KLT19" s="383"/>
      <c r="KLU19" s="383"/>
      <c r="KLV19" s="383"/>
      <c r="KLW19" s="383"/>
      <c r="KLX19" s="383"/>
      <c r="KLY19" s="383"/>
      <c r="KLZ19" s="383"/>
      <c r="KMA19" s="383"/>
      <c r="KMB19" s="383"/>
      <c r="KMC19" s="383"/>
      <c r="KMD19" s="383"/>
      <c r="KME19" s="383"/>
      <c r="KMF19" s="383"/>
      <c r="KMG19" s="383"/>
      <c r="KMH19" s="383"/>
      <c r="KMI19" s="383"/>
      <c r="KMJ19" s="383"/>
      <c r="KMK19" s="383"/>
      <c r="KML19" s="383"/>
      <c r="KMM19" s="383"/>
      <c r="KMN19" s="383"/>
      <c r="KMO19" s="383"/>
      <c r="KMP19" s="383"/>
      <c r="KMQ19" s="383"/>
      <c r="KMR19" s="383"/>
      <c r="KMS19" s="383"/>
      <c r="KMT19" s="383"/>
      <c r="KMU19" s="383"/>
      <c r="KMV19" s="383"/>
      <c r="KMW19" s="383"/>
      <c r="KMX19" s="383"/>
      <c r="KMY19" s="383"/>
      <c r="KMZ19" s="383"/>
      <c r="KNA19" s="383"/>
      <c r="KNB19" s="383"/>
      <c r="KNC19" s="383"/>
      <c r="KND19" s="383"/>
      <c r="KNE19" s="383"/>
      <c r="KNF19" s="383"/>
      <c r="KNG19" s="383"/>
      <c r="KNH19" s="383"/>
      <c r="KNI19" s="383"/>
      <c r="KNJ19" s="383"/>
      <c r="KNK19" s="383"/>
      <c r="KNL19" s="383"/>
      <c r="KNM19" s="383"/>
      <c r="KNN19" s="383"/>
      <c r="KNO19" s="383"/>
      <c r="KNP19" s="383"/>
      <c r="KNQ19" s="383"/>
      <c r="KNR19" s="383"/>
      <c r="KNS19" s="383"/>
      <c r="KNT19" s="383"/>
      <c r="KNU19" s="383"/>
      <c r="KNV19" s="383"/>
      <c r="KNW19" s="383"/>
      <c r="KNX19" s="383"/>
      <c r="KNY19" s="383"/>
      <c r="KNZ19" s="383"/>
      <c r="KOA19" s="383"/>
      <c r="KOB19" s="383"/>
      <c r="KOC19" s="383"/>
      <c r="KOD19" s="383"/>
      <c r="KOE19" s="383"/>
      <c r="KOF19" s="383"/>
      <c r="KOG19" s="383"/>
      <c r="KOH19" s="383"/>
      <c r="KOI19" s="383"/>
      <c r="KOJ19" s="383"/>
      <c r="KOK19" s="383"/>
      <c r="KOL19" s="383"/>
      <c r="KOM19" s="383"/>
      <c r="KON19" s="383"/>
      <c r="KOO19" s="383"/>
      <c r="KOP19" s="383"/>
      <c r="KOQ19" s="383"/>
      <c r="KOR19" s="383"/>
      <c r="KOS19" s="383"/>
      <c r="KOT19" s="383"/>
      <c r="KOU19" s="383"/>
      <c r="KOV19" s="383"/>
      <c r="KOW19" s="383"/>
      <c r="KOX19" s="383"/>
      <c r="KOY19" s="383"/>
      <c r="KOZ19" s="383"/>
      <c r="KPA19" s="383"/>
      <c r="KPB19" s="383"/>
      <c r="KPC19" s="383"/>
      <c r="KPD19" s="383"/>
      <c r="KPE19" s="383"/>
      <c r="KPF19" s="383"/>
      <c r="KPG19" s="383"/>
      <c r="KPH19" s="383"/>
      <c r="KPI19" s="383"/>
      <c r="KPJ19" s="383"/>
      <c r="KPK19" s="383"/>
      <c r="KPL19" s="383"/>
      <c r="KPM19" s="383"/>
      <c r="KPN19" s="383"/>
      <c r="KPO19" s="383"/>
      <c r="KPP19" s="383"/>
      <c r="KPQ19" s="383"/>
      <c r="KPR19" s="383"/>
      <c r="KPS19" s="383"/>
      <c r="KPT19" s="383"/>
      <c r="KPU19" s="383"/>
      <c r="KPV19" s="383"/>
      <c r="KPW19" s="383"/>
      <c r="KPX19" s="383"/>
      <c r="KPY19" s="383"/>
      <c r="KPZ19" s="383"/>
      <c r="KQA19" s="383"/>
      <c r="KQB19" s="383"/>
      <c r="KQC19" s="383"/>
      <c r="KQD19" s="383"/>
      <c r="KQE19" s="383"/>
      <c r="KQF19" s="383"/>
      <c r="KQG19" s="383"/>
      <c r="KQH19" s="383"/>
      <c r="KQI19" s="383"/>
      <c r="KQJ19" s="383"/>
      <c r="KQK19" s="383"/>
      <c r="KQL19" s="383"/>
      <c r="KQM19" s="383"/>
      <c r="KQN19" s="383"/>
      <c r="KQO19" s="383"/>
      <c r="KQP19" s="383"/>
      <c r="KQQ19" s="383"/>
      <c r="KQR19" s="383"/>
      <c r="KQS19" s="383"/>
      <c r="KQT19" s="383"/>
      <c r="KQU19" s="383"/>
      <c r="KQV19" s="383"/>
      <c r="KQW19" s="383"/>
      <c r="KQX19" s="383"/>
      <c r="KQY19" s="383"/>
      <c r="KQZ19" s="383"/>
      <c r="KRA19" s="383"/>
      <c r="KRB19" s="383"/>
      <c r="KRC19" s="383"/>
      <c r="KRD19" s="383"/>
      <c r="KRE19" s="383"/>
      <c r="KRF19" s="383"/>
      <c r="KRG19" s="383"/>
      <c r="KRH19" s="383"/>
      <c r="KRI19" s="383"/>
      <c r="KRJ19" s="383"/>
      <c r="KRK19" s="383"/>
      <c r="KRL19" s="383"/>
      <c r="KRM19" s="383"/>
      <c r="KRN19" s="383"/>
      <c r="KRO19" s="383"/>
      <c r="KRP19" s="383"/>
      <c r="KRQ19" s="383"/>
      <c r="KRR19" s="383"/>
      <c r="KRS19" s="383"/>
      <c r="KRT19" s="383"/>
      <c r="KRU19" s="383"/>
      <c r="KRV19" s="383"/>
      <c r="KRW19" s="383"/>
      <c r="KRX19" s="383"/>
      <c r="KRY19" s="383"/>
      <c r="KRZ19" s="383"/>
      <c r="KSA19" s="383"/>
      <c r="KSB19" s="383"/>
      <c r="KSC19" s="383"/>
      <c r="KSD19" s="383"/>
      <c r="KSE19" s="383"/>
      <c r="KSF19" s="383"/>
      <c r="KSG19" s="383"/>
      <c r="KSH19" s="383"/>
      <c r="KSI19" s="383"/>
      <c r="KSJ19" s="383"/>
      <c r="KSK19" s="383"/>
      <c r="KSL19" s="383"/>
      <c r="KSM19" s="383"/>
      <c r="KSN19" s="383"/>
      <c r="KSO19" s="383"/>
      <c r="KSP19" s="383"/>
      <c r="KSQ19" s="383"/>
      <c r="KSR19" s="383"/>
      <c r="KSS19" s="383"/>
      <c r="KST19" s="383"/>
      <c r="KSU19" s="383"/>
      <c r="KSV19" s="383"/>
      <c r="KSW19" s="383"/>
      <c r="KSX19" s="383"/>
      <c r="KSY19" s="383"/>
      <c r="KSZ19" s="383"/>
      <c r="KTA19" s="383"/>
      <c r="KTB19" s="383"/>
      <c r="KTC19" s="383"/>
      <c r="KTD19" s="383"/>
      <c r="KTE19" s="383"/>
      <c r="KTF19" s="383"/>
      <c r="KTG19" s="383"/>
      <c r="KTH19" s="383"/>
      <c r="KTI19" s="383"/>
      <c r="KTJ19" s="383"/>
      <c r="KTK19" s="383"/>
      <c r="KTL19" s="383"/>
      <c r="KTM19" s="383"/>
      <c r="KTN19" s="383"/>
      <c r="KTO19" s="383"/>
      <c r="KTP19" s="383"/>
      <c r="KTQ19" s="383"/>
      <c r="KTR19" s="383"/>
      <c r="KTS19" s="383"/>
      <c r="KTT19" s="383"/>
      <c r="KTU19" s="383"/>
      <c r="KTV19" s="383"/>
      <c r="KTW19" s="383"/>
      <c r="KTX19" s="383"/>
      <c r="KTY19" s="383"/>
      <c r="KTZ19" s="383"/>
      <c r="KUA19" s="383"/>
      <c r="KUB19" s="383"/>
      <c r="KUC19" s="383"/>
      <c r="KUD19" s="383"/>
      <c r="KUE19" s="383"/>
      <c r="KUF19" s="383"/>
      <c r="KUG19" s="383"/>
      <c r="KUH19" s="383"/>
      <c r="KUI19" s="383"/>
      <c r="KUJ19" s="383"/>
      <c r="KUK19" s="383"/>
      <c r="KUL19" s="383"/>
      <c r="KUM19" s="383"/>
      <c r="KUN19" s="383"/>
      <c r="KUO19" s="383"/>
      <c r="KUP19" s="383"/>
      <c r="KUQ19" s="383"/>
      <c r="KUR19" s="383"/>
      <c r="KUS19" s="383"/>
      <c r="KUT19" s="383"/>
      <c r="KUU19" s="383"/>
      <c r="KUV19" s="383"/>
      <c r="KUW19" s="383"/>
      <c r="KUX19" s="383"/>
      <c r="KUY19" s="383"/>
      <c r="KUZ19" s="383"/>
      <c r="KVA19" s="383"/>
      <c r="KVB19" s="383"/>
      <c r="KVC19" s="383"/>
      <c r="KVD19" s="383"/>
      <c r="KVE19" s="383"/>
      <c r="KVF19" s="383"/>
      <c r="KVG19" s="383"/>
      <c r="KVH19" s="383"/>
      <c r="KVI19" s="383"/>
      <c r="KVJ19" s="383"/>
      <c r="KVK19" s="383"/>
      <c r="KVL19" s="383"/>
      <c r="KVM19" s="383"/>
      <c r="KVN19" s="383"/>
      <c r="KVO19" s="383"/>
      <c r="KVP19" s="383"/>
      <c r="KVQ19" s="383"/>
      <c r="KVR19" s="383"/>
      <c r="KVS19" s="383"/>
      <c r="KVT19" s="383"/>
      <c r="KVU19" s="383"/>
      <c r="KVV19" s="383"/>
      <c r="KVW19" s="383"/>
      <c r="KVX19" s="383"/>
      <c r="KVY19" s="383"/>
      <c r="KVZ19" s="383"/>
      <c r="KWA19" s="383"/>
      <c r="KWB19" s="383"/>
      <c r="KWC19" s="383"/>
      <c r="KWD19" s="383"/>
      <c r="KWE19" s="383"/>
      <c r="KWF19" s="383"/>
      <c r="KWG19" s="383"/>
      <c r="KWH19" s="383"/>
      <c r="KWI19" s="383"/>
      <c r="KWJ19" s="383"/>
      <c r="KWK19" s="383"/>
      <c r="KWL19" s="383"/>
      <c r="KWM19" s="383"/>
      <c r="KWN19" s="383"/>
      <c r="KWO19" s="383"/>
      <c r="KWP19" s="383"/>
      <c r="KWQ19" s="383"/>
      <c r="KWR19" s="383"/>
      <c r="KWS19" s="383"/>
      <c r="KWT19" s="383"/>
      <c r="KWU19" s="383"/>
      <c r="KWV19" s="383"/>
      <c r="KWW19" s="383"/>
      <c r="KWX19" s="383"/>
      <c r="KWY19" s="383"/>
      <c r="KWZ19" s="383"/>
      <c r="KXA19" s="383"/>
      <c r="KXB19" s="383"/>
      <c r="KXC19" s="383"/>
      <c r="KXD19" s="383"/>
      <c r="KXE19" s="383"/>
      <c r="KXF19" s="383"/>
      <c r="KXG19" s="383"/>
      <c r="KXH19" s="383"/>
      <c r="KXI19" s="383"/>
      <c r="KXJ19" s="383"/>
      <c r="KXK19" s="383"/>
      <c r="KXL19" s="383"/>
      <c r="KXM19" s="383"/>
      <c r="KXN19" s="383"/>
      <c r="KXO19" s="383"/>
      <c r="KXP19" s="383"/>
      <c r="KXQ19" s="383"/>
      <c r="KXR19" s="383"/>
      <c r="KXS19" s="383"/>
      <c r="KXT19" s="383"/>
      <c r="KXU19" s="383"/>
      <c r="KXV19" s="383"/>
      <c r="KXW19" s="383"/>
      <c r="KXX19" s="383"/>
      <c r="KXY19" s="383"/>
      <c r="KXZ19" s="383"/>
      <c r="KYA19" s="383"/>
      <c r="KYB19" s="383"/>
      <c r="KYC19" s="383"/>
      <c r="KYD19" s="383"/>
      <c r="KYE19" s="383"/>
      <c r="KYF19" s="383"/>
      <c r="KYG19" s="383"/>
      <c r="KYH19" s="383"/>
      <c r="KYI19" s="383"/>
      <c r="KYJ19" s="383"/>
      <c r="KYK19" s="383"/>
      <c r="KYL19" s="383"/>
      <c r="KYM19" s="383"/>
      <c r="KYN19" s="383"/>
      <c r="KYO19" s="383"/>
      <c r="KYP19" s="383"/>
      <c r="KYQ19" s="383"/>
      <c r="KYR19" s="383"/>
      <c r="KYS19" s="383"/>
      <c r="KYT19" s="383"/>
      <c r="KYU19" s="383"/>
      <c r="KYV19" s="383"/>
      <c r="KYW19" s="383"/>
      <c r="KYX19" s="383"/>
      <c r="KYY19" s="383"/>
      <c r="KYZ19" s="383"/>
      <c r="KZA19" s="383"/>
      <c r="KZB19" s="383"/>
      <c r="KZC19" s="383"/>
      <c r="KZD19" s="383"/>
      <c r="KZE19" s="383"/>
      <c r="KZF19" s="383"/>
      <c r="KZG19" s="383"/>
      <c r="KZH19" s="383"/>
      <c r="KZI19" s="383"/>
      <c r="KZJ19" s="383"/>
      <c r="KZK19" s="383"/>
      <c r="KZL19" s="383"/>
      <c r="KZM19" s="383"/>
      <c r="KZN19" s="383"/>
      <c r="KZO19" s="383"/>
      <c r="KZP19" s="383"/>
      <c r="KZQ19" s="383"/>
      <c r="KZR19" s="383"/>
      <c r="KZS19" s="383"/>
      <c r="KZT19" s="383"/>
      <c r="KZU19" s="383"/>
      <c r="KZV19" s="383"/>
      <c r="KZW19" s="383"/>
      <c r="KZX19" s="383"/>
      <c r="KZY19" s="383"/>
      <c r="KZZ19" s="383"/>
      <c r="LAA19" s="383"/>
      <c r="LAB19" s="383"/>
      <c r="LAC19" s="383"/>
      <c r="LAD19" s="383"/>
      <c r="LAE19" s="383"/>
      <c r="LAF19" s="383"/>
      <c r="LAG19" s="383"/>
      <c r="LAH19" s="383"/>
      <c r="LAI19" s="383"/>
      <c r="LAJ19" s="383"/>
      <c r="LAK19" s="383"/>
      <c r="LAL19" s="383"/>
      <c r="LAM19" s="383"/>
      <c r="LAN19" s="383"/>
      <c r="LAO19" s="383"/>
      <c r="LAP19" s="383"/>
      <c r="LAQ19" s="383"/>
      <c r="LAR19" s="383"/>
      <c r="LAS19" s="383"/>
      <c r="LAT19" s="383"/>
      <c r="LAU19" s="383"/>
      <c r="LAV19" s="383"/>
      <c r="LAW19" s="383"/>
      <c r="LAX19" s="383"/>
      <c r="LAY19" s="383"/>
      <c r="LAZ19" s="383"/>
      <c r="LBA19" s="383"/>
      <c r="LBB19" s="383"/>
      <c r="LBC19" s="383"/>
      <c r="LBD19" s="383"/>
      <c r="LBE19" s="383"/>
      <c r="LBF19" s="383"/>
      <c r="LBG19" s="383"/>
      <c r="LBH19" s="383"/>
      <c r="LBI19" s="383"/>
      <c r="LBJ19" s="383"/>
      <c r="LBK19" s="383"/>
      <c r="LBL19" s="383"/>
      <c r="LBM19" s="383"/>
      <c r="LBN19" s="383"/>
      <c r="LBO19" s="383"/>
      <c r="LBP19" s="383"/>
      <c r="LBQ19" s="383"/>
      <c r="LBR19" s="383"/>
      <c r="LBS19" s="383"/>
      <c r="LBT19" s="383"/>
      <c r="LBU19" s="383"/>
      <c r="LBV19" s="383"/>
      <c r="LBW19" s="383"/>
      <c r="LBX19" s="383"/>
      <c r="LBY19" s="383"/>
      <c r="LBZ19" s="383"/>
      <c r="LCA19" s="383"/>
      <c r="LCB19" s="383"/>
      <c r="LCC19" s="383"/>
      <c r="LCD19" s="383"/>
      <c r="LCE19" s="383"/>
      <c r="LCF19" s="383"/>
      <c r="LCG19" s="383"/>
      <c r="LCH19" s="383"/>
      <c r="LCI19" s="383"/>
      <c r="LCJ19" s="383"/>
      <c r="LCK19" s="383"/>
      <c r="LCL19" s="383"/>
      <c r="LCM19" s="383"/>
      <c r="LCN19" s="383"/>
      <c r="LCO19" s="383"/>
      <c r="LCP19" s="383"/>
      <c r="LCQ19" s="383"/>
      <c r="LCR19" s="383"/>
      <c r="LCS19" s="383"/>
      <c r="LCT19" s="383"/>
      <c r="LCU19" s="383"/>
      <c r="LCV19" s="383"/>
      <c r="LCW19" s="383"/>
      <c r="LCX19" s="383"/>
      <c r="LCY19" s="383"/>
      <c r="LCZ19" s="383"/>
      <c r="LDA19" s="383"/>
      <c r="LDB19" s="383"/>
      <c r="LDC19" s="383"/>
      <c r="LDD19" s="383"/>
      <c r="LDE19" s="383"/>
      <c r="LDF19" s="383"/>
      <c r="LDG19" s="383"/>
      <c r="LDH19" s="383"/>
      <c r="LDI19" s="383"/>
      <c r="LDJ19" s="383"/>
      <c r="LDK19" s="383"/>
      <c r="LDL19" s="383"/>
      <c r="LDM19" s="383"/>
      <c r="LDN19" s="383"/>
      <c r="LDO19" s="383"/>
      <c r="LDP19" s="383"/>
      <c r="LDQ19" s="383"/>
      <c r="LDR19" s="383"/>
      <c r="LDS19" s="383"/>
      <c r="LDT19" s="383"/>
      <c r="LDU19" s="383"/>
      <c r="LDV19" s="383"/>
      <c r="LDW19" s="383"/>
      <c r="LDX19" s="383"/>
      <c r="LDY19" s="383"/>
      <c r="LDZ19" s="383"/>
      <c r="LEA19" s="383"/>
      <c r="LEB19" s="383"/>
      <c r="LEC19" s="383"/>
      <c r="LED19" s="383"/>
      <c r="LEE19" s="383"/>
      <c r="LEF19" s="383"/>
      <c r="LEG19" s="383"/>
      <c r="LEH19" s="383"/>
      <c r="LEI19" s="383"/>
      <c r="LEJ19" s="383"/>
      <c r="LEK19" s="383"/>
      <c r="LEL19" s="383"/>
      <c r="LEM19" s="383"/>
      <c r="LEN19" s="383"/>
      <c r="LEO19" s="383"/>
      <c r="LEP19" s="383"/>
      <c r="LEQ19" s="383"/>
      <c r="LER19" s="383"/>
      <c r="LES19" s="383"/>
      <c r="LET19" s="383"/>
      <c r="LEU19" s="383"/>
      <c r="LEV19" s="383"/>
      <c r="LEW19" s="383"/>
      <c r="LEX19" s="383"/>
      <c r="LEY19" s="383"/>
      <c r="LEZ19" s="383"/>
      <c r="LFA19" s="383"/>
      <c r="LFB19" s="383"/>
      <c r="LFC19" s="383"/>
      <c r="LFD19" s="383"/>
      <c r="LFE19" s="383"/>
      <c r="LFF19" s="383"/>
      <c r="LFG19" s="383"/>
      <c r="LFH19" s="383"/>
      <c r="LFI19" s="383"/>
      <c r="LFJ19" s="383"/>
      <c r="LFK19" s="383"/>
      <c r="LFL19" s="383"/>
      <c r="LFM19" s="383"/>
      <c r="LFN19" s="383"/>
      <c r="LFO19" s="383"/>
      <c r="LFP19" s="383"/>
      <c r="LFQ19" s="383"/>
      <c r="LFR19" s="383"/>
      <c r="LFS19" s="383"/>
      <c r="LFT19" s="383"/>
      <c r="LFU19" s="383"/>
      <c r="LFV19" s="383"/>
      <c r="LFW19" s="383"/>
      <c r="LFX19" s="383"/>
      <c r="LFY19" s="383"/>
      <c r="LFZ19" s="383"/>
      <c r="LGA19" s="383"/>
      <c r="LGB19" s="383"/>
      <c r="LGC19" s="383"/>
      <c r="LGD19" s="383"/>
      <c r="LGE19" s="383"/>
      <c r="LGF19" s="383"/>
      <c r="LGG19" s="383"/>
      <c r="LGH19" s="383"/>
      <c r="LGI19" s="383"/>
      <c r="LGJ19" s="383"/>
      <c r="LGK19" s="383"/>
      <c r="LGL19" s="383"/>
      <c r="LGM19" s="383"/>
      <c r="LGN19" s="383"/>
      <c r="LGO19" s="383"/>
      <c r="LGP19" s="383"/>
      <c r="LGQ19" s="383"/>
      <c r="LGR19" s="383"/>
      <c r="LGS19" s="383"/>
      <c r="LGT19" s="383"/>
      <c r="LGU19" s="383"/>
      <c r="LGV19" s="383"/>
      <c r="LGW19" s="383"/>
      <c r="LGX19" s="383"/>
      <c r="LGY19" s="383"/>
      <c r="LGZ19" s="383"/>
      <c r="LHA19" s="383"/>
      <c r="LHB19" s="383"/>
      <c r="LHC19" s="383"/>
      <c r="LHD19" s="383"/>
      <c r="LHE19" s="383"/>
      <c r="LHF19" s="383"/>
      <c r="LHG19" s="383"/>
      <c r="LHH19" s="383"/>
      <c r="LHI19" s="383"/>
      <c r="LHJ19" s="383"/>
      <c r="LHK19" s="383"/>
      <c r="LHL19" s="383"/>
      <c r="LHM19" s="383"/>
      <c r="LHN19" s="383"/>
      <c r="LHO19" s="383"/>
      <c r="LHP19" s="383"/>
      <c r="LHQ19" s="383"/>
      <c r="LHR19" s="383"/>
      <c r="LHS19" s="383"/>
      <c r="LHT19" s="383"/>
      <c r="LHU19" s="383"/>
      <c r="LHV19" s="383"/>
      <c r="LHW19" s="383"/>
      <c r="LHX19" s="383"/>
      <c r="LHY19" s="383"/>
      <c r="LHZ19" s="383"/>
      <c r="LIA19" s="383"/>
      <c r="LIB19" s="383"/>
      <c r="LIC19" s="383"/>
      <c r="LID19" s="383"/>
      <c r="LIE19" s="383"/>
      <c r="LIF19" s="383"/>
      <c r="LIG19" s="383"/>
      <c r="LIH19" s="383"/>
      <c r="LII19" s="383"/>
      <c r="LIJ19" s="383"/>
      <c r="LIK19" s="383"/>
      <c r="LIL19" s="383"/>
      <c r="LIM19" s="383"/>
      <c r="LIN19" s="383"/>
      <c r="LIO19" s="383"/>
      <c r="LIP19" s="383"/>
      <c r="LIQ19" s="383"/>
      <c r="LIR19" s="383"/>
      <c r="LIS19" s="383"/>
      <c r="LIT19" s="383"/>
      <c r="LIU19" s="383"/>
      <c r="LIV19" s="383"/>
      <c r="LIW19" s="383"/>
      <c r="LIX19" s="383"/>
      <c r="LIY19" s="383"/>
      <c r="LIZ19" s="383"/>
      <c r="LJA19" s="383"/>
      <c r="LJB19" s="383"/>
      <c r="LJC19" s="383"/>
      <c r="LJD19" s="383"/>
      <c r="LJE19" s="383"/>
      <c r="LJF19" s="383"/>
      <c r="LJG19" s="383"/>
      <c r="LJH19" s="383"/>
      <c r="LJI19" s="383"/>
      <c r="LJJ19" s="383"/>
      <c r="LJK19" s="383"/>
      <c r="LJL19" s="383"/>
      <c r="LJM19" s="383"/>
      <c r="LJN19" s="383"/>
      <c r="LJO19" s="383"/>
      <c r="LJP19" s="383"/>
      <c r="LJQ19" s="383"/>
      <c r="LJR19" s="383"/>
      <c r="LJS19" s="383"/>
      <c r="LJT19" s="383"/>
      <c r="LJU19" s="383"/>
      <c r="LJV19" s="383"/>
      <c r="LJW19" s="383"/>
      <c r="LJX19" s="383"/>
      <c r="LJY19" s="383"/>
      <c r="LJZ19" s="383"/>
      <c r="LKA19" s="383"/>
      <c r="LKB19" s="383"/>
      <c r="LKC19" s="383"/>
      <c r="LKD19" s="383"/>
      <c r="LKE19" s="383"/>
      <c r="LKF19" s="383"/>
      <c r="LKG19" s="383"/>
      <c r="LKH19" s="383"/>
      <c r="LKI19" s="383"/>
      <c r="LKJ19" s="383"/>
      <c r="LKK19" s="383"/>
      <c r="LKL19" s="383"/>
      <c r="LKM19" s="383"/>
      <c r="LKN19" s="383"/>
      <c r="LKO19" s="383"/>
      <c r="LKP19" s="383"/>
      <c r="LKQ19" s="383"/>
      <c r="LKR19" s="383"/>
      <c r="LKS19" s="383"/>
      <c r="LKT19" s="383"/>
      <c r="LKU19" s="383"/>
      <c r="LKV19" s="383"/>
      <c r="LKW19" s="383"/>
      <c r="LKX19" s="383"/>
      <c r="LKY19" s="383"/>
      <c r="LKZ19" s="383"/>
      <c r="LLA19" s="383"/>
      <c r="LLB19" s="383"/>
      <c r="LLC19" s="383"/>
      <c r="LLD19" s="383"/>
      <c r="LLE19" s="383"/>
      <c r="LLF19" s="383"/>
      <c r="LLG19" s="383"/>
      <c r="LLH19" s="383"/>
      <c r="LLI19" s="383"/>
      <c r="LLJ19" s="383"/>
      <c r="LLK19" s="383"/>
      <c r="LLL19" s="383"/>
      <c r="LLM19" s="383"/>
      <c r="LLN19" s="383"/>
      <c r="LLO19" s="383"/>
      <c r="LLP19" s="383"/>
      <c r="LLQ19" s="383"/>
      <c r="LLR19" s="383"/>
      <c r="LLS19" s="383"/>
      <c r="LLT19" s="383"/>
      <c r="LLU19" s="383"/>
      <c r="LLV19" s="383"/>
      <c r="LLW19" s="383"/>
      <c r="LLX19" s="383"/>
      <c r="LLY19" s="383"/>
      <c r="LLZ19" s="383"/>
      <c r="LMA19" s="383"/>
      <c r="LMB19" s="383"/>
      <c r="LMC19" s="383"/>
      <c r="LMD19" s="383"/>
      <c r="LME19" s="383"/>
      <c r="LMF19" s="383"/>
      <c r="LMG19" s="383"/>
      <c r="LMH19" s="383"/>
      <c r="LMI19" s="383"/>
      <c r="LMJ19" s="383"/>
      <c r="LMK19" s="383"/>
      <c r="LML19" s="383"/>
      <c r="LMM19" s="383"/>
      <c r="LMN19" s="383"/>
      <c r="LMO19" s="383"/>
      <c r="LMP19" s="383"/>
      <c r="LMQ19" s="383"/>
      <c r="LMR19" s="383"/>
      <c r="LMS19" s="383"/>
      <c r="LMT19" s="383"/>
      <c r="LMU19" s="383"/>
      <c r="LMV19" s="383"/>
      <c r="LMW19" s="383"/>
      <c r="LMX19" s="383"/>
      <c r="LMY19" s="383"/>
      <c r="LMZ19" s="383"/>
      <c r="LNA19" s="383"/>
      <c r="LNB19" s="383"/>
      <c r="LNC19" s="383"/>
      <c r="LND19" s="383"/>
      <c r="LNE19" s="383"/>
      <c r="LNF19" s="383"/>
      <c r="LNG19" s="383"/>
      <c r="LNH19" s="383"/>
      <c r="LNI19" s="383"/>
      <c r="LNJ19" s="383"/>
      <c r="LNK19" s="383"/>
      <c r="LNL19" s="383"/>
      <c r="LNM19" s="383"/>
      <c r="LNN19" s="383"/>
      <c r="LNO19" s="383"/>
      <c r="LNP19" s="383"/>
      <c r="LNQ19" s="383"/>
      <c r="LNR19" s="383"/>
      <c r="LNS19" s="383"/>
      <c r="LNT19" s="383"/>
      <c r="LNU19" s="383"/>
      <c r="LNV19" s="383"/>
      <c r="LNW19" s="383"/>
      <c r="LNX19" s="383"/>
      <c r="LNY19" s="383"/>
      <c r="LNZ19" s="383"/>
      <c r="LOA19" s="383"/>
      <c r="LOB19" s="383"/>
      <c r="LOC19" s="383"/>
      <c r="LOD19" s="383"/>
      <c r="LOE19" s="383"/>
      <c r="LOF19" s="383"/>
      <c r="LOG19" s="383"/>
      <c r="LOH19" s="383"/>
      <c r="LOI19" s="383"/>
      <c r="LOJ19" s="383"/>
      <c r="LOK19" s="383"/>
      <c r="LOL19" s="383"/>
      <c r="LOM19" s="383"/>
      <c r="LON19" s="383"/>
      <c r="LOO19" s="383"/>
      <c r="LOP19" s="383"/>
      <c r="LOQ19" s="383"/>
      <c r="LOR19" s="383"/>
      <c r="LOS19" s="383"/>
      <c r="LOT19" s="383"/>
      <c r="LOU19" s="383"/>
      <c r="LOV19" s="383"/>
      <c r="LOW19" s="383"/>
      <c r="LOX19" s="383"/>
      <c r="LOY19" s="383"/>
      <c r="LOZ19" s="383"/>
      <c r="LPA19" s="383"/>
      <c r="LPB19" s="383"/>
      <c r="LPC19" s="383"/>
      <c r="LPD19" s="383"/>
      <c r="LPE19" s="383"/>
      <c r="LPF19" s="383"/>
      <c r="LPG19" s="383"/>
      <c r="LPH19" s="383"/>
      <c r="LPI19" s="383"/>
      <c r="LPJ19" s="383"/>
      <c r="LPK19" s="383"/>
      <c r="LPL19" s="383"/>
      <c r="LPM19" s="383"/>
      <c r="LPN19" s="383"/>
      <c r="LPO19" s="383"/>
      <c r="LPP19" s="383"/>
      <c r="LPQ19" s="383"/>
      <c r="LPR19" s="383"/>
      <c r="LPS19" s="383"/>
      <c r="LPT19" s="383"/>
      <c r="LPU19" s="383"/>
      <c r="LPV19" s="383"/>
      <c r="LPW19" s="383"/>
      <c r="LPX19" s="383"/>
      <c r="LPY19" s="383"/>
      <c r="LPZ19" s="383"/>
      <c r="LQA19" s="383"/>
      <c r="LQB19" s="383"/>
      <c r="LQC19" s="383"/>
      <c r="LQD19" s="383"/>
      <c r="LQE19" s="383"/>
      <c r="LQF19" s="383"/>
      <c r="LQG19" s="383"/>
      <c r="LQH19" s="383"/>
      <c r="LQI19" s="383"/>
      <c r="LQJ19" s="383"/>
      <c r="LQK19" s="383"/>
      <c r="LQL19" s="383"/>
      <c r="LQM19" s="383"/>
      <c r="LQN19" s="383"/>
      <c r="LQO19" s="383"/>
      <c r="LQP19" s="383"/>
      <c r="LQQ19" s="383"/>
      <c r="LQR19" s="383"/>
      <c r="LQS19" s="383"/>
      <c r="LQT19" s="383"/>
      <c r="LQU19" s="383"/>
      <c r="LQV19" s="383"/>
      <c r="LQW19" s="383"/>
      <c r="LQX19" s="383"/>
      <c r="LQY19" s="383"/>
      <c r="LQZ19" s="383"/>
      <c r="LRA19" s="383"/>
      <c r="LRB19" s="383"/>
      <c r="LRC19" s="383"/>
      <c r="LRD19" s="383"/>
      <c r="LRE19" s="383"/>
      <c r="LRF19" s="383"/>
      <c r="LRG19" s="383"/>
      <c r="LRH19" s="383"/>
      <c r="LRI19" s="383"/>
      <c r="LRJ19" s="383"/>
      <c r="LRK19" s="383"/>
      <c r="LRL19" s="383"/>
      <c r="LRM19" s="383"/>
      <c r="LRN19" s="383"/>
      <c r="LRO19" s="383"/>
      <c r="LRP19" s="383"/>
      <c r="LRQ19" s="383"/>
      <c r="LRR19" s="383"/>
      <c r="LRS19" s="383"/>
      <c r="LRT19" s="383"/>
      <c r="LRU19" s="383"/>
      <c r="LRV19" s="383"/>
      <c r="LRW19" s="383"/>
      <c r="LRX19" s="383"/>
      <c r="LRY19" s="383"/>
      <c r="LRZ19" s="383"/>
      <c r="LSA19" s="383"/>
      <c r="LSB19" s="383"/>
      <c r="LSC19" s="383"/>
      <c r="LSD19" s="383"/>
      <c r="LSE19" s="383"/>
      <c r="LSF19" s="383"/>
      <c r="LSG19" s="383"/>
      <c r="LSH19" s="383"/>
      <c r="LSI19" s="383"/>
      <c r="LSJ19" s="383"/>
      <c r="LSK19" s="383"/>
      <c r="LSL19" s="383"/>
      <c r="LSM19" s="383"/>
      <c r="LSN19" s="383"/>
      <c r="LSO19" s="383"/>
      <c r="LSP19" s="383"/>
      <c r="LSQ19" s="383"/>
      <c r="LSR19" s="383"/>
      <c r="LSS19" s="383"/>
      <c r="LST19" s="383"/>
      <c r="LSU19" s="383"/>
      <c r="LSV19" s="383"/>
      <c r="LSW19" s="383"/>
      <c r="LSX19" s="383"/>
      <c r="LSY19" s="383"/>
      <c r="LSZ19" s="383"/>
      <c r="LTA19" s="383"/>
      <c r="LTB19" s="383"/>
      <c r="LTC19" s="383"/>
      <c r="LTD19" s="383"/>
      <c r="LTE19" s="383"/>
      <c r="LTF19" s="383"/>
      <c r="LTG19" s="383"/>
      <c r="LTH19" s="383"/>
      <c r="LTI19" s="383"/>
      <c r="LTJ19" s="383"/>
      <c r="LTK19" s="383"/>
      <c r="LTL19" s="383"/>
      <c r="LTM19" s="383"/>
      <c r="LTN19" s="383"/>
      <c r="LTO19" s="383"/>
      <c r="LTP19" s="383"/>
      <c r="LTQ19" s="383"/>
      <c r="LTR19" s="383"/>
      <c r="LTS19" s="383"/>
      <c r="LTT19" s="383"/>
      <c r="LTU19" s="383"/>
      <c r="LTV19" s="383"/>
      <c r="LTW19" s="383"/>
      <c r="LTX19" s="383"/>
      <c r="LTY19" s="383"/>
      <c r="LTZ19" s="383"/>
      <c r="LUA19" s="383"/>
      <c r="LUB19" s="383"/>
      <c r="LUC19" s="383"/>
      <c r="LUD19" s="383"/>
      <c r="LUE19" s="383"/>
      <c r="LUF19" s="383"/>
      <c r="LUG19" s="383"/>
      <c r="LUH19" s="383"/>
      <c r="LUI19" s="383"/>
      <c r="LUJ19" s="383"/>
      <c r="LUK19" s="383"/>
      <c r="LUL19" s="383"/>
      <c r="LUM19" s="383"/>
      <c r="LUN19" s="383"/>
      <c r="LUO19" s="383"/>
      <c r="LUP19" s="383"/>
      <c r="LUQ19" s="383"/>
      <c r="LUR19" s="383"/>
      <c r="LUS19" s="383"/>
      <c r="LUT19" s="383"/>
      <c r="LUU19" s="383"/>
      <c r="LUV19" s="383"/>
      <c r="LUW19" s="383"/>
      <c r="LUX19" s="383"/>
      <c r="LUY19" s="383"/>
      <c r="LUZ19" s="383"/>
      <c r="LVA19" s="383"/>
      <c r="LVB19" s="383"/>
      <c r="LVC19" s="383"/>
      <c r="LVD19" s="383"/>
      <c r="LVE19" s="383"/>
      <c r="LVF19" s="383"/>
      <c r="LVG19" s="383"/>
      <c r="LVH19" s="383"/>
      <c r="LVI19" s="383"/>
      <c r="LVJ19" s="383"/>
      <c r="LVK19" s="383"/>
      <c r="LVL19" s="383"/>
      <c r="LVM19" s="383"/>
      <c r="LVN19" s="383"/>
      <c r="LVO19" s="383"/>
      <c r="LVP19" s="383"/>
      <c r="LVQ19" s="383"/>
      <c r="LVR19" s="383"/>
      <c r="LVS19" s="383"/>
      <c r="LVT19" s="383"/>
      <c r="LVU19" s="383"/>
      <c r="LVV19" s="383"/>
      <c r="LVW19" s="383"/>
      <c r="LVX19" s="383"/>
      <c r="LVY19" s="383"/>
      <c r="LVZ19" s="383"/>
      <c r="LWA19" s="383"/>
      <c r="LWB19" s="383"/>
      <c r="LWC19" s="383"/>
      <c r="LWD19" s="383"/>
      <c r="LWE19" s="383"/>
      <c r="LWF19" s="383"/>
      <c r="LWG19" s="383"/>
      <c r="LWH19" s="383"/>
      <c r="LWI19" s="383"/>
      <c r="LWJ19" s="383"/>
      <c r="LWK19" s="383"/>
      <c r="LWL19" s="383"/>
      <c r="LWM19" s="383"/>
      <c r="LWN19" s="383"/>
      <c r="LWO19" s="383"/>
      <c r="LWP19" s="383"/>
      <c r="LWQ19" s="383"/>
      <c r="LWR19" s="383"/>
      <c r="LWS19" s="383"/>
      <c r="LWT19" s="383"/>
      <c r="LWU19" s="383"/>
      <c r="LWV19" s="383"/>
      <c r="LWW19" s="383"/>
      <c r="LWX19" s="383"/>
      <c r="LWY19" s="383"/>
      <c r="LWZ19" s="383"/>
      <c r="LXA19" s="383"/>
      <c r="LXB19" s="383"/>
      <c r="LXC19" s="383"/>
      <c r="LXD19" s="383"/>
      <c r="LXE19" s="383"/>
      <c r="LXF19" s="383"/>
      <c r="LXG19" s="383"/>
      <c r="LXH19" s="383"/>
      <c r="LXI19" s="383"/>
      <c r="LXJ19" s="383"/>
      <c r="LXK19" s="383"/>
      <c r="LXL19" s="383"/>
      <c r="LXM19" s="383"/>
      <c r="LXN19" s="383"/>
      <c r="LXO19" s="383"/>
      <c r="LXP19" s="383"/>
      <c r="LXQ19" s="383"/>
      <c r="LXR19" s="383"/>
      <c r="LXS19" s="383"/>
      <c r="LXT19" s="383"/>
      <c r="LXU19" s="383"/>
      <c r="LXV19" s="383"/>
      <c r="LXW19" s="383"/>
      <c r="LXX19" s="383"/>
      <c r="LXY19" s="383"/>
      <c r="LXZ19" s="383"/>
      <c r="LYA19" s="383"/>
      <c r="LYB19" s="383"/>
      <c r="LYC19" s="383"/>
      <c r="LYD19" s="383"/>
      <c r="LYE19" s="383"/>
      <c r="LYF19" s="383"/>
      <c r="LYG19" s="383"/>
      <c r="LYH19" s="383"/>
      <c r="LYI19" s="383"/>
      <c r="LYJ19" s="383"/>
      <c r="LYK19" s="383"/>
      <c r="LYL19" s="383"/>
      <c r="LYM19" s="383"/>
      <c r="LYN19" s="383"/>
      <c r="LYO19" s="383"/>
      <c r="LYP19" s="383"/>
      <c r="LYQ19" s="383"/>
      <c r="LYR19" s="383"/>
      <c r="LYS19" s="383"/>
      <c r="LYT19" s="383"/>
      <c r="LYU19" s="383"/>
      <c r="LYV19" s="383"/>
      <c r="LYW19" s="383"/>
      <c r="LYX19" s="383"/>
      <c r="LYY19" s="383"/>
      <c r="LYZ19" s="383"/>
      <c r="LZA19" s="383"/>
      <c r="LZB19" s="383"/>
      <c r="LZC19" s="383"/>
      <c r="LZD19" s="383"/>
      <c r="LZE19" s="383"/>
      <c r="LZF19" s="383"/>
      <c r="LZG19" s="383"/>
      <c r="LZH19" s="383"/>
      <c r="LZI19" s="383"/>
      <c r="LZJ19" s="383"/>
      <c r="LZK19" s="383"/>
      <c r="LZL19" s="383"/>
      <c r="LZM19" s="383"/>
      <c r="LZN19" s="383"/>
      <c r="LZO19" s="383"/>
      <c r="LZP19" s="383"/>
      <c r="LZQ19" s="383"/>
      <c r="LZR19" s="383"/>
      <c r="LZS19" s="383"/>
      <c r="LZT19" s="383"/>
      <c r="LZU19" s="383"/>
      <c r="LZV19" s="383"/>
      <c r="LZW19" s="383"/>
      <c r="LZX19" s="383"/>
      <c r="LZY19" s="383"/>
      <c r="LZZ19" s="383"/>
      <c r="MAA19" s="383"/>
      <c r="MAB19" s="383"/>
      <c r="MAC19" s="383"/>
      <c r="MAD19" s="383"/>
      <c r="MAE19" s="383"/>
      <c r="MAF19" s="383"/>
      <c r="MAG19" s="383"/>
      <c r="MAH19" s="383"/>
      <c r="MAI19" s="383"/>
      <c r="MAJ19" s="383"/>
      <c r="MAK19" s="383"/>
      <c r="MAL19" s="383"/>
      <c r="MAM19" s="383"/>
      <c r="MAN19" s="383"/>
      <c r="MAO19" s="383"/>
      <c r="MAP19" s="383"/>
      <c r="MAQ19" s="383"/>
      <c r="MAR19" s="383"/>
      <c r="MAS19" s="383"/>
      <c r="MAT19" s="383"/>
      <c r="MAU19" s="383"/>
      <c r="MAV19" s="383"/>
      <c r="MAW19" s="383"/>
      <c r="MAX19" s="383"/>
      <c r="MAY19" s="383"/>
      <c r="MAZ19" s="383"/>
      <c r="MBA19" s="383"/>
      <c r="MBB19" s="383"/>
      <c r="MBC19" s="383"/>
      <c r="MBD19" s="383"/>
      <c r="MBE19" s="383"/>
      <c r="MBF19" s="383"/>
      <c r="MBG19" s="383"/>
      <c r="MBH19" s="383"/>
      <c r="MBI19" s="383"/>
      <c r="MBJ19" s="383"/>
      <c r="MBK19" s="383"/>
      <c r="MBL19" s="383"/>
      <c r="MBM19" s="383"/>
      <c r="MBN19" s="383"/>
      <c r="MBO19" s="383"/>
      <c r="MBP19" s="383"/>
      <c r="MBQ19" s="383"/>
      <c r="MBR19" s="383"/>
      <c r="MBS19" s="383"/>
      <c r="MBT19" s="383"/>
      <c r="MBU19" s="383"/>
      <c r="MBV19" s="383"/>
      <c r="MBW19" s="383"/>
      <c r="MBX19" s="383"/>
      <c r="MBY19" s="383"/>
      <c r="MBZ19" s="383"/>
      <c r="MCA19" s="383"/>
      <c r="MCB19" s="383"/>
      <c r="MCC19" s="383"/>
      <c r="MCD19" s="383"/>
      <c r="MCE19" s="383"/>
      <c r="MCF19" s="383"/>
      <c r="MCG19" s="383"/>
      <c r="MCH19" s="383"/>
      <c r="MCI19" s="383"/>
      <c r="MCJ19" s="383"/>
      <c r="MCK19" s="383"/>
      <c r="MCL19" s="383"/>
      <c r="MCM19" s="383"/>
      <c r="MCN19" s="383"/>
      <c r="MCO19" s="383"/>
      <c r="MCP19" s="383"/>
      <c r="MCQ19" s="383"/>
      <c r="MCR19" s="383"/>
      <c r="MCS19" s="383"/>
      <c r="MCT19" s="383"/>
      <c r="MCU19" s="383"/>
      <c r="MCV19" s="383"/>
      <c r="MCW19" s="383"/>
      <c r="MCX19" s="383"/>
      <c r="MCY19" s="383"/>
      <c r="MCZ19" s="383"/>
      <c r="MDA19" s="383"/>
      <c r="MDB19" s="383"/>
      <c r="MDC19" s="383"/>
      <c r="MDD19" s="383"/>
      <c r="MDE19" s="383"/>
      <c r="MDF19" s="383"/>
      <c r="MDG19" s="383"/>
      <c r="MDH19" s="383"/>
      <c r="MDI19" s="383"/>
      <c r="MDJ19" s="383"/>
      <c r="MDK19" s="383"/>
      <c r="MDL19" s="383"/>
      <c r="MDM19" s="383"/>
      <c r="MDN19" s="383"/>
      <c r="MDO19" s="383"/>
      <c r="MDP19" s="383"/>
      <c r="MDQ19" s="383"/>
      <c r="MDR19" s="383"/>
      <c r="MDS19" s="383"/>
      <c r="MDT19" s="383"/>
      <c r="MDU19" s="383"/>
      <c r="MDV19" s="383"/>
      <c r="MDW19" s="383"/>
      <c r="MDX19" s="383"/>
      <c r="MDY19" s="383"/>
      <c r="MDZ19" s="383"/>
      <c r="MEA19" s="383"/>
      <c r="MEB19" s="383"/>
      <c r="MEC19" s="383"/>
      <c r="MED19" s="383"/>
      <c r="MEE19" s="383"/>
      <c r="MEF19" s="383"/>
      <c r="MEG19" s="383"/>
      <c r="MEH19" s="383"/>
      <c r="MEI19" s="383"/>
      <c r="MEJ19" s="383"/>
      <c r="MEK19" s="383"/>
      <c r="MEL19" s="383"/>
      <c r="MEM19" s="383"/>
      <c r="MEN19" s="383"/>
      <c r="MEO19" s="383"/>
      <c r="MEP19" s="383"/>
      <c r="MEQ19" s="383"/>
      <c r="MER19" s="383"/>
      <c r="MES19" s="383"/>
      <c r="MET19" s="383"/>
      <c r="MEU19" s="383"/>
      <c r="MEV19" s="383"/>
      <c r="MEW19" s="383"/>
      <c r="MEX19" s="383"/>
      <c r="MEY19" s="383"/>
      <c r="MEZ19" s="383"/>
      <c r="MFA19" s="383"/>
      <c r="MFB19" s="383"/>
      <c r="MFC19" s="383"/>
      <c r="MFD19" s="383"/>
      <c r="MFE19" s="383"/>
      <c r="MFF19" s="383"/>
      <c r="MFG19" s="383"/>
      <c r="MFH19" s="383"/>
      <c r="MFI19" s="383"/>
      <c r="MFJ19" s="383"/>
      <c r="MFK19" s="383"/>
      <c r="MFL19" s="383"/>
      <c r="MFM19" s="383"/>
      <c r="MFN19" s="383"/>
      <c r="MFO19" s="383"/>
      <c r="MFP19" s="383"/>
      <c r="MFQ19" s="383"/>
      <c r="MFR19" s="383"/>
      <c r="MFS19" s="383"/>
      <c r="MFT19" s="383"/>
      <c r="MFU19" s="383"/>
      <c r="MFV19" s="383"/>
      <c r="MFW19" s="383"/>
      <c r="MFX19" s="383"/>
      <c r="MFY19" s="383"/>
      <c r="MFZ19" s="383"/>
      <c r="MGA19" s="383"/>
      <c r="MGB19" s="383"/>
      <c r="MGC19" s="383"/>
      <c r="MGD19" s="383"/>
      <c r="MGE19" s="383"/>
      <c r="MGF19" s="383"/>
      <c r="MGG19" s="383"/>
      <c r="MGH19" s="383"/>
      <c r="MGI19" s="383"/>
      <c r="MGJ19" s="383"/>
      <c r="MGK19" s="383"/>
      <c r="MGL19" s="383"/>
      <c r="MGM19" s="383"/>
      <c r="MGN19" s="383"/>
      <c r="MGO19" s="383"/>
      <c r="MGP19" s="383"/>
      <c r="MGQ19" s="383"/>
      <c r="MGR19" s="383"/>
      <c r="MGS19" s="383"/>
      <c r="MGT19" s="383"/>
      <c r="MGU19" s="383"/>
      <c r="MGV19" s="383"/>
      <c r="MGW19" s="383"/>
      <c r="MGX19" s="383"/>
      <c r="MGY19" s="383"/>
      <c r="MGZ19" s="383"/>
      <c r="MHA19" s="383"/>
      <c r="MHB19" s="383"/>
      <c r="MHC19" s="383"/>
      <c r="MHD19" s="383"/>
      <c r="MHE19" s="383"/>
      <c r="MHF19" s="383"/>
      <c r="MHG19" s="383"/>
      <c r="MHH19" s="383"/>
      <c r="MHI19" s="383"/>
      <c r="MHJ19" s="383"/>
      <c r="MHK19" s="383"/>
      <c r="MHL19" s="383"/>
      <c r="MHM19" s="383"/>
      <c r="MHN19" s="383"/>
      <c r="MHO19" s="383"/>
      <c r="MHP19" s="383"/>
      <c r="MHQ19" s="383"/>
      <c r="MHR19" s="383"/>
      <c r="MHS19" s="383"/>
      <c r="MHT19" s="383"/>
      <c r="MHU19" s="383"/>
      <c r="MHV19" s="383"/>
      <c r="MHW19" s="383"/>
      <c r="MHX19" s="383"/>
      <c r="MHY19" s="383"/>
      <c r="MHZ19" s="383"/>
      <c r="MIA19" s="383"/>
      <c r="MIB19" s="383"/>
      <c r="MIC19" s="383"/>
      <c r="MID19" s="383"/>
      <c r="MIE19" s="383"/>
      <c r="MIF19" s="383"/>
      <c r="MIG19" s="383"/>
      <c r="MIH19" s="383"/>
      <c r="MII19" s="383"/>
      <c r="MIJ19" s="383"/>
      <c r="MIK19" s="383"/>
      <c r="MIL19" s="383"/>
      <c r="MIM19" s="383"/>
      <c r="MIN19" s="383"/>
      <c r="MIO19" s="383"/>
      <c r="MIP19" s="383"/>
      <c r="MIQ19" s="383"/>
      <c r="MIR19" s="383"/>
      <c r="MIS19" s="383"/>
      <c r="MIT19" s="383"/>
      <c r="MIU19" s="383"/>
      <c r="MIV19" s="383"/>
      <c r="MIW19" s="383"/>
      <c r="MIX19" s="383"/>
      <c r="MIY19" s="383"/>
      <c r="MIZ19" s="383"/>
      <c r="MJA19" s="383"/>
      <c r="MJB19" s="383"/>
      <c r="MJC19" s="383"/>
      <c r="MJD19" s="383"/>
      <c r="MJE19" s="383"/>
      <c r="MJF19" s="383"/>
      <c r="MJG19" s="383"/>
      <c r="MJH19" s="383"/>
      <c r="MJI19" s="383"/>
      <c r="MJJ19" s="383"/>
      <c r="MJK19" s="383"/>
      <c r="MJL19" s="383"/>
      <c r="MJM19" s="383"/>
      <c r="MJN19" s="383"/>
      <c r="MJO19" s="383"/>
      <c r="MJP19" s="383"/>
      <c r="MJQ19" s="383"/>
      <c r="MJR19" s="383"/>
      <c r="MJS19" s="383"/>
      <c r="MJT19" s="383"/>
      <c r="MJU19" s="383"/>
      <c r="MJV19" s="383"/>
      <c r="MJW19" s="383"/>
      <c r="MJX19" s="383"/>
      <c r="MJY19" s="383"/>
      <c r="MJZ19" s="383"/>
      <c r="MKA19" s="383"/>
      <c r="MKB19" s="383"/>
      <c r="MKC19" s="383"/>
      <c r="MKD19" s="383"/>
      <c r="MKE19" s="383"/>
      <c r="MKF19" s="383"/>
      <c r="MKG19" s="383"/>
      <c r="MKH19" s="383"/>
      <c r="MKI19" s="383"/>
      <c r="MKJ19" s="383"/>
      <c r="MKK19" s="383"/>
      <c r="MKL19" s="383"/>
      <c r="MKM19" s="383"/>
      <c r="MKN19" s="383"/>
      <c r="MKO19" s="383"/>
      <c r="MKP19" s="383"/>
      <c r="MKQ19" s="383"/>
      <c r="MKR19" s="383"/>
      <c r="MKS19" s="383"/>
      <c r="MKT19" s="383"/>
      <c r="MKU19" s="383"/>
      <c r="MKV19" s="383"/>
      <c r="MKW19" s="383"/>
      <c r="MKX19" s="383"/>
      <c r="MKY19" s="383"/>
      <c r="MKZ19" s="383"/>
      <c r="MLA19" s="383"/>
      <c r="MLB19" s="383"/>
      <c r="MLC19" s="383"/>
      <c r="MLD19" s="383"/>
      <c r="MLE19" s="383"/>
      <c r="MLF19" s="383"/>
      <c r="MLG19" s="383"/>
      <c r="MLH19" s="383"/>
      <c r="MLI19" s="383"/>
      <c r="MLJ19" s="383"/>
      <c r="MLK19" s="383"/>
      <c r="MLL19" s="383"/>
      <c r="MLM19" s="383"/>
      <c r="MLN19" s="383"/>
      <c r="MLO19" s="383"/>
      <c r="MLP19" s="383"/>
      <c r="MLQ19" s="383"/>
      <c r="MLR19" s="383"/>
      <c r="MLS19" s="383"/>
      <c r="MLT19" s="383"/>
      <c r="MLU19" s="383"/>
      <c r="MLV19" s="383"/>
      <c r="MLW19" s="383"/>
      <c r="MLX19" s="383"/>
      <c r="MLY19" s="383"/>
      <c r="MLZ19" s="383"/>
      <c r="MMA19" s="383"/>
      <c r="MMB19" s="383"/>
      <c r="MMC19" s="383"/>
      <c r="MMD19" s="383"/>
      <c r="MME19" s="383"/>
      <c r="MMF19" s="383"/>
      <c r="MMG19" s="383"/>
      <c r="MMH19" s="383"/>
      <c r="MMI19" s="383"/>
      <c r="MMJ19" s="383"/>
      <c r="MMK19" s="383"/>
      <c r="MML19" s="383"/>
      <c r="MMM19" s="383"/>
      <c r="MMN19" s="383"/>
      <c r="MMO19" s="383"/>
      <c r="MMP19" s="383"/>
      <c r="MMQ19" s="383"/>
      <c r="MMR19" s="383"/>
      <c r="MMS19" s="383"/>
      <c r="MMT19" s="383"/>
      <c r="MMU19" s="383"/>
      <c r="MMV19" s="383"/>
      <c r="MMW19" s="383"/>
      <c r="MMX19" s="383"/>
      <c r="MMY19" s="383"/>
      <c r="MMZ19" s="383"/>
      <c r="MNA19" s="383"/>
      <c r="MNB19" s="383"/>
      <c r="MNC19" s="383"/>
      <c r="MND19" s="383"/>
      <c r="MNE19" s="383"/>
      <c r="MNF19" s="383"/>
      <c r="MNG19" s="383"/>
      <c r="MNH19" s="383"/>
      <c r="MNI19" s="383"/>
      <c r="MNJ19" s="383"/>
      <c r="MNK19" s="383"/>
      <c r="MNL19" s="383"/>
      <c r="MNM19" s="383"/>
      <c r="MNN19" s="383"/>
      <c r="MNO19" s="383"/>
      <c r="MNP19" s="383"/>
      <c r="MNQ19" s="383"/>
      <c r="MNR19" s="383"/>
      <c r="MNS19" s="383"/>
      <c r="MNT19" s="383"/>
      <c r="MNU19" s="383"/>
      <c r="MNV19" s="383"/>
      <c r="MNW19" s="383"/>
      <c r="MNX19" s="383"/>
      <c r="MNY19" s="383"/>
      <c r="MNZ19" s="383"/>
      <c r="MOA19" s="383"/>
      <c r="MOB19" s="383"/>
      <c r="MOC19" s="383"/>
      <c r="MOD19" s="383"/>
      <c r="MOE19" s="383"/>
      <c r="MOF19" s="383"/>
      <c r="MOG19" s="383"/>
      <c r="MOH19" s="383"/>
      <c r="MOI19" s="383"/>
      <c r="MOJ19" s="383"/>
      <c r="MOK19" s="383"/>
      <c r="MOL19" s="383"/>
      <c r="MOM19" s="383"/>
      <c r="MON19" s="383"/>
      <c r="MOO19" s="383"/>
      <c r="MOP19" s="383"/>
      <c r="MOQ19" s="383"/>
      <c r="MOR19" s="383"/>
      <c r="MOS19" s="383"/>
      <c r="MOT19" s="383"/>
      <c r="MOU19" s="383"/>
      <c r="MOV19" s="383"/>
      <c r="MOW19" s="383"/>
      <c r="MOX19" s="383"/>
      <c r="MOY19" s="383"/>
      <c r="MOZ19" s="383"/>
      <c r="MPA19" s="383"/>
      <c r="MPB19" s="383"/>
      <c r="MPC19" s="383"/>
      <c r="MPD19" s="383"/>
      <c r="MPE19" s="383"/>
      <c r="MPF19" s="383"/>
      <c r="MPG19" s="383"/>
      <c r="MPH19" s="383"/>
      <c r="MPI19" s="383"/>
      <c r="MPJ19" s="383"/>
      <c r="MPK19" s="383"/>
      <c r="MPL19" s="383"/>
      <c r="MPM19" s="383"/>
      <c r="MPN19" s="383"/>
      <c r="MPO19" s="383"/>
      <c r="MPP19" s="383"/>
      <c r="MPQ19" s="383"/>
      <c r="MPR19" s="383"/>
      <c r="MPS19" s="383"/>
      <c r="MPT19" s="383"/>
      <c r="MPU19" s="383"/>
      <c r="MPV19" s="383"/>
      <c r="MPW19" s="383"/>
      <c r="MPX19" s="383"/>
      <c r="MPY19" s="383"/>
      <c r="MPZ19" s="383"/>
      <c r="MQA19" s="383"/>
      <c r="MQB19" s="383"/>
      <c r="MQC19" s="383"/>
      <c r="MQD19" s="383"/>
      <c r="MQE19" s="383"/>
      <c r="MQF19" s="383"/>
      <c r="MQG19" s="383"/>
      <c r="MQH19" s="383"/>
      <c r="MQI19" s="383"/>
      <c r="MQJ19" s="383"/>
      <c r="MQK19" s="383"/>
      <c r="MQL19" s="383"/>
      <c r="MQM19" s="383"/>
      <c r="MQN19" s="383"/>
      <c r="MQO19" s="383"/>
      <c r="MQP19" s="383"/>
      <c r="MQQ19" s="383"/>
      <c r="MQR19" s="383"/>
      <c r="MQS19" s="383"/>
      <c r="MQT19" s="383"/>
      <c r="MQU19" s="383"/>
      <c r="MQV19" s="383"/>
      <c r="MQW19" s="383"/>
      <c r="MQX19" s="383"/>
      <c r="MQY19" s="383"/>
      <c r="MQZ19" s="383"/>
      <c r="MRA19" s="383"/>
      <c r="MRB19" s="383"/>
      <c r="MRC19" s="383"/>
      <c r="MRD19" s="383"/>
      <c r="MRE19" s="383"/>
      <c r="MRF19" s="383"/>
      <c r="MRG19" s="383"/>
      <c r="MRH19" s="383"/>
      <c r="MRI19" s="383"/>
      <c r="MRJ19" s="383"/>
      <c r="MRK19" s="383"/>
      <c r="MRL19" s="383"/>
      <c r="MRM19" s="383"/>
      <c r="MRN19" s="383"/>
      <c r="MRO19" s="383"/>
      <c r="MRP19" s="383"/>
      <c r="MRQ19" s="383"/>
      <c r="MRR19" s="383"/>
      <c r="MRS19" s="383"/>
      <c r="MRT19" s="383"/>
      <c r="MRU19" s="383"/>
      <c r="MRV19" s="383"/>
      <c r="MRW19" s="383"/>
      <c r="MRX19" s="383"/>
      <c r="MRY19" s="383"/>
      <c r="MRZ19" s="383"/>
      <c r="MSA19" s="383"/>
      <c r="MSB19" s="383"/>
      <c r="MSC19" s="383"/>
      <c r="MSD19" s="383"/>
      <c r="MSE19" s="383"/>
      <c r="MSF19" s="383"/>
      <c r="MSG19" s="383"/>
      <c r="MSH19" s="383"/>
      <c r="MSI19" s="383"/>
      <c r="MSJ19" s="383"/>
      <c r="MSK19" s="383"/>
      <c r="MSL19" s="383"/>
      <c r="MSM19" s="383"/>
      <c r="MSN19" s="383"/>
      <c r="MSO19" s="383"/>
      <c r="MSP19" s="383"/>
      <c r="MSQ19" s="383"/>
      <c r="MSR19" s="383"/>
      <c r="MSS19" s="383"/>
      <c r="MST19" s="383"/>
      <c r="MSU19" s="383"/>
      <c r="MSV19" s="383"/>
      <c r="MSW19" s="383"/>
      <c r="MSX19" s="383"/>
      <c r="MSY19" s="383"/>
      <c r="MSZ19" s="383"/>
      <c r="MTA19" s="383"/>
      <c r="MTB19" s="383"/>
      <c r="MTC19" s="383"/>
      <c r="MTD19" s="383"/>
      <c r="MTE19" s="383"/>
      <c r="MTF19" s="383"/>
      <c r="MTG19" s="383"/>
      <c r="MTH19" s="383"/>
      <c r="MTI19" s="383"/>
      <c r="MTJ19" s="383"/>
      <c r="MTK19" s="383"/>
      <c r="MTL19" s="383"/>
      <c r="MTM19" s="383"/>
      <c r="MTN19" s="383"/>
      <c r="MTO19" s="383"/>
      <c r="MTP19" s="383"/>
      <c r="MTQ19" s="383"/>
      <c r="MTR19" s="383"/>
      <c r="MTS19" s="383"/>
      <c r="MTT19" s="383"/>
      <c r="MTU19" s="383"/>
      <c r="MTV19" s="383"/>
      <c r="MTW19" s="383"/>
      <c r="MTX19" s="383"/>
      <c r="MTY19" s="383"/>
      <c r="MTZ19" s="383"/>
      <c r="MUA19" s="383"/>
      <c r="MUB19" s="383"/>
      <c r="MUC19" s="383"/>
      <c r="MUD19" s="383"/>
      <c r="MUE19" s="383"/>
      <c r="MUF19" s="383"/>
      <c r="MUG19" s="383"/>
      <c r="MUH19" s="383"/>
      <c r="MUI19" s="383"/>
      <c r="MUJ19" s="383"/>
      <c r="MUK19" s="383"/>
      <c r="MUL19" s="383"/>
      <c r="MUM19" s="383"/>
      <c r="MUN19" s="383"/>
      <c r="MUO19" s="383"/>
      <c r="MUP19" s="383"/>
      <c r="MUQ19" s="383"/>
      <c r="MUR19" s="383"/>
      <c r="MUS19" s="383"/>
      <c r="MUT19" s="383"/>
      <c r="MUU19" s="383"/>
      <c r="MUV19" s="383"/>
      <c r="MUW19" s="383"/>
      <c r="MUX19" s="383"/>
      <c r="MUY19" s="383"/>
      <c r="MUZ19" s="383"/>
      <c r="MVA19" s="383"/>
      <c r="MVB19" s="383"/>
      <c r="MVC19" s="383"/>
      <c r="MVD19" s="383"/>
      <c r="MVE19" s="383"/>
      <c r="MVF19" s="383"/>
      <c r="MVG19" s="383"/>
      <c r="MVH19" s="383"/>
      <c r="MVI19" s="383"/>
      <c r="MVJ19" s="383"/>
      <c r="MVK19" s="383"/>
      <c r="MVL19" s="383"/>
      <c r="MVM19" s="383"/>
      <c r="MVN19" s="383"/>
      <c r="MVO19" s="383"/>
      <c r="MVP19" s="383"/>
      <c r="MVQ19" s="383"/>
      <c r="MVR19" s="383"/>
      <c r="MVS19" s="383"/>
      <c r="MVT19" s="383"/>
      <c r="MVU19" s="383"/>
      <c r="MVV19" s="383"/>
      <c r="MVW19" s="383"/>
      <c r="MVX19" s="383"/>
      <c r="MVY19" s="383"/>
      <c r="MVZ19" s="383"/>
      <c r="MWA19" s="383"/>
      <c r="MWB19" s="383"/>
      <c r="MWC19" s="383"/>
      <c r="MWD19" s="383"/>
      <c r="MWE19" s="383"/>
      <c r="MWF19" s="383"/>
      <c r="MWG19" s="383"/>
      <c r="MWH19" s="383"/>
      <c r="MWI19" s="383"/>
      <c r="MWJ19" s="383"/>
      <c r="MWK19" s="383"/>
      <c r="MWL19" s="383"/>
      <c r="MWM19" s="383"/>
      <c r="MWN19" s="383"/>
      <c r="MWO19" s="383"/>
      <c r="MWP19" s="383"/>
      <c r="MWQ19" s="383"/>
      <c r="MWR19" s="383"/>
      <c r="MWS19" s="383"/>
      <c r="MWT19" s="383"/>
      <c r="MWU19" s="383"/>
      <c r="MWV19" s="383"/>
      <c r="MWW19" s="383"/>
      <c r="MWX19" s="383"/>
      <c r="MWY19" s="383"/>
      <c r="MWZ19" s="383"/>
      <c r="MXA19" s="383"/>
      <c r="MXB19" s="383"/>
      <c r="MXC19" s="383"/>
      <c r="MXD19" s="383"/>
      <c r="MXE19" s="383"/>
      <c r="MXF19" s="383"/>
      <c r="MXG19" s="383"/>
      <c r="MXH19" s="383"/>
      <c r="MXI19" s="383"/>
      <c r="MXJ19" s="383"/>
      <c r="MXK19" s="383"/>
      <c r="MXL19" s="383"/>
      <c r="MXM19" s="383"/>
      <c r="MXN19" s="383"/>
      <c r="MXO19" s="383"/>
      <c r="MXP19" s="383"/>
      <c r="MXQ19" s="383"/>
      <c r="MXR19" s="383"/>
      <c r="MXS19" s="383"/>
      <c r="MXT19" s="383"/>
      <c r="MXU19" s="383"/>
      <c r="MXV19" s="383"/>
      <c r="MXW19" s="383"/>
      <c r="MXX19" s="383"/>
      <c r="MXY19" s="383"/>
      <c r="MXZ19" s="383"/>
      <c r="MYA19" s="383"/>
      <c r="MYB19" s="383"/>
      <c r="MYC19" s="383"/>
      <c r="MYD19" s="383"/>
      <c r="MYE19" s="383"/>
      <c r="MYF19" s="383"/>
      <c r="MYG19" s="383"/>
      <c r="MYH19" s="383"/>
      <c r="MYI19" s="383"/>
      <c r="MYJ19" s="383"/>
      <c r="MYK19" s="383"/>
      <c r="MYL19" s="383"/>
      <c r="MYM19" s="383"/>
      <c r="MYN19" s="383"/>
      <c r="MYO19" s="383"/>
      <c r="MYP19" s="383"/>
      <c r="MYQ19" s="383"/>
      <c r="MYR19" s="383"/>
      <c r="MYS19" s="383"/>
      <c r="MYT19" s="383"/>
      <c r="MYU19" s="383"/>
      <c r="MYV19" s="383"/>
      <c r="MYW19" s="383"/>
      <c r="MYX19" s="383"/>
      <c r="MYY19" s="383"/>
      <c r="MYZ19" s="383"/>
      <c r="MZA19" s="383"/>
      <c r="MZB19" s="383"/>
      <c r="MZC19" s="383"/>
      <c r="MZD19" s="383"/>
      <c r="MZE19" s="383"/>
      <c r="MZF19" s="383"/>
      <c r="MZG19" s="383"/>
      <c r="MZH19" s="383"/>
      <c r="MZI19" s="383"/>
      <c r="MZJ19" s="383"/>
      <c r="MZK19" s="383"/>
      <c r="MZL19" s="383"/>
      <c r="MZM19" s="383"/>
      <c r="MZN19" s="383"/>
      <c r="MZO19" s="383"/>
      <c r="MZP19" s="383"/>
      <c r="MZQ19" s="383"/>
      <c r="MZR19" s="383"/>
      <c r="MZS19" s="383"/>
      <c r="MZT19" s="383"/>
      <c r="MZU19" s="383"/>
      <c r="MZV19" s="383"/>
      <c r="MZW19" s="383"/>
      <c r="MZX19" s="383"/>
      <c r="MZY19" s="383"/>
      <c r="MZZ19" s="383"/>
      <c r="NAA19" s="383"/>
      <c r="NAB19" s="383"/>
      <c r="NAC19" s="383"/>
      <c r="NAD19" s="383"/>
      <c r="NAE19" s="383"/>
      <c r="NAF19" s="383"/>
      <c r="NAG19" s="383"/>
      <c r="NAH19" s="383"/>
      <c r="NAI19" s="383"/>
      <c r="NAJ19" s="383"/>
      <c r="NAK19" s="383"/>
      <c r="NAL19" s="383"/>
      <c r="NAM19" s="383"/>
      <c r="NAN19" s="383"/>
      <c r="NAO19" s="383"/>
      <c r="NAP19" s="383"/>
      <c r="NAQ19" s="383"/>
      <c r="NAR19" s="383"/>
      <c r="NAS19" s="383"/>
      <c r="NAT19" s="383"/>
      <c r="NAU19" s="383"/>
      <c r="NAV19" s="383"/>
      <c r="NAW19" s="383"/>
      <c r="NAX19" s="383"/>
      <c r="NAY19" s="383"/>
      <c r="NAZ19" s="383"/>
      <c r="NBA19" s="383"/>
      <c r="NBB19" s="383"/>
      <c r="NBC19" s="383"/>
      <c r="NBD19" s="383"/>
      <c r="NBE19" s="383"/>
      <c r="NBF19" s="383"/>
      <c r="NBG19" s="383"/>
      <c r="NBH19" s="383"/>
      <c r="NBI19" s="383"/>
      <c r="NBJ19" s="383"/>
      <c r="NBK19" s="383"/>
      <c r="NBL19" s="383"/>
      <c r="NBM19" s="383"/>
      <c r="NBN19" s="383"/>
      <c r="NBO19" s="383"/>
      <c r="NBP19" s="383"/>
      <c r="NBQ19" s="383"/>
      <c r="NBR19" s="383"/>
      <c r="NBS19" s="383"/>
      <c r="NBT19" s="383"/>
      <c r="NBU19" s="383"/>
      <c r="NBV19" s="383"/>
      <c r="NBW19" s="383"/>
      <c r="NBX19" s="383"/>
      <c r="NBY19" s="383"/>
      <c r="NBZ19" s="383"/>
      <c r="NCA19" s="383"/>
      <c r="NCB19" s="383"/>
      <c r="NCC19" s="383"/>
      <c r="NCD19" s="383"/>
      <c r="NCE19" s="383"/>
      <c r="NCF19" s="383"/>
      <c r="NCG19" s="383"/>
      <c r="NCH19" s="383"/>
      <c r="NCI19" s="383"/>
      <c r="NCJ19" s="383"/>
      <c r="NCK19" s="383"/>
      <c r="NCL19" s="383"/>
      <c r="NCM19" s="383"/>
      <c r="NCN19" s="383"/>
      <c r="NCO19" s="383"/>
      <c r="NCP19" s="383"/>
      <c r="NCQ19" s="383"/>
      <c r="NCR19" s="383"/>
      <c r="NCS19" s="383"/>
      <c r="NCT19" s="383"/>
      <c r="NCU19" s="383"/>
      <c r="NCV19" s="383"/>
      <c r="NCW19" s="383"/>
      <c r="NCX19" s="383"/>
      <c r="NCY19" s="383"/>
      <c r="NCZ19" s="383"/>
      <c r="NDA19" s="383"/>
      <c r="NDB19" s="383"/>
      <c r="NDC19" s="383"/>
      <c r="NDD19" s="383"/>
      <c r="NDE19" s="383"/>
      <c r="NDF19" s="383"/>
      <c r="NDG19" s="383"/>
      <c r="NDH19" s="383"/>
      <c r="NDI19" s="383"/>
      <c r="NDJ19" s="383"/>
      <c r="NDK19" s="383"/>
      <c r="NDL19" s="383"/>
      <c r="NDM19" s="383"/>
      <c r="NDN19" s="383"/>
      <c r="NDO19" s="383"/>
      <c r="NDP19" s="383"/>
      <c r="NDQ19" s="383"/>
      <c r="NDR19" s="383"/>
      <c r="NDS19" s="383"/>
      <c r="NDT19" s="383"/>
      <c r="NDU19" s="383"/>
      <c r="NDV19" s="383"/>
      <c r="NDW19" s="383"/>
      <c r="NDX19" s="383"/>
      <c r="NDY19" s="383"/>
      <c r="NDZ19" s="383"/>
      <c r="NEA19" s="383"/>
      <c r="NEB19" s="383"/>
      <c r="NEC19" s="383"/>
      <c r="NED19" s="383"/>
      <c r="NEE19" s="383"/>
      <c r="NEF19" s="383"/>
      <c r="NEG19" s="383"/>
      <c r="NEH19" s="383"/>
      <c r="NEI19" s="383"/>
      <c r="NEJ19" s="383"/>
      <c r="NEK19" s="383"/>
      <c r="NEL19" s="383"/>
      <c r="NEM19" s="383"/>
      <c r="NEN19" s="383"/>
      <c r="NEO19" s="383"/>
      <c r="NEP19" s="383"/>
      <c r="NEQ19" s="383"/>
      <c r="NER19" s="383"/>
      <c r="NES19" s="383"/>
      <c r="NET19" s="383"/>
      <c r="NEU19" s="383"/>
      <c r="NEV19" s="383"/>
      <c r="NEW19" s="383"/>
      <c r="NEX19" s="383"/>
      <c r="NEY19" s="383"/>
      <c r="NEZ19" s="383"/>
      <c r="NFA19" s="383"/>
      <c r="NFB19" s="383"/>
      <c r="NFC19" s="383"/>
      <c r="NFD19" s="383"/>
      <c r="NFE19" s="383"/>
      <c r="NFF19" s="383"/>
      <c r="NFG19" s="383"/>
      <c r="NFH19" s="383"/>
      <c r="NFI19" s="383"/>
      <c r="NFJ19" s="383"/>
      <c r="NFK19" s="383"/>
      <c r="NFL19" s="383"/>
      <c r="NFM19" s="383"/>
      <c r="NFN19" s="383"/>
      <c r="NFO19" s="383"/>
      <c r="NFP19" s="383"/>
      <c r="NFQ19" s="383"/>
      <c r="NFR19" s="383"/>
      <c r="NFS19" s="383"/>
      <c r="NFT19" s="383"/>
      <c r="NFU19" s="383"/>
      <c r="NFV19" s="383"/>
      <c r="NFW19" s="383"/>
      <c r="NFX19" s="383"/>
      <c r="NFY19" s="383"/>
      <c r="NFZ19" s="383"/>
      <c r="NGA19" s="383"/>
      <c r="NGB19" s="383"/>
      <c r="NGC19" s="383"/>
      <c r="NGD19" s="383"/>
      <c r="NGE19" s="383"/>
      <c r="NGF19" s="383"/>
      <c r="NGG19" s="383"/>
      <c r="NGH19" s="383"/>
      <c r="NGI19" s="383"/>
      <c r="NGJ19" s="383"/>
      <c r="NGK19" s="383"/>
      <c r="NGL19" s="383"/>
      <c r="NGM19" s="383"/>
      <c r="NGN19" s="383"/>
      <c r="NGO19" s="383"/>
      <c r="NGP19" s="383"/>
      <c r="NGQ19" s="383"/>
      <c r="NGR19" s="383"/>
      <c r="NGS19" s="383"/>
      <c r="NGT19" s="383"/>
      <c r="NGU19" s="383"/>
      <c r="NGV19" s="383"/>
      <c r="NGW19" s="383"/>
      <c r="NGX19" s="383"/>
      <c r="NGY19" s="383"/>
      <c r="NGZ19" s="383"/>
      <c r="NHA19" s="383"/>
      <c r="NHB19" s="383"/>
      <c r="NHC19" s="383"/>
      <c r="NHD19" s="383"/>
      <c r="NHE19" s="383"/>
      <c r="NHF19" s="383"/>
      <c r="NHG19" s="383"/>
      <c r="NHH19" s="383"/>
      <c r="NHI19" s="383"/>
      <c r="NHJ19" s="383"/>
      <c r="NHK19" s="383"/>
      <c r="NHL19" s="383"/>
      <c r="NHM19" s="383"/>
      <c r="NHN19" s="383"/>
      <c r="NHO19" s="383"/>
      <c r="NHP19" s="383"/>
      <c r="NHQ19" s="383"/>
      <c r="NHR19" s="383"/>
      <c r="NHS19" s="383"/>
      <c r="NHT19" s="383"/>
      <c r="NHU19" s="383"/>
      <c r="NHV19" s="383"/>
      <c r="NHW19" s="383"/>
      <c r="NHX19" s="383"/>
      <c r="NHY19" s="383"/>
      <c r="NHZ19" s="383"/>
      <c r="NIA19" s="383"/>
      <c r="NIB19" s="383"/>
      <c r="NIC19" s="383"/>
      <c r="NID19" s="383"/>
      <c r="NIE19" s="383"/>
      <c r="NIF19" s="383"/>
      <c r="NIG19" s="383"/>
      <c r="NIH19" s="383"/>
      <c r="NII19" s="383"/>
      <c r="NIJ19" s="383"/>
      <c r="NIK19" s="383"/>
      <c r="NIL19" s="383"/>
      <c r="NIM19" s="383"/>
      <c r="NIN19" s="383"/>
      <c r="NIO19" s="383"/>
      <c r="NIP19" s="383"/>
      <c r="NIQ19" s="383"/>
      <c r="NIR19" s="383"/>
      <c r="NIS19" s="383"/>
      <c r="NIT19" s="383"/>
      <c r="NIU19" s="383"/>
      <c r="NIV19" s="383"/>
      <c r="NIW19" s="383"/>
      <c r="NIX19" s="383"/>
      <c r="NIY19" s="383"/>
      <c r="NIZ19" s="383"/>
      <c r="NJA19" s="383"/>
      <c r="NJB19" s="383"/>
      <c r="NJC19" s="383"/>
      <c r="NJD19" s="383"/>
      <c r="NJE19" s="383"/>
      <c r="NJF19" s="383"/>
      <c r="NJG19" s="383"/>
      <c r="NJH19" s="383"/>
      <c r="NJI19" s="383"/>
      <c r="NJJ19" s="383"/>
      <c r="NJK19" s="383"/>
      <c r="NJL19" s="383"/>
      <c r="NJM19" s="383"/>
      <c r="NJN19" s="383"/>
      <c r="NJO19" s="383"/>
      <c r="NJP19" s="383"/>
      <c r="NJQ19" s="383"/>
      <c r="NJR19" s="383"/>
      <c r="NJS19" s="383"/>
      <c r="NJT19" s="383"/>
      <c r="NJU19" s="383"/>
      <c r="NJV19" s="383"/>
      <c r="NJW19" s="383"/>
      <c r="NJX19" s="383"/>
      <c r="NJY19" s="383"/>
      <c r="NJZ19" s="383"/>
      <c r="NKA19" s="383"/>
      <c r="NKB19" s="383"/>
      <c r="NKC19" s="383"/>
      <c r="NKD19" s="383"/>
      <c r="NKE19" s="383"/>
      <c r="NKF19" s="383"/>
      <c r="NKG19" s="383"/>
      <c r="NKH19" s="383"/>
      <c r="NKI19" s="383"/>
      <c r="NKJ19" s="383"/>
      <c r="NKK19" s="383"/>
      <c r="NKL19" s="383"/>
      <c r="NKM19" s="383"/>
      <c r="NKN19" s="383"/>
      <c r="NKO19" s="383"/>
      <c r="NKP19" s="383"/>
      <c r="NKQ19" s="383"/>
      <c r="NKR19" s="383"/>
      <c r="NKS19" s="383"/>
      <c r="NKT19" s="383"/>
      <c r="NKU19" s="383"/>
      <c r="NKV19" s="383"/>
      <c r="NKW19" s="383"/>
      <c r="NKX19" s="383"/>
      <c r="NKY19" s="383"/>
      <c r="NKZ19" s="383"/>
      <c r="NLA19" s="383"/>
      <c r="NLB19" s="383"/>
      <c r="NLC19" s="383"/>
      <c r="NLD19" s="383"/>
      <c r="NLE19" s="383"/>
      <c r="NLF19" s="383"/>
      <c r="NLG19" s="383"/>
      <c r="NLH19" s="383"/>
      <c r="NLI19" s="383"/>
      <c r="NLJ19" s="383"/>
      <c r="NLK19" s="383"/>
      <c r="NLL19" s="383"/>
      <c r="NLM19" s="383"/>
      <c r="NLN19" s="383"/>
      <c r="NLO19" s="383"/>
      <c r="NLP19" s="383"/>
      <c r="NLQ19" s="383"/>
      <c r="NLR19" s="383"/>
      <c r="NLS19" s="383"/>
      <c r="NLT19" s="383"/>
      <c r="NLU19" s="383"/>
      <c r="NLV19" s="383"/>
      <c r="NLW19" s="383"/>
      <c r="NLX19" s="383"/>
      <c r="NLY19" s="383"/>
      <c r="NLZ19" s="383"/>
      <c r="NMA19" s="383"/>
      <c r="NMB19" s="383"/>
      <c r="NMC19" s="383"/>
      <c r="NMD19" s="383"/>
      <c r="NME19" s="383"/>
      <c r="NMF19" s="383"/>
      <c r="NMG19" s="383"/>
      <c r="NMH19" s="383"/>
      <c r="NMI19" s="383"/>
      <c r="NMJ19" s="383"/>
      <c r="NMK19" s="383"/>
      <c r="NML19" s="383"/>
      <c r="NMM19" s="383"/>
      <c r="NMN19" s="383"/>
      <c r="NMO19" s="383"/>
      <c r="NMP19" s="383"/>
      <c r="NMQ19" s="383"/>
      <c r="NMR19" s="383"/>
      <c r="NMS19" s="383"/>
      <c r="NMT19" s="383"/>
      <c r="NMU19" s="383"/>
      <c r="NMV19" s="383"/>
      <c r="NMW19" s="383"/>
      <c r="NMX19" s="383"/>
      <c r="NMY19" s="383"/>
      <c r="NMZ19" s="383"/>
      <c r="NNA19" s="383"/>
      <c r="NNB19" s="383"/>
      <c r="NNC19" s="383"/>
      <c r="NND19" s="383"/>
      <c r="NNE19" s="383"/>
      <c r="NNF19" s="383"/>
      <c r="NNG19" s="383"/>
      <c r="NNH19" s="383"/>
      <c r="NNI19" s="383"/>
      <c r="NNJ19" s="383"/>
      <c r="NNK19" s="383"/>
      <c r="NNL19" s="383"/>
      <c r="NNM19" s="383"/>
      <c r="NNN19" s="383"/>
      <c r="NNO19" s="383"/>
      <c r="NNP19" s="383"/>
      <c r="NNQ19" s="383"/>
      <c r="NNR19" s="383"/>
      <c r="NNS19" s="383"/>
      <c r="NNT19" s="383"/>
      <c r="NNU19" s="383"/>
      <c r="NNV19" s="383"/>
      <c r="NNW19" s="383"/>
      <c r="NNX19" s="383"/>
      <c r="NNY19" s="383"/>
      <c r="NNZ19" s="383"/>
      <c r="NOA19" s="383"/>
      <c r="NOB19" s="383"/>
      <c r="NOC19" s="383"/>
      <c r="NOD19" s="383"/>
      <c r="NOE19" s="383"/>
      <c r="NOF19" s="383"/>
      <c r="NOG19" s="383"/>
      <c r="NOH19" s="383"/>
      <c r="NOI19" s="383"/>
      <c r="NOJ19" s="383"/>
      <c r="NOK19" s="383"/>
      <c r="NOL19" s="383"/>
      <c r="NOM19" s="383"/>
      <c r="NON19" s="383"/>
      <c r="NOO19" s="383"/>
      <c r="NOP19" s="383"/>
      <c r="NOQ19" s="383"/>
      <c r="NOR19" s="383"/>
      <c r="NOS19" s="383"/>
      <c r="NOT19" s="383"/>
      <c r="NOU19" s="383"/>
      <c r="NOV19" s="383"/>
      <c r="NOW19" s="383"/>
      <c r="NOX19" s="383"/>
      <c r="NOY19" s="383"/>
      <c r="NOZ19" s="383"/>
      <c r="NPA19" s="383"/>
      <c r="NPB19" s="383"/>
      <c r="NPC19" s="383"/>
      <c r="NPD19" s="383"/>
      <c r="NPE19" s="383"/>
      <c r="NPF19" s="383"/>
      <c r="NPG19" s="383"/>
      <c r="NPH19" s="383"/>
      <c r="NPI19" s="383"/>
      <c r="NPJ19" s="383"/>
      <c r="NPK19" s="383"/>
      <c r="NPL19" s="383"/>
      <c r="NPM19" s="383"/>
      <c r="NPN19" s="383"/>
      <c r="NPO19" s="383"/>
      <c r="NPP19" s="383"/>
      <c r="NPQ19" s="383"/>
      <c r="NPR19" s="383"/>
      <c r="NPS19" s="383"/>
      <c r="NPT19" s="383"/>
      <c r="NPU19" s="383"/>
      <c r="NPV19" s="383"/>
      <c r="NPW19" s="383"/>
      <c r="NPX19" s="383"/>
      <c r="NPY19" s="383"/>
      <c r="NPZ19" s="383"/>
      <c r="NQA19" s="383"/>
      <c r="NQB19" s="383"/>
      <c r="NQC19" s="383"/>
      <c r="NQD19" s="383"/>
      <c r="NQE19" s="383"/>
      <c r="NQF19" s="383"/>
      <c r="NQG19" s="383"/>
      <c r="NQH19" s="383"/>
      <c r="NQI19" s="383"/>
      <c r="NQJ19" s="383"/>
      <c r="NQK19" s="383"/>
      <c r="NQL19" s="383"/>
      <c r="NQM19" s="383"/>
      <c r="NQN19" s="383"/>
      <c r="NQO19" s="383"/>
      <c r="NQP19" s="383"/>
      <c r="NQQ19" s="383"/>
      <c r="NQR19" s="383"/>
      <c r="NQS19" s="383"/>
      <c r="NQT19" s="383"/>
      <c r="NQU19" s="383"/>
      <c r="NQV19" s="383"/>
      <c r="NQW19" s="383"/>
      <c r="NQX19" s="383"/>
      <c r="NQY19" s="383"/>
      <c r="NQZ19" s="383"/>
      <c r="NRA19" s="383"/>
      <c r="NRB19" s="383"/>
      <c r="NRC19" s="383"/>
      <c r="NRD19" s="383"/>
      <c r="NRE19" s="383"/>
      <c r="NRF19" s="383"/>
      <c r="NRG19" s="383"/>
      <c r="NRH19" s="383"/>
      <c r="NRI19" s="383"/>
      <c r="NRJ19" s="383"/>
      <c r="NRK19" s="383"/>
      <c r="NRL19" s="383"/>
      <c r="NRM19" s="383"/>
      <c r="NRN19" s="383"/>
      <c r="NRO19" s="383"/>
      <c r="NRP19" s="383"/>
      <c r="NRQ19" s="383"/>
      <c r="NRR19" s="383"/>
      <c r="NRS19" s="383"/>
      <c r="NRT19" s="383"/>
      <c r="NRU19" s="383"/>
      <c r="NRV19" s="383"/>
      <c r="NRW19" s="383"/>
      <c r="NRX19" s="383"/>
      <c r="NRY19" s="383"/>
      <c r="NRZ19" s="383"/>
      <c r="NSA19" s="383"/>
      <c r="NSB19" s="383"/>
      <c r="NSC19" s="383"/>
      <c r="NSD19" s="383"/>
      <c r="NSE19" s="383"/>
      <c r="NSF19" s="383"/>
      <c r="NSG19" s="383"/>
      <c r="NSH19" s="383"/>
      <c r="NSI19" s="383"/>
      <c r="NSJ19" s="383"/>
      <c r="NSK19" s="383"/>
      <c r="NSL19" s="383"/>
      <c r="NSM19" s="383"/>
      <c r="NSN19" s="383"/>
      <c r="NSO19" s="383"/>
      <c r="NSP19" s="383"/>
      <c r="NSQ19" s="383"/>
      <c r="NSR19" s="383"/>
      <c r="NSS19" s="383"/>
      <c r="NST19" s="383"/>
      <c r="NSU19" s="383"/>
      <c r="NSV19" s="383"/>
      <c r="NSW19" s="383"/>
      <c r="NSX19" s="383"/>
      <c r="NSY19" s="383"/>
      <c r="NSZ19" s="383"/>
      <c r="NTA19" s="383"/>
      <c r="NTB19" s="383"/>
      <c r="NTC19" s="383"/>
      <c r="NTD19" s="383"/>
      <c r="NTE19" s="383"/>
      <c r="NTF19" s="383"/>
      <c r="NTG19" s="383"/>
      <c r="NTH19" s="383"/>
      <c r="NTI19" s="383"/>
      <c r="NTJ19" s="383"/>
      <c r="NTK19" s="383"/>
      <c r="NTL19" s="383"/>
      <c r="NTM19" s="383"/>
      <c r="NTN19" s="383"/>
      <c r="NTO19" s="383"/>
      <c r="NTP19" s="383"/>
      <c r="NTQ19" s="383"/>
      <c r="NTR19" s="383"/>
      <c r="NTS19" s="383"/>
      <c r="NTT19" s="383"/>
      <c r="NTU19" s="383"/>
      <c r="NTV19" s="383"/>
      <c r="NTW19" s="383"/>
      <c r="NTX19" s="383"/>
      <c r="NTY19" s="383"/>
      <c r="NTZ19" s="383"/>
      <c r="NUA19" s="383"/>
      <c r="NUB19" s="383"/>
      <c r="NUC19" s="383"/>
      <c r="NUD19" s="383"/>
      <c r="NUE19" s="383"/>
      <c r="NUF19" s="383"/>
      <c r="NUG19" s="383"/>
      <c r="NUH19" s="383"/>
      <c r="NUI19" s="383"/>
      <c r="NUJ19" s="383"/>
      <c r="NUK19" s="383"/>
      <c r="NUL19" s="383"/>
      <c r="NUM19" s="383"/>
      <c r="NUN19" s="383"/>
      <c r="NUO19" s="383"/>
      <c r="NUP19" s="383"/>
      <c r="NUQ19" s="383"/>
      <c r="NUR19" s="383"/>
      <c r="NUS19" s="383"/>
      <c r="NUT19" s="383"/>
      <c r="NUU19" s="383"/>
      <c r="NUV19" s="383"/>
      <c r="NUW19" s="383"/>
      <c r="NUX19" s="383"/>
      <c r="NUY19" s="383"/>
      <c r="NUZ19" s="383"/>
      <c r="NVA19" s="383"/>
      <c r="NVB19" s="383"/>
      <c r="NVC19" s="383"/>
      <c r="NVD19" s="383"/>
      <c r="NVE19" s="383"/>
      <c r="NVF19" s="383"/>
      <c r="NVG19" s="383"/>
      <c r="NVH19" s="383"/>
      <c r="NVI19" s="383"/>
      <c r="NVJ19" s="383"/>
      <c r="NVK19" s="383"/>
      <c r="NVL19" s="383"/>
      <c r="NVM19" s="383"/>
      <c r="NVN19" s="383"/>
      <c r="NVO19" s="383"/>
      <c r="NVP19" s="383"/>
      <c r="NVQ19" s="383"/>
      <c r="NVR19" s="383"/>
      <c r="NVS19" s="383"/>
      <c r="NVT19" s="383"/>
      <c r="NVU19" s="383"/>
      <c r="NVV19" s="383"/>
      <c r="NVW19" s="383"/>
      <c r="NVX19" s="383"/>
      <c r="NVY19" s="383"/>
      <c r="NVZ19" s="383"/>
      <c r="NWA19" s="383"/>
      <c r="NWB19" s="383"/>
      <c r="NWC19" s="383"/>
      <c r="NWD19" s="383"/>
      <c r="NWE19" s="383"/>
      <c r="NWF19" s="383"/>
      <c r="NWG19" s="383"/>
      <c r="NWH19" s="383"/>
      <c r="NWI19" s="383"/>
      <c r="NWJ19" s="383"/>
      <c r="NWK19" s="383"/>
      <c r="NWL19" s="383"/>
      <c r="NWM19" s="383"/>
      <c r="NWN19" s="383"/>
      <c r="NWO19" s="383"/>
      <c r="NWP19" s="383"/>
      <c r="NWQ19" s="383"/>
      <c r="NWR19" s="383"/>
      <c r="NWS19" s="383"/>
      <c r="NWT19" s="383"/>
      <c r="NWU19" s="383"/>
      <c r="NWV19" s="383"/>
      <c r="NWW19" s="383"/>
      <c r="NWX19" s="383"/>
      <c r="NWY19" s="383"/>
      <c r="NWZ19" s="383"/>
      <c r="NXA19" s="383"/>
      <c r="NXB19" s="383"/>
      <c r="NXC19" s="383"/>
      <c r="NXD19" s="383"/>
      <c r="NXE19" s="383"/>
      <c r="NXF19" s="383"/>
      <c r="NXG19" s="383"/>
      <c r="NXH19" s="383"/>
      <c r="NXI19" s="383"/>
      <c r="NXJ19" s="383"/>
      <c r="NXK19" s="383"/>
      <c r="NXL19" s="383"/>
      <c r="NXM19" s="383"/>
      <c r="NXN19" s="383"/>
      <c r="NXO19" s="383"/>
      <c r="NXP19" s="383"/>
      <c r="NXQ19" s="383"/>
      <c r="NXR19" s="383"/>
      <c r="NXS19" s="383"/>
      <c r="NXT19" s="383"/>
      <c r="NXU19" s="383"/>
      <c r="NXV19" s="383"/>
      <c r="NXW19" s="383"/>
      <c r="NXX19" s="383"/>
      <c r="NXY19" s="383"/>
      <c r="NXZ19" s="383"/>
      <c r="NYA19" s="383"/>
      <c r="NYB19" s="383"/>
      <c r="NYC19" s="383"/>
      <c r="NYD19" s="383"/>
      <c r="NYE19" s="383"/>
      <c r="NYF19" s="383"/>
      <c r="NYG19" s="383"/>
      <c r="NYH19" s="383"/>
      <c r="NYI19" s="383"/>
      <c r="NYJ19" s="383"/>
      <c r="NYK19" s="383"/>
      <c r="NYL19" s="383"/>
      <c r="NYM19" s="383"/>
      <c r="NYN19" s="383"/>
      <c r="NYO19" s="383"/>
      <c r="NYP19" s="383"/>
      <c r="NYQ19" s="383"/>
      <c r="NYR19" s="383"/>
      <c r="NYS19" s="383"/>
      <c r="NYT19" s="383"/>
      <c r="NYU19" s="383"/>
      <c r="NYV19" s="383"/>
      <c r="NYW19" s="383"/>
      <c r="NYX19" s="383"/>
      <c r="NYY19" s="383"/>
      <c r="NYZ19" s="383"/>
      <c r="NZA19" s="383"/>
      <c r="NZB19" s="383"/>
      <c r="NZC19" s="383"/>
      <c r="NZD19" s="383"/>
      <c r="NZE19" s="383"/>
      <c r="NZF19" s="383"/>
      <c r="NZG19" s="383"/>
      <c r="NZH19" s="383"/>
      <c r="NZI19" s="383"/>
      <c r="NZJ19" s="383"/>
      <c r="NZK19" s="383"/>
      <c r="NZL19" s="383"/>
      <c r="NZM19" s="383"/>
      <c r="NZN19" s="383"/>
      <c r="NZO19" s="383"/>
      <c r="NZP19" s="383"/>
      <c r="NZQ19" s="383"/>
      <c r="NZR19" s="383"/>
      <c r="NZS19" s="383"/>
      <c r="NZT19" s="383"/>
      <c r="NZU19" s="383"/>
      <c r="NZV19" s="383"/>
      <c r="NZW19" s="383"/>
      <c r="NZX19" s="383"/>
      <c r="NZY19" s="383"/>
      <c r="NZZ19" s="383"/>
      <c r="OAA19" s="383"/>
      <c r="OAB19" s="383"/>
      <c r="OAC19" s="383"/>
      <c r="OAD19" s="383"/>
      <c r="OAE19" s="383"/>
      <c r="OAF19" s="383"/>
      <c r="OAG19" s="383"/>
      <c r="OAH19" s="383"/>
      <c r="OAI19" s="383"/>
      <c r="OAJ19" s="383"/>
      <c r="OAK19" s="383"/>
      <c r="OAL19" s="383"/>
      <c r="OAM19" s="383"/>
      <c r="OAN19" s="383"/>
      <c r="OAO19" s="383"/>
      <c r="OAP19" s="383"/>
      <c r="OAQ19" s="383"/>
      <c r="OAR19" s="383"/>
      <c r="OAS19" s="383"/>
      <c r="OAT19" s="383"/>
      <c r="OAU19" s="383"/>
      <c r="OAV19" s="383"/>
      <c r="OAW19" s="383"/>
      <c r="OAX19" s="383"/>
      <c r="OAY19" s="383"/>
      <c r="OAZ19" s="383"/>
      <c r="OBA19" s="383"/>
      <c r="OBB19" s="383"/>
      <c r="OBC19" s="383"/>
      <c r="OBD19" s="383"/>
      <c r="OBE19" s="383"/>
      <c r="OBF19" s="383"/>
      <c r="OBG19" s="383"/>
      <c r="OBH19" s="383"/>
      <c r="OBI19" s="383"/>
      <c r="OBJ19" s="383"/>
      <c r="OBK19" s="383"/>
      <c r="OBL19" s="383"/>
      <c r="OBM19" s="383"/>
      <c r="OBN19" s="383"/>
      <c r="OBO19" s="383"/>
      <c r="OBP19" s="383"/>
      <c r="OBQ19" s="383"/>
      <c r="OBR19" s="383"/>
      <c r="OBS19" s="383"/>
      <c r="OBT19" s="383"/>
      <c r="OBU19" s="383"/>
      <c r="OBV19" s="383"/>
      <c r="OBW19" s="383"/>
      <c r="OBX19" s="383"/>
      <c r="OBY19" s="383"/>
      <c r="OBZ19" s="383"/>
      <c r="OCA19" s="383"/>
      <c r="OCB19" s="383"/>
      <c r="OCC19" s="383"/>
      <c r="OCD19" s="383"/>
      <c r="OCE19" s="383"/>
      <c r="OCF19" s="383"/>
      <c r="OCG19" s="383"/>
      <c r="OCH19" s="383"/>
      <c r="OCI19" s="383"/>
      <c r="OCJ19" s="383"/>
      <c r="OCK19" s="383"/>
      <c r="OCL19" s="383"/>
      <c r="OCM19" s="383"/>
      <c r="OCN19" s="383"/>
      <c r="OCO19" s="383"/>
      <c r="OCP19" s="383"/>
      <c r="OCQ19" s="383"/>
      <c r="OCR19" s="383"/>
      <c r="OCS19" s="383"/>
      <c r="OCT19" s="383"/>
      <c r="OCU19" s="383"/>
      <c r="OCV19" s="383"/>
      <c r="OCW19" s="383"/>
      <c r="OCX19" s="383"/>
      <c r="OCY19" s="383"/>
      <c r="OCZ19" s="383"/>
      <c r="ODA19" s="383"/>
      <c r="ODB19" s="383"/>
      <c r="ODC19" s="383"/>
      <c r="ODD19" s="383"/>
      <c r="ODE19" s="383"/>
      <c r="ODF19" s="383"/>
      <c r="ODG19" s="383"/>
      <c r="ODH19" s="383"/>
      <c r="ODI19" s="383"/>
      <c r="ODJ19" s="383"/>
      <c r="ODK19" s="383"/>
      <c r="ODL19" s="383"/>
      <c r="ODM19" s="383"/>
      <c r="ODN19" s="383"/>
      <c r="ODO19" s="383"/>
      <c r="ODP19" s="383"/>
      <c r="ODQ19" s="383"/>
      <c r="ODR19" s="383"/>
      <c r="ODS19" s="383"/>
      <c r="ODT19" s="383"/>
      <c r="ODU19" s="383"/>
      <c r="ODV19" s="383"/>
      <c r="ODW19" s="383"/>
      <c r="ODX19" s="383"/>
      <c r="ODY19" s="383"/>
      <c r="ODZ19" s="383"/>
      <c r="OEA19" s="383"/>
      <c r="OEB19" s="383"/>
      <c r="OEC19" s="383"/>
      <c r="OED19" s="383"/>
      <c r="OEE19" s="383"/>
      <c r="OEF19" s="383"/>
      <c r="OEG19" s="383"/>
      <c r="OEH19" s="383"/>
      <c r="OEI19" s="383"/>
      <c r="OEJ19" s="383"/>
      <c r="OEK19" s="383"/>
      <c r="OEL19" s="383"/>
      <c r="OEM19" s="383"/>
      <c r="OEN19" s="383"/>
      <c r="OEO19" s="383"/>
      <c r="OEP19" s="383"/>
      <c r="OEQ19" s="383"/>
      <c r="OER19" s="383"/>
      <c r="OES19" s="383"/>
      <c r="OET19" s="383"/>
      <c r="OEU19" s="383"/>
      <c r="OEV19" s="383"/>
      <c r="OEW19" s="383"/>
      <c r="OEX19" s="383"/>
      <c r="OEY19" s="383"/>
      <c r="OEZ19" s="383"/>
      <c r="OFA19" s="383"/>
      <c r="OFB19" s="383"/>
      <c r="OFC19" s="383"/>
      <c r="OFD19" s="383"/>
      <c r="OFE19" s="383"/>
      <c r="OFF19" s="383"/>
      <c r="OFG19" s="383"/>
      <c r="OFH19" s="383"/>
      <c r="OFI19" s="383"/>
      <c r="OFJ19" s="383"/>
      <c r="OFK19" s="383"/>
      <c r="OFL19" s="383"/>
      <c r="OFM19" s="383"/>
      <c r="OFN19" s="383"/>
      <c r="OFO19" s="383"/>
      <c r="OFP19" s="383"/>
      <c r="OFQ19" s="383"/>
      <c r="OFR19" s="383"/>
      <c r="OFS19" s="383"/>
      <c r="OFT19" s="383"/>
      <c r="OFU19" s="383"/>
      <c r="OFV19" s="383"/>
      <c r="OFW19" s="383"/>
      <c r="OFX19" s="383"/>
      <c r="OFY19" s="383"/>
      <c r="OFZ19" s="383"/>
      <c r="OGA19" s="383"/>
      <c r="OGB19" s="383"/>
      <c r="OGC19" s="383"/>
      <c r="OGD19" s="383"/>
      <c r="OGE19" s="383"/>
      <c r="OGF19" s="383"/>
      <c r="OGG19" s="383"/>
      <c r="OGH19" s="383"/>
      <c r="OGI19" s="383"/>
      <c r="OGJ19" s="383"/>
      <c r="OGK19" s="383"/>
      <c r="OGL19" s="383"/>
      <c r="OGM19" s="383"/>
      <c r="OGN19" s="383"/>
      <c r="OGO19" s="383"/>
      <c r="OGP19" s="383"/>
      <c r="OGQ19" s="383"/>
      <c r="OGR19" s="383"/>
      <c r="OGS19" s="383"/>
      <c r="OGT19" s="383"/>
      <c r="OGU19" s="383"/>
      <c r="OGV19" s="383"/>
      <c r="OGW19" s="383"/>
      <c r="OGX19" s="383"/>
      <c r="OGY19" s="383"/>
      <c r="OGZ19" s="383"/>
      <c r="OHA19" s="383"/>
      <c r="OHB19" s="383"/>
      <c r="OHC19" s="383"/>
      <c r="OHD19" s="383"/>
      <c r="OHE19" s="383"/>
      <c r="OHF19" s="383"/>
      <c r="OHG19" s="383"/>
      <c r="OHH19" s="383"/>
      <c r="OHI19" s="383"/>
      <c r="OHJ19" s="383"/>
      <c r="OHK19" s="383"/>
      <c r="OHL19" s="383"/>
      <c r="OHM19" s="383"/>
      <c r="OHN19" s="383"/>
      <c r="OHO19" s="383"/>
      <c r="OHP19" s="383"/>
      <c r="OHQ19" s="383"/>
      <c r="OHR19" s="383"/>
      <c r="OHS19" s="383"/>
      <c r="OHT19" s="383"/>
      <c r="OHU19" s="383"/>
      <c r="OHV19" s="383"/>
      <c r="OHW19" s="383"/>
      <c r="OHX19" s="383"/>
      <c r="OHY19" s="383"/>
      <c r="OHZ19" s="383"/>
      <c r="OIA19" s="383"/>
      <c r="OIB19" s="383"/>
      <c r="OIC19" s="383"/>
      <c r="OID19" s="383"/>
      <c r="OIE19" s="383"/>
      <c r="OIF19" s="383"/>
      <c r="OIG19" s="383"/>
      <c r="OIH19" s="383"/>
      <c r="OII19" s="383"/>
      <c r="OIJ19" s="383"/>
      <c r="OIK19" s="383"/>
      <c r="OIL19" s="383"/>
      <c r="OIM19" s="383"/>
      <c r="OIN19" s="383"/>
      <c r="OIO19" s="383"/>
      <c r="OIP19" s="383"/>
      <c r="OIQ19" s="383"/>
      <c r="OIR19" s="383"/>
      <c r="OIS19" s="383"/>
      <c r="OIT19" s="383"/>
      <c r="OIU19" s="383"/>
      <c r="OIV19" s="383"/>
      <c r="OIW19" s="383"/>
      <c r="OIX19" s="383"/>
      <c r="OIY19" s="383"/>
      <c r="OIZ19" s="383"/>
      <c r="OJA19" s="383"/>
      <c r="OJB19" s="383"/>
      <c r="OJC19" s="383"/>
      <c r="OJD19" s="383"/>
      <c r="OJE19" s="383"/>
      <c r="OJF19" s="383"/>
      <c r="OJG19" s="383"/>
      <c r="OJH19" s="383"/>
      <c r="OJI19" s="383"/>
      <c r="OJJ19" s="383"/>
      <c r="OJK19" s="383"/>
      <c r="OJL19" s="383"/>
      <c r="OJM19" s="383"/>
      <c r="OJN19" s="383"/>
      <c r="OJO19" s="383"/>
      <c r="OJP19" s="383"/>
      <c r="OJQ19" s="383"/>
      <c r="OJR19" s="383"/>
      <c r="OJS19" s="383"/>
      <c r="OJT19" s="383"/>
      <c r="OJU19" s="383"/>
      <c r="OJV19" s="383"/>
      <c r="OJW19" s="383"/>
      <c r="OJX19" s="383"/>
      <c r="OJY19" s="383"/>
      <c r="OJZ19" s="383"/>
      <c r="OKA19" s="383"/>
      <c r="OKB19" s="383"/>
      <c r="OKC19" s="383"/>
      <c r="OKD19" s="383"/>
      <c r="OKE19" s="383"/>
      <c r="OKF19" s="383"/>
      <c r="OKG19" s="383"/>
      <c r="OKH19" s="383"/>
      <c r="OKI19" s="383"/>
      <c r="OKJ19" s="383"/>
      <c r="OKK19" s="383"/>
      <c r="OKL19" s="383"/>
      <c r="OKM19" s="383"/>
      <c r="OKN19" s="383"/>
      <c r="OKO19" s="383"/>
      <c r="OKP19" s="383"/>
      <c r="OKQ19" s="383"/>
      <c r="OKR19" s="383"/>
      <c r="OKS19" s="383"/>
      <c r="OKT19" s="383"/>
      <c r="OKU19" s="383"/>
      <c r="OKV19" s="383"/>
      <c r="OKW19" s="383"/>
      <c r="OKX19" s="383"/>
      <c r="OKY19" s="383"/>
      <c r="OKZ19" s="383"/>
      <c r="OLA19" s="383"/>
      <c r="OLB19" s="383"/>
      <c r="OLC19" s="383"/>
      <c r="OLD19" s="383"/>
      <c r="OLE19" s="383"/>
      <c r="OLF19" s="383"/>
      <c r="OLG19" s="383"/>
      <c r="OLH19" s="383"/>
      <c r="OLI19" s="383"/>
      <c r="OLJ19" s="383"/>
      <c r="OLK19" s="383"/>
      <c r="OLL19" s="383"/>
      <c r="OLM19" s="383"/>
      <c r="OLN19" s="383"/>
      <c r="OLO19" s="383"/>
      <c r="OLP19" s="383"/>
      <c r="OLQ19" s="383"/>
      <c r="OLR19" s="383"/>
      <c r="OLS19" s="383"/>
      <c r="OLT19" s="383"/>
      <c r="OLU19" s="383"/>
      <c r="OLV19" s="383"/>
      <c r="OLW19" s="383"/>
      <c r="OLX19" s="383"/>
      <c r="OLY19" s="383"/>
      <c r="OLZ19" s="383"/>
      <c r="OMA19" s="383"/>
      <c r="OMB19" s="383"/>
      <c r="OMC19" s="383"/>
      <c r="OMD19" s="383"/>
      <c r="OME19" s="383"/>
      <c r="OMF19" s="383"/>
      <c r="OMG19" s="383"/>
      <c r="OMH19" s="383"/>
      <c r="OMI19" s="383"/>
      <c r="OMJ19" s="383"/>
      <c r="OMK19" s="383"/>
      <c r="OML19" s="383"/>
      <c r="OMM19" s="383"/>
      <c r="OMN19" s="383"/>
      <c r="OMO19" s="383"/>
      <c r="OMP19" s="383"/>
      <c r="OMQ19" s="383"/>
      <c r="OMR19" s="383"/>
      <c r="OMS19" s="383"/>
      <c r="OMT19" s="383"/>
      <c r="OMU19" s="383"/>
      <c r="OMV19" s="383"/>
      <c r="OMW19" s="383"/>
      <c r="OMX19" s="383"/>
      <c r="OMY19" s="383"/>
      <c r="OMZ19" s="383"/>
      <c r="ONA19" s="383"/>
      <c r="ONB19" s="383"/>
      <c r="ONC19" s="383"/>
      <c r="OND19" s="383"/>
      <c r="ONE19" s="383"/>
      <c r="ONF19" s="383"/>
      <c r="ONG19" s="383"/>
      <c r="ONH19" s="383"/>
      <c r="ONI19" s="383"/>
      <c r="ONJ19" s="383"/>
      <c r="ONK19" s="383"/>
      <c r="ONL19" s="383"/>
      <c r="ONM19" s="383"/>
      <c r="ONN19" s="383"/>
      <c r="ONO19" s="383"/>
      <c r="ONP19" s="383"/>
      <c r="ONQ19" s="383"/>
      <c r="ONR19" s="383"/>
      <c r="ONS19" s="383"/>
      <c r="ONT19" s="383"/>
      <c r="ONU19" s="383"/>
      <c r="ONV19" s="383"/>
      <c r="ONW19" s="383"/>
      <c r="ONX19" s="383"/>
      <c r="ONY19" s="383"/>
      <c r="ONZ19" s="383"/>
      <c r="OOA19" s="383"/>
      <c r="OOB19" s="383"/>
      <c r="OOC19" s="383"/>
      <c r="OOD19" s="383"/>
      <c r="OOE19" s="383"/>
      <c r="OOF19" s="383"/>
      <c r="OOG19" s="383"/>
      <c r="OOH19" s="383"/>
      <c r="OOI19" s="383"/>
      <c r="OOJ19" s="383"/>
      <c r="OOK19" s="383"/>
      <c r="OOL19" s="383"/>
      <c r="OOM19" s="383"/>
      <c r="OON19" s="383"/>
      <c r="OOO19" s="383"/>
      <c r="OOP19" s="383"/>
      <c r="OOQ19" s="383"/>
      <c r="OOR19" s="383"/>
      <c r="OOS19" s="383"/>
      <c r="OOT19" s="383"/>
      <c r="OOU19" s="383"/>
      <c r="OOV19" s="383"/>
      <c r="OOW19" s="383"/>
      <c r="OOX19" s="383"/>
      <c r="OOY19" s="383"/>
      <c r="OOZ19" s="383"/>
      <c r="OPA19" s="383"/>
      <c r="OPB19" s="383"/>
      <c r="OPC19" s="383"/>
      <c r="OPD19" s="383"/>
      <c r="OPE19" s="383"/>
      <c r="OPF19" s="383"/>
      <c r="OPG19" s="383"/>
      <c r="OPH19" s="383"/>
      <c r="OPI19" s="383"/>
      <c r="OPJ19" s="383"/>
      <c r="OPK19" s="383"/>
      <c r="OPL19" s="383"/>
      <c r="OPM19" s="383"/>
      <c r="OPN19" s="383"/>
      <c r="OPO19" s="383"/>
      <c r="OPP19" s="383"/>
      <c r="OPQ19" s="383"/>
      <c r="OPR19" s="383"/>
      <c r="OPS19" s="383"/>
      <c r="OPT19" s="383"/>
      <c r="OPU19" s="383"/>
      <c r="OPV19" s="383"/>
      <c r="OPW19" s="383"/>
      <c r="OPX19" s="383"/>
      <c r="OPY19" s="383"/>
      <c r="OPZ19" s="383"/>
      <c r="OQA19" s="383"/>
      <c r="OQB19" s="383"/>
      <c r="OQC19" s="383"/>
      <c r="OQD19" s="383"/>
      <c r="OQE19" s="383"/>
      <c r="OQF19" s="383"/>
      <c r="OQG19" s="383"/>
      <c r="OQH19" s="383"/>
      <c r="OQI19" s="383"/>
      <c r="OQJ19" s="383"/>
      <c r="OQK19" s="383"/>
      <c r="OQL19" s="383"/>
      <c r="OQM19" s="383"/>
      <c r="OQN19" s="383"/>
      <c r="OQO19" s="383"/>
      <c r="OQP19" s="383"/>
      <c r="OQQ19" s="383"/>
      <c r="OQR19" s="383"/>
      <c r="OQS19" s="383"/>
      <c r="OQT19" s="383"/>
      <c r="OQU19" s="383"/>
      <c r="OQV19" s="383"/>
      <c r="OQW19" s="383"/>
      <c r="OQX19" s="383"/>
      <c r="OQY19" s="383"/>
      <c r="OQZ19" s="383"/>
      <c r="ORA19" s="383"/>
      <c r="ORB19" s="383"/>
      <c r="ORC19" s="383"/>
      <c r="ORD19" s="383"/>
      <c r="ORE19" s="383"/>
      <c r="ORF19" s="383"/>
      <c r="ORG19" s="383"/>
      <c r="ORH19" s="383"/>
      <c r="ORI19" s="383"/>
      <c r="ORJ19" s="383"/>
      <c r="ORK19" s="383"/>
      <c r="ORL19" s="383"/>
      <c r="ORM19" s="383"/>
      <c r="ORN19" s="383"/>
      <c r="ORO19" s="383"/>
      <c r="ORP19" s="383"/>
      <c r="ORQ19" s="383"/>
      <c r="ORR19" s="383"/>
      <c r="ORS19" s="383"/>
      <c r="ORT19" s="383"/>
      <c r="ORU19" s="383"/>
      <c r="ORV19" s="383"/>
      <c r="ORW19" s="383"/>
      <c r="ORX19" s="383"/>
      <c r="ORY19" s="383"/>
      <c r="ORZ19" s="383"/>
      <c r="OSA19" s="383"/>
      <c r="OSB19" s="383"/>
      <c r="OSC19" s="383"/>
      <c r="OSD19" s="383"/>
      <c r="OSE19" s="383"/>
      <c r="OSF19" s="383"/>
      <c r="OSG19" s="383"/>
      <c r="OSH19" s="383"/>
      <c r="OSI19" s="383"/>
      <c r="OSJ19" s="383"/>
      <c r="OSK19" s="383"/>
      <c r="OSL19" s="383"/>
      <c r="OSM19" s="383"/>
      <c r="OSN19" s="383"/>
      <c r="OSO19" s="383"/>
      <c r="OSP19" s="383"/>
      <c r="OSQ19" s="383"/>
      <c r="OSR19" s="383"/>
      <c r="OSS19" s="383"/>
      <c r="OST19" s="383"/>
      <c r="OSU19" s="383"/>
      <c r="OSV19" s="383"/>
      <c r="OSW19" s="383"/>
      <c r="OSX19" s="383"/>
      <c r="OSY19" s="383"/>
      <c r="OSZ19" s="383"/>
      <c r="OTA19" s="383"/>
      <c r="OTB19" s="383"/>
      <c r="OTC19" s="383"/>
      <c r="OTD19" s="383"/>
      <c r="OTE19" s="383"/>
      <c r="OTF19" s="383"/>
      <c r="OTG19" s="383"/>
      <c r="OTH19" s="383"/>
      <c r="OTI19" s="383"/>
      <c r="OTJ19" s="383"/>
      <c r="OTK19" s="383"/>
      <c r="OTL19" s="383"/>
      <c r="OTM19" s="383"/>
      <c r="OTN19" s="383"/>
      <c r="OTO19" s="383"/>
      <c r="OTP19" s="383"/>
      <c r="OTQ19" s="383"/>
      <c r="OTR19" s="383"/>
      <c r="OTS19" s="383"/>
      <c r="OTT19" s="383"/>
      <c r="OTU19" s="383"/>
      <c r="OTV19" s="383"/>
      <c r="OTW19" s="383"/>
      <c r="OTX19" s="383"/>
      <c r="OTY19" s="383"/>
      <c r="OTZ19" s="383"/>
      <c r="OUA19" s="383"/>
      <c r="OUB19" s="383"/>
      <c r="OUC19" s="383"/>
      <c r="OUD19" s="383"/>
      <c r="OUE19" s="383"/>
      <c r="OUF19" s="383"/>
      <c r="OUG19" s="383"/>
      <c r="OUH19" s="383"/>
      <c r="OUI19" s="383"/>
      <c r="OUJ19" s="383"/>
      <c r="OUK19" s="383"/>
      <c r="OUL19" s="383"/>
      <c r="OUM19" s="383"/>
      <c r="OUN19" s="383"/>
      <c r="OUO19" s="383"/>
      <c r="OUP19" s="383"/>
      <c r="OUQ19" s="383"/>
      <c r="OUR19" s="383"/>
      <c r="OUS19" s="383"/>
      <c r="OUT19" s="383"/>
      <c r="OUU19" s="383"/>
      <c r="OUV19" s="383"/>
      <c r="OUW19" s="383"/>
      <c r="OUX19" s="383"/>
      <c r="OUY19" s="383"/>
      <c r="OUZ19" s="383"/>
      <c r="OVA19" s="383"/>
      <c r="OVB19" s="383"/>
      <c r="OVC19" s="383"/>
      <c r="OVD19" s="383"/>
      <c r="OVE19" s="383"/>
      <c r="OVF19" s="383"/>
      <c r="OVG19" s="383"/>
      <c r="OVH19" s="383"/>
      <c r="OVI19" s="383"/>
      <c r="OVJ19" s="383"/>
      <c r="OVK19" s="383"/>
      <c r="OVL19" s="383"/>
      <c r="OVM19" s="383"/>
      <c r="OVN19" s="383"/>
      <c r="OVO19" s="383"/>
      <c r="OVP19" s="383"/>
      <c r="OVQ19" s="383"/>
      <c r="OVR19" s="383"/>
      <c r="OVS19" s="383"/>
      <c r="OVT19" s="383"/>
      <c r="OVU19" s="383"/>
      <c r="OVV19" s="383"/>
      <c r="OVW19" s="383"/>
      <c r="OVX19" s="383"/>
      <c r="OVY19" s="383"/>
      <c r="OVZ19" s="383"/>
      <c r="OWA19" s="383"/>
      <c r="OWB19" s="383"/>
      <c r="OWC19" s="383"/>
      <c r="OWD19" s="383"/>
      <c r="OWE19" s="383"/>
      <c r="OWF19" s="383"/>
      <c r="OWG19" s="383"/>
      <c r="OWH19" s="383"/>
      <c r="OWI19" s="383"/>
      <c r="OWJ19" s="383"/>
      <c r="OWK19" s="383"/>
      <c r="OWL19" s="383"/>
      <c r="OWM19" s="383"/>
      <c r="OWN19" s="383"/>
      <c r="OWO19" s="383"/>
      <c r="OWP19" s="383"/>
      <c r="OWQ19" s="383"/>
      <c r="OWR19" s="383"/>
      <c r="OWS19" s="383"/>
      <c r="OWT19" s="383"/>
      <c r="OWU19" s="383"/>
      <c r="OWV19" s="383"/>
      <c r="OWW19" s="383"/>
      <c r="OWX19" s="383"/>
      <c r="OWY19" s="383"/>
      <c r="OWZ19" s="383"/>
      <c r="OXA19" s="383"/>
      <c r="OXB19" s="383"/>
      <c r="OXC19" s="383"/>
      <c r="OXD19" s="383"/>
      <c r="OXE19" s="383"/>
      <c r="OXF19" s="383"/>
      <c r="OXG19" s="383"/>
      <c r="OXH19" s="383"/>
      <c r="OXI19" s="383"/>
      <c r="OXJ19" s="383"/>
      <c r="OXK19" s="383"/>
      <c r="OXL19" s="383"/>
      <c r="OXM19" s="383"/>
      <c r="OXN19" s="383"/>
      <c r="OXO19" s="383"/>
      <c r="OXP19" s="383"/>
      <c r="OXQ19" s="383"/>
      <c r="OXR19" s="383"/>
      <c r="OXS19" s="383"/>
      <c r="OXT19" s="383"/>
      <c r="OXU19" s="383"/>
      <c r="OXV19" s="383"/>
      <c r="OXW19" s="383"/>
      <c r="OXX19" s="383"/>
      <c r="OXY19" s="383"/>
      <c r="OXZ19" s="383"/>
      <c r="OYA19" s="383"/>
      <c r="OYB19" s="383"/>
      <c r="OYC19" s="383"/>
      <c r="OYD19" s="383"/>
      <c r="OYE19" s="383"/>
      <c r="OYF19" s="383"/>
      <c r="OYG19" s="383"/>
      <c r="OYH19" s="383"/>
      <c r="OYI19" s="383"/>
      <c r="OYJ19" s="383"/>
      <c r="OYK19" s="383"/>
      <c r="OYL19" s="383"/>
      <c r="OYM19" s="383"/>
      <c r="OYN19" s="383"/>
      <c r="OYO19" s="383"/>
      <c r="OYP19" s="383"/>
      <c r="OYQ19" s="383"/>
      <c r="OYR19" s="383"/>
      <c r="OYS19" s="383"/>
      <c r="OYT19" s="383"/>
      <c r="OYU19" s="383"/>
      <c r="OYV19" s="383"/>
      <c r="OYW19" s="383"/>
      <c r="OYX19" s="383"/>
      <c r="OYY19" s="383"/>
      <c r="OYZ19" s="383"/>
      <c r="OZA19" s="383"/>
      <c r="OZB19" s="383"/>
      <c r="OZC19" s="383"/>
      <c r="OZD19" s="383"/>
      <c r="OZE19" s="383"/>
      <c r="OZF19" s="383"/>
      <c r="OZG19" s="383"/>
      <c r="OZH19" s="383"/>
      <c r="OZI19" s="383"/>
      <c r="OZJ19" s="383"/>
      <c r="OZK19" s="383"/>
      <c r="OZL19" s="383"/>
      <c r="OZM19" s="383"/>
      <c r="OZN19" s="383"/>
      <c r="OZO19" s="383"/>
      <c r="OZP19" s="383"/>
      <c r="OZQ19" s="383"/>
      <c r="OZR19" s="383"/>
      <c r="OZS19" s="383"/>
      <c r="OZT19" s="383"/>
      <c r="OZU19" s="383"/>
      <c r="OZV19" s="383"/>
      <c r="OZW19" s="383"/>
      <c r="OZX19" s="383"/>
      <c r="OZY19" s="383"/>
      <c r="OZZ19" s="383"/>
      <c r="PAA19" s="383"/>
      <c r="PAB19" s="383"/>
      <c r="PAC19" s="383"/>
      <c r="PAD19" s="383"/>
      <c r="PAE19" s="383"/>
      <c r="PAF19" s="383"/>
      <c r="PAG19" s="383"/>
      <c r="PAH19" s="383"/>
      <c r="PAI19" s="383"/>
      <c r="PAJ19" s="383"/>
      <c r="PAK19" s="383"/>
      <c r="PAL19" s="383"/>
      <c r="PAM19" s="383"/>
      <c r="PAN19" s="383"/>
      <c r="PAO19" s="383"/>
      <c r="PAP19" s="383"/>
      <c r="PAQ19" s="383"/>
      <c r="PAR19" s="383"/>
      <c r="PAS19" s="383"/>
      <c r="PAT19" s="383"/>
      <c r="PAU19" s="383"/>
      <c r="PAV19" s="383"/>
      <c r="PAW19" s="383"/>
      <c r="PAX19" s="383"/>
      <c r="PAY19" s="383"/>
      <c r="PAZ19" s="383"/>
      <c r="PBA19" s="383"/>
      <c r="PBB19" s="383"/>
      <c r="PBC19" s="383"/>
      <c r="PBD19" s="383"/>
      <c r="PBE19" s="383"/>
      <c r="PBF19" s="383"/>
      <c r="PBG19" s="383"/>
      <c r="PBH19" s="383"/>
      <c r="PBI19" s="383"/>
      <c r="PBJ19" s="383"/>
      <c r="PBK19" s="383"/>
      <c r="PBL19" s="383"/>
      <c r="PBM19" s="383"/>
      <c r="PBN19" s="383"/>
      <c r="PBO19" s="383"/>
      <c r="PBP19" s="383"/>
      <c r="PBQ19" s="383"/>
      <c r="PBR19" s="383"/>
      <c r="PBS19" s="383"/>
      <c r="PBT19" s="383"/>
      <c r="PBU19" s="383"/>
      <c r="PBV19" s="383"/>
      <c r="PBW19" s="383"/>
      <c r="PBX19" s="383"/>
      <c r="PBY19" s="383"/>
      <c r="PBZ19" s="383"/>
      <c r="PCA19" s="383"/>
      <c r="PCB19" s="383"/>
      <c r="PCC19" s="383"/>
      <c r="PCD19" s="383"/>
      <c r="PCE19" s="383"/>
      <c r="PCF19" s="383"/>
      <c r="PCG19" s="383"/>
      <c r="PCH19" s="383"/>
      <c r="PCI19" s="383"/>
      <c r="PCJ19" s="383"/>
      <c r="PCK19" s="383"/>
      <c r="PCL19" s="383"/>
      <c r="PCM19" s="383"/>
      <c r="PCN19" s="383"/>
      <c r="PCO19" s="383"/>
      <c r="PCP19" s="383"/>
      <c r="PCQ19" s="383"/>
      <c r="PCR19" s="383"/>
      <c r="PCS19" s="383"/>
      <c r="PCT19" s="383"/>
      <c r="PCU19" s="383"/>
      <c r="PCV19" s="383"/>
      <c r="PCW19" s="383"/>
      <c r="PCX19" s="383"/>
      <c r="PCY19" s="383"/>
      <c r="PCZ19" s="383"/>
      <c r="PDA19" s="383"/>
      <c r="PDB19" s="383"/>
      <c r="PDC19" s="383"/>
      <c r="PDD19" s="383"/>
      <c r="PDE19" s="383"/>
      <c r="PDF19" s="383"/>
      <c r="PDG19" s="383"/>
      <c r="PDH19" s="383"/>
      <c r="PDI19" s="383"/>
      <c r="PDJ19" s="383"/>
      <c r="PDK19" s="383"/>
      <c r="PDL19" s="383"/>
      <c r="PDM19" s="383"/>
      <c r="PDN19" s="383"/>
      <c r="PDO19" s="383"/>
      <c r="PDP19" s="383"/>
      <c r="PDQ19" s="383"/>
      <c r="PDR19" s="383"/>
      <c r="PDS19" s="383"/>
      <c r="PDT19" s="383"/>
      <c r="PDU19" s="383"/>
      <c r="PDV19" s="383"/>
      <c r="PDW19" s="383"/>
      <c r="PDX19" s="383"/>
      <c r="PDY19" s="383"/>
      <c r="PDZ19" s="383"/>
      <c r="PEA19" s="383"/>
      <c r="PEB19" s="383"/>
      <c r="PEC19" s="383"/>
      <c r="PED19" s="383"/>
      <c r="PEE19" s="383"/>
      <c r="PEF19" s="383"/>
      <c r="PEG19" s="383"/>
      <c r="PEH19" s="383"/>
      <c r="PEI19" s="383"/>
      <c r="PEJ19" s="383"/>
      <c r="PEK19" s="383"/>
      <c r="PEL19" s="383"/>
      <c r="PEM19" s="383"/>
      <c r="PEN19" s="383"/>
      <c r="PEO19" s="383"/>
      <c r="PEP19" s="383"/>
      <c r="PEQ19" s="383"/>
      <c r="PER19" s="383"/>
      <c r="PES19" s="383"/>
      <c r="PET19" s="383"/>
      <c r="PEU19" s="383"/>
      <c r="PEV19" s="383"/>
      <c r="PEW19" s="383"/>
      <c r="PEX19" s="383"/>
      <c r="PEY19" s="383"/>
      <c r="PEZ19" s="383"/>
      <c r="PFA19" s="383"/>
      <c r="PFB19" s="383"/>
      <c r="PFC19" s="383"/>
      <c r="PFD19" s="383"/>
      <c r="PFE19" s="383"/>
      <c r="PFF19" s="383"/>
      <c r="PFG19" s="383"/>
      <c r="PFH19" s="383"/>
      <c r="PFI19" s="383"/>
      <c r="PFJ19" s="383"/>
      <c r="PFK19" s="383"/>
      <c r="PFL19" s="383"/>
      <c r="PFM19" s="383"/>
      <c r="PFN19" s="383"/>
      <c r="PFO19" s="383"/>
      <c r="PFP19" s="383"/>
      <c r="PFQ19" s="383"/>
      <c r="PFR19" s="383"/>
      <c r="PFS19" s="383"/>
      <c r="PFT19" s="383"/>
      <c r="PFU19" s="383"/>
      <c r="PFV19" s="383"/>
      <c r="PFW19" s="383"/>
      <c r="PFX19" s="383"/>
      <c r="PFY19" s="383"/>
      <c r="PFZ19" s="383"/>
      <c r="PGA19" s="383"/>
      <c r="PGB19" s="383"/>
      <c r="PGC19" s="383"/>
      <c r="PGD19" s="383"/>
      <c r="PGE19" s="383"/>
      <c r="PGF19" s="383"/>
      <c r="PGG19" s="383"/>
      <c r="PGH19" s="383"/>
      <c r="PGI19" s="383"/>
      <c r="PGJ19" s="383"/>
      <c r="PGK19" s="383"/>
      <c r="PGL19" s="383"/>
      <c r="PGM19" s="383"/>
      <c r="PGN19" s="383"/>
      <c r="PGO19" s="383"/>
      <c r="PGP19" s="383"/>
      <c r="PGQ19" s="383"/>
      <c r="PGR19" s="383"/>
      <c r="PGS19" s="383"/>
      <c r="PGT19" s="383"/>
      <c r="PGU19" s="383"/>
      <c r="PGV19" s="383"/>
      <c r="PGW19" s="383"/>
      <c r="PGX19" s="383"/>
      <c r="PGY19" s="383"/>
      <c r="PGZ19" s="383"/>
      <c r="PHA19" s="383"/>
      <c r="PHB19" s="383"/>
      <c r="PHC19" s="383"/>
      <c r="PHD19" s="383"/>
      <c r="PHE19" s="383"/>
      <c r="PHF19" s="383"/>
      <c r="PHG19" s="383"/>
      <c r="PHH19" s="383"/>
      <c r="PHI19" s="383"/>
      <c r="PHJ19" s="383"/>
      <c r="PHK19" s="383"/>
      <c r="PHL19" s="383"/>
      <c r="PHM19" s="383"/>
      <c r="PHN19" s="383"/>
      <c r="PHO19" s="383"/>
      <c r="PHP19" s="383"/>
      <c r="PHQ19" s="383"/>
      <c r="PHR19" s="383"/>
      <c r="PHS19" s="383"/>
      <c r="PHT19" s="383"/>
      <c r="PHU19" s="383"/>
      <c r="PHV19" s="383"/>
      <c r="PHW19" s="383"/>
      <c r="PHX19" s="383"/>
      <c r="PHY19" s="383"/>
      <c r="PHZ19" s="383"/>
      <c r="PIA19" s="383"/>
      <c r="PIB19" s="383"/>
      <c r="PIC19" s="383"/>
      <c r="PID19" s="383"/>
      <c r="PIE19" s="383"/>
      <c r="PIF19" s="383"/>
      <c r="PIG19" s="383"/>
      <c r="PIH19" s="383"/>
      <c r="PII19" s="383"/>
      <c r="PIJ19" s="383"/>
      <c r="PIK19" s="383"/>
      <c r="PIL19" s="383"/>
      <c r="PIM19" s="383"/>
      <c r="PIN19" s="383"/>
      <c r="PIO19" s="383"/>
      <c r="PIP19" s="383"/>
      <c r="PIQ19" s="383"/>
      <c r="PIR19" s="383"/>
      <c r="PIS19" s="383"/>
      <c r="PIT19" s="383"/>
      <c r="PIU19" s="383"/>
      <c r="PIV19" s="383"/>
      <c r="PIW19" s="383"/>
      <c r="PIX19" s="383"/>
      <c r="PIY19" s="383"/>
      <c r="PIZ19" s="383"/>
      <c r="PJA19" s="383"/>
      <c r="PJB19" s="383"/>
      <c r="PJC19" s="383"/>
      <c r="PJD19" s="383"/>
      <c r="PJE19" s="383"/>
      <c r="PJF19" s="383"/>
      <c r="PJG19" s="383"/>
      <c r="PJH19" s="383"/>
      <c r="PJI19" s="383"/>
      <c r="PJJ19" s="383"/>
      <c r="PJK19" s="383"/>
      <c r="PJL19" s="383"/>
      <c r="PJM19" s="383"/>
      <c r="PJN19" s="383"/>
      <c r="PJO19" s="383"/>
      <c r="PJP19" s="383"/>
      <c r="PJQ19" s="383"/>
      <c r="PJR19" s="383"/>
      <c r="PJS19" s="383"/>
      <c r="PJT19" s="383"/>
      <c r="PJU19" s="383"/>
      <c r="PJV19" s="383"/>
      <c r="PJW19" s="383"/>
      <c r="PJX19" s="383"/>
      <c r="PJY19" s="383"/>
      <c r="PJZ19" s="383"/>
      <c r="PKA19" s="383"/>
      <c r="PKB19" s="383"/>
      <c r="PKC19" s="383"/>
      <c r="PKD19" s="383"/>
      <c r="PKE19" s="383"/>
      <c r="PKF19" s="383"/>
      <c r="PKG19" s="383"/>
      <c r="PKH19" s="383"/>
      <c r="PKI19" s="383"/>
      <c r="PKJ19" s="383"/>
      <c r="PKK19" s="383"/>
      <c r="PKL19" s="383"/>
      <c r="PKM19" s="383"/>
      <c r="PKN19" s="383"/>
      <c r="PKO19" s="383"/>
      <c r="PKP19" s="383"/>
      <c r="PKQ19" s="383"/>
      <c r="PKR19" s="383"/>
      <c r="PKS19" s="383"/>
      <c r="PKT19" s="383"/>
      <c r="PKU19" s="383"/>
      <c r="PKV19" s="383"/>
      <c r="PKW19" s="383"/>
      <c r="PKX19" s="383"/>
      <c r="PKY19" s="383"/>
      <c r="PKZ19" s="383"/>
      <c r="PLA19" s="383"/>
      <c r="PLB19" s="383"/>
      <c r="PLC19" s="383"/>
      <c r="PLD19" s="383"/>
      <c r="PLE19" s="383"/>
      <c r="PLF19" s="383"/>
      <c r="PLG19" s="383"/>
      <c r="PLH19" s="383"/>
      <c r="PLI19" s="383"/>
      <c r="PLJ19" s="383"/>
      <c r="PLK19" s="383"/>
      <c r="PLL19" s="383"/>
      <c r="PLM19" s="383"/>
      <c r="PLN19" s="383"/>
      <c r="PLO19" s="383"/>
      <c r="PLP19" s="383"/>
      <c r="PLQ19" s="383"/>
      <c r="PLR19" s="383"/>
      <c r="PLS19" s="383"/>
      <c r="PLT19" s="383"/>
      <c r="PLU19" s="383"/>
      <c r="PLV19" s="383"/>
      <c r="PLW19" s="383"/>
      <c r="PLX19" s="383"/>
      <c r="PLY19" s="383"/>
      <c r="PLZ19" s="383"/>
      <c r="PMA19" s="383"/>
      <c r="PMB19" s="383"/>
      <c r="PMC19" s="383"/>
      <c r="PMD19" s="383"/>
      <c r="PME19" s="383"/>
      <c r="PMF19" s="383"/>
      <c r="PMG19" s="383"/>
      <c r="PMH19" s="383"/>
      <c r="PMI19" s="383"/>
      <c r="PMJ19" s="383"/>
      <c r="PMK19" s="383"/>
      <c r="PML19" s="383"/>
      <c r="PMM19" s="383"/>
      <c r="PMN19" s="383"/>
      <c r="PMO19" s="383"/>
      <c r="PMP19" s="383"/>
      <c r="PMQ19" s="383"/>
      <c r="PMR19" s="383"/>
      <c r="PMS19" s="383"/>
      <c r="PMT19" s="383"/>
      <c r="PMU19" s="383"/>
      <c r="PMV19" s="383"/>
      <c r="PMW19" s="383"/>
      <c r="PMX19" s="383"/>
      <c r="PMY19" s="383"/>
      <c r="PMZ19" s="383"/>
      <c r="PNA19" s="383"/>
      <c r="PNB19" s="383"/>
      <c r="PNC19" s="383"/>
      <c r="PND19" s="383"/>
      <c r="PNE19" s="383"/>
      <c r="PNF19" s="383"/>
      <c r="PNG19" s="383"/>
      <c r="PNH19" s="383"/>
      <c r="PNI19" s="383"/>
      <c r="PNJ19" s="383"/>
      <c r="PNK19" s="383"/>
      <c r="PNL19" s="383"/>
      <c r="PNM19" s="383"/>
      <c r="PNN19" s="383"/>
      <c r="PNO19" s="383"/>
      <c r="PNP19" s="383"/>
      <c r="PNQ19" s="383"/>
      <c r="PNR19" s="383"/>
      <c r="PNS19" s="383"/>
      <c r="PNT19" s="383"/>
      <c r="PNU19" s="383"/>
      <c r="PNV19" s="383"/>
      <c r="PNW19" s="383"/>
      <c r="PNX19" s="383"/>
      <c r="PNY19" s="383"/>
      <c r="PNZ19" s="383"/>
      <c r="POA19" s="383"/>
      <c r="POB19" s="383"/>
      <c r="POC19" s="383"/>
      <c r="POD19" s="383"/>
      <c r="POE19" s="383"/>
      <c r="POF19" s="383"/>
      <c r="POG19" s="383"/>
      <c r="POH19" s="383"/>
      <c r="POI19" s="383"/>
      <c r="POJ19" s="383"/>
      <c r="POK19" s="383"/>
      <c r="POL19" s="383"/>
      <c r="POM19" s="383"/>
      <c r="PON19" s="383"/>
      <c r="POO19" s="383"/>
      <c r="POP19" s="383"/>
      <c r="POQ19" s="383"/>
      <c r="POR19" s="383"/>
      <c r="POS19" s="383"/>
      <c r="POT19" s="383"/>
      <c r="POU19" s="383"/>
      <c r="POV19" s="383"/>
      <c r="POW19" s="383"/>
      <c r="POX19" s="383"/>
      <c r="POY19" s="383"/>
      <c r="POZ19" s="383"/>
      <c r="PPA19" s="383"/>
      <c r="PPB19" s="383"/>
      <c r="PPC19" s="383"/>
      <c r="PPD19" s="383"/>
      <c r="PPE19" s="383"/>
      <c r="PPF19" s="383"/>
      <c r="PPG19" s="383"/>
      <c r="PPH19" s="383"/>
      <c r="PPI19" s="383"/>
      <c r="PPJ19" s="383"/>
      <c r="PPK19" s="383"/>
      <c r="PPL19" s="383"/>
      <c r="PPM19" s="383"/>
      <c r="PPN19" s="383"/>
      <c r="PPO19" s="383"/>
      <c r="PPP19" s="383"/>
      <c r="PPQ19" s="383"/>
      <c r="PPR19" s="383"/>
      <c r="PPS19" s="383"/>
      <c r="PPT19" s="383"/>
      <c r="PPU19" s="383"/>
      <c r="PPV19" s="383"/>
      <c r="PPW19" s="383"/>
      <c r="PPX19" s="383"/>
      <c r="PPY19" s="383"/>
      <c r="PPZ19" s="383"/>
      <c r="PQA19" s="383"/>
      <c r="PQB19" s="383"/>
      <c r="PQC19" s="383"/>
      <c r="PQD19" s="383"/>
      <c r="PQE19" s="383"/>
      <c r="PQF19" s="383"/>
      <c r="PQG19" s="383"/>
      <c r="PQH19" s="383"/>
      <c r="PQI19" s="383"/>
      <c r="PQJ19" s="383"/>
      <c r="PQK19" s="383"/>
      <c r="PQL19" s="383"/>
      <c r="PQM19" s="383"/>
      <c r="PQN19" s="383"/>
      <c r="PQO19" s="383"/>
      <c r="PQP19" s="383"/>
      <c r="PQQ19" s="383"/>
      <c r="PQR19" s="383"/>
      <c r="PQS19" s="383"/>
      <c r="PQT19" s="383"/>
      <c r="PQU19" s="383"/>
      <c r="PQV19" s="383"/>
      <c r="PQW19" s="383"/>
      <c r="PQX19" s="383"/>
      <c r="PQY19" s="383"/>
      <c r="PQZ19" s="383"/>
      <c r="PRA19" s="383"/>
      <c r="PRB19" s="383"/>
      <c r="PRC19" s="383"/>
      <c r="PRD19" s="383"/>
      <c r="PRE19" s="383"/>
      <c r="PRF19" s="383"/>
      <c r="PRG19" s="383"/>
      <c r="PRH19" s="383"/>
      <c r="PRI19" s="383"/>
      <c r="PRJ19" s="383"/>
      <c r="PRK19" s="383"/>
      <c r="PRL19" s="383"/>
      <c r="PRM19" s="383"/>
      <c r="PRN19" s="383"/>
      <c r="PRO19" s="383"/>
      <c r="PRP19" s="383"/>
      <c r="PRQ19" s="383"/>
      <c r="PRR19" s="383"/>
      <c r="PRS19" s="383"/>
      <c r="PRT19" s="383"/>
      <c r="PRU19" s="383"/>
      <c r="PRV19" s="383"/>
      <c r="PRW19" s="383"/>
      <c r="PRX19" s="383"/>
      <c r="PRY19" s="383"/>
      <c r="PRZ19" s="383"/>
      <c r="PSA19" s="383"/>
      <c r="PSB19" s="383"/>
      <c r="PSC19" s="383"/>
      <c r="PSD19" s="383"/>
      <c r="PSE19" s="383"/>
      <c r="PSF19" s="383"/>
      <c r="PSG19" s="383"/>
      <c r="PSH19" s="383"/>
      <c r="PSI19" s="383"/>
      <c r="PSJ19" s="383"/>
      <c r="PSK19" s="383"/>
      <c r="PSL19" s="383"/>
      <c r="PSM19" s="383"/>
      <c r="PSN19" s="383"/>
      <c r="PSO19" s="383"/>
      <c r="PSP19" s="383"/>
      <c r="PSQ19" s="383"/>
      <c r="PSR19" s="383"/>
      <c r="PSS19" s="383"/>
      <c r="PST19" s="383"/>
      <c r="PSU19" s="383"/>
      <c r="PSV19" s="383"/>
      <c r="PSW19" s="383"/>
      <c r="PSX19" s="383"/>
      <c r="PSY19" s="383"/>
      <c r="PSZ19" s="383"/>
      <c r="PTA19" s="383"/>
      <c r="PTB19" s="383"/>
      <c r="PTC19" s="383"/>
      <c r="PTD19" s="383"/>
      <c r="PTE19" s="383"/>
      <c r="PTF19" s="383"/>
      <c r="PTG19" s="383"/>
      <c r="PTH19" s="383"/>
      <c r="PTI19" s="383"/>
      <c r="PTJ19" s="383"/>
      <c r="PTK19" s="383"/>
      <c r="PTL19" s="383"/>
      <c r="PTM19" s="383"/>
      <c r="PTN19" s="383"/>
      <c r="PTO19" s="383"/>
      <c r="PTP19" s="383"/>
      <c r="PTQ19" s="383"/>
      <c r="PTR19" s="383"/>
      <c r="PTS19" s="383"/>
      <c r="PTT19" s="383"/>
      <c r="PTU19" s="383"/>
      <c r="PTV19" s="383"/>
      <c r="PTW19" s="383"/>
      <c r="PTX19" s="383"/>
      <c r="PTY19" s="383"/>
      <c r="PTZ19" s="383"/>
      <c r="PUA19" s="383"/>
      <c r="PUB19" s="383"/>
      <c r="PUC19" s="383"/>
      <c r="PUD19" s="383"/>
      <c r="PUE19" s="383"/>
      <c r="PUF19" s="383"/>
      <c r="PUG19" s="383"/>
      <c r="PUH19" s="383"/>
      <c r="PUI19" s="383"/>
      <c r="PUJ19" s="383"/>
      <c r="PUK19" s="383"/>
      <c r="PUL19" s="383"/>
      <c r="PUM19" s="383"/>
      <c r="PUN19" s="383"/>
      <c r="PUO19" s="383"/>
      <c r="PUP19" s="383"/>
      <c r="PUQ19" s="383"/>
      <c r="PUR19" s="383"/>
      <c r="PUS19" s="383"/>
      <c r="PUT19" s="383"/>
      <c r="PUU19" s="383"/>
      <c r="PUV19" s="383"/>
      <c r="PUW19" s="383"/>
      <c r="PUX19" s="383"/>
      <c r="PUY19" s="383"/>
      <c r="PUZ19" s="383"/>
      <c r="PVA19" s="383"/>
      <c r="PVB19" s="383"/>
      <c r="PVC19" s="383"/>
      <c r="PVD19" s="383"/>
      <c r="PVE19" s="383"/>
      <c r="PVF19" s="383"/>
      <c r="PVG19" s="383"/>
      <c r="PVH19" s="383"/>
      <c r="PVI19" s="383"/>
      <c r="PVJ19" s="383"/>
      <c r="PVK19" s="383"/>
      <c r="PVL19" s="383"/>
      <c r="PVM19" s="383"/>
      <c r="PVN19" s="383"/>
      <c r="PVO19" s="383"/>
      <c r="PVP19" s="383"/>
      <c r="PVQ19" s="383"/>
      <c r="PVR19" s="383"/>
      <c r="PVS19" s="383"/>
      <c r="PVT19" s="383"/>
      <c r="PVU19" s="383"/>
      <c r="PVV19" s="383"/>
      <c r="PVW19" s="383"/>
      <c r="PVX19" s="383"/>
      <c r="PVY19" s="383"/>
      <c r="PVZ19" s="383"/>
      <c r="PWA19" s="383"/>
      <c r="PWB19" s="383"/>
      <c r="PWC19" s="383"/>
      <c r="PWD19" s="383"/>
      <c r="PWE19" s="383"/>
      <c r="PWF19" s="383"/>
      <c r="PWG19" s="383"/>
      <c r="PWH19" s="383"/>
      <c r="PWI19" s="383"/>
      <c r="PWJ19" s="383"/>
      <c r="PWK19" s="383"/>
      <c r="PWL19" s="383"/>
      <c r="PWM19" s="383"/>
      <c r="PWN19" s="383"/>
      <c r="PWO19" s="383"/>
      <c r="PWP19" s="383"/>
      <c r="PWQ19" s="383"/>
      <c r="PWR19" s="383"/>
      <c r="PWS19" s="383"/>
      <c r="PWT19" s="383"/>
      <c r="PWU19" s="383"/>
      <c r="PWV19" s="383"/>
      <c r="PWW19" s="383"/>
      <c r="PWX19" s="383"/>
      <c r="PWY19" s="383"/>
      <c r="PWZ19" s="383"/>
      <c r="PXA19" s="383"/>
      <c r="PXB19" s="383"/>
      <c r="PXC19" s="383"/>
      <c r="PXD19" s="383"/>
      <c r="PXE19" s="383"/>
      <c r="PXF19" s="383"/>
      <c r="PXG19" s="383"/>
      <c r="PXH19" s="383"/>
      <c r="PXI19" s="383"/>
      <c r="PXJ19" s="383"/>
      <c r="PXK19" s="383"/>
      <c r="PXL19" s="383"/>
      <c r="PXM19" s="383"/>
      <c r="PXN19" s="383"/>
      <c r="PXO19" s="383"/>
      <c r="PXP19" s="383"/>
      <c r="PXQ19" s="383"/>
      <c r="PXR19" s="383"/>
      <c r="PXS19" s="383"/>
      <c r="PXT19" s="383"/>
      <c r="PXU19" s="383"/>
      <c r="PXV19" s="383"/>
      <c r="PXW19" s="383"/>
      <c r="PXX19" s="383"/>
      <c r="PXY19" s="383"/>
      <c r="PXZ19" s="383"/>
      <c r="PYA19" s="383"/>
      <c r="PYB19" s="383"/>
      <c r="PYC19" s="383"/>
      <c r="PYD19" s="383"/>
      <c r="PYE19" s="383"/>
      <c r="PYF19" s="383"/>
      <c r="PYG19" s="383"/>
      <c r="PYH19" s="383"/>
      <c r="PYI19" s="383"/>
      <c r="PYJ19" s="383"/>
      <c r="PYK19" s="383"/>
      <c r="PYL19" s="383"/>
      <c r="PYM19" s="383"/>
      <c r="PYN19" s="383"/>
      <c r="PYO19" s="383"/>
      <c r="PYP19" s="383"/>
      <c r="PYQ19" s="383"/>
      <c r="PYR19" s="383"/>
      <c r="PYS19" s="383"/>
      <c r="PYT19" s="383"/>
      <c r="PYU19" s="383"/>
      <c r="PYV19" s="383"/>
      <c r="PYW19" s="383"/>
      <c r="PYX19" s="383"/>
      <c r="PYY19" s="383"/>
      <c r="PYZ19" s="383"/>
      <c r="PZA19" s="383"/>
      <c r="PZB19" s="383"/>
      <c r="PZC19" s="383"/>
      <c r="PZD19" s="383"/>
      <c r="PZE19" s="383"/>
      <c r="PZF19" s="383"/>
      <c r="PZG19" s="383"/>
      <c r="PZH19" s="383"/>
      <c r="PZI19" s="383"/>
      <c r="PZJ19" s="383"/>
      <c r="PZK19" s="383"/>
      <c r="PZL19" s="383"/>
      <c r="PZM19" s="383"/>
      <c r="PZN19" s="383"/>
      <c r="PZO19" s="383"/>
      <c r="PZP19" s="383"/>
      <c r="PZQ19" s="383"/>
      <c r="PZR19" s="383"/>
      <c r="PZS19" s="383"/>
      <c r="PZT19" s="383"/>
      <c r="PZU19" s="383"/>
      <c r="PZV19" s="383"/>
      <c r="PZW19" s="383"/>
      <c r="PZX19" s="383"/>
      <c r="PZY19" s="383"/>
      <c r="PZZ19" s="383"/>
      <c r="QAA19" s="383"/>
      <c r="QAB19" s="383"/>
      <c r="QAC19" s="383"/>
      <c r="QAD19" s="383"/>
      <c r="QAE19" s="383"/>
      <c r="QAF19" s="383"/>
      <c r="QAG19" s="383"/>
      <c r="QAH19" s="383"/>
      <c r="QAI19" s="383"/>
      <c r="QAJ19" s="383"/>
      <c r="QAK19" s="383"/>
      <c r="QAL19" s="383"/>
      <c r="QAM19" s="383"/>
      <c r="QAN19" s="383"/>
      <c r="QAO19" s="383"/>
      <c r="QAP19" s="383"/>
      <c r="QAQ19" s="383"/>
      <c r="QAR19" s="383"/>
      <c r="QAS19" s="383"/>
      <c r="QAT19" s="383"/>
      <c r="QAU19" s="383"/>
      <c r="QAV19" s="383"/>
      <c r="QAW19" s="383"/>
      <c r="QAX19" s="383"/>
      <c r="QAY19" s="383"/>
      <c r="QAZ19" s="383"/>
      <c r="QBA19" s="383"/>
      <c r="QBB19" s="383"/>
      <c r="QBC19" s="383"/>
      <c r="QBD19" s="383"/>
      <c r="QBE19" s="383"/>
      <c r="QBF19" s="383"/>
      <c r="QBG19" s="383"/>
      <c r="QBH19" s="383"/>
      <c r="QBI19" s="383"/>
      <c r="QBJ19" s="383"/>
      <c r="QBK19" s="383"/>
      <c r="QBL19" s="383"/>
      <c r="QBM19" s="383"/>
      <c r="QBN19" s="383"/>
      <c r="QBO19" s="383"/>
      <c r="QBP19" s="383"/>
      <c r="QBQ19" s="383"/>
      <c r="QBR19" s="383"/>
      <c r="QBS19" s="383"/>
      <c r="QBT19" s="383"/>
      <c r="QBU19" s="383"/>
      <c r="QBV19" s="383"/>
      <c r="QBW19" s="383"/>
      <c r="QBX19" s="383"/>
      <c r="QBY19" s="383"/>
      <c r="QBZ19" s="383"/>
      <c r="QCA19" s="383"/>
      <c r="QCB19" s="383"/>
      <c r="QCC19" s="383"/>
      <c r="QCD19" s="383"/>
      <c r="QCE19" s="383"/>
      <c r="QCF19" s="383"/>
      <c r="QCG19" s="383"/>
      <c r="QCH19" s="383"/>
      <c r="QCI19" s="383"/>
      <c r="QCJ19" s="383"/>
      <c r="QCK19" s="383"/>
      <c r="QCL19" s="383"/>
      <c r="QCM19" s="383"/>
      <c r="QCN19" s="383"/>
      <c r="QCO19" s="383"/>
      <c r="QCP19" s="383"/>
      <c r="QCQ19" s="383"/>
      <c r="QCR19" s="383"/>
      <c r="QCS19" s="383"/>
      <c r="QCT19" s="383"/>
      <c r="QCU19" s="383"/>
      <c r="QCV19" s="383"/>
      <c r="QCW19" s="383"/>
      <c r="QCX19" s="383"/>
      <c r="QCY19" s="383"/>
      <c r="QCZ19" s="383"/>
      <c r="QDA19" s="383"/>
      <c r="QDB19" s="383"/>
      <c r="QDC19" s="383"/>
      <c r="QDD19" s="383"/>
      <c r="QDE19" s="383"/>
      <c r="QDF19" s="383"/>
      <c r="QDG19" s="383"/>
      <c r="QDH19" s="383"/>
      <c r="QDI19" s="383"/>
      <c r="QDJ19" s="383"/>
      <c r="QDK19" s="383"/>
      <c r="QDL19" s="383"/>
      <c r="QDM19" s="383"/>
      <c r="QDN19" s="383"/>
      <c r="QDO19" s="383"/>
      <c r="QDP19" s="383"/>
      <c r="QDQ19" s="383"/>
      <c r="QDR19" s="383"/>
      <c r="QDS19" s="383"/>
      <c r="QDT19" s="383"/>
      <c r="QDU19" s="383"/>
      <c r="QDV19" s="383"/>
      <c r="QDW19" s="383"/>
      <c r="QDX19" s="383"/>
      <c r="QDY19" s="383"/>
      <c r="QDZ19" s="383"/>
      <c r="QEA19" s="383"/>
      <c r="QEB19" s="383"/>
      <c r="QEC19" s="383"/>
      <c r="QED19" s="383"/>
      <c r="QEE19" s="383"/>
      <c r="QEF19" s="383"/>
      <c r="QEG19" s="383"/>
      <c r="QEH19" s="383"/>
      <c r="QEI19" s="383"/>
      <c r="QEJ19" s="383"/>
      <c r="QEK19" s="383"/>
      <c r="QEL19" s="383"/>
      <c r="QEM19" s="383"/>
      <c r="QEN19" s="383"/>
      <c r="QEO19" s="383"/>
      <c r="QEP19" s="383"/>
      <c r="QEQ19" s="383"/>
      <c r="QER19" s="383"/>
      <c r="QES19" s="383"/>
      <c r="QET19" s="383"/>
      <c r="QEU19" s="383"/>
      <c r="QEV19" s="383"/>
      <c r="QEW19" s="383"/>
      <c r="QEX19" s="383"/>
      <c r="QEY19" s="383"/>
      <c r="QEZ19" s="383"/>
      <c r="QFA19" s="383"/>
      <c r="QFB19" s="383"/>
      <c r="QFC19" s="383"/>
      <c r="QFD19" s="383"/>
      <c r="QFE19" s="383"/>
      <c r="QFF19" s="383"/>
      <c r="QFG19" s="383"/>
      <c r="QFH19" s="383"/>
      <c r="QFI19" s="383"/>
      <c r="QFJ19" s="383"/>
      <c r="QFK19" s="383"/>
      <c r="QFL19" s="383"/>
      <c r="QFM19" s="383"/>
      <c r="QFN19" s="383"/>
      <c r="QFO19" s="383"/>
      <c r="QFP19" s="383"/>
      <c r="QFQ19" s="383"/>
      <c r="QFR19" s="383"/>
      <c r="QFS19" s="383"/>
      <c r="QFT19" s="383"/>
      <c r="QFU19" s="383"/>
      <c r="QFV19" s="383"/>
      <c r="QFW19" s="383"/>
      <c r="QFX19" s="383"/>
      <c r="QFY19" s="383"/>
      <c r="QFZ19" s="383"/>
      <c r="QGA19" s="383"/>
      <c r="QGB19" s="383"/>
      <c r="QGC19" s="383"/>
      <c r="QGD19" s="383"/>
      <c r="QGE19" s="383"/>
      <c r="QGF19" s="383"/>
      <c r="QGG19" s="383"/>
      <c r="QGH19" s="383"/>
      <c r="QGI19" s="383"/>
      <c r="QGJ19" s="383"/>
      <c r="QGK19" s="383"/>
      <c r="QGL19" s="383"/>
      <c r="QGM19" s="383"/>
      <c r="QGN19" s="383"/>
      <c r="QGO19" s="383"/>
      <c r="QGP19" s="383"/>
      <c r="QGQ19" s="383"/>
      <c r="QGR19" s="383"/>
      <c r="QGS19" s="383"/>
      <c r="QGT19" s="383"/>
      <c r="QGU19" s="383"/>
      <c r="QGV19" s="383"/>
      <c r="QGW19" s="383"/>
      <c r="QGX19" s="383"/>
      <c r="QGY19" s="383"/>
      <c r="QGZ19" s="383"/>
      <c r="QHA19" s="383"/>
      <c r="QHB19" s="383"/>
      <c r="QHC19" s="383"/>
      <c r="QHD19" s="383"/>
      <c r="QHE19" s="383"/>
      <c r="QHF19" s="383"/>
      <c r="QHG19" s="383"/>
      <c r="QHH19" s="383"/>
      <c r="QHI19" s="383"/>
      <c r="QHJ19" s="383"/>
      <c r="QHK19" s="383"/>
      <c r="QHL19" s="383"/>
      <c r="QHM19" s="383"/>
      <c r="QHN19" s="383"/>
      <c r="QHO19" s="383"/>
      <c r="QHP19" s="383"/>
      <c r="QHQ19" s="383"/>
      <c r="QHR19" s="383"/>
      <c r="QHS19" s="383"/>
      <c r="QHT19" s="383"/>
      <c r="QHU19" s="383"/>
      <c r="QHV19" s="383"/>
      <c r="QHW19" s="383"/>
      <c r="QHX19" s="383"/>
      <c r="QHY19" s="383"/>
      <c r="QHZ19" s="383"/>
      <c r="QIA19" s="383"/>
      <c r="QIB19" s="383"/>
      <c r="QIC19" s="383"/>
      <c r="QID19" s="383"/>
      <c r="QIE19" s="383"/>
      <c r="QIF19" s="383"/>
      <c r="QIG19" s="383"/>
      <c r="QIH19" s="383"/>
      <c r="QII19" s="383"/>
      <c r="QIJ19" s="383"/>
      <c r="QIK19" s="383"/>
      <c r="QIL19" s="383"/>
      <c r="QIM19" s="383"/>
      <c r="QIN19" s="383"/>
      <c r="QIO19" s="383"/>
      <c r="QIP19" s="383"/>
      <c r="QIQ19" s="383"/>
      <c r="QIR19" s="383"/>
      <c r="QIS19" s="383"/>
      <c r="QIT19" s="383"/>
      <c r="QIU19" s="383"/>
      <c r="QIV19" s="383"/>
      <c r="QIW19" s="383"/>
      <c r="QIX19" s="383"/>
      <c r="QIY19" s="383"/>
      <c r="QIZ19" s="383"/>
      <c r="QJA19" s="383"/>
      <c r="QJB19" s="383"/>
      <c r="QJC19" s="383"/>
      <c r="QJD19" s="383"/>
      <c r="QJE19" s="383"/>
      <c r="QJF19" s="383"/>
      <c r="QJG19" s="383"/>
      <c r="QJH19" s="383"/>
      <c r="QJI19" s="383"/>
      <c r="QJJ19" s="383"/>
      <c r="QJK19" s="383"/>
      <c r="QJL19" s="383"/>
      <c r="QJM19" s="383"/>
      <c r="QJN19" s="383"/>
      <c r="QJO19" s="383"/>
      <c r="QJP19" s="383"/>
      <c r="QJQ19" s="383"/>
      <c r="QJR19" s="383"/>
      <c r="QJS19" s="383"/>
      <c r="QJT19" s="383"/>
      <c r="QJU19" s="383"/>
      <c r="QJV19" s="383"/>
      <c r="QJW19" s="383"/>
      <c r="QJX19" s="383"/>
      <c r="QJY19" s="383"/>
      <c r="QJZ19" s="383"/>
      <c r="QKA19" s="383"/>
      <c r="QKB19" s="383"/>
      <c r="QKC19" s="383"/>
      <c r="QKD19" s="383"/>
      <c r="QKE19" s="383"/>
      <c r="QKF19" s="383"/>
      <c r="QKG19" s="383"/>
      <c r="QKH19" s="383"/>
      <c r="QKI19" s="383"/>
      <c r="QKJ19" s="383"/>
      <c r="QKK19" s="383"/>
      <c r="QKL19" s="383"/>
      <c r="QKM19" s="383"/>
      <c r="QKN19" s="383"/>
      <c r="QKO19" s="383"/>
      <c r="QKP19" s="383"/>
      <c r="QKQ19" s="383"/>
      <c r="QKR19" s="383"/>
      <c r="QKS19" s="383"/>
      <c r="QKT19" s="383"/>
      <c r="QKU19" s="383"/>
      <c r="QKV19" s="383"/>
      <c r="QKW19" s="383"/>
      <c r="QKX19" s="383"/>
      <c r="QKY19" s="383"/>
      <c r="QKZ19" s="383"/>
      <c r="QLA19" s="383"/>
      <c r="QLB19" s="383"/>
      <c r="QLC19" s="383"/>
      <c r="QLD19" s="383"/>
      <c r="QLE19" s="383"/>
      <c r="QLF19" s="383"/>
      <c r="QLG19" s="383"/>
      <c r="QLH19" s="383"/>
      <c r="QLI19" s="383"/>
      <c r="QLJ19" s="383"/>
      <c r="QLK19" s="383"/>
      <c r="QLL19" s="383"/>
      <c r="QLM19" s="383"/>
      <c r="QLN19" s="383"/>
      <c r="QLO19" s="383"/>
      <c r="QLP19" s="383"/>
      <c r="QLQ19" s="383"/>
      <c r="QLR19" s="383"/>
      <c r="QLS19" s="383"/>
      <c r="QLT19" s="383"/>
      <c r="QLU19" s="383"/>
      <c r="QLV19" s="383"/>
      <c r="QLW19" s="383"/>
      <c r="QLX19" s="383"/>
      <c r="QLY19" s="383"/>
      <c r="QLZ19" s="383"/>
      <c r="QMA19" s="383"/>
      <c r="QMB19" s="383"/>
      <c r="QMC19" s="383"/>
      <c r="QMD19" s="383"/>
      <c r="QME19" s="383"/>
      <c r="QMF19" s="383"/>
      <c r="QMG19" s="383"/>
      <c r="QMH19" s="383"/>
      <c r="QMI19" s="383"/>
      <c r="QMJ19" s="383"/>
      <c r="QMK19" s="383"/>
      <c r="QML19" s="383"/>
      <c r="QMM19" s="383"/>
      <c r="QMN19" s="383"/>
      <c r="QMO19" s="383"/>
      <c r="QMP19" s="383"/>
      <c r="QMQ19" s="383"/>
      <c r="QMR19" s="383"/>
      <c r="QMS19" s="383"/>
      <c r="QMT19" s="383"/>
      <c r="QMU19" s="383"/>
      <c r="QMV19" s="383"/>
      <c r="QMW19" s="383"/>
      <c r="QMX19" s="383"/>
      <c r="QMY19" s="383"/>
      <c r="QMZ19" s="383"/>
      <c r="QNA19" s="383"/>
      <c r="QNB19" s="383"/>
      <c r="QNC19" s="383"/>
      <c r="QND19" s="383"/>
      <c r="QNE19" s="383"/>
      <c r="QNF19" s="383"/>
      <c r="QNG19" s="383"/>
      <c r="QNH19" s="383"/>
      <c r="QNI19" s="383"/>
      <c r="QNJ19" s="383"/>
      <c r="QNK19" s="383"/>
      <c r="QNL19" s="383"/>
      <c r="QNM19" s="383"/>
      <c r="QNN19" s="383"/>
      <c r="QNO19" s="383"/>
      <c r="QNP19" s="383"/>
      <c r="QNQ19" s="383"/>
      <c r="QNR19" s="383"/>
      <c r="QNS19" s="383"/>
      <c r="QNT19" s="383"/>
      <c r="QNU19" s="383"/>
      <c r="QNV19" s="383"/>
      <c r="QNW19" s="383"/>
      <c r="QNX19" s="383"/>
      <c r="QNY19" s="383"/>
      <c r="QNZ19" s="383"/>
      <c r="QOA19" s="383"/>
      <c r="QOB19" s="383"/>
      <c r="QOC19" s="383"/>
      <c r="QOD19" s="383"/>
      <c r="QOE19" s="383"/>
      <c r="QOF19" s="383"/>
      <c r="QOG19" s="383"/>
      <c r="QOH19" s="383"/>
      <c r="QOI19" s="383"/>
      <c r="QOJ19" s="383"/>
      <c r="QOK19" s="383"/>
      <c r="QOL19" s="383"/>
      <c r="QOM19" s="383"/>
      <c r="QON19" s="383"/>
      <c r="QOO19" s="383"/>
      <c r="QOP19" s="383"/>
      <c r="QOQ19" s="383"/>
      <c r="QOR19" s="383"/>
      <c r="QOS19" s="383"/>
      <c r="QOT19" s="383"/>
      <c r="QOU19" s="383"/>
      <c r="QOV19" s="383"/>
      <c r="QOW19" s="383"/>
      <c r="QOX19" s="383"/>
      <c r="QOY19" s="383"/>
      <c r="QOZ19" s="383"/>
      <c r="QPA19" s="383"/>
      <c r="QPB19" s="383"/>
      <c r="QPC19" s="383"/>
      <c r="QPD19" s="383"/>
      <c r="QPE19" s="383"/>
      <c r="QPF19" s="383"/>
      <c r="QPG19" s="383"/>
      <c r="QPH19" s="383"/>
      <c r="QPI19" s="383"/>
      <c r="QPJ19" s="383"/>
      <c r="QPK19" s="383"/>
      <c r="QPL19" s="383"/>
      <c r="QPM19" s="383"/>
      <c r="QPN19" s="383"/>
      <c r="QPO19" s="383"/>
      <c r="QPP19" s="383"/>
      <c r="QPQ19" s="383"/>
      <c r="QPR19" s="383"/>
      <c r="QPS19" s="383"/>
      <c r="QPT19" s="383"/>
      <c r="QPU19" s="383"/>
      <c r="QPV19" s="383"/>
      <c r="QPW19" s="383"/>
      <c r="QPX19" s="383"/>
      <c r="QPY19" s="383"/>
      <c r="QPZ19" s="383"/>
      <c r="QQA19" s="383"/>
      <c r="QQB19" s="383"/>
      <c r="QQC19" s="383"/>
      <c r="QQD19" s="383"/>
      <c r="QQE19" s="383"/>
      <c r="QQF19" s="383"/>
      <c r="QQG19" s="383"/>
      <c r="QQH19" s="383"/>
      <c r="QQI19" s="383"/>
      <c r="QQJ19" s="383"/>
      <c r="QQK19" s="383"/>
      <c r="QQL19" s="383"/>
      <c r="QQM19" s="383"/>
      <c r="QQN19" s="383"/>
      <c r="QQO19" s="383"/>
      <c r="QQP19" s="383"/>
      <c r="QQQ19" s="383"/>
      <c r="QQR19" s="383"/>
      <c r="QQS19" s="383"/>
      <c r="QQT19" s="383"/>
      <c r="QQU19" s="383"/>
      <c r="QQV19" s="383"/>
      <c r="QQW19" s="383"/>
      <c r="QQX19" s="383"/>
      <c r="QQY19" s="383"/>
      <c r="QQZ19" s="383"/>
      <c r="QRA19" s="383"/>
      <c r="QRB19" s="383"/>
      <c r="QRC19" s="383"/>
      <c r="QRD19" s="383"/>
      <c r="QRE19" s="383"/>
      <c r="QRF19" s="383"/>
      <c r="QRG19" s="383"/>
      <c r="QRH19" s="383"/>
      <c r="QRI19" s="383"/>
      <c r="QRJ19" s="383"/>
      <c r="QRK19" s="383"/>
      <c r="QRL19" s="383"/>
      <c r="QRM19" s="383"/>
      <c r="QRN19" s="383"/>
      <c r="QRO19" s="383"/>
      <c r="QRP19" s="383"/>
      <c r="QRQ19" s="383"/>
      <c r="QRR19" s="383"/>
      <c r="QRS19" s="383"/>
      <c r="QRT19" s="383"/>
      <c r="QRU19" s="383"/>
      <c r="QRV19" s="383"/>
      <c r="QRW19" s="383"/>
      <c r="QRX19" s="383"/>
      <c r="QRY19" s="383"/>
      <c r="QRZ19" s="383"/>
      <c r="QSA19" s="383"/>
      <c r="QSB19" s="383"/>
      <c r="QSC19" s="383"/>
      <c r="QSD19" s="383"/>
      <c r="QSE19" s="383"/>
      <c r="QSF19" s="383"/>
      <c r="QSG19" s="383"/>
      <c r="QSH19" s="383"/>
      <c r="QSI19" s="383"/>
      <c r="QSJ19" s="383"/>
      <c r="QSK19" s="383"/>
      <c r="QSL19" s="383"/>
      <c r="QSM19" s="383"/>
      <c r="QSN19" s="383"/>
      <c r="QSO19" s="383"/>
      <c r="QSP19" s="383"/>
      <c r="QSQ19" s="383"/>
      <c r="QSR19" s="383"/>
      <c r="QSS19" s="383"/>
      <c r="QST19" s="383"/>
      <c r="QSU19" s="383"/>
      <c r="QSV19" s="383"/>
      <c r="QSW19" s="383"/>
      <c r="QSX19" s="383"/>
      <c r="QSY19" s="383"/>
      <c r="QSZ19" s="383"/>
      <c r="QTA19" s="383"/>
      <c r="QTB19" s="383"/>
      <c r="QTC19" s="383"/>
      <c r="QTD19" s="383"/>
      <c r="QTE19" s="383"/>
      <c r="QTF19" s="383"/>
      <c r="QTG19" s="383"/>
      <c r="QTH19" s="383"/>
      <c r="QTI19" s="383"/>
      <c r="QTJ19" s="383"/>
      <c r="QTK19" s="383"/>
      <c r="QTL19" s="383"/>
      <c r="QTM19" s="383"/>
      <c r="QTN19" s="383"/>
      <c r="QTO19" s="383"/>
      <c r="QTP19" s="383"/>
      <c r="QTQ19" s="383"/>
      <c r="QTR19" s="383"/>
      <c r="QTS19" s="383"/>
      <c r="QTT19" s="383"/>
      <c r="QTU19" s="383"/>
      <c r="QTV19" s="383"/>
      <c r="QTW19" s="383"/>
      <c r="QTX19" s="383"/>
      <c r="QTY19" s="383"/>
      <c r="QTZ19" s="383"/>
      <c r="QUA19" s="383"/>
      <c r="QUB19" s="383"/>
      <c r="QUC19" s="383"/>
      <c r="QUD19" s="383"/>
      <c r="QUE19" s="383"/>
      <c r="QUF19" s="383"/>
      <c r="QUG19" s="383"/>
      <c r="QUH19" s="383"/>
      <c r="QUI19" s="383"/>
      <c r="QUJ19" s="383"/>
      <c r="QUK19" s="383"/>
      <c r="QUL19" s="383"/>
      <c r="QUM19" s="383"/>
      <c r="QUN19" s="383"/>
      <c r="QUO19" s="383"/>
      <c r="QUP19" s="383"/>
      <c r="QUQ19" s="383"/>
      <c r="QUR19" s="383"/>
      <c r="QUS19" s="383"/>
      <c r="QUT19" s="383"/>
      <c r="QUU19" s="383"/>
      <c r="QUV19" s="383"/>
      <c r="QUW19" s="383"/>
      <c r="QUX19" s="383"/>
      <c r="QUY19" s="383"/>
      <c r="QUZ19" s="383"/>
      <c r="QVA19" s="383"/>
      <c r="QVB19" s="383"/>
      <c r="QVC19" s="383"/>
      <c r="QVD19" s="383"/>
      <c r="QVE19" s="383"/>
      <c r="QVF19" s="383"/>
      <c r="QVG19" s="383"/>
      <c r="QVH19" s="383"/>
      <c r="QVI19" s="383"/>
      <c r="QVJ19" s="383"/>
      <c r="QVK19" s="383"/>
      <c r="QVL19" s="383"/>
      <c r="QVM19" s="383"/>
      <c r="QVN19" s="383"/>
      <c r="QVO19" s="383"/>
      <c r="QVP19" s="383"/>
      <c r="QVQ19" s="383"/>
      <c r="QVR19" s="383"/>
      <c r="QVS19" s="383"/>
      <c r="QVT19" s="383"/>
      <c r="QVU19" s="383"/>
      <c r="QVV19" s="383"/>
      <c r="QVW19" s="383"/>
      <c r="QVX19" s="383"/>
      <c r="QVY19" s="383"/>
      <c r="QVZ19" s="383"/>
      <c r="QWA19" s="383"/>
      <c r="QWB19" s="383"/>
      <c r="QWC19" s="383"/>
      <c r="QWD19" s="383"/>
      <c r="QWE19" s="383"/>
      <c r="QWF19" s="383"/>
      <c r="QWG19" s="383"/>
      <c r="QWH19" s="383"/>
      <c r="QWI19" s="383"/>
      <c r="QWJ19" s="383"/>
      <c r="QWK19" s="383"/>
      <c r="QWL19" s="383"/>
      <c r="QWM19" s="383"/>
      <c r="QWN19" s="383"/>
      <c r="QWO19" s="383"/>
      <c r="QWP19" s="383"/>
      <c r="QWQ19" s="383"/>
      <c r="QWR19" s="383"/>
      <c r="QWS19" s="383"/>
      <c r="QWT19" s="383"/>
      <c r="QWU19" s="383"/>
      <c r="QWV19" s="383"/>
      <c r="QWW19" s="383"/>
      <c r="QWX19" s="383"/>
      <c r="QWY19" s="383"/>
      <c r="QWZ19" s="383"/>
      <c r="QXA19" s="383"/>
      <c r="QXB19" s="383"/>
      <c r="QXC19" s="383"/>
      <c r="QXD19" s="383"/>
      <c r="QXE19" s="383"/>
      <c r="QXF19" s="383"/>
      <c r="QXG19" s="383"/>
      <c r="QXH19" s="383"/>
      <c r="QXI19" s="383"/>
      <c r="QXJ19" s="383"/>
      <c r="QXK19" s="383"/>
      <c r="QXL19" s="383"/>
      <c r="QXM19" s="383"/>
      <c r="QXN19" s="383"/>
      <c r="QXO19" s="383"/>
      <c r="QXP19" s="383"/>
      <c r="QXQ19" s="383"/>
      <c r="QXR19" s="383"/>
      <c r="QXS19" s="383"/>
      <c r="QXT19" s="383"/>
      <c r="QXU19" s="383"/>
      <c r="QXV19" s="383"/>
      <c r="QXW19" s="383"/>
      <c r="QXX19" s="383"/>
      <c r="QXY19" s="383"/>
      <c r="QXZ19" s="383"/>
      <c r="QYA19" s="383"/>
      <c r="QYB19" s="383"/>
      <c r="QYC19" s="383"/>
      <c r="QYD19" s="383"/>
      <c r="QYE19" s="383"/>
      <c r="QYF19" s="383"/>
      <c r="QYG19" s="383"/>
      <c r="QYH19" s="383"/>
      <c r="QYI19" s="383"/>
      <c r="QYJ19" s="383"/>
      <c r="QYK19" s="383"/>
      <c r="QYL19" s="383"/>
      <c r="QYM19" s="383"/>
      <c r="QYN19" s="383"/>
      <c r="QYO19" s="383"/>
      <c r="QYP19" s="383"/>
      <c r="QYQ19" s="383"/>
      <c r="QYR19" s="383"/>
      <c r="QYS19" s="383"/>
      <c r="QYT19" s="383"/>
      <c r="QYU19" s="383"/>
      <c r="QYV19" s="383"/>
      <c r="QYW19" s="383"/>
      <c r="QYX19" s="383"/>
      <c r="QYY19" s="383"/>
      <c r="QYZ19" s="383"/>
      <c r="QZA19" s="383"/>
      <c r="QZB19" s="383"/>
      <c r="QZC19" s="383"/>
      <c r="QZD19" s="383"/>
      <c r="QZE19" s="383"/>
      <c r="QZF19" s="383"/>
      <c r="QZG19" s="383"/>
      <c r="QZH19" s="383"/>
      <c r="QZI19" s="383"/>
      <c r="QZJ19" s="383"/>
      <c r="QZK19" s="383"/>
      <c r="QZL19" s="383"/>
      <c r="QZM19" s="383"/>
      <c r="QZN19" s="383"/>
      <c r="QZO19" s="383"/>
      <c r="QZP19" s="383"/>
      <c r="QZQ19" s="383"/>
      <c r="QZR19" s="383"/>
      <c r="QZS19" s="383"/>
      <c r="QZT19" s="383"/>
      <c r="QZU19" s="383"/>
      <c r="QZV19" s="383"/>
      <c r="QZW19" s="383"/>
      <c r="QZX19" s="383"/>
      <c r="QZY19" s="383"/>
      <c r="QZZ19" s="383"/>
      <c r="RAA19" s="383"/>
      <c r="RAB19" s="383"/>
      <c r="RAC19" s="383"/>
      <c r="RAD19" s="383"/>
      <c r="RAE19" s="383"/>
      <c r="RAF19" s="383"/>
      <c r="RAG19" s="383"/>
      <c r="RAH19" s="383"/>
      <c r="RAI19" s="383"/>
      <c r="RAJ19" s="383"/>
      <c r="RAK19" s="383"/>
      <c r="RAL19" s="383"/>
      <c r="RAM19" s="383"/>
      <c r="RAN19" s="383"/>
      <c r="RAO19" s="383"/>
      <c r="RAP19" s="383"/>
      <c r="RAQ19" s="383"/>
      <c r="RAR19" s="383"/>
      <c r="RAS19" s="383"/>
      <c r="RAT19" s="383"/>
      <c r="RAU19" s="383"/>
      <c r="RAV19" s="383"/>
      <c r="RAW19" s="383"/>
      <c r="RAX19" s="383"/>
      <c r="RAY19" s="383"/>
      <c r="RAZ19" s="383"/>
      <c r="RBA19" s="383"/>
      <c r="RBB19" s="383"/>
      <c r="RBC19" s="383"/>
      <c r="RBD19" s="383"/>
      <c r="RBE19" s="383"/>
      <c r="RBF19" s="383"/>
      <c r="RBG19" s="383"/>
      <c r="RBH19" s="383"/>
      <c r="RBI19" s="383"/>
      <c r="RBJ19" s="383"/>
      <c r="RBK19" s="383"/>
      <c r="RBL19" s="383"/>
      <c r="RBM19" s="383"/>
      <c r="RBN19" s="383"/>
      <c r="RBO19" s="383"/>
      <c r="RBP19" s="383"/>
      <c r="RBQ19" s="383"/>
      <c r="RBR19" s="383"/>
      <c r="RBS19" s="383"/>
      <c r="RBT19" s="383"/>
      <c r="RBU19" s="383"/>
      <c r="RBV19" s="383"/>
      <c r="RBW19" s="383"/>
      <c r="RBX19" s="383"/>
      <c r="RBY19" s="383"/>
      <c r="RBZ19" s="383"/>
      <c r="RCA19" s="383"/>
      <c r="RCB19" s="383"/>
      <c r="RCC19" s="383"/>
      <c r="RCD19" s="383"/>
      <c r="RCE19" s="383"/>
      <c r="RCF19" s="383"/>
      <c r="RCG19" s="383"/>
      <c r="RCH19" s="383"/>
      <c r="RCI19" s="383"/>
      <c r="RCJ19" s="383"/>
      <c r="RCK19" s="383"/>
      <c r="RCL19" s="383"/>
      <c r="RCM19" s="383"/>
      <c r="RCN19" s="383"/>
      <c r="RCO19" s="383"/>
      <c r="RCP19" s="383"/>
      <c r="RCQ19" s="383"/>
      <c r="RCR19" s="383"/>
      <c r="RCS19" s="383"/>
      <c r="RCT19" s="383"/>
      <c r="RCU19" s="383"/>
      <c r="RCV19" s="383"/>
      <c r="RCW19" s="383"/>
      <c r="RCX19" s="383"/>
      <c r="RCY19" s="383"/>
      <c r="RCZ19" s="383"/>
      <c r="RDA19" s="383"/>
      <c r="RDB19" s="383"/>
      <c r="RDC19" s="383"/>
      <c r="RDD19" s="383"/>
      <c r="RDE19" s="383"/>
      <c r="RDF19" s="383"/>
      <c r="RDG19" s="383"/>
      <c r="RDH19" s="383"/>
      <c r="RDI19" s="383"/>
      <c r="RDJ19" s="383"/>
      <c r="RDK19" s="383"/>
      <c r="RDL19" s="383"/>
      <c r="RDM19" s="383"/>
      <c r="RDN19" s="383"/>
      <c r="RDO19" s="383"/>
      <c r="RDP19" s="383"/>
      <c r="RDQ19" s="383"/>
      <c r="RDR19" s="383"/>
      <c r="RDS19" s="383"/>
      <c r="RDT19" s="383"/>
      <c r="RDU19" s="383"/>
      <c r="RDV19" s="383"/>
      <c r="RDW19" s="383"/>
      <c r="RDX19" s="383"/>
      <c r="RDY19" s="383"/>
      <c r="RDZ19" s="383"/>
      <c r="REA19" s="383"/>
      <c r="REB19" s="383"/>
      <c r="REC19" s="383"/>
      <c r="RED19" s="383"/>
      <c r="REE19" s="383"/>
      <c r="REF19" s="383"/>
      <c r="REG19" s="383"/>
      <c r="REH19" s="383"/>
      <c r="REI19" s="383"/>
      <c r="REJ19" s="383"/>
      <c r="REK19" s="383"/>
      <c r="REL19" s="383"/>
      <c r="REM19" s="383"/>
      <c r="REN19" s="383"/>
      <c r="REO19" s="383"/>
      <c r="REP19" s="383"/>
      <c r="REQ19" s="383"/>
      <c r="RER19" s="383"/>
      <c r="RES19" s="383"/>
      <c r="RET19" s="383"/>
      <c r="REU19" s="383"/>
      <c r="REV19" s="383"/>
      <c r="REW19" s="383"/>
      <c r="REX19" s="383"/>
      <c r="REY19" s="383"/>
      <c r="REZ19" s="383"/>
      <c r="RFA19" s="383"/>
      <c r="RFB19" s="383"/>
      <c r="RFC19" s="383"/>
      <c r="RFD19" s="383"/>
      <c r="RFE19" s="383"/>
      <c r="RFF19" s="383"/>
      <c r="RFG19" s="383"/>
      <c r="RFH19" s="383"/>
      <c r="RFI19" s="383"/>
      <c r="RFJ19" s="383"/>
      <c r="RFK19" s="383"/>
      <c r="RFL19" s="383"/>
      <c r="RFM19" s="383"/>
      <c r="RFN19" s="383"/>
      <c r="RFO19" s="383"/>
      <c r="RFP19" s="383"/>
      <c r="RFQ19" s="383"/>
      <c r="RFR19" s="383"/>
      <c r="RFS19" s="383"/>
      <c r="RFT19" s="383"/>
      <c r="RFU19" s="383"/>
      <c r="RFV19" s="383"/>
      <c r="RFW19" s="383"/>
      <c r="RFX19" s="383"/>
      <c r="RFY19" s="383"/>
      <c r="RFZ19" s="383"/>
      <c r="RGA19" s="383"/>
      <c r="RGB19" s="383"/>
      <c r="RGC19" s="383"/>
      <c r="RGD19" s="383"/>
      <c r="RGE19" s="383"/>
      <c r="RGF19" s="383"/>
      <c r="RGG19" s="383"/>
      <c r="RGH19" s="383"/>
      <c r="RGI19" s="383"/>
      <c r="RGJ19" s="383"/>
      <c r="RGK19" s="383"/>
      <c r="RGL19" s="383"/>
      <c r="RGM19" s="383"/>
      <c r="RGN19" s="383"/>
      <c r="RGO19" s="383"/>
      <c r="RGP19" s="383"/>
      <c r="RGQ19" s="383"/>
      <c r="RGR19" s="383"/>
      <c r="RGS19" s="383"/>
      <c r="RGT19" s="383"/>
      <c r="RGU19" s="383"/>
      <c r="RGV19" s="383"/>
      <c r="RGW19" s="383"/>
      <c r="RGX19" s="383"/>
      <c r="RGY19" s="383"/>
      <c r="RGZ19" s="383"/>
      <c r="RHA19" s="383"/>
      <c r="RHB19" s="383"/>
      <c r="RHC19" s="383"/>
      <c r="RHD19" s="383"/>
      <c r="RHE19" s="383"/>
      <c r="RHF19" s="383"/>
      <c r="RHG19" s="383"/>
      <c r="RHH19" s="383"/>
      <c r="RHI19" s="383"/>
      <c r="RHJ19" s="383"/>
      <c r="RHK19" s="383"/>
      <c r="RHL19" s="383"/>
      <c r="RHM19" s="383"/>
      <c r="RHN19" s="383"/>
      <c r="RHO19" s="383"/>
      <c r="RHP19" s="383"/>
      <c r="RHQ19" s="383"/>
      <c r="RHR19" s="383"/>
      <c r="RHS19" s="383"/>
      <c r="RHT19" s="383"/>
      <c r="RHU19" s="383"/>
      <c r="RHV19" s="383"/>
      <c r="RHW19" s="383"/>
      <c r="RHX19" s="383"/>
      <c r="RHY19" s="383"/>
      <c r="RHZ19" s="383"/>
      <c r="RIA19" s="383"/>
      <c r="RIB19" s="383"/>
      <c r="RIC19" s="383"/>
      <c r="RID19" s="383"/>
      <c r="RIE19" s="383"/>
      <c r="RIF19" s="383"/>
      <c r="RIG19" s="383"/>
      <c r="RIH19" s="383"/>
      <c r="RII19" s="383"/>
      <c r="RIJ19" s="383"/>
      <c r="RIK19" s="383"/>
      <c r="RIL19" s="383"/>
      <c r="RIM19" s="383"/>
      <c r="RIN19" s="383"/>
      <c r="RIO19" s="383"/>
      <c r="RIP19" s="383"/>
      <c r="RIQ19" s="383"/>
      <c r="RIR19" s="383"/>
      <c r="RIS19" s="383"/>
      <c r="RIT19" s="383"/>
      <c r="RIU19" s="383"/>
      <c r="RIV19" s="383"/>
      <c r="RIW19" s="383"/>
      <c r="RIX19" s="383"/>
      <c r="RIY19" s="383"/>
      <c r="RIZ19" s="383"/>
      <c r="RJA19" s="383"/>
      <c r="RJB19" s="383"/>
      <c r="RJC19" s="383"/>
      <c r="RJD19" s="383"/>
      <c r="RJE19" s="383"/>
      <c r="RJF19" s="383"/>
      <c r="RJG19" s="383"/>
      <c r="RJH19" s="383"/>
      <c r="RJI19" s="383"/>
      <c r="RJJ19" s="383"/>
      <c r="RJK19" s="383"/>
      <c r="RJL19" s="383"/>
      <c r="RJM19" s="383"/>
      <c r="RJN19" s="383"/>
      <c r="RJO19" s="383"/>
      <c r="RJP19" s="383"/>
      <c r="RJQ19" s="383"/>
      <c r="RJR19" s="383"/>
      <c r="RJS19" s="383"/>
      <c r="RJT19" s="383"/>
      <c r="RJU19" s="383"/>
      <c r="RJV19" s="383"/>
      <c r="RJW19" s="383"/>
      <c r="RJX19" s="383"/>
      <c r="RJY19" s="383"/>
      <c r="RJZ19" s="383"/>
      <c r="RKA19" s="383"/>
      <c r="RKB19" s="383"/>
      <c r="RKC19" s="383"/>
      <c r="RKD19" s="383"/>
      <c r="RKE19" s="383"/>
      <c r="RKF19" s="383"/>
      <c r="RKG19" s="383"/>
      <c r="RKH19" s="383"/>
      <c r="RKI19" s="383"/>
      <c r="RKJ19" s="383"/>
      <c r="RKK19" s="383"/>
      <c r="RKL19" s="383"/>
      <c r="RKM19" s="383"/>
      <c r="RKN19" s="383"/>
      <c r="RKO19" s="383"/>
      <c r="RKP19" s="383"/>
      <c r="RKQ19" s="383"/>
      <c r="RKR19" s="383"/>
      <c r="RKS19" s="383"/>
      <c r="RKT19" s="383"/>
      <c r="RKU19" s="383"/>
      <c r="RKV19" s="383"/>
      <c r="RKW19" s="383"/>
      <c r="RKX19" s="383"/>
      <c r="RKY19" s="383"/>
      <c r="RKZ19" s="383"/>
      <c r="RLA19" s="383"/>
      <c r="RLB19" s="383"/>
      <c r="RLC19" s="383"/>
      <c r="RLD19" s="383"/>
      <c r="RLE19" s="383"/>
      <c r="RLF19" s="383"/>
      <c r="RLG19" s="383"/>
      <c r="RLH19" s="383"/>
      <c r="RLI19" s="383"/>
      <c r="RLJ19" s="383"/>
      <c r="RLK19" s="383"/>
      <c r="RLL19" s="383"/>
      <c r="RLM19" s="383"/>
      <c r="RLN19" s="383"/>
      <c r="RLO19" s="383"/>
      <c r="RLP19" s="383"/>
      <c r="RLQ19" s="383"/>
      <c r="RLR19" s="383"/>
      <c r="RLS19" s="383"/>
      <c r="RLT19" s="383"/>
      <c r="RLU19" s="383"/>
      <c r="RLV19" s="383"/>
      <c r="RLW19" s="383"/>
      <c r="RLX19" s="383"/>
      <c r="RLY19" s="383"/>
      <c r="RLZ19" s="383"/>
      <c r="RMA19" s="383"/>
      <c r="RMB19" s="383"/>
      <c r="RMC19" s="383"/>
      <c r="RMD19" s="383"/>
      <c r="RME19" s="383"/>
      <c r="RMF19" s="383"/>
      <c r="RMG19" s="383"/>
      <c r="RMH19" s="383"/>
      <c r="RMI19" s="383"/>
      <c r="RMJ19" s="383"/>
      <c r="RMK19" s="383"/>
      <c r="RML19" s="383"/>
      <c r="RMM19" s="383"/>
      <c r="RMN19" s="383"/>
      <c r="RMO19" s="383"/>
      <c r="RMP19" s="383"/>
      <c r="RMQ19" s="383"/>
      <c r="RMR19" s="383"/>
      <c r="RMS19" s="383"/>
      <c r="RMT19" s="383"/>
      <c r="RMU19" s="383"/>
      <c r="RMV19" s="383"/>
      <c r="RMW19" s="383"/>
      <c r="RMX19" s="383"/>
      <c r="RMY19" s="383"/>
      <c r="RMZ19" s="383"/>
      <c r="RNA19" s="383"/>
      <c r="RNB19" s="383"/>
      <c r="RNC19" s="383"/>
      <c r="RND19" s="383"/>
      <c r="RNE19" s="383"/>
      <c r="RNF19" s="383"/>
      <c r="RNG19" s="383"/>
      <c r="RNH19" s="383"/>
      <c r="RNI19" s="383"/>
      <c r="RNJ19" s="383"/>
      <c r="RNK19" s="383"/>
      <c r="RNL19" s="383"/>
      <c r="RNM19" s="383"/>
      <c r="RNN19" s="383"/>
      <c r="RNO19" s="383"/>
      <c r="RNP19" s="383"/>
      <c r="RNQ19" s="383"/>
      <c r="RNR19" s="383"/>
      <c r="RNS19" s="383"/>
      <c r="RNT19" s="383"/>
      <c r="RNU19" s="383"/>
      <c r="RNV19" s="383"/>
      <c r="RNW19" s="383"/>
      <c r="RNX19" s="383"/>
      <c r="RNY19" s="383"/>
      <c r="RNZ19" s="383"/>
      <c r="ROA19" s="383"/>
      <c r="ROB19" s="383"/>
      <c r="ROC19" s="383"/>
      <c r="ROD19" s="383"/>
      <c r="ROE19" s="383"/>
      <c r="ROF19" s="383"/>
      <c r="ROG19" s="383"/>
      <c r="ROH19" s="383"/>
      <c r="ROI19" s="383"/>
      <c r="ROJ19" s="383"/>
      <c r="ROK19" s="383"/>
      <c r="ROL19" s="383"/>
      <c r="ROM19" s="383"/>
      <c r="RON19" s="383"/>
      <c r="ROO19" s="383"/>
      <c r="ROP19" s="383"/>
      <c r="ROQ19" s="383"/>
      <c r="ROR19" s="383"/>
      <c r="ROS19" s="383"/>
      <c r="ROT19" s="383"/>
      <c r="ROU19" s="383"/>
      <c r="ROV19" s="383"/>
      <c r="ROW19" s="383"/>
      <c r="ROX19" s="383"/>
      <c r="ROY19" s="383"/>
      <c r="ROZ19" s="383"/>
      <c r="RPA19" s="383"/>
      <c r="RPB19" s="383"/>
      <c r="RPC19" s="383"/>
      <c r="RPD19" s="383"/>
      <c r="RPE19" s="383"/>
      <c r="RPF19" s="383"/>
      <c r="RPG19" s="383"/>
      <c r="RPH19" s="383"/>
      <c r="RPI19" s="383"/>
      <c r="RPJ19" s="383"/>
      <c r="RPK19" s="383"/>
      <c r="RPL19" s="383"/>
      <c r="RPM19" s="383"/>
      <c r="RPN19" s="383"/>
      <c r="RPO19" s="383"/>
      <c r="RPP19" s="383"/>
      <c r="RPQ19" s="383"/>
      <c r="RPR19" s="383"/>
      <c r="RPS19" s="383"/>
      <c r="RPT19" s="383"/>
      <c r="RPU19" s="383"/>
      <c r="RPV19" s="383"/>
      <c r="RPW19" s="383"/>
      <c r="RPX19" s="383"/>
      <c r="RPY19" s="383"/>
      <c r="RPZ19" s="383"/>
      <c r="RQA19" s="383"/>
      <c r="RQB19" s="383"/>
      <c r="RQC19" s="383"/>
      <c r="RQD19" s="383"/>
      <c r="RQE19" s="383"/>
      <c r="RQF19" s="383"/>
      <c r="RQG19" s="383"/>
      <c r="RQH19" s="383"/>
      <c r="RQI19" s="383"/>
      <c r="RQJ19" s="383"/>
      <c r="RQK19" s="383"/>
      <c r="RQL19" s="383"/>
      <c r="RQM19" s="383"/>
      <c r="RQN19" s="383"/>
      <c r="RQO19" s="383"/>
      <c r="RQP19" s="383"/>
      <c r="RQQ19" s="383"/>
      <c r="RQR19" s="383"/>
      <c r="RQS19" s="383"/>
      <c r="RQT19" s="383"/>
      <c r="RQU19" s="383"/>
      <c r="RQV19" s="383"/>
      <c r="RQW19" s="383"/>
      <c r="RQX19" s="383"/>
      <c r="RQY19" s="383"/>
      <c r="RQZ19" s="383"/>
      <c r="RRA19" s="383"/>
      <c r="RRB19" s="383"/>
      <c r="RRC19" s="383"/>
      <c r="RRD19" s="383"/>
      <c r="RRE19" s="383"/>
      <c r="RRF19" s="383"/>
      <c r="RRG19" s="383"/>
      <c r="RRH19" s="383"/>
      <c r="RRI19" s="383"/>
      <c r="RRJ19" s="383"/>
      <c r="RRK19" s="383"/>
      <c r="RRL19" s="383"/>
      <c r="RRM19" s="383"/>
      <c r="RRN19" s="383"/>
      <c r="RRO19" s="383"/>
      <c r="RRP19" s="383"/>
      <c r="RRQ19" s="383"/>
      <c r="RRR19" s="383"/>
      <c r="RRS19" s="383"/>
      <c r="RRT19" s="383"/>
      <c r="RRU19" s="383"/>
      <c r="RRV19" s="383"/>
      <c r="RRW19" s="383"/>
      <c r="RRX19" s="383"/>
      <c r="RRY19" s="383"/>
      <c r="RRZ19" s="383"/>
      <c r="RSA19" s="383"/>
      <c r="RSB19" s="383"/>
      <c r="RSC19" s="383"/>
      <c r="RSD19" s="383"/>
      <c r="RSE19" s="383"/>
      <c r="RSF19" s="383"/>
      <c r="RSG19" s="383"/>
      <c r="RSH19" s="383"/>
      <c r="RSI19" s="383"/>
      <c r="RSJ19" s="383"/>
      <c r="RSK19" s="383"/>
      <c r="RSL19" s="383"/>
      <c r="RSM19" s="383"/>
      <c r="RSN19" s="383"/>
      <c r="RSO19" s="383"/>
      <c r="RSP19" s="383"/>
      <c r="RSQ19" s="383"/>
      <c r="RSR19" s="383"/>
      <c r="RSS19" s="383"/>
      <c r="RST19" s="383"/>
      <c r="RSU19" s="383"/>
      <c r="RSV19" s="383"/>
      <c r="RSW19" s="383"/>
      <c r="RSX19" s="383"/>
      <c r="RSY19" s="383"/>
      <c r="RSZ19" s="383"/>
      <c r="RTA19" s="383"/>
      <c r="RTB19" s="383"/>
      <c r="RTC19" s="383"/>
      <c r="RTD19" s="383"/>
      <c r="RTE19" s="383"/>
      <c r="RTF19" s="383"/>
      <c r="RTG19" s="383"/>
      <c r="RTH19" s="383"/>
      <c r="RTI19" s="383"/>
      <c r="RTJ19" s="383"/>
      <c r="RTK19" s="383"/>
      <c r="RTL19" s="383"/>
      <c r="RTM19" s="383"/>
      <c r="RTN19" s="383"/>
      <c r="RTO19" s="383"/>
      <c r="RTP19" s="383"/>
      <c r="RTQ19" s="383"/>
      <c r="RTR19" s="383"/>
      <c r="RTS19" s="383"/>
      <c r="RTT19" s="383"/>
      <c r="RTU19" s="383"/>
      <c r="RTV19" s="383"/>
      <c r="RTW19" s="383"/>
      <c r="RTX19" s="383"/>
      <c r="RTY19" s="383"/>
      <c r="RTZ19" s="383"/>
      <c r="RUA19" s="383"/>
      <c r="RUB19" s="383"/>
      <c r="RUC19" s="383"/>
      <c r="RUD19" s="383"/>
      <c r="RUE19" s="383"/>
      <c r="RUF19" s="383"/>
      <c r="RUG19" s="383"/>
      <c r="RUH19" s="383"/>
      <c r="RUI19" s="383"/>
      <c r="RUJ19" s="383"/>
      <c r="RUK19" s="383"/>
      <c r="RUL19" s="383"/>
      <c r="RUM19" s="383"/>
      <c r="RUN19" s="383"/>
      <c r="RUO19" s="383"/>
      <c r="RUP19" s="383"/>
      <c r="RUQ19" s="383"/>
      <c r="RUR19" s="383"/>
      <c r="RUS19" s="383"/>
      <c r="RUT19" s="383"/>
      <c r="RUU19" s="383"/>
      <c r="RUV19" s="383"/>
      <c r="RUW19" s="383"/>
      <c r="RUX19" s="383"/>
      <c r="RUY19" s="383"/>
      <c r="RUZ19" s="383"/>
      <c r="RVA19" s="383"/>
      <c r="RVB19" s="383"/>
      <c r="RVC19" s="383"/>
      <c r="RVD19" s="383"/>
      <c r="RVE19" s="383"/>
      <c r="RVF19" s="383"/>
      <c r="RVG19" s="383"/>
      <c r="RVH19" s="383"/>
      <c r="RVI19" s="383"/>
      <c r="RVJ19" s="383"/>
      <c r="RVK19" s="383"/>
      <c r="RVL19" s="383"/>
      <c r="RVM19" s="383"/>
      <c r="RVN19" s="383"/>
      <c r="RVO19" s="383"/>
      <c r="RVP19" s="383"/>
      <c r="RVQ19" s="383"/>
      <c r="RVR19" s="383"/>
      <c r="RVS19" s="383"/>
      <c r="RVT19" s="383"/>
      <c r="RVU19" s="383"/>
      <c r="RVV19" s="383"/>
      <c r="RVW19" s="383"/>
      <c r="RVX19" s="383"/>
      <c r="RVY19" s="383"/>
      <c r="RVZ19" s="383"/>
      <c r="RWA19" s="383"/>
      <c r="RWB19" s="383"/>
      <c r="RWC19" s="383"/>
      <c r="RWD19" s="383"/>
      <c r="RWE19" s="383"/>
      <c r="RWF19" s="383"/>
      <c r="RWG19" s="383"/>
      <c r="RWH19" s="383"/>
      <c r="RWI19" s="383"/>
      <c r="RWJ19" s="383"/>
      <c r="RWK19" s="383"/>
      <c r="RWL19" s="383"/>
      <c r="RWM19" s="383"/>
      <c r="RWN19" s="383"/>
      <c r="RWO19" s="383"/>
      <c r="RWP19" s="383"/>
      <c r="RWQ19" s="383"/>
      <c r="RWR19" s="383"/>
      <c r="RWS19" s="383"/>
      <c r="RWT19" s="383"/>
      <c r="RWU19" s="383"/>
      <c r="RWV19" s="383"/>
      <c r="RWW19" s="383"/>
      <c r="RWX19" s="383"/>
      <c r="RWY19" s="383"/>
      <c r="RWZ19" s="383"/>
      <c r="RXA19" s="383"/>
      <c r="RXB19" s="383"/>
      <c r="RXC19" s="383"/>
      <c r="RXD19" s="383"/>
      <c r="RXE19" s="383"/>
      <c r="RXF19" s="383"/>
      <c r="RXG19" s="383"/>
      <c r="RXH19" s="383"/>
      <c r="RXI19" s="383"/>
      <c r="RXJ19" s="383"/>
      <c r="RXK19" s="383"/>
      <c r="RXL19" s="383"/>
      <c r="RXM19" s="383"/>
      <c r="RXN19" s="383"/>
      <c r="RXO19" s="383"/>
      <c r="RXP19" s="383"/>
      <c r="RXQ19" s="383"/>
      <c r="RXR19" s="383"/>
      <c r="RXS19" s="383"/>
      <c r="RXT19" s="383"/>
      <c r="RXU19" s="383"/>
      <c r="RXV19" s="383"/>
      <c r="RXW19" s="383"/>
      <c r="RXX19" s="383"/>
      <c r="RXY19" s="383"/>
      <c r="RXZ19" s="383"/>
      <c r="RYA19" s="383"/>
      <c r="RYB19" s="383"/>
      <c r="RYC19" s="383"/>
      <c r="RYD19" s="383"/>
      <c r="RYE19" s="383"/>
      <c r="RYF19" s="383"/>
      <c r="RYG19" s="383"/>
      <c r="RYH19" s="383"/>
      <c r="RYI19" s="383"/>
      <c r="RYJ19" s="383"/>
      <c r="RYK19" s="383"/>
      <c r="RYL19" s="383"/>
      <c r="RYM19" s="383"/>
      <c r="RYN19" s="383"/>
      <c r="RYO19" s="383"/>
      <c r="RYP19" s="383"/>
      <c r="RYQ19" s="383"/>
      <c r="RYR19" s="383"/>
      <c r="RYS19" s="383"/>
      <c r="RYT19" s="383"/>
      <c r="RYU19" s="383"/>
      <c r="RYV19" s="383"/>
      <c r="RYW19" s="383"/>
      <c r="RYX19" s="383"/>
      <c r="RYY19" s="383"/>
      <c r="RYZ19" s="383"/>
      <c r="RZA19" s="383"/>
      <c r="RZB19" s="383"/>
      <c r="RZC19" s="383"/>
      <c r="RZD19" s="383"/>
      <c r="RZE19" s="383"/>
      <c r="RZF19" s="383"/>
      <c r="RZG19" s="383"/>
      <c r="RZH19" s="383"/>
      <c r="RZI19" s="383"/>
      <c r="RZJ19" s="383"/>
      <c r="RZK19" s="383"/>
      <c r="RZL19" s="383"/>
      <c r="RZM19" s="383"/>
      <c r="RZN19" s="383"/>
      <c r="RZO19" s="383"/>
      <c r="RZP19" s="383"/>
      <c r="RZQ19" s="383"/>
      <c r="RZR19" s="383"/>
      <c r="RZS19" s="383"/>
      <c r="RZT19" s="383"/>
      <c r="RZU19" s="383"/>
      <c r="RZV19" s="383"/>
      <c r="RZW19" s="383"/>
      <c r="RZX19" s="383"/>
      <c r="RZY19" s="383"/>
      <c r="RZZ19" s="383"/>
      <c r="SAA19" s="383"/>
      <c r="SAB19" s="383"/>
      <c r="SAC19" s="383"/>
      <c r="SAD19" s="383"/>
      <c r="SAE19" s="383"/>
      <c r="SAF19" s="383"/>
      <c r="SAG19" s="383"/>
      <c r="SAH19" s="383"/>
      <c r="SAI19" s="383"/>
      <c r="SAJ19" s="383"/>
      <c r="SAK19" s="383"/>
      <c r="SAL19" s="383"/>
      <c r="SAM19" s="383"/>
      <c r="SAN19" s="383"/>
      <c r="SAO19" s="383"/>
      <c r="SAP19" s="383"/>
      <c r="SAQ19" s="383"/>
      <c r="SAR19" s="383"/>
      <c r="SAS19" s="383"/>
      <c r="SAT19" s="383"/>
      <c r="SAU19" s="383"/>
      <c r="SAV19" s="383"/>
      <c r="SAW19" s="383"/>
      <c r="SAX19" s="383"/>
      <c r="SAY19" s="383"/>
      <c r="SAZ19" s="383"/>
      <c r="SBA19" s="383"/>
      <c r="SBB19" s="383"/>
      <c r="SBC19" s="383"/>
      <c r="SBD19" s="383"/>
      <c r="SBE19" s="383"/>
      <c r="SBF19" s="383"/>
      <c r="SBG19" s="383"/>
      <c r="SBH19" s="383"/>
      <c r="SBI19" s="383"/>
      <c r="SBJ19" s="383"/>
      <c r="SBK19" s="383"/>
      <c r="SBL19" s="383"/>
      <c r="SBM19" s="383"/>
      <c r="SBN19" s="383"/>
      <c r="SBO19" s="383"/>
      <c r="SBP19" s="383"/>
      <c r="SBQ19" s="383"/>
      <c r="SBR19" s="383"/>
      <c r="SBS19" s="383"/>
      <c r="SBT19" s="383"/>
      <c r="SBU19" s="383"/>
      <c r="SBV19" s="383"/>
      <c r="SBW19" s="383"/>
      <c r="SBX19" s="383"/>
      <c r="SBY19" s="383"/>
      <c r="SBZ19" s="383"/>
      <c r="SCA19" s="383"/>
      <c r="SCB19" s="383"/>
      <c r="SCC19" s="383"/>
      <c r="SCD19" s="383"/>
      <c r="SCE19" s="383"/>
      <c r="SCF19" s="383"/>
      <c r="SCG19" s="383"/>
      <c r="SCH19" s="383"/>
      <c r="SCI19" s="383"/>
      <c r="SCJ19" s="383"/>
      <c r="SCK19" s="383"/>
      <c r="SCL19" s="383"/>
      <c r="SCM19" s="383"/>
      <c r="SCN19" s="383"/>
      <c r="SCO19" s="383"/>
      <c r="SCP19" s="383"/>
      <c r="SCQ19" s="383"/>
      <c r="SCR19" s="383"/>
      <c r="SCS19" s="383"/>
      <c r="SCT19" s="383"/>
      <c r="SCU19" s="383"/>
      <c r="SCV19" s="383"/>
      <c r="SCW19" s="383"/>
      <c r="SCX19" s="383"/>
      <c r="SCY19" s="383"/>
      <c r="SCZ19" s="383"/>
      <c r="SDA19" s="383"/>
      <c r="SDB19" s="383"/>
      <c r="SDC19" s="383"/>
      <c r="SDD19" s="383"/>
      <c r="SDE19" s="383"/>
      <c r="SDF19" s="383"/>
      <c r="SDG19" s="383"/>
      <c r="SDH19" s="383"/>
      <c r="SDI19" s="383"/>
      <c r="SDJ19" s="383"/>
      <c r="SDK19" s="383"/>
      <c r="SDL19" s="383"/>
      <c r="SDM19" s="383"/>
      <c r="SDN19" s="383"/>
      <c r="SDO19" s="383"/>
      <c r="SDP19" s="383"/>
      <c r="SDQ19" s="383"/>
      <c r="SDR19" s="383"/>
      <c r="SDS19" s="383"/>
      <c r="SDT19" s="383"/>
      <c r="SDU19" s="383"/>
      <c r="SDV19" s="383"/>
      <c r="SDW19" s="383"/>
      <c r="SDX19" s="383"/>
      <c r="SDY19" s="383"/>
      <c r="SDZ19" s="383"/>
      <c r="SEA19" s="383"/>
      <c r="SEB19" s="383"/>
      <c r="SEC19" s="383"/>
      <c r="SED19" s="383"/>
      <c r="SEE19" s="383"/>
      <c r="SEF19" s="383"/>
      <c r="SEG19" s="383"/>
      <c r="SEH19" s="383"/>
      <c r="SEI19" s="383"/>
      <c r="SEJ19" s="383"/>
      <c r="SEK19" s="383"/>
      <c r="SEL19" s="383"/>
      <c r="SEM19" s="383"/>
      <c r="SEN19" s="383"/>
      <c r="SEO19" s="383"/>
      <c r="SEP19" s="383"/>
      <c r="SEQ19" s="383"/>
      <c r="SER19" s="383"/>
      <c r="SES19" s="383"/>
      <c r="SET19" s="383"/>
      <c r="SEU19" s="383"/>
      <c r="SEV19" s="383"/>
      <c r="SEW19" s="383"/>
      <c r="SEX19" s="383"/>
      <c r="SEY19" s="383"/>
      <c r="SEZ19" s="383"/>
      <c r="SFA19" s="383"/>
      <c r="SFB19" s="383"/>
      <c r="SFC19" s="383"/>
      <c r="SFD19" s="383"/>
      <c r="SFE19" s="383"/>
      <c r="SFF19" s="383"/>
      <c r="SFG19" s="383"/>
      <c r="SFH19" s="383"/>
      <c r="SFI19" s="383"/>
      <c r="SFJ19" s="383"/>
      <c r="SFK19" s="383"/>
      <c r="SFL19" s="383"/>
      <c r="SFM19" s="383"/>
      <c r="SFN19" s="383"/>
      <c r="SFO19" s="383"/>
      <c r="SFP19" s="383"/>
      <c r="SFQ19" s="383"/>
      <c r="SFR19" s="383"/>
      <c r="SFS19" s="383"/>
      <c r="SFT19" s="383"/>
      <c r="SFU19" s="383"/>
      <c r="SFV19" s="383"/>
      <c r="SFW19" s="383"/>
      <c r="SFX19" s="383"/>
      <c r="SFY19" s="383"/>
      <c r="SFZ19" s="383"/>
      <c r="SGA19" s="383"/>
      <c r="SGB19" s="383"/>
      <c r="SGC19" s="383"/>
      <c r="SGD19" s="383"/>
      <c r="SGE19" s="383"/>
      <c r="SGF19" s="383"/>
      <c r="SGG19" s="383"/>
      <c r="SGH19" s="383"/>
      <c r="SGI19" s="383"/>
      <c r="SGJ19" s="383"/>
      <c r="SGK19" s="383"/>
      <c r="SGL19" s="383"/>
      <c r="SGM19" s="383"/>
      <c r="SGN19" s="383"/>
      <c r="SGO19" s="383"/>
      <c r="SGP19" s="383"/>
      <c r="SGQ19" s="383"/>
      <c r="SGR19" s="383"/>
      <c r="SGS19" s="383"/>
      <c r="SGT19" s="383"/>
      <c r="SGU19" s="383"/>
      <c r="SGV19" s="383"/>
      <c r="SGW19" s="383"/>
      <c r="SGX19" s="383"/>
      <c r="SGY19" s="383"/>
      <c r="SGZ19" s="383"/>
      <c r="SHA19" s="383"/>
      <c r="SHB19" s="383"/>
      <c r="SHC19" s="383"/>
      <c r="SHD19" s="383"/>
      <c r="SHE19" s="383"/>
      <c r="SHF19" s="383"/>
      <c r="SHG19" s="383"/>
      <c r="SHH19" s="383"/>
      <c r="SHI19" s="383"/>
      <c r="SHJ19" s="383"/>
      <c r="SHK19" s="383"/>
      <c r="SHL19" s="383"/>
      <c r="SHM19" s="383"/>
      <c r="SHN19" s="383"/>
      <c r="SHO19" s="383"/>
      <c r="SHP19" s="383"/>
      <c r="SHQ19" s="383"/>
      <c r="SHR19" s="383"/>
      <c r="SHS19" s="383"/>
      <c r="SHT19" s="383"/>
      <c r="SHU19" s="383"/>
      <c r="SHV19" s="383"/>
      <c r="SHW19" s="383"/>
      <c r="SHX19" s="383"/>
      <c r="SHY19" s="383"/>
      <c r="SHZ19" s="383"/>
      <c r="SIA19" s="383"/>
      <c r="SIB19" s="383"/>
      <c r="SIC19" s="383"/>
      <c r="SID19" s="383"/>
      <c r="SIE19" s="383"/>
      <c r="SIF19" s="383"/>
      <c r="SIG19" s="383"/>
      <c r="SIH19" s="383"/>
      <c r="SII19" s="383"/>
      <c r="SIJ19" s="383"/>
      <c r="SIK19" s="383"/>
      <c r="SIL19" s="383"/>
      <c r="SIM19" s="383"/>
      <c r="SIN19" s="383"/>
      <c r="SIO19" s="383"/>
      <c r="SIP19" s="383"/>
      <c r="SIQ19" s="383"/>
      <c r="SIR19" s="383"/>
      <c r="SIS19" s="383"/>
      <c r="SIT19" s="383"/>
      <c r="SIU19" s="383"/>
      <c r="SIV19" s="383"/>
      <c r="SIW19" s="383"/>
      <c r="SIX19" s="383"/>
      <c r="SIY19" s="383"/>
      <c r="SIZ19" s="383"/>
      <c r="SJA19" s="383"/>
      <c r="SJB19" s="383"/>
      <c r="SJC19" s="383"/>
      <c r="SJD19" s="383"/>
      <c r="SJE19" s="383"/>
      <c r="SJF19" s="383"/>
      <c r="SJG19" s="383"/>
      <c r="SJH19" s="383"/>
      <c r="SJI19" s="383"/>
      <c r="SJJ19" s="383"/>
      <c r="SJK19" s="383"/>
      <c r="SJL19" s="383"/>
      <c r="SJM19" s="383"/>
      <c r="SJN19" s="383"/>
      <c r="SJO19" s="383"/>
      <c r="SJP19" s="383"/>
      <c r="SJQ19" s="383"/>
      <c r="SJR19" s="383"/>
      <c r="SJS19" s="383"/>
      <c r="SJT19" s="383"/>
      <c r="SJU19" s="383"/>
      <c r="SJV19" s="383"/>
      <c r="SJW19" s="383"/>
      <c r="SJX19" s="383"/>
      <c r="SJY19" s="383"/>
      <c r="SJZ19" s="383"/>
      <c r="SKA19" s="383"/>
      <c r="SKB19" s="383"/>
      <c r="SKC19" s="383"/>
      <c r="SKD19" s="383"/>
      <c r="SKE19" s="383"/>
      <c r="SKF19" s="383"/>
      <c r="SKG19" s="383"/>
      <c r="SKH19" s="383"/>
      <c r="SKI19" s="383"/>
      <c r="SKJ19" s="383"/>
      <c r="SKK19" s="383"/>
      <c r="SKL19" s="383"/>
      <c r="SKM19" s="383"/>
      <c r="SKN19" s="383"/>
      <c r="SKO19" s="383"/>
      <c r="SKP19" s="383"/>
      <c r="SKQ19" s="383"/>
      <c r="SKR19" s="383"/>
      <c r="SKS19" s="383"/>
      <c r="SKT19" s="383"/>
      <c r="SKU19" s="383"/>
      <c r="SKV19" s="383"/>
      <c r="SKW19" s="383"/>
      <c r="SKX19" s="383"/>
      <c r="SKY19" s="383"/>
      <c r="SKZ19" s="383"/>
      <c r="SLA19" s="383"/>
      <c r="SLB19" s="383"/>
      <c r="SLC19" s="383"/>
      <c r="SLD19" s="383"/>
      <c r="SLE19" s="383"/>
      <c r="SLF19" s="383"/>
      <c r="SLG19" s="383"/>
      <c r="SLH19" s="383"/>
      <c r="SLI19" s="383"/>
      <c r="SLJ19" s="383"/>
      <c r="SLK19" s="383"/>
      <c r="SLL19" s="383"/>
      <c r="SLM19" s="383"/>
      <c r="SLN19" s="383"/>
      <c r="SLO19" s="383"/>
      <c r="SLP19" s="383"/>
      <c r="SLQ19" s="383"/>
      <c r="SLR19" s="383"/>
      <c r="SLS19" s="383"/>
      <c r="SLT19" s="383"/>
      <c r="SLU19" s="383"/>
      <c r="SLV19" s="383"/>
      <c r="SLW19" s="383"/>
      <c r="SLX19" s="383"/>
      <c r="SLY19" s="383"/>
      <c r="SLZ19" s="383"/>
      <c r="SMA19" s="383"/>
      <c r="SMB19" s="383"/>
      <c r="SMC19" s="383"/>
      <c r="SMD19" s="383"/>
      <c r="SME19" s="383"/>
      <c r="SMF19" s="383"/>
      <c r="SMG19" s="383"/>
      <c r="SMH19" s="383"/>
      <c r="SMI19" s="383"/>
      <c r="SMJ19" s="383"/>
      <c r="SMK19" s="383"/>
      <c r="SML19" s="383"/>
      <c r="SMM19" s="383"/>
      <c r="SMN19" s="383"/>
      <c r="SMO19" s="383"/>
      <c r="SMP19" s="383"/>
      <c r="SMQ19" s="383"/>
      <c r="SMR19" s="383"/>
      <c r="SMS19" s="383"/>
      <c r="SMT19" s="383"/>
      <c r="SMU19" s="383"/>
      <c r="SMV19" s="383"/>
      <c r="SMW19" s="383"/>
      <c r="SMX19" s="383"/>
      <c r="SMY19" s="383"/>
      <c r="SMZ19" s="383"/>
      <c r="SNA19" s="383"/>
      <c r="SNB19" s="383"/>
      <c r="SNC19" s="383"/>
      <c r="SND19" s="383"/>
      <c r="SNE19" s="383"/>
      <c r="SNF19" s="383"/>
      <c r="SNG19" s="383"/>
      <c r="SNH19" s="383"/>
      <c r="SNI19" s="383"/>
      <c r="SNJ19" s="383"/>
      <c r="SNK19" s="383"/>
      <c r="SNL19" s="383"/>
      <c r="SNM19" s="383"/>
      <c r="SNN19" s="383"/>
      <c r="SNO19" s="383"/>
      <c r="SNP19" s="383"/>
      <c r="SNQ19" s="383"/>
      <c r="SNR19" s="383"/>
      <c r="SNS19" s="383"/>
      <c r="SNT19" s="383"/>
      <c r="SNU19" s="383"/>
      <c r="SNV19" s="383"/>
      <c r="SNW19" s="383"/>
      <c r="SNX19" s="383"/>
      <c r="SNY19" s="383"/>
      <c r="SNZ19" s="383"/>
      <c r="SOA19" s="383"/>
      <c r="SOB19" s="383"/>
      <c r="SOC19" s="383"/>
      <c r="SOD19" s="383"/>
      <c r="SOE19" s="383"/>
      <c r="SOF19" s="383"/>
      <c r="SOG19" s="383"/>
      <c r="SOH19" s="383"/>
      <c r="SOI19" s="383"/>
      <c r="SOJ19" s="383"/>
      <c r="SOK19" s="383"/>
      <c r="SOL19" s="383"/>
      <c r="SOM19" s="383"/>
      <c r="SON19" s="383"/>
      <c r="SOO19" s="383"/>
      <c r="SOP19" s="383"/>
      <c r="SOQ19" s="383"/>
      <c r="SOR19" s="383"/>
      <c r="SOS19" s="383"/>
      <c r="SOT19" s="383"/>
      <c r="SOU19" s="383"/>
      <c r="SOV19" s="383"/>
      <c r="SOW19" s="383"/>
      <c r="SOX19" s="383"/>
      <c r="SOY19" s="383"/>
      <c r="SOZ19" s="383"/>
      <c r="SPA19" s="383"/>
      <c r="SPB19" s="383"/>
      <c r="SPC19" s="383"/>
      <c r="SPD19" s="383"/>
      <c r="SPE19" s="383"/>
      <c r="SPF19" s="383"/>
      <c r="SPG19" s="383"/>
      <c r="SPH19" s="383"/>
      <c r="SPI19" s="383"/>
      <c r="SPJ19" s="383"/>
      <c r="SPK19" s="383"/>
      <c r="SPL19" s="383"/>
      <c r="SPM19" s="383"/>
      <c r="SPN19" s="383"/>
      <c r="SPO19" s="383"/>
      <c r="SPP19" s="383"/>
      <c r="SPQ19" s="383"/>
      <c r="SPR19" s="383"/>
      <c r="SPS19" s="383"/>
      <c r="SPT19" s="383"/>
      <c r="SPU19" s="383"/>
      <c r="SPV19" s="383"/>
      <c r="SPW19" s="383"/>
      <c r="SPX19" s="383"/>
      <c r="SPY19" s="383"/>
      <c r="SPZ19" s="383"/>
      <c r="SQA19" s="383"/>
      <c r="SQB19" s="383"/>
      <c r="SQC19" s="383"/>
      <c r="SQD19" s="383"/>
      <c r="SQE19" s="383"/>
      <c r="SQF19" s="383"/>
      <c r="SQG19" s="383"/>
      <c r="SQH19" s="383"/>
      <c r="SQI19" s="383"/>
      <c r="SQJ19" s="383"/>
      <c r="SQK19" s="383"/>
      <c r="SQL19" s="383"/>
      <c r="SQM19" s="383"/>
      <c r="SQN19" s="383"/>
      <c r="SQO19" s="383"/>
      <c r="SQP19" s="383"/>
      <c r="SQQ19" s="383"/>
      <c r="SQR19" s="383"/>
      <c r="SQS19" s="383"/>
      <c r="SQT19" s="383"/>
      <c r="SQU19" s="383"/>
      <c r="SQV19" s="383"/>
      <c r="SQW19" s="383"/>
      <c r="SQX19" s="383"/>
      <c r="SQY19" s="383"/>
      <c r="SQZ19" s="383"/>
      <c r="SRA19" s="383"/>
      <c r="SRB19" s="383"/>
      <c r="SRC19" s="383"/>
      <c r="SRD19" s="383"/>
      <c r="SRE19" s="383"/>
      <c r="SRF19" s="383"/>
      <c r="SRG19" s="383"/>
      <c r="SRH19" s="383"/>
      <c r="SRI19" s="383"/>
      <c r="SRJ19" s="383"/>
      <c r="SRK19" s="383"/>
      <c r="SRL19" s="383"/>
      <c r="SRM19" s="383"/>
      <c r="SRN19" s="383"/>
      <c r="SRO19" s="383"/>
      <c r="SRP19" s="383"/>
      <c r="SRQ19" s="383"/>
      <c r="SRR19" s="383"/>
      <c r="SRS19" s="383"/>
      <c r="SRT19" s="383"/>
      <c r="SRU19" s="383"/>
      <c r="SRV19" s="383"/>
      <c r="SRW19" s="383"/>
      <c r="SRX19" s="383"/>
      <c r="SRY19" s="383"/>
      <c r="SRZ19" s="383"/>
      <c r="SSA19" s="383"/>
      <c r="SSB19" s="383"/>
      <c r="SSC19" s="383"/>
      <c r="SSD19" s="383"/>
      <c r="SSE19" s="383"/>
      <c r="SSF19" s="383"/>
      <c r="SSG19" s="383"/>
      <c r="SSH19" s="383"/>
      <c r="SSI19" s="383"/>
      <c r="SSJ19" s="383"/>
      <c r="SSK19" s="383"/>
      <c r="SSL19" s="383"/>
      <c r="SSM19" s="383"/>
      <c r="SSN19" s="383"/>
      <c r="SSO19" s="383"/>
      <c r="SSP19" s="383"/>
      <c r="SSQ19" s="383"/>
      <c r="SSR19" s="383"/>
      <c r="SSS19" s="383"/>
      <c r="SST19" s="383"/>
      <c r="SSU19" s="383"/>
      <c r="SSV19" s="383"/>
      <c r="SSW19" s="383"/>
      <c r="SSX19" s="383"/>
      <c r="SSY19" s="383"/>
      <c r="SSZ19" s="383"/>
      <c r="STA19" s="383"/>
      <c r="STB19" s="383"/>
      <c r="STC19" s="383"/>
      <c r="STD19" s="383"/>
      <c r="STE19" s="383"/>
      <c r="STF19" s="383"/>
      <c r="STG19" s="383"/>
      <c r="STH19" s="383"/>
      <c r="STI19" s="383"/>
      <c r="STJ19" s="383"/>
      <c r="STK19" s="383"/>
      <c r="STL19" s="383"/>
      <c r="STM19" s="383"/>
      <c r="STN19" s="383"/>
      <c r="STO19" s="383"/>
      <c r="STP19" s="383"/>
      <c r="STQ19" s="383"/>
      <c r="STR19" s="383"/>
      <c r="STS19" s="383"/>
      <c r="STT19" s="383"/>
      <c r="STU19" s="383"/>
      <c r="STV19" s="383"/>
      <c r="STW19" s="383"/>
      <c r="STX19" s="383"/>
      <c r="STY19" s="383"/>
      <c r="STZ19" s="383"/>
      <c r="SUA19" s="383"/>
      <c r="SUB19" s="383"/>
      <c r="SUC19" s="383"/>
      <c r="SUD19" s="383"/>
      <c r="SUE19" s="383"/>
      <c r="SUF19" s="383"/>
      <c r="SUG19" s="383"/>
      <c r="SUH19" s="383"/>
      <c r="SUI19" s="383"/>
      <c r="SUJ19" s="383"/>
      <c r="SUK19" s="383"/>
      <c r="SUL19" s="383"/>
      <c r="SUM19" s="383"/>
      <c r="SUN19" s="383"/>
      <c r="SUO19" s="383"/>
      <c r="SUP19" s="383"/>
      <c r="SUQ19" s="383"/>
      <c r="SUR19" s="383"/>
      <c r="SUS19" s="383"/>
      <c r="SUT19" s="383"/>
      <c r="SUU19" s="383"/>
      <c r="SUV19" s="383"/>
      <c r="SUW19" s="383"/>
      <c r="SUX19" s="383"/>
      <c r="SUY19" s="383"/>
      <c r="SUZ19" s="383"/>
      <c r="SVA19" s="383"/>
      <c r="SVB19" s="383"/>
      <c r="SVC19" s="383"/>
      <c r="SVD19" s="383"/>
      <c r="SVE19" s="383"/>
      <c r="SVF19" s="383"/>
      <c r="SVG19" s="383"/>
      <c r="SVH19" s="383"/>
      <c r="SVI19" s="383"/>
      <c r="SVJ19" s="383"/>
      <c r="SVK19" s="383"/>
      <c r="SVL19" s="383"/>
      <c r="SVM19" s="383"/>
      <c r="SVN19" s="383"/>
      <c r="SVO19" s="383"/>
      <c r="SVP19" s="383"/>
      <c r="SVQ19" s="383"/>
      <c r="SVR19" s="383"/>
      <c r="SVS19" s="383"/>
      <c r="SVT19" s="383"/>
      <c r="SVU19" s="383"/>
      <c r="SVV19" s="383"/>
      <c r="SVW19" s="383"/>
      <c r="SVX19" s="383"/>
      <c r="SVY19" s="383"/>
      <c r="SVZ19" s="383"/>
      <c r="SWA19" s="383"/>
      <c r="SWB19" s="383"/>
      <c r="SWC19" s="383"/>
      <c r="SWD19" s="383"/>
      <c r="SWE19" s="383"/>
      <c r="SWF19" s="383"/>
      <c r="SWG19" s="383"/>
      <c r="SWH19" s="383"/>
      <c r="SWI19" s="383"/>
      <c r="SWJ19" s="383"/>
      <c r="SWK19" s="383"/>
      <c r="SWL19" s="383"/>
      <c r="SWM19" s="383"/>
      <c r="SWN19" s="383"/>
      <c r="SWO19" s="383"/>
      <c r="SWP19" s="383"/>
      <c r="SWQ19" s="383"/>
      <c r="SWR19" s="383"/>
      <c r="SWS19" s="383"/>
      <c r="SWT19" s="383"/>
      <c r="SWU19" s="383"/>
      <c r="SWV19" s="383"/>
      <c r="SWW19" s="383"/>
      <c r="SWX19" s="383"/>
      <c r="SWY19" s="383"/>
      <c r="SWZ19" s="383"/>
      <c r="SXA19" s="383"/>
      <c r="SXB19" s="383"/>
      <c r="SXC19" s="383"/>
      <c r="SXD19" s="383"/>
      <c r="SXE19" s="383"/>
      <c r="SXF19" s="383"/>
      <c r="SXG19" s="383"/>
      <c r="SXH19" s="383"/>
      <c r="SXI19" s="383"/>
      <c r="SXJ19" s="383"/>
      <c r="SXK19" s="383"/>
      <c r="SXL19" s="383"/>
      <c r="SXM19" s="383"/>
      <c r="SXN19" s="383"/>
      <c r="SXO19" s="383"/>
      <c r="SXP19" s="383"/>
      <c r="SXQ19" s="383"/>
      <c r="SXR19" s="383"/>
      <c r="SXS19" s="383"/>
      <c r="SXT19" s="383"/>
      <c r="SXU19" s="383"/>
      <c r="SXV19" s="383"/>
      <c r="SXW19" s="383"/>
      <c r="SXX19" s="383"/>
      <c r="SXY19" s="383"/>
      <c r="SXZ19" s="383"/>
      <c r="SYA19" s="383"/>
      <c r="SYB19" s="383"/>
      <c r="SYC19" s="383"/>
      <c r="SYD19" s="383"/>
      <c r="SYE19" s="383"/>
      <c r="SYF19" s="383"/>
      <c r="SYG19" s="383"/>
      <c r="SYH19" s="383"/>
      <c r="SYI19" s="383"/>
      <c r="SYJ19" s="383"/>
      <c r="SYK19" s="383"/>
      <c r="SYL19" s="383"/>
      <c r="SYM19" s="383"/>
      <c r="SYN19" s="383"/>
      <c r="SYO19" s="383"/>
      <c r="SYP19" s="383"/>
      <c r="SYQ19" s="383"/>
      <c r="SYR19" s="383"/>
      <c r="SYS19" s="383"/>
      <c r="SYT19" s="383"/>
      <c r="SYU19" s="383"/>
      <c r="SYV19" s="383"/>
      <c r="SYW19" s="383"/>
      <c r="SYX19" s="383"/>
      <c r="SYY19" s="383"/>
      <c r="SYZ19" s="383"/>
      <c r="SZA19" s="383"/>
      <c r="SZB19" s="383"/>
      <c r="SZC19" s="383"/>
      <c r="SZD19" s="383"/>
      <c r="SZE19" s="383"/>
      <c r="SZF19" s="383"/>
      <c r="SZG19" s="383"/>
      <c r="SZH19" s="383"/>
      <c r="SZI19" s="383"/>
      <c r="SZJ19" s="383"/>
      <c r="SZK19" s="383"/>
      <c r="SZL19" s="383"/>
      <c r="SZM19" s="383"/>
      <c r="SZN19" s="383"/>
      <c r="SZO19" s="383"/>
      <c r="SZP19" s="383"/>
      <c r="SZQ19" s="383"/>
      <c r="SZR19" s="383"/>
      <c r="SZS19" s="383"/>
      <c r="SZT19" s="383"/>
      <c r="SZU19" s="383"/>
      <c r="SZV19" s="383"/>
      <c r="SZW19" s="383"/>
      <c r="SZX19" s="383"/>
      <c r="SZY19" s="383"/>
      <c r="SZZ19" s="383"/>
      <c r="TAA19" s="383"/>
      <c r="TAB19" s="383"/>
      <c r="TAC19" s="383"/>
      <c r="TAD19" s="383"/>
      <c r="TAE19" s="383"/>
      <c r="TAF19" s="383"/>
      <c r="TAG19" s="383"/>
      <c r="TAH19" s="383"/>
      <c r="TAI19" s="383"/>
      <c r="TAJ19" s="383"/>
      <c r="TAK19" s="383"/>
      <c r="TAL19" s="383"/>
      <c r="TAM19" s="383"/>
      <c r="TAN19" s="383"/>
      <c r="TAO19" s="383"/>
      <c r="TAP19" s="383"/>
      <c r="TAQ19" s="383"/>
      <c r="TAR19" s="383"/>
      <c r="TAS19" s="383"/>
      <c r="TAT19" s="383"/>
      <c r="TAU19" s="383"/>
      <c r="TAV19" s="383"/>
      <c r="TAW19" s="383"/>
      <c r="TAX19" s="383"/>
      <c r="TAY19" s="383"/>
      <c r="TAZ19" s="383"/>
      <c r="TBA19" s="383"/>
      <c r="TBB19" s="383"/>
      <c r="TBC19" s="383"/>
      <c r="TBD19" s="383"/>
      <c r="TBE19" s="383"/>
      <c r="TBF19" s="383"/>
      <c r="TBG19" s="383"/>
      <c r="TBH19" s="383"/>
      <c r="TBI19" s="383"/>
      <c r="TBJ19" s="383"/>
      <c r="TBK19" s="383"/>
      <c r="TBL19" s="383"/>
      <c r="TBM19" s="383"/>
      <c r="TBN19" s="383"/>
      <c r="TBO19" s="383"/>
      <c r="TBP19" s="383"/>
      <c r="TBQ19" s="383"/>
      <c r="TBR19" s="383"/>
      <c r="TBS19" s="383"/>
      <c r="TBT19" s="383"/>
      <c r="TBU19" s="383"/>
      <c r="TBV19" s="383"/>
      <c r="TBW19" s="383"/>
      <c r="TBX19" s="383"/>
      <c r="TBY19" s="383"/>
      <c r="TBZ19" s="383"/>
      <c r="TCA19" s="383"/>
      <c r="TCB19" s="383"/>
      <c r="TCC19" s="383"/>
      <c r="TCD19" s="383"/>
      <c r="TCE19" s="383"/>
      <c r="TCF19" s="383"/>
      <c r="TCG19" s="383"/>
      <c r="TCH19" s="383"/>
      <c r="TCI19" s="383"/>
      <c r="TCJ19" s="383"/>
      <c r="TCK19" s="383"/>
      <c r="TCL19" s="383"/>
      <c r="TCM19" s="383"/>
      <c r="TCN19" s="383"/>
      <c r="TCO19" s="383"/>
      <c r="TCP19" s="383"/>
      <c r="TCQ19" s="383"/>
      <c r="TCR19" s="383"/>
      <c r="TCS19" s="383"/>
      <c r="TCT19" s="383"/>
      <c r="TCU19" s="383"/>
      <c r="TCV19" s="383"/>
      <c r="TCW19" s="383"/>
      <c r="TCX19" s="383"/>
      <c r="TCY19" s="383"/>
      <c r="TCZ19" s="383"/>
      <c r="TDA19" s="383"/>
      <c r="TDB19" s="383"/>
      <c r="TDC19" s="383"/>
      <c r="TDD19" s="383"/>
      <c r="TDE19" s="383"/>
      <c r="TDF19" s="383"/>
      <c r="TDG19" s="383"/>
      <c r="TDH19" s="383"/>
      <c r="TDI19" s="383"/>
      <c r="TDJ19" s="383"/>
      <c r="TDK19" s="383"/>
      <c r="TDL19" s="383"/>
      <c r="TDM19" s="383"/>
      <c r="TDN19" s="383"/>
      <c r="TDO19" s="383"/>
      <c r="TDP19" s="383"/>
      <c r="TDQ19" s="383"/>
      <c r="TDR19" s="383"/>
      <c r="TDS19" s="383"/>
      <c r="TDT19" s="383"/>
      <c r="TDU19" s="383"/>
      <c r="TDV19" s="383"/>
      <c r="TDW19" s="383"/>
      <c r="TDX19" s="383"/>
      <c r="TDY19" s="383"/>
      <c r="TDZ19" s="383"/>
      <c r="TEA19" s="383"/>
      <c r="TEB19" s="383"/>
      <c r="TEC19" s="383"/>
      <c r="TED19" s="383"/>
      <c r="TEE19" s="383"/>
      <c r="TEF19" s="383"/>
      <c r="TEG19" s="383"/>
      <c r="TEH19" s="383"/>
      <c r="TEI19" s="383"/>
      <c r="TEJ19" s="383"/>
      <c r="TEK19" s="383"/>
      <c r="TEL19" s="383"/>
      <c r="TEM19" s="383"/>
      <c r="TEN19" s="383"/>
      <c r="TEO19" s="383"/>
      <c r="TEP19" s="383"/>
      <c r="TEQ19" s="383"/>
      <c r="TER19" s="383"/>
      <c r="TES19" s="383"/>
      <c r="TET19" s="383"/>
      <c r="TEU19" s="383"/>
      <c r="TEV19" s="383"/>
      <c r="TEW19" s="383"/>
      <c r="TEX19" s="383"/>
      <c r="TEY19" s="383"/>
      <c r="TEZ19" s="383"/>
      <c r="TFA19" s="383"/>
      <c r="TFB19" s="383"/>
      <c r="TFC19" s="383"/>
      <c r="TFD19" s="383"/>
      <c r="TFE19" s="383"/>
      <c r="TFF19" s="383"/>
      <c r="TFG19" s="383"/>
      <c r="TFH19" s="383"/>
      <c r="TFI19" s="383"/>
      <c r="TFJ19" s="383"/>
      <c r="TFK19" s="383"/>
      <c r="TFL19" s="383"/>
      <c r="TFM19" s="383"/>
      <c r="TFN19" s="383"/>
      <c r="TFO19" s="383"/>
      <c r="TFP19" s="383"/>
      <c r="TFQ19" s="383"/>
      <c r="TFR19" s="383"/>
      <c r="TFS19" s="383"/>
      <c r="TFT19" s="383"/>
      <c r="TFU19" s="383"/>
      <c r="TFV19" s="383"/>
      <c r="TFW19" s="383"/>
      <c r="TFX19" s="383"/>
      <c r="TFY19" s="383"/>
      <c r="TFZ19" s="383"/>
      <c r="TGA19" s="383"/>
      <c r="TGB19" s="383"/>
      <c r="TGC19" s="383"/>
      <c r="TGD19" s="383"/>
      <c r="TGE19" s="383"/>
      <c r="TGF19" s="383"/>
      <c r="TGG19" s="383"/>
      <c r="TGH19" s="383"/>
      <c r="TGI19" s="383"/>
      <c r="TGJ19" s="383"/>
      <c r="TGK19" s="383"/>
      <c r="TGL19" s="383"/>
      <c r="TGM19" s="383"/>
      <c r="TGN19" s="383"/>
      <c r="TGO19" s="383"/>
      <c r="TGP19" s="383"/>
      <c r="TGQ19" s="383"/>
      <c r="TGR19" s="383"/>
      <c r="TGS19" s="383"/>
      <c r="TGT19" s="383"/>
      <c r="TGU19" s="383"/>
      <c r="TGV19" s="383"/>
      <c r="TGW19" s="383"/>
      <c r="TGX19" s="383"/>
      <c r="TGY19" s="383"/>
      <c r="TGZ19" s="383"/>
      <c r="THA19" s="383"/>
      <c r="THB19" s="383"/>
      <c r="THC19" s="383"/>
      <c r="THD19" s="383"/>
      <c r="THE19" s="383"/>
      <c r="THF19" s="383"/>
      <c r="THG19" s="383"/>
      <c r="THH19" s="383"/>
      <c r="THI19" s="383"/>
      <c r="THJ19" s="383"/>
      <c r="THK19" s="383"/>
      <c r="THL19" s="383"/>
      <c r="THM19" s="383"/>
      <c r="THN19" s="383"/>
      <c r="THO19" s="383"/>
      <c r="THP19" s="383"/>
      <c r="THQ19" s="383"/>
      <c r="THR19" s="383"/>
      <c r="THS19" s="383"/>
      <c r="THT19" s="383"/>
      <c r="THU19" s="383"/>
      <c r="THV19" s="383"/>
      <c r="THW19" s="383"/>
      <c r="THX19" s="383"/>
      <c r="THY19" s="383"/>
      <c r="THZ19" s="383"/>
      <c r="TIA19" s="383"/>
      <c r="TIB19" s="383"/>
      <c r="TIC19" s="383"/>
      <c r="TID19" s="383"/>
      <c r="TIE19" s="383"/>
      <c r="TIF19" s="383"/>
      <c r="TIG19" s="383"/>
      <c r="TIH19" s="383"/>
      <c r="TII19" s="383"/>
      <c r="TIJ19" s="383"/>
      <c r="TIK19" s="383"/>
      <c r="TIL19" s="383"/>
      <c r="TIM19" s="383"/>
      <c r="TIN19" s="383"/>
      <c r="TIO19" s="383"/>
      <c r="TIP19" s="383"/>
      <c r="TIQ19" s="383"/>
      <c r="TIR19" s="383"/>
      <c r="TIS19" s="383"/>
      <c r="TIT19" s="383"/>
      <c r="TIU19" s="383"/>
      <c r="TIV19" s="383"/>
      <c r="TIW19" s="383"/>
      <c r="TIX19" s="383"/>
      <c r="TIY19" s="383"/>
      <c r="TIZ19" s="383"/>
      <c r="TJA19" s="383"/>
      <c r="TJB19" s="383"/>
      <c r="TJC19" s="383"/>
      <c r="TJD19" s="383"/>
      <c r="TJE19" s="383"/>
      <c r="TJF19" s="383"/>
      <c r="TJG19" s="383"/>
      <c r="TJH19" s="383"/>
      <c r="TJI19" s="383"/>
      <c r="TJJ19" s="383"/>
      <c r="TJK19" s="383"/>
      <c r="TJL19" s="383"/>
      <c r="TJM19" s="383"/>
      <c r="TJN19" s="383"/>
      <c r="TJO19" s="383"/>
      <c r="TJP19" s="383"/>
      <c r="TJQ19" s="383"/>
      <c r="TJR19" s="383"/>
      <c r="TJS19" s="383"/>
      <c r="TJT19" s="383"/>
      <c r="TJU19" s="383"/>
      <c r="TJV19" s="383"/>
      <c r="TJW19" s="383"/>
      <c r="TJX19" s="383"/>
      <c r="TJY19" s="383"/>
      <c r="TJZ19" s="383"/>
      <c r="TKA19" s="383"/>
      <c r="TKB19" s="383"/>
      <c r="TKC19" s="383"/>
      <c r="TKD19" s="383"/>
      <c r="TKE19" s="383"/>
      <c r="TKF19" s="383"/>
      <c r="TKG19" s="383"/>
      <c r="TKH19" s="383"/>
      <c r="TKI19" s="383"/>
      <c r="TKJ19" s="383"/>
      <c r="TKK19" s="383"/>
      <c r="TKL19" s="383"/>
      <c r="TKM19" s="383"/>
      <c r="TKN19" s="383"/>
      <c r="TKO19" s="383"/>
      <c r="TKP19" s="383"/>
      <c r="TKQ19" s="383"/>
      <c r="TKR19" s="383"/>
      <c r="TKS19" s="383"/>
      <c r="TKT19" s="383"/>
      <c r="TKU19" s="383"/>
      <c r="TKV19" s="383"/>
      <c r="TKW19" s="383"/>
      <c r="TKX19" s="383"/>
      <c r="TKY19" s="383"/>
      <c r="TKZ19" s="383"/>
      <c r="TLA19" s="383"/>
      <c r="TLB19" s="383"/>
      <c r="TLC19" s="383"/>
      <c r="TLD19" s="383"/>
      <c r="TLE19" s="383"/>
      <c r="TLF19" s="383"/>
      <c r="TLG19" s="383"/>
      <c r="TLH19" s="383"/>
      <c r="TLI19" s="383"/>
      <c r="TLJ19" s="383"/>
      <c r="TLK19" s="383"/>
      <c r="TLL19" s="383"/>
      <c r="TLM19" s="383"/>
      <c r="TLN19" s="383"/>
      <c r="TLO19" s="383"/>
      <c r="TLP19" s="383"/>
      <c r="TLQ19" s="383"/>
      <c r="TLR19" s="383"/>
      <c r="TLS19" s="383"/>
      <c r="TLT19" s="383"/>
      <c r="TLU19" s="383"/>
      <c r="TLV19" s="383"/>
      <c r="TLW19" s="383"/>
      <c r="TLX19" s="383"/>
      <c r="TLY19" s="383"/>
      <c r="TLZ19" s="383"/>
      <c r="TMA19" s="383"/>
      <c r="TMB19" s="383"/>
      <c r="TMC19" s="383"/>
      <c r="TMD19" s="383"/>
      <c r="TME19" s="383"/>
      <c r="TMF19" s="383"/>
      <c r="TMG19" s="383"/>
      <c r="TMH19" s="383"/>
      <c r="TMI19" s="383"/>
      <c r="TMJ19" s="383"/>
      <c r="TMK19" s="383"/>
      <c r="TML19" s="383"/>
      <c r="TMM19" s="383"/>
      <c r="TMN19" s="383"/>
      <c r="TMO19" s="383"/>
      <c r="TMP19" s="383"/>
      <c r="TMQ19" s="383"/>
      <c r="TMR19" s="383"/>
      <c r="TMS19" s="383"/>
      <c r="TMT19" s="383"/>
      <c r="TMU19" s="383"/>
      <c r="TMV19" s="383"/>
      <c r="TMW19" s="383"/>
      <c r="TMX19" s="383"/>
      <c r="TMY19" s="383"/>
      <c r="TMZ19" s="383"/>
      <c r="TNA19" s="383"/>
      <c r="TNB19" s="383"/>
      <c r="TNC19" s="383"/>
      <c r="TND19" s="383"/>
      <c r="TNE19" s="383"/>
      <c r="TNF19" s="383"/>
      <c r="TNG19" s="383"/>
      <c r="TNH19" s="383"/>
      <c r="TNI19" s="383"/>
      <c r="TNJ19" s="383"/>
      <c r="TNK19" s="383"/>
      <c r="TNL19" s="383"/>
      <c r="TNM19" s="383"/>
      <c r="TNN19" s="383"/>
      <c r="TNO19" s="383"/>
      <c r="TNP19" s="383"/>
      <c r="TNQ19" s="383"/>
      <c r="TNR19" s="383"/>
      <c r="TNS19" s="383"/>
      <c r="TNT19" s="383"/>
      <c r="TNU19" s="383"/>
      <c r="TNV19" s="383"/>
      <c r="TNW19" s="383"/>
      <c r="TNX19" s="383"/>
      <c r="TNY19" s="383"/>
      <c r="TNZ19" s="383"/>
      <c r="TOA19" s="383"/>
      <c r="TOB19" s="383"/>
      <c r="TOC19" s="383"/>
      <c r="TOD19" s="383"/>
      <c r="TOE19" s="383"/>
      <c r="TOF19" s="383"/>
      <c r="TOG19" s="383"/>
      <c r="TOH19" s="383"/>
      <c r="TOI19" s="383"/>
      <c r="TOJ19" s="383"/>
      <c r="TOK19" s="383"/>
      <c r="TOL19" s="383"/>
      <c r="TOM19" s="383"/>
      <c r="TON19" s="383"/>
      <c r="TOO19" s="383"/>
      <c r="TOP19" s="383"/>
      <c r="TOQ19" s="383"/>
      <c r="TOR19" s="383"/>
      <c r="TOS19" s="383"/>
      <c r="TOT19" s="383"/>
      <c r="TOU19" s="383"/>
      <c r="TOV19" s="383"/>
      <c r="TOW19" s="383"/>
      <c r="TOX19" s="383"/>
      <c r="TOY19" s="383"/>
      <c r="TOZ19" s="383"/>
      <c r="TPA19" s="383"/>
      <c r="TPB19" s="383"/>
      <c r="TPC19" s="383"/>
      <c r="TPD19" s="383"/>
      <c r="TPE19" s="383"/>
      <c r="TPF19" s="383"/>
      <c r="TPG19" s="383"/>
      <c r="TPH19" s="383"/>
      <c r="TPI19" s="383"/>
      <c r="TPJ19" s="383"/>
      <c r="TPK19" s="383"/>
      <c r="TPL19" s="383"/>
      <c r="TPM19" s="383"/>
      <c r="TPN19" s="383"/>
      <c r="TPO19" s="383"/>
      <c r="TPP19" s="383"/>
      <c r="TPQ19" s="383"/>
      <c r="TPR19" s="383"/>
      <c r="TPS19" s="383"/>
      <c r="TPT19" s="383"/>
      <c r="TPU19" s="383"/>
      <c r="TPV19" s="383"/>
      <c r="TPW19" s="383"/>
      <c r="TPX19" s="383"/>
      <c r="TPY19" s="383"/>
      <c r="TPZ19" s="383"/>
      <c r="TQA19" s="383"/>
      <c r="TQB19" s="383"/>
      <c r="TQC19" s="383"/>
      <c r="TQD19" s="383"/>
      <c r="TQE19" s="383"/>
      <c r="TQF19" s="383"/>
      <c r="TQG19" s="383"/>
      <c r="TQH19" s="383"/>
      <c r="TQI19" s="383"/>
      <c r="TQJ19" s="383"/>
      <c r="TQK19" s="383"/>
      <c r="TQL19" s="383"/>
      <c r="TQM19" s="383"/>
      <c r="TQN19" s="383"/>
      <c r="TQO19" s="383"/>
      <c r="TQP19" s="383"/>
      <c r="TQQ19" s="383"/>
      <c r="TQR19" s="383"/>
      <c r="TQS19" s="383"/>
      <c r="TQT19" s="383"/>
      <c r="TQU19" s="383"/>
      <c r="TQV19" s="383"/>
      <c r="TQW19" s="383"/>
      <c r="TQX19" s="383"/>
      <c r="TQY19" s="383"/>
      <c r="TQZ19" s="383"/>
      <c r="TRA19" s="383"/>
      <c r="TRB19" s="383"/>
      <c r="TRC19" s="383"/>
      <c r="TRD19" s="383"/>
      <c r="TRE19" s="383"/>
      <c r="TRF19" s="383"/>
      <c r="TRG19" s="383"/>
      <c r="TRH19" s="383"/>
      <c r="TRI19" s="383"/>
      <c r="TRJ19" s="383"/>
      <c r="TRK19" s="383"/>
      <c r="TRL19" s="383"/>
      <c r="TRM19" s="383"/>
      <c r="TRN19" s="383"/>
      <c r="TRO19" s="383"/>
      <c r="TRP19" s="383"/>
      <c r="TRQ19" s="383"/>
      <c r="TRR19" s="383"/>
      <c r="TRS19" s="383"/>
      <c r="TRT19" s="383"/>
      <c r="TRU19" s="383"/>
      <c r="TRV19" s="383"/>
      <c r="TRW19" s="383"/>
      <c r="TRX19" s="383"/>
      <c r="TRY19" s="383"/>
      <c r="TRZ19" s="383"/>
      <c r="TSA19" s="383"/>
      <c r="TSB19" s="383"/>
      <c r="TSC19" s="383"/>
      <c r="TSD19" s="383"/>
      <c r="TSE19" s="383"/>
      <c r="TSF19" s="383"/>
      <c r="TSG19" s="383"/>
      <c r="TSH19" s="383"/>
      <c r="TSI19" s="383"/>
      <c r="TSJ19" s="383"/>
      <c r="TSK19" s="383"/>
      <c r="TSL19" s="383"/>
      <c r="TSM19" s="383"/>
      <c r="TSN19" s="383"/>
      <c r="TSO19" s="383"/>
      <c r="TSP19" s="383"/>
      <c r="TSQ19" s="383"/>
      <c r="TSR19" s="383"/>
      <c r="TSS19" s="383"/>
      <c r="TST19" s="383"/>
      <c r="TSU19" s="383"/>
      <c r="TSV19" s="383"/>
      <c r="TSW19" s="383"/>
      <c r="TSX19" s="383"/>
      <c r="TSY19" s="383"/>
      <c r="TSZ19" s="383"/>
      <c r="TTA19" s="383"/>
      <c r="TTB19" s="383"/>
      <c r="TTC19" s="383"/>
      <c r="TTD19" s="383"/>
      <c r="TTE19" s="383"/>
      <c r="TTF19" s="383"/>
      <c r="TTG19" s="383"/>
      <c r="TTH19" s="383"/>
      <c r="TTI19" s="383"/>
      <c r="TTJ19" s="383"/>
      <c r="TTK19" s="383"/>
      <c r="TTL19" s="383"/>
      <c r="TTM19" s="383"/>
      <c r="TTN19" s="383"/>
      <c r="TTO19" s="383"/>
      <c r="TTP19" s="383"/>
      <c r="TTQ19" s="383"/>
      <c r="TTR19" s="383"/>
      <c r="TTS19" s="383"/>
      <c r="TTT19" s="383"/>
      <c r="TTU19" s="383"/>
      <c r="TTV19" s="383"/>
      <c r="TTW19" s="383"/>
      <c r="TTX19" s="383"/>
      <c r="TTY19" s="383"/>
      <c r="TTZ19" s="383"/>
      <c r="TUA19" s="383"/>
      <c r="TUB19" s="383"/>
      <c r="TUC19" s="383"/>
      <c r="TUD19" s="383"/>
      <c r="TUE19" s="383"/>
      <c r="TUF19" s="383"/>
      <c r="TUG19" s="383"/>
      <c r="TUH19" s="383"/>
      <c r="TUI19" s="383"/>
      <c r="TUJ19" s="383"/>
      <c r="TUK19" s="383"/>
      <c r="TUL19" s="383"/>
      <c r="TUM19" s="383"/>
      <c r="TUN19" s="383"/>
      <c r="TUO19" s="383"/>
      <c r="TUP19" s="383"/>
      <c r="TUQ19" s="383"/>
      <c r="TUR19" s="383"/>
      <c r="TUS19" s="383"/>
      <c r="TUT19" s="383"/>
      <c r="TUU19" s="383"/>
      <c r="TUV19" s="383"/>
      <c r="TUW19" s="383"/>
      <c r="TUX19" s="383"/>
      <c r="TUY19" s="383"/>
      <c r="TUZ19" s="383"/>
      <c r="TVA19" s="383"/>
      <c r="TVB19" s="383"/>
      <c r="TVC19" s="383"/>
      <c r="TVD19" s="383"/>
      <c r="TVE19" s="383"/>
      <c r="TVF19" s="383"/>
      <c r="TVG19" s="383"/>
      <c r="TVH19" s="383"/>
      <c r="TVI19" s="383"/>
      <c r="TVJ19" s="383"/>
      <c r="TVK19" s="383"/>
      <c r="TVL19" s="383"/>
      <c r="TVM19" s="383"/>
      <c r="TVN19" s="383"/>
      <c r="TVO19" s="383"/>
      <c r="TVP19" s="383"/>
      <c r="TVQ19" s="383"/>
      <c r="TVR19" s="383"/>
      <c r="TVS19" s="383"/>
      <c r="TVT19" s="383"/>
      <c r="TVU19" s="383"/>
      <c r="TVV19" s="383"/>
      <c r="TVW19" s="383"/>
      <c r="TVX19" s="383"/>
      <c r="TVY19" s="383"/>
      <c r="TVZ19" s="383"/>
      <c r="TWA19" s="383"/>
      <c r="TWB19" s="383"/>
      <c r="TWC19" s="383"/>
      <c r="TWD19" s="383"/>
      <c r="TWE19" s="383"/>
      <c r="TWF19" s="383"/>
      <c r="TWG19" s="383"/>
      <c r="TWH19" s="383"/>
      <c r="TWI19" s="383"/>
      <c r="TWJ19" s="383"/>
      <c r="TWK19" s="383"/>
      <c r="TWL19" s="383"/>
      <c r="TWM19" s="383"/>
      <c r="TWN19" s="383"/>
      <c r="TWO19" s="383"/>
      <c r="TWP19" s="383"/>
      <c r="TWQ19" s="383"/>
      <c r="TWR19" s="383"/>
      <c r="TWS19" s="383"/>
      <c r="TWT19" s="383"/>
      <c r="TWU19" s="383"/>
      <c r="TWV19" s="383"/>
      <c r="TWW19" s="383"/>
      <c r="TWX19" s="383"/>
      <c r="TWY19" s="383"/>
      <c r="TWZ19" s="383"/>
      <c r="TXA19" s="383"/>
      <c r="TXB19" s="383"/>
      <c r="TXC19" s="383"/>
      <c r="TXD19" s="383"/>
      <c r="TXE19" s="383"/>
      <c r="TXF19" s="383"/>
      <c r="TXG19" s="383"/>
      <c r="TXH19" s="383"/>
      <c r="TXI19" s="383"/>
      <c r="TXJ19" s="383"/>
      <c r="TXK19" s="383"/>
      <c r="TXL19" s="383"/>
      <c r="TXM19" s="383"/>
      <c r="TXN19" s="383"/>
      <c r="TXO19" s="383"/>
      <c r="TXP19" s="383"/>
      <c r="TXQ19" s="383"/>
      <c r="TXR19" s="383"/>
      <c r="TXS19" s="383"/>
      <c r="TXT19" s="383"/>
      <c r="TXU19" s="383"/>
      <c r="TXV19" s="383"/>
      <c r="TXW19" s="383"/>
      <c r="TXX19" s="383"/>
      <c r="TXY19" s="383"/>
      <c r="TXZ19" s="383"/>
      <c r="TYA19" s="383"/>
      <c r="TYB19" s="383"/>
      <c r="TYC19" s="383"/>
      <c r="TYD19" s="383"/>
      <c r="TYE19" s="383"/>
      <c r="TYF19" s="383"/>
      <c r="TYG19" s="383"/>
      <c r="TYH19" s="383"/>
      <c r="TYI19" s="383"/>
      <c r="TYJ19" s="383"/>
      <c r="TYK19" s="383"/>
      <c r="TYL19" s="383"/>
      <c r="TYM19" s="383"/>
      <c r="TYN19" s="383"/>
      <c r="TYO19" s="383"/>
      <c r="TYP19" s="383"/>
      <c r="TYQ19" s="383"/>
      <c r="TYR19" s="383"/>
      <c r="TYS19" s="383"/>
      <c r="TYT19" s="383"/>
      <c r="TYU19" s="383"/>
      <c r="TYV19" s="383"/>
      <c r="TYW19" s="383"/>
      <c r="TYX19" s="383"/>
      <c r="TYY19" s="383"/>
      <c r="TYZ19" s="383"/>
      <c r="TZA19" s="383"/>
      <c r="TZB19" s="383"/>
      <c r="TZC19" s="383"/>
      <c r="TZD19" s="383"/>
      <c r="TZE19" s="383"/>
      <c r="TZF19" s="383"/>
      <c r="TZG19" s="383"/>
      <c r="TZH19" s="383"/>
      <c r="TZI19" s="383"/>
      <c r="TZJ19" s="383"/>
      <c r="TZK19" s="383"/>
      <c r="TZL19" s="383"/>
      <c r="TZM19" s="383"/>
      <c r="TZN19" s="383"/>
      <c r="TZO19" s="383"/>
      <c r="TZP19" s="383"/>
      <c r="TZQ19" s="383"/>
      <c r="TZR19" s="383"/>
      <c r="TZS19" s="383"/>
      <c r="TZT19" s="383"/>
      <c r="TZU19" s="383"/>
      <c r="TZV19" s="383"/>
      <c r="TZW19" s="383"/>
      <c r="TZX19" s="383"/>
      <c r="TZY19" s="383"/>
      <c r="TZZ19" s="383"/>
      <c r="UAA19" s="383"/>
      <c r="UAB19" s="383"/>
      <c r="UAC19" s="383"/>
      <c r="UAD19" s="383"/>
      <c r="UAE19" s="383"/>
      <c r="UAF19" s="383"/>
      <c r="UAG19" s="383"/>
      <c r="UAH19" s="383"/>
      <c r="UAI19" s="383"/>
      <c r="UAJ19" s="383"/>
      <c r="UAK19" s="383"/>
      <c r="UAL19" s="383"/>
      <c r="UAM19" s="383"/>
      <c r="UAN19" s="383"/>
      <c r="UAO19" s="383"/>
      <c r="UAP19" s="383"/>
      <c r="UAQ19" s="383"/>
      <c r="UAR19" s="383"/>
      <c r="UAS19" s="383"/>
      <c r="UAT19" s="383"/>
      <c r="UAU19" s="383"/>
      <c r="UAV19" s="383"/>
      <c r="UAW19" s="383"/>
      <c r="UAX19" s="383"/>
      <c r="UAY19" s="383"/>
      <c r="UAZ19" s="383"/>
      <c r="UBA19" s="383"/>
      <c r="UBB19" s="383"/>
      <c r="UBC19" s="383"/>
      <c r="UBD19" s="383"/>
      <c r="UBE19" s="383"/>
      <c r="UBF19" s="383"/>
      <c r="UBG19" s="383"/>
      <c r="UBH19" s="383"/>
      <c r="UBI19" s="383"/>
      <c r="UBJ19" s="383"/>
      <c r="UBK19" s="383"/>
      <c r="UBL19" s="383"/>
      <c r="UBM19" s="383"/>
      <c r="UBN19" s="383"/>
      <c r="UBO19" s="383"/>
      <c r="UBP19" s="383"/>
      <c r="UBQ19" s="383"/>
      <c r="UBR19" s="383"/>
      <c r="UBS19" s="383"/>
      <c r="UBT19" s="383"/>
      <c r="UBU19" s="383"/>
      <c r="UBV19" s="383"/>
      <c r="UBW19" s="383"/>
      <c r="UBX19" s="383"/>
      <c r="UBY19" s="383"/>
      <c r="UBZ19" s="383"/>
      <c r="UCA19" s="383"/>
      <c r="UCB19" s="383"/>
      <c r="UCC19" s="383"/>
      <c r="UCD19" s="383"/>
      <c r="UCE19" s="383"/>
      <c r="UCF19" s="383"/>
      <c r="UCG19" s="383"/>
      <c r="UCH19" s="383"/>
      <c r="UCI19" s="383"/>
      <c r="UCJ19" s="383"/>
      <c r="UCK19" s="383"/>
      <c r="UCL19" s="383"/>
      <c r="UCM19" s="383"/>
      <c r="UCN19" s="383"/>
      <c r="UCO19" s="383"/>
      <c r="UCP19" s="383"/>
      <c r="UCQ19" s="383"/>
      <c r="UCR19" s="383"/>
      <c r="UCS19" s="383"/>
      <c r="UCT19" s="383"/>
      <c r="UCU19" s="383"/>
      <c r="UCV19" s="383"/>
      <c r="UCW19" s="383"/>
      <c r="UCX19" s="383"/>
      <c r="UCY19" s="383"/>
      <c r="UCZ19" s="383"/>
      <c r="UDA19" s="383"/>
      <c r="UDB19" s="383"/>
      <c r="UDC19" s="383"/>
      <c r="UDD19" s="383"/>
      <c r="UDE19" s="383"/>
      <c r="UDF19" s="383"/>
      <c r="UDG19" s="383"/>
      <c r="UDH19" s="383"/>
      <c r="UDI19" s="383"/>
      <c r="UDJ19" s="383"/>
      <c r="UDK19" s="383"/>
      <c r="UDL19" s="383"/>
      <c r="UDM19" s="383"/>
      <c r="UDN19" s="383"/>
      <c r="UDO19" s="383"/>
      <c r="UDP19" s="383"/>
      <c r="UDQ19" s="383"/>
      <c r="UDR19" s="383"/>
      <c r="UDS19" s="383"/>
      <c r="UDT19" s="383"/>
      <c r="UDU19" s="383"/>
      <c r="UDV19" s="383"/>
      <c r="UDW19" s="383"/>
      <c r="UDX19" s="383"/>
      <c r="UDY19" s="383"/>
      <c r="UDZ19" s="383"/>
      <c r="UEA19" s="383"/>
      <c r="UEB19" s="383"/>
      <c r="UEC19" s="383"/>
      <c r="UED19" s="383"/>
      <c r="UEE19" s="383"/>
      <c r="UEF19" s="383"/>
      <c r="UEG19" s="383"/>
      <c r="UEH19" s="383"/>
      <c r="UEI19" s="383"/>
      <c r="UEJ19" s="383"/>
      <c r="UEK19" s="383"/>
      <c r="UEL19" s="383"/>
      <c r="UEM19" s="383"/>
      <c r="UEN19" s="383"/>
      <c r="UEO19" s="383"/>
      <c r="UEP19" s="383"/>
      <c r="UEQ19" s="383"/>
      <c r="UER19" s="383"/>
      <c r="UES19" s="383"/>
      <c r="UET19" s="383"/>
      <c r="UEU19" s="383"/>
      <c r="UEV19" s="383"/>
      <c r="UEW19" s="383"/>
      <c r="UEX19" s="383"/>
      <c r="UEY19" s="383"/>
      <c r="UEZ19" s="383"/>
      <c r="UFA19" s="383"/>
      <c r="UFB19" s="383"/>
      <c r="UFC19" s="383"/>
      <c r="UFD19" s="383"/>
      <c r="UFE19" s="383"/>
      <c r="UFF19" s="383"/>
      <c r="UFG19" s="383"/>
      <c r="UFH19" s="383"/>
      <c r="UFI19" s="383"/>
      <c r="UFJ19" s="383"/>
      <c r="UFK19" s="383"/>
      <c r="UFL19" s="383"/>
      <c r="UFM19" s="383"/>
      <c r="UFN19" s="383"/>
      <c r="UFO19" s="383"/>
      <c r="UFP19" s="383"/>
      <c r="UFQ19" s="383"/>
      <c r="UFR19" s="383"/>
      <c r="UFS19" s="383"/>
      <c r="UFT19" s="383"/>
      <c r="UFU19" s="383"/>
      <c r="UFV19" s="383"/>
      <c r="UFW19" s="383"/>
      <c r="UFX19" s="383"/>
      <c r="UFY19" s="383"/>
      <c r="UFZ19" s="383"/>
      <c r="UGA19" s="383"/>
      <c r="UGB19" s="383"/>
      <c r="UGC19" s="383"/>
      <c r="UGD19" s="383"/>
      <c r="UGE19" s="383"/>
      <c r="UGF19" s="383"/>
      <c r="UGG19" s="383"/>
      <c r="UGH19" s="383"/>
      <c r="UGI19" s="383"/>
      <c r="UGJ19" s="383"/>
      <c r="UGK19" s="383"/>
      <c r="UGL19" s="383"/>
      <c r="UGM19" s="383"/>
      <c r="UGN19" s="383"/>
      <c r="UGO19" s="383"/>
      <c r="UGP19" s="383"/>
      <c r="UGQ19" s="383"/>
      <c r="UGR19" s="383"/>
      <c r="UGS19" s="383"/>
      <c r="UGT19" s="383"/>
      <c r="UGU19" s="383"/>
      <c r="UGV19" s="383"/>
      <c r="UGW19" s="383"/>
      <c r="UGX19" s="383"/>
      <c r="UGY19" s="383"/>
      <c r="UGZ19" s="383"/>
      <c r="UHA19" s="383"/>
      <c r="UHB19" s="383"/>
      <c r="UHC19" s="383"/>
      <c r="UHD19" s="383"/>
      <c r="UHE19" s="383"/>
      <c r="UHF19" s="383"/>
      <c r="UHG19" s="383"/>
      <c r="UHH19" s="383"/>
      <c r="UHI19" s="383"/>
      <c r="UHJ19" s="383"/>
      <c r="UHK19" s="383"/>
      <c r="UHL19" s="383"/>
      <c r="UHM19" s="383"/>
      <c r="UHN19" s="383"/>
      <c r="UHO19" s="383"/>
      <c r="UHP19" s="383"/>
      <c r="UHQ19" s="383"/>
      <c r="UHR19" s="383"/>
      <c r="UHS19" s="383"/>
      <c r="UHT19" s="383"/>
      <c r="UHU19" s="383"/>
      <c r="UHV19" s="383"/>
      <c r="UHW19" s="383"/>
      <c r="UHX19" s="383"/>
      <c r="UHY19" s="383"/>
      <c r="UHZ19" s="383"/>
      <c r="UIA19" s="383"/>
      <c r="UIB19" s="383"/>
      <c r="UIC19" s="383"/>
      <c r="UID19" s="383"/>
      <c r="UIE19" s="383"/>
      <c r="UIF19" s="383"/>
      <c r="UIG19" s="383"/>
      <c r="UIH19" s="383"/>
      <c r="UII19" s="383"/>
      <c r="UIJ19" s="383"/>
      <c r="UIK19" s="383"/>
      <c r="UIL19" s="383"/>
      <c r="UIM19" s="383"/>
      <c r="UIN19" s="383"/>
      <c r="UIO19" s="383"/>
      <c r="UIP19" s="383"/>
      <c r="UIQ19" s="383"/>
      <c r="UIR19" s="383"/>
      <c r="UIS19" s="383"/>
      <c r="UIT19" s="383"/>
      <c r="UIU19" s="383"/>
      <c r="UIV19" s="383"/>
      <c r="UIW19" s="383"/>
      <c r="UIX19" s="383"/>
      <c r="UIY19" s="383"/>
      <c r="UIZ19" s="383"/>
      <c r="UJA19" s="383"/>
      <c r="UJB19" s="383"/>
      <c r="UJC19" s="383"/>
      <c r="UJD19" s="383"/>
      <c r="UJE19" s="383"/>
      <c r="UJF19" s="383"/>
      <c r="UJG19" s="383"/>
      <c r="UJH19" s="383"/>
      <c r="UJI19" s="383"/>
      <c r="UJJ19" s="383"/>
      <c r="UJK19" s="383"/>
      <c r="UJL19" s="383"/>
      <c r="UJM19" s="383"/>
      <c r="UJN19" s="383"/>
      <c r="UJO19" s="383"/>
      <c r="UJP19" s="383"/>
      <c r="UJQ19" s="383"/>
      <c r="UJR19" s="383"/>
      <c r="UJS19" s="383"/>
      <c r="UJT19" s="383"/>
      <c r="UJU19" s="383"/>
      <c r="UJV19" s="383"/>
      <c r="UJW19" s="383"/>
      <c r="UJX19" s="383"/>
      <c r="UJY19" s="383"/>
      <c r="UJZ19" s="383"/>
      <c r="UKA19" s="383"/>
      <c r="UKB19" s="383"/>
      <c r="UKC19" s="383"/>
      <c r="UKD19" s="383"/>
      <c r="UKE19" s="383"/>
      <c r="UKF19" s="383"/>
      <c r="UKG19" s="383"/>
      <c r="UKH19" s="383"/>
      <c r="UKI19" s="383"/>
      <c r="UKJ19" s="383"/>
      <c r="UKK19" s="383"/>
      <c r="UKL19" s="383"/>
      <c r="UKM19" s="383"/>
      <c r="UKN19" s="383"/>
      <c r="UKO19" s="383"/>
      <c r="UKP19" s="383"/>
      <c r="UKQ19" s="383"/>
      <c r="UKR19" s="383"/>
      <c r="UKS19" s="383"/>
      <c r="UKT19" s="383"/>
      <c r="UKU19" s="383"/>
      <c r="UKV19" s="383"/>
      <c r="UKW19" s="383"/>
      <c r="UKX19" s="383"/>
      <c r="UKY19" s="383"/>
      <c r="UKZ19" s="383"/>
      <c r="ULA19" s="383"/>
      <c r="ULB19" s="383"/>
      <c r="ULC19" s="383"/>
      <c r="ULD19" s="383"/>
      <c r="ULE19" s="383"/>
      <c r="ULF19" s="383"/>
      <c r="ULG19" s="383"/>
      <c r="ULH19" s="383"/>
      <c r="ULI19" s="383"/>
      <c r="ULJ19" s="383"/>
      <c r="ULK19" s="383"/>
      <c r="ULL19" s="383"/>
      <c r="ULM19" s="383"/>
      <c r="ULN19" s="383"/>
      <c r="ULO19" s="383"/>
      <c r="ULP19" s="383"/>
      <c r="ULQ19" s="383"/>
      <c r="ULR19" s="383"/>
      <c r="ULS19" s="383"/>
      <c r="ULT19" s="383"/>
      <c r="ULU19" s="383"/>
      <c r="ULV19" s="383"/>
      <c r="ULW19" s="383"/>
      <c r="ULX19" s="383"/>
      <c r="ULY19" s="383"/>
      <c r="ULZ19" s="383"/>
      <c r="UMA19" s="383"/>
      <c r="UMB19" s="383"/>
      <c r="UMC19" s="383"/>
      <c r="UMD19" s="383"/>
      <c r="UME19" s="383"/>
      <c r="UMF19" s="383"/>
      <c r="UMG19" s="383"/>
      <c r="UMH19" s="383"/>
      <c r="UMI19" s="383"/>
      <c r="UMJ19" s="383"/>
      <c r="UMK19" s="383"/>
      <c r="UML19" s="383"/>
      <c r="UMM19" s="383"/>
      <c r="UMN19" s="383"/>
      <c r="UMO19" s="383"/>
      <c r="UMP19" s="383"/>
      <c r="UMQ19" s="383"/>
      <c r="UMR19" s="383"/>
      <c r="UMS19" s="383"/>
      <c r="UMT19" s="383"/>
      <c r="UMU19" s="383"/>
      <c r="UMV19" s="383"/>
      <c r="UMW19" s="383"/>
      <c r="UMX19" s="383"/>
      <c r="UMY19" s="383"/>
      <c r="UMZ19" s="383"/>
      <c r="UNA19" s="383"/>
      <c r="UNB19" s="383"/>
      <c r="UNC19" s="383"/>
      <c r="UND19" s="383"/>
      <c r="UNE19" s="383"/>
      <c r="UNF19" s="383"/>
      <c r="UNG19" s="383"/>
      <c r="UNH19" s="383"/>
      <c r="UNI19" s="383"/>
      <c r="UNJ19" s="383"/>
      <c r="UNK19" s="383"/>
      <c r="UNL19" s="383"/>
      <c r="UNM19" s="383"/>
      <c r="UNN19" s="383"/>
      <c r="UNO19" s="383"/>
      <c r="UNP19" s="383"/>
      <c r="UNQ19" s="383"/>
      <c r="UNR19" s="383"/>
      <c r="UNS19" s="383"/>
      <c r="UNT19" s="383"/>
      <c r="UNU19" s="383"/>
      <c r="UNV19" s="383"/>
      <c r="UNW19" s="383"/>
      <c r="UNX19" s="383"/>
      <c r="UNY19" s="383"/>
      <c r="UNZ19" s="383"/>
      <c r="UOA19" s="383"/>
      <c r="UOB19" s="383"/>
      <c r="UOC19" s="383"/>
      <c r="UOD19" s="383"/>
      <c r="UOE19" s="383"/>
      <c r="UOF19" s="383"/>
      <c r="UOG19" s="383"/>
      <c r="UOH19" s="383"/>
      <c r="UOI19" s="383"/>
      <c r="UOJ19" s="383"/>
      <c r="UOK19" s="383"/>
      <c r="UOL19" s="383"/>
      <c r="UOM19" s="383"/>
      <c r="UON19" s="383"/>
      <c r="UOO19" s="383"/>
      <c r="UOP19" s="383"/>
      <c r="UOQ19" s="383"/>
      <c r="UOR19" s="383"/>
      <c r="UOS19" s="383"/>
      <c r="UOT19" s="383"/>
      <c r="UOU19" s="383"/>
      <c r="UOV19" s="383"/>
      <c r="UOW19" s="383"/>
      <c r="UOX19" s="383"/>
      <c r="UOY19" s="383"/>
      <c r="UOZ19" s="383"/>
      <c r="UPA19" s="383"/>
      <c r="UPB19" s="383"/>
      <c r="UPC19" s="383"/>
      <c r="UPD19" s="383"/>
      <c r="UPE19" s="383"/>
      <c r="UPF19" s="383"/>
      <c r="UPG19" s="383"/>
      <c r="UPH19" s="383"/>
      <c r="UPI19" s="383"/>
      <c r="UPJ19" s="383"/>
      <c r="UPK19" s="383"/>
      <c r="UPL19" s="383"/>
      <c r="UPM19" s="383"/>
      <c r="UPN19" s="383"/>
      <c r="UPO19" s="383"/>
      <c r="UPP19" s="383"/>
      <c r="UPQ19" s="383"/>
      <c r="UPR19" s="383"/>
      <c r="UPS19" s="383"/>
      <c r="UPT19" s="383"/>
      <c r="UPU19" s="383"/>
      <c r="UPV19" s="383"/>
      <c r="UPW19" s="383"/>
      <c r="UPX19" s="383"/>
      <c r="UPY19" s="383"/>
      <c r="UPZ19" s="383"/>
      <c r="UQA19" s="383"/>
      <c r="UQB19" s="383"/>
      <c r="UQC19" s="383"/>
      <c r="UQD19" s="383"/>
      <c r="UQE19" s="383"/>
      <c r="UQF19" s="383"/>
      <c r="UQG19" s="383"/>
      <c r="UQH19" s="383"/>
      <c r="UQI19" s="383"/>
      <c r="UQJ19" s="383"/>
      <c r="UQK19" s="383"/>
      <c r="UQL19" s="383"/>
      <c r="UQM19" s="383"/>
      <c r="UQN19" s="383"/>
      <c r="UQO19" s="383"/>
      <c r="UQP19" s="383"/>
      <c r="UQQ19" s="383"/>
      <c r="UQR19" s="383"/>
      <c r="UQS19" s="383"/>
      <c r="UQT19" s="383"/>
      <c r="UQU19" s="383"/>
      <c r="UQV19" s="383"/>
      <c r="UQW19" s="383"/>
      <c r="UQX19" s="383"/>
      <c r="UQY19" s="383"/>
      <c r="UQZ19" s="383"/>
      <c r="URA19" s="383"/>
      <c r="URB19" s="383"/>
      <c r="URC19" s="383"/>
      <c r="URD19" s="383"/>
      <c r="URE19" s="383"/>
      <c r="URF19" s="383"/>
      <c r="URG19" s="383"/>
      <c r="URH19" s="383"/>
      <c r="URI19" s="383"/>
      <c r="URJ19" s="383"/>
      <c r="URK19" s="383"/>
      <c r="URL19" s="383"/>
      <c r="URM19" s="383"/>
      <c r="URN19" s="383"/>
      <c r="URO19" s="383"/>
      <c r="URP19" s="383"/>
      <c r="URQ19" s="383"/>
      <c r="URR19" s="383"/>
      <c r="URS19" s="383"/>
      <c r="URT19" s="383"/>
      <c r="URU19" s="383"/>
      <c r="URV19" s="383"/>
      <c r="URW19" s="383"/>
      <c r="URX19" s="383"/>
      <c r="URY19" s="383"/>
      <c r="URZ19" s="383"/>
      <c r="USA19" s="383"/>
      <c r="USB19" s="383"/>
      <c r="USC19" s="383"/>
      <c r="USD19" s="383"/>
      <c r="USE19" s="383"/>
      <c r="USF19" s="383"/>
      <c r="USG19" s="383"/>
      <c r="USH19" s="383"/>
      <c r="USI19" s="383"/>
      <c r="USJ19" s="383"/>
      <c r="USK19" s="383"/>
      <c r="USL19" s="383"/>
      <c r="USM19" s="383"/>
      <c r="USN19" s="383"/>
      <c r="USO19" s="383"/>
      <c r="USP19" s="383"/>
      <c r="USQ19" s="383"/>
      <c r="USR19" s="383"/>
      <c r="USS19" s="383"/>
      <c r="UST19" s="383"/>
      <c r="USU19" s="383"/>
      <c r="USV19" s="383"/>
      <c r="USW19" s="383"/>
      <c r="USX19" s="383"/>
      <c r="USY19" s="383"/>
      <c r="USZ19" s="383"/>
      <c r="UTA19" s="383"/>
      <c r="UTB19" s="383"/>
      <c r="UTC19" s="383"/>
      <c r="UTD19" s="383"/>
      <c r="UTE19" s="383"/>
      <c r="UTF19" s="383"/>
      <c r="UTG19" s="383"/>
      <c r="UTH19" s="383"/>
      <c r="UTI19" s="383"/>
      <c r="UTJ19" s="383"/>
      <c r="UTK19" s="383"/>
      <c r="UTL19" s="383"/>
      <c r="UTM19" s="383"/>
      <c r="UTN19" s="383"/>
      <c r="UTO19" s="383"/>
      <c r="UTP19" s="383"/>
      <c r="UTQ19" s="383"/>
      <c r="UTR19" s="383"/>
      <c r="UTS19" s="383"/>
      <c r="UTT19" s="383"/>
      <c r="UTU19" s="383"/>
      <c r="UTV19" s="383"/>
      <c r="UTW19" s="383"/>
      <c r="UTX19" s="383"/>
      <c r="UTY19" s="383"/>
      <c r="UTZ19" s="383"/>
      <c r="UUA19" s="383"/>
      <c r="UUB19" s="383"/>
      <c r="UUC19" s="383"/>
      <c r="UUD19" s="383"/>
      <c r="UUE19" s="383"/>
      <c r="UUF19" s="383"/>
      <c r="UUG19" s="383"/>
      <c r="UUH19" s="383"/>
      <c r="UUI19" s="383"/>
      <c r="UUJ19" s="383"/>
      <c r="UUK19" s="383"/>
      <c r="UUL19" s="383"/>
      <c r="UUM19" s="383"/>
      <c r="UUN19" s="383"/>
      <c r="UUO19" s="383"/>
      <c r="UUP19" s="383"/>
      <c r="UUQ19" s="383"/>
      <c r="UUR19" s="383"/>
      <c r="UUS19" s="383"/>
      <c r="UUT19" s="383"/>
      <c r="UUU19" s="383"/>
      <c r="UUV19" s="383"/>
      <c r="UUW19" s="383"/>
      <c r="UUX19" s="383"/>
      <c r="UUY19" s="383"/>
      <c r="UUZ19" s="383"/>
      <c r="UVA19" s="383"/>
      <c r="UVB19" s="383"/>
      <c r="UVC19" s="383"/>
      <c r="UVD19" s="383"/>
      <c r="UVE19" s="383"/>
      <c r="UVF19" s="383"/>
      <c r="UVG19" s="383"/>
      <c r="UVH19" s="383"/>
      <c r="UVI19" s="383"/>
      <c r="UVJ19" s="383"/>
      <c r="UVK19" s="383"/>
      <c r="UVL19" s="383"/>
      <c r="UVM19" s="383"/>
      <c r="UVN19" s="383"/>
      <c r="UVO19" s="383"/>
      <c r="UVP19" s="383"/>
      <c r="UVQ19" s="383"/>
      <c r="UVR19" s="383"/>
      <c r="UVS19" s="383"/>
      <c r="UVT19" s="383"/>
      <c r="UVU19" s="383"/>
      <c r="UVV19" s="383"/>
      <c r="UVW19" s="383"/>
      <c r="UVX19" s="383"/>
      <c r="UVY19" s="383"/>
      <c r="UVZ19" s="383"/>
      <c r="UWA19" s="383"/>
      <c r="UWB19" s="383"/>
      <c r="UWC19" s="383"/>
      <c r="UWD19" s="383"/>
      <c r="UWE19" s="383"/>
      <c r="UWF19" s="383"/>
      <c r="UWG19" s="383"/>
      <c r="UWH19" s="383"/>
      <c r="UWI19" s="383"/>
      <c r="UWJ19" s="383"/>
      <c r="UWK19" s="383"/>
      <c r="UWL19" s="383"/>
      <c r="UWM19" s="383"/>
      <c r="UWN19" s="383"/>
      <c r="UWO19" s="383"/>
      <c r="UWP19" s="383"/>
      <c r="UWQ19" s="383"/>
      <c r="UWR19" s="383"/>
      <c r="UWS19" s="383"/>
      <c r="UWT19" s="383"/>
      <c r="UWU19" s="383"/>
      <c r="UWV19" s="383"/>
      <c r="UWW19" s="383"/>
      <c r="UWX19" s="383"/>
      <c r="UWY19" s="383"/>
      <c r="UWZ19" s="383"/>
      <c r="UXA19" s="383"/>
      <c r="UXB19" s="383"/>
      <c r="UXC19" s="383"/>
      <c r="UXD19" s="383"/>
      <c r="UXE19" s="383"/>
      <c r="UXF19" s="383"/>
      <c r="UXG19" s="383"/>
      <c r="UXH19" s="383"/>
      <c r="UXI19" s="383"/>
      <c r="UXJ19" s="383"/>
      <c r="UXK19" s="383"/>
      <c r="UXL19" s="383"/>
      <c r="UXM19" s="383"/>
      <c r="UXN19" s="383"/>
      <c r="UXO19" s="383"/>
      <c r="UXP19" s="383"/>
      <c r="UXQ19" s="383"/>
      <c r="UXR19" s="383"/>
      <c r="UXS19" s="383"/>
      <c r="UXT19" s="383"/>
      <c r="UXU19" s="383"/>
      <c r="UXV19" s="383"/>
      <c r="UXW19" s="383"/>
      <c r="UXX19" s="383"/>
      <c r="UXY19" s="383"/>
      <c r="UXZ19" s="383"/>
      <c r="UYA19" s="383"/>
      <c r="UYB19" s="383"/>
      <c r="UYC19" s="383"/>
      <c r="UYD19" s="383"/>
      <c r="UYE19" s="383"/>
      <c r="UYF19" s="383"/>
      <c r="UYG19" s="383"/>
      <c r="UYH19" s="383"/>
      <c r="UYI19" s="383"/>
      <c r="UYJ19" s="383"/>
      <c r="UYK19" s="383"/>
      <c r="UYL19" s="383"/>
      <c r="UYM19" s="383"/>
      <c r="UYN19" s="383"/>
      <c r="UYO19" s="383"/>
      <c r="UYP19" s="383"/>
      <c r="UYQ19" s="383"/>
      <c r="UYR19" s="383"/>
      <c r="UYS19" s="383"/>
      <c r="UYT19" s="383"/>
      <c r="UYU19" s="383"/>
      <c r="UYV19" s="383"/>
      <c r="UYW19" s="383"/>
      <c r="UYX19" s="383"/>
      <c r="UYY19" s="383"/>
      <c r="UYZ19" s="383"/>
      <c r="UZA19" s="383"/>
      <c r="UZB19" s="383"/>
      <c r="UZC19" s="383"/>
      <c r="UZD19" s="383"/>
      <c r="UZE19" s="383"/>
      <c r="UZF19" s="383"/>
      <c r="UZG19" s="383"/>
      <c r="UZH19" s="383"/>
      <c r="UZI19" s="383"/>
      <c r="UZJ19" s="383"/>
      <c r="UZK19" s="383"/>
      <c r="UZL19" s="383"/>
      <c r="UZM19" s="383"/>
      <c r="UZN19" s="383"/>
      <c r="UZO19" s="383"/>
      <c r="UZP19" s="383"/>
      <c r="UZQ19" s="383"/>
      <c r="UZR19" s="383"/>
      <c r="UZS19" s="383"/>
      <c r="UZT19" s="383"/>
      <c r="UZU19" s="383"/>
      <c r="UZV19" s="383"/>
      <c r="UZW19" s="383"/>
      <c r="UZX19" s="383"/>
      <c r="UZY19" s="383"/>
      <c r="UZZ19" s="383"/>
      <c r="VAA19" s="383"/>
      <c r="VAB19" s="383"/>
      <c r="VAC19" s="383"/>
      <c r="VAD19" s="383"/>
      <c r="VAE19" s="383"/>
      <c r="VAF19" s="383"/>
      <c r="VAG19" s="383"/>
      <c r="VAH19" s="383"/>
      <c r="VAI19" s="383"/>
      <c r="VAJ19" s="383"/>
      <c r="VAK19" s="383"/>
      <c r="VAL19" s="383"/>
      <c r="VAM19" s="383"/>
      <c r="VAN19" s="383"/>
      <c r="VAO19" s="383"/>
      <c r="VAP19" s="383"/>
      <c r="VAQ19" s="383"/>
      <c r="VAR19" s="383"/>
      <c r="VAS19" s="383"/>
      <c r="VAT19" s="383"/>
      <c r="VAU19" s="383"/>
      <c r="VAV19" s="383"/>
      <c r="VAW19" s="383"/>
      <c r="VAX19" s="383"/>
      <c r="VAY19" s="383"/>
      <c r="VAZ19" s="383"/>
      <c r="VBA19" s="383"/>
      <c r="VBB19" s="383"/>
      <c r="VBC19" s="383"/>
      <c r="VBD19" s="383"/>
      <c r="VBE19" s="383"/>
      <c r="VBF19" s="383"/>
      <c r="VBG19" s="383"/>
      <c r="VBH19" s="383"/>
      <c r="VBI19" s="383"/>
      <c r="VBJ19" s="383"/>
      <c r="VBK19" s="383"/>
      <c r="VBL19" s="383"/>
      <c r="VBM19" s="383"/>
      <c r="VBN19" s="383"/>
      <c r="VBO19" s="383"/>
      <c r="VBP19" s="383"/>
      <c r="VBQ19" s="383"/>
      <c r="VBR19" s="383"/>
      <c r="VBS19" s="383"/>
      <c r="VBT19" s="383"/>
      <c r="VBU19" s="383"/>
      <c r="VBV19" s="383"/>
      <c r="VBW19" s="383"/>
      <c r="VBX19" s="383"/>
      <c r="VBY19" s="383"/>
      <c r="VBZ19" s="383"/>
      <c r="VCA19" s="383"/>
      <c r="VCB19" s="383"/>
      <c r="VCC19" s="383"/>
      <c r="VCD19" s="383"/>
      <c r="VCE19" s="383"/>
      <c r="VCF19" s="383"/>
      <c r="VCG19" s="383"/>
      <c r="VCH19" s="383"/>
      <c r="VCI19" s="383"/>
      <c r="VCJ19" s="383"/>
      <c r="VCK19" s="383"/>
      <c r="VCL19" s="383"/>
      <c r="VCM19" s="383"/>
      <c r="VCN19" s="383"/>
      <c r="VCO19" s="383"/>
      <c r="VCP19" s="383"/>
      <c r="VCQ19" s="383"/>
      <c r="VCR19" s="383"/>
      <c r="VCS19" s="383"/>
      <c r="VCT19" s="383"/>
      <c r="VCU19" s="383"/>
      <c r="VCV19" s="383"/>
      <c r="VCW19" s="383"/>
      <c r="VCX19" s="383"/>
      <c r="VCY19" s="383"/>
      <c r="VCZ19" s="383"/>
      <c r="VDA19" s="383"/>
      <c r="VDB19" s="383"/>
      <c r="VDC19" s="383"/>
      <c r="VDD19" s="383"/>
      <c r="VDE19" s="383"/>
      <c r="VDF19" s="383"/>
      <c r="VDG19" s="383"/>
      <c r="VDH19" s="383"/>
      <c r="VDI19" s="383"/>
      <c r="VDJ19" s="383"/>
      <c r="VDK19" s="383"/>
      <c r="VDL19" s="383"/>
      <c r="VDM19" s="383"/>
      <c r="VDN19" s="383"/>
      <c r="VDO19" s="383"/>
      <c r="VDP19" s="383"/>
      <c r="VDQ19" s="383"/>
      <c r="VDR19" s="383"/>
      <c r="VDS19" s="383"/>
      <c r="VDT19" s="383"/>
      <c r="VDU19" s="383"/>
      <c r="VDV19" s="383"/>
      <c r="VDW19" s="383"/>
      <c r="VDX19" s="383"/>
      <c r="VDY19" s="383"/>
      <c r="VDZ19" s="383"/>
      <c r="VEA19" s="383"/>
      <c r="VEB19" s="383"/>
      <c r="VEC19" s="383"/>
      <c r="VED19" s="383"/>
      <c r="VEE19" s="383"/>
      <c r="VEF19" s="383"/>
      <c r="VEG19" s="383"/>
      <c r="VEH19" s="383"/>
      <c r="VEI19" s="383"/>
      <c r="VEJ19" s="383"/>
      <c r="VEK19" s="383"/>
      <c r="VEL19" s="383"/>
      <c r="VEM19" s="383"/>
      <c r="VEN19" s="383"/>
      <c r="VEO19" s="383"/>
      <c r="VEP19" s="383"/>
      <c r="VEQ19" s="383"/>
      <c r="VER19" s="383"/>
      <c r="VES19" s="383"/>
      <c r="VET19" s="383"/>
      <c r="VEU19" s="383"/>
      <c r="VEV19" s="383"/>
      <c r="VEW19" s="383"/>
      <c r="VEX19" s="383"/>
      <c r="VEY19" s="383"/>
      <c r="VEZ19" s="383"/>
      <c r="VFA19" s="383"/>
      <c r="VFB19" s="383"/>
      <c r="VFC19" s="383"/>
      <c r="VFD19" s="383"/>
      <c r="VFE19" s="383"/>
      <c r="VFF19" s="383"/>
      <c r="VFG19" s="383"/>
      <c r="VFH19" s="383"/>
      <c r="VFI19" s="383"/>
      <c r="VFJ19" s="383"/>
      <c r="VFK19" s="383"/>
      <c r="VFL19" s="383"/>
      <c r="VFM19" s="383"/>
      <c r="VFN19" s="383"/>
      <c r="VFO19" s="383"/>
      <c r="VFP19" s="383"/>
      <c r="VFQ19" s="383"/>
      <c r="VFR19" s="383"/>
      <c r="VFS19" s="383"/>
      <c r="VFT19" s="383"/>
      <c r="VFU19" s="383"/>
      <c r="VFV19" s="383"/>
      <c r="VFW19" s="383"/>
      <c r="VFX19" s="383"/>
      <c r="VFY19" s="383"/>
      <c r="VFZ19" s="383"/>
      <c r="VGA19" s="383"/>
      <c r="VGB19" s="383"/>
      <c r="VGC19" s="383"/>
      <c r="VGD19" s="383"/>
      <c r="VGE19" s="383"/>
      <c r="VGF19" s="383"/>
      <c r="VGG19" s="383"/>
      <c r="VGH19" s="383"/>
      <c r="VGI19" s="383"/>
      <c r="VGJ19" s="383"/>
      <c r="VGK19" s="383"/>
      <c r="VGL19" s="383"/>
      <c r="VGM19" s="383"/>
      <c r="VGN19" s="383"/>
      <c r="VGO19" s="383"/>
      <c r="VGP19" s="383"/>
      <c r="VGQ19" s="383"/>
      <c r="VGR19" s="383"/>
      <c r="VGS19" s="383"/>
      <c r="VGT19" s="383"/>
      <c r="VGU19" s="383"/>
      <c r="VGV19" s="383"/>
      <c r="VGW19" s="383"/>
      <c r="VGX19" s="383"/>
      <c r="VGY19" s="383"/>
      <c r="VGZ19" s="383"/>
      <c r="VHA19" s="383"/>
      <c r="VHB19" s="383"/>
      <c r="VHC19" s="383"/>
      <c r="VHD19" s="383"/>
      <c r="VHE19" s="383"/>
      <c r="VHF19" s="383"/>
      <c r="VHG19" s="383"/>
      <c r="VHH19" s="383"/>
      <c r="VHI19" s="383"/>
      <c r="VHJ19" s="383"/>
      <c r="VHK19" s="383"/>
      <c r="VHL19" s="383"/>
      <c r="VHM19" s="383"/>
      <c r="VHN19" s="383"/>
      <c r="VHO19" s="383"/>
      <c r="VHP19" s="383"/>
      <c r="VHQ19" s="383"/>
      <c r="VHR19" s="383"/>
      <c r="VHS19" s="383"/>
      <c r="VHT19" s="383"/>
      <c r="VHU19" s="383"/>
      <c r="VHV19" s="383"/>
      <c r="VHW19" s="383"/>
      <c r="VHX19" s="383"/>
      <c r="VHY19" s="383"/>
      <c r="VHZ19" s="383"/>
      <c r="VIA19" s="383"/>
      <c r="VIB19" s="383"/>
      <c r="VIC19" s="383"/>
      <c r="VID19" s="383"/>
      <c r="VIE19" s="383"/>
      <c r="VIF19" s="383"/>
      <c r="VIG19" s="383"/>
      <c r="VIH19" s="383"/>
      <c r="VII19" s="383"/>
      <c r="VIJ19" s="383"/>
      <c r="VIK19" s="383"/>
      <c r="VIL19" s="383"/>
      <c r="VIM19" s="383"/>
      <c r="VIN19" s="383"/>
      <c r="VIO19" s="383"/>
      <c r="VIP19" s="383"/>
      <c r="VIQ19" s="383"/>
      <c r="VIR19" s="383"/>
      <c r="VIS19" s="383"/>
      <c r="VIT19" s="383"/>
      <c r="VIU19" s="383"/>
      <c r="VIV19" s="383"/>
      <c r="VIW19" s="383"/>
      <c r="VIX19" s="383"/>
      <c r="VIY19" s="383"/>
      <c r="VIZ19" s="383"/>
      <c r="VJA19" s="383"/>
      <c r="VJB19" s="383"/>
      <c r="VJC19" s="383"/>
      <c r="VJD19" s="383"/>
      <c r="VJE19" s="383"/>
      <c r="VJF19" s="383"/>
      <c r="VJG19" s="383"/>
      <c r="VJH19" s="383"/>
      <c r="VJI19" s="383"/>
      <c r="VJJ19" s="383"/>
      <c r="VJK19" s="383"/>
      <c r="VJL19" s="383"/>
      <c r="VJM19" s="383"/>
      <c r="VJN19" s="383"/>
      <c r="VJO19" s="383"/>
      <c r="VJP19" s="383"/>
      <c r="VJQ19" s="383"/>
      <c r="VJR19" s="383"/>
      <c r="VJS19" s="383"/>
      <c r="VJT19" s="383"/>
      <c r="VJU19" s="383"/>
      <c r="VJV19" s="383"/>
      <c r="VJW19" s="383"/>
      <c r="VJX19" s="383"/>
      <c r="VJY19" s="383"/>
      <c r="VJZ19" s="383"/>
      <c r="VKA19" s="383"/>
      <c r="VKB19" s="383"/>
      <c r="VKC19" s="383"/>
      <c r="VKD19" s="383"/>
      <c r="VKE19" s="383"/>
      <c r="VKF19" s="383"/>
      <c r="VKG19" s="383"/>
      <c r="VKH19" s="383"/>
      <c r="VKI19" s="383"/>
      <c r="VKJ19" s="383"/>
      <c r="VKK19" s="383"/>
      <c r="VKL19" s="383"/>
      <c r="VKM19" s="383"/>
      <c r="VKN19" s="383"/>
      <c r="VKO19" s="383"/>
      <c r="VKP19" s="383"/>
      <c r="VKQ19" s="383"/>
      <c r="VKR19" s="383"/>
      <c r="VKS19" s="383"/>
      <c r="VKT19" s="383"/>
      <c r="VKU19" s="383"/>
      <c r="VKV19" s="383"/>
      <c r="VKW19" s="383"/>
      <c r="VKX19" s="383"/>
      <c r="VKY19" s="383"/>
      <c r="VKZ19" s="383"/>
      <c r="VLA19" s="383"/>
      <c r="VLB19" s="383"/>
      <c r="VLC19" s="383"/>
      <c r="VLD19" s="383"/>
      <c r="VLE19" s="383"/>
      <c r="VLF19" s="383"/>
      <c r="VLG19" s="383"/>
      <c r="VLH19" s="383"/>
      <c r="VLI19" s="383"/>
      <c r="VLJ19" s="383"/>
      <c r="VLK19" s="383"/>
      <c r="VLL19" s="383"/>
      <c r="VLM19" s="383"/>
      <c r="VLN19" s="383"/>
      <c r="VLO19" s="383"/>
      <c r="VLP19" s="383"/>
      <c r="VLQ19" s="383"/>
      <c r="VLR19" s="383"/>
      <c r="VLS19" s="383"/>
      <c r="VLT19" s="383"/>
      <c r="VLU19" s="383"/>
      <c r="VLV19" s="383"/>
      <c r="VLW19" s="383"/>
      <c r="VLX19" s="383"/>
      <c r="VLY19" s="383"/>
      <c r="VLZ19" s="383"/>
      <c r="VMA19" s="383"/>
      <c r="VMB19" s="383"/>
      <c r="VMC19" s="383"/>
      <c r="VMD19" s="383"/>
      <c r="VME19" s="383"/>
      <c r="VMF19" s="383"/>
      <c r="VMG19" s="383"/>
      <c r="VMH19" s="383"/>
      <c r="VMI19" s="383"/>
      <c r="VMJ19" s="383"/>
      <c r="VMK19" s="383"/>
      <c r="VML19" s="383"/>
      <c r="VMM19" s="383"/>
      <c r="VMN19" s="383"/>
      <c r="VMO19" s="383"/>
      <c r="VMP19" s="383"/>
      <c r="VMQ19" s="383"/>
      <c r="VMR19" s="383"/>
      <c r="VMS19" s="383"/>
      <c r="VMT19" s="383"/>
      <c r="VMU19" s="383"/>
      <c r="VMV19" s="383"/>
      <c r="VMW19" s="383"/>
      <c r="VMX19" s="383"/>
      <c r="VMY19" s="383"/>
      <c r="VMZ19" s="383"/>
      <c r="VNA19" s="383"/>
      <c r="VNB19" s="383"/>
      <c r="VNC19" s="383"/>
      <c r="VND19" s="383"/>
      <c r="VNE19" s="383"/>
      <c r="VNF19" s="383"/>
      <c r="VNG19" s="383"/>
      <c r="VNH19" s="383"/>
      <c r="VNI19" s="383"/>
      <c r="VNJ19" s="383"/>
      <c r="VNK19" s="383"/>
      <c r="VNL19" s="383"/>
      <c r="VNM19" s="383"/>
      <c r="VNN19" s="383"/>
      <c r="VNO19" s="383"/>
      <c r="VNP19" s="383"/>
      <c r="VNQ19" s="383"/>
      <c r="VNR19" s="383"/>
      <c r="VNS19" s="383"/>
      <c r="VNT19" s="383"/>
      <c r="VNU19" s="383"/>
      <c r="VNV19" s="383"/>
      <c r="VNW19" s="383"/>
      <c r="VNX19" s="383"/>
      <c r="VNY19" s="383"/>
      <c r="VNZ19" s="383"/>
      <c r="VOA19" s="383"/>
      <c r="VOB19" s="383"/>
      <c r="VOC19" s="383"/>
      <c r="VOD19" s="383"/>
      <c r="VOE19" s="383"/>
      <c r="VOF19" s="383"/>
      <c r="VOG19" s="383"/>
      <c r="VOH19" s="383"/>
      <c r="VOI19" s="383"/>
      <c r="VOJ19" s="383"/>
      <c r="VOK19" s="383"/>
      <c r="VOL19" s="383"/>
      <c r="VOM19" s="383"/>
      <c r="VON19" s="383"/>
      <c r="VOO19" s="383"/>
      <c r="VOP19" s="383"/>
      <c r="VOQ19" s="383"/>
      <c r="VOR19" s="383"/>
      <c r="VOS19" s="383"/>
      <c r="VOT19" s="383"/>
      <c r="VOU19" s="383"/>
      <c r="VOV19" s="383"/>
      <c r="VOW19" s="383"/>
      <c r="VOX19" s="383"/>
      <c r="VOY19" s="383"/>
      <c r="VOZ19" s="383"/>
      <c r="VPA19" s="383"/>
      <c r="VPB19" s="383"/>
      <c r="VPC19" s="383"/>
      <c r="VPD19" s="383"/>
      <c r="VPE19" s="383"/>
      <c r="VPF19" s="383"/>
      <c r="VPG19" s="383"/>
      <c r="VPH19" s="383"/>
      <c r="VPI19" s="383"/>
      <c r="VPJ19" s="383"/>
      <c r="VPK19" s="383"/>
      <c r="VPL19" s="383"/>
      <c r="VPM19" s="383"/>
      <c r="VPN19" s="383"/>
      <c r="VPO19" s="383"/>
      <c r="VPP19" s="383"/>
      <c r="VPQ19" s="383"/>
      <c r="VPR19" s="383"/>
      <c r="VPS19" s="383"/>
      <c r="VPT19" s="383"/>
      <c r="VPU19" s="383"/>
      <c r="VPV19" s="383"/>
      <c r="VPW19" s="383"/>
      <c r="VPX19" s="383"/>
      <c r="VPY19" s="383"/>
      <c r="VPZ19" s="383"/>
      <c r="VQA19" s="383"/>
      <c r="VQB19" s="383"/>
      <c r="VQC19" s="383"/>
      <c r="VQD19" s="383"/>
      <c r="VQE19" s="383"/>
      <c r="VQF19" s="383"/>
      <c r="VQG19" s="383"/>
      <c r="VQH19" s="383"/>
      <c r="VQI19" s="383"/>
      <c r="VQJ19" s="383"/>
      <c r="VQK19" s="383"/>
      <c r="VQL19" s="383"/>
      <c r="VQM19" s="383"/>
      <c r="VQN19" s="383"/>
      <c r="VQO19" s="383"/>
      <c r="VQP19" s="383"/>
      <c r="VQQ19" s="383"/>
      <c r="VQR19" s="383"/>
      <c r="VQS19" s="383"/>
      <c r="VQT19" s="383"/>
      <c r="VQU19" s="383"/>
      <c r="VQV19" s="383"/>
      <c r="VQW19" s="383"/>
      <c r="VQX19" s="383"/>
      <c r="VQY19" s="383"/>
      <c r="VQZ19" s="383"/>
      <c r="VRA19" s="383"/>
      <c r="VRB19" s="383"/>
      <c r="VRC19" s="383"/>
      <c r="VRD19" s="383"/>
      <c r="VRE19" s="383"/>
      <c r="VRF19" s="383"/>
      <c r="VRG19" s="383"/>
      <c r="VRH19" s="383"/>
      <c r="VRI19" s="383"/>
      <c r="VRJ19" s="383"/>
      <c r="VRK19" s="383"/>
      <c r="VRL19" s="383"/>
      <c r="VRM19" s="383"/>
      <c r="VRN19" s="383"/>
      <c r="VRO19" s="383"/>
      <c r="VRP19" s="383"/>
      <c r="VRQ19" s="383"/>
      <c r="VRR19" s="383"/>
      <c r="VRS19" s="383"/>
      <c r="VRT19" s="383"/>
      <c r="VRU19" s="383"/>
      <c r="VRV19" s="383"/>
      <c r="VRW19" s="383"/>
      <c r="VRX19" s="383"/>
      <c r="VRY19" s="383"/>
      <c r="VRZ19" s="383"/>
      <c r="VSA19" s="383"/>
      <c r="VSB19" s="383"/>
      <c r="VSC19" s="383"/>
      <c r="VSD19" s="383"/>
      <c r="VSE19" s="383"/>
      <c r="VSF19" s="383"/>
      <c r="VSG19" s="383"/>
      <c r="VSH19" s="383"/>
      <c r="VSI19" s="383"/>
      <c r="VSJ19" s="383"/>
      <c r="VSK19" s="383"/>
      <c r="VSL19" s="383"/>
      <c r="VSM19" s="383"/>
      <c r="VSN19" s="383"/>
      <c r="VSO19" s="383"/>
      <c r="VSP19" s="383"/>
      <c r="VSQ19" s="383"/>
      <c r="VSR19" s="383"/>
      <c r="VSS19" s="383"/>
      <c r="VST19" s="383"/>
      <c r="VSU19" s="383"/>
      <c r="VSV19" s="383"/>
      <c r="VSW19" s="383"/>
      <c r="VSX19" s="383"/>
      <c r="VSY19" s="383"/>
      <c r="VSZ19" s="383"/>
      <c r="VTA19" s="383"/>
      <c r="VTB19" s="383"/>
      <c r="VTC19" s="383"/>
      <c r="VTD19" s="383"/>
      <c r="VTE19" s="383"/>
      <c r="VTF19" s="383"/>
      <c r="VTG19" s="383"/>
      <c r="VTH19" s="383"/>
      <c r="VTI19" s="383"/>
      <c r="VTJ19" s="383"/>
      <c r="VTK19" s="383"/>
      <c r="VTL19" s="383"/>
      <c r="VTM19" s="383"/>
      <c r="VTN19" s="383"/>
      <c r="VTO19" s="383"/>
      <c r="VTP19" s="383"/>
      <c r="VTQ19" s="383"/>
      <c r="VTR19" s="383"/>
      <c r="VTS19" s="383"/>
      <c r="VTT19" s="383"/>
      <c r="VTU19" s="383"/>
      <c r="VTV19" s="383"/>
      <c r="VTW19" s="383"/>
      <c r="VTX19" s="383"/>
      <c r="VTY19" s="383"/>
      <c r="VTZ19" s="383"/>
      <c r="VUA19" s="383"/>
      <c r="VUB19" s="383"/>
      <c r="VUC19" s="383"/>
      <c r="VUD19" s="383"/>
      <c r="VUE19" s="383"/>
      <c r="VUF19" s="383"/>
      <c r="VUG19" s="383"/>
      <c r="VUH19" s="383"/>
      <c r="VUI19" s="383"/>
      <c r="VUJ19" s="383"/>
      <c r="VUK19" s="383"/>
      <c r="VUL19" s="383"/>
      <c r="VUM19" s="383"/>
      <c r="VUN19" s="383"/>
      <c r="VUO19" s="383"/>
      <c r="VUP19" s="383"/>
      <c r="VUQ19" s="383"/>
      <c r="VUR19" s="383"/>
      <c r="VUS19" s="383"/>
      <c r="VUT19" s="383"/>
      <c r="VUU19" s="383"/>
      <c r="VUV19" s="383"/>
      <c r="VUW19" s="383"/>
      <c r="VUX19" s="383"/>
      <c r="VUY19" s="383"/>
      <c r="VUZ19" s="383"/>
      <c r="VVA19" s="383"/>
      <c r="VVB19" s="383"/>
      <c r="VVC19" s="383"/>
      <c r="VVD19" s="383"/>
      <c r="VVE19" s="383"/>
      <c r="VVF19" s="383"/>
      <c r="VVG19" s="383"/>
      <c r="VVH19" s="383"/>
      <c r="VVI19" s="383"/>
      <c r="VVJ19" s="383"/>
      <c r="VVK19" s="383"/>
      <c r="VVL19" s="383"/>
      <c r="VVM19" s="383"/>
      <c r="VVN19" s="383"/>
      <c r="VVO19" s="383"/>
      <c r="VVP19" s="383"/>
      <c r="VVQ19" s="383"/>
      <c r="VVR19" s="383"/>
      <c r="VVS19" s="383"/>
      <c r="VVT19" s="383"/>
      <c r="VVU19" s="383"/>
      <c r="VVV19" s="383"/>
      <c r="VVW19" s="383"/>
      <c r="VVX19" s="383"/>
      <c r="VVY19" s="383"/>
      <c r="VVZ19" s="383"/>
      <c r="VWA19" s="383"/>
      <c r="VWB19" s="383"/>
      <c r="VWC19" s="383"/>
      <c r="VWD19" s="383"/>
      <c r="VWE19" s="383"/>
      <c r="VWF19" s="383"/>
      <c r="VWG19" s="383"/>
      <c r="VWH19" s="383"/>
      <c r="VWI19" s="383"/>
      <c r="VWJ19" s="383"/>
      <c r="VWK19" s="383"/>
      <c r="VWL19" s="383"/>
      <c r="VWM19" s="383"/>
      <c r="VWN19" s="383"/>
      <c r="VWO19" s="383"/>
      <c r="VWP19" s="383"/>
      <c r="VWQ19" s="383"/>
      <c r="VWR19" s="383"/>
      <c r="VWS19" s="383"/>
      <c r="VWT19" s="383"/>
      <c r="VWU19" s="383"/>
      <c r="VWV19" s="383"/>
      <c r="VWW19" s="383"/>
      <c r="VWX19" s="383"/>
      <c r="VWY19" s="383"/>
      <c r="VWZ19" s="383"/>
      <c r="VXA19" s="383"/>
      <c r="VXB19" s="383"/>
      <c r="VXC19" s="383"/>
      <c r="VXD19" s="383"/>
      <c r="VXE19" s="383"/>
      <c r="VXF19" s="383"/>
      <c r="VXG19" s="383"/>
      <c r="VXH19" s="383"/>
      <c r="VXI19" s="383"/>
      <c r="VXJ19" s="383"/>
      <c r="VXK19" s="383"/>
      <c r="VXL19" s="383"/>
      <c r="VXM19" s="383"/>
      <c r="VXN19" s="383"/>
      <c r="VXO19" s="383"/>
      <c r="VXP19" s="383"/>
      <c r="VXQ19" s="383"/>
      <c r="VXR19" s="383"/>
      <c r="VXS19" s="383"/>
      <c r="VXT19" s="383"/>
      <c r="VXU19" s="383"/>
      <c r="VXV19" s="383"/>
      <c r="VXW19" s="383"/>
      <c r="VXX19" s="383"/>
      <c r="VXY19" s="383"/>
      <c r="VXZ19" s="383"/>
      <c r="VYA19" s="383"/>
      <c r="VYB19" s="383"/>
      <c r="VYC19" s="383"/>
      <c r="VYD19" s="383"/>
      <c r="VYE19" s="383"/>
      <c r="VYF19" s="383"/>
      <c r="VYG19" s="383"/>
      <c r="VYH19" s="383"/>
      <c r="VYI19" s="383"/>
      <c r="VYJ19" s="383"/>
      <c r="VYK19" s="383"/>
      <c r="VYL19" s="383"/>
      <c r="VYM19" s="383"/>
      <c r="VYN19" s="383"/>
      <c r="VYO19" s="383"/>
      <c r="VYP19" s="383"/>
      <c r="VYQ19" s="383"/>
      <c r="VYR19" s="383"/>
      <c r="VYS19" s="383"/>
      <c r="VYT19" s="383"/>
      <c r="VYU19" s="383"/>
      <c r="VYV19" s="383"/>
      <c r="VYW19" s="383"/>
      <c r="VYX19" s="383"/>
      <c r="VYY19" s="383"/>
      <c r="VYZ19" s="383"/>
      <c r="VZA19" s="383"/>
      <c r="VZB19" s="383"/>
      <c r="VZC19" s="383"/>
      <c r="VZD19" s="383"/>
      <c r="VZE19" s="383"/>
      <c r="VZF19" s="383"/>
      <c r="VZG19" s="383"/>
      <c r="VZH19" s="383"/>
      <c r="VZI19" s="383"/>
      <c r="VZJ19" s="383"/>
      <c r="VZK19" s="383"/>
      <c r="VZL19" s="383"/>
      <c r="VZM19" s="383"/>
      <c r="VZN19" s="383"/>
      <c r="VZO19" s="383"/>
      <c r="VZP19" s="383"/>
      <c r="VZQ19" s="383"/>
      <c r="VZR19" s="383"/>
      <c r="VZS19" s="383"/>
      <c r="VZT19" s="383"/>
      <c r="VZU19" s="383"/>
      <c r="VZV19" s="383"/>
      <c r="VZW19" s="383"/>
      <c r="VZX19" s="383"/>
      <c r="VZY19" s="383"/>
      <c r="VZZ19" s="383"/>
      <c r="WAA19" s="383"/>
      <c r="WAB19" s="383"/>
      <c r="WAC19" s="383"/>
      <c r="WAD19" s="383"/>
      <c r="WAE19" s="383"/>
      <c r="WAF19" s="383"/>
      <c r="WAG19" s="383"/>
      <c r="WAH19" s="383"/>
      <c r="WAI19" s="383"/>
      <c r="WAJ19" s="383"/>
      <c r="WAK19" s="383"/>
      <c r="WAL19" s="383"/>
      <c r="WAM19" s="383"/>
      <c r="WAN19" s="383"/>
      <c r="WAO19" s="383"/>
      <c r="WAP19" s="383"/>
      <c r="WAQ19" s="383"/>
      <c r="WAR19" s="383"/>
      <c r="WAS19" s="383"/>
      <c r="WAT19" s="383"/>
      <c r="WAU19" s="383"/>
      <c r="WAV19" s="383"/>
      <c r="WAW19" s="383"/>
      <c r="WAX19" s="383"/>
      <c r="WAY19" s="383"/>
      <c r="WAZ19" s="383"/>
      <c r="WBA19" s="383"/>
      <c r="WBB19" s="383"/>
      <c r="WBC19" s="383"/>
      <c r="WBD19" s="383"/>
      <c r="WBE19" s="383"/>
      <c r="WBF19" s="383"/>
      <c r="WBG19" s="383"/>
      <c r="WBH19" s="383"/>
      <c r="WBI19" s="383"/>
      <c r="WBJ19" s="383"/>
      <c r="WBK19" s="383"/>
      <c r="WBL19" s="383"/>
      <c r="WBM19" s="383"/>
      <c r="WBN19" s="383"/>
      <c r="WBO19" s="383"/>
      <c r="WBP19" s="383"/>
      <c r="WBQ19" s="383"/>
      <c r="WBR19" s="383"/>
      <c r="WBS19" s="383"/>
      <c r="WBT19" s="383"/>
      <c r="WBU19" s="383"/>
      <c r="WBV19" s="383"/>
      <c r="WBW19" s="383"/>
      <c r="WBX19" s="383"/>
      <c r="WBY19" s="383"/>
      <c r="WBZ19" s="383"/>
      <c r="WCA19" s="383"/>
      <c r="WCB19" s="383"/>
      <c r="WCC19" s="383"/>
      <c r="WCD19" s="383"/>
      <c r="WCE19" s="383"/>
      <c r="WCF19" s="383"/>
      <c r="WCG19" s="383"/>
      <c r="WCH19" s="383"/>
      <c r="WCI19" s="383"/>
      <c r="WCJ19" s="383"/>
      <c r="WCK19" s="383"/>
      <c r="WCL19" s="383"/>
      <c r="WCM19" s="383"/>
      <c r="WCN19" s="383"/>
      <c r="WCO19" s="383"/>
      <c r="WCP19" s="383"/>
      <c r="WCQ19" s="383"/>
      <c r="WCR19" s="383"/>
      <c r="WCS19" s="383"/>
      <c r="WCT19" s="383"/>
      <c r="WCU19" s="383"/>
      <c r="WCV19" s="383"/>
      <c r="WCW19" s="383"/>
      <c r="WCX19" s="383"/>
      <c r="WCY19" s="383"/>
      <c r="WCZ19" s="383"/>
      <c r="WDA19" s="383"/>
      <c r="WDB19" s="383"/>
      <c r="WDC19" s="383"/>
      <c r="WDD19" s="383"/>
      <c r="WDE19" s="383"/>
      <c r="WDF19" s="383"/>
      <c r="WDG19" s="383"/>
      <c r="WDH19" s="383"/>
      <c r="WDI19" s="383"/>
      <c r="WDJ19" s="383"/>
      <c r="WDK19" s="383"/>
      <c r="WDL19" s="383"/>
      <c r="WDM19" s="383"/>
      <c r="WDN19" s="383"/>
      <c r="WDO19" s="383"/>
      <c r="WDP19" s="383"/>
      <c r="WDQ19" s="383"/>
      <c r="WDR19" s="383"/>
      <c r="WDS19" s="383"/>
      <c r="WDT19" s="383"/>
      <c r="WDU19" s="383"/>
      <c r="WDV19" s="383"/>
      <c r="WDW19" s="383"/>
      <c r="WDX19" s="383"/>
      <c r="WDY19" s="383"/>
      <c r="WDZ19" s="383"/>
      <c r="WEA19" s="383"/>
      <c r="WEB19" s="383"/>
      <c r="WEC19" s="383"/>
      <c r="WED19" s="383"/>
      <c r="WEE19" s="383"/>
      <c r="WEF19" s="383"/>
      <c r="WEG19" s="383"/>
      <c r="WEH19" s="383"/>
      <c r="WEI19" s="383"/>
      <c r="WEJ19" s="383"/>
      <c r="WEK19" s="383"/>
      <c r="WEL19" s="383"/>
      <c r="WEM19" s="383"/>
      <c r="WEN19" s="383"/>
      <c r="WEO19" s="383"/>
      <c r="WEP19" s="383"/>
      <c r="WEQ19" s="383"/>
      <c r="WER19" s="383"/>
      <c r="WES19" s="383"/>
      <c r="WET19" s="383"/>
      <c r="WEU19" s="383"/>
      <c r="WEV19" s="383"/>
      <c r="WEW19" s="383"/>
      <c r="WEX19" s="383"/>
      <c r="WEY19" s="383"/>
      <c r="WEZ19" s="383"/>
      <c r="WFA19" s="383"/>
      <c r="WFB19" s="383"/>
      <c r="WFC19" s="383"/>
      <c r="WFD19" s="383"/>
      <c r="WFE19" s="383"/>
      <c r="WFF19" s="383"/>
      <c r="WFG19" s="383"/>
      <c r="WFH19" s="383"/>
      <c r="WFI19" s="383"/>
      <c r="WFJ19" s="383"/>
      <c r="WFK19" s="383"/>
      <c r="WFL19" s="383"/>
      <c r="WFM19" s="383"/>
      <c r="WFN19" s="383"/>
      <c r="WFO19" s="383"/>
      <c r="WFP19" s="383"/>
      <c r="WFQ19" s="383"/>
      <c r="WFR19" s="383"/>
      <c r="WFS19" s="383"/>
      <c r="WFT19" s="383"/>
      <c r="WFU19" s="383"/>
      <c r="WFV19" s="383"/>
      <c r="WFW19" s="383"/>
      <c r="WFX19" s="383"/>
      <c r="WFY19" s="383"/>
      <c r="WFZ19" s="383"/>
      <c r="WGA19" s="383"/>
      <c r="WGB19" s="383"/>
      <c r="WGC19" s="383"/>
      <c r="WGD19" s="383"/>
      <c r="WGE19" s="383"/>
      <c r="WGF19" s="383"/>
      <c r="WGG19" s="383"/>
      <c r="WGH19" s="383"/>
      <c r="WGI19" s="383"/>
      <c r="WGJ19" s="383"/>
      <c r="WGK19" s="383"/>
      <c r="WGL19" s="383"/>
      <c r="WGM19" s="383"/>
      <c r="WGN19" s="383"/>
      <c r="WGO19" s="383"/>
      <c r="WGP19" s="383"/>
      <c r="WGQ19" s="383"/>
      <c r="WGR19" s="383"/>
      <c r="WGS19" s="383"/>
      <c r="WGT19" s="383"/>
      <c r="WGU19" s="383"/>
      <c r="WGV19" s="383"/>
      <c r="WGW19" s="383"/>
      <c r="WGX19" s="383"/>
      <c r="WGY19" s="383"/>
      <c r="WGZ19" s="383"/>
      <c r="WHA19" s="383"/>
      <c r="WHB19" s="383"/>
      <c r="WHC19" s="383"/>
      <c r="WHD19" s="383"/>
      <c r="WHE19" s="383"/>
      <c r="WHF19" s="383"/>
      <c r="WHG19" s="383"/>
      <c r="WHH19" s="383"/>
      <c r="WHI19" s="383"/>
      <c r="WHJ19" s="383"/>
      <c r="WHK19" s="383"/>
      <c r="WHL19" s="383"/>
      <c r="WHM19" s="383"/>
      <c r="WHN19" s="383"/>
      <c r="WHO19" s="383"/>
      <c r="WHP19" s="383"/>
      <c r="WHQ19" s="383"/>
      <c r="WHR19" s="383"/>
      <c r="WHS19" s="383"/>
      <c r="WHT19" s="383"/>
      <c r="WHU19" s="383"/>
      <c r="WHV19" s="383"/>
      <c r="WHW19" s="383"/>
      <c r="WHX19" s="383"/>
      <c r="WHY19" s="383"/>
      <c r="WHZ19" s="383"/>
      <c r="WIA19" s="383"/>
      <c r="WIB19" s="383"/>
      <c r="WIC19" s="383"/>
      <c r="WID19" s="383"/>
      <c r="WIE19" s="383"/>
      <c r="WIF19" s="383"/>
      <c r="WIG19" s="383"/>
      <c r="WIH19" s="383"/>
      <c r="WII19" s="383"/>
      <c r="WIJ19" s="383"/>
      <c r="WIK19" s="383"/>
      <c r="WIL19" s="383"/>
      <c r="WIM19" s="383"/>
      <c r="WIN19" s="383"/>
      <c r="WIO19" s="383"/>
      <c r="WIP19" s="383"/>
      <c r="WIQ19" s="383"/>
      <c r="WIR19" s="383"/>
      <c r="WIS19" s="383"/>
      <c r="WIT19" s="383"/>
      <c r="WIU19" s="383"/>
      <c r="WIV19" s="383"/>
      <c r="WIW19" s="383"/>
      <c r="WIX19" s="383"/>
      <c r="WIY19" s="383"/>
      <c r="WIZ19" s="383"/>
      <c r="WJA19" s="383"/>
      <c r="WJB19" s="383"/>
      <c r="WJC19" s="383"/>
      <c r="WJD19" s="383"/>
      <c r="WJE19" s="383"/>
      <c r="WJF19" s="383"/>
      <c r="WJG19" s="383"/>
      <c r="WJH19" s="383"/>
      <c r="WJI19" s="383"/>
      <c r="WJJ19" s="383"/>
      <c r="WJK19" s="383"/>
      <c r="WJL19" s="383"/>
      <c r="WJM19" s="383"/>
      <c r="WJN19" s="383"/>
      <c r="WJO19" s="383"/>
      <c r="WJP19" s="383"/>
      <c r="WJQ19" s="383"/>
      <c r="WJR19" s="383"/>
      <c r="WJS19" s="383"/>
      <c r="WJT19" s="383"/>
      <c r="WJU19" s="383"/>
      <c r="WJV19" s="383"/>
      <c r="WJW19" s="383"/>
      <c r="WJX19" s="383"/>
      <c r="WJY19" s="383"/>
      <c r="WJZ19" s="383"/>
      <c r="WKA19" s="383"/>
      <c r="WKB19" s="383"/>
      <c r="WKC19" s="383"/>
      <c r="WKD19" s="383"/>
      <c r="WKE19" s="383"/>
      <c r="WKF19" s="383"/>
      <c r="WKG19" s="383"/>
      <c r="WKH19" s="383"/>
      <c r="WKI19" s="383"/>
      <c r="WKJ19" s="383"/>
      <c r="WKK19" s="383"/>
      <c r="WKL19" s="383"/>
      <c r="WKM19" s="383"/>
      <c r="WKN19" s="383"/>
      <c r="WKO19" s="383"/>
      <c r="WKP19" s="383"/>
      <c r="WKQ19" s="383"/>
      <c r="WKR19" s="383"/>
      <c r="WKS19" s="383"/>
      <c r="WKT19" s="383"/>
      <c r="WKU19" s="383"/>
      <c r="WKV19" s="383"/>
      <c r="WKW19" s="383"/>
      <c r="WKX19" s="383"/>
      <c r="WKY19" s="383"/>
      <c r="WKZ19" s="383"/>
      <c r="WLA19" s="383"/>
      <c r="WLB19" s="383"/>
      <c r="WLC19" s="383"/>
      <c r="WLD19" s="383"/>
      <c r="WLE19" s="383"/>
      <c r="WLF19" s="383"/>
      <c r="WLG19" s="383"/>
      <c r="WLH19" s="383"/>
      <c r="WLI19" s="383"/>
      <c r="WLJ19" s="383"/>
      <c r="WLK19" s="383"/>
      <c r="WLL19" s="383"/>
      <c r="WLM19" s="383"/>
      <c r="WLN19" s="383"/>
      <c r="WLO19" s="383"/>
      <c r="WLP19" s="383"/>
      <c r="WLQ19" s="383"/>
      <c r="WLR19" s="383"/>
      <c r="WLS19" s="383"/>
      <c r="WLT19" s="383"/>
      <c r="WLU19" s="383"/>
      <c r="WLV19" s="383"/>
      <c r="WLW19" s="383"/>
      <c r="WLX19" s="383"/>
      <c r="WLY19" s="383"/>
      <c r="WLZ19" s="383"/>
      <c r="WMA19" s="383"/>
      <c r="WMB19" s="383"/>
      <c r="WMC19" s="383"/>
      <c r="WMD19" s="383"/>
      <c r="WME19" s="383"/>
      <c r="WMF19" s="383"/>
      <c r="WMG19" s="383"/>
      <c r="WMH19" s="383"/>
      <c r="WMI19" s="383"/>
      <c r="WMJ19" s="383"/>
      <c r="WMK19" s="383"/>
      <c r="WML19" s="383"/>
      <c r="WMM19" s="383"/>
      <c r="WMN19" s="383"/>
      <c r="WMO19" s="383"/>
      <c r="WMP19" s="383"/>
      <c r="WMQ19" s="383"/>
      <c r="WMR19" s="383"/>
      <c r="WMS19" s="383"/>
      <c r="WMT19" s="383"/>
      <c r="WMU19" s="383"/>
      <c r="WMV19" s="383"/>
      <c r="WMW19" s="383"/>
      <c r="WMX19" s="383"/>
      <c r="WMY19" s="383"/>
      <c r="WMZ19" s="383"/>
      <c r="WNA19" s="383"/>
      <c r="WNB19" s="383"/>
      <c r="WNC19" s="383"/>
      <c r="WND19" s="383"/>
      <c r="WNE19" s="383"/>
      <c r="WNF19" s="383"/>
      <c r="WNG19" s="383"/>
      <c r="WNH19" s="383"/>
      <c r="WNI19" s="383"/>
      <c r="WNJ19" s="383"/>
      <c r="WNK19" s="383"/>
      <c r="WNL19" s="383"/>
      <c r="WNM19" s="383"/>
      <c r="WNN19" s="383"/>
      <c r="WNO19" s="383"/>
      <c r="WNP19" s="383"/>
      <c r="WNQ19" s="383"/>
      <c r="WNR19" s="383"/>
      <c r="WNS19" s="383"/>
      <c r="WNT19" s="383"/>
      <c r="WNU19" s="383"/>
      <c r="WNV19" s="383"/>
      <c r="WNW19" s="383"/>
      <c r="WNX19" s="383"/>
      <c r="WNY19" s="383"/>
      <c r="WNZ19" s="383"/>
      <c r="WOA19" s="383"/>
      <c r="WOB19" s="383"/>
      <c r="WOC19" s="383"/>
      <c r="WOD19" s="383"/>
      <c r="WOE19" s="383"/>
      <c r="WOF19" s="383"/>
      <c r="WOG19" s="383"/>
      <c r="WOH19" s="383"/>
      <c r="WOI19" s="383"/>
      <c r="WOJ19" s="383"/>
      <c r="WOK19" s="383"/>
      <c r="WOL19" s="383"/>
      <c r="WOM19" s="383"/>
      <c r="WON19" s="383"/>
      <c r="WOO19" s="383"/>
      <c r="WOP19" s="383"/>
      <c r="WOQ19" s="383"/>
      <c r="WOR19" s="383"/>
      <c r="WOS19" s="383"/>
      <c r="WOT19" s="383"/>
      <c r="WOU19" s="383"/>
      <c r="WOV19" s="383"/>
      <c r="WOW19" s="383"/>
      <c r="WOX19" s="383"/>
      <c r="WOY19" s="383"/>
      <c r="WOZ19" s="383"/>
      <c r="WPA19" s="383"/>
      <c r="WPB19" s="383"/>
      <c r="WPC19" s="383"/>
      <c r="WPD19" s="383"/>
      <c r="WPE19" s="383"/>
      <c r="WPF19" s="383"/>
      <c r="WPG19" s="383"/>
      <c r="WPH19" s="383"/>
      <c r="WPI19" s="383"/>
      <c r="WPJ19" s="383"/>
      <c r="WPK19" s="383"/>
      <c r="WPL19" s="383"/>
      <c r="WPM19" s="383"/>
      <c r="WPN19" s="383"/>
      <c r="WPO19" s="383"/>
      <c r="WPP19" s="383"/>
      <c r="WPQ19" s="383"/>
      <c r="WPR19" s="383"/>
      <c r="WPS19" s="383"/>
      <c r="WPT19" s="383"/>
      <c r="WPU19" s="383"/>
      <c r="WPV19" s="383"/>
      <c r="WPW19" s="383"/>
      <c r="WPX19" s="383"/>
      <c r="WPY19" s="383"/>
      <c r="WPZ19" s="383"/>
      <c r="WQA19" s="383"/>
      <c r="WQB19" s="383"/>
      <c r="WQC19" s="383"/>
      <c r="WQD19" s="383"/>
      <c r="WQE19" s="383"/>
      <c r="WQF19" s="383"/>
      <c r="WQG19" s="383"/>
      <c r="WQH19" s="383"/>
      <c r="WQI19" s="383"/>
      <c r="WQJ19" s="383"/>
      <c r="WQK19" s="383"/>
      <c r="WQL19" s="383"/>
      <c r="WQM19" s="383"/>
      <c r="WQN19" s="383"/>
      <c r="WQO19" s="383"/>
      <c r="WQP19" s="383"/>
      <c r="WQQ19" s="383"/>
      <c r="WQR19" s="383"/>
      <c r="WQS19" s="383"/>
      <c r="WQT19" s="383"/>
      <c r="WQU19" s="383"/>
      <c r="WQV19" s="383"/>
      <c r="WQW19" s="383"/>
      <c r="WQX19" s="383"/>
      <c r="WQY19" s="383"/>
      <c r="WQZ19" s="383"/>
      <c r="WRA19" s="383"/>
      <c r="WRB19" s="383"/>
      <c r="WRC19" s="383"/>
      <c r="WRD19" s="383"/>
      <c r="WRE19" s="383"/>
      <c r="WRF19" s="383"/>
      <c r="WRG19" s="383"/>
      <c r="WRH19" s="383"/>
      <c r="WRI19" s="383"/>
      <c r="WRJ19" s="383"/>
      <c r="WRK19" s="383"/>
      <c r="WRL19" s="383"/>
      <c r="WRM19" s="383"/>
      <c r="WRN19" s="383"/>
      <c r="WRO19" s="383"/>
      <c r="WRP19" s="383"/>
      <c r="WRQ19" s="383"/>
      <c r="WRR19" s="383"/>
      <c r="WRS19" s="383"/>
      <c r="WRT19" s="383"/>
      <c r="WRU19" s="383"/>
      <c r="WRV19" s="383"/>
      <c r="WRW19" s="383"/>
      <c r="WRX19" s="383"/>
      <c r="WRY19" s="383"/>
      <c r="WRZ19" s="383"/>
      <c r="WSA19" s="383"/>
      <c r="WSB19" s="383"/>
      <c r="WSC19" s="383"/>
      <c r="WSD19" s="383"/>
      <c r="WSE19" s="383"/>
      <c r="WSF19" s="383"/>
      <c r="WSG19" s="383"/>
      <c r="WSH19" s="383"/>
      <c r="WSI19" s="383"/>
      <c r="WSJ19" s="383"/>
      <c r="WSK19" s="383"/>
      <c r="WSL19" s="383"/>
      <c r="WSM19" s="383"/>
      <c r="WSN19" s="383"/>
      <c r="WSO19" s="383"/>
      <c r="WSP19" s="383"/>
      <c r="WSQ19" s="383"/>
      <c r="WSR19" s="383"/>
      <c r="WSS19" s="383"/>
      <c r="WST19" s="383"/>
      <c r="WSU19" s="383"/>
      <c r="WSV19" s="383"/>
      <c r="WSW19" s="383"/>
      <c r="WSX19" s="383"/>
      <c r="WSY19" s="383"/>
      <c r="WSZ19" s="383"/>
      <c r="WTA19" s="383"/>
      <c r="WTB19" s="383"/>
      <c r="WTC19" s="383"/>
      <c r="WTD19" s="383"/>
      <c r="WTE19" s="383"/>
      <c r="WTF19" s="383"/>
      <c r="WTG19" s="383"/>
      <c r="WTH19" s="383"/>
      <c r="WTI19" s="383"/>
      <c r="WTJ19" s="383"/>
      <c r="WTK19" s="383"/>
      <c r="WTL19" s="383"/>
      <c r="WTM19" s="383"/>
      <c r="WTN19" s="383"/>
      <c r="WTO19" s="383"/>
      <c r="WTP19" s="383"/>
      <c r="WTQ19" s="383"/>
      <c r="WTR19" s="383"/>
      <c r="WTS19" s="383"/>
      <c r="WTT19" s="383"/>
      <c r="WTU19" s="383"/>
      <c r="WTV19" s="383"/>
      <c r="WTW19" s="383"/>
      <c r="WTX19" s="383"/>
      <c r="WTY19" s="383"/>
      <c r="WTZ19" s="383"/>
      <c r="WUA19" s="383"/>
      <c r="WUB19" s="383"/>
      <c r="WUC19" s="383"/>
      <c r="WUD19" s="383"/>
      <c r="WUE19" s="383"/>
      <c r="WUF19" s="383"/>
      <c r="WUG19" s="383"/>
      <c r="WUH19" s="383"/>
      <c r="WUI19" s="383"/>
      <c r="WUJ19" s="383"/>
      <c r="WUK19" s="383"/>
      <c r="WUL19" s="383"/>
      <c r="WUM19" s="383"/>
      <c r="WUN19" s="383"/>
      <c r="WUO19" s="383"/>
      <c r="WUP19" s="383"/>
      <c r="WUQ19" s="383"/>
      <c r="WUR19" s="383"/>
      <c r="WUS19" s="383"/>
      <c r="WUT19" s="383"/>
      <c r="WUU19" s="383"/>
      <c r="WUV19" s="383"/>
      <c r="WUW19" s="383"/>
      <c r="WUX19" s="383"/>
      <c r="WUY19" s="383"/>
      <c r="WUZ19" s="383"/>
      <c r="WVA19" s="383"/>
      <c r="WVB19" s="383"/>
      <c r="WVC19" s="383"/>
      <c r="WVD19" s="383"/>
      <c r="WVE19" s="383"/>
      <c r="WVF19" s="383"/>
      <c r="WVG19" s="383"/>
      <c r="WVH19" s="383"/>
      <c r="WVI19" s="383"/>
      <c r="WVJ19" s="383"/>
      <c r="WVK19" s="383"/>
      <c r="WVL19" s="383"/>
      <c r="WVM19" s="383"/>
      <c r="WVN19" s="383"/>
      <c r="WVO19" s="383"/>
      <c r="WVP19" s="383"/>
      <c r="WVQ19" s="383"/>
      <c r="WVR19" s="383"/>
      <c r="WVS19" s="383"/>
      <c r="WVT19" s="383"/>
      <c r="WVU19" s="383"/>
      <c r="WVV19" s="383"/>
      <c r="WVW19" s="383"/>
      <c r="WVX19" s="383"/>
      <c r="WVY19" s="383"/>
      <c r="WVZ19" s="383"/>
      <c r="WWA19" s="383"/>
      <c r="WWB19" s="383"/>
      <c r="WWC19" s="383"/>
      <c r="WWD19" s="383"/>
      <c r="WWE19" s="383"/>
      <c r="WWF19" s="383"/>
      <c r="WWG19" s="383"/>
      <c r="WWH19" s="383"/>
      <c r="WWI19" s="383"/>
      <c r="WWJ19" s="383"/>
      <c r="WWK19" s="383"/>
      <c r="WWL19" s="383"/>
      <c r="WWM19" s="383"/>
      <c r="WWN19" s="383"/>
      <c r="WWO19" s="383"/>
      <c r="WWP19" s="383"/>
      <c r="WWQ19" s="383"/>
      <c r="WWR19" s="383"/>
      <c r="WWS19" s="383"/>
      <c r="WWT19" s="383"/>
      <c r="WWU19" s="383"/>
      <c r="WWV19" s="383"/>
      <c r="WWW19" s="383"/>
      <c r="WWX19" s="383"/>
      <c r="WWY19" s="383"/>
      <c r="WWZ19" s="383"/>
      <c r="WXA19" s="383"/>
      <c r="WXB19" s="383"/>
      <c r="WXC19" s="383"/>
      <c r="WXD19" s="383"/>
      <c r="WXE19" s="383"/>
      <c r="WXF19" s="383"/>
      <c r="WXG19" s="383"/>
      <c r="WXH19" s="383"/>
      <c r="WXI19" s="383"/>
      <c r="WXJ19" s="383"/>
      <c r="WXK19" s="383"/>
      <c r="WXL19" s="383"/>
      <c r="WXM19" s="383"/>
      <c r="WXN19" s="383"/>
      <c r="WXO19" s="383"/>
      <c r="WXP19" s="383"/>
      <c r="WXQ19" s="383"/>
      <c r="WXR19" s="383"/>
      <c r="WXS19" s="383"/>
      <c r="WXT19" s="383"/>
      <c r="WXU19" s="383"/>
      <c r="WXV19" s="383"/>
      <c r="WXW19" s="383"/>
      <c r="WXX19" s="383"/>
      <c r="WXY19" s="383"/>
      <c r="WXZ19" s="383"/>
      <c r="WYA19" s="383"/>
      <c r="WYB19" s="383"/>
      <c r="WYC19" s="383"/>
      <c r="WYD19" s="383"/>
      <c r="WYE19" s="383"/>
      <c r="WYF19" s="383"/>
      <c r="WYG19" s="383"/>
      <c r="WYH19" s="383"/>
      <c r="WYI19" s="383"/>
      <c r="WYJ19" s="383"/>
      <c r="WYK19" s="383"/>
      <c r="WYL19" s="383"/>
      <c r="WYM19" s="383"/>
      <c r="WYN19" s="383"/>
      <c r="WYO19" s="383"/>
      <c r="WYP19" s="383"/>
      <c r="WYQ19" s="383"/>
      <c r="WYR19" s="383"/>
      <c r="WYS19" s="383"/>
      <c r="WYT19" s="383"/>
      <c r="WYU19" s="383"/>
      <c r="WYV19" s="383"/>
      <c r="WYW19" s="383"/>
      <c r="WYX19" s="383"/>
      <c r="WYY19" s="383"/>
      <c r="WYZ19" s="383"/>
      <c r="WZA19" s="383"/>
      <c r="WZB19" s="383"/>
      <c r="WZC19" s="383"/>
      <c r="WZD19" s="383"/>
      <c r="WZE19" s="383"/>
      <c r="WZF19" s="383"/>
      <c r="WZG19" s="383"/>
      <c r="WZH19" s="383"/>
      <c r="WZI19" s="383"/>
      <c r="WZJ19" s="383"/>
      <c r="WZK19" s="383"/>
      <c r="WZL19" s="383"/>
      <c r="WZM19" s="383"/>
      <c r="WZN19" s="383"/>
      <c r="WZO19" s="383"/>
      <c r="WZP19" s="383"/>
      <c r="WZQ19" s="383"/>
      <c r="WZR19" s="383"/>
      <c r="WZS19" s="383"/>
      <c r="WZT19" s="383"/>
      <c r="WZU19" s="383"/>
      <c r="WZV19" s="383"/>
      <c r="WZW19" s="383"/>
      <c r="WZX19" s="383"/>
      <c r="WZY19" s="383"/>
      <c r="WZZ19" s="383"/>
      <c r="XAA19" s="383"/>
      <c r="XAB19" s="383"/>
      <c r="XAC19" s="383"/>
      <c r="XAD19" s="383"/>
      <c r="XAE19" s="383"/>
      <c r="XAF19" s="383"/>
      <c r="XAG19" s="383"/>
      <c r="XAH19" s="383"/>
      <c r="XAI19" s="383"/>
      <c r="XAJ19" s="383"/>
      <c r="XAK19" s="383"/>
      <c r="XAL19" s="383"/>
      <c r="XAM19" s="383"/>
      <c r="XAN19" s="383"/>
      <c r="XAO19" s="383"/>
      <c r="XAP19" s="383"/>
      <c r="XAQ19" s="383"/>
      <c r="XAR19" s="383"/>
      <c r="XAS19" s="383"/>
      <c r="XAT19" s="383"/>
      <c r="XAU19" s="383"/>
      <c r="XAV19" s="383"/>
      <c r="XAW19" s="383"/>
      <c r="XAX19" s="383"/>
      <c r="XAY19" s="383"/>
      <c r="XAZ19" s="383"/>
      <c r="XBA19" s="383"/>
      <c r="XBB19" s="383"/>
      <c r="XBC19" s="383"/>
      <c r="XBD19" s="383"/>
      <c r="XBE19" s="383"/>
      <c r="XBF19" s="383"/>
      <c r="XBG19" s="383"/>
      <c r="XBH19" s="383"/>
      <c r="XBI19" s="383"/>
      <c r="XBJ19" s="383"/>
      <c r="XBK19" s="383"/>
      <c r="XBL19" s="383"/>
      <c r="XBM19" s="383"/>
      <c r="XBN19" s="383"/>
      <c r="XBO19" s="383"/>
      <c r="XBP19" s="383"/>
      <c r="XBQ19" s="383"/>
      <c r="XBR19" s="383"/>
      <c r="XBS19" s="383"/>
      <c r="XBT19" s="383"/>
      <c r="XBU19" s="383"/>
      <c r="XBV19" s="383"/>
      <c r="XBW19" s="383"/>
      <c r="XBX19" s="383"/>
      <c r="XBY19" s="383"/>
      <c r="XBZ19" s="383"/>
      <c r="XCA19" s="383"/>
      <c r="XCB19" s="383"/>
      <c r="XCC19" s="383"/>
      <c r="XCD19" s="383"/>
      <c r="XCE19" s="383"/>
      <c r="XCF19" s="383"/>
      <c r="XCG19" s="383"/>
      <c r="XCH19" s="383"/>
      <c r="XCI19" s="383"/>
      <c r="XCJ19" s="383"/>
      <c r="XCK19" s="383"/>
      <c r="XCL19" s="383"/>
      <c r="XCM19" s="383"/>
      <c r="XCN19" s="383"/>
      <c r="XCO19" s="383"/>
      <c r="XCP19" s="383"/>
      <c r="XCQ19" s="383"/>
      <c r="XCR19" s="383"/>
      <c r="XCS19" s="383"/>
      <c r="XCT19" s="383"/>
      <c r="XCU19" s="383"/>
      <c r="XCV19" s="383"/>
      <c r="XCW19" s="383"/>
      <c r="XCX19" s="383"/>
      <c r="XCY19" s="383"/>
      <c r="XCZ19" s="383"/>
      <c r="XDA19" s="383"/>
      <c r="XDB19" s="383"/>
      <c r="XDC19" s="383"/>
      <c r="XDD19" s="383"/>
      <c r="XDE19" s="383"/>
      <c r="XDF19" s="383"/>
      <c r="XDG19" s="383"/>
      <c r="XDH19" s="383"/>
      <c r="XDI19" s="383"/>
      <c r="XDJ19" s="383"/>
      <c r="XDK19" s="383"/>
      <c r="XDL19" s="383"/>
      <c r="XDM19" s="383"/>
      <c r="XDN19" s="383"/>
      <c r="XDO19" s="383"/>
      <c r="XDP19" s="383"/>
      <c r="XDQ19" s="383"/>
      <c r="XDR19" s="383"/>
      <c r="XDS19" s="383"/>
      <c r="XDT19" s="383"/>
      <c r="XDU19" s="383"/>
      <c r="XDV19" s="383"/>
      <c r="XDW19" s="383"/>
      <c r="XDX19" s="383"/>
      <c r="XDY19" s="383"/>
      <c r="XDZ19" s="383"/>
      <c r="XEA19" s="383"/>
      <c r="XEB19" s="383"/>
      <c r="XEC19" s="383"/>
      <c r="XED19" s="383"/>
      <c r="XEE19" s="383"/>
      <c r="XEF19" s="383"/>
      <c r="XEG19" s="383"/>
      <c r="XEH19" s="383"/>
      <c r="XEI19" s="383"/>
      <c r="XEJ19" s="383"/>
      <c r="XEK19" s="383"/>
      <c r="XEL19" s="383"/>
      <c r="XEM19" s="383"/>
      <c r="XEN19" s="383"/>
      <c r="XEO19" s="383"/>
      <c r="XEP19" s="383"/>
      <c r="XEQ19" s="383"/>
      <c r="XER19" s="383"/>
      <c r="XES19" s="383"/>
      <c r="XET19" s="383"/>
      <c r="XEU19" s="383"/>
      <c r="XEV19" s="383"/>
      <c r="XEW19" s="383"/>
      <c r="XEX19" s="383"/>
      <c r="XEY19" s="383"/>
      <c r="XEZ19" s="383"/>
      <c r="XFA19" s="383"/>
      <c r="XFB19" s="383"/>
      <c r="XFC19" s="383"/>
      <c r="XFD19" s="383"/>
    </row>
    <row r="20" spans="1:16384" s="222" customFormat="1" ht="35.5" customHeight="1" x14ac:dyDescent="0.35">
      <c r="A20" s="397" t="s">
        <v>361</v>
      </c>
      <c r="B20" s="397"/>
      <c r="C20" s="397"/>
      <c r="D20" s="397"/>
      <c r="E20" s="397"/>
      <c r="F20" s="397"/>
      <c r="G20" s="397"/>
      <c r="H20" s="397"/>
      <c r="I20" s="397"/>
      <c r="J20" s="397"/>
      <c r="K20" s="397"/>
      <c r="L20" s="397"/>
      <c r="M20" s="397"/>
      <c r="N20" s="397"/>
      <c r="O20" s="397"/>
      <c r="P20" s="397"/>
      <c r="Q20" s="397"/>
    </row>
    <row r="21" spans="1:16384" s="222" customFormat="1" ht="14.5" customHeight="1" x14ac:dyDescent="0.35">
      <c r="A21" s="383" t="s">
        <v>362</v>
      </c>
      <c r="B21" s="383"/>
      <c r="C21" s="383"/>
      <c r="D21" s="383"/>
      <c r="E21" s="383"/>
      <c r="F21" s="383"/>
      <c r="G21" s="383"/>
      <c r="H21" s="383"/>
      <c r="I21" s="383"/>
      <c r="J21" s="383"/>
      <c r="K21" s="383"/>
    </row>
    <row r="22" spans="1:16384" s="222" customFormat="1" ht="14.5" customHeight="1" x14ac:dyDescent="0.35">
      <c r="A22" s="383" t="s">
        <v>364</v>
      </c>
      <c r="B22" s="383"/>
      <c r="C22" s="383"/>
      <c r="D22" s="383"/>
      <c r="E22" s="383"/>
      <c r="F22" s="383"/>
      <c r="G22" s="383"/>
      <c r="H22" s="383"/>
      <c r="I22" s="383"/>
      <c r="J22" s="383"/>
      <c r="K22" s="383"/>
    </row>
    <row r="23" spans="1:16384" s="222" customFormat="1" ht="14.5" customHeight="1" x14ac:dyDescent="0.35">
      <c r="A23" s="383" t="s">
        <v>363</v>
      </c>
      <c r="B23" s="383"/>
      <c r="C23" s="383"/>
      <c r="D23" s="383"/>
      <c r="E23" s="383"/>
      <c r="F23" s="383"/>
      <c r="G23" s="383"/>
      <c r="H23" s="383"/>
      <c r="I23" s="383"/>
      <c r="J23" s="383"/>
      <c r="K23" s="383"/>
    </row>
    <row r="24" spans="1:16384" s="222" customFormat="1" ht="14.5" customHeight="1" x14ac:dyDescent="0.35">
      <c r="A24" s="383" t="s">
        <v>365</v>
      </c>
      <c r="B24" s="383"/>
      <c r="C24" s="383"/>
      <c r="D24" s="383"/>
      <c r="E24" s="383"/>
      <c r="F24" s="383"/>
      <c r="G24" s="383"/>
      <c r="H24" s="383"/>
      <c r="I24" s="383"/>
      <c r="J24" s="383"/>
      <c r="K24" s="383"/>
    </row>
    <row r="25" spans="1:16384" s="222" customFormat="1" ht="14.5" customHeight="1" x14ac:dyDescent="0.35">
      <c r="A25" s="383" t="s">
        <v>366</v>
      </c>
      <c r="B25" s="383"/>
      <c r="C25" s="383"/>
      <c r="D25" s="383"/>
      <c r="E25" s="383"/>
      <c r="F25" s="383"/>
      <c r="G25" s="383"/>
      <c r="H25" s="383"/>
      <c r="I25" s="383"/>
      <c r="J25" s="383"/>
      <c r="K25" s="383"/>
    </row>
    <row r="26" spans="1:16384" s="181" customFormat="1" ht="50.5" customHeight="1" x14ac:dyDescent="0.35">
      <c r="A26" s="397" t="s">
        <v>367</v>
      </c>
      <c r="B26" s="397"/>
      <c r="C26" s="397"/>
      <c r="D26" s="397"/>
      <c r="E26" s="397"/>
      <c r="F26" s="397"/>
      <c r="G26" s="397"/>
      <c r="H26" s="397"/>
      <c r="I26" s="397"/>
      <c r="J26" s="397"/>
      <c r="K26" s="397"/>
      <c r="L26" s="397"/>
      <c r="M26" s="397"/>
      <c r="N26" s="397"/>
      <c r="O26" s="397"/>
      <c r="P26" s="397"/>
      <c r="Q26" s="397"/>
    </row>
    <row r="27" spans="1:16384" s="181" customFormat="1" ht="14.5" customHeight="1" x14ac:dyDescent="0.35">
      <c r="A27" s="383" t="s">
        <v>368</v>
      </c>
      <c r="B27" s="383"/>
      <c r="C27" s="383"/>
      <c r="D27" s="383"/>
      <c r="E27" s="383"/>
      <c r="F27" s="383"/>
      <c r="G27" s="383"/>
      <c r="H27" s="383"/>
      <c r="I27" s="383"/>
      <c r="J27" s="383"/>
      <c r="K27" s="383"/>
    </row>
    <row r="28" spans="1:16384" s="181" customFormat="1" ht="14.5" customHeight="1" x14ac:dyDescent="0.35">
      <c r="A28" s="383" t="s">
        <v>369</v>
      </c>
      <c r="B28" s="383"/>
      <c r="C28" s="383"/>
      <c r="D28" s="383"/>
      <c r="E28" s="383"/>
      <c r="F28" s="383"/>
      <c r="G28" s="383"/>
      <c r="H28" s="383"/>
      <c r="I28" s="383"/>
      <c r="J28" s="383"/>
      <c r="K28" s="383"/>
    </row>
    <row r="29" spans="1:16384" s="181" customFormat="1" ht="14.5" customHeight="1" x14ac:dyDescent="0.35">
      <c r="A29" s="383" t="s">
        <v>370</v>
      </c>
      <c r="B29" s="383"/>
      <c r="C29" s="383"/>
      <c r="D29" s="383"/>
      <c r="E29" s="383"/>
      <c r="F29" s="383"/>
      <c r="G29" s="383"/>
      <c r="H29" s="383"/>
      <c r="I29" s="383"/>
      <c r="J29" s="383"/>
      <c r="K29" s="383"/>
    </row>
    <row r="30" spans="1:16384" s="181" customFormat="1" ht="14.5" customHeight="1" x14ac:dyDescent="0.35">
      <c r="A30" s="383" t="s">
        <v>371</v>
      </c>
      <c r="B30" s="383"/>
      <c r="C30" s="383"/>
      <c r="D30" s="383"/>
      <c r="E30" s="383"/>
      <c r="F30" s="383"/>
      <c r="G30" s="383"/>
      <c r="H30" s="383"/>
      <c r="I30" s="383"/>
      <c r="J30" s="383"/>
      <c r="K30" s="383"/>
    </row>
    <row r="31" spans="1:16384" s="181" customFormat="1" ht="15.5" x14ac:dyDescent="0.35">
      <c r="A31" s="195" t="s">
        <v>59</v>
      </c>
    </row>
    <row r="32" spans="1:16384" s="181" customFormat="1" ht="15.5" x14ac:dyDescent="0.35">
      <c r="A32" s="181" t="s">
        <v>372</v>
      </c>
    </row>
    <row r="33" spans="1:14" s="181" customFormat="1" ht="15.5" x14ac:dyDescent="0.35">
      <c r="A33" s="227" t="s">
        <v>373</v>
      </c>
    </row>
    <row r="34" spans="1:14" s="181" customFormat="1" ht="15.5" x14ac:dyDescent="0.35">
      <c r="A34" s="202" t="s">
        <v>374</v>
      </c>
    </row>
    <row r="35" spans="1:14" s="181" customFormat="1" ht="15.5" x14ac:dyDescent="0.35">
      <c r="A35" s="202" t="s">
        <v>375</v>
      </c>
    </row>
    <row r="36" spans="1:14" s="181" customFormat="1" ht="15.5" x14ac:dyDescent="0.35">
      <c r="A36" s="202" t="s">
        <v>376</v>
      </c>
    </row>
    <row r="37" spans="1:14" s="181" customFormat="1" ht="15.5" x14ac:dyDescent="0.35">
      <c r="A37" s="202" t="s">
        <v>377</v>
      </c>
    </row>
    <row r="38" spans="1:14" s="181" customFormat="1" ht="5.5" customHeight="1" x14ac:dyDescent="0.35">
      <c r="A38" s="203"/>
    </row>
    <row r="39" spans="1:14" s="181" customFormat="1" ht="32.15" customHeight="1" x14ac:dyDescent="0.35">
      <c r="A39" s="394" t="s">
        <v>378</v>
      </c>
      <c r="B39" s="394"/>
      <c r="C39" s="394"/>
      <c r="D39" s="394"/>
      <c r="E39" s="394"/>
      <c r="F39" s="394"/>
      <c r="G39" s="394"/>
      <c r="H39" s="394"/>
      <c r="I39" s="394"/>
      <c r="J39" s="394"/>
      <c r="K39" s="394"/>
      <c r="L39" s="394"/>
      <c r="M39" s="394"/>
      <c r="N39" s="394"/>
    </row>
    <row r="40" spans="1:14" s="222" customFormat="1" ht="15.5" x14ac:dyDescent="0.35">
      <c r="A40" s="227" t="s">
        <v>254</v>
      </c>
    </row>
    <row r="41" spans="1:14" s="222" customFormat="1" ht="15.5" x14ac:dyDescent="0.35">
      <c r="A41" s="223" t="s">
        <v>255</v>
      </c>
    </row>
    <row r="42" spans="1:14" s="222" customFormat="1" ht="15.5" x14ac:dyDescent="0.35">
      <c r="A42" s="223" t="s">
        <v>256</v>
      </c>
    </row>
    <row r="43" spans="1:14" s="222" customFormat="1" ht="15.5" x14ac:dyDescent="0.35">
      <c r="A43" s="223" t="s">
        <v>257</v>
      </c>
    </row>
    <row r="44" spans="1:14" s="222" customFormat="1" ht="14.15" customHeight="1" x14ac:dyDescent="0.35">
      <c r="A44" s="274"/>
      <c r="B44" s="274"/>
      <c r="C44" s="274"/>
      <c r="D44" s="274"/>
      <c r="E44" s="274"/>
      <c r="F44" s="274"/>
      <c r="G44" s="274"/>
      <c r="H44" s="274"/>
      <c r="I44" s="274"/>
      <c r="J44" s="274"/>
      <c r="K44" s="274"/>
      <c r="L44" s="274"/>
      <c r="M44" s="274"/>
      <c r="N44" s="274"/>
    </row>
    <row r="45" spans="1:14" ht="14.15" customHeight="1" x14ac:dyDescent="0.35">
      <c r="A45" s="179"/>
    </row>
    <row r="46" spans="1:14" ht="14.15" customHeight="1" x14ac:dyDescent="0.35">
      <c r="A46" s="179"/>
    </row>
    <row r="47" spans="1:14" ht="14.15" customHeight="1" x14ac:dyDescent="0.35">
      <c r="A47" s="179"/>
    </row>
    <row r="48" spans="1:14" ht="14.15" customHeight="1" x14ac:dyDescent="0.35">
      <c r="A48" s="179"/>
    </row>
  </sheetData>
  <sheetProtection algorithmName="SHA-512" hashValue="db5gfpog0nbwCazcdJzjkQJyOjxAozdUHxnyyyN70nIfr9BRI7R3b57Uw8K4jsqrOTeetVicqg0EUA61CdcqlA==" saltValue="2vidhQ/FdoQSqOjKqgrV1g==" spinCount="100000" sheet="1" objects="1" scenarios="1"/>
  <mergeCells count="5989">
    <mergeCell ref="A39:N39"/>
    <mergeCell ref="H7:O7"/>
    <mergeCell ref="H8:O8"/>
    <mergeCell ref="H9:O9"/>
    <mergeCell ref="H10:O10"/>
    <mergeCell ref="H11:O11"/>
    <mergeCell ref="H12:O12"/>
    <mergeCell ref="A29:K29"/>
    <mergeCell ref="A30:K30"/>
    <mergeCell ref="A22:K22"/>
    <mergeCell ref="A23:K23"/>
    <mergeCell ref="A24:K24"/>
    <mergeCell ref="A25:K25"/>
    <mergeCell ref="A20:Q20"/>
    <mergeCell ref="L16:V16"/>
    <mergeCell ref="A2:N2"/>
    <mergeCell ref="A14:K14"/>
    <mergeCell ref="A27:K27"/>
    <mergeCell ref="A28:K28"/>
    <mergeCell ref="A3:N3"/>
    <mergeCell ref="A5:N5"/>
    <mergeCell ref="A7:G7"/>
    <mergeCell ref="A8:G8"/>
    <mergeCell ref="A9:G9"/>
    <mergeCell ref="A10:G10"/>
    <mergeCell ref="A11:G11"/>
    <mergeCell ref="A12:G12"/>
    <mergeCell ref="A13:N13"/>
    <mergeCell ref="A26:Q26"/>
    <mergeCell ref="EC16:EM16"/>
    <mergeCell ref="EN16:EX16"/>
    <mergeCell ref="EY16:FI16"/>
    <mergeCell ref="FJ16:FT16"/>
    <mergeCell ref="FU16:GE16"/>
    <mergeCell ref="BZ16:CJ16"/>
    <mergeCell ref="CK16:CU16"/>
    <mergeCell ref="CV16:DF16"/>
    <mergeCell ref="DG16:DQ16"/>
    <mergeCell ref="DR16:EB16"/>
    <mergeCell ref="W16:AG16"/>
    <mergeCell ref="AH16:AR16"/>
    <mergeCell ref="AS16:BC16"/>
    <mergeCell ref="BD16:BN16"/>
    <mergeCell ref="BO16:BY16"/>
    <mergeCell ref="A16:K16"/>
    <mergeCell ref="A21:K21"/>
    <mergeCell ref="EN17:EX17"/>
    <mergeCell ref="EY17:FI17"/>
    <mergeCell ref="FJ17:FT17"/>
    <mergeCell ref="FU17:GE17"/>
    <mergeCell ref="A18:K18"/>
    <mergeCell ref="L18:V18"/>
    <mergeCell ref="W18:AG18"/>
    <mergeCell ref="AH18:AR18"/>
    <mergeCell ref="AS18:BC18"/>
    <mergeCell ref="BD18:BN18"/>
    <mergeCell ref="BO18:BY18"/>
    <mergeCell ref="BZ18:CJ18"/>
    <mergeCell ref="CK18:CU18"/>
    <mergeCell ref="CV18:DF18"/>
    <mergeCell ref="DG18:DQ18"/>
    <mergeCell ref="MO16:MY16"/>
    <mergeCell ref="MZ16:NJ16"/>
    <mergeCell ref="NK16:NU16"/>
    <mergeCell ref="NV16:OF16"/>
    <mergeCell ref="OG16:OQ16"/>
    <mergeCell ref="KL16:KV16"/>
    <mergeCell ref="KW16:LG16"/>
    <mergeCell ref="LH16:LR16"/>
    <mergeCell ref="LS16:MC16"/>
    <mergeCell ref="MD16:MN16"/>
    <mergeCell ref="II16:IS16"/>
    <mergeCell ref="IT16:JD16"/>
    <mergeCell ref="JE16:JO16"/>
    <mergeCell ref="JP16:JZ16"/>
    <mergeCell ref="KA16:KK16"/>
    <mergeCell ref="GF16:GP16"/>
    <mergeCell ref="GQ16:HA16"/>
    <mergeCell ref="HB16:HL16"/>
    <mergeCell ref="HM16:HW16"/>
    <mergeCell ref="HX16:IH16"/>
    <mergeCell ref="VA16:VK16"/>
    <mergeCell ref="VL16:VV16"/>
    <mergeCell ref="VW16:WG16"/>
    <mergeCell ref="WH16:WR16"/>
    <mergeCell ref="WS16:XC16"/>
    <mergeCell ref="SX16:TH16"/>
    <mergeCell ref="TI16:TS16"/>
    <mergeCell ref="TT16:UD16"/>
    <mergeCell ref="UE16:UO16"/>
    <mergeCell ref="UP16:UZ16"/>
    <mergeCell ref="QU16:RE16"/>
    <mergeCell ref="RF16:RP16"/>
    <mergeCell ref="RQ16:SA16"/>
    <mergeCell ref="SB16:SL16"/>
    <mergeCell ref="SM16:SW16"/>
    <mergeCell ref="OR16:PB16"/>
    <mergeCell ref="PC16:PM16"/>
    <mergeCell ref="PN16:PX16"/>
    <mergeCell ref="PY16:QI16"/>
    <mergeCell ref="QJ16:QT16"/>
    <mergeCell ref="ADM16:ADW16"/>
    <mergeCell ref="ADX16:AEH16"/>
    <mergeCell ref="AEI16:AES16"/>
    <mergeCell ref="AET16:AFD16"/>
    <mergeCell ref="AFE16:AFO16"/>
    <mergeCell ref="ABJ16:ABT16"/>
    <mergeCell ref="ABU16:ACE16"/>
    <mergeCell ref="ACF16:ACP16"/>
    <mergeCell ref="ACQ16:ADA16"/>
    <mergeCell ref="ADB16:ADL16"/>
    <mergeCell ref="ZG16:ZQ16"/>
    <mergeCell ref="ZR16:AAB16"/>
    <mergeCell ref="AAC16:AAM16"/>
    <mergeCell ref="AAN16:AAX16"/>
    <mergeCell ref="AAY16:ABI16"/>
    <mergeCell ref="XD16:XN16"/>
    <mergeCell ref="XO16:XY16"/>
    <mergeCell ref="XZ16:YJ16"/>
    <mergeCell ref="YK16:YU16"/>
    <mergeCell ref="YV16:ZF16"/>
    <mergeCell ref="ALY16:AMI16"/>
    <mergeCell ref="AMJ16:AMT16"/>
    <mergeCell ref="AMU16:ANE16"/>
    <mergeCell ref="ANF16:ANP16"/>
    <mergeCell ref="ANQ16:AOA16"/>
    <mergeCell ref="AJV16:AKF16"/>
    <mergeCell ref="AKG16:AKQ16"/>
    <mergeCell ref="AKR16:ALB16"/>
    <mergeCell ref="ALC16:ALM16"/>
    <mergeCell ref="ALN16:ALX16"/>
    <mergeCell ref="AHS16:AIC16"/>
    <mergeCell ref="AID16:AIN16"/>
    <mergeCell ref="AIO16:AIY16"/>
    <mergeCell ref="AIZ16:AJJ16"/>
    <mergeCell ref="AJK16:AJU16"/>
    <mergeCell ref="AFP16:AFZ16"/>
    <mergeCell ref="AGA16:AGK16"/>
    <mergeCell ref="AGL16:AGV16"/>
    <mergeCell ref="AGW16:AHG16"/>
    <mergeCell ref="AHH16:AHR16"/>
    <mergeCell ref="AUK16:AUU16"/>
    <mergeCell ref="AUV16:AVF16"/>
    <mergeCell ref="AVG16:AVQ16"/>
    <mergeCell ref="AVR16:AWB16"/>
    <mergeCell ref="AWC16:AWM16"/>
    <mergeCell ref="ASH16:ASR16"/>
    <mergeCell ref="ASS16:ATC16"/>
    <mergeCell ref="ATD16:ATN16"/>
    <mergeCell ref="ATO16:ATY16"/>
    <mergeCell ref="ATZ16:AUJ16"/>
    <mergeCell ref="AQE16:AQO16"/>
    <mergeCell ref="AQP16:AQZ16"/>
    <mergeCell ref="ARA16:ARK16"/>
    <mergeCell ref="ARL16:ARV16"/>
    <mergeCell ref="ARW16:ASG16"/>
    <mergeCell ref="AOB16:AOL16"/>
    <mergeCell ref="AOM16:AOW16"/>
    <mergeCell ref="AOX16:APH16"/>
    <mergeCell ref="API16:APS16"/>
    <mergeCell ref="APT16:AQD16"/>
    <mergeCell ref="BCW16:BDG16"/>
    <mergeCell ref="BDH16:BDR16"/>
    <mergeCell ref="BDS16:BEC16"/>
    <mergeCell ref="BED16:BEN16"/>
    <mergeCell ref="BEO16:BEY16"/>
    <mergeCell ref="BAT16:BBD16"/>
    <mergeCell ref="BBE16:BBO16"/>
    <mergeCell ref="BBP16:BBZ16"/>
    <mergeCell ref="BCA16:BCK16"/>
    <mergeCell ref="BCL16:BCV16"/>
    <mergeCell ref="AYQ16:AZA16"/>
    <mergeCell ref="AZB16:AZL16"/>
    <mergeCell ref="AZM16:AZW16"/>
    <mergeCell ref="AZX16:BAH16"/>
    <mergeCell ref="BAI16:BAS16"/>
    <mergeCell ref="AWN16:AWX16"/>
    <mergeCell ref="AWY16:AXI16"/>
    <mergeCell ref="AXJ16:AXT16"/>
    <mergeCell ref="AXU16:AYE16"/>
    <mergeCell ref="AYF16:AYP16"/>
    <mergeCell ref="BLI16:BLS16"/>
    <mergeCell ref="BLT16:BMD16"/>
    <mergeCell ref="BME16:BMO16"/>
    <mergeCell ref="BMP16:BMZ16"/>
    <mergeCell ref="BNA16:BNK16"/>
    <mergeCell ref="BJF16:BJP16"/>
    <mergeCell ref="BJQ16:BKA16"/>
    <mergeCell ref="BKB16:BKL16"/>
    <mergeCell ref="BKM16:BKW16"/>
    <mergeCell ref="BKX16:BLH16"/>
    <mergeCell ref="BHC16:BHM16"/>
    <mergeCell ref="BHN16:BHX16"/>
    <mergeCell ref="BHY16:BII16"/>
    <mergeCell ref="BIJ16:BIT16"/>
    <mergeCell ref="BIU16:BJE16"/>
    <mergeCell ref="BEZ16:BFJ16"/>
    <mergeCell ref="BFK16:BFU16"/>
    <mergeCell ref="BFV16:BGF16"/>
    <mergeCell ref="BGG16:BGQ16"/>
    <mergeCell ref="BGR16:BHB16"/>
    <mergeCell ref="BTU16:BUE16"/>
    <mergeCell ref="BUF16:BUP16"/>
    <mergeCell ref="BUQ16:BVA16"/>
    <mergeCell ref="BVB16:BVL16"/>
    <mergeCell ref="BVM16:BVW16"/>
    <mergeCell ref="BRR16:BSB16"/>
    <mergeCell ref="BSC16:BSM16"/>
    <mergeCell ref="BSN16:BSX16"/>
    <mergeCell ref="BSY16:BTI16"/>
    <mergeCell ref="BTJ16:BTT16"/>
    <mergeCell ref="BPO16:BPY16"/>
    <mergeCell ref="BPZ16:BQJ16"/>
    <mergeCell ref="BQK16:BQU16"/>
    <mergeCell ref="BQV16:BRF16"/>
    <mergeCell ref="BRG16:BRQ16"/>
    <mergeCell ref="BNL16:BNV16"/>
    <mergeCell ref="BNW16:BOG16"/>
    <mergeCell ref="BOH16:BOR16"/>
    <mergeCell ref="BOS16:BPC16"/>
    <mergeCell ref="BPD16:BPN16"/>
    <mergeCell ref="CCG16:CCQ16"/>
    <mergeCell ref="CCR16:CDB16"/>
    <mergeCell ref="CDC16:CDM16"/>
    <mergeCell ref="CDN16:CDX16"/>
    <mergeCell ref="CDY16:CEI16"/>
    <mergeCell ref="CAD16:CAN16"/>
    <mergeCell ref="CAO16:CAY16"/>
    <mergeCell ref="CAZ16:CBJ16"/>
    <mergeCell ref="CBK16:CBU16"/>
    <mergeCell ref="CBV16:CCF16"/>
    <mergeCell ref="BYA16:BYK16"/>
    <mergeCell ref="BYL16:BYV16"/>
    <mergeCell ref="BYW16:BZG16"/>
    <mergeCell ref="BZH16:BZR16"/>
    <mergeCell ref="BZS16:CAC16"/>
    <mergeCell ref="BVX16:BWH16"/>
    <mergeCell ref="BWI16:BWS16"/>
    <mergeCell ref="BWT16:BXD16"/>
    <mergeCell ref="BXE16:BXO16"/>
    <mergeCell ref="BXP16:BXZ16"/>
    <mergeCell ref="CKS16:CLC16"/>
    <mergeCell ref="CLD16:CLN16"/>
    <mergeCell ref="CLO16:CLY16"/>
    <mergeCell ref="CLZ16:CMJ16"/>
    <mergeCell ref="CMK16:CMU16"/>
    <mergeCell ref="CIP16:CIZ16"/>
    <mergeCell ref="CJA16:CJK16"/>
    <mergeCell ref="CJL16:CJV16"/>
    <mergeCell ref="CJW16:CKG16"/>
    <mergeCell ref="CKH16:CKR16"/>
    <mergeCell ref="CGM16:CGW16"/>
    <mergeCell ref="CGX16:CHH16"/>
    <mergeCell ref="CHI16:CHS16"/>
    <mergeCell ref="CHT16:CID16"/>
    <mergeCell ref="CIE16:CIO16"/>
    <mergeCell ref="CEJ16:CET16"/>
    <mergeCell ref="CEU16:CFE16"/>
    <mergeCell ref="CFF16:CFP16"/>
    <mergeCell ref="CFQ16:CGA16"/>
    <mergeCell ref="CGB16:CGL16"/>
    <mergeCell ref="CTE16:CTO16"/>
    <mergeCell ref="CTP16:CTZ16"/>
    <mergeCell ref="CUA16:CUK16"/>
    <mergeCell ref="CUL16:CUV16"/>
    <mergeCell ref="CUW16:CVG16"/>
    <mergeCell ref="CRB16:CRL16"/>
    <mergeCell ref="CRM16:CRW16"/>
    <mergeCell ref="CRX16:CSH16"/>
    <mergeCell ref="CSI16:CSS16"/>
    <mergeCell ref="CST16:CTD16"/>
    <mergeCell ref="COY16:CPI16"/>
    <mergeCell ref="CPJ16:CPT16"/>
    <mergeCell ref="CPU16:CQE16"/>
    <mergeCell ref="CQF16:CQP16"/>
    <mergeCell ref="CQQ16:CRA16"/>
    <mergeCell ref="CMV16:CNF16"/>
    <mergeCell ref="CNG16:CNQ16"/>
    <mergeCell ref="CNR16:COB16"/>
    <mergeCell ref="COC16:COM16"/>
    <mergeCell ref="CON16:COX16"/>
    <mergeCell ref="DBQ16:DCA16"/>
    <mergeCell ref="DCB16:DCL16"/>
    <mergeCell ref="DCM16:DCW16"/>
    <mergeCell ref="DCX16:DDH16"/>
    <mergeCell ref="DDI16:DDS16"/>
    <mergeCell ref="CZN16:CZX16"/>
    <mergeCell ref="CZY16:DAI16"/>
    <mergeCell ref="DAJ16:DAT16"/>
    <mergeCell ref="DAU16:DBE16"/>
    <mergeCell ref="DBF16:DBP16"/>
    <mergeCell ref="CXK16:CXU16"/>
    <mergeCell ref="CXV16:CYF16"/>
    <mergeCell ref="CYG16:CYQ16"/>
    <mergeCell ref="CYR16:CZB16"/>
    <mergeCell ref="CZC16:CZM16"/>
    <mergeCell ref="CVH16:CVR16"/>
    <mergeCell ref="CVS16:CWC16"/>
    <mergeCell ref="CWD16:CWN16"/>
    <mergeCell ref="CWO16:CWY16"/>
    <mergeCell ref="CWZ16:CXJ16"/>
    <mergeCell ref="DKC16:DKM16"/>
    <mergeCell ref="DKN16:DKX16"/>
    <mergeCell ref="DKY16:DLI16"/>
    <mergeCell ref="DLJ16:DLT16"/>
    <mergeCell ref="DLU16:DME16"/>
    <mergeCell ref="DHZ16:DIJ16"/>
    <mergeCell ref="DIK16:DIU16"/>
    <mergeCell ref="DIV16:DJF16"/>
    <mergeCell ref="DJG16:DJQ16"/>
    <mergeCell ref="DJR16:DKB16"/>
    <mergeCell ref="DFW16:DGG16"/>
    <mergeCell ref="DGH16:DGR16"/>
    <mergeCell ref="DGS16:DHC16"/>
    <mergeCell ref="DHD16:DHN16"/>
    <mergeCell ref="DHO16:DHY16"/>
    <mergeCell ref="DDT16:DED16"/>
    <mergeCell ref="DEE16:DEO16"/>
    <mergeCell ref="DEP16:DEZ16"/>
    <mergeCell ref="DFA16:DFK16"/>
    <mergeCell ref="DFL16:DFV16"/>
    <mergeCell ref="DSO16:DSY16"/>
    <mergeCell ref="DSZ16:DTJ16"/>
    <mergeCell ref="DTK16:DTU16"/>
    <mergeCell ref="DTV16:DUF16"/>
    <mergeCell ref="DUG16:DUQ16"/>
    <mergeCell ref="DQL16:DQV16"/>
    <mergeCell ref="DQW16:DRG16"/>
    <mergeCell ref="DRH16:DRR16"/>
    <mergeCell ref="DRS16:DSC16"/>
    <mergeCell ref="DSD16:DSN16"/>
    <mergeCell ref="DOI16:DOS16"/>
    <mergeCell ref="DOT16:DPD16"/>
    <mergeCell ref="DPE16:DPO16"/>
    <mergeCell ref="DPP16:DPZ16"/>
    <mergeCell ref="DQA16:DQK16"/>
    <mergeCell ref="DMF16:DMP16"/>
    <mergeCell ref="DMQ16:DNA16"/>
    <mergeCell ref="DNB16:DNL16"/>
    <mergeCell ref="DNM16:DNW16"/>
    <mergeCell ref="DNX16:DOH16"/>
    <mergeCell ref="EBA16:EBK16"/>
    <mergeCell ref="EBL16:EBV16"/>
    <mergeCell ref="EBW16:ECG16"/>
    <mergeCell ref="ECH16:ECR16"/>
    <mergeCell ref="ECS16:EDC16"/>
    <mergeCell ref="DYX16:DZH16"/>
    <mergeCell ref="DZI16:DZS16"/>
    <mergeCell ref="DZT16:EAD16"/>
    <mergeCell ref="EAE16:EAO16"/>
    <mergeCell ref="EAP16:EAZ16"/>
    <mergeCell ref="DWU16:DXE16"/>
    <mergeCell ref="DXF16:DXP16"/>
    <mergeCell ref="DXQ16:DYA16"/>
    <mergeCell ref="DYB16:DYL16"/>
    <mergeCell ref="DYM16:DYW16"/>
    <mergeCell ref="DUR16:DVB16"/>
    <mergeCell ref="DVC16:DVM16"/>
    <mergeCell ref="DVN16:DVX16"/>
    <mergeCell ref="DVY16:DWI16"/>
    <mergeCell ref="DWJ16:DWT16"/>
    <mergeCell ref="EJM16:EJW16"/>
    <mergeCell ref="EJX16:EKH16"/>
    <mergeCell ref="EKI16:EKS16"/>
    <mergeCell ref="EKT16:ELD16"/>
    <mergeCell ref="ELE16:ELO16"/>
    <mergeCell ref="EHJ16:EHT16"/>
    <mergeCell ref="EHU16:EIE16"/>
    <mergeCell ref="EIF16:EIP16"/>
    <mergeCell ref="EIQ16:EJA16"/>
    <mergeCell ref="EJB16:EJL16"/>
    <mergeCell ref="EFG16:EFQ16"/>
    <mergeCell ref="EFR16:EGB16"/>
    <mergeCell ref="EGC16:EGM16"/>
    <mergeCell ref="EGN16:EGX16"/>
    <mergeCell ref="EGY16:EHI16"/>
    <mergeCell ref="EDD16:EDN16"/>
    <mergeCell ref="EDO16:EDY16"/>
    <mergeCell ref="EDZ16:EEJ16"/>
    <mergeCell ref="EEK16:EEU16"/>
    <mergeCell ref="EEV16:EFF16"/>
    <mergeCell ref="ERY16:ESI16"/>
    <mergeCell ref="ESJ16:EST16"/>
    <mergeCell ref="ESU16:ETE16"/>
    <mergeCell ref="ETF16:ETP16"/>
    <mergeCell ref="ETQ16:EUA16"/>
    <mergeCell ref="EPV16:EQF16"/>
    <mergeCell ref="EQG16:EQQ16"/>
    <mergeCell ref="EQR16:ERB16"/>
    <mergeCell ref="ERC16:ERM16"/>
    <mergeCell ref="ERN16:ERX16"/>
    <mergeCell ref="ENS16:EOC16"/>
    <mergeCell ref="EOD16:EON16"/>
    <mergeCell ref="EOO16:EOY16"/>
    <mergeCell ref="EOZ16:EPJ16"/>
    <mergeCell ref="EPK16:EPU16"/>
    <mergeCell ref="ELP16:ELZ16"/>
    <mergeCell ref="EMA16:EMK16"/>
    <mergeCell ref="EML16:EMV16"/>
    <mergeCell ref="EMW16:ENG16"/>
    <mergeCell ref="ENH16:ENR16"/>
    <mergeCell ref="FAK16:FAU16"/>
    <mergeCell ref="FAV16:FBF16"/>
    <mergeCell ref="FBG16:FBQ16"/>
    <mergeCell ref="FBR16:FCB16"/>
    <mergeCell ref="FCC16:FCM16"/>
    <mergeCell ref="EYH16:EYR16"/>
    <mergeCell ref="EYS16:EZC16"/>
    <mergeCell ref="EZD16:EZN16"/>
    <mergeCell ref="EZO16:EZY16"/>
    <mergeCell ref="EZZ16:FAJ16"/>
    <mergeCell ref="EWE16:EWO16"/>
    <mergeCell ref="EWP16:EWZ16"/>
    <mergeCell ref="EXA16:EXK16"/>
    <mergeCell ref="EXL16:EXV16"/>
    <mergeCell ref="EXW16:EYG16"/>
    <mergeCell ref="EUB16:EUL16"/>
    <mergeCell ref="EUM16:EUW16"/>
    <mergeCell ref="EUX16:EVH16"/>
    <mergeCell ref="EVI16:EVS16"/>
    <mergeCell ref="EVT16:EWD16"/>
    <mergeCell ref="FIW16:FJG16"/>
    <mergeCell ref="FJH16:FJR16"/>
    <mergeCell ref="FJS16:FKC16"/>
    <mergeCell ref="FKD16:FKN16"/>
    <mergeCell ref="FKO16:FKY16"/>
    <mergeCell ref="FGT16:FHD16"/>
    <mergeCell ref="FHE16:FHO16"/>
    <mergeCell ref="FHP16:FHZ16"/>
    <mergeCell ref="FIA16:FIK16"/>
    <mergeCell ref="FIL16:FIV16"/>
    <mergeCell ref="FEQ16:FFA16"/>
    <mergeCell ref="FFB16:FFL16"/>
    <mergeCell ref="FFM16:FFW16"/>
    <mergeCell ref="FFX16:FGH16"/>
    <mergeCell ref="FGI16:FGS16"/>
    <mergeCell ref="FCN16:FCX16"/>
    <mergeCell ref="FCY16:FDI16"/>
    <mergeCell ref="FDJ16:FDT16"/>
    <mergeCell ref="FDU16:FEE16"/>
    <mergeCell ref="FEF16:FEP16"/>
    <mergeCell ref="FRI16:FRS16"/>
    <mergeCell ref="FRT16:FSD16"/>
    <mergeCell ref="FSE16:FSO16"/>
    <mergeCell ref="FSP16:FSZ16"/>
    <mergeCell ref="FTA16:FTK16"/>
    <mergeCell ref="FPF16:FPP16"/>
    <mergeCell ref="FPQ16:FQA16"/>
    <mergeCell ref="FQB16:FQL16"/>
    <mergeCell ref="FQM16:FQW16"/>
    <mergeCell ref="FQX16:FRH16"/>
    <mergeCell ref="FNC16:FNM16"/>
    <mergeCell ref="FNN16:FNX16"/>
    <mergeCell ref="FNY16:FOI16"/>
    <mergeCell ref="FOJ16:FOT16"/>
    <mergeCell ref="FOU16:FPE16"/>
    <mergeCell ref="FKZ16:FLJ16"/>
    <mergeCell ref="FLK16:FLU16"/>
    <mergeCell ref="FLV16:FMF16"/>
    <mergeCell ref="FMG16:FMQ16"/>
    <mergeCell ref="FMR16:FNB16"/>
    <mergeCell ref="FZU16:GAE16"/>
    <mergeCell ref="GAF16:GAP16"/>
    <mergeCell ref="GAQ16:GBA16"/>
    <mergeCell ref="GBB16:GBL16"/>
    <mergeCell ref="GBM16:GBW16"/>
    <mergeCell ref="FXR16:FYB16"/>
    <mergeCell ref="FYC16:FYM16"/>
    <mergeCell ref="FYN16:FYX16"/>
    <mergeCell ref="FYY16:FZI16"/>
    <mergeCell ref="FZJ16:FZT16"/>
    <mergeCell ref="FVO16:FVY16"/>
    <mergeCell ref="FVZ16:FWJ16"/>
    <mergeCell ref="FWK16:FWU16"/>
    <mergeCell ref="FWV16:FXF16"/>
    <mergeCell ref="FXG16:FXQ16"/>
    <mergeCell ref="FTL16:FTV16"/>
    <mergeCell ref="FTW16:FUG16"/>
    <mergeCell ref="FUH16:FUR16"/>
    <mergeCell ref="FUS16:FVC16"/>
    <mergeCell ref="FVD16:FVN16"/>
    <mergeCell ref="GIG16:GIQ16"/>
    <mergeCell ref="GIR16:GJB16"/>
    <mergeCell ref="GJC16:GJM16"/>
    <mergeCell ref="GJN16:GJX16"/>
    <mergeCell ref="GJY16:GKI16"/>
    <mergeCell ref="GGD16:GGN16"/>
    <mergeCell ref="GGO16:GGY16"/>
    <mergeCell ref="GGZ16:GHJ16"/>
    <mergeCell ref="GHK16:GHU16"/>
    <mergeCell ref="GHV16:GIF16"/>
    <mergeCell ref="GEA16:GEK16"/>
    <mergeCell ref="GEL16:GEV16"/>
    <mergeCell ref="GEW16:GFG16"/>
    <mergeCell ref="GFH16:GFR16"/>
    <mergeCell ref="GFS16:GGC16"/>
    <mergeCell ref="GBX16:GCH16"/>
    <mergeCell ref="GCI16:GCS16"/>
    <mergeCell ref="GCT16:GDD16"/>
    <mergeCell ref="GDE16:GDO16"/>
    <mergeCell ref="GDP16:GDZ16"/>
    <mergeCell ref="GQS16:GRC16"/>
    <mergeCell ref="GRD16:GRN16"/>
    <mergeCell ref="GRO16:GRY16"/>
    <mergeCell ref="GRZ16:GSJ16"/>
    <mergeCell ref="GSK16:GSU16"/>
    <mergeCell ref="GOP16:GOZ16"/>
    <mergeCell ref="GPA16:GPK16"/>
    <mergeCell ref="GPL16:GPV16"/>
    <mergeCell ref="GPW16:GQG16"/>
    <mergeCell ref="GQH16:GQR16"/>
    <mergeCell ref="GMM16:GMW16"/>
    <mergeCell ref="GMX16:GNH16"/>
    <mergeCell ref="GNI16:GNS16"/>
    <mergeCell ref="GNT16:GOD16"/>
    <mergeCell ref="GOE16:GOO16"/>
    <mergeCell ref="GKJ16:GKT16"/>
    <mergeCell ref="GKU16:GLE16"/>
    <mergeCell ref="GLF16:GLP16"/>
    <mergeCell ref="GLQ16:GMA16"/>
    <mergeCell ref="GMB16:GML16"/>
    <mergeCell ref="GZE16:GZO16"/>
    <mergeCell ref="GZP16:GZZ16"/>
    <mergeCell ref="HAA16:HAK16"/>
    <mergeCell ref="HAL16:HAV16"/>
    <mergeCell ref="HAW16:HBG16"/>
    <mergeCell ref="GXB16:GXL16"/>
    <mergeCell ref="GXM16:GXW16"/>
    <mergeCell ref="GXX16:GYH16"/>
    <mergeCell ref="GYI16:GYS16"/>
    <mergeCell ref="GYT16:GZD16"/>
    <mergeCell ref="GUY16:GVI16"/>
    <mergeCell ref="GVJ16:GVT16"/>
    <mergeCell ref="GVU16:GWE16"/>
    <mergeCell ref="GWF16:GWP16"/>
    <mergeCell ref="GWQ16:GXA16"/>
    <mergeCell ref="GSV16:GTF16"/>
    <mergeCell ref="GTG16:GTQ16"/>
    <mergeCell ref="GTR16:GUB16"/>
    <mergeCell ref="GUC16:GUM16"/>
    <mergeCell ref="GUN16:GUX16"/>
    <mergeCell ref="HHQ16:HIA16"/>
    <mergeCell ref="HIB16:HIL16"/>
    <mergeCell ref="HIM16:HIW16"/>
    <mergeCell ref="HIX16:HJH16"/>
    <mergeCell ref="HJI16:HJS16"/>
    <mergeCell ref="HFN16:HFX16"/>
    <mergeCell ref="HFY16:HGI16"/>
    <mergeCell ref="HGJ16:HGT16"/>
    <mergeCell ref="HGU16:HHE16"/>
    <mergeCell ref="HHF16:HHP16"/>
    <mergeCell ref="HDK16:HDU16"/>
    <mergeCell ref="HDV16:HEF16"/>
    <mergeCell ref="HEG16:HEQ16"/>
    <mergeCell ref="HER16:HFB16"/>
    <mergeCell ref="HFC16:HFM16"/>
    <mergeCell ref="HBH16:HBR16"/>
    <mergeCell ref="HBS16:HCC16"/>
    <mergeCell ref="HCD16:HCN16"/>
    <mergeCell ref="HCO16:HCY16"/>
    <mergeCell ref="HCZ16:HDJ16"/>
    <mergeCell ref="HQC16:HQM16"/>
    <mergeCell ref="HQN16:HQX16"/>
    <mergeCell ref="HQY16:HRI16"/>
    <mergeCell ref="HRJ16:HRT16"/>
    <mergeCell ref="HRU16:HSE16"/>
    <mergeCell ref="HNZ16:HOJ16"/>
    <mergeCell ref="HOK16:HOU16"/>
    <mergeCell ref="HOV16:HPF16"/>
    <mergeCell ref="HPG16:HPQ16"/>
    <mergeCell ref="HPR16:HQB16"/>
    <mergeCell ref="HLW16:HMG16"/>
    <mergeCell ref="HMH16:HMR16"/>
    <mergeCell ref="HMS16:HNC16"/>
    <mergeCell ref="HND16:HNN16"/>
    <mergeCell ref="HNO16:HNY16"/>
    <mergeCell ref="HJT16:HKD16"/>
    <mergeCell ref="HKE16:HKO16"/>
    <mergeCell ref="HKP16:HKZ16"/>
    <mergeCell ref="HLA16:HLK16"/>
    <mergeCell ref="HLL16:HLV16"/>
    <mergeCell ref="HYO16:HYY16"/>
    <mergeCell ref="HYZ16:HZJ16"/>
    <mergeCell ref="HZK16:HZU16"/>
    <mergeCell ref="HZV16:IAF16"/>
    <mergeCell ref="IAG16:IAQ16"/>
    <mergeCell ref="HWL16:HWV16"/>
    <mergeCell ref="HWW16:HXG16"/>
    <mergeCell ref="HXH16:HXR16"/>
    <mergeCell ref="HXS16:HYC16"/>
    <mergeCell ref="HYD16:HYN16"/>
    <mergeCell ref="HUI16:HUS16"/>
    <mergeCell ref="HUT16:HVD16"/>
    <mergeCell ref="HVE16:HVO16"/>
    <mergeCell ref="HVP16:HVZ16"/>
    <mergeCell ref="HWA16:HWK16"/>
    <mergeCell ref="HSF16:HSP16"/>
    <mergeCell ref="HSQ16:HTA16"/>
    <mergeCell ref="HTB16:HTL16"/>
    <mergeCell ref="HTM16:HTW16"/>
    <mergeCell ref="HTX16:HUH16"/>
    <mergeCell ref="IHA16:IHK16"/>
    <mergeCell ref="IHL16:IHV16"/>
    <mergeCell ref="IHW16:IIG16"/>
    <mergeCell ref="IIH16:IIR16"/>
    <mergeCell ref="IIS16:IJC16"/>
    <mergeCell ref="IEX16:IFH16"/>
    <mergeCell ref="IFI16:IFS16"/>
    <mergeCell ref="IFT16:IGD16"/>
    <mergeCell ref="IGE16:IGO16"/>
    <mergeCell ref="IGP16:IGZ16"/>
    <mergeCell ref="ICU16:IDE16"/>
    <mergeCell ref="IDF16:IDP16"/>
    <mergeCell ref="IDQ16:IEA16"/>
    <mergeCell ref="IEB16:IEL16"/>
    <mergeCell ref="IEM16:IEW16"/>
    <mergeCell ref="IAR16:IBB16"/>
    <mergeCell ref="IBC16:IBM16"/>
    <mergeCell ref="IBN16:IBX16"/>
    <mergeCell ref="IBY16:ICI16"/>
    <mergeCell ref="ICJ16:ICT16"/>
    <mergeCell ref="IPM16:IPW16"/>
    <mergeCell ref="IPX16:IQH16"/>
    <mergeCell ref="IQI16:IQS16"/>
    <mergeCell ref="IQT16:IRD16"/>
    <mergeCell ref="IRE16:IRO16"/>
    <mergeCell ref="INJ16:INT16"/>
    <mergeCell ref="INU16:IOE16"/>
    <mergeCell ref="IOF16:IOP16"/>
    <mergeCell ref="IOQ16:IPA16"/>
    <mergeCell ref="IPB16:IPL16"/>
    <mergeCell ref="ILG16:ILQ16"/>
    <mergeCell ref="ILR16:IMB16"/>
    <mergeCell ref="IMC16:IMM16"/>
    <mergeCell ref="IMN16:IMX16"/>
    <mergeCell ref="IMY16:INI16"/>
    <mergeCell ref="IJD16:IJN16"/>
    <mergeCell ref="IJO16:IJY16"/>
    <mergeCell ref="IJZ16:IKJ16"/>
    <mergeCell ref="IKK16:IKU16"/>
    <mergeCell ref="IKV16:ILF16"/>
    <mergeCell ref="IXY16:IYI16"/>
    <mergeCell ref="IYJ16:IYT16"/>
    <mergeCell ref="IYU16:IZE16"/>
    <mergeCell ref="IZF16:IZP16"/>
    <mergeCell ref="IZQ16:JAA16"/>
    <mergeCell ref="IVV16:IWF16"/>
    <mergeCell ref="IWG16:IWQ16"/>
    <mergeCell ref="IWR16:IXB16"/>
    <mergeCell ref="IXC16:IXM16"/>
    <mergeCell ref="IXN16:IXX16"/>
    <mergeCell ref="ITS16:IUC16"/>
    <mergeCell ref="IUD16:IUN16"/>
    <mergeCell ref="IUO16:IUY16"/>
    <mergeCell ref="IUZ16:IVJ16"/>
    <mergeCell ref="IVK16:IVU16"/>
    <mergeCell ref="IRP16:IRZ16"/>
    <mergeCell ref="ISA16:ISK16"/>
    <mergeCell ref="ISL16:ISV16"/>
    <mergeCell ref="ISW16:ITG16"/>
    <mergeCell ref="ITH16:ITR16"/>
    <mergeCell ref="JGK16:JGU16"/>
    <mergeCell ref="JGV16:JHF16"/>
    <mergeCell ref="JHG16:JHQ16"/>
    <mergeCell ref="JHR16:JIB16"/>
    <mergeCell ref="JIC16:JIM16"/>
    <mergeCell ref="JEH16:JER16"/>
    <mergeCell ref="JES16:JFC16"/>
    <mergeCell ref="JFD16:JFN16"/>
    <mergeCell ref="JFO16:JFY16"/>
    <mergeCell ref="JFZ16:JGJ16"/>
    <mergeCell ref="JCE16:JCO16"/>
    <mergeCell ref="JCP16:JCZ16"/>
    <mergeCell ref="JDA16:JDK16"/>
    <mergeCell ref="JDL16:JDV16"/>
    <mergeCell ref="JDW16:JEG16"/>
    <mergeCell ref="JAB16:JAL16"/>
    <mergeCell ref="JAM16:JAW16"/>
    <mergeCell ref="JAX16:JBH16"/>
    <mergeCell ref="JBI16:JBS16"/>
    <mergeCell ref="JBT16:JCD16"/>
    <mergeCell ref="JOW16:JPG16"/>
    <mergeCell ref="JPH16:JPR16"/>
    <mergeCell ref="JPS16:JQC16"/>
    <mergeCell ref="JQD16:JQN16"/>
    <mergeCell ref="JQO16:JQY16"/>
    <mergeCell ref="JMT16:JND16"/>
    <mergeCell ref="JNE16:JNO16"/>
    <mergeCell ref="JNP16:JNZ16"/>
    <mergeCell ref="JOA16:JOK16"/>
    <mergeCell ref="JOL16:JOV16"/>
    <mergeCell ref="JKQ16:JLA16"/>
    <mergeCell ref="JLB16:JLL16"/>
    <mergeCell ref="JLM16:JLW16"/>
    <mergeCell ref="JLX16:JMH16"/>
    <mergeCell ref="JMI16:JMS16"/>
    <mergeCell ref="JIN16:JIX16"/>
    <mergeCell ref="JIY16:JJI16"/>
    <mergeCell ref="JJJ16:JJT16"/>
    <mergeCell ref="JJU16:JKE16"/>
    <mergeCell ref="JKF16:JKP16"/>
    <mergeCell ref="JXI16:JXS16"/>
    <mergeCell ref="JXT16:JYD16"/>
    <mergeCell ref="JYE16:JYO16"/>
    <mergeCell ref="JYP16:JYZ16"/>
    <mergeCell ref="JZA16:JZK16"/>
    <mergeCell ref="JVF16:JVP16"/>
    <mergeCell ref="JVQ16:JWA16"/>
    <mergeCell ref="JWB16:JWL16"/>
    <mergeCell ref="JWM16:JWW16"/>
    <mergeCell ref="JWX16:JXH16"/>
    <mergeCell ref="JTC16:JTM16"/>
    <mergeCell ref="JTN16:JTX16"/>
    <mergeCell ref="JTY16:JUI16"/>
    <mergeCell ref="JUJ16:JUT16"/>
    <mergeCell ref="JUU16:JVE16"/>
    <mergeCell ref="JQZ16:JRJ16"/>
    <mergeCell ref="JRK16:JRU16"/>
    <mergeCell ref="JRV16:JSF16"/>
    <mergeCell ref="JSG16:JSQ16"/>
    <mergeCell ref="JSR16:JTB16"/>
    <mergeCell ref="KFU16:KGE16"/>
    <mergeCell ref="KGF16:KGP16"/>
    <mergeCell ref="KGQ16:KHA16"/>
    <mergeCell ref="KHB16:KHL16"/>
    <mergeCell ref="KHM16:KHW16"/>
    <mergeCell ref="KDR16:KEB16"/>
    <mergeCell ref="KEC16:KEM16"/>
    <mergeCell ref="KEN16:KEX16"/>
    <mergeCell ref="KEY16:KFI16"/>
    <mergeCell ref="KFJ16:KFT16"/>
    <mergeCell ref="KBO16:KBY16"/>
    <mergeCell ref="KBZ16:KCJ16"/>
    <mergeCell ref="KCK16:KCU16"/>
    <mergeCell ref="KCV16:KDF16"/>
    <mergeCell ref="KDG16:KDQ16"/>
    <mergeCell ref="JZL16:JZV16"/>
    <mergeCell ref="JZW16:KAG16"/>
    <mergeCell ref="KAH16:KAR16"/>
    <mergeCell ref="KAS16:KBC16"/>
    <mergeCell ref="KBD16:KBN16"/>
    <mergeCell ref="KOG16:KOQ16"/>
    <mergeCell ref="KOR16:KPB16"/>
    <mergeCell ref="KPC16:KPM16"/>
    <mergeCell ref="KPN16:KPX16"/>
    <mergeCell ref="KPY16:KQI16"/>
    <mergeCell ref="KMD16:KMN16"/>
    <mergeCell ref="KMO16:KMY16"/>
    <mergeCell ref="KMZ16:KNJ16"/>
    <mergeCell ref="KNK16:KNU16"/>
    <mergeCell ref="KNV16:KOF16"/>
    <mergeCell ref="KKA16:KKK16"/>
    <mergeCell ref="KKL16:KKV16"/>
    <mergeCell ref="KKW16:KLG16"/>
    <mergeCell ref="KLH16:KLR16"/>
    <mergeCell ref="KLS16:KMC16"/>
    <mergeCell ref="KHX16:KIH16"/>
    <mergeCell ref="KII16:KIS16"/>
    <mergeCell ref="KIT16:KJD16"/>
    <mergeCell ref="KJE16:KJO16"/>
    <mergeCell ref="KJP16:KJZ16"/>
    <mergeCell ref="KWS16:KXC16"/>
    <mergeCell ref="KXD16:KXN16"/>
    <mergeCell ref="KXO16:KXY16"/>
    <mergeCell ref="KXZ16:KYJ16"/>
    <mergeCell ref="KYK16:KYU16"/>
    <mergeCell ref="KUP16:KUZ16"/>
    <mergeCell ref="KVA16:KVK16"/>
    <mergeCell ref="KVL16:KVV16"/>
    <mergeCell ref="KVW16:KWG16"/>
    <mergeCell ref="KWH16:KWR16"/>
    <mergeCell ref="KSM16:KSW16"/>
    <mergeCell ref="KSX16:KTH16"/>
    <mergeCell ref="KTI16:KTS16"/>
    <mergeCell ref="KTT16:KUD16"/>
    <mergeCell ref="KUE16:KUO16"/>
    <mergeCell ref="KQJ16:KQT16"/>
    <mergeCell ref="KQU16:KRE16"/>
    <mergeCell ref="KRF16:KRP16"/>
    <mergeCell ref="KRQ16:KSA16"/>
    <mergeCell ref="KSB16:KSL16"/>
    <mergeCell ref="LFE16:LFO16"/>
    <mergeCell ref="LFP16:LFZ16"/>
    <mergeCell ref="LGA16:LGK16"/>
    <mergeCell ref="LGL16:LGV16"/>
    <mergeCell ref="LGW16:LHG16"/>
    <mergeCell ref="LDB16:LDL16"/>
    <mergeCell ref="LDM16:LDW16"/>
    <mergeCell ref="LDX16:LEH16"/>
    <mergeCell ref="LEI16:LES16"/>
    <mergeCell ref="LET16:LFD16"/>
    <mergeCell ref="LAY16:LBI16"/>
    <mergeCell ref="LBJ16:LBT16"/>
    <mergeCell ref="LBU16:LCE16"/>
    <mergeCell ref="LCF16:LCP16"/>
    <mergeCell ref="LCQ16:LDA16"/>
    <mergeCell ref="KYV16:KZF16"/>
    <mergeCell ref="KZG16:KZQ16"/>
    <mergeCell ref="KZR16:LAB16"/>
    <mergeCell ref="LAC16:LAM16"/>
    <mergeCell ref="LAN16:LAX16"/>
    <mergeCell ref="LNQ16:LOA16"/>
    <mergeCell ref="LOB16:LOL16"/>
    <mergeCell ref="LOM16:LOW16"/>
    <mergeCell ref="LOX16:LPH16"/>
    <mergeCell ref="LPI16:LPS16"/>
    <mergeCell ref="LLN16:LLX16"/>
    <mergeCell ref="LLY16:LMI16"/>
    <mergeCell ref="LMJ16:LMT16"/>
    <mergeCell ref="LMU16:LNE16"/>
    <mergeCell ref="LNF16:LNP16"/>
    <mergeCell ref="LJK16:LJU16"/>
    <mergeCell ref="LJV16:LKF16"/>
    <mergeCell ref="LKG16:LKQ16"/>
    <mergeCell ref="LKR16:LLB16"/>
    <mergeCell ref="LLC16:LLM16"/>
    <mergeCell ref="LHH16:LHR16"/>
    <mergeCell ref="LHS16:LIC16"/>
    <mergeCell ref="LID16:LIN16"/>
    <mergeCell ref="LIO16:LIY16"/>
    <mergeCell ref="LIZ16:LJJ16"/>
    <mergeCell ref="LWC16:LWM16"/>
    <mergeCell ref="LWN16:LWX16"/>
    <mergeCell ref="LWY16:LXI16"/>
    <mergeCell ref="LXJ16:LXT16"/>
    <mergeCell ref="LXU16:LYE16"/>
    <mergeCell ref="LTZ16:LUJ16"/>
    <mergeCell ref="LUK16:LUU16"/>
    <mergeCell ref="LUV16:LVF16"/>
    <mergeCell ref="LVG16:LVQ16"/>
    <mergeCell ref="LVR16:LWB16"/>
    <mergeCell ref="LRW16:LSG16"/>
    <mergeCell ref="LSH16:LSR16"/>
    <mergeCell ref="LSS16:LTC16"/>
    <mergeCell ref="LTD16:LTN16"/>
    <mergeCell ref="LTO16:LTY16"/>
    <mergeCell ref="LPT16:LQD16"/>
    <mergeCell ref="LQE16:LQO16"/>
    <mergeCell ref="LQP16:LQZ16"/>
    <mergeCell ref="LRA16:LRK16"/>
    <mergeCell ref="LRL16:LRV16"/>
    <mergeCell ref="MEO16:MEY16"/>
    <mergeCell ref="MEZ16:MFJ16"/>
    <mergeCell ref="MFK16:MFU16"/>
    <mergeCell ref="MFV16:MGF16"/>
    <mergeCell ref="MGG16:MGQ16"/>
    <mergeCell ref="MCL16:MCV16"/>
    <mergeCell ref="MCW16:MDG16"/>
    <mergeCell ref="MDH16:MDR16"/>
    <mergeCell ref="MDS16:MEC16"/>
    <mergeCell ref="MED16:MEN16"/>
    <mergeCell ref="MAI16:MAS16"/>
    <mergeCell ref="MAT16:MBD16"/>
    <mergeCell ref="MBE16:MBO16"/>
    <mergeCell ref="MBP16:MBZ16"/>
    <mergeCell ref="MCA16:MCK16"/>
    <mergeCell ref="LYF16:LYP16"/>
    <mergeCell ref="LYQ16:LZA16"/>
    <mergeCell ref="LZB16:LZL16"/>
    <mergeCell ref="LZM16:LZW16"/>
    <mergeCell ref="LZX16:MAH16"/>
    <mergeCell ref="MNA16:MNK16"/>
    <mergeCell ref="MNL16:MNV16"/>
    <mergeCell ref="MNW16:MOG16"/>
    <mergeCell ref="MOH16:MOR16"/>
    <mergeCell ref="MOS16:MPC16"/>
    <mergeCell ref="MKX16:MLH16"/>
    <mergeCell ref="MLI16:MLS16"/>
    <mergeCell ref="MLT16:MMD16"/>
    <mergeCell ref="MME16:MMO16"/>
    <mergeCell ref="MMP16:MMZ16"/>
    <mergeCell ref="MIU16:MJE16"/>
    <mergeCell ref="MJF16:MJP16"/>
    <mergeCell ref="MJQ16:MKA16"/>
    <mergeCell ref="MKB16:MKL16"/>
    <mergeCell ref="MKM16:MKW16"/>
    <mergeCell ref="MGR16:MHB16"/>
    <mergeCell ref="MHC16:MHM16"/>
    <mergeCell ref="MHN16:MHX16"/>
    <mergeCell ref="MHY16:MII16"/>
    <mergeCell ref="MIJ16:MIT16"/>
    <mergeCell ref="MVM16:MVW16"/>
    <mergeCell ref="MVX16:MWH16"/>
    <mergeCell ref="MWI16:MWS16"/>
    <mergeCell ref="MWT16:MXD16"/>
    <mergeCell ref="MXE16:MXO16"/>
    <mergeCell ref="MTJ16:MTT16"/>
    <mergeCell ref="MTU16:MUE16"/>
    <mergeCell ref="MUF16:MUP16"/>
    <mergeCell ref="MUQ16:MVA16"/>
    <mergeCell ref="MVB16:MVL16"/>
    <mergeCell ref="MRG16:MRQ16"/>
    <mergeCell ref="MRR16:MSB16"/>
    <mergeCell ref="MSC16:MSM16"/>
    <mergeCell ref="MSN16:MSX16"/>
    <mergeCell ref="MSY16:MTI16"/>
    <mergeCell ref="MPD16:MPN16"/>
    <mergeCell ref="MPO16:MPY16"/>
    <mergeCell ref="MPZ16:MQJ16"/>
    <mergeCell ref="MQK16:MQU16"/>
    <mergeCell ref="MQV16:MRF16"/>
    <mergeCell ref="NDY16:NEI16"/>
    <mergeCell ref="NEJ16:NET16"/>
    <mergeCell ref="NEU16:NFE16"/>
    <mergeCell ref="NFF16:NFP16"/>
    <mergeCell ref="NFQ16:NGA16"/>
    <mergeCell ref="NBV16:NCF16"/>
    <mergeCell ref="NCG16:NCQ16"/>
    <mergeCell ref="NCR16:NDB16"/>
    <mergeCell ref="NDC16:NDM16"/>
    <mergeCell ref="NDN16:NDX16"/>
    <mergeCell ref="MZS16:NAC16"/>
    <mergeCell ref="NAD16:NAN16"/>
    <mergeCell ref="NAO16:NAY16"/>
    <mergeCell ref="NAZ16:NBJ16"/>
    <mergeCell ref="NBK16:NBU16"/>
    <mergeCell ref="MXP16:MXZ16"/>
    <mergeCell ref="MYA16:MYK16"/>
    <mergeCell ref="MYL16:MYV16"/>
    <mergeCell ref="MYW16:MZG16"/>
    <mergeCell ref="MZH16:MZR16"/>
    <mergeCell ref="NMK16:NMU16"/>
    <mergeCell ref="NMV16:NNF16"/>
    <mergeCell ref="NNG16:NNQ16"/>
    <mergeCell ref="NNR16:NOB16"/>
    <mergeCell ref="NOC16:NOM16"/>
    <mergeCell ref="NKH16:NKR16"/>
    <mergeCell ref="NKS16:NLC16"/>
    <mergeCell ref="NLD16:NLN16"/>
    <mergeCell ref="NLO16:NLY16"/>
    <mergeCell ref="NLZ16:NMJ16"/>
    <mergeCell ref="NIE16:NIO16"/>
    <mergeCell ref="NIP16:NIZ16"/>
    <mergeCell ref="NJA16:NJK16"/>
    <mergeCell ref="NJL16:NJV16"/>
    <mergeCell ref="NJW16:NKG16"/>
    <mergeCell ref="NGB16:NGL16"/>
    <mergeCell ref="NGM16:NGW16"/>
    <mergeCell ref="NGX16:NHH16"/>
    <mergeCell ref="NHI16:NHS16"/>
    <mergeCell ref="NHT16:NID16"/>
    <mergeCell ref="NUW16:NVG16"/>
    <mergeCell ref="NVH16:NVR16"/>
    <mergeCell ref="NVS16:NWC16"/>
    <mergeCell ref="NWD16:NWN16"/>
    <mergeCell ref="NWO16:NWY16"/>
    <mergeCell ref="NST16:NTD16"/>
    <mergeCell ref="NTE16:NTO16"/>
    <mergeCell ref="NTP16:NTZ16"/>
    <mergeCell ref="NUA16:NUK16"/>
    <mergeCell ref="NUL16:NUV16"/>
    <mergeCell ref="NQQ16:NRA16"/>
    <mergeCell ref="NRB16:NRL16"/>
    <mergeCell ref="NRM16:NRW16"/>
    <mergeCell ref="NRX16:NSH16"/>
    <mergeCell ref="NSI16:NSS16"/>
    <mergeCell ref="NON16:NOX16"/>
    <mergeCell ref="NOY16:NPI16"/>
    <mergeCell ref="NPJ16:NPT16"/>
    <mergeCell ref="NPU16:NQE16"/>
    <mergeCell ref="NQF16:NQP16"/>
    <mergeCell ref="ODI16:ODS16"/>
    <mergeCell ref="ODT16:OED16"/>
    <mergeCell ref="OEE16:OEO16"/>
    <mergeCell ref="OEP16:OEZ16"/>
    <mergeCell ref="OFA16:OFK16"/>
    <mergeCell ref="OBF16:OBP16"/>
    <mergeCell ref="OBQ16:OCA16"/>
    <mergeCell ref="OCB16:OCL16"/>
    <mergeCell ref="OCM16:OCW16"/>
    <mergeCell ref="OCX16:ODH16"/>
    <mergeCell ref="NZC16:NZM16"/>
    <mergeCell ref="NZN16:NZX16"/>
    <mergeCell ref="NZY16:OAI16"/>
    <mergeCell ref="OAJ16:OAT16"/>
    <mergeCell ref="OAU16:OBE16"/>
    <mergeCell ref="NWZ16:NXJ16"/>
    <mergeCell ref="NXK16:NXU16"/>
    <mergeCell ref="NXV16:NYF16"/>
    <mergeCell ref="NYG16:NYQ16"/>
    <mergeCell ref="NYR16:NZB16"/>
    <mergeCell ref="OLU16:OME16"/>
    <mergeCell ref="OMF16:OMP16"/>
    <mergeCell ref="OMQ16:ONA16"/>
    <mergeCell ref="ONB16:ONL16"/>
    <mergeCell ref="ONM16:ONW16"/>
    <mergeCell ref="OJR16:OKB16"/>
    <mergeCell ref="OKC16:OKM16"/>
    <mergeCell ref="OKN16:OKX16"/>
    <mergeCell ref="OKY16:OLI16"/>
    <mergeCell ref="OLJ16:OLT16"/>
    <mergeCell ref="OHO16:OHY16"/>
    <mergeCell ref="OHZ16:OIJ16"/>
    <mergeCell ref="OIK16:OIU16"/>
    <mergeCell ref="OIV16:OJF16"/>
    <mergeCell ref="OJG16:OJQ16"/>
    <mergeCell ref="OFL16:OFV16"/>
    <mergeCell ref="OFW16:OGG16"/>
    <mergeCell ref="OGH16:OGR16"/>
    <mergeCell ref="OGS16:OHC16"/>
    <mergeCell ref="OHD16:OHN16"/>
    <mergeCell ref="OUG16:OUQ16"/>
    <mergeCell ref="OUR16:OVB16"/>
    <mergeCell ref="OVC16:OVM16"/>
    <mergeCell ref="OVN16:OVX16"/>
    <mergeCell ref="OVY16:OWI16"/>
    <mergeCell ref="OSD16:OSN16"/>
    <mergeCell ref="OSO16:OSY16"/>
    <mergeCell ref="OSZ16:OTJ16"/>
    <mergeCell ref="OTK16:OTU16"/>
    <mergeCell ref="OTV16:OUF16"/>
    <mergeCell ref="OQA16:OQK16"/>
    <mergeCell ref="OQL16:OQV16"/>
    <mergeCell ref="OQW16:ORG16"/>
    <mergeCell ref="ORH16:ORR16"/>
    <mergeCell ref="ORS16:OSC16"/>
    <mergeCell ref="ONX16:OOH16"/>
    <mergeCell ref="OOI16:OOS16"/>
    <mergeCell ref="OOT16:OPD16"/>
    <mergeCell ref="OPE16:OPO16"/>
    <mergeCell ref="OPP16:OPZ16"/>
    <mergeCell ref="PCS16:PDC16"/>
    <mergeCell ref="PDD16:PDN16"/>
    <mergeCell ref="PDO16:PDY16"/>
    <mergeCell ref="PDZ16:PEJ16"/>
    <mergeCell ref="PEK16:PEU16"/>
    <mergeCell ref="PAP16:PAZ16"/>
    <mergeCell ref="PBA16:PBK16"/>
    <mergeCell ref="PBL16:PBV16"/>
    <mergeCell ref="PBW16:PCG16"/>
    <mergeCell ref="PCH16:PCR16"/>
    <mergeCell ref="OYM16:OYW16"/>
    <mergeCell ref="OYX16:OZH16"/>
    <mergeCell ref="OZI16:OZS16"/>
    <mergeCell ref="OZT16:PAD16"/>
    <mergeCell ref="PAE16:PAO16"/>
    <mergeCell ref="OWJ16:OWT16"/>
    <mergeCell ref="OWU16:OXE16"/>
    <mergeCell ref="OXF16:OXP16"/>
    <mergeCell ref="OXQ16:OYA16"/>
    <mergeCell ref="OYB16:OYL16"/>
    <mergeCell ref="PLE16:PLO16"/>
    <mergeCell ref="PLP16:PLZ16"/>
    <mergeCell ref="PMA16:PMK16"/>
    <mergeCell ref="PML16:PMV16"/>
    <mergeCell ref="PMW16:PNG16"/>
    <mergeCell ref="PJB16:PJL16"/>
    <mergeCell ref="PJM16:PJW16"/>
    <mergeCell ref="PJX16:PKH16"/>
    <mergeCell ref="PKI16:PKS16"/>
    <mergeCell ref="PKT16:PLD16"/>
    <mergeCell ref="PGY16:PHI16"/>
    <mergeCell ref="PHJ16:PHT16"/>
    <mergeCell ref="PHU16:PIE16"/>
    <mergeCell ref="PIF16:PIP16"/>
    <mergeCell ref="PIQ16:PJA16"/>
    <mergeCell ref="PEV16:PFF16"/>
    <mergeCell ref="PFG16:PFQ16"/>
    <mergeCell ref="PFR16:PGB16"/>
    <mergeCell ref="PGC16:PGM16"/>
    <mergeCell ref="PGN16:PGX16"/>
    <mergeCell ref="PTQ16:PUA16"/>
    <mergeCell ref="PUB16:PUL16"/>
    <mergeCell ref="PUM16:PUW16"/>
    <mergeCell ref="PUX16:PVH16"/>
    <mergeCell ref="PVI16:PVS16"/>
    <mergeCell ref="PRN16:PRX16"/>
    <mergeCell ref="PRY16:PSI16"/>
    <mergeCell ref="PSJ16:PST16"/>
    <mergeCell ref="PSU16:PTE16"/>
    <mergeCell ref="PTF16:PTP16"/>
    <mergeCell ref="PPK16:PPU16"/>
    <mergeCell ref="PPV16:PQF16"/>
    <mergeCell ref="PQG16:PQQ16"/>
    <mergeCell ref="PQR16:PRB16"/>
    <mergeCell ref="PRC16:PRM16"/>
    <mergeCell ref="PNH16:PNR16"/>
    <mergeCell ref="PNS16:POC16"/>
    <mergeCell ref="POD16:PON16"/>
    <mergeCell ref="POO16:POY16"/>
    <mergeCell ref="POZ16:PPJ16"/>
    <mergeCell ref="QCC16:QCM16"/>
    <mergeCell ref="QCN16:QCX16"/>
    <mergeCell ref="QCY16:QDI16"/>
    <mergeCell ref="QDJ16:QDT16"/>
    <mergeCell ref="QDU16:QEE16"/>
    <mergeCell ref="PZZ16:QAJ16"/>
    <mergeCell ref="QAK16:QAU16"/>
    <mergeCell ref="QAV16:QBF16"/>
    <mergeCell ref="QBG16:QBQ16"/>
    <mergeCell ref="QBR16:QCB16"/>
    <mergeCell ref="PXW16:PYG16"/>
    <mergeCell ref="PYH16:PYR16"/>
    <mergeCell ref="PYS16:PZC16"/>
    <mergeCell ref="PZD16:PZN16"/>
    <mergeCell ref="PZO16:PZY16"/>
    <mergeCell ref="PVT16:PWD16"/>
    <mergeCell ref="PWE16:PWO16"/>
    <mergeCell ref="PWP16:PWZ16"/>
    <mergeCell ref="PXA16:PXK16"/>
    <mergeCell ref="PXL16:PXV16"/>
    <mergeCell ref="QKO16:QKY16"/>
    <mergeCell ref="QKZ16:QLJ16"/>
    <mergeCell ref="QLK16:QLU16"/>
    <mergeCell ref="QLV16:QMF16"/>
    <mergeCell ref="QMG16:QMQ16"/>
    <mergeCell ref="QIL16:QIV16"/>
    <mergeCell ref="QIW16:QJG16"/>
    <mergeCell ref="QJH16:QJR16"/>
    <mergeCell ref="QJS16:QKC16"/>
    <mergeCell ref="QKD16:QKN16"/>
    <mergeCell ref="QGI16:QGS16"/>
    <mergeCell ref="QGT16:QHD16"/>
    <mergeCell ref="QHE16:QHO16"/>
    <mergeCell ref="QHP16:QHZ16"/>
    <mergeCell ref="QIA16:QIK16"/>
    <mergeCell ref="QEF16:QEP16"/>
    <mergeCell ref="QEQ16:QFA16"/>
    <mergeCell ref="QFB16:QFL16"/>
    <mergeCell ref="QFM16:QFW16"/>
    <mergeCell ref="QFX16:QGH16"/>
    <mergeCell ref="QTA16:QTK16"/>
    <mergeCell ref="QTL16:QTV16"/>
    <mergeCell ref="QTW16:QUG16"/>
    <mergeCell ref="QUH16:QUR16"/>
    <mergeCell ref="QUS16:QVC16"/>
    <mergeCell ref="QQX16:QRH16"/>
    <mergeCell ref="QRI16:QRS16"/>
    <mergeCell ref="QRT16:QSD16"/>
    <mergeCell ref="QSE16:QSO16"/>
    <mergeCell ref="QSP16:QSZ16"/>
    <mergeCell ref="QOU16:QPE16"/>
    <mergeCell ref="QPF16:QPP16"/>
    <mergeCell ref="QPQ16:QQA16"/>
    <mergeCell ref="QQB16:QQL16"/>
    <mergeCell ref="QQM16:QQW16"/>
    <mergeCell ref="QMR16:QNB16"/>
    <mergeCell ref="QNC16:QNM16"/>
    <mergeCell ref="QNN16:QNX16"/>
    <mergeCell ref="QNY16:QOI16"/>
    <mergeCell ref="QOJ16:QOT16"/>
    <mergeCell ref="RBM16:RBW16"/>
    <mergeCell ref="RBX16:RCH16"/>
    <mergeCell ref="RCI16:RCS16"/>
    <mergeCell ref="RCT16:RDD16"/>
    <mergeCell ref="RDE16:RDO16"/>
    <mergeCell ref="QZJ16:QZT16"/>
    <mergeCell ref="QZU16:RAE16"/>
    <mergeCell ref="RAF16:RAP16"/>
    <mergeCell ref="RAQ16:RBA16"/>
    <mergeCell ref="RBB16:RBL16"/>
    <mergeCell ref="QXG16:QXQ16"/>
    <mergeCell ref="QXR16:QYB16"/>
    <mergeCell ref="QYC16:QYM16"/>
    <mergeCell ref="QYN16:QYX16"/>
    <mergeCell ref="QYY16:QZI16"/>
    <mergeCell ref="QVD16:QVN16"/>
    <mergeCell ref="QVO16:QVY16"/>
    <mergeCell ref="QVZ16:QWJ16"/>
    <mergeCell ref="QWK16:QWU16"/>
    <mergeCell ref="QWV16:QXF16"/>
    <mergeCell ref="RJY16:RKI16"/>
    <mergeCell ref="RKJ16:RKT16"/>
    <mergeCell ref="RKU16:RLE16"/>
    <mergeCell ref="RLF16:RLP16"/>
    <mergeCell ref="RLQ16:RMA16"/>
    <mergeCell ref="RHV16:RIF16"/>
    <mergeCell ref="RIG16:RIQ16"/>
    <mergeCell ref="RIR16:RJB16"/>
    <mergeCell ref="RJC16:RJM16"/>
    <mergeCell ref="RJN16:RJX16"/>
    <mergeCell ref="RFS16:RGC16"/>
    <mergeCell ref="RGD16:RGN16"/>
    <mergeCell ref="RGO16:RGY16"/>
    <mergeCell ref="RGZ16:RHJ16"/>
    <mergeCell ref="RHK16:RHU16"/>
    <mergeCell ref="RDP16:RDZ16"/>
    <mergeCell ref="REA16:REK16"/>
    <mergeCell ref="REL16:REV16"/>
    <mergeCell ref="REW16:RFG16"/>
    <mergeCell ref="RFH16:RFR16"/>
    <mergeCell ref="RSK16:RSU16"/>
    <mergeCell ref="RSV16:RTF16"/>
    <mergeCell ref="RTG16:RTQ16"/>
    <mergeCell ref="RTR16:RUB16"/>
    <mergeCell ref="RUC16:RUM16"/>
    <mergeCell ref="RQH16:RQR16"/>
    <mergeCell ref="RQS16:RRC16"/>
    <mergeCell ref="RRD16:RRN16"/>
    <mergeCell ref="RRO16:RRY16"/>
    <mergeCell ref="RRZ16:RSJ16"/>
    <mergeCell ref="ROE16:ROO16"/>
    <mergeCell ref="ROP16:ROZ16"/>
    <mergeCell ref="RPA16:RPK16"/>
    <mergeCell ref="RPL16:RPV16"/>
    <mergeCell ref="RPW16:RQG16"/>
    <mergeCell ref="RMB16:RML16"/>
    <mergeCell ref="RMM16:RMW16"/>
    <mergeCell ref="RMX16:RNH16"/>
    <mergeCell ref="RNI16:RNS16"/>
    <mergeCell ref="RNT16:ROD16"/>
    <mergeCell ref="SAW16:SBG16"/>
    <mergeCell ref="SBH16:SBR16"/>
    <mergeCell ref="SBS16:SCC16"/>
    <mergeCell ref="SCD16:SCN16"/>
    <mergeCell ref="SCO16:SCY16"/>
    <mergeCell ref="RYT16:RZD16"/>
    <mergeCell ref="RZE16:RZO16"/>
    <mergeCell ref="RZP16:RZZ16"/>
    <mergeCell ref="SAA16:SAK16"/>
    <mergeCell ref="SAL16:SAV16"/>
    <mergeCell ref="RWQ16:RXA16"/>
    <mergeCell ref="RXB16:RXL16"/>
    <mergeCell ref="RXM16:RXW16"/>
    <mergeCell ref="RXX16:RYH16"/>
    <mergeCell ref="RYI16:RYS16"/>
    <mergeCell ref="RUN16:RUX16"/>
    <mergeCell ref="RUY16:RVI16"/>
    <mergeCell ref="RVJ16:RVT16"/>
    <mergeCell ref="RVU16:RWE16"/>
    <mergeCell ref="RWF16:RWP16"/>
    <mergeCell ref="SJI16:SJS16"/>
    <mergeCell ref="SJT16:SKD16"/>
    <mergeCell ref="SKE16:SKO16"/>
    <mergeCell ref="SKP16:SKZ16"/>
    <mergeCell ref="SLA16:SLK16"/>
    <mergeCell ref="SHF16:SHP16"/>
    <mergeCell ref="SHQ16:SIA16"/>
    <mergeCell ref="SIB16:SIL16"/>
    <mergeCell ref="SIM16:SIW16"/>
    <mergeCell ref="SIX16:SJH16"/>
    <mergeCell ref="SFC16:SFM16"/>
    <mergeCell ref="SFN16:SFX16"/>
    <mergeCell ref="SFY16:SGI16"/>
    <mergeCell ref="SGJ16:SGT16"/>
    <mergeCell ref="SGU16:SHE16"/>
    <mergeCell ref="SCZ16:SDJ16"/>
    <mergeCell ref="SDK16:SDU16"/>
    <mergeCell ref="SDV16:SEF16"/>
    <mergeCell ref="SEG16:SEQ16"/>
    <mergeCell ref="SER16:SFB16"/>
    <mergeCell ref="SRU16:SSE16"/>
    <mergeCell ref="SSF16:SSP16"/>
    <mergeCell ref="SSQ16:STA16"/>
    <mergeCell ref="STB16:STL16"/>
    <mergeCell ref="STM16:STW16"/>
    <mergeCell ref="SPR16:SQB16"/>
    <mergeCell ref="SQC16:SQM16"/>
    <mergeCell ref="SQN16:SQX16"/>
    <mergeCell ref="SQY16:SRI16"/>
    <mergeCell ref="SRJ16:SRT16"/>
    <mergeCell ref="SNO16:SNY16"/>
    <mergeCell ref="SNZ16:SOJ16"/>
    <mergeCell ref="SOK16:SOU16"/>
    <mergeCell ref="SOV16:SPF16"/>
    <mergeCell ref="SPG16:SPQ16"/>
    <mergeCell ref="SLL16:SLV16"/>
    <mergeCell ref="SLW16:SMG16"/>
    <mergeCell ref="SMH16:SMR16"/>
    <mergeCell ref="SMS16:SNC16"/>
    <mergeCell ref="SND16:SNN16"/>
    <mergeCell ref="TAG16:TAQ16"/>
    <mergeCell ref="TAR16:TBB16"/>
    <mergeCell ref="TBC16:TBM16"/>
    <mergeCell ref="TBN16:TBX16"/>
    <mergeCell ref="TBY16:TCI16"/>
    <mergeCell ref="SYD16:SYN16"/>
    <mergeCell ref="SYO16:SYY16"/>
    <mergeCell ref="SYZ16:SZJ16"/>
    <mergeCell ref="SZK16:SZU16"/>
    <mergeCell ref="SZV16:TAF16"/>
    <mergeCell ref="SWA16:SWK16"/>
    <mergeCell ref="SWL16:SWV16"/>
    <mergeCell ref="SWW16:SXG16"/>
    <mergeCell ref="SXH16:SXR16"/>
    <mergeCell ref="SXS16:SYC16"/>
    <mergeCell ref="STX16:SUH16"/>
    <mergeCell ref="SUI16:SUS16"/>
    <mergeCell ref="SUT16:SVD16"/>
    <mergeCell ref="SVE16:SVO16"/>
    <mergeCell ref="SVP16:SVZ16"/>
    <mergeCell ref="TIS16:TJC16"/>
    <mergeCell ref="TJD16:TJN16"/>
    <mergeCell ref="TJO16:TJY16"/>
    <mergeCell ref="TJZ16:TKJ16"/>
    <mergeCell ref="TKK16:TKU16"/>
    <mergeCell ref="TGP16:TGZ16"/>
    <mergeCell ref="THA16:THK16"/>
    <mergeCell ref="THL16:THV16"/>
    <mergeCell ref="THW16:TIG16"/>
    <mergeCell ref="TIH16:TIR16"/>
    <mergeCell ref="TEM16:TEW16"/>
    <mergeCell ref="TEX16:TFH16"/>
    <mergeCell ref="TFI16:TFS16"/>
    <mergeCell ref="TFT16:TGD16"/>
    <mergeCell ref="TGE16:TGO16"/>
    <mergeCell ref="TCJ16:TCT16"/>
    <mergeCell ref="TCU16:TDE16"/>
    <mergeCell ref="TDF16:TDP16"/>
    <mergeCell ref="TDQ16:TEA16"/>
    <mergeCell ref="TEB16:TEL16"/>
    <mergeCell ref="TRE16:TRO16"/>
    <mergeCell ref="TRP16:TRZ16"/>
    <mergeCell ref="TSA16:TSK16"/>
    <mergeCell ref="TSL16:TSV16"/>
    <mergeCell ref="TSW16:TTG16"/>
    <mergeCell ref="TPB16:TPL16"/>
    <mergeCell ref="TPM16:TPW16"/>
    <mergeCell ref="TPX16:TQH16"/>
    <mergeCell ref="TQI16:TQS16"/>
    <mergeCell ref="TQT16:TRD16"/>
    <mergeCell ref="TMY16:TNI16"/>
    <mergeCell ref="TNJ16:TNT16"/>
    <mergeCell ref="TNU16:TOE16"/>
    <mergeCell ref="TOF16:TOP16"/>
    <mergeCell ref="TOQ16:TPA16"/>
    <mergeCell ref="TKV16:TLF16"/>
    <mergeCell ref="TLG16:TLQ16"/>
    <mergeCell ref="TLR16:TMB16"/>
    <mergeCell ref="TMC16:TMM16"/>
    <mergeCell ref="TMN16:TMX16"/>
    <mergeCell ref="TZQ16:UAA16"/>
    <mergeCell ref="UAB16:UAL16"/>
    <mergeCell ref="UAM16:UAW16"/>
    <mergeCell ref="UAX16:UBH16"/>
    <mergeCell ref="UBI16:UBS16"/>
    <mergeCell ref="TXN16:TXX16"/>
    <mergeCell ref="TXY16:TYI16"/>
    <mergeCell ref="TYJ16:TYT16"/>
    <mergeCell ref="TYU16:TZE16"/>
    <mergeCell ref="TZF16:TZP16"/>
    <mergeCell ref="TVK16:TVU16"/>
    <mergeCell ref="TVV16:TWF16"/>
    <mergeCell ref="TWG16:TWQ16"/>
    <mergeCell ref="TWR16:TXB16"/>
    <mergeCell ref="TXC16:TXM16"/>
    <mergeCell ref="TTH16:TTR16"/>
    <mergeCell ref="TTS16:TUC16"/>
    <mergeCell ref="TUD16:TUN16"/>
    <mergeCell ref="TUO16:TUY16"/>
    <mergeCell ref="TUZ16:TVJ16"/>
    <mergeCell ref="UIC16:UIM16"/>
    <mergeCell ref="UIN16:UIX16"/>
    <mergeCell ref="UIY16:UJI16"/>
    <mergeCell ref="UJJ16:UJT16"/>
    <mergeCell ref="UJU16:UKE16"/>
    <mergeCell ref="UFZ16:UGJ16"/>
    <mergeCell ref="UGK16:UGU16"/>
    <mergeCell ref="UGV16:UHF16"/>
    <mergeCell ref="UHG16:UHQ16"/>
    <mergeCell ref="UHR16:UIB16"/>
    <mergeCell ref="UDW16:UEG16"/>
    <mergeCell ref="UEH16:UER16"/>
    <mergeCell ref="UES16:UFC16"/>
    <mergeCell ref="UFD16:UFN16"/>
    <mergeCell ref="UFO16:UFY16"/>
    <mergeCell ref="UBT16:UCD16"/>
    <mergeCell ref="UCE16:UCO16"/>
    <mergeCell ref="UCP16:UCZ16"/>
    <mergeCell ref="UDA16:UDK16"/>
    <mergeCell ref="UDL16:UDV16"/>
    <mergeCell ref="UQO16:UQY16"/>
    <mergeCell ref="UQZ16:URJ16"/>
    <mergeCell ref="URK16:URU16"/>
    <mergeCell ref="URV16:USF16"/>
    <mergeCell ref="USG16:USQ16"/>
    <mergeCell ref="UOL16:UOV16"/>
    <mergeCell ref="UOW16:UPG16"/>
    <mergeCell ref="UPH16:UPR16"/>
    <mergeCell ref="UPS16:UQC16"/>
    <mergeCell ref="UQD16:UQN16"/>
    <mergeCell ref="UMI16:UMS16"/>
    <mergeCell ref="UMT16:UND16"/>
    <mergeCell ref="UNE16:UNO16"/>
    <mergeCell ref="UNP16:UNZ16"/>
    <mergeCell ref="UOA16:UOK16"/>
    <mergeCell ref="UKF16:UKP16"/>
    <mergeCell ref="UKQ16:ULA16"/>
    <mergeCell ref="ULB16:ULL16"/>
    <mergeCell ref="ULM16:ULW16"/>
    <mergeCell ref="ULX16:UMH16"/>
    <mergeCell ref="UZA16:UZK16"/>
    <mergeCell ref="UZL16:UZV16"/>
    <mergeCell ref="UZW16:VAG16"/>
    <mergeCell ref="VAH16:VAR16"/>
    <mergeCell ref="VAS16:VBC16"/>
    <mergeCell ref="UWX16:UXH16"/>
    <mergeCell ref="UXI16:UXS16"/>
    <mergeCell ref="UXT16:UYD16"/>
    <mergeCell ref="UYE16:UYO16"/>
    <mergeCell ref="UYP16:UYZ16"/>
    <mergeCell ref="UUU16:UVE16"/>
    <mergeCell ref="UVF16:UVP16"/>
    <mergeCell ref="UVQ16:UWA16"/>
    <mergeCell ref="UWB16:UWL16"/>
    <mergeCell ref="UWM16:UWW16"/>
    <mergeCell ref="USR16:UTB16"/>
    <mergeCell ref="UTC16:UTM16"/>
    <mergeCell ref="UTN16:UTX16"/>
    <mergeCell ref="UTY16:UUI16"/>
    <mergeCell ref="UUJ16:UUT16"/>
    <mergeCell ref="VHM16:VHW16"/>
    <mergeCell ref="VHX16:VIH16"/>
    <mergeCell ref="VII16:VIS16"/>
    <mergeCell ref="VIT16:VJD16"/>
    <mergeCell ref="VJE16:VJO16"/>
    <mergeCell ref="VFJ16:VFT16"/>
    <mergeCell ref="VFU16:VGE16"/>
    <mergeCell ref="VGF16:VGP16"/>
    <mergeCell ref="VGQ16:VHA16"/>
    <mergeCell ref="VHB16:VHL16"/>
    <mergeCell ref="VDG16:VDQ16"/>
    <mergeCell ref="VDR16:VEB16"/>
    <mergeCell ref="VEC16:VEM16"/>
    <mergeCell ref="VEN16:VEX16"/>
    <mergeCell ref="VEY16:VFI16"/>
    <mergeCell ref="VBD16:VBN16"/>
    <mergeCell ref="VBO16:VBY16"/>
    <mergeCell ref="VBZ16:VCJ16"/>
    <mergeCell ref="VCK16:VCU16"/>
    <mergeCell ref="VCV16:VDF16"/>
    <mergeCell ref="VPY16:VQI16"/>
    <mergeCell ref="VQJ16:VQT16"/>
    <mergeCell ref="VQU16:VRE16"/>
    <mergeCell ref="VRF16:VRP16"/>
    <mergeCell ref="VRQ16:VSA16"/>
    <mergeCell ref="VNV16:VOF16"/>
    <mergeCell ref="VOG16:VOQ16"/>
    <mergeCell ref="VOR16:VPB16"/>
    <mergeCell ref="VPC16:VPM16"/>
    <mergeCell ref="VPN16:VPX16"/>
    <mergeCell ref="VLS16:VMC16"/>
    <mergeCell ref="VMD16:VMN16"/>
    <mergeCell ref="VMO16:VMY16"/>
    <mergeCell ref="VMZ16:VNJ16"/>
    <mergeCell ref="VNK16:VNU16"/>
    <mergeCell ref="VJP16:VJZ16"/>
    <mergeCell ref="VKA16:VKK16"/>
    <mergeCell ref="VKL16:VKV16"/>
    <mergeCell ref="VKW16:VLG16"/>
    <mergeCell ref="VLH16:VLR16"/>
    <mergeCell ref="VYK16:VYU16"/>
    <mergeCell ref="VYV16:VZF16"/>
    <mergeCell ref="VZG16:VZQ16"/>
    <mergeCell ref="VZR16:WAB16"/>
    <mergeCell ref="WAC16:WAM16"/>
    <mergeCell ref="VWH16:VWR16"/>
    <mergeCell ref="VWS16:VXC16"/>
    <mergeCell ref="VXD16:VXN16"/>
    <mergeCell ref="VXO16:VXY16"/>
    <mergeCell ref="VXZ16:VYJ16"/>
    <mergeCell ref="VUE16:VUO16"/>
    <mergeCell ref="VUP16:VUZ16"/>
    <mergeCell ref="VVA16:VVK16"/>
    <mergeCell ref="VVL16:VVV16"/>
    <mergeCell ref="VVW16:VWG16"/>
    <mergeCell ref="VSB16:VSL16"/>
    <mergeCell ref="VSM16:VSW16"/>
    <mergeCell ref="VSX16:VTH16"/>
    <mergeCell ref="VTI16:VTS16"/>
    <mergeCell ref="VTT16:VUD16"/>
    <mergeCell ref="WGW16:WHG16"/>
    <mergeCell ref="WHH16:WHR16"/>
    <mergeCell ref="WHS16:WIC16"/>
    <mergeCell ref="WID16:WIN16"/>
    <mergeCell ref="WIO16:WIY16"/>
    <mergeCell ref="WET16:WFD16"/>
    <mergeCell ref="WFE16:WFO16"/>
    <mergeCell ref="WFP16:WFZ16"/>
    <mergeCell ref="WGA16:WGK16"/>
    <mergeCell ref="WGL16:WGV16"/>
    <mergeCell ref="WCQ16:WDA16"/>
    <mergeCell ref="WDB16:WDL16"/>
    <mergeCell ref="WDM16:WDW16"/>
    <mergeCell ref="WDX16:WEH16"/>
    <mergeCell ref="WEI16:WES16"/>
    <mergeCell ref="WAN16:WAX16"/>
    <mergeCell ref="WAY16:WBI16"/>
    <mergeCell ref="WBJ16:WBT16"/>
    <mergeCell ref="WBU16:WCE16"/>
    <mergeCell ref="WCF16:WCP16"/>
    <mergeCell ref="WPI16:WPS16"/>
    <mergeCell ref="WPT16:WQD16"/>
    <mergeCell ref="WQE16:WQO16"/>
    <mergeCell ref="WQP16:WQZ16"/>
    <mergeCell ref="WRA16:WRK16"/>
    <mergeCell ref="WNF16:WNP16"/>
    <mergeCell ref="WNQ16:WOA16"/>
    <mergeCell ref="WOB16:WOL16"/>
    <mergeCell ref="WOM16:WOW16"/>
    <mergeCell ref="WOX16:WPH16"/>
    <mergeCell ref="WLC16:WLM16"/>
    <mergeCell ref="WLN16:WLX16"/>
    <mergeCell ref="WLY16:WMI16"/>
    <mergeCell ref="WMJ16:WMT16"/>
    <mergeCell ref="WMU16:WNE16"/>
    <mergeCell ref="WIZ16:WJJ16"/>
    <mergeCell ref="WJK16:WJU16"/>
    <mergeCell ref="WJV16:WKF16"/>
    <mergeCell ref="WKG16:WKQ16"/>
    <mergeCell ref="WKR16:WLB16"/>
    <mergeCell ref="WYF16:WYP16"/>
    <mergeCell ref="WYQ16:WZA16"/>
    <mergeCell ref="WZB16:WZL16"/>
    <mergeCell ref="WZM16:WZW16"/>
    <mergeCell ref="WVR16:WWB16"/>
    <mergeCell ref="WWC16:WWM16"/>
    <mergeCell ref="WWN16:WWX16"/>
    <mergeCell ref="WWY16:WXI16"/>
    <mergeCell ref="WXJ16:WXT16"/>
    <mergeCell ref="WTO16:WTY16"/>
    <mergeCell ref="WTZ16:WUJ16"/>
    <mergeCell ref="WUK16:WUU16"/>
    <mergeCell ref="WUV16:WVF16"/>
    <mergeCell ref="WVG16:WVQ16"/>
    <mergeCell ref="WRL16:WRV16"/>
    <mergeCell ref="WRW16:WSG16"/>
    <mergeCell ref="WSH16:WSR16"/>
    <mergeCell ref="WSS16:WTC16"/>
    <mergeCell ref="WTD16:WTN16"/>
    <mergeCell ref="GF17:GP17"/>
    <mergeCell ref="XED16:XEN16"/>
    <mergeCell ref="XEO16:XEY16"/>
    <mergeCell ref="XEZ16:XFD16"/>
    <mergeCell ref="A17:K17"/>
    <mergeCell ref="L17:V17"/>
    <mergeCell ref="W17:AG17"/>
    <mergeCell ref="AH17:AR17"/>
    <mergeCell ref="AS17:BC17"/>
    <mergeCell ref="BD17:BN17"/>
    <mergeCell ref="BO17:BY17"/>
    <mergeCell ref="BZ17:CJ17"/>
    <mergeCell ref="CK17:CU17"/>
    <mergeCell ref="CV17:DF17"/>
    <mergeCell ref="DG17:DQ17"/>
    <mergeCell ref="DR17:EB17"/>
    <mergeCell ref="EC17:EM17"/>
    <mergeCell ref="XCA16:XCK16"/>
    <mergeCell ref="XCL16:XCV16"/>
    <mergeCell ref="XCW16:XDG16"/>
    <mergeCell ref="XDH16:XDR16"/>
    <mergeCell ref="XDS16:XEC16"/>
    <mergeCell ref="WZX16:XAH16"/>
    <mergeCell ref="XAI16:XAS16"/>
    <mergeCell ref="XAT16:XBD16"/>
    <mergeCell ref="XBE16:XBO16"/>
    <mergeCell ref="XBP16:XBZ16"/>
    <mergeCell ref="WXU16:WYE16"/>
    <mergeCell ref="MZ17:NJ17"/>
    <mergeCell ref="NK17:NU17"/>
    <mergeCell ref="NV17:OF17"/>
    <mergeCell ref="OG17:OQ17"/>
    <mergeCell ref="OR17:PB17"/>
    <mergeCell ref="KW17:LG17"/>
    <mergeCell ref="LH17:LR17"/>
    <mergeCell ref="LS17:MC17"/>
    <mergeCell ref="MD17:MN17"/>
    <mergeCell ref="MO17:MY17"/>
    <mergeCell ref="IT17:JD17"/>
    <mergeCell ref="JE17:JO17"/>
    <mergeCell ref="JP17:JZ17"/>
    <mergeCell ref="KA17:KK17"/>
    <mergeCell ref="KL17:KV17"/>
    <mergeCell ref="GQ17:HA17"/>
    <mergeCell ref="HB17:HL17"/>
    <mergeCell ref="HM17:HW17"/>
    <mergeCell ref="HX17:IH17"/>
    <mergeCell ref="II17:IS17"/>
    <mergeCell ref="VL17:VV17"/>
    <mergeCell ref="VW17:WG17"/>
    <mergeCell ref="WH17:WR17"/>
    <mergeCell ref="WS17:XC17"/>
    <mergeCell ref="XD17:XN17"/>
    <mergeCell ref="TI17:TS17"/>
    <mergeCell ref="TT17:UD17"/>
    <mergeCell ref="UE17:UO17"/>
    <mergeCell ref="UP17:UZ17"/>
    <mergeCell ref="VA17:VK17"/>
    <mergeCell ref="RF17:RP17"/>
    <mergeCell ref="RQ17:SA17"/>
    <mergeCell ref="SB17:SL17"/>
    <mergeCell ref="SM17:SW17"/>
    <mergeCell ref="SX17:TH17"/>
    <mergeCell ref="PC17:PM17"/>
    <mergeCell ref="PN17:PX17"/>
    <mergeCell ref="PY17:QI17"/>
    <mergeCell ref="QJ17:QT17"/>
    <mergeCell ref="QU17:RE17"/>
    <mergeCell ref="ADX17:AEH17"/>
    <mergeCell ref="AEI17:AES17"/>
    <mergeCell ref="AET17:AFD17"/>
    <mergeCell ref="AFE17:AFO17"/>
    <mergeCell ref="AFP17:AFZ17"/>
    <mergeCell ref="ABU17:ACE17"/>
    <mergeCell ref="ACF17:ACP17"/>
    <mergeCell ref="ACQ17:ADA17"/>
    <mergeCell ref="ADB17:ADL17"/>
    <mergeCell ref="ADM17:ADW17"/>
    <mergeCell ref="ZR17:AAB17"/>
    <mergeCell ref="AAC17:AAM17"/>
    <mergeCell ref="AAN17:AAX17"/>
    <mergeCell ref="AAY17:ABI17"/>
    <mergeCell ref="ABJ17:ABT17"/>
    <mergeCell ref="XO17:XY17"/>
    <mergeCell ref="XZ17:YJ17"/>
    <mergeCell ref="YK17:YU17"/>
    <mergeCell ref="YV17:ZF17"/>
    <mergeCell ref="ZG17:ZQ17"/>
    <mergeCell ref="AMJ17:AMT17"/>
    <mergeCell ref="AMU17:ANE17"/>
    <mergeCell ref="ANF17:ANP17"/>
    <mergeCell ref="ANQ17:AOA17"/>
    <mergeCell ref="AOB17:AOL17"/>
    <mergeCell ref="AKG17:AKQ17"/>
    <mergeCell ref="AKR17:ALB17"/>
    <mergeCell ref="ALC17:ALM17"/>
    <mergeCell ref="ALN17:ALX17"/>
    <mergeCell ref="ALY17:AMI17"/>
    <mergeCell ref="AID17:AIN17"/>
    <mergeCell ref="AIO17:AIY17"/>
    <mergeCell ref="AIZ17:AJJ17"/>
    <mergeCell ref="AJK17:AJU17"/>
    <mergeCell ref="AJV17:AKF17"/>
    <mergeCell ref="AGA17:AGK17"/>
    <mergeCell ref="AGL17:AGV17"/>
    <mergeCell ref="AGW17:AHG17"/>
    <mergeCell ref="AHH17:AHR17"/>
    <mergeCell ref="AHS17:AIC17"/>
    <mergeCell ref="AUV17:AVF17"/>
    <mergeCell ref="AVG17:AVQ17"/>
    <mergeCell ref="AVR17:AWB17"/>
    <mergeCell ref="AWC17:AWM17"/>
    <mergeCell ref="AWN17:AWX17"/>
    <mergeCell ref="ASS17:ATC17"/>
    <mergeCell ref="ATD17:ATN17"/>
    <mergeCell ref="ATO17:ATY17"/>
    <mergeCell ref="ATZ17:AUJ17"/>
    <mergeCell ref="AUK17:AUU17"/>
    <mergeCell ref="AQP17:AQZ17"/>
    <mergeCell ref="ARA17:ARK17"/>
    <mergeCell ref="ARL17:ARV17"/>
    <mergeCell ref="ARW17:ASG17"/>
    <mergeCell ref="ASH17:ASR17"/>
    <mergeCell ref="AOM17:AOW17"/>
    <mergeCell ref="AOX17:APH17"/>
    <mergeCell ref="API17:APS17"/>
    <mergeCell ref="APT17:AQD17"/>
    <mergeCell ref="AQE17:AQO17"/>
    <mergeCell ref="BDH17:BDR17"/>
    <mergeCell ref="BDS17:BEC17"/>
    <mergeCell ref="BED17:BEN17"/>
    <mergeCell ref="BEO17:BEY17"/>
    <mergeCell ref="BEZ17:BFJ17"/>
    <mergeCell ref="BBE17:BBO17"/>
    <mergeCell ref="BBP17:BBZ17"/>
    <mergeCell ref="BCA17:BCK17"/>
    <mergeCell ref="BCL17:BCV17"/>
    <mergeCell ref="BCW17:BDG17"/>
    <mergeCell ref="AZB17:AZL17"/>
    <mergeCell ref="AZM17:AZW17"/>
    <mergeCell ref="AZX17:BAH17"/>
    <mergeCell ref="BAI17:BAS17"/>
    <mergeCell ref="BAT17:BBD17"/>
    <mergeCell ref="AWY17:AXI17"/>
    <mergeCell ref="AXJ17:AXT17"/>
    <mergeCell ref="AXU17:AYE17"/>
    <mergeCell ref="AYF17:AYP17"/>
    <mergeCell ref="AYQ17:AZA17"/>
    <mergeCell ref="BLT17:BMD17"/>
    <mergeCell ref="BME17:BMO17"/>
    <mergeCell ref="BMP17:BMZ17"/>
    <mergeCell ref="BNA17:BNK17"/>
    <mergeCell ref="BNL17:BNV17"/>
    <mergeCell ref="BJQ17:BKA17"/>
    <mergeCell ref="BKB17:BKL17"/>
    <mergeCell ref="BKM17:BKW17"/>
    <mergeCell ref="BKX17:BLH17"/>
    <mergeCell ref="BLI17:BLS17"/>
    <mergeCell ref="BHN17:BHX17"/>
    <mergeCell ref="BHY17:BII17"/>
    <mergeCell ref="BIJ17:BIT17"/>
    <mergeCell ref="BIU17:BJE17"/>
    <mergeCell ref="BJF17:BJP17"/>
    <mergeCell ref="BFK17:BFU17"/>
    <mergeCell ref="BFV17:BGF17"/>
    <mergeCell ref="BGG17:BGQ17"/>
    <mergeCell ref="BGR17:BHB17"/>
    <mergeCell ref="BHC17:BHM17"/>
    <mergeCell ref="BUF17:BUP17"/>
    <mergeCell ref="BUQ17:BVA17"/>
    <mergeCell ref="BVB17:BVL17"/>
    <mergeCell ref="BVM17:BVW17"/>
    <mergeCell ref="BVX17:BWH17"/>
    <mergeCell ref="BSC17:BSM17"/>
    <mergeCell ref="BSN17:BSX17"/>
    <mergeCell ref="BSY17:BTI17"/>
    <mergeCell ref="BTJ17:BTT17"/>
    <mergeCell ref="BTU17:BUE17"/>
    <mergeCell ref="BPZ17:BQJ17"/>
    <mergeCell ref="BQK17:BQU17"/>
    <mergeCell ref="BQV17:BRF17"/>
    <mergeCell ref="BRG17:BRQ17"/>
    <mergeCell ref="BRR17:BSB17"/>
    <mergeCell ref="BNW17:BOG17"/>
    <mergeCell ref="BOH17:BOR17"/>
    <mergeCell ref="BOS17:BPC17"/>
    <mergeCell ref="BPD17:BPN17"/>
    <mergeCell ref="BPO17:BPY17"/>
    <mergeCell ref="CCR17:CDB17"/>
    <mergeCell ref="CDC17:CDM17"/>
    <mergeCell ref="CDN17:CDX17"/>
    <mergeCell ref="CDY17:CEI17"/>
    <mergeCell ref="CEJ17:CET17"/>
    <mergeCell ref="CAO17:CAY17"/>
    <mergeCell ref="CAZ17:CBJ17"/>
    <mergeCell ref="CBK17:CBU17"/>
    <mergeCell ref="CBV17:CCF17"/>
    <mergeCell ref="CCG17:CCQ17"/>
    <mergeCell ref="BYL17:BYV17"/>
    <mergeCell ref="BYW17:BZG17"/>
    <mergeCell ref="BZH17:BZR17"/>
    <mergeCell ref="BZS17:CAC17"/>
    <mergeCell ref="CAD17:CAN17"/>
    <mergeCell ref="BWI17:BWS17"/>
    <mergeCell ref="BWT17:BXD17"/>
    <mergeCell ref="BXE17:BXO17"/>
    <mergeCell ref="BXP17:BXZ17"/>
    <mergeCell ref="BYA17:BYK17"/>
    <mergeCell ref="CLD17:CLN17"/>
    <mergeCell ref="CLO17:CLY17"/>
    <mergeCell ref="CLZ17:CMJ17"/>
    <mergeCell ref="CMK17:CMU17"/>
    <mergeCell ref="CMV17:CNF17"/>
    <mergeCell ref="CJA17:CJK17"/>
    <mergeCell ref="CJL17:CJV17"/>
    <mergeCell ref="CJW17:CKG17"/>
    <mergeCell ref="CKH17:CKR17"/>
    <mergeCell ref="CKS17:CLC17"/>
    <mergeCell ref="CGX17:CHH17"/>
    <mergeCell ref="CHI17:CHS17"/>
    <mergeCell ref="CHT17:CID17"/>
    <mergeCell ref="CIE17:CIO17"/>
    <mergeCell ref="CIP17:CIZ17"/>
    <mergeCell ref="CEU17:CFE17"/>
    <mergeCell ref="CFF17:CFP17"/>
    <mergeCell ref="CFQ17:CGA17"/>
    <mergeCell ref="CGB17:CGL17"/>
    <mergeCell ref="CGM17:CGW17"/>
    <mergeCell ref="CTP17:CTZ17"/>
    <mergeCell ref="CUA17:CUK17"/>
    <mergeCell ref="CUL17:CUV17"/>
    <mergeCell ref="CUW17:CVG17"/>
    <mergeCell ref="CVH17:CVR17"/>
    <mergeCell ref="CRM17:CRW17"/>
    <mergeCell ref="CRX17:CSH17"/>
    <mergeCell ref="CSI17:CSS17"/>
    <mergeCell ref="CST17:CTD17"/>
    <mergeCell ref="CTE17:CTO17"/>
    <mergeCell ref="CPJ17:CPT17"/>
    <mergeCell ref="CPU17:CQE17"/>
    <mergeCell ref="CQF17:CQP17"/>
    <mergeCell ref="CQQ17:CRA17"/>
    <mergeCell ref="CRB17:CRL17"/>
    <mergeCell ref="CNG17:CNQ17"/>
    <mergeCell ref="CNR17:COB17"/>
    <mergeCell ref="COC17:COM17"/>
    <mergeCell ref="CON17:COX17"/>
    <mergeCell ref="COY17:CPI17"/>
    <mergeCell ref="DCB17:DCL17"/>
    <mergeCell ref="DCM17:DCW17"/>
    <mergeCell ref="DCX17:DDH17"/>
    <mergeCell ref="DDI17:DDS17"/>
    <mergeCell ref="DDT17:DED17"/>
    <mergeCell ref="CZY17:DAI17"/>
    <mergeCell ref="DAJ17:DAT17"/>
    <mergeCell ref="DAU17:DBE17"/>
    <mergeCell ref="DBF17:DBP17"/>
    <mergeCell ref="DBQ17:DCA17"/>
    <mergeCell ref="CXV17:CYF17"/>
    <mergeCell ref="CYG17:CYQ17"/>
    <mergeCell ref="CYR17:CZB17"/>
    <mergeCell ref="CZC17:CZM17"/>
    <mergeCell ref="CZN17:CZX17"/>
    <mergeCell ref="CVS17:CWC17"/>
    <mergeCell ref="CWD17:CWN17"/>
    <mergeCell ref="CWO17:CWY17"/>
    <mergeCell ref="CWZ17:CXJ17"/>
    <mergeCell ref="CXK17:CXU17"/>
    <mergeCell ref="DKN17:DKX17"/>
    <mergeCell ref="DKY17:DLI17"/>
    <mergeCell ref="DLJ17:DLT17"/>
    <mergeCell ref="DLU17:DME17"/>
    <mergeCell ref="DMF17:DMP17"/>
    <mergeCell ref="DIK17:DIU17"/>
    <mergeCell ref="DIV17:DJF17"/>
    <mergeCell ref="DJG17:DJQ17"/>
    <mergeCell ref="DJR17:DKB17"/>
    <mergeCell ref="DKC17:DKM17"/>
    <mergeCell ref="DGH17:DGR17"/>
    <mergeCell ref="DGS17:DHC17"/>
    <mergeCell ref="DHD17:DHN17"/>
    <mergeCell ref="DHO17:DHY17"/>
    <mergeCell ref="DHZ17:DIJ17"/>
    <mergeCell ref="DEE17:DEO17"/>
    <mergeCell ref="DEP17:DEZ17"/>
    <mergeCell ref="DFA17:DFK17"/>
    <mergeCell ref="DFL17:DFV17"/>
    <mergeCell ref="DFW17:DGG17"/>
    <mergeCell ref="DSZ17:DTJ17"/>
    <mergeCell ref="DTK17:DTU17"/>
    <mergeCell ref="DTV17:DUF17"/>
    <mergeCell ref="DUG17:DUQ17"/>
    <mergeCell ref="DUR17:DVB17"/>
    <mergeCell ref="DQW17:DRG17"/>
    <mergeCell ref="DRH17:DRR17"/>
    <mergeCell ref="DRS17:DSC17"/>
    <mergeCell ref="DSD17:DSN17"/>
    <mergeCell ref="DSO17:DSY17"/>
    <mergeCell ref="DOT17:DPD17"/>
    <mergeCell ref="DPE17:DPO17"/>
    <mergeCell ref="DPP17:DPZ17"/>
    <mergeCell ref="DQA17:DQK17"/>
    <mergeCell ref="DQL17:DQV17"/>
    <mergeCell ref="DMQ17:DNA17"/>
    <mergeCell ref="DNB17:DNL17"/>
    <mergeCell ref="DNM17:DNW17"/>
    <mergeCell ref="DNX17:DOH17"/>
    <mergeCell ref="DOI17:DOS17"/>
    <mergeCell ref="EBL17:EBV17"/>
    <mergeCell ref="EBW17:ECG17"/>
    <mergeCell ref="ECH17:ECR17"/>
    <mergeCell ref="ECS17:EDC17"/>
    <mergeCell ref="EDD17:EDN17"/>
    <mergeCell ref="DZI17:DZS17"/>
    <mergeCell ref="DZT17:EAD17"/>
    <mergeCell ref="EAE17:EAO17"/>
    <mergeCell ref="EAP17:EAZ17"/>
    <mergeCell ref="EBA17:EBK17"/>
    <mergeCell ref="DXF17:DXP17"/>
    <mergeCell ref="DXQ17:DYA17"/>
    <mergeCell ref="DYB17:DYL17"/>
    <mergeCell ref="DYM17:DYW17"/>
    <mergeCell ref="DYX17:DZH17"/>
    <mergeCell ref="DVC17:DVM17"/>
    <mergeCell ref="DVN17:DVX17"/>
    <mergeCell ref="DVY17:DWI17"/>
    <mergeCell ref="DWJ17:DWT17"/>
    <mergeCell ref="DWU17:DXE17"/>
    <mergeCell ref="EJX17:EKH17"/>
    <mergeCell ref="EKI17:EKS17"/>
    <mergeCell ref="EKT17:ELD17"/>
    <mergeCell ref="ELE17:ELO17"/>
    <mergeCell ref="ELP17:ELZ17"/>
    <mergeCell ref="EHU17:EIE17"/>
    <mergeCell ref="EIF17:EIP17"/>
    <mergeCell ref="EIQ17:EJA17"/>
    <mergeCell ref="EJB17:EJL17"/>
    <mergeCell ref="EJM17:EJW17"/>
    <mergeCell ref="EFR17:EGB17"/>
    <mergeCell ref="EGC17:EGM17"/>
    <mergeCell ref="EGN17:EGX17"/>
    <mergeCell ref="EGY17:EHI17"/>
    <mergeCell ref="EHJ17:EHT17"/>
    <mergeCell ref="EDO17:EDY17"/>
    <mergeCell ref="EDZ17:EEJ17"/>
    <mergeCell ref="EEK17:EEU17"/>
    <mergeCell ref="EEV17:EFF17"/>
    <mergeCell ref="EFG17:EFQ17"/>
    <mergeCell ref="ESJ17:EST17"/>
    <mergeCell ref="ESU17:ETE17"/>
    <mergeCell ref="ETF17:ETP17"/>
    <mergeCell ref="ETQ17:EUA17"/>
    <mergeCell ref="EUB17:EUL17"/>
    <mergeCell ref="EQG17:EQQ17"/>
    <mergeCell ref="EQR17:ERB17"/>
    <mergeCell ref="ERC17:ERM17"/>
    <mergeCell ref="ERN17:ERX17"/>
    <mergeCell ref="ERY17:ESI17"/>
    <mergeCell ref="EOD17:EON17"/>
    <mergeCell ref="EOO17:EOY17"/>
    <mergeCell ref="EOZ17:EPJ17"/>
    <mergeCell ref="EPK17:EPU17"/>
    <mergeCell ref="EPV17:EQF17"/>
    <mergeCell ref="EMA17:EMK17"/>
    <mergeCell ref="EML17:EMV17"/>
    <mergeCell ref="EMW17:ENG17"/>
    <mergeCell ref="ENH17:ENR17"/>
    <mergeCell ref="ENS17:EOC17"/>
    <mergeCell ref="FAV17:FBF17"/>
    <mergeCell ref="FBG17:FBQ17"/>
    <mergeCell ref="FBR17:FCB17"/>
    <mergeCell ref="FCC17:FCM17"/>
    <mergeCell ref="FCN17:FCX17"/>
    <mergeCell ref="EYS17:EZC17"/>
    <mergeCell ref="EZD17:EZN17"/>
    <mergeCell ref="EZO17:EZY17"/>
    <mergeCell ref="EZZ17:FAJ17"/>
    <mergeCell ref="FAK17:FAU17"/>
    <mergeCell ref="EWP17:EWZ17"/>
    <mergeCell ref="EXA17:EXK17"/>
    <mergeCell ref="EXL17:EXV17"/>
    <mergeCell ref="EXW17:EYG17"/>
    <mergeCell ref="EYH17:EYR17"/>
    <mergeCell ref="EUM17:EUW17"/>
    <mergeCell ref="EUX17:EVH17"/>
    <mergeCell ref="EVI17:EVS17"/>
    <mergeCell ref="EVT17:EWD17"/>
    <mergeCell ref="EWE17:EWO17"/>
    <mergeCell ref="FJH17:FJR17"/>
    <mergeCell ref="FJS17:FKC17"/>
    <mergeCell ref="FKD17:FKN17"/>
    <mergeCell ref="FKO17:FKY17"/>
    <mergeCell ref="FKZ17:FLJ17"/>
    <mergeCell ref="FHE17:FHO17"/>
    <mergeCell ref="FHP17:FHZ17"/>
    <mergeCell ref="FIA17:FIK17"/>
    <mergeCell ref="FIL17:FIV17"/>
    <mergeCell ref="FIW17:FJG17"/>
    <mergeCell ref="FFB17:FFL17"/>
    <mergeCell ref="FFM17:FFW17"/>
    <mergeCell ref="FFX17:FGH17"/>
    <mergeCell ref="FGI17:FGS17"/>
    <mergeCell ref="FGT17:FHD17"/>
    <mergeCell ref="FCY17:FDI17"/>
    <mergeCell ref="FDJ17:FDT17"/>
    <mergeCell ref="FDU17:FEE17"/>
    <mergeCell ref="FEF17:FEP17"/>
    <mergeCell ref="FEQ17:FFA17"/>
    <mergeCell ref="FRT17:FSD17"/>
    <mergeCell ref="FSE17:FSO17"/>
    <mergeCell ref="FSP17:FSZ17"/>
    <mergeCell ref="FTA17:FTK17"/>
    <mergeCell ref="FTL17:FTV17"/>
    <mergeCell ref="FPQ17:FQA17"/>
    <mergeCell ref="FQB17:FQL17"/>
    <mergeCell ref="FQM17:FQW17"/>
    <mergeCell ref="FQX17:FRH17"/>
    <mergeCell ref="FRI17:FRS17"/>
    <mergeCell ref="FNN17:FNX17"/>
    <mergeCell ref="FNY17:FOI17"/>
    <mergeCell ref="FOJ17:FOT17"/>
    <mergeCell ref="FOU17:FPE17"/>
    <mergeCell ref="FPF17:FPP17"/>
    <mergeCell ref="FLK17:FLU17"/>
    <mergeCell ref="FLV17:FMF17"/>
    <mergeCell ref="FMG17:FMQ17"/>
    <mergeCell ref="FMR17:FNB17"/>
    <mergeCell ref="FNC17:FNM17"/>
    <mergeCell ref="GAF17:GAP17"/>
    <mergeCell ref="GAQ17:GBA17"/>
    <mergeCell ref="GBB17:GBL17"/>
    <mergeCell ref="GBM17:GBW17"/>
    <mergeCell ref="GBX17:GCH17"/>
    <mergeCell ref="FYC17:FYM17"/>
    <mergeCell ref="FYN17:FYX17"/>
    <mergeCell ref="FYY17:FZI17"/>
    <mergeCell ref="FZJ17:FZT17"/>
    <mergeCell ref="FZU17:GAE17"/>
    <mergeCell ref="FVZ17:FWJ17"/>
    <mergeCell ref="FWK17:FWU17"/>
    <mergeCell ref="FWV17:FXF17"/>
    <mergeCell ref="FXG17:FXQ17"/>
    <mergeCell ref="FXR17:FYB17"/>
    <mergeCell ref="FTW17:FUG17"/>
    <mergeCell ref="FUH17:FUR17"/>
    <mergeCell ref="FUS17:FVC17"/>
    <mergeCell ref="FVD17:FVN17"/>
    <mergeCell ref="FVO17:FVY17"/>
    <mergeCell ref="GIR17:GJB17"/>
    <mergeCell ref="GJC17:GJM17"/>
    <mergeCell ref="GJN17:GJX17"/>
    <mergeCell ref="GJY17:GKI17"/>
    <mergeCell ref="GKJ17:GKT17"/>
    <mergeCell ref="GGO17:GGY17"/>
    <mergeCell ref="GGZ17:GHJ17"/>
    <mergeCell ref="GHK17:GHU17"/>
    <mergeCell ref="GHV17:GIF17"/>
    <mergeCell ref="GIG17:GIQ17"/>
    <mergeCell ref="GEL17:GEV17"/>
    <mergeCell ref="GEW17:GFG17"/>
    <mergeCell ref="GFH17:GFR17"/>
    <mergeCell ref="GFS17:GGC17"/>
    <mergeCell ref="GGD17:GGN17"/>
    <mergeCell ref="GCI17:GCS17"/>
    <mergeCell ref="GCT17:GDD17"/>
    <mergeCell ref="GDE17:GDO17"/>
    <mergeCell ref="GDP17:GDZ17"/>
    <mergeCell ref="GEA17:GEK17"/>
    <mergeCell ref="GRD17:GRN17"/>
    <mergeCell ref="GRO17:GRY17"/>
    <mergeCell ref="GRZ17:GSJ17"/>
    <mergeCell ref="GSK17:GSU17"/>
    <mergeCell ref="GSV17:GTF17"/>
    <mergeCell ref="GPA17:GPK17"/>
    <mergeCell ref="GPL17:GPV17"/>
    <mergeCell ref="GPW17:GQG17"/>
    <mergeCell ref="GQH17:GQR17"/>
    <mergeCell ref="GQS17:GRC17"/>
    <mergeCell ref="GMX17:GNH17"/>
    <mergeCell ref="GNI17:GNS17"/>
    <mergeCell ref="GNT17:GOD17"/>
    <mergeCell ref="GOE17:GOO17"/>
    <mergeCell ref="GOP17:GOZ17"/>
    <mergeCell ref="GKU17:GLE17"/>
    <mergeCell ref="GLF17:GLP17"/>
    <mergeCell ref="GLQ17:GMA17"/>
    <mergeCell ref="GMB17:GML17"/>
    <mergeCell ref="GMM17:GMW17"/>
    <mergeCell ref="GZP17:GZZ17"/>
    <mergeCell ref="HAA17:HAK17"/>
    <mergeCell ref="HAL17:HAV17"/>
    <mergeCell ref="HAW17:HBG17"/>
    <mergeCell ref="HBH17:HBR17"/>
    <mergeCell ref="GXM17:GXW17"/>
    <mergeCell ref="GXX17:GYH17"/>
    <mergeCell ref="GYI17:GYS17"/>
    <mergeCell ref="GYT17:GZD17"/>
    <mergeCell ref="GZE17:GZO17"/>
    <mergeCell ref="GVJ17:GVT17"/>
    <mergeCell ref="GVU17:GWE17"/>
    <mergeCell ref="GWF17:GWP17"/>
    <mergeCell ref="GWQ17:GXA17"/>
    <mergeCell ref="GXB17:GXL17"/>
    <mergeCell ref="GTG17:GTQ17"/>
    <mergeCell ref="GTR17:GUB17"/>
    <mergeCell ref="GUC17:GUM17"/>
    <mergeCell ref="GUN17:GUX17"/>
    <mergeCell ref="GUY17:GVI17"/>
    <mergeCell ref="HIB17:HIL17"/>
    <mergeCell ref="HIM17:HIW17"/>
    <mergeCell ref="HIX17:HJH17"/>
    <mergeCell ref="HJI17:HJS17"/>
    <mergeCell ref="HJT17:HKD17"/>
    <mergeCell ref="HFY17:HGI17"/>
    <mergeCell ref="HGJ17:HGT17"/>
    <mergeCell ref="HGU17:HHE17"/>
    <mergeCell ref="HHF17:HHP17"/>
    <mergeCell ref="HHQ17:HIA17"/>
    <mergeCell ref="HDV17:HEF17"/>
    <mergeCell ref="HEG17:HEQ17"/>
    <mergeCell ref="HER17:HFB17"/>
    <mergeCell ref="HFC17:HFM17"/>
    <mergeCell ref="HFN17:HFX17"/>
    <mergeCell ref="HBS17:HCC17"/>
    <mergeCell ref="HCD17:HCN17"/>
    <mergeCell ref="HCO17:HCY17"/>
    <mergeCell ref="HCZ17:HDJ17"/>
    <mergeCell ref="HDK17:HDU17"/>
    <mergeCell ref="HQN17:HQX17"/>
    <mergeCell ref="HQY17:HRI17"/>
    <mergeCell ref="HRJ17:HRT17"/>
    <mergeCell ref="HRU17:HSE17"/>
    <mergeCell ref="HSF17:HSP17"/>
    <mergeCell ref="HOK17:HOU17"/>
    <mergeCell ref="HOV17:HPF17"/>
    <mergeCell ref="HPG17:HPQ17"/>
    <mergeCell ref="HPR17:HQB17"/>
    <mergeCell ref="HQC17:HQM17"/>
    <mergeCell ref="HMH17:HMR17"/>
    <mergeCell ref="HMS17:HNC17"/>
    <mergeCell ref="HND17:HNN17"/>
    <mergeCell ref="HNO17:HNY17"/>
    <mergeCell ref="HNZ17:HOJ17"/>
    <mergeCell ref="HKE17:HKO17"/>
    <mergeCell ref="HKP17:HKZ17"/>
    <mergeCell ref="HLA17:HLK17"/>
    <mergeCell ref="HLL17:HLV17"/>
    <mergeCell ref="HLW17:HMG17"/>
    <mergeCell ref="HYZ17:HZJ17"/>
    <mergeCell ref="HZK17:HZU17"/>
    <mergeCell ref="HZV17:IAF17"/>
    <mergeCell ref="IAG17:IAQ17"/>
    <mergeCell ref="IAR17:IBB17"/>
    <mergeCell ref="HWW17:HXG17"/>
    <mergeCell ref="HXH17:HXR17"/>
    <mergeCell ref="HXS17:HYC17"/>
    <mergeCell ref="HYD17:HYN17"/>
    <mergeCell ref="HYO17:HYY17"/>
    <mergeCell ref="HUT17:HVD17"/>
    <mergeCell ref="HVE17:HVO17"/>
    <mergeCell ref="HVP17:HVZ17"/>
    <mergeCell ref="HWA17:HWK17"/>
    <mergeCell ref="HWL17:HWV17"/>
    <mergeCell ref="HSQ17:HTA17"/>
    <mergeCell ref="HTB17:HTL17"/>
    <mergeCell ref="HTM17:HTW17"/>
    <mergeCell ref="HTX17:HUH17"/>
    <mergeCell ref="HUI17:HUS17"/>
    <mergeCell ref="IHL17:IHV17"/>
    <mergeCell ref="IHW17:IIG17"/>
    <mergeCell ref="IIH17:IIR17"/>
    <mergeCell ref="IIS17:IJC17"/>
    <mergeCell ref="IJD17:IJN17"/>
    <mergeCell ref="IFI17:IFS17"/>
    <mergeCell ref="IFT17:IGD17"/>
    <mergeCell ref="IGE17:IGO17"/>
    <mergeCell ref="IGP17:IGZ17"/>
    <mergeCell ref="IHA17:IHK17"/>
    <mergeCell ref="IDF17:IDP17"/>
    <mergeCell ref="IDQ17:IEA17"/>
    <mergeCell ref="IEB17:IEL17"/>
    <mergeCell ref="IEM17:IEW17"/>
    <mergeCell ref="IEX17:IFH17"/>
    <mergeCell ref="IBC17:IBM17"/>
    <mergeCell ref="IBN17:IBX17"/>
    <mergeCell ref="IBY17:ICI17"/>
    <mergeCell ref="ICJ17:ICT17"/>
    <mergeCell ref="ICU17:IDE17"/>
    <mergeCell ref="IPX17:IQH17"/>
    <mergeCell ref="IQI17:IQS17"/>
    <mergeCell ref="IQT17:IRD17"/>
    <mergeCell ref="IRE17:IRO17"/>
    <mergeCell ref="IRP17:IRZ17"/>
    <mergeCell ref="INU17:IOE17"/>
    <mergeCell ref="IOF17:IOP17"/>
    <mergeCell ref="IOQ17:IPA17"/>
    <mergeCell ref="IPB17:IPL17"/>
    <mergeCell ref="IPM17:IPW17"/>
    <mergeCell ref="ILR17:IMB17"/>
    <mergeCell ref="IMC17:IMM17"/>
    <mergeCell ref="IMN17:IMX17"/>
    <mergeCell ref="IMY17:INI17"/>
    <mergeCell ref="INJ17:INT17"/>
    <mergeCell ref="IJO17:IJY17"/>
    <mergeCell ref="IJZ17:IKJ17"/>
    <mergeCell ref="IKK17:IKU17"/>
    <mergeCell ref="IKV17:ILF17"/>
    <mergeCell ref="ILG17:ILQ17"/>
    <mergeCell ref="IYJ17:IYT17"/>
    <mergeCell ref="IYU17:IZE17"/>
    <mergeCell ref="IZF17:IZP17"/>
    <mergeCell ref="IZQ17:JAA17"/>
    <mergeCell ref="JAB17:JAL17"/>
    <mergeCell ref="IWG17:IWQ17"/>
    <mergeCell ref="IWR17:IXB17"/>
    <mergeCell ref="IXC17:IXM17"/>
    <mergeCell ref="IXN17:IXX17"/>
    <mergeCell ref="IXY17:IYI17"/>
    <mergeCell ref="IUD17:IUN17"/>
    <mergeCell ref="IUO17:IUY17"/>
    <mergeCell ref="IUZ17:IVJ17"/>
    <mergeCell ref="IVK17:IVU17"/>
    <mergeCell ref="IVV17:IWF17"/>
    <mergeCell ref="ISA17:ISK17"/>
    <mergeCell ref="ISL17:ISV17"/>
    <mergeCell ref="ISW17:ITG17"/>
    <mergeCell ref="ITH17:ITR17"/>
    <mergeCell ref="ITS17:IUC17"/>
    <mergeCell ref="JGV17:JHF17"/>
    <mergeCell ref="JHG17:JHQ17"/>
    <mergeCell ref="JHR17:JIB17"/>
    <mergeCell ref="JIC17:JIM17"/>
    <mergeCell ref="JIN17:JIX17"/>
    <mergeCell ref="JES17:JFC17"/>
    <mergeCell ref="JFD17:JFN17"/>
    <mergeCell ref="JFO17:JFY17"/>
    <mergeCell ref="JFZ17:JGJ17"/>
    <mergeCell ref="JGK17:JGU17"/>
    <mergeCell ref="JCP17:JCZ17"/>
    <mergeCell ref="JDA17:JDK17"/>
    <mergeCell ref="JDL17:JDV17"/>
    <mergeCell ref="JDW17:JEG17"/>
    <mergeCell ref="JEH17:JER17"/>
    <mergeCell ref="JAM17:JAW17"/>
    <mergeCell ref="JAX17:JBH17"/>
    <mergeCell ref="JBI17:JBS17"/>
    <mergeCell ref="JBT17:JCD17"/>
    <mergeCell ref="JCE17:JCO17"/>
    <mergeCell ref="JPH17:JPR17"/>
    <mergeCell ref="JPS17:JQC17"/>
    <mergeCell ref="JQD17:JQN17"/>
    <mergeCell ref="JQO17:JQY17"/>
    <mergeCell ref="JQZ17:JRJ17"/>
    <mergeCell ref="JNE17:JNO17"/>
    <mergeCell ref="JNP17:JNZ17"/>
    <mergeCell ref="JOA17:JOK17"/>
    <mergeCell ref="JOL17:JOV17"/>
    <mergeCell ref="JOW17:JPG17"/>
    <mergeCell ref="JLB17:JLL17"/>
    <mergeCell ref="JLM17:JLW17"/>
    <mergeCell ref="JLX17:JMH17"/>
    <mergeCell ref="JMI17:JMS17"/>
    <mergeCell ref="JMT17:JND17"/>
    <mergeCell ref="JIY17:JJI17"/>
    <mergeCell ref="JJJ17:JJT17"/>
    <mergeCell ref="JJU17:JKE17"/>
    <mergeCell ref="JKF17:JKP17"/>
    <mergeCell ref="JKQ17:JLA17"/>
    <mergeCell ref="JXT17:JYD17"/>
    <mergeCell ref="JYE17:JYO17"/>
    <mergeCell ref="JYP17:JYZ17"/>
    <mergeCell ref="JZA17:JZK17"/>
    <mergeCell ref="JZL17:JZV17"/>
    <mergeCell ref="JVQ17:JWA17"/>
    <mergeCell ref="JWB17:JWL17"/>
    <mergeCell ref="JWM17:JWW17"/>
    <mergeCell ref="JWX17:JXH17"/>
    <mergeCell ref="JXI17:JXS17"/>
    <mergeCell ref="JTN17:JTX17"/>
    <mergeCell ref="JTY17:JUI17"/>
    <mergeCell ref="JUJ17:JUT17"/>
    <mergeCell ref="JUU17:JVE17"/>
    <mergeCell ref="JVF17:JVP17"/>
    <mergeCell ref="JRK17:JRU17"/>
    <mergeCell ref="JRV17:JSF17"/>
    <mergeCell ref="JSG17:JSQ17"/>
    <mergeCell ref="JSR17:JTB17"/>
    <mergeCell ref="JTC17:JTM17"/>
    <mergeCell ref="KGF17:KGP17"/>
    <mergeCell ref="KGQ17:KHA17"/>
    <mergeCell ref="KHB17:KHL17"/>
    <mergeCell ref="KHM17:KHW17"/>
    <mergeCell ref="KHX17:KIH17"/>
    <mergeCell ref="KEC17:KEM17"/>
    <mergeCell ref="KEN17:KEX17"/>
    <mergeCell ref="KEY17:KFI17"/>
    <mergeCell ref="KFJ17:KFT17"/>
    <mergeCell ref="KFU17:KGE17"/>
    <mergeCell ref="KBZ17:KCJ17"/>
    <mergeCell ref="KCK17:KCU17"/>
    <mergeCell ref="KCV17:KDF17"/>
    <mergeCell ref="KDG17:KDQ17"/>
    <mergeCell ref="KDR17:KEB17"/>
    <mergeCell ref="JZW17:KAG17"/>
    <mergeCell ref="KAH17:KAR17"/>
    <mergeCell ref="KAS17:KBC17"/>
    <mergeCell ref="KBD17:KBN17"/>
    <mergeCell ref="KBO17:KBY17"/>
    <mergeCell ref="KOR17:KPB17"/>
    <mergeCell ref="KPC17:KPM17"/>
    <mergeCell ref="KPN17:KPX17"/>
    <mergeCell ref="KPY17:KQI17"/>
    <mergeCell ref="KQJ17:KQT17"/>
    <mergeCell ref="KMO17:KMY17"/>
    <mergeCell ref="KMZ17:KNJ17"/>
    <mergeCell ref="KNK17:KNU17"/>
    <mergeCell ref="KNV17:KOF17"/>
    <mergeCell ref="KOG17:KOQ17"/>
    <mergeCell ref="KKL17:KKV17"/>
    <mergeCell ref="KKW17:KLG17"/>
    <mergeCell ref="KLH17:KLR17"/>
    <mergeCell ref="KLS17:KMC17"/>
    <mergeCell ref="KMD17:KMN17"/>
    <mergeCell ref="KII17:KIS17"/>
    <mergeCell ref="KIT17:KJD17"/>
    <mergeCell ref="KJE17:KJO17"/>
    <mergeCell ref="KJP17:KJZ17"/>
    <mergeCell ref="KKA17:KKK17"/>
    <mergeCell ref="KXD17:KXN17"/>
    <mergeCell ref="KXO17:KXY17"/>
    <mergeCell ref="KXZ17:KYJ17"/>
    <mergeCell ref="KYK17:KYU17"/>
    <mergeCell ref="KYV17:KZF17"/>
    <mergeCell ref="KVA17:KVK17"/>
    <mergeCell ref="KVL17:KVV17"/>
    <mergeCell ref="KVW17:KWG17"/>
    <mergeCell ref="KWH17:KWR17"/>
    <mergeCell ref="KWS17:KXC17"/>
    <mergeCell ref="KSX17:KTH17"/>
    <mergeCell ref="KTI17:KTS17"/>
    <mergeCell ref="KTT17:KUD17"/>
    <mergeCell ref="KUE17:KUO17"/>
    <mergeCell ref="KUP17:KUZ17"/>
    <mergeCell ref="KQU17:KRE17"/>
    <mergeCell ref="KRF17:KRP17"/>
    <mergeCell ref="KRQ17:KSA17"/>
    <mergeCell ref="KSB17:KSL17"/>
    <mergeCell ref="KSM17:KSW17"/>
    <mergeCell ref="LFP17:LFZ17"/>
    <mergeCell ref="LGA17:LGK17"/>
    <mergeCell ref="LGL17:LGV17"/>
    <mergeCell ref="LGW17:LHG17"/>
    <mergeCell ref="LHH17:LHR17"/>
    <mergeCell ref="LDM17:LDW17"/>
    <mergeCell ref="LDX17:LEH17"/>
    <mergeCell ref="LEI17:LES17"/>
    <mergeCell ref="LET17:LFD17"/>
    <mergeCell ref="LFE17:LFO17"/>
    <mergeCell ref="LBJ17:LBT17"/>
    <mergeCell ref="LBU17:LCE17"/>
    <mergeCell ref="LCF17:LCP17"/>
    <mergeCell ref="LCQ17:LDA17"/>
    <mergeCell ref="LDB17:LDL17"/>
    <mergeCell ref="KZG17:KZQ17"/>
    <mergeCell ref="KZR17:LAB17"/>
    <mergeCell ref="LAC17:LAM17"/>
    <mergeCell ref="LAN17:LAX17"/>
    <mergeCell ref="LAY17:LBI17"/>
    <mergeCell ref="LOB17:LOL17"/>
    <mergeCell ref="LOM17:LOW17"/>
    <mergeCell ref="LOX17:LPH17"/>
    <mergeCell ref="LPI17:LPS17"/>
    <mergeCell ref="LPT17:LQD17"/>
    <mergeCell ref="LLY17:LMI17"/>
    <mergeCell ref="LMJ17:LMT17"/>
    <mergeCell ref="LMU17:LNE17"/>
    <mergeCell ref="LNF17:LNP17"/>
    <mergeCell ref="LNQ17:LOA17"/>
    <mergeCell ref="LJV17:LKF17"/>
    <mergeCell ref="LKG17:LKQ17"/>
    <mergeCell ref="LKR17:LLB17"/>
    <mergeCell ref="LLC17:LLM17"/>
    <mergeCell ref="LLN17:LLX17"/>
    <mergeCell ref="LHS17:LIC17"/>
    <mergeCell ref="LID17:LIN17"/>
    <mergeCell ref="LIO17:LIY17"/>
    <mergeCell ref="LIZ17:LJJ17"/>
    <mergeCell ref="LJK17:LJU17"/>
    <mergeCell ref="LWN17:LWX17"/>
    <mergeCell ref="LWY17:LXI17"/>
    <mergeCell ref="LXJ17:LXT17"/>
    <mergeCell ref="LXU17:LYE17"/>
    <mergeCell ref="LYF17:LYP17"/>
    <mergeCell ref="LUK17:LUU17"/>
    <mergeCell ref="LUV17:LVF17"/>
    <mergeCell ref="LVG17:LVQ17"/>
    <mergeCell ref="LVR17:LWB17"/>
    <mergeCell ref="LWC17:LWM17"/>
    <mergeCell ref="LSH17:LSR17"/>
    <mergeCell ref="LSS17:LTC17"/>
    <mergeCell ref="LTD17:LTN17"/>
    <mergeCell ref="LTO17:LTY17"/>
    <mergeCell ref="LTZ17:LUJ17"/>
    <mergeCell ref="LQE17:LQO17"/>
    <mergeCell ref="LQP17:LQZ17"/>
    <mergeCell ref="LRA17:LRK17"/>
    <mergeCell ref="LRL17:LRV17"/>
    <mergeCell ref="LRW17:LSG17"/>
    <mergeCell ref="MEZ17:MFJ17"/>
    <mergeCell ref="MFK17:MFU17"/>
    <mergeCell ref="MFV17:MGF17"/>
    <mergeCell ref="MGG17:MGQ17"/>
    <mergeCell ref="MGR17:MHB17"/>
    <mergeCell ref="MCW17:MDG17"/>
    <mergeCell ref="MDH17:MDR17"/>
    <mergeCell ref="MDS17:MEC17"/>
    <mergeCell ref="MED17:MEN17"/>
    <mergeCell ref="MEO17:MEY17"/>
    <mergeCell ref="MAT17:MBD17"/>
    <mergeCell ref="MBE17:MBO17"/>
    <mergeCell ref="MBP17:MBZ17"/>
    <mergeCell ref="MCA17:MCK17"/>
    <mergeCell ref="MCL17:MCV17"/>
    <mergeCell ref="LYQ17:LZA17"/>
    <mergeCell ref="LZB17:LZL17"/>
    <mergeCell ref="LZM17:LZW17"/>
    <mergeCell ref="LZX17:MAH17"/>
    <mergeCell ref="MAI17:MAS17"/>
    <mergeCell ref="MNL17:MNV17"/>
    <mergeCell ref="MNW17:MOG17"/>
    <mergeCell ref="MOH17:MOR17"/>
    <mergeCell ref="MOS17:MPC17"/>
    <mergeCell ref="MPD17:MPN17"/>
    <mergeCell ref="MLI17:MLS17"/>
    <mergeCell ref="MLT17:MMD17"/>
    <mergeCell ref="MME17:MMO17"/>
    <mergeCell ref="MMP17:MMZ17"/>
    <mergeCell ref="MNA17:MNK17"/>
    <mergeCell ref="MJF17:MJP17"/>
    <mergeCell ref="MJQ17:MKA17"/>
    <mergeCell ref="MKB17:MKL17"/>
    <mergeCell ref="MKM17:MKW17"/>
    <mergeCell ref="MKX17:MLH17"/>
    <mergeCell ref="MHC17:MHM17"/>
    <mergeCell ref="MHN17:MHX17"/>
    <mergeCell ref="MHY17:MII17"/>
    <mergeCell ref="MIJ17:MIT17"/>
    <mergeCell ref="MIU17:MJE17"/>
    <mergeCell ref="MVX17:MWH17"/>
    <mergeCell ref="MWI17:MWS17"/>
    <mergeCell ref="MWT17:MXD17"/>
    <mergeCell ref="MXE17:MXO17"/>
    <mergeCell ref="MXP17:MXZ17"/>
    <mergeCell ref="MTU17:MUE17"/>
    <mergeCell ref="MUF17:MUP17"/>
    <mergeCell ref="MUQ17:MVA17"/>
    <mergeCell ref="MVB17:MVL17"/>
    <mergeCell ref="MVM17:MVW17"/>
    <mergeCell ref="MRR17:MSB17"/>
    <mergeCell ref="MSC17:MSM17"/>
    <mergeCell ref="MSN17:MSX17"/>
    <mergeCell ref="MSY17:MTI17"/>
    <mergeCell ref="MTJ17:MTT17"/>
    <mergeCell ref="MPO17:MPY17"/>
    <mergeCell ref="MPZ17:MQJ17"/>
    <mergeCell ref="MQK17:MQU17"/>
    <mergeCell ref="MQV17:MRF17"/>
    <mergeCell ref="MRG17:MRQ17"/>
    <mergeCell ref="NEJ17:NET17"/>
    <mergeCell ref="NEU17:NFE17"/>
    <mergeCell ref="NFF17:NFP17"/>
    <mergeCell ref="NFQ17:NGA17"/>
    <mergeCell ref="NGB17:NGL17"/>
    <mergeCell ref="NCG17:NCQ17"/>
    <mergeCell ref="NCR17:NDB17"/>
    <mergeCell ref="NDC17:NDM17"/>
    <mergeCell ref="NDN17:NDX17"/>
    <mergeCell ref="NDY17:NEI17"/>
    <mergeCell ref="NAD17:NAN17"/>
    <mergeCell ref="NAO17:NAY17"/>
    <mergeCell ref="NAZ17:NBJ17"/>
    <mergeCell ref="NBK17:NBU17"/>
    <mergeCell ref="NBV17:NCF17"/>
    <mergeCell ref="MYA17:MYK17"/>
    <mergeCell ref="MYL17:MYV17"/>
    <mergeCell ref="MYW17:MZG17"/>
    <mergeCell ref="MZH17:MZR17"/>
    <mergeCell ref="MZS17:NAC17"/>
    <mergeCell ref="NMV17:NNF17"/>
    <mergeCell ref="NNG17:NNQ17"/>
    <mergeCell ref="NNR17:NOB17"/>
    <mergeCell ref="NOC17:NOM17"/>
    <mergeCell ref="NON17:NOX17"/>
    <mergeCell ref="NKS17:NLC17"/>
    <mergeCell ref="NLD17:NLN17"/>
    <mergeCell ref="NLO17:NLY17"/>
    <mergeCell ref="NLZ17:NMJ17"/>
    <mergeCell ref="NMK17:NMU17"/>
    <mergeCell ref="NIP17:NIZ17"/>
    <mergeCell ref="NJA17:NJK17"/>
    <mergeCell ref="NJL17:NJV17"/>
    <mergeCell ref="NJW17:NKG17"/>
    <mergeCell ref="NKH17:NKR17"/>
    <mergeCell ref="NGM17:NGW17"/>
    <mergeCell ref="NGX17:NHH17"/>
    <mergeCell ref="NHI17:NHS17"/>
    <mergeCell ref="NHT17:NID17"/>
    <mergeCell ref="NIE17:NIO17"/>
    <mergeCell ref="NVH17:NVR17"/>
    <mergeCell ref="NVS17:NWC17"/>
    <mergeCell ref="NWD17:NWN17"/>
    <mergeCell ref="NWO17:NWY17"/>
    <mergeCell ref="NWZ17:NXJ17"/>
    <mergeCell ref="NTE17:NTO17"/>
    <mergeCell ref="NTP17:NTZ17"/>
    <mergeCell ref="NUA17:NUK17"/>
    <mergeCell ref="NUL17:NUV17"/>
    <mergeCell ref="NUW17:NVG17"/>
    <mergeCell ref="NRB17:NRL17"/>
    <mergeCell ref="NRM17:NRW17"/>
    <mergeCell ref="NRX17:NSH17"/>
    <mergeCell ref="NSI17:NSS17"/>
    <mergeCell ref="NST17:NTD17"/>
    <mergeCell ref="NOY17:NPI17"/>
    <mergeCell ref="NPJ17:NPT17"/>
    <mergeCell ref="NPU17:NQE17"/>
    <mergeCell ref="NQF17:NQP17"/>
    <mergeCell ref="NQQ17:NRA17"/>
    <mergeCell ref="ODT17:OED17"/>
    <mergeCell ref="OEE17:OEO17"/>
    <mergeCell ref="OEP17:OEZ17"/>
    <mergeCell ref="OFA17:OFK17"/>
    <mergeCell ref="OFL17:OFV17"/>
    <mergeCell ref="OBQ17:OCA17"/>
    <mergeCell ref="OCB17:OCL17"/>
    <mergeCell ref="OCM17:OCW17"/>
    <mergeCell ref="OCX17:ODH17"/>
    <mergeCell ref="ODI17:ODS17"/>
    <mergeCell ref="NZN17:NZX17"/>
    <mergeCell ref="NZY17:OAI17"/>
    <mergeCell ref="OAJ17:OAT17"/>
    <mergeCell ref="OAU17:OBE17"/>
    <mergeCell ref="OBF17:OBP17"/>
    <mergeCell ref="NXK17:NXU17"/>
    <mergeCell ref="NXV17:NYF17"/>
    <mergeCell ref="NYG17:NYQ17"/>
    <mergeCell ref="NYR17:NZB17"/>
    <mergeCell ref="NZC17:NZM17"/>
    <mergeCell ref="OMF17:OMP17"/>
    <mergeCell ref="OMQ17:ONA17"/>
    <mergeCell ref="ONB17:ONL17"/>
    <mergeCell ref="ONM17:ONW17"/>
    <mergeCell ref="ONX17:OOH17"/>
    <mergeCell ref="OKC17:OKM17"/>
    <mergeCell ref="OKN17:OKX17"/>
    <mergeCell ref="OKY17:OLI17"/>
    <mergeCell ref="OLJ17:OLT17"/>
    <mergeCell ref="OLU17:OME17"/>
    <mergeCell ref="OHZ17:OIJ17"/>
    <mergeCell ref="OIK17:OIU17"/>
    <mergeCell ref="OIV17:OJF17"/>
    <mergeCell ref="OJG17:OJQ17"/>
    <mergeCell ref="OJR17:OKB17"/>
    <mergeCell ref="OFW17:OGG17"/>
    <mergeCell ref="OGH17:OGR17"/>
    <mergeCell ref="OGS17:OHC17"/>
    <mergeCell ref="OHD17:OHN17"/>
    <mergeCell ref="OHO17:OHY17"/>
    <mergeCell ref="OUR17:OVB17"/>
    <mergeCell ref="OVC17:OVM17"/>
    <mergeCell ref="OVN17:OVX17"/>
    <mergeCell ref="OVY17:OWI17"/>
    <mergeCell ref="OWJ17:OWT17"/>
    <mergeCell ref="OSO17:OSY17"/>
    <mergeCell ref="OSZ17:OTJ17"/>
    <mergeCell ref="OTK17:OTU17"/>
    <mergeCell ref="OTV17:OUF17"/>
    <mergeCell ref="OUG17:OUQ17"/>
    <mergeCell ref="OQL17:OQV17"/>
    <mergeCell ref="OQW17:ORG17"/>
    <mergeCell ref="ORH17:ORR17"/>
    <mergeCell ref="ORS17:OSC17"/>
    <mergeCell ref="OSD17:OSN17"/>
    <mergeCell ref="OOI17:OOS17"/>
    <mergeCell ref="OOT17:OPD17"/>
    <mergeCell ref="OPE17:OPO17"/>
    <mergeCell ref="OPP17:OPZ17"/>
    <mergeCell ref="OQA17:OQK17"/>
    <mergeCell ref="PDD17:PDN17"/>
    <mergeCell ref="PDO17:PDY17"/>
    <mergeCell ref="PDZ17:PEJ17"/>
    <mergeCell ref="PEK17:PEU17"/>
    <mergeCell ref="PEV17:PFF17"/>
    <mergeCell ref="PBA17:PBK17"/>
    <mergeCell ref="PBL17:PBV17"/>
    <mergeCell ref="PBW17:PCG17"/>
    <mergeCell ref="PCH17:PCR17"/>
    <mergeCell ref="PCS17:PDC17"/>
    <mergeCell ref="OYX17:OZH17"/>
    <mergeCell ref="OZI17:OZS17"/>
    <mergeCell ref="OZT17:PAD17"/>
    <mergeCell ref="PAE17:PAO17"/>
    <mergeCell ref="PAP17:PAZ17"/>
    <mergeCell ref="OWU17:OXE17"/>
    <mergeCell ref="OXF17:OXP17"/>
    <mergeCell ref="OXQ17:OYA17"/>
    <mergeCell ref="OYB17:OYL17"/>
    <mergeCell ref="OYM17:OYW17"/>
    <mergeCell ref="PLP17:PLZ17"/>
    <mergeCell ref="PMA17:PMK17"/>
    <mergeCell ref="PML17:PMV17"/>
    <mergeCell ref="PMW17:PNG17"/>
    <mergeCell ref="PNH17:PNR17"/>
    <mergeCell ref="PJM17:PJW17"/>
    <mergeCell ref="PJX17:PKH17"/>
    <mergeCell ref="PKI17:PKS17"/>
    <mergeCell ref="PKT17:PLD17"/>
    <mergeCell ref="PLE17:PLO17"/>
    <mergeCell ref="PHJ17:PHT17"/>
    <mergeCell ref="PHU17:PIE17"/>
    <mergeCell ref="PIF17:PIP17"/>
    <mergeCell ref="PIQ17:PJA17"/>
    <mergeCell ref="PJB17:PJL17"/>
    <mergeCell ref="PFG17:PFQ17"/>
    <mergeCell ref="PFR17:PGB17"/>
    <mergeCell ref="PGC17:PGM17"/>
    <mergeCell ref="PGN17:PGX17"/>
    <mergeCell ref="PGY17:PHI17"/>
    <mergeCell ref="PUB17:PUL17"/>
    <mergeCell ref="PUM17:PUW17"/>
    <mergeCell ref="PUX17:PVH17"/>
    <mergeCell ref="PVI17:PVS17"/>
    <mergeCell ref="PVT17:PWD17"/>
    <mergeCell ref="PRY17:PSI17"/>
    <mergeCell ref="PSJ17:PST17"/>
    <mergeCell ref="PSU17:PTE17"/>
    <mergeCell ref="PTF17:PTP17"/>
    <mergeCell ref="PTQ17:PUA17"/>
    <mergeCell ref="PPV17:PQF17"/>
    <mergeCell ref="PQG17:PQQ17"/>
    <mergeCell ref="PQR17:PRB17"/>
    <mergeCell ref="PRC17:PRM17"/>
    <mergeCell ref="PRN17:PRX17"/>
    <mergeCell ref="PNS17:POC17"/>
    <mergeCell ref="POD17:PON17"/>
    <mergeCell ref="POO17:POY17"/>
    <mergeCell ref="POZ17:PPJ17"/>
    <mergeCell ref="PPK17:PPU17"/>
    <mergeCell ref="QCN17:QCX17"/>
    <mergeCell ref="QCY17:QDI17"/>
    <mergeCell ref="QDJ17:QDT17"/>
    <mergeCell ref="QDU17:QEE17"/>
    <mergeCell ref="QEF17:QEP17"/>
    <mergeCell ref="QAK17:QAU17"/>
    <mergeCell ref="QAV17:QBF17"/>
    <mergeCell ref="QBG17:QBQ17"/>
    <mergeCell ref="QBR17:QCB17"/>
    <mergeCell ref="QCC17:QCM17"/>
    <mergeCell ref="PYH17:PYR17"/>
    <mergeCell ref="PYS17:PZC17"/>
    <mergeCell ref="PZD17:PZN17"/>
    <mergeCell ref="PZO17:PZY17"/>
    <mergeCell ref="PZZ17:QAJ17"/>
    <mergeCell ref="PWE17:PWO17"/>
    <mergeCell ref="PWP17:PWZ17"/>
    <mergeCell ref="PXA17:PXK17"/>
    <mergeCell ref="PXL17:PXV17"/>
    <mergeCell ref="PXW17:PYG17"/>
    <mergeCell ref="QKZ17:QLJ17"/>
    <mergeCell ref="QLK17:QLU17"/>
    <mergeCell ref="QLV17:QMF17"/>
    <mergeCell ref="QMG17:QMQ17"/>
    <mergeCell ref="QMR17:QNB17"/>
    <mergeCell ref="QIW17:QJG17"/>
    <mergeCell ref="QJH17:QJR17"/>
    <mergeCell ref="QJS17:QKC17"/>
    <mergeCell ref="QKD17:QKN17"/>
    <mergeCell ref="QKO17:QKY17"/>
    <mergeCell ref="QGT17:QHD17"/>
    <mergeCell ref="QHE17:QHO17"/>
    <mergeCell ref="QHP17:QHZ17"/>
    <mergeCell ref="QIA17:QIK17"/>
    <mergeCell ref="QIL17:QIV17"/>
    <mergeCell ref="QEQ17:QFA17"/>
    <mergeCell ref="QFB17:QFL17"/>
    <mergeCell ref="QFM17:QFW17"/>
    <mergeCell ref="QFX17:QGH17"/>
    <mergeCell ref="QGI17:QGS17"/>
    <mergeCell ref="QTL17:QTV17"/>
    <mergeCell ref="QTW17:QUG17"/>
    <mergeCell ref="QUH17:QUR17"/>
    <mergeCell ref="QUS17:QVC17"/>
    <mergeCell ref="QVD17:QVN17"/>
    <mergeCell ref="QRI17:QRS17"/>
    <mergeCell ref="QRT17:QSD17"/>
    <mergeCell ref="QSE17:QSO17"/>
    <mergeCell ref="QSP17:QSZ17"/>
    <mergeCell ref="QTA17:QTK17"/>
    <mergeCell ref="QPF17:QPP17"/>
    <mergeCell ref="QPQ17:QQA17"/>
    <mergeCell ref="QQB17:QQL17"/>
    <mergeCell ref="QQM17:QQW17"/>
    <mergeCell ref="QQX17:QRH17"/>
    <mergeCell ref="QNC17:QNM17"/>
    <mergeCell ref="QNN17:QNX17"/>
    <mergeCell ref="QNY17:QOI17"/>
    <mergeCell ref="QOJ17:QOT17"/>
    <mergeCell ref="QOU17:QPE17"/>
    <mergeCell ref="RBX17:RCH17"/>
    <mergeCell ref="RCI17:RCS17"/>
    <mergeCell ref="RCT17:RDD17"/>
    <mergeCell ref="RDE17:RDO17"/>
    <mergeCell ref="RDP17:RDZ17"/>
    <mergeCell ref="QZU17:RAE17"/>
    <mergeCell ref="RAF17:RAP17"/>
    <mergeCell ref="RAQ17:RBA17"/>
    <mergeCell ref="RBB17:RBL17"/>
    <mergeCell ref="RBM17:RBW17"/>
    <mergeCell ref="QXR17:QYB17"/>
    <mergeCell ref="QYC17:QYM17"/>
    <mergeCell ref="QYN17:QYX17"/>
    <mergeCell ref="QYY17:QZI17"/>
    <mergeCell ref="QZJ17:QZT17"/>
    <mergeCell ref="QVO17:QVY17"/>
    <mergeCell ref="QVZ17:QWJ17"/>
    <mergeCell ref="QWK17:QWU17"/>
    <mergeCell ref="QWV17:QXF17"/>
    <mergeCell ref="QXG17:QXQ17"/>
    <mergeCell ref="RKJ17:RKT17"/>
    <mergeCell ref="RKU17:RLE17"/>
    <mergeCell ref="RLF17:RLP17"/>
    <mergeCell ref="RLQ17:RMA17"/>
    <mergeCell ref="RMB17:RML17"/>
    <mergeCell ref="RIG17:RIQ17"/>
    <mergeCell ref="RIR17:RJB17"/>
    <mergeCell ref="RJC17:RJM17"/>
    <mergeCell ref="RJN17:RJX17"/>
    <mergeCell ref="RJY17:RKI17"/>
    <mergeCell ref="RGD17:RGN17"/>
    <mergeCell ref="RGO17:RGY17"/>
    <mergeCell ref="RGZ17:RHJ17"/>
    <mergeCell ref="RHK17:RHU17"/>
    <mergeCell ref="RHV17:RIF17"/>
    <mergeCell ref="REA17:REK17"/>
    <mergeCell ref="REL17:REV17"/>
    <mergeCell ref="REW17:RFG17"/>
    <mergeCell ref="RFH17:RFR17"/>
    <mergeCell ref="RFS17:RGC17"/>
    <mergeCell ref="RSV17:RTF17"/>
    <mergeCell ref="RTG17:RTQ17"/>
    <mergeCell ref="RTR17:RUB17"/>
    <mergeCell ref="RUC17:RUM17"/>
    <mergeCell ref="RUN17:RUX17"/>
    <mergeCell ref="RQS17:RRC17"/>
    <mergeCell ref="RRD17:RRN17"/>
    <mergeCell ref="RRO17:RRY17"/>
    <mergeCell ref="RRZ17:RSJ17"/>
    <mergeCell ref="RSK17:RSU17"/>
    <mergeCell ref="ROP17:ROZ17"/>
    <mergeCell ref="RPA17:RPK17"/>
    <mergeCell ref="RPL17:RPV17"/>
    <mergeCell ref="RPW17:RQG17"/>
    <mergeCell ref="RQH17:RQR17"/>
    <mergeCell ref="RMM17:RMW17"/>
    <mergeCell ref="RMX17:RNH17"/>
    <mergeCell ref="RNI17:RNS17"/>
    <mergeCell ref="RNT17:ROD17"/>
    <mergeCell ref="ROE17:ROO17"/>
    <mergeCell ref="SBH17:SBR17"/>
    <mergeCell ref="SBS17:SCC17"/>
    <mergeCell ref="SCD17:SCN17"/>
    <mergeCell ref="SCO17:SCY17"/>
    <mergeCell ref="SCZ17:SDJ17"/>
    <mergeCell ref="RZE17:RZO17"/>
    <mergeCell ref="RZP17:RZZ17"/>
    <mergeCell ref="SAA17:SAK17"/>
    <mergeCell ref="SAL17:SAV17"/>
    <mergeCell ref="SAW17:SBG17"/>
    <mergeCell ref="RXB17:RXL17"/>
    <mergeCell ref="RXM17:RXW17"/>
    <mergeCell ref="RXX17:RYH17"/>
    <mergeCell ref="RYI17:RYS17"/>
    <mergeCell ref="RYT17:RZD17"/>
    <mergeCell ref="RUY17:RVI17"/>
    <mergeCell ref="RVJ17:RVT17"/>
    <mergeCell ref="RVU17:RWE17"/>
    <mergeCell ref="RWF17:RWP17"/>
    <mergeCell ref="RWQ17:RXA17"/>
    <mergeCell ref="SJT17:SKD17"/>
    <mergeCell ref="SKE17:SKO17"/>
    <mergeCell ref="SKP17:SKZ17"/>
    <mergeCell ref="SLA17:SLK17"/>
    <mergeCell ref="SLL17:SLV17"/>
    <mergeCell ref="SHQ17:SIA17"/>
    <mergeCell ref="SIB17:SIL17"/>
    <mergeCell ref="SIM17:SIW17"/>
    <mergeCell ref="SIX17:SJH17"/>
    <mergeCell ref="SJI17:SJS17"/>
    <mergeCell ref="SFN17:SFX17"/>
    <mergeCell ref="SFY17:SGI17"/>
    <mergeCell ref="SGJ17:SGT17"/>
    <mergeCell ref="SGU17:SHE17"/>
    <mergeCell ref="SHF17:SHP17"/>
    <mergeCell ref="SDK17:SDU17"/>
    <mergeCell ref="SDV17:SEF17"/>
    <mergeCell ref="SEG17:SEQ17"/>
    <mergeCell ref="SER17:SFB17"/>
    <mergeCell ref="SFC17:SFM17"/>
    <mergeCell ref="SSF17:SSP17"/>
    <mergeCell ref="SSQ17:STA17"/>
    <mergeCell ref="STB17:STL17"/>
    <mergeCell ref="STM17:STW17"/>
    <mergeCell ref="STX17:SUH17"/>
    <mergeCell ref="SQC17:SQM17"/>
    <mergeCell ref="SQN17:SQX17"/>
    <mergeCell ref="SQY17:SRI17"/>
    <mergeCell ref="SRJ17:SRT17"/>
    <mergeCell ref="SRU17:SSE17"/>
    <mergeCell ref="SNZ17:SOJ17"/>
    <mergeCell ref="SOK17:SOU17"/>
    <mergeCell ref="SOV17:SPF17"/>
    <mergeCell ref="SPG17:SPQ17"/>
    <mergeCell ref="SPR17:SQB17"/>
    <mergeCell ref="SLW17:SMG17"/>
    <mergeCell ref="SMH17:SMR17"/>
    <mergeCell ref="SMS17:SNC17"/>
    <mergeCell ref="SND17:SNN17"/>
    <mergeCell ref="SNO17:SNY17"/>
    <mergeCell ref="TAR17:TBB17"/>
    <mergeCell ref="TBC17:TBM17"/>
    <mergeCell ref="TBN17:TBX17"/>
    <mergeCell ref="TBY17:TCI17"/>
    <mergeCell ref="TCJ17:TCT17"/>
    <mergeCell ref="SYO17:SYY17"/>
    <mergeCell ref="SYZ17:SZJ17"/>
    <mergeCell ref="SZK17:SZU17"/>
    <mergeCell ref="SZV17:TAF17"/>
    <mergeCell ref="TAG17:TAQ17"/>
    <mergeCell ref="SWL17:SWV17"/>
    <mergeCell ref="SWW17:SXG17"/>
    <mergeCell ref="SXH17:SXR17"/>
    <mergeCell ref="SXS17:SYC17"/>
    <mergeCell ref="SYD17:SYN17"/>
    <mergeCell ref="SUI17:SUS17"/>
    <mergeCell ref="SUT17:SVD17"/>
    <mergeCell ref="SVE17:SVO17"/>
    <mergeCell ref="SVP17:SVZ17"/>
    <mergeCell ref="SWA17:SWK17"/>
    <mergeCell ref="TJD17:TJN17"/>
    <mergeCell ref="TJO17:TJY17"/>
    <mergeCell ref="TJZ17:TKJ17"/>
    <mergeCell ref="TKK17:TKU17"/>
    <mergeCell ref="TKV17:TLF17"/>
    <mergeCell ref="THA17:THK17"/>
    <mergeCell ref="THL17:THV17"/>
    <mergeCell ref="THW17:TIG17"/>
    <mergeCell ref="TIH17:TIR17"/>
    <mergeCell ref="TIS17:TJC17"/>
    <mergeCell ref="TEX17:TFH17"/>
    <mergeCell ref="TFI17:TFS17"/>
    <mergeCell ref="TFT17:TGD17"/>
    <mergeCell ref="TGE17:TGO17"/>
    <mergeCell ref="TGP17:TGZ17"/>
    <mergeCell ref="TCU17:TDE17"/>
    <mergeCell ref="TDF17:TDP17"/>
    <mergeCell ref="TDQ17:TEA17"/>
    <mergeCell ref="TEB17:TEL17"/>
    <mergeCell ref="TEM17:TEW17"/>
    <mergeCell ref="TRP17:TRZ17"/>
    <mergeCell ref="TSA17:TSK17"/>
    <mergeCell ref="TSL17:TSV17"/>
    <mergeCell ref="TSW17:TTG17"/>
    <mergeCell ref="TTH17:TTR17"/>
    <mergeCell ref="TPM17:TPW17"/>
    <mergeCell ref="TPX17:TQH17"/>
    <mergeCell ref="TQI17:TQS17"/>
    <mergeCell ref="TQT17:TRD17"/>
    <mergeCell ref="TRE17:TRO17"/>
    <mergeCell ref="TNJ17:TNT17"/>
    <mergeCell ref="TNU17:TOE17"/>
    <mergeCell ref="TOF17:TOP17"/>
    <mergeCell ref="TOQ17:TPA17"/>
    <mergeCell ref="TPB17:TPL17"/>
    <mergeCell ref="TLG17:TLQ17"/>
    <mergeCell ref="TLR17:TMB17"/>
    <mergeCell ref="TMC17:TMM17"/>
    <mergeCell ref="TMN17:TMX17"/>
    <mergeCell ref="TMY17:TNI17"/>
    <mergeCell ref="UAB17:UAL17"/>
    <mergeCell ref="UAM17:UAW17"/>
    <mergeCell ref="UAX17:UBH17"/>
    <mergeCell ref="UBI17:UBS17"/>
    <mergeCell ref="UBT17:UCD17"/>
    <mergeCell ref="TXY17:TYI17"/>
    <mergeCell ref="TYJ17:TYT17"/>
    <mergeCell ref="TYU17:TZE17"/>
    <mergeCell ref="TZF17:TZP17"/>
    <mergeCell ref="TZQ17:UAA17"/>
    <mergeCell ref="TVV17:TWF17"/>
    <mergeCell ref="TWG17:TWQ17"/>
    <mergeCell ref="TWR17:TXB17"/>
    <mergeCell ref="TXC17:TXM17"/>
    <mergeCell ref="TXN17:TXX17"/>
    <mergeCell ref="TTS17:TUC17"/>
    <mergeCell ref="TUD17:TUN17"/>
    <mergeCell ref="TUO17:TUY17"/>
    <mergeCell ref="TUZ17:TVJ17"/>
    <mergeCell ref="TVK17:TVU17"/>
    <mergeCell ref="UIN17:UIX17"/>
    <mergeCell ref="UIY17:UJI17"/>
    <mergeCell ref="UJJ17:UJT17"/>
    <mergeCell ref="UJU17:UKE17"/>
    <mergeCell ref="UKF17:UKP17"/>
    <mergeCell ref="UGK17:UGU17"/>
    <mergeCell ref="UGV17:UHF17"/>
    <mergeCell ref="UHG17:UHQ17"/>
    <mergeCell ref="UHR17:UIB17"/>
    <mergeCell ref="UIC17:UIM17"/>
    <mergeCell ref="UEH17:UER17"/>
    <mergeCell ref="UES17:UFC17"/>
    <mergeCell ref="UFD17:UFN17"/>
    <mergeCell ref="UFO17:UFY17"/>
    <mergeCell ref="UFZ17:UGJ17"/>
    <mergeCell ref="UCE17:UCO17"/>
    <mergeCell ref="UCP17:UCZ17"/>
    <mergeCell ref="UDA17:UDK17"/>
    <mergeCell ref="UDL17:UDV17"/>
    <mergeCell ref="UDW17:UEG17"/>
    <mergeCell ref="UQZ17:URJ17"/>
    <mergeCell ref="URK17:URU17"/>
    <mergeCell ref="URV17:USF17"/>
    <mergeCell ref="USG17:USQ17"/>
    <mergeCell ref="USR17:UTB17"/>
    <mergeCell ref="UOW17:UPG17"/>
    <mergeCell ref="UPH17:UPR17"/>
    <mergeCell ref="UPS17:UQC17"/>
    <mergeCell ref="UQD17:UQN17"/>
    <mergeCell ref="UQO17:UQY17"/>
    <mergeCell ref="UMT17:UND17"/>
    <mergeCell ref="UNE17:UNO17"/>
    <mergeCell ref="UNP17:UNZ17"/>
    <mergeCell ref="UOA17:UOK17"/>
    <mergeCell ref="UOL17:UOV17"/>
    <mergeCell ref="UKQ17:ULA17"/>
    <mergeCell ref="ULB17:ULL17"/>
    <mergeCell ref="ULM17:ULW17"/>
    <mergeCell ref="ULX17:UMH17"/>
    <mergeCell ref="UMI17:UMS17"/>
    <mergeCell ref="UZL17:UZV17"/>
    <mergeCell ref="UZW17:VAG17"/>
    <mergeCell ref="VAH17:VAR17"/>
    <mergeCell ref="VAS17:VBC17"/>
    <mergeCell ref="VBD17:VBN17"/>
    <mergeCell ref="UXI17:UXS17"/>
    <mergeCell ref="UXT17:UYD17"/>
    <mergeCell ref="UYE17:UYO17"/>
    <mergeCell ref="UYP17:UYZ17"/>
    <mergeCell ref="UZA17:UZK17"/>
    <mergeCell ref="UVF17:UVP17"/>
    <mergeCell ref="UVQ17:UWA17"/>
    <mergeCell ref="UWB17:UWL17"/>
    <mergeCell ref="UWM17:UWW17"/>
    <mergeCell ref="UWX17:UXH17"/>
    <mergeCell ref="UTC17:UTM17"/>
    <mergeCell ref="UTN17:UTX17"/>
    <mergeCell ref="UTY17:UUI17"/>
    <mergeCell ref="UUJ17:UUT17"/>
    <mergeCell ref="UUU17:UVE17"/>
    <mergeCell ref="VHX17:VIH17"/>
    <mergeCell ref="VII17:VIS17"/>
    <mergeCell ref="VIT17:VJD17"/>
    <mergeCell ref="VJE17:VJO17"/>
    <mergeCell ref="VJP17:VJZ17"/>
    <mergeCell ref="VFU17:VGE17"/>
    <mergeCell ref="VGF17:VGP17"/>
    <mergeCell ref="VGQ17:VHA17"/>
    <mergeCell ref="VHB17:VHL17"/>
    <mergeCell ref="VHM17:VHW17"/>
    <mergeCell ref="VDR17:VEB17"/>
    <mergeCell ref="VEC17:VEM17"/>
    <mergeCell ref="VEN17:VEX17"/>
    <mergeCell ref="VEY17:VFI17"/>
    <mergeCell ref="VFJ17:VFT17"/>
    <mergeCell ref="VBO17:VBY17"/>
    <mergeCell ref="VBZ17:VCJ17"/>
    <mergeCell ref="VCK17:VCU17"/>
    <mergeCell ref="VCV17:VDF17"/>
    <mergeCell ref="VDG17:VDQ17"/>
    <mergeCell ref="VQJ17:VQT17"/>
    <mergeCell ref="VQU17:VRE17"/>
    <mergeCell ref="VRF17:VRP17"/>
    <mergeCell ref="VRQ17:VSA17"/>
    <mergeCell ref="VSB17:VSL17"/>
    <mergeCell ref="VOG17:VOQ17"/>
    <mergeCell ref="VOR17:VPB17"/>
    <mergeCell ref="VPC17:VPM17"/>
    <mergeCell ref="VPN17:VPX17"/>
    <mergeCell ref="VPY17:VQI17"/>
    <mergeCell ref="VMD17:VMN17"/>
    <mergeCell ref="VMO17:VMY17"/>
    <mergeCell ref="VMZ17:VNJ17"/>
    <mergeCell ref="VNK17:VNU17"/>
    <mergeCell ref="VNV17:VOF17"/>
    <mergeCell ref="VKA17:VKK17"/>
    <mergeCell ref="VKL17:VKV17"/>
    <mergeCell ref="VKW17:VLG17"/>
    <mergeCell ref="VLH17:VLR17"/>
    <mergeCell ref="VLS17:VMC17"/>
    <mergeCell ref="VYV17:VZF17"/>
    <mergeCell ref="VZG17:VZQ17"/>
    <mergeCell ref="VZR17:WAB17"/>
    <mergeCell ref="WAC17:WAM17"/>
    <mergeCell ref="WAN17:WAX17"/>
    <mergeCell ref="VWS17:VXC17"/>
    <mergeCell ref="VXD17:VXN17"/>
    <mergeCell ref="VXO17:VXY17"/>
    <mergeCell ref="VXZ17:VYJ17"/>
    <mergeCell ref="VYK17:VYU17"/>
    <mergeCell ref="VUP17:VUZ17"/>
    <mergeCell ref="VVA17:VVK17"/>
    <mergeCell ref="VVL17:VVV17"/>
    <mergeCell ref="VVW17:VWG17"/>
    <mergeCell ref="VWH17:VWR17"/>
    <mergeCell ref="VSM17:VSW17"/>
    <mergeCell ref="VSX17:VTH17"/>
    <mergeCell ref="VTI17:VTS17"/>
    <mergeCell ref="VTT17:VUD17"/>
    <mergeCell ref="VUE17:VUO17"/>
    <mergeCell ref="WHH17:WHR17"/>
    <mergeCell ref="WHS17:WIC17"/>
    <mergeCell ref="WID17:WIN17"/>
    <mergeCell ref="WIO17:WIY17"/>
    <mergeCell ref="WIZ17:WJJ17"/>
    <mergeCell ref="WFE17:WFO17"/>
    <mergeCell ref="WFP17:WFZ17"/>
    <mergeCell ref="WGA17:WGK17"/>
    <mergeCell ref="WGL17:WGV17"/>
    <mergeCell ref="WGW17:WHG17"/>
    <mergeCell ref="WDB17:WDL17"/>
    <mergeCell ref="WDM17:WDW17"/>
    <mergeCell ref="WDX17:WEH17"/>
    <mergeCell ref="WEI17:WES17"/>
    <mergeCell ref="WET17:WFD17"/>
    <mergeCell ref="WAY17:WBI17"/>
    <mergeCell ref="WBJ17:WBT17"/>
    <mergeCell ref="WBU17:WCE17"/>
    <mergeCell ref="WCF17:WCP17"/>
    <mergeCell ref="WCQ17:WDA17"/>
    <mergeCell ref="WRA17:WRK17"/>
    <mergeCell ref="WRL17:WRV17"/>
    <mergeCell ref="WNQ17:WOA17"/>
    <mergeCell ref="WOB17:WOL17"/>
    <mergeCell ref="WOM17:WOW17"/>
    <mergeCell ref="WOX17:WPH17"/>
    <mergeCell ref="WPI17:WPS17"/>
    <mergeCell ref="WLN17:WLX17"/>
    <mergeCell ref="WLY17:WMI17"/>
    <mergeCell ref="WMJ17:WMT17"/>
    <mergeCell ref="WMU17:WNE17"/>
    <mergeCell ref="WNF17:WNP17"/>
    <mergeCell ref="WJK17:WJU17"/>
    <mergeCell ref="WJV17:WKF17"/>
    <mergeCell ref="WKG17:WKQ17"/>
    <mergeCell ref="WKR17:WLB17"/>
    <mergeCell ref="WLC17:WLM17"/>
    <mergeCell ref="DR18:EB18"/>
    <mergeCell ref="EC18:EM18"/>
    <mergeCell ref="EN18:EX18"/>
    <mergeCell ref="XCL17:XCV17"/>
    <mergeCell ref="XCW17:XDG17"/>
    <mergeCell ref="XDH17:XDR17"/>
    <mergeCell ref="XAI17:XAS17"/>
    <mergeCell ref="XAT17:XBD17"/>
    <mergeCell ref="XBE17:XBO17"/>
    <mergeCell ref="XBP17:XBZ17"/>
    <mergeCell ref="XCA17:XCK17"/>
    <mergeCell ref="WYF17:WYP17"/>
    <mergeCell ref="WYQ17:WZA17"/>
    <mergeCell ref="WZB17:WZL17"/>
    <mergeCell ref="WZM17:WZW17"/>
    <mergeCell ref="WZX17:XAH17"/>
    <mergeCell ref="WWC17:WWM17"/>
    <mergeCell ref="WWN17:WWX17"/>
    <mergeCell ref="WWY17:WXI17"/>
    <mergeCell ref="WXJ17:WXT17"/>
    <mergeCell ref="WXU17:WYE17"/>
    <mergeCell ref="JE18:JO18"/>
    <mergeCell ref="JP18:JZ18"/>
    <mergeCell ref="KA18:KK18"/>
    <mergeCell ref="KL18:KV18"/>
    <mergeCell ref="KW18:LG18"/>
    <mergeCell ref="HB18:HL18"/>
    <mergeCell ref="HM18:HW18"/>
    <mergeCell ref="HX18:IH18"/>
    <mergeCell ref="II18:IS18"/>
    <mergeCell ref="IT18:JD18"/>
    <mergeCell ref="EY18:FI18"/>
    <mergeCell ref="FJ18:FT18"/>
    <mergeCell ref="FU18:GE18"/>
    <mergeCell ref="GF18:GP18"/>
    <mergeCell ref="GQ18:HA18"/>
    <mergeCell ref="XEO17:XEY17"/>
    <mergeCell ref="XEZ17:XFD17"/>
    <mergeCell ref="XDS17:XEC17"/>
    <mergeCell ref="XED17:XEN17"/>
    <mergeCell ref="WTZ17:WUJ17"/>
    <mergeCell ref="WUK17:WUU17"/>
    <mergeCell ref="WUV17:WVF17"/>
    <mergeCell ref="WVG17:WVQ17"/>
    <mergeCell ref="WVR17:WWB17"/>
    <mergeCell ref="WRW17:WSG17"/>
    <mergeCell ref="WSH17:WSR17"/>
    <mergeCell ref="WSS17:WTC17"/>
    <mergeCell ref="WTD17:WTN17"/>
    <mergeCell ref="WTO17:WTY17"/>
    <mergeCell ref="WPT17:WQD17"/>
    <mergeCell ref="WQE17:WQO17"/>
    <mergeCell ref="WQP17:WQZ17"/>
    <mergeCell ref="RQ18:SA18"/>
    <mergeCell ref="SB18:SL18"/>
    <mergeCell ref="SM18:SW18"/>
    <mergeCell ref="SX18:TH18"/>
    <mergeCell ref="TI18:TS18"/>
    <mergeCell ref="PN18:PX18"/>
    <mergeCell ref="PY18:QI18"/>
    <mergeCell ref="QJ18:QT18"/>
    <mergeCell ref="QU18:RE18"/>
    <mergeCell ref="RF18:RP18"/>
    <mergeCell ref="NK18:NU18"/>
    <mergeCell ref="NV18:OF18"/>
    <mergeCell ref="OG18:OQ18"/>
    <mergeCell ref="OR18:PB18"/>
    <mergeCell ref="PC18:PM18"/>
    <mergeCell ref="LH18:LR18"/>
    <mergeCell ref="LS18:MC18"/>
    <mergeCell ref="MD18:MN18"/>
    <mergeCell ref="MO18:MY18"/>
    <mergeCell ref="MZ18:NJ18"/>
    <mergeCell ref="AAC18:AAM18"/>
    <mergeCell ref="AAN18:AAX18"/>
    <mergeCell ref="AAY18:ABI18"/>
    <mergeCell ref="ABJ18:ABT18"/>
    <mergeCell ref="ABU18:ACE18"/>
    <mergeCell ref="XZ18:YJ18"/>
    <mergeCell ref="YK18:YU18"/>
    <mergeCell ref="YV18:ZF18"/>
    <mergeCell ref="ZG18:ZQ18"/>
    <mergeCell ref="ZR18:AAB18"/>
    <mergeCell ref="VW18:WG18"/>
    <mergeCell ref="WH18:WR18"/>
    <mergeCell ref="WS18:XC18"/>
    <mergeCell ref="XD18:XN18"/>
    <mergeCell ref="XO18:XY18"/>
    <mergeCell ref="TT18:UD18"/>
    <mergeCell ref="UE18:UO18"/>
    <mergeCell ref="UP18:UZ18"/>
    <mergeCell ref="VA18:VK18"/>
    <mergeCell ref="VL18:VV18"/>
    <mergeCell ref="AIO18:AIY18"/>
    <mergeCell ref="AIZ18:AJJ18"/>
    <mergeCell ref="AJK18:AJU18"/>
    <mergeCell ref="AJV18:AKF18"/>
    <mergeCell ref="AKG18:AKQ18"/>
    <mergeCell ref="AGL18:AGV18"/>
    <mergeCell ref="AGW18:AHG18"/>
    <mergeCell ref="AHH18:AHR18"/>
    <mergeCell ref="AHS18:AIC18"/>
    <mergeCell ref="AID18:AIN18"/>
    <mergeCell ref="AEI18:AES18"/>
    <mergeCell ref="AET18:AFD18"/>
    <mergeCell ref="AFE18:AFO18"/>
    <mergeCell ref="AFP18:AFZ18"/>
    <mergeCell ref="AGA18:AGK18"/>
    <mergeCell ref="ACF18:ACP18"/>
    <mergeCell ref="ACQ18:ADA18"/>
    <mergeCell ref="ADB18:ADL18"/>
    <mergeCell ref="ADM18:ADW18"/>
    <mergeCell ref="ADX18:AEH18"/>
    <mergeCell ref="ARA18:ARK18"/>
    <mergeCell ref="ARL18:ARV18"/>
    <mergeCell ref="ARW18:ASG18"/>
    <mergeCell ref="ASH18:ASR18"/>
    <mergeCell ref="ASS18:ATC18"/>
    <mergeCell ref="AOX18:APH18"/>
    <mergeCell ref="API18:APS18"/>
    <mergeCell ref="APT18:AQD18"/>
    <mergeCell ref="AQE18:AQO18"/>
    <mergeCell ref="AQP18:AQZ18"/>
    <mergeCell ref="AMU18:ANE18"/>
    <mergeCell ref="ANF18:ANP18"/>
    <mergeCell ref="ANQ18:AOA18"/>
    <mergeCell ref="AOB18:AOL18"/>
    <mergeCell ref="AOM18:AOW18"/>
    <mergeCell ref="AKR18:ALB18"/>
    <mergeCell ref="ALC18:ALM18"/>
    <mergeCell ref="ALN18:ALX18"/>
    <mergeCell ref="ALY18:AMI18"/>
    <mergeCell ref="AMJ18:AMT18"/>
    <mergeCell ref="AZM18:AZW18"/>
    <mergeCell ref="AZX18:BAH18"/>
    <mergeCell ref="BAI18:BAS18"/>
    <mergeCell ref="BAT18:BBD18"/>
    <mergeCell ref="BBE18:BBO18"/>
    <mergeCell ref="AXJ18:AXT18"/>
    <mergeCell ref="AXU18:AYE18"/>
    <mergeCell ref="AYF18:AYP18"/>
    <mergeCell ref="AYQ18:AZA18"/>
    <mergeCell ref="AZB18:AZL18"/>
    <mergeCell ref="AVG18:AVQ18"/>
    <mergeCell ref="AVR18:AWB18"/>
    <mergeCell ref="AWC18:AWM18"/>
    <mergeCell ref="AWN18:AWX18"/>
    <mergeCell ref="AWY18:AXI18"/>
    <mergeCell ref="ATD18:ATN18"/>
    <mergeCell ref="ATO18:ATY18"/>
    <mergeCell ref="ATZ18:AUJ18"/>
    <mergeCell ref="AUK18:AUU18"/>
    <mergeCell ref="AUV18:AVF18"/>
    <mergeCell ref="BHY18:BII18"/>
    <mergeCell ref="BIJ18:BIT18"/>
    <mergeCell ref="BIU18:BJE18"/>
    <mergeCell ref="BJF18:BJP18"/>
    <mergeCell ref="BJQ18:BKA18"/>
    <mergeCell ref="BFV18:BGF18"/>
    <mergeCell ref="BGG18:BGQ18"/>
    <mergeCell ref="BGR18:BHB18"/>
    <mergeCell ref="BHC18:BHM18"/>
    <mergeCell ref="BHN18:BHX18"/>
    <mergeCell ref="BDS18:BEC18"/>
    <mergeCell ref="BED18:BEN18"/>
    <mergeCell ref="BEO18:BEY18"/>
    <mergeCell ref="BEZ18:BFJ18"/>
    <mergeCell ref="BFK18:BFU18"/>
    <mergeCell ref="BBP18:BBZ18"/>
    <mergeCell ref="BCA18:BCK18"/>
    <mergeCell ref="BCL18:BCV18"/>
    <mergeCell ref="BCW18:BDG18"/>
    <mergeCell ref="BDH18:BDR18"/>
    <mergeCell ref="BQK18:BQU18"/>
    <mergeCell ref="BQV18:BRF18"/>
    <mergeCell ref="BRG18:BRQ18"/>
    <mergeCell ref="BRR18:BSB18"/>
    <mergeCell ref="BSC18:BSM18"/>
    <mergeCell ref="BOH18:BOR18"/>
    <mergeCell ref="BOS18:BPC18"/>
    <mergeCell ref="BPD18:BPN18"/>
    <mergeCell ref="BPO18:BPY18"/>
    <mergeCell ref="BPZ18:BQJ18"/>
    <mergeCell ref="BME18:BMO18"/>
    <mergeCell ref="BMP18:BMZ18"/>
    <mergeCell ref="BNA18:BNK18"/>
    <mergeCell ref="BNL18:BNV18"/>
    <mergeCell ref="BNW18:BOG18"/>
    <mergeCell ref="BKB18:BKL18"/>
    <mergeCell ref="BKM18:BKW18"/>
    <mergeCell ref="BKX18:BLH18"/>
    <mergeCell ref="BLI18:BLS18"/>
    <mergeCell ref="BLT18:BMD18"/>
    <mergeCell ref="BYW18:BZG18"/>
    <mergeCell ref="BZH18:BZR18"/>
    <mergeCell ref="BZS18:CAC18"/>
    <mergeCell ref="CAD18:CAN18"/>
    <mergeCell ref="CAO18:CAY18"/>
    <mergeCell ref="BWT18:BXD18"/>
    <mergeCell ref="BXE18:BXO18"/>
    <mergeCell ref="BXP18:BXZ18"/>
    <mergeCell ref="BYA18:BYK18"/>
    <mergeCell ref="BYL18:BYV18"/>
    <mergeCell ref="BUQ18:BVA18"/>
    <mergeCell ref="BVB18:BVL18"/>
    <mergeCell ref="BVM18:BVW18"/>
    <mergeCell ref="BVX18:BWH18"/>
    <mergeCell ref="BWI18:BWS18"/>
    <mergeCell ref="BSN18:BSX18"/>
    <mergeCell ref="BSY18:BTI18"/>
    <mergeCell ref="BTJ18:BTT18"/>
    <mergeCell ref="BTU18:BUE18"/>
    <mergeCell ref="BUF18:BUP18"/>
    <mergeCell ref="CHI18:CHS18"/>
    <mergeCell ref="CHT18:CID18"/>
    <mergeCell ref="CIE18:CIO18"/>
    <mergeCell ref="CIP18:CIZ18"/>
    <mergeCell ref="CJA18:CJK18"/>
    <mergeCell ref="CFF18:CFP18"/>
    <mergeCell ref="CFQ18:CGA18"/>
    <mergeCell ref="CGB18:CGL18"/>
    <mergeCell ref="CGM18:CGW18"/>
    <mergeCell ref="CGX18:CHH18"/>
    <mergeCell ref="CDC18:CDM18"/>
    <mergeCell ref="CDN18:CDX18"/>
    <mergeCell ref="CDY18:CEI18"/>
    <mergeCell ref="CEJ18:CET18"/>
    <mergeCell ref="CEU18:CFE18"/>
    <mergeCell ref="CAZ18:CBJ18"/>
    <mergeCell ref="CBK18:CBU18"/>
    <mergeCell ref="CBV18:CCF18"/>
    <mergeCell ref="CCG18:CCQ18"/>
    <mergeCell ref="CCR18:CDB18"/>
    <mergeCell ref="CPU18:CQE18"/>
    <mergeCell ref="CQF18:CQP18"/>
    <mergeCell ref="CQQ18:CRA18"/>
    <mergeCell ref="CRB18:CRL18"/>
    <mergeCell ref="CRM18:CRW18"/>
    <mergeCell ref="CNR18:COB18"/>
    <mergeCell ref="COC18:COM18"/>
    <mergeCell ref="CON18:COX18"/>
    <mergeCell ref="COY18:CPI18"/>
    <mergeCell ref="CPJ18:CPT18"/>
    <mergeCell ref="CLO18:CLY18"/>
    <mergeCell ref="CLZ18:CMJ18"/>
    <mergeCell ref="CMK18:CMU18"/>
    <mergeCell ref="CMV18:CNF18"/>
    <mergeCell ref="CNG18:CNQ18"/>
    <mergeCell ref="CJL18:CJV18"/>
    <mergeCell ref="CJW18:CKG18"/>
    <mergeCell ref="CKH18:CKR18"/>
    <mergeCell ref="CKS18:CLC18"/>
    <mergeCell ref="CLD18:CLN18"/>
    <mergeCell ref="CYG18:CYQ18"/>
    <mergeCell ref="CYR18:CZB18"/>
    <mergeCell ref="CZC18:CZM18"/>
    <mergeCell ref="CZN18:CZX18"/>
    <mergeCell ref="CZY18:DAI18"/>
    <mergeCell ref="CWD18:CWN18"/>
    <mergeCell ref="CWO18:CWY18"/>
    <mergeCell ref="CWZ18:CXJ18"/>
    <mergeCell ref="CXK18:CXU18"/>
    <mergeCell ref="CXV18:CYF18"/>
    <mergeCell ref="CUA18:CUK18"/>
    <mergeCell ref="CUL18:CUV18"/>
    <mergeCell ref="CUW18:CVG18"/>
    <mergeCell ref="CVH18:CVR18"/>
    <mergeCell ref="CVS18:CWC18"/>
    <mergeCell ref="CRX18:CSH18"/>
    <mergeCell ref="CSI18:CSS18"/>
    <mergeCell ref="CST18:CTD18"/>
    <mergeCell ref="CTE18:CTO18"/>
    <mergeCell ref="CTP18:CTZ18"/>
    <mergeCell ref="DGS18:DHC18"/>
    <mergeCell ref="DHD18:DHN18"/>
    <mergeCell ref="DHO18:DHY18"/>
    <mergeCell ref="DHZ18:DIJ18"/>
    <mergeCell ref="DIK18:DIU18"/>
    <mergeCell ref="DEP18:DEZ18"/>
    <mergeCell ref="DFA18:DFK18"/>
    <mergeCell ref="DFL18:DFV18"/>
    <mergeCell ref="DFW18:DGG18"/>
    <mergeCell ref="DGH18:DGR18"/>
    <mergeCell ref="DCM18:DCW18"/>
    <mergeCell ref="DCX18:DDH18"/>
    <mergeCell ref="DDI18:DDS18"/>
    <mergeCell ref="DDT18:DED18"/>
    <mergeCell ref="DEE18:DEO18"/>
    <mergeCell ref="DAJ18:DAT18"/>
    <mergeCell ref="DAU18:DBE18"/>
    <mergeCell ref="DBF18:DBP18"/>
    <mergeCell ref="DBQ18:DCA18"/>
    <mergeCell ref="DCB18:DCL18"/>
    <mergeCell ref="DPE18:DPO18"/>
    <mergeCell ref="DPP18:DPZ18"/>
    <mergeCell ref="DQA18:DQK18"/>
    <mergeCell ref="DQL18:DQV18"/>
    <mergeCell ref="DQW18:DRG18"/>
    <mergeCell ref="DNB18:DNL18"/>
    <mergeCell ref="DNM18:DNW18"/>
    <mergeCell ref="DNX18:DOH18"/>
    <mergeCell ref="DOI18:DOS18"/>
    <mergeCell ref="DOT18:DPD18"/>
    <mergeCell ref="DKY18:DLI18"/>
    <mergeCell ref="DLJ18:DLT18"/>
    <mergeCell ref="DLU18:DME18"/>
    <mergeCell ref="DMF18:DMP18"/>
    <mergeCell ref="DMQ18:DNA18"/>
    <mergeCell ref="DIV18:DJF18"/>
    <mergeCell ref="DJG18:DJQ18"/>
    <mergeCell ref="DJR18:DKB18"/>
    <mergeCell ref="DKC18:DKM18"/>
    <mergeCell ref="DKN18:DKX18"/>
    <mergeCell ref="DXQ18:DYA18"/>
    <mergeCell ref="DYB18:DYL18"/>
    <mergeCell ref="DYM18:DYW18"/>
    <mergeCell ref="DYX18:DZH18"/>
    <mergeCell ref="DZI18:DZS18"/>
    <mergeCell ref="DVN18:DVX18"/>
    <mergeCell ref="DVY18:DWI18"/>
    <mergeCell ref="DWJ18:DWT18"/>
    <mergeCell ref="DWU18:DXE18"/>
    <mergeCell ref="DXF18:DXP18"/>
    <mergeCell ref="DTK18:DTU18"/>
    <mergeCell ref="DTV18:DUF18"/>
    <mergeCell ref="DUG18:DUQ18"/>
    <mergeCell ref="DUR18:DVB18"/>
    <mergeCell ref="DVC18:DVM18"/>
    <mergeCell ref="DRH18:DRR18"/>
    <mergeCell ref="DRS18:DSC18"/>
    <mergeCell ref="DSD18:DSN18"/>
    <mergeCell ref="DSO18:DSY18"/>
    <mergeCell ref="DSZ18:DTJ18"/>
    <mergeCell ref="EGC18:EGM18"/>
    <mergeCell ref="EGN18:EGX18"/>
    <mergeCell ref="EGY18:EHI18"/>
    <mergeCell ref="EHJ18:EHT18"/>
    <mergeCell ref="EHU18:EIE18"/>
    <mergeCell ref="EDZ18:EEJ18"/>
    <mergeCell ref="EEK18:EEU18"/>
    <mergeCell ref="EEV18:EFF18"/>
    <mergeCell ref="EFG18:EFQ18"/>
    <mergeCell ref="EFR18:EGB18"/>
    <mergeCell ref="EBW18:ECG18"/>
    <mergeCell ref="ECH18:ECR18"/>
    <mergeCell ref="ECS18:EDC18"/>
    <mergeCell ref="EDD18:EDN18"/>
    <mergeCell ref="EDO18:EDY18"/>
    <mergeCell ref="DZT18:EAD18"/>
    <mergeCell ref="EAE18:EAO18"/>
    <mergeCell ref="EAP18:EAZ18"/>
    <mergeCell ref="EBA18:EBK18"/>
    <mergeCell ref="EBL18:EBV18"/>
    <mergeCell ref="EOO18:EOY18"/>
    <mergeCell ref="EOZ18:EPJ18"/>
    <mergeCell ref="EPK18:EPU18"/>
    <mergeCell ref="EPV18:EQF18"/>
    <mergeCell ref="EQG18:EQQ18"/>
    <mergeCell ref="EML18:EMV18"/>
    <mergeCell ref="EMW18:ENG18"/>
    <mergeCell ref="ENH18:ENR18"/>
    <mergeCell ref="ENS18:EOC18"/>
    <mergeCell ref="EOD18:EON18"/>
    <mergeCell ref="EKI18:EKS18"/>
    <mergeCell ref="EKT18:ELD18"/>
    <mergeCell ref="ELE18:ELO18"/>
    <mergeCell ref="ELP18:ELZ18"/>
    <mergeCell ref="EMA18:EMK18"/>
    <mergeCell ref="EIF18:EIP18"/>
    <mergeCell ref="EIQ18:EJA18"/>
    <mergeCell ref="EJB18:EJL18"/>
    <mergeCell ref="EJM18:EJW18"/>
    <mergeCell ref="EJX18:EKH18"/>
    <mergeCell ref="EXA18:EXK18"/>
    <mergeCell ref="EXL18:EXV18"/>
    <mergeCell ref="EXW18:EYG18"/>
    <mergeCell ref="EYH18:EYR18"/>
    <mergeCell ref="EYS18:EZC18"/>
    <mergeCell ref="EUX18:EVH18"/>
    <mergeCell ref="EVI18:EVS18"/>
    <mergeCell ref="EVT18:EWD18"/>
    <mergeCell ref="EWE18:EWO18"/>
    <mergeCell ref="EWP18:EWZ18"/>
    <mergeCell ref="ESU18:ETE18"/>
    <mergeCell ref="ETF18:ETP18"/>
    <mergeCell ref="ETQ18:EUA18"/>
    <mergeCell ref="EUB18:EUL18"/>
    <mergeCell ref="EUM18:EUW18"/>
    <mergeCell ref="EQR18:ERB18"/>
    <mergeCell ref="ERC18:ERM18"/>
    <mergeCell ref="ERN18:ERX18"/>
    <mergeCell ref="ERY18:ESI18"/>
    <mergeCell ref="ESJ18:EST18"/>
    <mergeCell ref="FFM18:FFW18"/>
    <mergeCell ref="FFX18:FGH18"/>
    <mergeCell ref="FGI18:FGS18"/>
    <mergeCell ref="FGT18:FHD18"/>
    <mergeCell ref="FHE18:FHO18"/>
    <mergeCell ref="FDJ18:FDT18"/>
    <mergeCell ref="FDU18:FEE18"/>
    <mergeCell ref="FEF18:FEP18"/>
    <mergeCell ref="FEQ18:FFA18"/>
    <mergeCell ref="FFB18:FFL18"/>
    <mergeCell ref="FBG18:FBQ18"/>
    <mergeCell ref="FBR18:FCB18"/>
    <mergeCell ref="FCC18:FCM18"/>
    <mergeCell ref="FCN18:FCX18"/>
    <mergeCell ref="FCY18:FDI18"/>
    <mergeCell ref="EZD18:EZN18"/>
    <mergeCell ref="EZO18:EZY18"/>
    <mergeCell ref="EZZ18:FAJ18"/>
    <mergeCell ref="FAK18:FAU18"/>
    <mergeCell ref="FAV18:FBF18"/>
    <mergeCell ref="FNY18:FOI18"/>
    <mergeCell ref="FOJ18:FOT18"/>
    <mergeCell ref="FOU18:FPE18"/>
    <mergeCell ref="FPF18:FPP18"/>
    <mergeCell ref="FPQ18:FQA18"/>
    <mergeCell ref="FLV18:FMF18"/>
    <mergeCell ref="FMG18:FMQ18"/>
    <mergeCell ref="FMR18:FNB18"/>
    <mergeCell ref="FNC18:FNM18"/>
    <mergeCell ref="FNN18:FNX18"/>
    <mergeCell ref="FJS18:FKC18"/>
    <mergeCell ref="FKD18:FKN18"/>
    <mergeCell ref="FKO18:FKY18"/>
    <mergeCell ref="FKZ18:FLJ18"/>
    <mergeCell ref="FLK18:FLU18"/>
    <mergeCell ref="FHP18:FHZ18"/>
    <mergeCell ref="FIA18:FIK18"/>
    <mergeCell ref="FIL18:FIV18"/>
    <mergeCell ref="FIW18:FJG18"/>
    <mergeCell ref="FJH18:FJR18"/>
    <mergeCell ref="FWK18:FWU18"/>
    <mergeCell ref="FWV18:FXF18"/>
    <mergeCell ref="FXG18:FXQ18"/>
    <mergeCell ref="FXR18:FYB18"/>
    <mergeCell ref="FYC18:FYM18"/>
    <mergeCell ref="FUH18:FUR18"/>
    <mergeCell ref="FUS18:FVC18"/>
    <mergeCell ref="FVD18:FVN18"/>
    <mergeCell ref="FVO18:FVY18"/>
    <mergeCell ref="FVZ18:FWJ18"/>
    <mergeCell ref="FSE18:FSO18"/>
    <mergeCell ref="FSP18:FSZ18"/>
    <mergeCell ref="FTA18:FTK18"/>
    <mergeCell ref="FTL18:FTV18"/>
    <mergeCell ref="FTW18:FUG18"/>
    <mergeCell ref="FQB18:FQL18"/>
    <mergeCell ref="FQM18:FQW18"/>
    <mergeCell ref="FQX18:FRH18"/>
    <mergeCell ref="FRI18:FRS18"/>
    <mergeCell ref="FRT18:FSD18"/>
    <mergeCell ref="GEW18:GFG18"/>
    <mergeCell ref="GFH18:GFR18"/>
    <mergeCell ref="GFS18:GGC18"/>
    <mergeCell ref="GGD18:GGN18"/>
    <mergeCell ref="GGO18:GGY18"/>
    <mergeCell ref="GCT18:GDD18"/>
    <mergeCell ref="GDE18:GDO18"/>
    <mergeCell ref="GDP18:GDZ18"/>
    <mergeCell ref="GEA18:GEK18"/>
    <mergeCell ref="GEL18:GEV18"/>
    <mergeCell ref="GAQ18:GBA18"/>
    <mergeCell ref="GBB18:GBL18"/>
    <mergeCell ref="GBM18:GBW18"/>
    <mergeCell ref="GBX18:GCH18"/>
    <mergeCell ref="GCI18:GCS18"/>
    <mergeCell ref="FYN18:FYX18"/>
    <mergeCell ref="FYY18:FZI18"/>
    <mergeCell ref="FZJ18:FZT18"/>
    <mergeCell ref="FZU18:GAE18"/>
    <mergeCell ref="GAF18:GAP18"/>
    <mergeCell ref="GNI18:GNS18"/>
    <mergeCell ref="GNT18:GOD18"/>
    <mergeCell ref="GOE18:GOO18"/>
    <mergeCell ref="GOP18:GOZ18"/>
    <mergeCell ref="GPA18:GPK18"/>
    <mergeCell ref="GLF18:GLP18"/>
    <mergeCell ref="GLQ18:GMA18"/>
    <mergeCell ref="GMB18:GML18"/>
    <mergeCell ref="GMM18:GMW18"/>
    <mergeCell ref="GMX18:GNH18"/>
    <mergeCell ref="GJC18:GJM18"/>
    <mergeCell ref="GJN18:GJX18"/>
    <mergeCell ref="GJY18:GKI18"/>
    <mergeCell ref="GKJ18:GKT18"/>
    <mergeCell ref="GKU18:GLE18"/>
    <mergeCell ref="GGZ18:GHJ18"/>
    <mergeCell ref="GHK18:GHU18"/>
    <mergeCell ref="GHV18:GIF18"/>
    <mergeCell ref="GIG18:GIQ18"/>
    <mergeCell ref="GIR18:GJB18"/>
    <mergeCell ref="GVU18:GWE18"/>
    <mergeCell ref="GWF18:GWP18"/>
    <mergeCell ref="GWQ18:GXA18"/>
    <mergeCell ref="GXB18:GXL18"/>
    <mergeCell ref="GXM18:GXW18"/>
    <mergeCell ref="GTR18:GUB18"/>
    <mergeCell ref="GUC18:GUM18"/>
    <mergeCell ref="GUN18:GUX18"/>
    <mergeCell ref="GUY18:GVI18"/>
    <mergeCell ref="GVJ18:GVT18"/>
    <mergeCell ref="GRO18:GRY18"/>
    <mergeCell ref="GRZ18:GSJ18"/>
    <mergeCell ref="GSK18:GSU18"/>
    <mergeCell ref="GSV18:GTF18"/>
    <mergeCell ref="GTG18:GTQ18"/>
    <mergeCell ref="GPL18:GPV18"/>
    <mergeCell ref="GPW18:GQG18"/>
    <mergeCell ref="GQH18:GQR18"/>
    <mergeCell ref="GQS18:GRC18"/>
    <mergeCell ref="GRD18:GRN18"/>
    <mergeCell ref="HEG18:HEQ18"/>
    <mergeCell ref="HER18:HFB18"/>
    <mergeCell ref="HFC18:HFM18"/>
    <mergeCell ref="HFN18:HFX18"/>
    <mergeCell ref="HFY18:HGI18"/>
    <mergeCell ref="HCD18:HCN18"/>
    <mergeCell ref="HCO18:HCY18"/>
    <mergeCell ref="HCZ18:HDJ18"/>
    <mergeCell ref="HDK18:HDU18"/>
    <mergeCell ref="HDV18:HEF18"/>
    <mergeCell ref="HAA18:HAK18"/>
    <mergeCell ref="HAL18:HAV18"/>
    <mergeCell ref="HAW18:HBG18"/>
    <mergeCell ref="HBH18:HBR18"/>
    <mergeCell ref="HBS18:HCC18"/>
    <mergeCell ref="GXX18:GYH18"/>
    <mergeCell ref="GYI18:GYS18"/>
    <mergeCell ref="GYT18:GZD18"/>
    <mergeCell ref="GZE18:GZO18"/>
    <mergeCell ref="GZP18:GZZ18"/>
    <mergeCell ref="HMS18:HNC18"/>
    <mergeCell ref="HND18:HNN18"/>
    <mergeCell ref="HNO18:HNY18"/>
    <mergeCell ref="HNZ18:HOJ18"/>
    <mergeCell ref="HOK18:HOU18"/>
    <mergeCell ref="HKP18:HKZ18"/>
    <mergeCell ref="HLA18:HLK18"/>
    <mergeCell ref="HLL18:HLV18"/>
    <mergeCell ref="HLW18:HMG18"/>
    <mergeCell ref="HMH18:HMR18"/>
    <mergeCell ref="HIM18:HIW18"/>
    <mergeCell ref="HIX18:HJH18"/>
    <mergeCell ref="HJI18:HJS18"/>
    <mergeCell ref="HJT18:HKD18"/>
    <mergeCell ref="HKE18:HKO18"/>
    <mergeCell ref="HGJ18:HGT18"/>
    <mergeCell ref="HGU18:HHE18"/>
    <mergeCell ref="HHF18:HHP18"/>
    <mergeCell ref="HHQ18:HIA18"/>
    <mergeCell ref="HIB18:HIL18"/>
    <mergeCell ref="HVE18:HVO18"/>
    <mergeCell ref="HVP18:HVZ18"/>
    <mergeCell ref="HWA18:HWK18"/>
    <mergeCell ref="HWL18:HWV18"/>
    <mergeCell ref="HWW18:HXG18"/>
    <mergeCell ref="HTB18:HTL18"/>
    <mergeCell ref="HTM18:HTW18"/>
    <mergeCell ref="HTX18:HUH18"/>
    <mergeCell ref="HUI18:HUS18"/>
    <mergeCell ref="HUT18:HVD18"/>
    <mergeCell ref="HQY18:HRI18"/>
    <mergeCell ref="HRJ18:HRT18"/>
    <mergeCell ref="HRU18:HSE18"/>
    <mergeCell ref="HSF18:HSP18"/>
    <mergeCell ref="HSQ18:HTA18"/>
    <mergeCell ref="HOV18:HPF18"/>
    <mergeCell ref="HPG18:HPQ18"/>
    <mergeCell ref="HPR18:HQB18"/>
    <mergeCell ref="HQC18:HQM18"/>
    <mergeCell ref="HQN18:HQX18"/>
    <mergeCell ref="IDQ18:IEA18"/>
    <mergeCell ref="IEB18:IEL18"/>
    <mergeCell ref="IEM18:IEW18"/>
    <mergeCell ref="IEX18:IFH18"/>
    <mergeCell ref="IFI18:IFS18"/>
    <mergeCell ref="IBN18:IBX18"/>
    <mergeCell ref="IBY18:ICI18"/>
    <mergeCell ref="ICJ18:ICT18"/>
    <mergeCell ref="ICU18:IDE18"/>
    <mergeCell ref="IDF18:IDP18"/>
    <mergeCell ref="HZK18:HZU18"/>
    <mergeCell ref="HZV18:IAF18"/>
    <mergeCell ref="IAG18:IAQ18"/>
    <mergeCell ref="IAR18:IBB18"/>
    <mergeCell ref="IBC18:IBM18"/>
    <mergeCell ref="HXH18:HXR18"/>
    <mergeCell ref="HXS18:HYC18"/>
    <mergeCell ref="HYD18:HYN18"/>
    <mergeCell ref="HYO18:HYY18"/>
    <mergeCell ref="HYZ18:HZJ18"/>
    <mergeCell ref="IMC18:IMM18"/>
    <mergeCell ref="IMN18:IMX18"/>
    <mergeCell ref="IMY18:INI18"/>
    <mergeCell ref="INJ18:INT18"/>
    <mergeCell ref="INU18:IOE18"/>
    <mergeCell ref="IJZ18:IKJ18"/>
    <mergeCell ref="IKK18:IKU18"/>
    <mergeCell ref="IKV18:ILF18"/>
    <mergeCell ref="ILG18:ILQ18"/>
    <mergeCell ref="ILR18:IMB18"/>
    <mergeCell ref="IHW18:IIG18"/>
    <mergeCell ref="IIH18:IIR18"/>
    <mergeCell ref="IIS18:IJC18"/>
    <mergeCell ref="IJD18:IJN18"/>
    <mergeCell ref="IJO18:IJY18"/>
    <mergeCell ref="IFT18:IGD18"/>
    <mergeCell ref="IGE18:IGO18"/>
    <mergeCell ref="IGP18:IGZ18"/>
    <mergeCell ref="IHA18:IHK18"/>
    <mergeCell ref="IHL18:IHV18"/>
    <mergeCell ref="IUO18:IUY18"/>
    <mergeCell ref="IUZ18:IVJ18"/>
    <mergeCell ref="IVK18:IVU18"/>
    <mergeCell ref="IVV18:IWF18"/>
    <mergeCell ref="IWG18:IWQ18"/>
    <mergeCell ref="ISL18:ISV18"/>
    <mergeCell ref="ISW18:ITG18"/>
    <mergeCell ref="ITH18:ITR18"/>
    <mergeCell ref="ITS18:IUC18"/>
    <mergeCell ref="IUD18:IUN18"/>
    <mergeCell ref="IQI18:IQS18"/>
    <mergeCell ref="IQT18:IRD18"/>
    <mergeCell ref="IRE18:IRO18"/>
    <mergeCell ref="IRP18:IRZ18"/>
    <mergeCell ref="ISA18:ISK18"/>
    <mergeCell ref="IOF18:IOP18"/>
    <mergeCell ref="IOQ18:IPA18"/>
    <mergeCell ref="IPB18:IPL18"/>
    <mergeCell ref="IPM18:IPW18"/>
    <mergeCell ref="IPX18:IQH18"/>
    <mergeCell ref="JDA18:JDK18"/>
    <mergeCell ref="JDL18:JDV18"/>
    <mergeCell ref="JDW18:JEG18"/>
    <mergeCell ref="JEH18:JER18"/>
    <mergeCell ref="JES18:JFC18"/>
    <mergeCell ref="JAX18:JBH18"/>
    <mergeCell ref="JBI18:JBS18"/>
    <mergeCell ref="JBT18:JCD18"/>
    <mergeCell ref="JCE18:JCO18"/>
    <mergeCell ref="JCP18:JCZ18"/>
    <mergeCell ref="IYU18:IZE18"/>
    <mergeCell ref="IZF18:IZP18"/>
    <mergeCell ref="IZQ18:JAA18"/>
    <mergeCell ref="JAB18:JAL18"/>
    <mergeCell ref="JAM18:JAW18"/>
    <mergeCell ref="IWR18:IXB18"/>
    <mergeCell ref="IXC18:IXM18"/>
    <mergeCell ref="IXN18:IXX18"/>
    <mergeCell ref="IXY18:IYI18"/>
    <mergeCell ref="IYJ18:IYT18"/>
    <mergeCell ref="JLM18:JLW18"/>
    <mergeCell ref="JLX18:JMH18"/>
    <mergeCell ref="JMI18:JMS18"/>
    <mergeCell ref="JMT18:JND18"/>
    <mergeCell ref="JNE18:JNO18"/>
    <mergeCell ref="JJJ18:JJT18"/>
    <mergeCell ref="JJU18:JKE18"/>
    <mergeCell ref="JKF18:JKP18"/>
    <mergeCell ref="JKQ18:JLA18"/>
    <mergeCell ref="JLB18:JLL18"/>
    <mergeCell ref="JHG18:JHQ18"/>
    <mergeCell ref="JHR18:JIB18"/>
    <mergeCell ref="JIC18:JIM18"/>
    <mergeCell ref="JIN18:JIX18"/>
    <mergeCell ref="JIY18:JJI18"/>
    <mergeCell ref="JFD18:JFN18"/>
    <mergeCell ref="JFO18:JFY18"/>
    <mergeCell ref="JFZ18:JGJ18"/>
    <mergeCell ref="JGK18:JGU18"/>
    <mergeCell ref="JGV18:JHF18"/>
    <mergeCell ref="JTY18:JUI18"/>
    <mergeCell ref="JUJ18:JUT18"/>
    <mergeCell ref="JUU18:JVE18"/>
    <mergeCell ref="JVF18:JVP18"/>
    <mergeCell ref="JVQ18:JWA18"/>
    <mergeCell ref="JRV18:JSF18"/>
    <mergeCell ref="JSG18:JSQ18"/>
    <mergeCell ref="JSR18:JTB18"/>
    <mergeCell ref="JTC18:JTM18"/>
    <mergeCell ref="JTN18:JTX18"/>
    <mergeCell ref="JPS18:JQC18"/>
    <mergeCell ref="JQD18:JQN18"/>
    <mergeCell ref="JQO18:JQY18"/>
    <mergeCell ref="JQZ18:JRJ18"/>
    <mergeCell ref="JRK18:JRU18"/>
    <mergeCell ref="JNP18:JNZ18"/>
    <mergeCell ref="JOA18:JOK18"/>
    <mergeCell ref="JOL18:JOV18"/>
    <mergeCell ref="JOW18:JPG18"/>
    <mergeCell ref="JPH18:JPR18"/>
    <mergeCell ref="KCK18:KCU18"/>
    <mergeCell ref="KCV18:KDF18"/>
    <mergeCell ref="KDG18:KDQ18"/>
    <mergeCell ref="KDR18:KEB18"/>
    <mergeCell ref="KEC18:KEM18"/>
    <mergeCell ref="KAH18:KAR18"/>
    <mergeCell ref="KAS18:KBC18"/>
    <mergeCell ref="KBD18:KBN18"/>
    <mergeCell ref="KBO18:KBY18"/>
    <mergeCell ref="KBZ18:KCJ18"/>
    <mergeCell ref="JYE18:JYO18"/>
    <mergeCell ref="JYP18:JYZ18"/>
    <mergeCell ref="JZA18:JZK18"/>
    <mergeCell ref="JZL18:JZV18"/>
    <mergeCell ref="JZW18:KAG18"/>
    <mergeCell ref="JWB18:JWL18"/>
    <mergeCell ref="JWM18:JWW18"/>
    <mergeCell ref="JWX18:JXH18"/>
    <mergeCell ref="JXI18:JXS18"/>
    <mergeCell ref="JXT18:JYD18"/>
    <mergeCell ref="KKW18:KLG18"/>
    <mergeCell ref="KLH18:KLR18"/>
    <mergeCell ref="KLS18:KMC18"/>
    <mergeCell ref="KMD18:KMN18"/>
    <mergeCell ref="KMO18:KMY18"/>
    <mergeCell ref="KIT18:KJD18"/>
    <mergeCell ref="KJE18:KJO18"/>
    <mergeCell ref="KJP18:KJZ18"/>
    <mergeCell ref="KKA18:KKK18"/>
    <mergeCell ref="KKL18:KKV18"/>
    <mergeCell ref="KGQ18:KHA18"/>
    <mergeCell ref="KHB18:KHL18"/>
    <mergeCell ref="KHM18:KHW18"/>
    <mergeCell ref="KHX18:KIH18"/>
    <mergeCell ref="KII18:KIS18"/>
    <mergeCell ref="KEN18:KEX18"/>
    <mergeCell ref="KEY18:KFI18"/>
    <mergeCell ref="KFJ18:KFT18"/>
    <mergeCell ref="KFU18:KGE18"/>
    <mergeCell ref="KGF18:KGP18"/>
    <mergeCell ref="KTI18:KTS18"/>
    <mergeCell ref="KTT18:KUD18"/>
    <mergeCell ref="KUE18:KUO18"/>
    <mergeCell ref="KUP18:KUZ18"/>
    <mergeCell ref="KVA18:KVK18"/>
    <mergeCell ref="KRF18:KRP18"/>
    <mergeCell ref="KRQ18:KSA18"/>
    <mergeCell ref="KSB18:KSL18"/>
    <mergeCell ref="KSM18:KSW18"/>
    <mergeCell ref="KSX18:KTH18"/>
    <mergeCell ref="KPC18:KPM18"/>
    <mergeCell ref="KPN18:KPX18"/>
    <mergeCell ref="KPY18:KQI18"/>
    <mergeCell ref="KQJ18:KQT18"/>
    <mergeCell ref="KQU18:KRE18"/>
    <mergeCell ref="KMZ18:KNJ18"/>
    <mergeCell ref="KNK18:KNU18"/>
    <mergeCell ref="KNV18:KOF18"/>
    <mergeCell ref="KOG18:KOQ18"/>
    <mergeCell ref="KOR18:KPB18"/>
    <mergeCell ref="LBU18:LCE18"/>
    <mergeCell ref="LCF18:LCP18"/>
    <mergeCell ref="LCQ18:LDA18"/>
    <mergeCell ref="LDB18:LDL18"/>
    <mergeCell ref="LDM18:LDW18"/>
    <mergeCell ref="KZR18:LAB18"/>
    <mergeCell ref="LAC18:LAM18"/>
    <mergeCell ref="LAN18:LAX18"/>
    <mergeCell ref="LAY18:LBI18"/>
    <mergeCell ref="LBJ18:LBT18"/>
    <mergeCell ref="KXO18:KXY18"/>
    <mergeCell ref="KXZ18:KYJ18"/>
    <mergeCell ref="KYK18:KYU18"/>
    <mergeCell ref="KYV18:KZF18"/>
    <mergeCell ref="KZG18:KZQ18"/>
    <mergeCell ref="KVL18:KVV18"/>
    <mergeCell ref="KVW18:KWG18"/>
    <mergeCell ref="KWH18:KWR18"/>
    <mergeCell ref="KWS18:KXC18"/>
    <mergeCell ref="KXD18:KXN18"/>
    <mergeCell ref="LKG18:LKQ18"/>
    <mergeCell ref="LKR18:LLB18"/>
    <mergeCell ref="LLC18:LLM18"/>
    <mergeCell ref="LLN18:LLX18"/>
    <mergeCell ref="LLY18:LMI18"/>
    <mergeCell ref="LID18:LIN18"/>
    <mergeCell ref="LIO18:LIY18"/>
    <mergeCell ref="LIZ18:LJJ18"/>
    <mergeCell ref="LJK18:LJU18"/>
    <mergeCell ref="LJV18:LKF18"/>
    <mergeCell ref="LGA18:LGK18"/>
    <mergeCell ref="LGL18:LGV18"/>
    <mergeCell ref="LGW18:LHG18"/>
    <mergeCell ref="LHH18:LHR18"/>
    <mergeCell ref="LHS18:LIC18"/>
    <mergeCell ref="LDX18:LEH18"/>
    <mergeCell ref="LEI18:LES18"/>
    <mergeCell ref="LET18:LFD18"/>
    <mergeCell ref="LFE18:LFO18"/>
    <mergeCell ref="LFP18:LFZ18"/>
    <mergeCell ref="LSS18:LTC18"/>
    <mergeCell ref="LTD18:LTN18"/>
    <mergeCell ref="LTO18:LTY18"/>
    <mergeCell ref="LTZ18:LUJ18"/>
    <mergeCell ref="LUK18:LUU18"/>
    <mergeCell ref="LQP18:LQZ18"/>
    <mergeCell ref="LRA18:LRK18"/>
    <mergeCell ref="LRL18:LRV18"/>
    <mergeCell ref="LRW18:LSG18"/>
    <mergeCell ref="LSH18:LSR18"/>
    <mergeCell ref="LOM18:LOW18"/>
    <mergeCell ref="LOX18:LPH18"/>
    <mergeCell ref="LPI18:LPS18"/>
    <mergeCell ref="LPT18:LQD18"/>
    <mergeCell ref="LQE18:LQO18"/>
    <mergeCell ref="LMJ18:LMT18"/>
    <mergeCell ref="LMU18:LNE18"/>
    <mergeCell ref="LNF18:LNP18"/>
    <mergeCell ref="LNQ18:LOA18"/>
    <mergeCell ref="LOB18:LOL18"/>
    <mergeCell ref="MBE18:MBO18"/>
    <mergeCell ref="MBP18:MBZ18"/>
    <mergeCell ref="MCA18:MCK18"/>
    <mergeCell ref="MCL18:MCV18"/>
    <mergeCell ref="MCW18:MDG18"/>
    <mergeCell ref="LZB18:LZL18"/>
    <mergeCell ref="LZM18:LZW18"/>
    <mergeCell ref="LZX18:MAH18"/>
    <mergeCell ref="MAI18:MAS18"/>
    <mergeCell ref="MAT18:MBD18"/>
    <mergeCell ref="LWY18:LXI18"/>
    <mergeCell ref="LXJ18:LXT18"/>
    <mergeCell ref="LXU18:LYE18"/>
    <mergeCell ref="LYF18:LYP18"/>
    <mergeCell ref="LYQ18:LZA18"/>
    <mergeCell ref="LUV18:LVF18"/>
    <mergeCell ref="LVG18:LVQ18"/>
    <mergeCell ref="LVR18:LWB18"/>
    <mergeCell ref="LWC18:LWM18"/>
    <mergeCell ref="LWN18:LWX18"/>
    <mergeCell ref="MJQ18:MKA18"/>
    <mergeCell ref="MKB18:MKL18"/>
    <mergeCell ref="MKM18:MKW18"/>
    <mergeCell ref="MKX18:MLH18"/>
    <mergeCell ref="MLI18:MLS18"/>
    <mergeCell ref="MHN18:MHX18"/>
    <mergeCell ref="MHY18:MII18"/>
    <mergeCell ref="MIJ18:MIT18"/>
    <mergeCell ref="MIU18:MJE18"/>
    <mergeCell ref="MJF18:MJP18"/>
    <mergeCell ref="MFK18:MFU18"/>
    <mergeCell ref="MFV18:MGF18"/>
    <mergeCell ref="MGG18:MGQ18"/>
    <mergeCell ref="MGR18:MHB18"/>
    <mergeCell ref="MHC18:MHM18"/>
    <mergeCell ref="MDH18:MDR18"/>
    <mergeCell ref="MDS18:MEC18"/>
    <mergeCell ref="MED18:MEN18"/>
    <mergeCell ref="MEO18:MEY18"/>
    <mergeCell ref="MEZ18:MFJ18"/>
    <mergeCell ref="MSC18:MSM18"/>
    <mergeCell ref="MSN18:MSX18"/>
    <mergeCell ref="MSY18:MTI18"/>
    <mergeCell ref="MTJ18:MTT18"/>
    <mergeCell ref="MTU18:MUE18"/>
    <mergeCell ref="MPZ18:MQJ18"/>
    <mergeCell ref="MQK18:MQU18"/>
    <mergeCell ref="MQV18:MRF18"/>
    <mergeCell ref="MRG18:MRQ18"/>
    <mergeCell ref="MRR18:MSB18"/>
    <mergeCell ref="MNW18:MOG18"/>
    <mergeCell ref="MOH18:MOR18"/>
    <mergeCell ref="MOS18:MPC18"/>
    <mergeCell ref="MPD18:MPN18"/>
    <mergeCell ref="MPO18:MPY18"/>
    <mergeCell ref="MLT18:MMD18"/>
    <mergeCell ref="MME18:MMO18"/>
    <mergeCell ref="MMP18:MMZ18"/>
    <mergeCell ref="MNA18:MNK18"/>
    <mergeCell ref="MNL18:MNV18"/>
    <mergeCell ref="NAO18:NAY18"/>
    <mergeCell ref="NAZ18:NBJ18"/>
    <mergeCell ref="NBK18:NBU18"/>
    <mergeCell ref="NBV18:NCF18"/>
    <mergeCell ref="NCG18:NCQ18"/>
    <mergeCell ref="MYL18:MYV18"/>
    <mergeCell ref="MYW18:MZG18"/>
    <mergeCell ref="MZH18:MZR18"/>
    <mergeCell ref="MZS18:NAC18"/>
    <mergeCell ref="NAD18:NAN18"/>
    <mergeCell ref="MWI18:MWS18"/>
    <mergeCell ref="MWT18:MXD18"/>
    <mergeCell ref="MXE18:MXO18"/>
    <mergeCell ref="MXP18:MXZ18"/>
    <mergeCell ref="MYA18:MYK18"/>
    <mergeCell ref="MUF18:MUP18"/>
    <mergeCell ref="MUQ18:MVA18"/>
    <mergeCell ref="MVB18:MVL18"/>
    <mergeCell ref="MVM18:MVW18"/>
    <mergeCell ref="MVX18:MWH18"/>
    <mergeCell ref="NJA18:NJK18"/>
    <mergeCell ref="NJL18:NJV18"/>
    <mergeCell ref="NJW18:NKG18"/>
    <mergeCell ref="NKH18:NKR18"/>
    <mergeCell ref="NKS18:NLC18"/>
    <mergeCell ref="NGX18:NHH18"/>
    <mergeCell ref="NHI18:NHS18"/>
    <mergeCell ref="NHT18:NID18"/>
    <mergeCell ref="NIE18:NIO18"/>
    <mergeCell ref="NIP18:NIZ18"/>
    <mergeCell ref="NEU18:NFE18"/>
    <mergeCell ref="NFF18:NFP18"/>
    <mergeCell ref="NFQ18:NGA18"/>
    <mergeCell ref="NGB18:NGL18"/>
    <mergeCell ref="NGM18:NGW18"/>
    <mergeCell ref="NCR18:NDB18"/>
    <mergeCell ref="NDC18:NDM18"/>
    <mergeCell ref="NDN18:NDX18"/>
    <mergeCell ref="NDY18:NEI18"/>
    <mergeCell ref="NEJ18:NET18"/>
    <mergeCell ref="NRM18:NRW18"/>
    <mergeCell ref="NRX18:NSH18"/>
    <mergeCell ref="NSI18:NSS18"/>
    <mergeCell ref="NST18:NTD18"/>
    <mergeCell ref="NTE18:NTO18"/>
    <mergeCell ref="NPJ18:NPT18"/>
    <mergeCell ref="NPU18:NQE18"/>
    <mergeCell ref="NQF18:NQP18"/>
    <mergeCell ref="NQQ18:NRA18"/>
    <mergeCell ref="NRB18:NRL18"/>
    <mergeCell ref="NNG18:NNQ18"/>
    <mergeCell ref="NNR18:NOB18"/>
    <mergeCell ref="NOC18:NOM18"/>
    <mergeCell ref="NON18:NOX18"/>
    <mergeCell ref="NOY18:NPI18"/>
    <mergeCell ref="NLD18:NLN18"/>
    <mergeCell ref="NLO18:NLY18"/>
    <mergeCell ref="NLZ18:NMJ18"/>
    <mergeCell ref="NMK18:NMU18"/>
    <mergeCell ref="NMV18:NNF18"/>
    <mergeCell ref="NZY18:OAI18"/>
    <mergeCell ref="OAJ18:OAT18"/>
    <mergeCell ref="OAU18:OBE18"/>
    <mergeCell ref="OBF18:OBP18"/>
    <mergeCell ref="OBQ18:OCA18"/>
    <mergeCell ref="NXV18:NYF18"/>
    <mergeCell ref="NYG18:NYQ18"/>
    <mergeCell ref="NYR18:NZB18"/>
    <mergeCell ref="NZC18:NZM18"/>
    <mergeCell ref="NZN18:NZX18"/>
    <mergeCell ref="NVS18:NWC18"/>
    <mergeCell ref="NWD18:NWN18"/>
    <mergeCell ref="NWO18:NWY18"/>
    <mergeCell ref="NWZ18:NXJ18"/>
    <mergeCell ref="NXK18:NXU18"/>
    <mergeCell ref="NTP18:NTZ18"/>
    <mergeCell ref="NUA18:NUK18"/>
    <mergeCell ref="NUL18:NUV18"/>
    <mergeCell ref="NUW18:NVG18"/>
    <mergeCell ref="NVH18:NVR18"/>
    <mergeCell ref="OIK18:OIU18"/>
    <mergeCell ref="OIV18:OJF18"/>
    <mergeCell ref="OJG18:OJQ18"/>
    <mergeCell ref="OJR18:OKB18"/>
    <mergeCell ref="OKC18:OKM18"/>
    <mergeCell ref="OGH18:OGR18"/>
    <mergeCell ref="OGS18:OHC18"/>
    <mergeCell ref="OHD18:OHN18"/>
    <mergeCell ref="OHO18:OHY18"/>
    <mergeCell ref="OHZ18:OIJ18"/>
    <mergeCell ref="OEE18:OEO18"/>
    <mergeCell ref="OEP18:OEZ18"/>
    <mergeCell ref="OFA18:OFK18"/>
    <mergeCell ref="OFL18:OFV18"/>
    <mergeCell ref="OFW18:OGG18"/>
    <mergeCell ref="OCB18:OCL18"/>
    <mergeCell ref="OCM18:OCW18"/>
    <mergeCell ref="OCX18:ODH18"/>
    <mergeCell ref="ODI18:ODS18"/>
    <mergeCell ref="ODT18:OED18"/>
    <mergeCell ref="OQW18:ORG18"/>
    <mergeCell ref="ORH18:ORR18"/>
    <mergeCell ref="ORS18:OSC18"/>
    <mergeCell ref="OSD18:OSN18"/>
    <mergeCell ref="OSO18:OSY18"/>
    <mergeCell ref="OOT18:OPD18"/>
    <mergeCell ref="OPE18:OPO18"/>
    <mergeCell ref="OPP18:OPZ18"/>
    <mergeCell ref="OQA18:OQK18"/>
    <mergeCell ref="OQL18:OQV18"/>
    <mergeCell ref="OMQ18:ONA18"/>
    <mergeCell ref="ONB18:ONL18"/>
    <mergeCell ref="ONM18:ONW18"/>
    <mergeCell ref="ONX18:OOH18"/>
    <mergeCell ref="OOI18:OOS18"/>
    <mergeCell ref="OKN18:OKX18"/>
    <mergeCell ref="OKY18:OLI18"/>
    <mergeCell ref="OLJ18:OLT18"/>
    <mergeCell ref="OLU18:OME18"/>
    <mergeCell ref="OMF18:OMP18"/>
    <mergeCell ref="OZI18:OZS18"/>
    <mergeCell ref="OZT18:PAD18"/>
    <mergeCell ref="PAE18:PAO18"/>
    <mergeCell ref="PAP18:PAZ18"/>
    <mergeCell ref="PBA18:PBK18"/>
    <mergeCell ref="OXF18:OXP18"/>
    <mergeCell ref="OXQ18:OYA18"/>
    <mergeCell ref="OYB18:OYL18"/>
    <mergeCell ref="OYM18:OYW18"/>
    <mergeCell ref="OYX18:OZH18"/>
    <mergeCell ref="OVC18:OVM18"/>
    <mergeCell ref="OVN18:OVX18"/>
    <mergeCell ref="OVY18:OWI18"/>
    <mergeCell ref="OWJ18:OWT18"/>
    <mergeCell ref="OWU18:OXE18"/>
    <mergeCell ref="OSZ18:OTJ18"/>
    <mergeCell ref="OTK18:OTU18"/>
    <mergeCell ref="OTV18:OUF18"/>
    <mergeCell ref="OUG18:OUQ18"/>
    <mergeCell ref="OUR18:OVB18"/>
    <mergeCell ref="PHU18:PIE18"/>
    <mergeCell ref="PIF18:PIP18"/>
    <mergeCell ref="PIQ18:PJA18"/>
    <mergeCell ref="PJB18:PJL18"/>
    <mergeCell ref="PJM18:PJW18"/>
    <mergeCell ref="PFR18:PGB18"/>
    <mergeCell ref="PGC18:PGM18"/>
    <mergeCell ref="PGN18:PGX18"/>
    <mergeCell ref="PGY18:PHI18"/>
    <mergeCell ref="PHJ18:PHT18"/>
    <mergeCell ref="PDO18:PDY18"/>
    <mergeCell ref="PDZ18:PEJ18"/>
    <mergeCell ref="PEK18:PEU18"/>
    <mergeCell ref="PEV18:PFF18"/>
    <mergeCell ref="PFG18:PFQ18"/>
    <mergeCell ref="PBL18:PBV18"/>
    <mergeCell ref="PBW18:PCG18"/>
    <mergeCell ref="PCH18:PCR18"/>
    <mergeCell ref="PCS18:PDC18"/>
    <mergeCell ref="PDD18:PDN18"/>
    <mergeCell ref="PQG18:PQQ18"/>
    <mergeCell ref="PQR18:PRB18"/>
    <mergeCell ref="PRC18:PRM18"/>
    <mergeCell ref="PRN18:PRX18"/>
    <mergeCell ref="PRY18:PSI18"/>
    <mergeCell ref="POD18:PON18"/>
    <mergeCell ref="POO18:POY18"/>
    <mergeCell ref="POZ18:PPJ18"/>
    <mergeCell ref="PPK18:PPU18"/>
    <mergeCell ref="PPV18:PQF18"/>
    <mergeCell ref="PMA18:PMK18"/>
    <mergeCell ref="PML18:PMV18"/>
    <mergeCell ref="PMW18:PNG18"/>
    <mergeCell ref="PNH18:PNR18"/>
    <mergeCell ref="PNS18:POC18"/>
    <mergeCell ref="PJX18:PKH18"/>
    <mergeCell ref="PKI18:PKS18"/>
    <mergeCell ref="PKT18:PLD18"/>
    <mergeCell ref="PLE18:PLO18"/>
    <mergeCell ref="PLP18:PLZ18"/>
    <mergeCell ref="PYS18:PZC18"/>
    <mergeCell ref="PZD18:PZN18"/>
    <mergeCell ref="PZO18:PZY18"/>
    <mergeCell ref="PZZ18:QAJ18"/>
    <mergeCell ref="QAK18:QAU18"/>
    <mergeCell ref="PWP18:PWZ18"/>
    <mergeCell ref="PXA18:PXK18"/>
    <mergeCell ref="PXL18:PXV18"/>
    <mergeCell ref="PXW18:PYG18"/>
    <mergeCell ref="PYH18:PYR18"/>
    <mergeCell ref="PUM18:PUW18"/>
    <mergeCell ref="PUX18:PVH18"/>
    <mergeCell ref="PVI18:PVS18"/>
    <mergeCell ref="PVT18:PWD18"/>
    <mergeCell ref="PWE18:PWO18"/>
    <mergeCell ref="PSJ18:PST18"/>
    <mergeCell ref="PSU18:PTE18"/>
    <mergeCell ref="PTF18:PTP18"/>
    <mergeCell ref="PTQ18:PUA18"/>
    <mergeCell ref="PUB18:PUL18"/>
    <mergeCell ref="QHE18:QHO18"/>
    <mergeCell ref="QHP18:QHZ18"/>
    <mergeCell ref="QIA18:QIK18"/>
    <mergeCell ref="QIL18:QIV18"/>
    <mergeCell ref="QIW18:QJG18"/>
    <mergeCell ref="QFB18:QFL18"/>
    <mergeCell ref="QFM18:QFW18"/>
    <mergeCell ref="QFX18:QGH18"/>
    <mergeCell ref="QGI18:QGS18"/>
    <mergeCell ref="QGT18:QHD18"/>
    <mergeCell ref="QCY18:QDI18"/>
    <mergeCell ref="QDJ18:QDT18"/>
    <mergeCell ref="QDU18:QEE18"/>
    <mergeCell ref="QEF18:QEP18"/>
    <mergeCell ref="QEQ18:QFA18"/>
    <mergeCell ref="QAV18:QBF18"/>
    <mergeCell ref="QBG18:QBQ18"/>
    <mergeCell ref="QBR18:QCB18"/>
    <mergeCell ref="QCC18:QCM18"/>
    <mergeCell ref="QCN18:QCX18"/>
    <mergeCell ref="QPQ18:QQA18"/>
    <mergeCell ref="QQB18:QQL18"/>
    <mergeCell ref="QQM18:QQW18"/>
    <mergeCell ref="QQX18:QRH18"/>
    <mergeCell ref="QRI18:QRS18"/>
    <mergeCell ref="QNN18:QNX18"/>
    <mergeCell ref="QNY18:QOI18"/>
    <mergeCell ref="QOJ18:QOT18"/>
    <mergeCell ref="QOU18:QPE18"/>
    <mergeCell ref="QPF18:QPP18"/>
    <mergeCell ref="QLK18:QLU18"/>
    <mergeCell ref="QLV18:QMF18"/>
    <mergeCell ref="QMG18:QMQ18"/>
    <mergeCell ref="QMR18:QNB18"/>
    <mergeCell ref="QNC18:QNM18"/>
    <mergeCell ref="QJH18:QJR18"/>
    <mergeCell ref="QJS18:QKC18"/>
    <mergeCell ref="QKD18:QKN18"/>
    <mergeCell ref="QKO18:QKY18"/>
    <mergeCell ref="QKZ18:QLJ18"/>
    <mergeCell ref="QYC18:QYM18"/>
    <mergeCell ref="QYN18:QYX18"/>
    <mergeCell ref="QYY18:QZI18"/>
    <mergeCell ref="QZJ18:QZT18"/>
    <mergeCell ref="QZU18:RAE18"/>
    <mergeCell ref="QVZ18:QWJ18"/>
    <mergeCell ref="QWK18:QWU18"/>
    <mergeCell ref="QWV18:QXF18"/>
    <mergeCell ref="QXG18:QXQ18"/>
    <mergeCell ref="QXR18:QYB18"/>
    <mergeCell ref="QTW18:QUG18"/>
    <mergeCell ref="QUH18:QUR18"/>
    <mergeCell ref="QUS18:QVC18"/>
    <mergeCell ref="QVD18:QVN18"/>
    <mergeCell ref="QVO18:QVY18"/>
    <mergeCell ref="QRT18:QSD18"/>
    <mergeCell ref="QSE18:QSO18"/>
    <mergeCell ref="QSP18:QSZ18"/>
    <mergeCell ref="QTA18:QTK18"/>
    <mergeCell ref="QTL18:QTV18"/>
    <mergeCell ref="RGO18:RGY18"/>
    <mergeCell ref="RGZ18:RHJ18"/>
    <mergeCell ref="RHK18:RHU18"/>
    <mergeCell ref="RHV18:RIF18"/>
    <mergeCell ref="RIG18:RIQ18"/>
    <mergeCell ref="REL18:REV18"/>
    <mergeCell ref="REW18:RFG18"/>
    <mergeCell ref="RFH18:RFR18"/>
    <mergeCell ref="RFS18:RGC18"/>
    <mergeCell ref="RGD18:RGN18"/>
    <mergeCell ref="RCI18:RCS18"/>
    <mergeCell ref="RCT18:RDD18"/>
    <mergeCell ref="RDE18:RDO18"/>
    <mergeCell ref="RDP18:RDZ18"/>
    <mergeCell ref="REA18:REK18"/>
    <mergeCell ref="RAF18:RAP18"/>
    <mergeCell ref="RAQ18:RBA18"/>
    <mergeCell ref="RBB18:RBL18"/>
    <mergeCell ref="RBM18:RBW18"/>
    <mergeCell ref="RBX18:RCH18"/>
    <mergeCell ref="RPA18:RPK18"/>
    <mergeCell ref="RPL18:RPV18"/>
    <mergeCell ref="RPW18:RQG18"/>
    <mergeCell ref="RQH18:RQR18"/>
    <mergeCell ref="RQS18:RRC18"/>
    <mergeCell ref="RMX18:RNH18"/>
    <mergeCell ref="RNI18:RNS18"/>
    <mergeCell ref="RNT18:ROD18"/>
    <mergeCell ref="ROE18:ROO18"/>
    <mergeCell ref="ROP18:ROZ18"/>
    <mergeCell ref="RKU18:RLE18"/>
    <mergeCell ref="RLF18:RLP18"/>
    <mergeCell ref="RLQ18:RMA18"/>
    <mergeCell ref="RMB18:RML18"/>
    <mergeCell ref="RMM18:RMW18"/>
    <mergeCell ref="RIR18:RJB18"/>
    <mergeCell ref="RJC18:RJM18"/>
    <mergeCell ref="RJN18:RJX18"/>
    <mergeCell ref="RJY18:RKI18"/>
    <mergeCell ref="RKJ18:RKT18"/>
    <mergeCell ref="RXM18:RXW18"/>
    <mergeCell ref="RXX18:RYH18"/>
    <mergeCell ref="RYI18:RYS18"/>
    <mergeCell ref="RYT18:RZD18"/>
    <mergeCell ref="RZE18:RZO18"/>
    <mergeCell ref="RVJ18:RVT18"/>
    <mergeCell ref="RVU18:RWE18"/>
    <mergeCell ref="RWF18:RWP18"/>
    <mergeCell ref="RWQ18:RXA18"/>
    <mergeCell ref="RXB18:RXL18"/>
    <mergeCell ref="RTG18:RTQ18"/>
    <mergeCell ref="RTR18:RUB18"/>
    <mergeCell ref="RUC18:RUM18"/>
    <mergeCell ref="RUN18:RUX18"/>
    <mergeCell ref="RUY18:RVI18"/>
    <mergeCell ref="RRD18:RRN18"/>
    <mergeCell ref="RRO18:RRY18"/>
    <mergeCell ref="RRZ18:RSJ18"/>
    <mergeCell ref="RSK18:RSU18"/>
    <mergeCell ref="RSV18:RTF18"/>
    <mergeCell ref="SFY18:SGI18"/>
    <mergeCell ref="SGJ18:SGT18"/>
    <mergeCell ref="SGU18:SHE18"/>
    <mergeCell ref="SHF18:SHP18"/>
    <mergeCell ref="SHQ18:SIA18"/>
    <mergeCell ref="SDV18:SEF18"/>
    <mergeCell ref="SEG18:SEQ18"/>
    <mergeCell ref="SER18:SFB18"/>
    <mergeCell ref="SFC18:SFM18"/>
    <mergeCell ref="SFN18:SFX18"/>
    <mergeCell ref="SBS18:SCC18"/>
    <mergeCell ref="SCD18:SCN18"/>
    <mergeCell ref="SCO18:SCY18"/>
    <mergeCell ref="SCZ18:SDJ18"/>
    <mergeCell ref="SDK18:SDU18"/>
    <mergeCell ref="RZP18:RZZ18"/>
    <mergeCell ref="SAA18:SAK18"/>
    <mergeCell ref="SAL18:SAV18"/>
    <mergeCell ref="SAW18:SBG18"/>
    <mergeCell ref="SBH18:SBR18"/>
    <mergeCell ref="SOK18:SOU18"/>
    <mergeCell ref="SOV18:SPF18"/>
    <mergeCell ref="SPG18:SPQ18"/>
    <mergeCell ref="SPR18:SQB18"/>
    <mergeCell ref="SQC18:SQM18"/>
    <mergeCell ref="SMH18:SMR18"/>
    <mergeCell ref="SMS18:SNC18"/>
    <mergeCell ref="SND18:SNN18"/>
    <mergeCell ref="SNO18:SNY18"/>
    <mergeCell ref="SNZ18:SOJ18"/>
    <mergeCell ref="SKE18:SKO18"/>
    <mergeCell ref="SKP18:SKZ18"/>
    <mergeCell ref="SLA18:SLK18"/>
    <mergeCell ref="SLL18:SLV18"/>
    <mergeCell ref="SLW18:SMG18"/>
    <mergeCell ref="SIB18:SIL18"/>
    <mergeCell ref="SIM18:SIW18"/>
    <mergeCell ref="SIX18:SJH18"/>
    <mergeCell ref="SJI18:SJS18"/>
    <mergeCell ref="SJT18:SKD18"/>
    <mergeCell ref="SWW18:SXG18"/>
    <mergeCell ref="SXH18:SXR18"/>
    <mergeCell ref="SXS18:SYC18"/>
    <mergeCell ref="SYD18:SYN18"/>
    <mergeCell ref="SYO18:SYY18"/>
    <mergeCell ref="SUT18:SVD18"/>
    <mergeCell ref="SVE18:SVO18"/>
    <mergeCell ref="SVP18:SVZ18"/>
    <mergeCell ref="SWA18:SWK18"/>
    <mergeCell ref="SWL18:SWV18"/>
    <mergeCell ref="SSQ18:STA18"/>
    <mergeCell ref="STB18:STL18"/>
    <mergeCell ref="STM18:STW18"/>
    <mergeCell ref="STX18:SUH18"/>
    <mergeCell ref="SUI18:SUS18"/>
    <mergeCell ref="SQN18:SQX18"/>
    <mergeCell ref="SQY18:SRI18"/>
    <mergeCell ref="SRJ18:SRT18"/>
    <mergeCell ref="SRU18:SSE18"/>
    <mergeCell ref="SSF18:SSP18"/>
    <mergeCell ref="TFI18:TFS18"/>
    <mergeCell ref="TFT18:TGD18"/>
    <mergeCell ref="TGE18:TGO18"/>
    <mergeCell ref="TGP18:TGZ18"/>
    <mergeCell ref="THA18:THK18"/>
    <mergeCell ref="TDF18:TDP18"/>
    <mergeCell ref="TDQ18:TEA18"/>
    <mergeCell ref="TEB18:TEL18"/>
    <mergeCell ref="TEM18:TEW18"/>
    <mergeCell ref="TEX18:TFH18"/>
    <mergeCell ref="TBC18:TBM18"/>
    <mergeCell ref="TBN18:TBX18"/>
    <mergeCell ref="TBY18:TCI18"/>
    <mergeCell ref="TCJ18:TCT18"/>
    <mergeCell ref="TCU18:TDE18"/>
    <mergeCell ref="SYZ18:SZJ18"/>
    <mergeCell ref="SZK18:SZU18"/>
    <mergeCell ref="SZV18:TAF18"/>
    <mergeCell ref="TAG18:TAQ18"/>
    <mergeCell ref="TAR18:TBB18"/>
    <mergeCell ref="TNU18:TOE18"/>
    <mergeCell ref="TOF18:TOP18"/>
    <mergeCell ref="TOQ18:TPA18"/>
    <mergeCell ref="TPB18:TPL18"/>
    <mergeCell ref="TPM18:TPW18"/>
    <mergeCell ref="TLR18:TMB18"/>
    <mergeCell ref="TMC18:TMM18"/>
    <mergeCell ref="TMN18:TMX18"/>
    <mergeCell ref="TMY18:TNI18"/>
    <mergeCell ref="TNJ18:TNT18"/>
    <mergeCell ref="TJO18:TJY18"/>
    <mergeCell ref="TJZ18:TKJ18"/>
    <mergeCell ref="TKK18:TKU18"/>
    <mergeCell ref="TKV18:TLF18"/>
    <mergeCell ref="TLG18:TLQ18"/>
    <mergeCell ref="THL18:THV18"/>
    <mergeCell ref="THW18:TIG18"/>
    <mergeCell ref="TIH18:TIR18"/>
    <mergeCell ref="TIS18:TJC18"/>
    <mergeCell ref="TJD18:TJN18"/>
    <mergeCell ref="TWG18:TWQ18"/>
    <mergeCell ref="TWR18:TXB18"/>
    <mergeCell ref="TXC18:TXM18"/>
    <mergeCell ref="TXN18:TXX18"/>
    <mergeCell ref="TXY18:TYI18"/>
    <mergeCell ref="TUD18:TUN18"/>
    <mergeCell ref="TUO18:TUY18"/>
    <mergeCell ref="TUZ18:TVJ18"/>
    <mergeCell ref="TVK18:TVU18"/>
    <mergeCell ref="TVV18:TWF18"/>
    <mergeCell ref="TSA18:TSK18"/>
    <mergeCell ref="TSL18:TSV18"/>
    <mergeCell ref="TSW18:TTG18"/>
    <mergeCell ref="TTH18:TTR18"/>
    <mergeCell ref="TTS18:TUC18"/>
    <mergeCell ref="TPX18:TQH18"/>
    <mergeCell ref="TQI18:TQS18"/>
    <mergeCell ref="TQT18:TRD18"/>
    <mergeCell ref="TRE18:TRO18"/>
    <mergeCell ref="TRP18:TRZ18"/>
    <mergeCell ref="UES18:UFC18"/>
    <mergeCell ref="UFD18:UFN18"/>
    <mergeCell ref="UFO18:UFY18"/>
    <mergeCell ref="UFZ18:UGJ18"/>
    <mergeCell ref="UGK18:UGU18"/>
    <mergeCell ref="UCP18:UCZ18"/>
    <mergeCell ref="UDA18:UDK18"/>
    <mergeCell ref="UDL18:UDV18"/>
    <mergeCell ref="UDW18:UEG18"/>
    <mergeCell ref="UEH18:UER18"/>
    <mergeCell ref="UAM18:UAW18"/>
    <mergeCell ref="UAX18:UBH18"/>
    <mergeCell ref="UBI18:UBS18"/>
    <mergeCell ref="UBT18:UCD18"/>
    <mergeCell ref="UCE18:UCO18"/>
    <mergeCell ref="TYJ18:TYT18"/>
    <mergeCell ref="TYU18:TZE18"/>
    <mergeCell ref="TZF18:TZP18"/>
    <mergeCell ref="TZQ18:UAA18"/>
    <mergeCell ref="UAB18:UAL18"/>
    <mergeCell ref="UNE18:UNO18"/>
    <mergeCell ref="UNP18:UNZ18"/>
    <mergeCell ref="UOA18:UOK18"/>
    <mergeCell ref="UOL18:UOV18"/>
    <mergeCell ref="UOW18:UPG18"/>
    <mergeCell ref="ULB18:ULL18"/>
    <mergeCell ref="ULM18:ULW18"/>
    <mergeCell ref="ULX18:UMH18"/>
    <mergeCell ref="UMI18:UMS18"/>
    <mergeCell ref="UMT18:UND18"/>
    <mergeCell ref="UIY18:UJI18"/>
    <mergeCell ref="UJJ18:UJT18"/>
    <mergeCell ref="UJU18:UKE18"/>
    <mergeCell ref="UKF18:UKP18"/>
    <mergeCell ref="UKQ18:ULA18"/>
    <mergeCell ref="UGV18:UHF18"/>
    <mergeCell ref="UHG18:UHQ18"/>
    <mergeCell ref="UHR18:UIB18"/>
    <mergeCell ref="UIC18:UIM18"/>
    <mergeCell ref="UIN18:UIX18"/>
    <mergeCell ref="UVQ18:UWA18"/>
    <mergeCell ref="UWB18:UWL18"/>
    <mergeCell ref="UWM18:UWW18"/>
    <mergeCell ref="UWX18:UXH18"/>
    <mergeCell ref="UXI18:UXS18"/>
    <mergeCell ref="UTN18:UTX18"/>
    <mergeCell ref="UTY18:UUI18"/>
    <mergeCell ref="UUJ18:UUT18"/>
    <mergeCell ref="UUU18:UVE18"/>
    <mergeCell ref="UVF18:UVP18"/>
    <mergeCell ref="URK18:URU18"/>
    <mergeCell ref="URV18:USF18"/>
    <mergeCell ref="USG18:USQ18"/>
    <mergeCell ref="USR18:UTB18"/>
    <mergeCell ref="UTC18:UTM18"/>
    <mergeCell ref="UPH18:UPR18"/>
    <mergeCell ref="UPS18:UQC18"/>
    <mergeCell ref="UQD18:UQN18"/>
    <mergeCell ref="UQO18:UQY18"/>
    <mergeCell ref="UQZ18:URJ18"/>
    <mergeCell ref="VEC18:VEM18"/>
    <mergeCell ref="VEN18:VEX18"/>
    <mergeCell ref="VEY18:VFI18"/>
    <mergeCell ref="VFJ18:VFT18"/>
    <mergeCell ref="VFU18:VGE18"/>
    <mergeCell ref="VBZ18:VCJ18"/>
    <mergeCell ref="VCK18:VCU18"/>
    <mergeCell ref="VCV18:VDF18"/>
    <mergeCell ref="VDG18:VDQ18"/>
    <mergeCell ref="VDR18:VEB18"/>
    <mergeCell ref="UZW18:VAG18"/>
    <mergeCell ref="VAH18:VAR18"/>
    <mergeCell ref="VAS18:VBC18"/>
    <mergeCell ref="VBD18:VBN18"/>
    <mergeCell ref="VBO18:VBY18"/>
    <mergeCell ref="UXT18:UYD18"/>
    <mergeCell ref="UYE18:UYO18"/>
    <mergeCell ref="UYP18:UYZ18"/>
    <mergeCell ref="UZA18:UZK18"/>
    <mergeCell ref="UZL18:UZV18"/>
    <mergeCell ref="VMO18:VMY18"/>
    <mergeCell ref="VMZ18:VNJ18"/>
    <mergeCell ref="VNK18:VNU18"/>
    <mergeCell ref="VNV18:VOF18"/>
    <mergeCell ref="VOG18:VOQ18"/>
    <mergeCell ref="VKL18:VKV18"/>
    <mergeCell ref="VKW18:VLG18"/>
    <mergeCell ref="VLH18:VLR18"/>
    <mergeCell ref="VLS18:VMC18"/>
    <mergeCell ref="VMD18:VMN18"/>
    <mergeCell ref="VII18:VIS18"/>
    <mergeCell ref="VIT18:VJD18"/>
    <mergeCell ref="VJE18:VJO18"/>
    <mergeCell ref="VJP18:VJZ18"/>
    <mergeCell ref="VKA18:VKK18"/>
    <mergeCell ref="VGF18:VGP18"/>
    <mergeCell ref="VGQ18:VHA18"/>
    <mergeCell ref="VHB18:VHL18"/>
    <mergeCell ref="VHM18:VHW18"/>
    <mergeCell ref="VHX18:VIH18"/>
    <mergeCell ref="VVA18:VVK18"/>
    <mergeCell ref="VVL18:VVV18"/>
    <mergeCell ref="VVW18:VWG18"/>
    <mergeCell ref="VWH18:VWR18"/>
    <mergeCell ref="VWS18:VXC18"/>
    <mergeCell ref="VSX18:VTH18"/>
    <mergeCell ref="VTI18:VTS18"/>
    <mergeCell ref="VTT18:VUD18"/>
    <mergeCell ref="VUE18:VUO18"/>
    <mergeCell ref="VUP18:VUZ18"/>
    <mergeCell ref="VQU18:VRE18"/>
    <mergeCell ref="VRF18:VRP18"/>
    <mergeCell ref="VRQ18:VSA18"/>
    <mergeCell ref="VSB18:VSL18"/>
    <mergeCell ref="VSM18:VSW18"/>
    <mergeCell ref="VOR18:VPB18"/>
    <mergeCell ref="VPC18:VPM18"/>
    <mergeCell ref="VPN18:VPX18"/>
    <mergeCell ref="VPY18:VQI18"/>
    <mergeCell ref="VQJ18:VQT18"/>
    <mergeCell ref="WDM18:WDW18"/>
    <mergeCell ref="WDX18:WEH18"/>
    <mergeCell ref="WEI18:WES18"/>
    <mergeCell ref="WET18:WFD18"/>
    <mergeCell ref="WFE18:WFO18"/>
    <mergeCell ref="WBJ18:WBT18"/>
    <mergeCell ref="WBU18:WCE18"/>
    <mergeCell ref="WCF18:WCP18"/>
    <mergeCell ref="WCQ18:WDA18"/>
    <mergeCell ref="WDB18:WDL18"/>
    <mergeCell ref="VZG18:VZQ18"/>
    <mergeCell ref="VZR18:WAB18"/>
    <mergeCell ref="WAC18:WAM18"/>
    <mergeCell ref="WAN18:WAX18"/>
    <mergeCell ref="WAY18:WBI18"/>
    <mergeCell ref="VXD18:VXN18"/>
    <mergeCell ref="VXO18:VXY18"/>
    <mergeCell ref="VXZ18:VYJ18"/>
    <mergeCell ref="VYK18:VYU18"/>
    <mergeCell ref="VYV18:VZF18"/>
    <mergeCell ref="WLY18:WMI18"/>
    <mergeCell ref="WMJ18:WMT18"/>
    <mergeCell ref="WMU18:WNE18"/>
    <mergeCell ref="WNF18:WNP18"/>
    <mergeCell ref="WNQ18:WOA18"/>
    <mergeCell ref="WJV18:WKF18"/>
    <mergeCell ref="WKG18:WKQ18"/>
    <mergeCell ref="WKR18:WLB18"/>
    <mergeCell ref="WLC18:WLM18"/>
    <mergeCell ref="WLN18:WLX18"/>
    <mergeCell ref="WHS18:WIC18"/>
    <mergeCell ref="WID18:WIN18"/>
    <mergeCell ref="WIO18:WIY18"/>
    <mergeCell ref="WIZ18:WJJ18"/>
    <mergeCell ref="WJK18:WJU18"/>
    <mergeCell ref="WFP18:WFZ18"/>
    <mergeCell ref="WGA18:WGK18"/>
    <mergeCell ref="WGL18:WGV18"/>
    <mergeCell ref="WGW18:WHG18"/>
    <mergeCell ref="WHH18:WHR18"/>
    <mergeCell ref="WUK18:WUU18"/>
    <mergeCell ref="WUV18:WVF18"/>
    <mergeCell ref="WVG18:WVQ18"/>
    <mergeCell ref="WVR18:WWB18"/>
    <mergeCell ref="WWC18:WWM18"/>
    <mergeCell ref="WSH18:WSR18"/>
    <mergeCell ref="WSS18:WTC18"/>
    <mergeCell ref="WTD18:WTN18"/>
    <mergeCell ref="WTO18:WTY18"/>
    <mergeCell ref="WTZ18:WUJ18"/>
    <mergeCell ref="WQE18:WQO18"/>
    <mergeCell ref="WQP18:WQZ18"/>
    <mergeCell ref="WRA18:WRK18"/>
    <mergeCell ref="WRL18:WRV18"/>
    <mergeCell ref="WRW18:WSG18"/>
    <mergeCell ref="WOB18:WOL18"/>
    <mergeCell ref="WOM18:WOW18"/>
    <mergeCell ref="WOX18:WPH18"/>
    <mergeCell ref="WPI18:WPS18"/>
    <mergeCell ref="WPT18:WQD18"/>
    <mergeCell ref="XDH18:XDR18"/>
    <mergeCell ref="XDS18:XEC18"/>
    <mergeCell ref="XED18:XEN18"/>
    <mergeCell ref="XEO18:XEY18"/>
    <mergeCell ref="XAT18:XBD18"/>
    <mergeCell ref="XBE18:XBO18"/>
    <mergeCell ref="XBP18:XBZ18"/>
    <mergeCell ref="XCA18:XCK18"/>
    <mergeCell ref="XCL18:XCV18"/>
    <mergeCell ref="WYQ18:WZA18"/>
    <mergeCell ref="WZB18:WZL18"/>
    <mergeCell ref="WZM18:WZW18"/>
    <mergeCell ref="WZX18:XAH18"/>
    <mergeCell ref="XAI18:XAS18"/>
    <mergeCell ref="WWN18:WWX18"/>
    <mergeCell ref="WWY18:WXI18"/>
    <mergeCell ref="WXJ18:WXT18"/>
    <mergeCell ref="WXU18:WYE18"/>
    <mergeCell ref="WYF18:WYP18"/>
    <mergeCell ref="JP19:JZ19"/>
    <mergeCell ref="KA19:KK19"/>
    <mergeCell ref="KL19:KV19"/>
    <mergeCell ref="KW19:LG19"/>
    <mergeCell ref="LH19:LR19"/>
    <mergeCell ref="HM19:HW19"/>
    <mergeCell ref="HX19:IH19"/>
    <mergeCell ref="II19:IS19"/>
    <mergeCell ref="IT19:JD19"/>
    <mergeCell ref="JE19:JO19"/>
    <mergeCell ref="FJ19:FT19"/>
    <mergeCell ref="FU19:GE19"/>
    <mergeCell ref="GF19:GP19"/>
    <mergeCell ref="GQ19:HA19"/>
    <mergeCell ref="HB19:HL19"/>
    <mergeCell ref="XEZ18:XFD18"/>
    <mergeCell ref="A19:K19"/>
    <mergeCell ref="L19:V19"/>
    <mergeCell ref="W19:AG19"/>
    <mergeCell ref="AH19:AR19"/>
    <mergeCell ref="AS19:BC19"/>
    <mergeCell ref="BD19:BN19"/>
    <mergeCell ref="BO19:BY19"/>
    <mergeCell ref="BZ19:CJ19"/>
    <mergeCell ref="CK19:CU19"/>
    <mergeCell ref="CV19:DF19"/>
    <mergeCell ref="DG19:DQ19"/>
    <mergeCell ref="DR19:EB19"/>
    <mergeCell ref="EC19:EM19"/>
    <mergeCell ref="EN19:EX19"/>
    <mergeCell ref="EY19:FI19"/>
    <mergeCell ref="XCW18:XDG18"/>
    <mergeCell ref="SB19:SL19"/>
    <mergeCell ref="SM19:SW19"/>
    <mergeCell ref="SX19:TH19"/>
    <mergeCell ref="TI19:TS19"/>
    <mergeCell ref="TT19:UD19"/>
    <mergeCell ref="PY19:QI19"/>
    <mergeCell ref="QJ19:QT19"/>
    <mergeCell ref="QU19:RE19"/>
    <mergeCell ref="RF19:RP19"/>
    <mergeCell ref="RQ19:SA19"/>
    <mergeCell ref="NV19:OF19"/>
    <mergeCell ref="OG19:OQ19"/>
    <mergeCell ref="OR19:PB19"/>
    <mergeCell ref="PC19:PM19"/>
    <mergeCell ref="PN19:PX19"/>
    <mergeCell ref="LS19:MC19"/>
    <mergeCell ref="MD19:MN19"/>
    <mergeCell ref="MO19:MY19"/>
    <mergeCell ref="MZ19:NJ19"/>
    <mergeCell ref="NK19:NU19"/>
    <mergeCell ref="AAN19:AAX19"/>
    <mergeCell ref="AAY19:ABI19"/>
    <mergeCell ref="ABJ19:ABT19"/>
    <mergeCell ref="ABU19:ACE19"/>
    <mergeCell ref="ACF19:ACP19"/>
    <mergeCell ref="YK19:YU19"/>
    <mergeCell ref="YV19:ZF19"/>
    <mergeCell ref="ZG19:ZQ19"/>
    <mergeCell ref="ZR19:AAB19"/>
    <mergeCell ref="AAC19:AAM19"/>
    <mergeCell ref="WH19:WR19"/>
    <mergeCell ref="WS19:XC19"/>
    <mergeCell ref="XD19:XN19"/>
    <mergeCell ref="XO19:XY19"/>
    <mergeCell ref="XZ19:YJ19"/>
    <mergeCell ref="UE19:UO19"/>
    <mergeCell ref="UP19:UZ19"/>
    <mergeCell ref="VA19:VK19"/>
    <mergeCell ref="VL19:VV19"/>
    <mergeCell ref="VW19:WG19"/>
    <mergeCell ref="AIZ19:AJJ19"/>
    <mergeCell ref="AJK19:AJU19"/>
    <mergeCell ref="AJV19:AKF19"/>
    <mergeCell ref="AKG19:AKQ19"/>
    <mergeCell ref="AKR19:ALB19"/>
    <mergeCell ref="AGW19:AHG19"/>
    <mergeCell ref="AHH19:AHR19"/>
    <mergeCell ref="AHS19:AIC19"/>
    <mergeCell ref="AID19:AIN19"/>
    <mergeCell ref="AIO19:AIY19"/>
    <mergeCell ref="AET19:AFD19"/>
    <mergeCell ref="AFE19:AFO19"/>
    <mergeCell ref="AFP19:AFZ19"/>
    <mergeCell ref="AGA19:AGK19"/>
    <mergeCell ref="AGL19:AGV19"/>
    <mergeCell ref="ACQ19:ADA19"/>
    <mergeCell ref="ADB19:ADL19"/>
    <mergeCell ref="ADM19:ADW19"/>
    <mergeCell ref="ADX19:AEH19"/>
    <mergeCell ref="AEI19:AES19"/>
    <mergeCell ref="ARL19:ARV19"/>
    <mergeCell ref="ARW19:ASG19"/>
    <mergeCell ref="ASH19:ASR19"/>
    <mergeCell ref="ASS19:ATC19"/>
    <mergeCell ref="ATD19:ATN19"/>
    <mergeCell ref="API19:APS19"/>
    <mergeCell ref="APT19:AQD19"/>
    <mergeCell ref="AQE19:AQO19"/>
    <mergeCell ref="AQP19:AQZ19"/>
    <mergeCell ref="ARA19:ARK19"/>
    <mergeCell ref="ANF19:ANP19"/>
    <mergeCell ref="ANQ19:AOA19"/>
    <mergeCell ref="AOB19:AOL19"/>
    <mergeCell ref="AOM19:AOW19"/>
    <mergeCell ref="AOX19:APH19"/>
    <mergeCell ref="ALC19:ALM19"/>
    <mergeCell ref="ALN19:ALX19"/>
    <mergeCell ref="ALY19:AMI19"/>
    <mergeCell ref="AMJ19:AMT19"/>
    <mergeCell ref="AMU19:ANE19"/>
    <mergeCell ref="AZX19:BAH19"/>
    <mergeCell ref="BAI19:BAS19"/>
    <mergeCell ref="BAT19:BBD19"/>
    <mergeCell ref="BBE19:BBO19"/>
    <mergeCell ref="BBP19:BBZ19"/>
    <mergeCell ref="AXU19:AYE19"/>
    <mergeCell ref="AYF19:AYP19"/>
    <mergeCell ref="AYQ19:AZA19"/>
    <mergeCell ref="AZB19:AZL19"/>
    <mergeCell ref="AZM19:AZW19"/>
    <mergeCell ref="AVR19:AWB19"/>
    <mergeCell ref="AWC19:AWM19"/>
    <mergeCell ref="AWN19:AWX19"/>
    <mergeCell ref="AWY19:AXI19"/>
    <mergeCell ref="AXJ19:AXT19"/>
    <mergeCell ref="ATO19:ATY19"/>
    <mergeCell ref="ATZ19:AUJ19"/>
    <mergeCell ref="AUK19:AUU19"/>
    <mergeCell ref="AUV19:AVF19"/>
    <mergeCell ref="AVG19:AVQ19"/>
    <mergeCell ref="BIJ19:BIT19"/>
    <mergeCell ref="BIU19:BJE19"/>
    <mergeCell ref="BJF19:BJP19"/>
    <mergeCell ref="BJQ19:BKA19"/>
    <mergeCell ref="BKB19:BKL19"/>
    <mergeCell ref="BGG19:BGQ19"/>
    <mergeCell ref="BGR19:BHB19"/>
    <mergeCell ref="BHC19:BHM19"/>
    <mergeCell ref="BHN19:BHX19"/>
    <mergeCell ref="BHY19:BII19"/>
    <mergeCell ref="BED19:BEN19"/>
    <mergeCell ref="BEO19:BEY19"/>
    <mergeCell ref="BEZ19:BFJ19"/>
    <mergeCell ref="BFK19:BFU19"/>
    <mergeCell ref="BFV19:BGF19"/>
    <mergeCell ref="BCA19:BCK19"/>
    <mergeCell ref="BCL19:BCV19"/>
    <mergeCell ref="BCW19:BDG19"/>
    <mergeCell ref="BDH19:BDR19"/>
    <mergeCell ref="BDS19:BEC19"/>
    <mergeCell ref="BQV19:BRF19"/>
    <mergeCell ref="BRG19:BRQ19"/>
    <mergeCell ref="BRR19:BSB19"/>
    <mergeCell ref="BSC19:BSM19"/>
    <mergeCell ref="BSN19:BSX19"/>
    <mergeCell ref="BOS19:BPC19"/>
    <mergeCell ref="BPD19:BPN19"/>
    <mergeCell ref="BPO19:BPY19"/>
    <mergeCell ref="BPZ19:BQJ19"/>
    <mergeCell ref="BQK19:BQU19"/>
    <mergeCell ref="BMP19:BMZ19"/>
    <mergeCell ref="BNA19:BNK19"/>
    <mergeCell ref="BNL19:BNV19"/>
    <mergeCell ref="BNW19:BOG19"/>
    <mergeCell ref="BOH19:BOR19"/>
    <mergeCell ref="BKM19:BKW19"/>
    <mergeCell ref="BKX19:BLH19"/>
    <mergeCell ref="BLI19:BLS19"/>
    <mergeCell ref="BLT19:BMD19"/>
    <mergeCell ref="BME19:BMO19"/>
    <mergeCell ref="BZH19:BZR19"/>
    <mergeCell ref="BZS19:CAC19"/>
    <mergeCell ref="CAD19:CAN19"/>
    <mergeCell ref="CAO19:CAY19"/>
    <mergeCell ref="CAZ19:CBJ19"/>
    <mergeCell ref="BXE19:BXO19"/>
    <mergeCell ref="BXP19:BXZ19"/>
    <mergeCell ref="BYA19:BYK19"/>
    <mergeCell ref="BYL19:BYV19"/>
    <mergeCell ref="BYW19:BZG19"/>
    <mergeCell ref="BVB19:BVL19"/>
    <mergeCell ref="BVM19:BVW19"/>
    <mergeCell ref="BVX19:BWH19"/>
    <mergeCell ref="BWI19:BWS19"/>
    <mergeCell ref="BWT19:BXD19"/>
    <mergeCell ref="BSY19:BTI19"/>
    <mergeCell ref="BTJ19:BTT19"/>
    <mergeCell ref="BTU19:BUE19"/>
    <mergeCell ref="BUF19:BUP19"/>
    <mergeCell ref="BUQ19:BVA19"/>
    <mergeCell ref="CHT19:CID19"/>
    <mergeCell ref="CIE19:CIO19"/>
    <mergeCell ref="CIP19:CIZ19"/>
    <mergeCell ref="CJA19:CJK19"/>
    <mergeCell ref="CJL19:CJV19"/>
    <mergeCell ref="CFQ19:CGA19"/>
    <mergeCell ref="CGB19:CGL19"/>
    <mergeCell ref="CGM19:CGW19"/>
    <mergeCell ref="CGX19:CHH19"/>
    <mergeCell ref="CHI19:CHS19"/>
    <mergeCell ref="CDN19:CDX19"/>
    <mergeCell ref="CDY19:CEI19"/>
    <mergeCell ref="CEJ19:CET19"/>
    <mergeCell ref="CEU19:CFE19"/>
    <mergeCell ref="CFF19:CFP19"/>
    <mergeCell ref="CBK19:CBU19"/>
    <mergeCell ref="CBV19:CCF19"/>
    <mergeCell ref="CCG19:CCQ19"/>
    <mergeCell ref="CCR19:CDB19"/>
    <mergeCell ref="CDC19:CDM19"/>
    <mergeCell ref="CQF19:CQP19"/>
    <mergeCell ref="CQQ19:CRA19"/>
    <mergeCell ref="CRB19:CRL19"/>
    <mergeCell ref="CRM19:CRW19"/>
    <mergeCell ref="CRX19:CSH19"/>
    <mergeCell ref="COC19:COM19"/>
    <mergeCell ref="CON19:COX19"/>
    <mergeCell ref="COY19:CPI19"/>
    <mergeCell ref="CPJ19:CPT19"/>
    <mergeCell ref="CPU19:CQE19"/>
    <mergeCell ref="CLZ19:CMJ19"/>
    <mergeCell ref="CMK19:CMU19"/>
    <mergeCell ref="CMV19:CNF19"/>
    <mergeCell ref="CNG19:CNQ19"/>
    <mergeCell ref="CNR19:COB19"/>
    <mergeCell ref="CJW19:CKG19"/>
    <mergeCell ref="CKH19:CKR19"/>
    <mergeCell ref="CKS19:CLC19"/>
    <mergeCell ref="CLD19:CLN19"/>
    <mergeCell ref="CLO19:CLY19"/>
    <mergeCell ref="CYR19:CZB19"/>
    <mergeCell ref="CZC19:CZM19"/>
    <mergeCell ref="CZN19:CZX19"/>
    <mergeCell ref="CZY19:DAI19"/>
    <mergeCell ref="DAJ19:DAT19"/>
    <mergeCell ref="CWO19:CWY19"/>
    <mergeCell ref="CWZ19:CXJ19"/>
    <mergeCell ref="CXK19:CXU19"/>
    <mergeCell ref="CXV19:CYF19"/>
    <mergeCell ref="CYG19:CYQ19"/>
    <mergeCell ref="CUL19:CUV19"/>
    <mergeCell ref="CUW19:CVG19"/>
    <mergeCell ref="CVH19:CVR19"/>
    <mergeCell ref="CVS19:CWC19"/>
    <mergeCell ref="CWD19:CWN19"/>
    <mergeCell ref="CSI19:CSS19"/>
    <mergeCell ref="CST19:CTD19"/>
    <mergeCell ref="CTE19:CTO19"/>
    <mergeCell ref="CTP19:CTZ19"/>
    <mergeCell ref="CUA19:CUK19"/>
    <mergeCell ref="DHD19:DHN19"/>
    <mergeCell ref="DHO19:DHY19"/>
    <mergeCell ref="DHZ19:DIJ19"/>
    <mergeCell ref="DIK19:DIU19"/>
    <mergeCell ref="DIV19:DJF19"/>
    <mergeCell ref="DFA19:DFK19"/>
    <mergeCell ref="DFL19:DFV19"/>
    <mergeCell ref="DFW19:DGG19"/>
    <mergeCell ref="DGH19:DGR19"/>
    <mergeCell ref="DGS19:DHC19"/>
    <mergeCell ref="DCX19:DDH19"/>
    <mergeCell ref="DDI19:DDS19"/>
    <mergeCell ref="DDT19:DED19"/>
    <mergeCell ref="DEE19:DEO19"/>
    <mergeCell ref="DEP19:DEZ19"/>
    <mergeCell ref="DAU19:DBE19"/>
    <mergeCell ref="DBF19:DBP19"/>
    <mergeCell ref="DBQ19:DCA19"/>
    <mergeCell ref="DCB19:DCL19"/>
    <mergeCell ref="DCM19:DCW19"/>
    <mergeCell ref="DPP19:DPZ19"/>
    <mergeCell ref="DQA19:DQK19"/>
    <mergeCell ref="DQL19:DQV19"/>
    <mergeCell ref="DQW19:DRG19"/>
    <mergeCell ref="DRH19:DRR19"/>
    <mergeCell ref="DNM19:DNW19"/>
    <mergeCell ref="DNX19:DOH19"/>
    <mergeCell ref="DOI19:DOS19"/>
    <mergeCell ref="DOT19:DPD19"/>
    <mergeCell ref="DPE19:DPO19"/>
    <mergeCell ref="DLJ19:DLT19"/>
    <mergeCell ref="DLU19:DME19"/>
    <mergeCell ref="DMF19:DMP19"/>
    <mergeCell ref="DMQ19:DNA19"/>
    <mergeCell ref="DNB19:DNL19"/>
    <mergeCell ref="DJG19:DJQ19"/>
    <mergeCell ref="DJR19:DKB19"/>
    <mergeCell ref="DKC19:DKM19"/>
    <mergeCell ref="DKN19:DKX19"/>
    <mergeCell ref="DKY19:DLI19"/>
    <mergeCell ref="DYB19:DYL19"/>
    <mergeCell ref="DYM19:DYW19"/>
    <mergeCell ref="DYX19:DZH19"/>
    <mergeCell ref="DZI19:DZS19"/>
    <mergeCell ref="DZT19:EAD19"/>
    <mergeCell ref="DVY19:DWI19"/>
    <mergeCell ref="DWJ19:DWT19"/>
    <mergeCell ref="DWU19:DXE19"/>
    <mergeCell ref="DXF19:DXP19"/>
    <mergeCell ref="DXQ19:DYA19"/>
    <mergeCell ref="DTV19:DUF19"/>
    <mergeCell ref="DUG19:DUQ19"/>
    <mergeCell ref="DUR19:DVB19"/>
    <mergeCell ref="DVC19:DVM19"/>
    <mergeCell ref="DVN19:DVX19"/>
    <mergeCell ref="DRS19:DSC19"/>
    <mergeCell ref="DSD19:DSN19"/>
    <mergeCell ref="DSO19:DSY19"/>
    <mergeCell ref="DSZ19:DTJ19"/>
    <mergeCell ref="DTK19:DTU19"/>
    <mergeCell ref="EGN19:EGX19"/>
    <mergeCell ref="EGY19:EHI19"/>
    <mergeCell ref="EHJ19:EHT19"/>
    <mergeCell ref="EHU19:EIE19"/>
    <mergeCell ref="EIF19:EIP19"/>
    <mergeCell ref="EEK19:EEU19"/>
    <mergeCell ref="EEV19:EFF19"/>
    <mergeCell ref="EFG19:EFQ19"/>
    <mergeCell ref="EFR19:EGB19"/>
    <mergeCell ref="EGC19:EGM19"/>
    <mergeCell ref="ECH19:ECR19"/>
    <mergeCell ref="ECS19:EDC19"/>
    <mergeCell ref="EDD19:EDN19"/>
    <mergeCell ref="EDO19:EDY19"/>
    <mergeCell ref="EDZ19:EEJ19"/>
    <mergeCell ref="EAE19:EAO19"/>
    <mergeCell ref="EAP19:EAZ19"/>
    <mergeCell ref="EBA19:EBK19"/>
    <mergeCell ref="EBL19:EBV19"/>
    <mergeCell ref="EBW19:ECG19"/>
    <mergeCell ref="EOZ19:EPJ19"/>
    <mergeCell ref="EPK19:EPU19"/>
    <mergeCell ref="EPV19:EQF19"/>
    <mergeCell ref="EQG19:EQQ19"/>
    <mergeCell ref="EQR19:ERB19"/>
    <mergeCell ref="EMW19:ENG19"/>
    <mergeCell ref="ENH19:ENR19"/>
    <mergeCell ref="ENS19:EOC19"/>
    <mergeCell ref="EOD19:EON19"/>
    <mergeCell ref="EOO19:EOY19"/>
    <mergeCell ref="EKT19:ELD19"/>
    <mergeCell ref="ELE19:ELO19"/>
    <mergeCell ref="ELP19:ELZ19"/>
    <mergeCell ref="EMA19:EMK19"/>
    <mergeCell ref="EML19:EMV19"/>
    <mergeCell ref="EIQ19:EJA19"/>
    <mergeCell ref="EJB19:EJL19"/>
    <mergeCell ref="EJM19:EJW19"/>
    <mergeCell ref="EJX19:EKH19"/>
    <mergeCell ref="EKI19:EKS19"/>
    <mergeCell ref="EXL19:EXV19"/>
    <mergeCell ref="EXW19:EYG19"/>
    <mergeCell ref="EYH19:EYR19"/>
    <mergeCell ref="EYS19:EZC19"/>
    <mergeCell ref="EZD19:EZN19"/>
    <mergeCell ref="EVI19:EVS19"/>
    <mergeCell ref="EVT19:EWD19"/>
    <mergeCell ref="EWE19:EWO19"/>
    <mergeCell ref="EWP19:EWZ19"/>
    <mergeCell ref="EXA19:EXK19"/>
    <mergeCell ref="ETF19:ETP19"/>
    <mergeCell ref="ETQ19:EUA19"/>
    <mergeCell ref="EUB19:EUL19"/>
    <mergeCell ref="EUM19:EUW19"/>
    <mergeCell ref="EUX19:EVH19"/>
    <mergeCell ref="ERC19:ERM19"/>
    <mergeCell ref="ERN19:ERX19"/>
    <mergeCell ref="ERY19:ESI19"/>
    <mergeCell ref="ESJ19:EST19"/>
    <mergeCell ref="ESU19:ETE19"/>
    <mergeCell ref="FFX19:FGH19"/>
    <mergeCell ref="FGI19:FGS19"/>
    <mergeCell ref="FGT19:FHD19"/>
    <mergeCell ref="FHE19:FHO19"/>
    <mergeCell ref="FHP19:FHZ19"/>
    <mergeCell ref="FDU19:FEE19"/>
    <mergeCell ref="FEF19:FEP19"/>
    <mergeCell ref="FEQ19:FFA19"/>
    <mergeCell ref="FFB19:FFL19"/>
    <mergeCell ref="FFM19:FFW19"/>
    <mergeCell ref="FBR19:FCB19"/>
    <mergeCell ref="FCC19:FCM19"/>
    <mergeCell ref="FCN19:FCX19"/>
    <mergeCell ref="FCY19:FDI19"/>
    <mergeCell ref="FDJ19:FDT19"/>
    <mergeCell ref="EZO19:EZY19"/>
    <mergeCell ref="EZZ19:FAJ19"/>
    <mergeCell ref="FAK19:FAU19"/>
    <mergeCell ref="FAV19:FBF19"/>
    <mergeCell ref="FBG19:FBQ19"/>
    <mergeCell ref="FOJ19:FOT19"/>
    <mergeCell ref="FOU19:FPE19"/>
    <mergeCell ref="FPF19:FPP19"/>
    <mergeCell ref="FPQ19:FQA19"/>
    <mergeCell ref="FQB19:FQL19"/>
    <mergeCell ref="FMG19:FMQ19"/>
    <mergeCell ref="FMR19:FNB19"/>
    <mergeCell ref="FNC19:FNM19"/>
    <mergeCell ref="FNN19:FNX19"/>
    <mergeCell ref="FNY19:FOI19"/>
    <mergeCell ref="FKD19:FKN19"/>
    <mergeCell ref="FKO19:FKY19"/>
    <mergeCell ref="FKZ19:FLJ19"/>
    <mergeCell ref="FLK19:FLU19"/>
    <mergeCell ref="FLV19:FMF19"/>
    <mergeCell ref="FIA19:FIK19"/>
    <mergeCell ref="FIL19:FIV19"/>
    <mergeCell ref="FIW19:FJG19"/>
    <mergeCell ref="FJH19:FJR19"/>
    <mergeCell ref="FJS19:FKC19"/>
    <mergeCell ref="FWV19:FXF19"/>
    <mergeCell ref="FXG19:FXQ19"/>
    <mergeCell ref="FXR19:FYB19"/>
    <mergeCell ref="FYC19:FYM19"/>
    <mergeCell ref="FYN19:FYX19"/>
    <mergeCell ref="FUS19:FVC19"/>
    <mergeCell ref="FVD19:FVN19"/>
    <mergeCell ref="FVO19:FVY19"/>
    <mergeCell ref="FVZ19:FWJ19"/>
    <mergeCell ref="FWK19:FWU19"/>
    <mergeCell ref="FSP19:FSZ19"/>
    <mergeCell ref="FTA19:FTK19"/>
    <mergeCell ref="FTL19:FTV19"/>
    <mergeCell ref="FTW19:FUG19"/>
    <mergeCell ref="FUH19:FUR19"/>
    <mergeCell ref="FQM19:FQW19"/>
    <mergeCell ref="FQX19:FRH19"/>
    <mergeCell ref="FRI19:FRS19"/>
    <mergeCell ref="FRT19:FSD19"/>
    <mergeCell ref="FSE19:FSO19"/>
    <mergeCell ref="GFH19:GFR19"/>
    <mergeCell ref="GFS19:GGC19"/>
    <mergeCell ref="GGD19:GGN19"/>
    <mergeCell ref="GGO19:GGY19"/>
    <mergeCell ref="GGZ19:GHJ19"/>
    <mergeCell ref="GDE19:GDO19"/>
    <mergeCell ref="GDP19:GDZ19"/>
    <mergeCell ref="GEA19:GEK19"/>
    <mergeCell ref="GEL19:GEV19"/>
    <mergeCell ref="GEW19:GFG19"/>
    <mergeCell ref="GBB19:GBL19"/>
    <mergeCell ref="GBM19:GBW19"/>
    <mergeCell ref="GBX19:GCH19"/>
    <mergeCell ref="GCI19:GCS19"/>
    <mergeCell ref="GCT19:GDD19"/>
    <mergeCell ref="FYY19:FZI19"/>
    <mergeCell ref="FZJ19:FZT19"/>
    <mergeCell ref="FZU19:GAE19"/>
    <mergeCell ref="GAF19:GAP19"/>
    <mergeCell ref="GAQ19:GBA19"/>
    <mergeCell ref="GNT19:GOD19"/>
    <mergeCell ref="GOE19:GOO19"/>
    <mergeCell ref="GOP19:GOZ19"/>
    <mergeCell ref="GPA19:GPK19"/>
    <mergeCell ref="GPL19:GPV19"/>
    <mergeCell ref="GLQ19:GMA19"/>
    <mergeCell ref="GMB19:GML19"/>
    <mergeCell ref="GMM19:GMW19"/>
    <mergeCell ref="GMX19:GNH19"/>
    <mergeCell ref="GNI19:GNS19"/>
    <mergeCell ref="GJN19:GJX19"/>
    <mergeCell ref="GJY19:GKI19"/>
    <mergeCell ref="GKJ19:GKT19"/>
    <mergeCell ref="GKU19:GLE19"/>
    <mergeCell ref="GLF19:GLP19"/>
    <mergeCell ref="GHK19:GHU19"/>
    <mergeCell ref="GHV19:GIF19"/>
    <mergeCell ref="GIG19:GIQ19"/>
    <mergeCell ref="GIR19:GJB19"/>
    <mergeCell ref="GJC19:GJM19"/>
    <mergeCell ref="GWF19:GWP19"/>
    <mergeCell ref="GWQ19:GXA19"/>
    <mergeCell ref="GXB19:GXL19"/>
    <mergeCell ref="GXM19:GXW19"/>
    <mergeCell ref="GXX19:GYH19"/>
    <mergeCell ref="GUC19:GUM19"/>
    <mergeCell ref="GUN19:GUX19"/>
    <mergeCell ref="GUY19:GVI19"/>
    <mergeCell ref="GVJ19:GVT19"/>
    <mergeCell ref="GVU19:GWE19"/>
    <mergeCell ref="GRZ19:GSJ19"/>
    <mergeCell ref="GSK19:GSU19"/>
    <mergeCell ref="GSV19:GTF19"/>
    <mergeCell ref="GTG19:GTQ19"/>
    <mergeCell ref="GTR19:GUB19"/>
    <mergeCell ref="GPW19:GQG19"/>
    <mergeCell ref="GQH19:GQR19"/>
    <mergeCell ref="GQS19:GRC19"/>
    <mergeCell ref="GRD19:GRN19"/>
    <mergeCell ref="GRO19:GRY19"/>
    <mergeCell ref="HER19:HFB19"/>
    <mergeCell ref="HFC19:HFM19"/>
    <mergeCell ref="HFN19:HFX19"/>
    <mergeCell ref="HFY19:HGI19"/>
    <mergeCell ref="HGJ19:HGT19"/>
    <mergeCell ref="HCO19:HCY19"/>
    <mergeCell ref="HCZ19:HDJ19"/>
    <mergeCell ref="HDK19:HDU19"/>
    <mergeCell ref="HDV19:HEF19"/>
    <mergeCell ref="HEG19:HEQ19"/>
    <mergeCell ref="HAL19:HAV19"/>
    <mergeCell ref="HAW19:HBG19"/>
    <mergeCell ref="HBH19:HBR19"/>
    <mergeCell ref="HBS19:HCC19"/>
    <mergeCell ref="HCD19:HCN19"/>
    <mergeCell ref="GYI19:GYS19"/>
    <mergeCell ref="GYT19:GZD19"/>
    <mergeCell ref="GZE19:GZO19"/>
    <mergeCell ref="GZP19:GZZ19"/>
    <mergeCell ref="HAA19:HAK19"/>
    <mergeCell ref="HND19:HNN19"/>
    <mergeCell ref="HNO19:HNY19"/>
    <mergeCell ref="HNZ19:HOJ19"/>
    <mergeCell ref="HOK19:HOU19"/>
    <mergeCell ref="HOV19:HPF19"/>
    <mergeCell ref="HLA19:HLK19"/>
    <mergeCell ref="HLL19:HLV19"/>
    <mergeCell ref="HLW19:HMG19"/>
    <mergeCell ref="HMH19:HMR19"/>
    <mergeCell ref="HMS19:HNC19"/>
    <mergeCell ref="HIX19:HJH19"/>
    <mergeCell ref="HJI19:HJS19"/>
    <mergeCell ref="HJT19:HKD19"/>
    <mergeCell ref="HKE19:HKO19"/>
    <mergeCell ref="HKP19:HKZ19"/>
    <mergeCell ref="HGU19:HHE19"/>
    <mergeCell ref="HHF19:HHP19"/>
    <mergeCell ref="HHQ19:HIA19"/>
    <mergeCell ref="HIB19:HIL19"/>
    <mergeCell ref="HIM19:HIW19"/>
    <mergeCell ref="HVP19:HVZ19"/>
    <mergeCell ref="HWA19:HWK19"/>
    <mergeCell ref="HWL19:HWV19"/>
    <mergeCell ref="HWW19:HXG19"/>
    <mergeCell ref="HXH19:HXR19"/>
    <mergeCell ref="HTM19:HTW19"/>
    <mergeCell ref="HTX19:HUH19"/>
    <mergeCell ref="HUI19:HUS19"/>
    <mergeCell ref="HUT19:HVD19"/>
    <mergeCell ref="HVE19:HVO19"/>
    <mergeCell ref="HRJ19:HRT19"/>
    <mergeCell ref="HRU19:HSE19"/>
    <mergeCell ref="HSF19:HSP19"/>
    <mergeCell ref="HSQ19:HTA19"/>
    <mergeCell ref="HTB19:HTL19"/>
    <mergeCell ref="HPG19:HPQ19"/>
    <mergeCell ref="HPR19:HQB19"/>
    <mergeCell ref="HQC19:HQM19"/>
    <mergeCell ref="HQN19:HQX19"/>
    <mergeCell ref="HQY19:HRI19"/>
    <mergeCell ref="IEB19:IEL19"/>
    <mergeCell ref="IEM19:IEW19"/>
    <mergeCell ref="IEX19:IFH19"/>
    <mergeCell ref="IFI19:IFS19"/>
    <mergeCell ref="IFT19:IGD19"/>
    <mergeCell ref="IBY19:ICI19"/>
    <mergeCell ref="ICJ19:ICT19"/>
    <mergeCell ref="ICU19:IDE19"/>
    <mergeCell ref="IDF19:IDP19"/>
    <mergeCell ref="IDQ19:IEA19"/>
    <mergeCell ref="HZV19:IAF19"/>
    <mergeCell ref="IAG19:IAQ19"/>
    <mergeCell ref="IAR19:IBB19"/>
    <mergeCell ref="IBC19:IBM19"/>
    <mergeCell ref="IBN19:IBX19"/>
    <mergeCell ref="HXS19:HYC19"/>
    <mergeCell ref="HYD19:HYN19"/>
    <mergeCell ref="HYO19:HYY19"/>
    <mergeCell ref="HYZ19:HZJ19"/>
    <mergeCell ref="HZK19:HZU19"/>
    <mergeCell ref="IMN19:IMX19"/>
    <mergeCell ref="IMY19:INI19"/>
    <mergeCell ref="INJ19:INT19"/>
    <mergeCell ref="INU19:IOE19"/>
    <mergeCell ref="IOF19:IOP19"/>
    <mergeCell ref="IKK19:IKU19"/>
    <mergeCell ref="IKV19:ILF19"/>
    <mergeCell ref="ILG19:ILQ19"/>
    <mergeCell ref="ILR19:IMB19"/>
    <mergeCell ref="IMC19:IMM19"/>
    <mergeCell ref="IIH19:IIR19"/>
    <mergeCell ref="IIS19:IJC19"/>
    <mergeCell ref="IJD19:IJN19"/>
    <mergeCell ref="IJO19:IJY19"/>
    <mergeCell ref="IJZ19:IKJ19"/>
    <mergeCell ref="IGE19:IGO19"/>
    <mergeCell ref="IGP19:IGZ19"/>
    <mergeCell ref="IHA19:IHK19"/>
    <mergeCell ref="IHL19:IHV19"/>
    <mergeCell ref="IHW19:IIG19"/>
    <mergeCell ref="IUZ19:IVJ19"/>
    <mergeCell ref="IVK19:IVU19"/>
    <mergeCell ref="IVV19:IWF19"/>
    <mergeCell ref="IWG19:IWQ19"/>
    <mergeCell ref="IWR19:IXB19"/>
    <mergeCell ref="ISW19:ITG19"/>
    <mergeCell ref="ITH19:ITR19"/>
    <mergeCell ref="ITS19:IUC19"/>
    <mergeCell ref="IUD19:IUN19"/>
    <mergeCell ref="IUO19:IUY19"/>
    <mergeCell ref="IQT19:IRD19"/>
    <mergeCell ref="IRE19:IRO19"/>
    <mergeCell ref="IRP19:IRZ19"/>
    <mergeCell ref="ISA19:ISK19"/>
    <mergeCell ref="ISL19:ISV19"/>
    <mergeCell ref="IOQ19:IPA19"/>
    <mergeCell ref="IPB19:IPL19"/>
    <mergeCell ref="IPM19:IPW19"/>
    <mergeCell ref="IPX19:IQH19"/>
    <mergeCell ref="IQI19:IQS19"/>
    <mergeCell ref="JDL19:JDV19"/>
    <mergeCell ref="JDW19:JEG19"/>
    <mergeCell ref="JEH19:JER19"/>
    <mergeCell ref="JES19:JFC19"/>
    <mergeCell ref="JFD19:JFN19"/>
    <mergeCell ref="JBI19:JBS19"/>
    <mergeCell ref="JBT19:JCD19"/>
    <mergeCell ref="JCE19:JCO19"/>
    <mergeCell ref="JCP19:JCZ19"/>
    <mergeCell ref="JDA19:JDK19"/>
    <mergeCell ref="IZF19:IZP19"/>
    <mergeCell ref="IZQ19:JAA19"/>
    <mergeCell ref="JAB19:JAL19"/>
    <mergeCell ref="JAM19:JAW19"/>
    <mergeCell ref="JAX19:JBH19"/>
    <mergeCell ref="IXC19:IXM19"/>
    <mergeCell ref="IXN19:IXX19"/>
    <mergeCell ref="IXY19:IYI19"/>
    <mergeCell ref="IYJ19:IYT19"/>
    <mergeCell ref="IYU19:IZE19"/>
    <mergeCell ref="JLX19:JMH19"/>
    <mergeCell ref="JMI19:JMS19"/>
    <mergeCell ref="JMT19:JND19"/>
    <mergeCell ref="JNE19:JNO19"/>
    <mergeCell ref="JNP19:JNZ19"/>
    <mergeCell ref="JJU19:JKE19"/>
    <mergeCell ref="JKF19:JKP19"/>
    <mergeCell ref="JKQ19:JLA19"/>
    <mergeCell ref="JLB19:JLL19"/>
    <mergeCell ref="JLM19:JLW19"/>
    <mergeCell ref="JHR19:JIB19"/>
    <mergeCell ref="JIC19:JIM19"/>
    <mergeCell ref="JIN19:JIX19"/>
    <mergeCell ref="JIY19:JJI19"/>
    <mergeCell ref="JJJ19:JJT19"/>
    <mergeCell ref="JFO19:JFY19"/>
    <mergeCell ref="JFZ19:JGJ19"/>
    <mergeCell ref="JGK19:JGU19"/>
    <mergeCell ref="JGV19:JHF19"/>
    <mergeCell ref="JHG19:JHQ19"/>
    <mergeCell ref="JUJ19:JUT19"/>
    <mergeCell ref="JUU19:JVE19"/>
    <mergeCell ref="JVF19:JVP19"/>
    <mergeCell ref="JVQ19:JWA19"/>
    <mergeCell ref="JWB19:JWL19"/>
    <mergeCell ref="JSG19:JSQ19"/>
    <mergeCell ref="JSR19:JTB19"/>
    <mergeCell ref="JTC19:JTM19"/>
    <mergeCell ref="JTN19:JTX19"/>
    <mergeCell ref="JTY19:JUI19"/>
    <mergeCell ref="JQD19:JQN19"/>
    <mergeCell ref="JQO19:JQY19"/>
    <mergeCell ref="JQZ19:JRJ19"/>
    <mergeCell ref="JRK19:JRU19"/>
    <mergeCell ref="JRV19:JSF19"/>
    <mergeCell ref="JOA19:JOK19"/>
    <mergeCell ref="JOL19:JOV19"/>
    <mergeCell ref="JOW19:JPG19"/>
    <mergeCell ref="JPH19:JPR19"/>
    <mergeCell ref="JPS19:JQC19"/>
    <mergeCell ref="KCV19:KDF19"/>
    <mergeCell ref="KDG19:KDQ19"/>
    <mergeCell ref="KDR19:KEB19"/>
    <mergeCell ref="KEC19:KEM19"/>
    <mergeCell ref="KEN19:KEX19"/>
    <mergeCell ref="KAS19:KBC19"/>
    <mergeCell ref="KBD19:KBN19"/>
    <mergeCell ref="KBO19:KBY19"/>
    <mergeCell ref="KBZ19:KCJ19"/>
    <mergeCell ref="KCK19:KCU19"/>
    <mergeCell ref="JYP19:JYZ19"/>
    <mergeCell ref="JZA19:JZK19"/>
    <mergeCell ref="JZL19:JZV19"/>
    <mergeCell ref="JZW19:KAG19"/>
    <mergeCell ref="KAH19:KAR19"/>
    <mergeCell ref="JWM19:JWW19"/>
    <mergeCell ref="JWX19:JXH19"/>
    <mergeCell ref="JXI19:JXS19"/>
    <mergeCell ref="JXT19:JYD19"/>
    <mergeCell ref="JYE19:JYO19"/>
    <mergeCell ref="KLH19:KLR19"/>
    <mergeCell ref="KLS19:KMC19"/>
    <mergeCell ref="KMD19:KMN19"/>
    <mergeCell ref="KMO19:KMY19"/>
    <mergeCell ref="KMZ19:KNJ19"/>
    <mergeCell ref="KJE19:KJO19"/>
    <mergeCell ref="KJP19:KJZ19"/>
    <mergeCell ref="KKA19:KKK19"/>
    <mergeCell ref="KKL19:KKV19"/>
    <mergeCell ref="KKW19:KLG19"/>
    <mergeCell ref="KHB19:KHL19"/>
    <mergeCell ref="KHM19:KHW19"/>
    <mergeCell ref="KHX19:KIH19"/>
    <mergeCell ref="KII19:KIS19"/>
    <mergeCell ref="KIT19:KJD19"/>
    <mergeCell ref="KEY19:KFI19"/>
    <mergeCell ref="KFJ19:KFT19"/>
    <mergeCell ref="KFU19:KGE19"/>
    <mergeCell ref="KGF19:KGP19"/>
    <mergeCell ref="KGQ19:KHA19"/>
    <mergeCell ref="KTT19:KUD19"/>
    <mergeCell ref="KUE19:KUO19"/>
    <mergeCell ref="KUP19:KUZ19"/>
    <mergeCell ref="KVA19:KVK19"/>
    <mergeCell ref="KVL19:KVV19"/>
    <mergeCell ref="KRQ19:KSA19"/>
    <mergeCell ref="KSB19:KSL19"/>
    <mergeCell ref="KSM19:KSW19"/>
    <mergeCell ref="KSX19:KTH19"/>
    <mergeCell ref="KTI19:KTS19"/>
    <mergeCell ref="KPN19:KPX19"/>
    <mergeCell ref="KPY19:KQI19"/>
    <mergeCell ref="KQJ19:KQT19"/>
    <mergeCell ref="KQU19:KRE19"/>
    <mergeCell ref="KRF19:KRP19"/>
    <mergeCell ref="KNK19:KNU19"/>
    <mergeCell ref="KNV19:KOF19"/>
    <mergeCell ref="KOG19:KOQ19"/>
    <mergeCell ref="KOR19:KPB19"/>
    <mergeCell ref="KPC19:KPM19"/>
    <mergeCell ref="LCF19:LCP19"/>
    <mergeCell ref="LCQ19:LDA19"/>
    <mergeCell ref="LDB19:LDL19"/>
    <mergeCell ref="LDM19:LDW19"/>
    <mergeCell ref="LDX19:LEH19"/>
    <mergeCell ref="LAC19:LAM19"/>
    <mergeCell ref="LAN19:LAX19"/>
    <mergeCell ref="LAY19:LBI19"/>
    <mergeCell ref="LBJ19:LBT19"/>
    <mergeCell ref="LBU19:LCE19"/>
    <mergeCell ref="KXZ19:KYJ19"/>
    <mergeCell ref="KYK19:KYU19"/>
    <mergeCell ref="KYV19:KZF19"/>
    <mergeCell ref="KZG19:KZQ19"/>
    <mergeCell ref="KZR19:LAB19"/>
    <mergeCell ref="KVW19:KWG19"/>
    <mergeCell ref="KWH19:KWR19"/>
    <mergeCell ref="KWS19:KXC19"/>
    <mergeCell ref="KXD19:KXN19"/>
    <mergeCell ref="KXO19:KXY19"/>
    <mergeCell ref="LKR19:LLB19"/>
    <mergeCell ref="LLC19:LLM19"/>
    <mergeCell ref="LLN19:LLX19"/>
    <mergeCell ref="LLY19:LMI19"/>
    <mergeCell ref="LMJ19:LMT19"/>
    <mergeCell ref="LIO19:LIY19"/>
    <mergeCell ref="LIZ19:LJJ19"/>
    <mergeCell ref="LJK19:LJU19"/>
    <mergeCell ref="LJV19:LKF19"/>
    <mergeCell ref="LKG19:LKQ19"/>
    <mergeCell ref="LGL19:LGV19"/>
    <mergeCell ref="LGW19:LHG19"/>
    <mergeCell ref="LHH19:LHR19"/>
    <mergeCell ref="LHS19:LIC19"/>
    <mergeCell ref="LID19:LIN19"/>
    <mergeCell ref="LEI19:LES19"/>
    <mergeCell ref="LET19:LFD19"/>
    <mergeCell ref="LFE19:LFO19"/>
    <mergeCell ref="LFP19:LFZ19"/>
    <mergeCell ref="LGA19:LGK19"/>
    <mergeCell ref="LTD19:LTN19"/>
    <mergeCell ref="LTO19:LTY19"/>
    <mergeCell ref="LTZ19:LUJ19"/>
    <mergeCell ref="LUK19:LUU19"/>
    <mergeCell ref="LUV19:LVF19"/>
    <mergeCell ref="LRA19:LRK19"/>
    <mergeCell ref="LRL19:LRV19"/>
    <mergeCell ref="LRW19:LSG19"/>
    <mergeCell ref="LSH19:LSR19"/>
    <mergeCell ref="LSS19:LTC19"/>
    <mergeCell ref="LOX19:LPH19"/>
    <mergeCell ref="LPI19:LPS19"/>
    <mergeCell ref="LPT19:LQD19"/>
    <mergeCell ref="LQE19:LQO19"/>
    <mergeCell ref="LQP19:LQZ19"/>
    <mergeCell ref="LMU19:LNE19"/>
    <mergeCell ref="LNF19:LNP19"/>
    <mergeCell ref="LNQ19:LOA19"/>
    <mergeCell ref="LOB19:LOL19"/>
    <mergeCell ref="LOM19:LOW19"/>
    <mergeCell ref="MBP19:MBZ19"/>
    <mergeCell ref="MCA19:MCK19"/>
    <mergeCell ref="MCL19:MCV19"/>
    <mergeCell ref="MCW19:MDG19"/>
    <mergeCell ref="MDH19:MDR19"/>
    <mergeCell ref="LZM19:LZW19"/>
    <mergeCell ref="LZX19:MAH19"/>
    <mergeCell ref="MAI19:MAS19"/>
    <mergeCell ref="MAT19:MBD19"/>
    <mergeCell ref="MBE19:MBO19"/>
    <mergeCell ref="LXJ19:LXT19"/>
    <mergeCell ref="LXU19:LYE19"/>
    <mergeCell ref="LYF19:LYP19"/>
    <mergeCell ref="LYQ19:LZA19"/>
    <mergeCell ref="LZB19:LZL19"/>
    <mergeCell ref="LVG19:LVQ19"/>
    <mergeCell ref="LVR19:LWB19"/>
    <mergeCell ref="LWC19:LWM19"/>
    <mergeCell ref="LWN19:LWX19"/>
    <mergeCell ref="LWY19:LXI19"/>
    <mergeCell ref="MKB19:MKL19"/>
    <mergeCell ref="MKM19:MKW19"/>
    <mergeCell ref="MKX19:MLH19"/>
    <mergeCell ref="MLI19:MLS19"/>
    <mergeCell ref="MLT19:MMD19"/>
    <mergeCell ref="MHY19:MII19"/>
    <mergeCell ref="MIJ19:MIT19"/>
    <mergeCell ref="MIU19:MJE19"/>
    <mergeCell ref="MJF19:MJP19"/>
    <mergeCell ref="MJQ19:MKA19"/>
    <mergeCell ref="MFV19:MGF19"/>
    <mergeCell ref="MGG19:MGQ19"/>
    <mergeCell ref="MGR19:MHB19"/>
    <mergeCell ref="MHC19:MHM19"/>
    <mergeCell ref="MHN19:MHX19"/>
    <mergeCell ref="MDS19:MEC19"/>
    <mergeCell ref="MED19:MEN19"/>
    <mergeCell ref="MEO19:MEY19"/>
    <mergeCell ref="MEZ19:MFJ19"/>
    <mergeCell ref="MFK19:MFU19"/>
    <mergeCell ref="MSN19:MSX19"/>
    <mergeCell ref="MSY19:MTI19"/>
    <mergeCell ref="MTJ19:MTT19"/>
    <mergeCell ref="MTU19:MUE19"/>
    <mergeCell ref="MUF19:MUP19"/>
    <mergeCell ref="MQK19:MQU19"/>
    <mergeCell ref="MQV19:MRF19"/>
    <mergeCell ref="MRG19:MRQ19"/>
    <mergeCell ref="MRR19:MSB19"/>
    <mergeCell ref="MSC19:MSM19"/>
    <mergeCell ref="MOH19:MOR19"/>
    <mergeCell ref="MOS19:MPC19"/>
    <mergeCell ref="MPD19:MPN19"/>
    <mergeCell ref="MPO19:MPY19"/>
    <mergeCell ref="MPZ19:MQJ19"/>
    <mergeCell ref="MME19:MMO19"/>
    <mergeCell ref="MMP19:MMZ19"/>
    <mergeCell ref="MNA19:MNK19"/>
    <mergeCell ref="MNL19:MNV19"/>
    <mergeCell ref="MNW19:MOG19"/>
    <mergeCell ref="NAZ19:NBJ19"/>
    <mergeCell ref="NBK19:NBU19"/>
    <mergeCell ref="NBV19:NCF19"/>
    <mergeCell ref="NCG19:NCQ19"/>
    <mergeCell ref="NCR19:NDB19"/>
    <mergeCell ref="MYW19:MZG19"/>
    <mergeCell ref="MZH19:MZR19"/>
    <mergeCell ref="MZS19:NAC19"/>
    <mergeCell ref="NAD19:NAN19"/>
    <mergeCell ref="NAO19:NAY19"/>
    <mergeCell ref="MWT19:MXD19"/>
    <mergeCell ref="MXE19:MXO19"/>
    <mergeCell ref="MXP19:MXZ19"/>
    <mergeCell ref="MYA19:MYK19"/>
    <mergeCell ref="MYL19:MYV19"/>
    <mergeCell ref="MUQ19:MVA19"/>
    <mergeCell ref="MVB19:MVL19"/>
    <mergeCell ref="MVM19:MVW19"/>
    <mergeCell ref="MVX19:MWH19"/>
    <mergeCell ref="MWI19:MWS19"/>
    <mergeCell ref="NJL19:NJV19"/>
    <mergeCell ref="NJW19:NKG19"/>
    <mergeCell ref="NKH19:NKR19"/>
    <mergeCell ref="NKS19:NLC19"/>
    <mergeCell ref="NLD19:NLN19"/>
    <mergeCell ref="NHI19:NHS19"/>
    <mergeCell ref="NHT19:NID19"/>
    <mergeCell ref="NIE19:NIO19"/>
    <mergeCell ref="NIP19:NIZ19"/>
    <mergeCell ref="NJA19:NJK19"/>
    <mergeCell ref="NFF19:NFP19"/>
    <mergeCell ref="NFQ19:NGA19"/>
    <mergeCell ref="NGB19:NGL19"/>
    <mergeCell ref="NGM19:NGW19"/>
    <mergeCell ref="NGX19:NHH19"/>
    <mergeCell ref="NDC19:NDM19"/>
    <mergeCell ref="NDN19:NDX19"/>
    <mergeCell ref="NDY19:NEI19"/>
    <mergeCell ref="NEJ19:NET19"/>
    <mergeCell ref="NEU19:NFE19"/>
    <mergeCell ref="NRX19:NSH19"/>
    <mergeCell ref="NSI19:NSS19"/>
    <mergeCell ref="NST19:NTD19"/>
    <mergeCell ref="NTE19:NTO19"/>
    <mergeCell ref="NTP19:NTZ19"/>
    <mergeCell ref="NPU19:NQE19"/>
    <mergeCell ref="NQF19:NQP19"/>
    <mergeCell ref="NQQ19:NRA19"/>
    <mergeCell ref="NRB19:NRL19"/>
    <mergeCell ref="NRM19:NRW19"/>
    <mergeCell ref="NNR19:NOB19"/>
    <mergeCell ref="NOC19:NOM19"/>
    <mergeCell ref="NON19:NOX19"/>
    <mergeCell ref="NOY19:NPI19"/>
    <mergeCell ref="NPJ19:NPT19"/>
    <mergeCell ref="NLO19:NLY19"/>
    <mergeCell ref="NLZ19:NMJ19"/>
    <mergeCell ref="NMK19:NMU19"/>
    <mergeCell ref="NMV19:NNF19"/>
    <mergeCell ref="NNG19:NNQ19"/>
    <mergeCell ref="OAJ19:OAT19"/>
    <mergeCell ref="OAU19:OBE19"/>
    <mergeCell ref="OBF19:OBP19"/>
    <mergeCell ref="OBQ19:OCA19"/>
    <mergeCell ref="OCB19:OCL19"/>
    <mergeCell ref="NYG19:NYQ19"/>
    <mergeCell ref="NYR19:NZB19"/>
    <mergeCell ref="NZC19:NZM19"/>
    <mergeCell ref="NZN19:NZX19"/>
    <mergeCell ref="NZY19:OAI19"/>
    <mergeCell ref="NWD19:NWN19"/>
    <mergeCell ref="NWO19:NWY19"/>
    <mergeCell ref="NWZ19:NXJ19"/>
    <mergeCell ref="NXK19:NXU19"/>
    <mergeCell ref="NXV19:NYF19"/>
    <mergeCell ref="NUA19:NUK19"/>
    <mergeCell ref="NUL19:NUV19"/>
    <mergeCell ref="NUW19:NVG19"/>
    <mergeCell ref="NVH19:NVR19"/>
    <mergeCell ref="NVS19:NWC19"/>
    <mergeCell ref="OIV19:OJF19"/>
    <mergeCell ref="OJG19:OJQ19"/>
    <mergeCell ref="OJR19:OKB19"/>
    <mergeCell ref="OKC19:OKM19"/>
    <mergeCell ref="OKN19:OKX19"/>
    <mergeCell ref="OGS19:OHC19"/>
    <mergeCell ref="OHD19:OHN19"/>
    <mergeCell ref="OHO19:OHY19"/>
    <mergeCell ref="OHZ19:OIJ19"/>
    <mergeCell ref="OIK19:OIU19"/>
    <mergeCell ref="OEP19:OEZ19"/>
    <mergeCell ref="OFA19:OFK19"/>
    <mergeCell ref="OFL19:OFV19"/>
    <mergeCell ref="OFW19:OGG19"/>
    <mergeCell ref="OGH19:OGR19"/>
    <mergeCell ref="OCM19:OCW19"/>
    <mergeCell ref="OCX19:ODH19"/>
    <mergeCell ref="ODI19:ODS19"/>
    <mergeCell ref="ODT19:OED19"/>
    <mergeCell ref="OEE19:OEO19"/>
    <mergeCell ref="ORH19:ORR19"/>
    <mergeCell ref="ORS19:OSC19"/>
    <mergeCell ref="OSD19:OSN19"/>
    <mergeCell ref="OSO19:OSY19"/>
    <mergeCell ref="OSZ19:OTJ19"/>
    <mergeCell ref="OPE19:OPO19"/>
    <mergeCell ref="OPP19:OPZ19"/>
    <mergeCell ref="OQA19:OQK19"/>
    <mergeCell ref="OQL19:OQV19"/>
    <mergeCell ref="OQW19:ORG19"/>
    <mergeCell ref="ONB19:ONL19"/>
    <mergeCell ref="ONM19:ONW19"/>
    <mergeCell ref="ONX19:OOH19"/>
    <mergeCell ref="OOI19:OOS19"/>
    <mergeCell ref="OOT19:OPD19"/>
    <mergeCell ref="OKY19:OLI19"/>
    <mergeCell ref="OLJ19:OLT19"/>
    <mergeCell ref="OLU19:OME19"/>
    <mergeCell ref="OMF19:OMP19"/>
    <mergeCell ref="OMQ19:ONA19"/>
    <mergeCell ref="OZT19:PAD19"/>
    <mergeCell ref="PAE19:PAO19"/>
    <mergeCell ref="PAP19:PAZ19"/>
    <mergeCell ref="PBA19:PBK19"/>
    <mergeCell ref="PBL19:PBV19"/>
    <mergeCell ref="OXQ19:OYA19"/>
    <mergeCell ref="OYB19:OYL19"/>
    <mergeCell ref="OYM19:OYW19"/>
    <mergeCell ref="OYX19:OZH19"/>
    <mergeCell ref="OZI19:OZS19"/>
    <mergeCell ref="OVN19:OVX19"/>
    <mergeCell ref="OVY19:OWI19"/>
    <mergeCell ref="OWJ19:OWT19"/>
    <mergeCell ref="OWU19:OXE19"/>
    <mergeCell ref="OXF19:OXP19"/>
    <mergeCell ref="OTK19:OTU19"/>
    <mergeCell ref="OTV19:OUF19"/>
    <mergeCell ref="OUG19:OUQ19"/>
    <mergeCell ref="OUR19:OVB19"/>
    <mergeCell ref="OVC19:OVM19"/>
    <mergeCell ref="PIF19:PIP19"/>
    <mergeCell ref="PIQ19:PJA19"/>
    <mergeCell ref="PJB19:PJL19"/>
    <mergeCell ref="PJM19:PJW19"/>
    <mergeCell ref="PJX19:PKH19"/>
    <mergeCell ref="PGC19:PGM19"/>
    <mergeCell ref="PGN19:PGX19"/>
    <mergeCell ref="PGY19:PHI19"/>
    <mergeCell ref="PHJ19:PHT19"/>
    <mergeCell ref="PHU19:PIE19"/>
    <mergeCell ref="PDZ19:PEJ19"/>
    <mergeCell ref="PEK19:PEU19"/>
    <mergeCell ref="PEV19:PFF19"/>
    <mergeCell ref="PFG19:PFQ19"/>
    <mergeCell ref="PFR19:PGB19"/>
    <mergeCell ref="PBW19:PCG19"/>
    <mergeCell ref="PCH19:PCR19"/>
    <mergeCell ref="PCS19:PDC19"/>
    <mergeCell ref="PDD19:PDN19"/>
    <mergeCell ref="PDO19:PDY19"/>
    <mergeCell ref="PQR19:PRB19"/>
    <mergeCell ref="PRC19:PRM19"/>
    <mergeCell ref="PRN19:PRX19"/>
    <mergeCell ref="PRY19:PSI19"/>
    <mergeCell ref="PSJ19:PST19"/>
    <mergeCell ref="POO19:POY19"/>
    <mergeCell ref="POZ19:PPJ19"/>
    <mergeCell ref="PPK19:PPU19"/>
    <mergeCell ref="PPV19:PQF19"/>
    <mergeCell ref="PQG19:PQQ19"/>
    <mergeCell ref="PML19:PMV19"/>
    <mergeCell ref="PMW19:PNG19"/>
    <mergeCell ref="PNH19:PNR19"/>
    <mergeCell ref="PNS19:POC19"/>
    <mergeCell ref="POD19:PON19"/>
    <mergeCell ref="PKI19:PKS19"/>
    <mergeCell ref="PKT19:PLD19"/>
    <mergeCell ref="PLE19:PLO19"/>
    <mergeCell ref="PLP19:PLZ19"/>
    <mergeCell ref="PMA19:PMK19"/>
    <mergeCell ref="PZD19:PZN19"/>
    <mergeCell ref="PZO19:PZY19"/>
    <mergeCell ref="PZZ19:QAJ19"/>
    <mergeCell ref="QAK19:QAU19"/>
    <mergeCell ref="QAV19:QBF19"/>
    <mergeCell ref="PXA19:PXK19"/>
    <mergeCell ref="PXL19:PXV19"/>
    <mergeCell ref="PXW19:PYG19"/>
    <mergeCell ref="PYH19:PYR19"/>
    <mergeCell ref="PYS19:PZC19"/>
    <mergeCell ref="PUX19:PVH19"/>
    <mergeCell ref="PVI19:PVS19"/>
    <mergeCell ref="PVT19:PWD19"/>
    <mergeCell ref="PWE19:PWO19"/>
    <mergeCell ref="PWP19:PWZ19"/>
    <mergeCell ref="PSU19:PTE19"/>
    <mergeCell ref="PTF19:PTP19"/>
    <mergeCell ref="PTQ19:PUA19"/>
    <mergeCell ref="PUB19:PUL19"/>
    <mergeCell ref="PUM19:PUW19"/>
    <mergeCell ref="QHP19:QHZ19"/>
    <mergeCell ref="QIA19:QIK19"/>
    <mergeCell ref="QIL19:QIV19"/>
    <mergeCell ref="QIW19:QJG19"/>
    <mergeCell ref="QJH19:QJR19"/>
    <mergeCell ref="QFM19:QFW19"/>
    <mergeCell ref="QFX19:QGH19"/>
    <mergeCell ref="QGI19:QGS19"/>
    <mergeCell ref="QGT19:QHD19"/>
    <mergeCell ref="QHE19:QHO19"/>
    <mergeCell ref="QDJ19:QDT19"/>
    <mergeCell ref="QDU19:QEE19"/>
    <mergeCell ref="QEF19:QEP19"/>
    <mergeCell ref="QEQ19:QFA19"/>
    <mergeCell ref="QFB19:QFL19"/>
    <mergeCell ref="QBG19:QBQ19"/>
    <mergeCell ref="QBR19:QCB19"/>
    <mergeCell ref="QCC19:QCM19"/>
    <mergeCell ref="QCN19:QCX19"/>
    <mergeCell ref="QCY19:QDI19"/>
    <mergeCell ref="QQB19:QQL19"/>
    <mergeCell ref="QQM19:QQW19"/>
    <mergeCell ref="QQX19:QRH19"/>
    <mergeCell ref="QRI19:QRS19"/>
    <mergeCell ref="QRT19:QSD19"/>
    <mergeCell ref="QNY19:QOI19"/>
    <mergeCell ref="QOJ19:QOT19"/>
    <mergeCell ref="QOU19:QPE19"/>
    <mergeCell ref="QPF19:QPP19"/>
    <mergeCell ref="QPQ19:QQA19"/>
    <mergeCell ref="QLV19:QMF19"/>
    <mergeCell ref="QMG19:QMQ19"/>
    <mergeCell ref="QMR19:QNB19"/>
    <mergeCell ref="QNC19:QNM19"/>
    <mergeCell ref="QNN19:QNX19"/>
    <mergeCell ref="QJS19:QKC19"/>
    <mergeCell ref="QKD19:QKN19"/>
    <mergeCell ref="QKO19:QKY19"/>
    <mergeCell ref="QKZ19:QLJ19"/>
    <mergeCell ref="QLK19:QLU19"/>
    <mergeCell ref="QYN19:QYX19"/>
    <mergeCell ref="QYY19:QZI19"/>
    <mergeCell ref="QZJ19:QZT19"/>
    <mergeCell ref="QZU19:RAE19"/>
    <mergeCell ref="RAF19:RAP19"/>
    <mergeCell ref="QWK19:QWU19"/>
    <mergeCell ref="QWV19:QXF19"/>
    <mergeCell ref="QXG19:QXQ19"/>
    <mergeCell ref="QXR19:QYB19"/>
    <mergeCell ref="QYC19:QYM19"/>
    <mergeCell ref="QUH19:QUR19"/>
    <mergeCell ref="QUS19:QVC19"/>
    <mergeCell ref="QVD19:QVN19"/>
    <mergeCell ref="QVO19:QVY19"/>
    <mergeCell ref="QVZ19:QWJ19"/>
    <mergeCell ref="QSE19:QSO19"/>
    <mergeCell ref="QSP19:QSZ19"/>
    <mergeCell ref="QTA19:QTK19"/>
    <mergeCell ref="QTL19:QTV19"/>
    <mergeCell ref="QTW19:QUG19"/>
    <mergeCell ref="RGZ19:RHJ19"/>
    <mergeCell ref="RHK19:RHU19"/>
    <mergeCell ref="RHV19:RIF19"/>
    <mergeCell ref="RIG19:RIQ19"/>
    <mergeCell ref="RIR19:RJB19"/>
    <mergeCell ref="REW19:RFG19"/>
    <mergeCell ref="RFH19:RFR19"/>
    <mergeCell ref="RFS19:RGC19"/>
    <mergeCell ref="RGD19:RGN19"/>
    <mergeCell ref="RGO19:RGY19"/>
    <mergeCell ref="RCT19:RDD19"/>
    <mergeCell ref="RDE19:RDO19"/>
    <mergeCell ref="RDP19:RDZ19"/>
    <mergeCell ref="REA19:REK19"/>
    <mergeCell ref="REL19:REV19"/>
    <mergeCell ref="RAQ19:RBA19"/>
    <mergeCell ref="RBB19:RBL19"/>
    <mergeCell ref="RBM19:RBW19"/>
    <mergeCell ref="RBX19:RCH19"/>
    <mergeCell ref="RCI19:RCS19"/>
    <mergeCell ref="RPL19:RPV19"/>
    <mergeCell ref="RPW19:RQG19"/>
    <mergeCell ref="RQH19:RQR19"/>
    <mergeCell ref="RQS19:RRC19"/>
    <mergeCell ref="RRD19:RRN19"/>
    <mergeCell ref="RNI19:RNS19"/>
    <mergeCell ref="RNT19:ROD19"/>
    <mergeCell ref="ROE19:ROO19"/>
    <mergeCell ref="ROP19:ROZ19"/>
    <mergeCell ref="RPA19:RPK19"/>
    <mergeCell ref="RLF19:RLP19"/>
    <mergeCell ref="RLQ19:RMA19"/>
    <mergeCell ref="RMB19:RML19"/>
    <mergeCell ref="RMM19:RMW19"/>
    <mergeCell ref="RMX19:RNH19"/>
    <mergeCell ref="RJC19:RJM19"/>
    <mergeCell ref="RJN19:RJX19"/>
    <mergeCell ref="RJY19:RKI19"/>
    <mergeCell ref="RKJ19:RKT19"/>
    <mergeCell ref="RKU19:RLE19"/>
    <mergeCell ref="RXX19:RYH19"/>
    <mergeCell ref="RYI19:RYS19"/>
    <mergeCell ref="RYT19:RZD19"/>
    <mergeCell ref="RZE19:RZO19"/>
    <mergeCell ref="RZP19:RZZ19"/>
    <mergeCell ref="RVU19:RWE19"/>
    <mergeCell ref="RWF19:RWP19"/>
    <mergeCell ref="RWQ19:RXA19"/>
    <mergeCell ref="RXB19:RXL19"/>
    <mergeCell ref="RXM19:RXW19"/>
    <mergeCell ref="RTR19:RUB19"/>
    <mergeCell ref="RUC19:RUM19"/>
    <mergeCell ref="RUN19:RUX19"/>
    <mergeCell ref="RUY19:RVI19"/>
    <mergeCell ref="RVJ19:RVT19"/>
    <mergeCell ref="RRO19:RRY19"/>
    <mergeCell ref="RRZ19:RSJ19"/>
    <mergeCell ref="RSK19:RSU19"/>
    <mergeCell ref="RSV19:RTF19"/>
    <mergeCell ref="RTG19:RTQ19"/>
    <mergeCell ref="SGJ19:SGT19"/>
    <mergeCell ref="SGU19:SHE19"/>
    <mergeCell ref="SHF19:SHP19"/>
    <mergeCell ref="SHQ19:SIA19"/>
    <mergeCell ref="SIB19:SIL19"/>
    <mergeCell ref="SEG19:SEQ19"/>
    <mergeCell ref="SER19:SFB19"/>
    <mergeCell ref="SFC19:SFM19"/>
    <mergeCell ref="SFN19:SFX19"/>
    <mergeCell ref="SFY19:SGI19"/>
    <mergeCell ref="SCD19:SCN19"/>
    <mergeCell ref="SCO19:SCY19"/>
    <mergeCell ref="SCZ19:SDJ19"/>
    <mergeCell ref="SDK19:SDU19"/>
    <mergeCell ref="SDV19:SEF19"/>
    <mergeCell ref="SAA19:SAK19"/>
    <mergeCell ref="SAL19:SAV19"/>
    <mergeCell ref="SAW19:SBG19"/>
    <mergeCell ref="SBH19:SBR19"/>
    <mergeCell ref="SBS19:SCC19"/>
    <mergeCell ref="SOV19:SPF19"/>
    <mergeCell ref="SPG19:SPQ19"/>
    <mergeCell ref="SPR19:SQB19"/>
    <mergeCell ref="SQC19:SQM19"/>
    <mergeCell ref="SQN19:SQX19"/>
    <mergeCell ref="SMS19:SNC19"/>
    <mergeCell ref="SND19:SNN19"/>
    <mergeCell ref="SNO19:SNY19"/>
    <mergeCell ref="SNZ19:SOJ19"/>
    <mergeCell ref="SOK19:SOU19"/>
    <mergeCell ref="SKP19:SKZ19"/>
    <mergeCell ref="SLA19:SLK19"/>
    <mergeCell ref="SLL19:SLV19"/>
    <mergeCell ref="SLW19:SMG19"/>
    <mergeCell ref="SMH19:SMR19"/>
    <mergeCell ref="SIM19:SIW19"/>
    <mergeCell ref="SIX19:SJH19"/>
    <mergeCell ref="SJI19:SJS19"/>
    <mergeCell ref="SJT19:SKD19"/>
    <mergeCell ref="SKE19:SKO19"/>
    <mergeCell ref="SXH19:SXR19"/>
    <mergeCell ref="SXS19:SYC19"/>
    <mergeCell ref="SYD19:SYN19"/>
    <mergeCell ref="SYO19:SYY19"/>
    <mergeCell ref="SYZ19:SZJ19"/>
    <mergeCell ref="SVE19:SVO19"/>
    <mergeCell ref="SVP19:SVZ19"/>
    <mergeCell ref="SWA19:SWK19"/>
    <mergeCell ref="SWL19:SWV19"/>
    <mergeCell ref="SWW19:SXG19"/>
    <mergeCell ref="STB19:STL19"/>
    <mergeCell ref="STM19:STW19"/>
    <mergeCell ref="STX19:SUH19"/>
    <mergeCell ref="SUI19:SUS19"/>
    <mergeCell ref="SUT19:SVD19"/>
    <mergeCell ref="SQY19:SRI19"/>
    <mergeCell ref="SRJ19:SRT19"/>
    <mergeCell ref="SRU19:SSE19"/>
    <mergeCell ref="SSF19:SSP19"/>
    <mergeCell ref="SSQ19:STA19"/>
    <mergeCell ref="TFT19:TGD19"/>
    <mergeCell ref="TGE19:TGO19"/>
    <mergeCell ref="TGP19:TGZ19"/>
    <mergeCell ref="THA19:THK19"/>
    <mergeCell ref="THL19:THV19"/>
    <mergeCell ref="TDQ19:TEA19"/>
    <mergeCell ref="TEB19:TEL19"/>
    <mergeCell ref="TEM19:TEW19"/>
    <mergeCell ref="TEX19:TFH19"/>
    <mergeCell ref="TFI19:TFS19"/>
    <mergeCell ref="TBN19:TBX19"/>
    <mergeCell ref="TBY19:TCI19"/>
    <mergeCell ref="TCJ19:TCT19"/>
    <mergeCell ref="TCU19:TDE19"/>
    <mergeCell ref="TDF19:TDP19"/>
    <mergeCell ref="SZK19:SZU19"/>
    <mergeCell ref="SZV19:TAF19"/>
    <mergeCell ref="TAG19:TAQ19"/>
    <mergeCell ref="TAR19:TBB19"/>
    <mergeCell ref="TBC19:TBM19"/>
    <mergeCell ref="TOF19:TOP19"/>
    <mergeCell ref="TOQ19:TPA19"/>
    <mergeCell ref="TPB19:TPL19"/>
    <mergeCell ref="TPM19:TPW19"/>
    <mergeCell ref="TPX19:TQH19"/>
    <mergeCell ref="TMC19:TMM19"/>
    <mergeCell ref="TMN19:TMX19"/>
    <mergeCell ref="TMY19:TNI19"/>
    <mergeCell ref="TNJ19:TNT19"/>
    <mergeCell ref="TNU19:TOE19"/>
    <mergeCell ref="TJZ19:TKJ19"/>
    <mergeCell ref="TKK19:TKU19"/>
    <mergeCell ref="TKV19:TLF19"/>
    <mergeCell ref="TLG19:TLQ19"/>
    <mergeCell ref="TLR19:TMB19"/>
    <mergeCell ref="THW19:TIG19"/>
    <mergeCell ref="TIH19:TIR19"/>
    <mergeCell ref="TIS19:TJC19"/>
    <mergeCell ref="TJD19:TJN19"/>
    <mergeCell ref="TJO19:TJY19"/>
    <mergeCell ref="TWR19:TXB19"/>
    <mergeCell ref="TXC19:TXM19"/>
    <mergeCell ref="TXN19:TXX19"/>
    <mergeCell ref="TXY19:TYI19"/>
    <mergeCell ref="TYJ19:TYT19"/>
    <mergeCell ref="TUO19:TUY19"/>
    <mergeCell ref="TUZ19:TVJ19"/>
    <mergeCell ref="TVK19:TVU19"/>
    <mergeCell ref="TVV19:TWF19"/>
    <mergeCell ref="TWG19:TWQ19"/>
    <mergeCell ref="TSL19:TSV19"/>
    <mergeCell ref="TSW19:TTG19"/>
    <mergeCell ref="TTH19:TTR19"/>
    <mergeCell ref="TTS19:TUC19"/>
    <mergeCell ref="TUD19:TUN19"/>
    <mergeCell ref="TQI19:TQS19"/>
    <mergeCell ref="TQT19:TRD19"/>
    <mergeCell ref="TRE19:TRO19"/>
    <mergeCell ref="TRP19:TRZ19"/>
    <mergeCell ref="TSA19:TSK19"/>
    <mergeCell ref="UFD19:UFN19"/>
    <mergeCell ref="UFO19:UFY19"/>
    <mergeCell ref="UFZ19:UGJ19"/>
    <mergeCell ref="UGK19:UGU19"/>
    <mergeCell ref="UGV19:UHF19"/>
    <mergeCell ref="UDA19:UDK19"/>
    <mergeCell ref="UDL19:UDV19"/>
    <mergeCell ref="UDW19:UEG19"/>
    <mergeCell ref="UEH19:UER19"/>
    <mergeCell ref="UES19:UFC19"/>
    <mergeCell ref="UAX19:UBH19"/>
    <mergeCell ref="UBI19:UBS19"/>
    <mergeCell ref="UBT19:UCD19"/>
    <mergeCell ref="UCE19:UCO19"/>
    <mergeCell ref="UCP19:UCZ19"/>
    <mergeCell ref="TYU19:TZE19"/>
    <mergeCell ref="TZF19:TZP19"/>
    <mergeCell ref="TZQ19:UAA19"/>
    <mergeCell ref="UAB19:UAL19"/>
    <mergeCell ref="UAM19:UAW19"/>
    <mergeCell ref="UNP19:UNZ19"/>
    <mergeCell ref="UOA19:UOK19"/>
    <mergeCell ref="UOL19:UOV19"/>
    <mergeCell ref="UOW19:UPG19"/>
    <mergeCell ref="UPH19:UPR19"/>
    <mergeCell ref="ULM19:ULW19"/>
    <mergeCell ref="ULX19:UMH19"/>
    <mergeCell ref="UMI19:UMS19"/>
    <mergeCell ref="UMT19:UND19"/>
    <mergeCell ref="UNE19:UNO19"/>
    <mergeCell ref="UJJ19:UJT19"/>
    <mergeCell ref="UJU19:UKE19"/>
    <mergeCell ref="UKF19:UKP19"/>
    <mergeCell ref="UKQ19:ULA19"/>
    <mergeCell ref="ULB19:ULL19"/>
    <mergeCell ref="UHG19:UHQ19"/>
    <mergeCell ref="UHR19:UIB19"/>
    <mergeCell ref="UIC19:UIM19"/>
    <mergeCell ref="UIN19:UIX19"/>
    <mergeCell ref="UIY19:UJI19"/>
    <mergeCell ref="UWB19:UWL19"/>
    <mergeCell ref="UWM19:UWW19"/>
    <mergeCell ref="UWX19:UXH19"/>
    <mergeCell ref="UXI19:UXS19"/>
    <mergeCell ref="UXT19:UYD19"/>
    <mergeCell ref="UTY19:UUI19"/>
    <mergeCell ref="UUJ19:UUT19"/>
    <mergeCell ref="UUU19:UVE19"/>
    <mergeCell ref="UVF19:UVP19"/>
    <mergeCell ref="UVQ19:UWA19"/>
    <mergeCell ref="URV19:USF19"/>
    <mergeCell ref="USG19:USQ19"/>
    <mergeCell ref="USR19:UTB19"/>
    <mergeCell ref="UTC19:UTM19"/>
    <mergeCell ref="UTN19:UTX19"/>
    <mergeCell ref="UPS19:UQC19"/>
    <mergeCell ref="UQD19:UQN19"/>
    <mergeCell ref="UQO19:UQY19"/>
    <mergeCell ref="UQZ19:URJ19"/>
    <mergeCell ref="URK19:URU19"/>
    <mergeCell ref="VEN19:VEX19"/>
    <mergeCell ref="VEY19:VFI19"/>
    <mergeCell ref="VFJ19:VFT19"/>
    <mergeCell ref="VFU19:VGE19"/>
    <mergeCell ref="VGF19:VGP19"/>
    <mergeCell ref="VCK19:VCU19"/>
    <mergeCell ref="VCV19:VDF19"/>
    <mergeCell ref="VDG19:VDQ19"/>
    <mergeCell ref="VDR19:VEB19"/>
    <mergeCell ref="VEC19:VEM19"/>
    <mergeCell ref="VAH19:VAR19"/>
    <mergeCell ref="VAS19:VBC19"/>
    <mergeCell ref="VBD19:VBN19"/>
    <mergeCell ref="VBO19:VBY19"/>
    <mergeCell ref="VBZ19:VCJ19"/>
    <mergeCell ref="UYE19:UYO19"/>
    <mergeCell ref="UYP19:UYZ19"/>
    <mergeCell ref="UZA19:UZK19"/>
    <mergeCell ref="UZL19:UZV19"/>
    <mergeCell ref="UZW19:VAG19"/>
    <mergeCell ref="VMZ19:VNJ19"/>
    <mergeCell ref="VNK19:VNU19"/>
    <mergeCell ref="VNV19:VOF19"/>
    <mergeCell ref="VOG19:VOQ19"/>
    <mergeCell ref="VOR19:VPB19"/>
    <mergeCell ref="VKW19:VLG19"/>
    <mergeCell ref="VLH19:VLR19"/>
    <mergeCell ref="VLS19:VMC19"/>
    <mergeCell ref="VMD19:VMN19"/>
    <mergeCell ref="VMO19:VMY19"/>
    <mergeCell ref="VIT19:VJD19"/>
    <mergeCell ref="VJE19:VJO19"/>
    <mergeCell ref="VJP19:VJZ19"/>
    <mergeCell ref="VKA19:VKK19"/>
    <mergeCell ref="VKL19:VKV19"/>
    <mergeCell ref="VGQ19:VHA19"/>
    <mergeCell ref="VHB19:VHL19"/>
    <mergeCell ref="VHM19:VHW19"/>
    <mergeCell ref="VHX19:VIH19"/>
    <mergeCell ref="VII19:VIS19"/>
    <mergeCell ref="VVL19:VVV19"/>
    <mergeCell ref="VVW19:VWG19"/>
    <mergeCell ref="VWH19:VWR19"/>
    <mergeCell ref="VWS19:VXC19"/>
    <mergeCell ref="VXD19:VXN19"/>
    <mergeCell ref="VTI19:VTS19"/>
    <mergeCell ref="VTT19:VUD19"/>
    <mergeCell ref="VUE19:VUO19"/>
    <mergeCell ref="VUP19:VUZ19"/>
    <mergeCell ref="VVA19:VVK19"/>
    <mergeCell ref="VRF19:VRP19"/>
    <mergeCell ref="VRQ19:VSA19"/>
    <mergeCell ref="VSB19:VSL19"/>
    <mergeCell ref="VSM19:VSW19"/>
    <mergeCell ref="VSX19:VTH19"/>
    <mergeCell ref="VPC19:VPM19"/>
    <mergeCell ref="VPN19:VPX19"/>
    <mergeCell ref="VPY19:VQI19"/>
    <mergeCell ref="VQJ19:VQT19"/>
    <mergeCell ref="VQU19:VRE19"/>
    <mergeCell ref="WDX19:WEH19"/>
    <mergeCell ref="WEI19:WES19"/>
    <mergeCell ref="WET19:WFD19"/>
    <mergeCell ref="WFE19:WFO19"/>
    <mergeCell ref="WFP19:WFZ19"/>
    <mergeCell ref="WBU19:WCE19"/>
    <mergeCell ref="WCF19:WCP19"/>
    <mergeCell ref="WCQ19:WDA19"/>
    <mergeCell ref="WDB19:WDL19"/>
    <mergeCell ref="WDM19:WDW19"/>
    <mergeCell ref="VZR19:WAB19"/>
    <mergeCell ref="WAC19:WAM19"/>
    <mergeCell ref="WAN19:WAX19"/>
    <mergeCell ref="WAY19:WBI19"/>
    <mergeCell ref="WBJ19:WBT19"/>
    <mergeCell ref="VXO19:VXY19"/>
    <mergeCell ref="VXZ19:VYJ19"/>
    <mergeCell ref="VYK19:VYU19"/>
    <mergeCell ref="VYV19:VZF19"/>
    <mergeCell ref="VZG19:VZQ19"/>
    <mergeCell ref="WMJ19:WMT19"/>
    <mergeCell ref="WMU19:WNE19"/>
    <mergeCell ref="WNF19:WNP19"/>
    <mergeCell ref="WNQ19:WOA19"/>
    <mergeCell ref="WOB19:WOL19"/>
    <mergeCell ref="WKG19:WKQ19"/>
    <mergeCell ref="WKR19:WLB19"/>
    <mergeCell ref="WLC19:WLM19"/>
    <mergeCell ref="WLN19:WLX19"/>
    <mergeCell ref="WLY19:WMI19"/>
    <mergeCell ref="WID19:WIN19"/>
    <mergeCell ref="WIO19:WIY19"/>
    <mergeCell ref="WIZ19:WJJ19"/>
    <mergeCell ref="WJK19:WJU19"/>
    <mergeCell ref="WJV19:WKF19"/>
    <mergeCell ref="WGA19:WGK19"/>
    <mergeCell ref="WGL19:WGV19"/>
    <mergeCell ref="WGW19:WHG19"/>
    <mergeCell ref="WHH19:WHR19"/>
    <mergeCell ref="WHS19:WIC19"/>
    <mergeCell ref="WUV19:WVF19"/>
    <mergeCell ref="WVG19:WVQ19"/>
    <mergeCell ref="WVR19:WWB19"/>
    <mergeCell ref="WWC19:WWM19"/>
    <mergeCell ref="WWN19:WWX19"/>
    <mergeCell ref="WSS19:WTC19"/>
    <mergeCell ref="WTD19:WTN19"/>
    <mergeCell ref="WTO19:WTY19"/>
    <mergeCell ref="WTZ19:WUJ19"/>
    <mergeCell ref="WUK19:WUU19"/>
    <mergeCell ref="WQP19:WQZ19"/>
    <mergeCell ref="WRA19:WRK19"/>
    <mergeCell ref="WRL19:WRV19"/>
    <mergeCell ref="WRW19:WSG19"/>
    <mergeCell ref="WSH19:WSR19"/>
    <mergeCell ref="WOM19:WOW19"/>
    <mergeCell ref="WOX19:WPH19"/>
    <mergeCell ref="WPI19:WPS19"/>
    <mergeCell ref="WPT19:WQD19"/>
    <mergeCell ref="WQE19:WQO19"/>
    <mergeCell ref="XDH19:XDR19"/>
    <mergeCell ref="XDS19:XEC19"/>
    <mergeCell ref="XED19:XEN19"/>
    <mergeCell ref="XEO19:XEY19"/>
    <mergeCell ref="XEZ19:XFD19"/>
    <mergeCell ref="XBE19:XBO19"/>
    <mergeCell ref="XBP19:XBZ19"/>
    <mergeCell ref="XCA19:XCK19"/>
    <mergeCell ref="XCL19:XCV19"/>
    <mergeCell ref="XCW19:XDG19"/>
    <mergeCell ref="WZB19:WZL19"/>
    <mergeCell ref="WZM19:WZW19"/>
    <mergeCell ref="WZX19:XAH19"/>
    <mergeCell ref="XAI19:XAS19"/>
    <mergeCell ref="XAT19:XBD19"/>
    <mergeCell ref="WWY19:WXI19"/>
    <mergeCell ref="WXJ19:WXT19"/>
    <mergeCell ref="WXU19:WYE19"/>
    <mergeCell ref="WYF19:WYP19"/>
    <mergeCell ref="WYQ19:WZA19"/>
  </mergeCells>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A8EF2"/>
  </sheetPr>
  <dimension ref="A1:BT421"/>
  <sheetViews>
    <sheetView topLeftCell="A5" workbookViewId="0">
      <selection activeCell="B1" sqref="B1"/>
    </sheetView>
  </sheetViews>
  <sheetFormatPr defaultColWidth="8.7265625" defaultRowHeight="15.5" x14ac:dyDescent="0.35"/>
  <cols>
    <col min="1" max="17" width="8.7265625" style="182"/>
    <col min="18" max="18" width="5.453125" style="6" hidden="1" customWidth="1"/>
    <col min="19" max="20" width="4" style="6" hidden="1" customWidth="1"/>
    <col min="21" max="67" width="3.453125" style="6" hidden="1" customWidth="1"/>
    <col min="68" max="68" width="6.1796875" style="6" hidden="1" customWidth="1"/>
    <col min="69" max="69" width="7.81640625" style="6" hidden="1" customWidth="1"/>
    <col min="70" max="70" width="6.26953125" style="6" hidden="1" customWidth="1"/>
    <col min="71" max="71" width="3.7265625" style="6" hidden="1" customWidth="1"/>
    <col min="72" max="72" width="0" style="6" hidden="1" customWidth="1"/>
    <col min="73" max="16384" width="8.7265625" style="182"/>
  </cols>
  <sheetData>
    <row r="1" spans="1:69" ht="25" x14ac:dyDescent="0.5">
      <c r="A1" s="191" t="s">
        <v>1</v>
      </c>
      <c r="R1" s="275">
        <f>'Encode Data'!E13</f>
        <v>2</v>
      </c>
      <c r="S1" s="6">
        <f t="shared" ref="S1:AX1" si="0">R1</f>
        <v>2</v>
      </c>
      <c r="T1" s="6">
        <f t="shared" si="0"/>
        <v>2</v>
      </c>
      <c r="U1" s="6">
        <f t="shared" si="0"/>
        <v>2</v>
      </c>
      <c r="V1" s="6">
        <f t="shared" si="0"/>
        <v>2</v>
      </c>
      <c r="W1" s="6">
        <f t="shared" si="0"/>
        <v>2</v>
      </c>
      <c r="X1" s="6">
        <f t="shared" si="0"/>
        <v>2</v>
      </c>
      <c r="Y1" s="6">
        <f t="shared" si="0"/>
        <v>2</v>
      </c>
      <c r="Z1" s="6">
        <f t="shared" si="0"/>
        <v>2</v>
      </c>
      <c r="AA1" s="6">
        <f t="shared" si="0"/>
        <v>2</v>
      </c>
      <c r="AB1" s="6">
        <f t="shared" si="0"/>
        <v>2</v>
      </c>
      <c r="AC1" s="6">
        <f t="shared" si="0"/>
        <v>2</v>
      </c>
      <c r="AD1" s="6">
        <f t="shared" si="0"/>
        <v>2</v>
      </c>
      <c r="AE1" s="6">
        <f t="shared" si="0"/>
        <v>2</v>
      </c>
      <c r="AF1" s="6">
        <f t="shared" si="0"/>
        <v>2</v>
      </c>
      <c r="AG1" s="6">
        <f t="shared" si="0"/>
        <v>2</v>
      </c>
      <c r="AH1" s="6">
        <f t="shared" si="0"/>
        <v>2</v>
      </c>
      <c r="AI1" s="6">
        <f t="shared" si="0"/>
        <v>2</v>
      </c>
      <c r="AJ1" s="6">
        <f t="shared" si="0"/>
        <v>2</v>
      </c>
      <c r="AK1" s="6">
        <f t="shared" si="0"/>
        <v>2</v>
      </c>
      <c r="AL1" s="6">
        <f t="shared" si="0"/>
        <v>2</v>
      </c>
      <c r="AM1" s="6">
        <f t="shared" si="0"/>
        <v>2</v>
      </c>
      <c r="AN1" s="6">
        <f t="shared" si="0"/>
        <v>2</v>
      </c>
      <c r="AO1" s="6">
        <f t="shared" si="0"/>
        <v>2</v>
      </c>
      <c r="AP1" s="6">
        <f t="shared" si="0"/>
        <v>2</v>
      </c>
      <c r="AQ1" s="6">
        <f t="shared" si="0"/>
        <v>2</v>
      </c>
      <c r="AR1" s="6">
        <f t="shared" si="0"/>
        <v>2</v>
      </c>
      <c r="AS1" s="6">
        <f t="shared" si="0"/>
        <v>2</v>
      </c>
      <c r="AT1" s="6">
        <f t="shared" si="0"/>
        <v>2</v>
      </c>
      <c r="AU1" s="6">
        <f t="shared" si="0"/>
        <v>2</v>
      </c>
      <c r="AV1" s="6">
        <f t="shared" si="0"/>
        <v>2</v>
      </c>
      <c r="AW1" s="6">
        <f t="shared" si="0"/>
        <v>2</v>
      </c>
      <c r="AX1" s="6">
        <f t="shared" si="0"/>
        <v>2</v>
      </c>
      <c r="AY1" s="6">
        <f t="shared" ref="AY1:BO1" si="1">AX1</f>
        <v>2</v>
      </c>
      <c r="AZ1" s="6">
        <f t="shared" si="1"/>
        <v>2</v>
      </c>
      <c r="BA1" s="6">
        <f t="shared" si="1"/>
        <v>2</v>
      </c>
      <c r="BB1" s="6">
        <f t="shared" si="1"/>
        <v>2</v>
      </c>
      <c r="BC1" s="6">
        <f t="shared" si="1"/>
        <v>2</v>
      </c>
      <c r="BD1" s="6">
        <f t="shared" si="1"/>
        <v>2</v>
      </c>
      <c r="BE1" s="6">
        <f t="shared" si="1"/>
        <v>2</v>
      </c>
      <c r="BF1" s="6">
        <f t="shared" si="1"/>
        <v>2</v>
      </c>
      <c r="BG1" s="6">
        <f t="shared" si="1"/>
        <v>2</v>
      </c>
      <c r="BH1" s="6">
        <f t="shared" si="1"/>
        <v>2</v>
      </c>
      <c r="BI1" s="6">
        <f t="shared" si="1"/>
        <v>2</v>
      </c>
      <c r="BJ1" s="6">
        <f t="shared" si="1"/>
        <v>2</v>
      </c>
      <c r="BK1" s="6">
        <f t="shared" si="1"/>
        <v>2</v>
      </c>
      <c r="BL1" s="6">
        <f t="shared" si="1"/>
        <v>2</v>
      </c>
      <c r="BM1" s="6">
        <f t="shared" si="1"/>
        <v>2</v>
      </c>
      <c r="BN1" s="6">
        <f t="shared" si="1"/>
        <v>2</v>
      </c>
      <c r="BO1" s="6">
        <f t="shared" si="1"/>
        <v>2</v>
      </c>
    </row>
    <row r="2" spans="1:69" ht="38.15" customHeight="1" x14ac:dyDescent="0.35">
      <c r="A2" s="406" t="s">
        <v>237</v>
      </c>
      <c r="B2" s="407"/>
      <c r="C2" s="407"/>
      <c r="D2" s="407"/>
      <c r="E2" s="407"/>
      <c r="F2" s="407"/>
      <c r="G2" s="407"/>
      <c r="H2" s="407"/>
      <c r="I2" s="407"/>
      <c r="J2" s="407"/>
      <c r="K2" s="407"/>
      <c r="L2" s="407"/>
      <c r="M2" s="407"/>
      <c r="R2" s="6">
        <v>1</v>
      </c>
      <c r="S2" s="6">
        <v>2</v>
      </c>
      <c r="T2" s="6">
        <v>3</v>
      </c>
      <c r="U2" s="6">
        <v>4</v>
      </c>
      <c r="V2" s="6">
        <v>5</v>
      </c>
      <c r="W2" s="6">
        <v>6</v>
      </c>
      <c r="X2" s="6">
        <v>7</v>
      </c>
      <c r="Y2" s="6">
        <v>8</v>
      </c>
      <c r="Z2" s="6">
        <v>9</v>
      </c>
      <c r="AA2" s="6">
        <v>10</v>
      </c>
      <c r="AB2" s="6">
        <v>11</v>
      </c>
      <c r="AC2" s="6">
        <v>12</v>
      </c>
      <c r="AD2" s="6">
        <v>13</v>
      </c>
      <c r="AE2" s="6">
        <v>14</v>
      </c>
      <c r="AF2" s="6">
        <v>15</v>
      </c>
      <c r="AG2" s="6">
        <v>16</v>
      </c>
      <c r="AH2" s="6">
        <v>17</v>
      </c>
      <c r="AI2" s="6">
        <v>18</v>
      </c>
      <c r="AJ2" s="6">
        <v>19</v>
      </c>
      <c r="AK2" s="6">
        <v>20</v>
      </c>
      <c r="AL2" s="6">
        <v>21</v>
      </c>
      <c r="AM2" s="6">
        <v>22</v>
      </c>
      <c r="AN2" s="6">
        <v>23</v>
      </c>
      <c r="AO2" s="6">
        <v>24</v>
      </c>
      <c r="AP2" s="6">
        <v>25</v>
      </c>
      <c r="AQ2" s="6">
        <v>26</v>
      </c>
      <c r="AR2" s="6">
        <v>27</v>
      </c>
      <c r="AS2" s="6">
        <v>28</v>
      </c>
      <c r="AT2" s="6">
        <v>29</v>
      </c>
      <c r="AU2" s="6">
        <v>30</v>
      </c>
      <c r="AV2" s="6">
        <v>31</v>
      </c>
      <c r="AW2" s="6">
        <v>32</v>
      </c>
      <c r="AX2" s="6">
        <v>33</v>
      </c>
      <c r="AY2" s="6">
        <v>34</v>
      </c>
      <c r="AZ2" s="6">
        <v>35</v>
      </c>
      <c r="BA2" s="6">
        <v>36</v>
      </c>
      <c r="BB2" s="6">
        <v>37</v>
      </c>
      <c r="BC2" s="6">
        <v>38</v>
      </c>
      <c r="BD2" s="6">
        <v>39</v>
      </c>
      <c r="BE2" s="6">
        <v>40</v>
      </c>
      <c r="BF2" s="6">
        <v>41</v>
      </c>
      <c r="BG2" s="6">
        <v>42</v>
      </c>
      <c r="BH2" s="6">
        <v>43</v>
      </c>
      <c r="BI2" s="6">
        <v>44</v>
      </c>
      <c r="BJ2" s="6">
        <v>45</v>
      </c>
      <c r="BK2" s="6">
        <v>46</v>
      </c>
      <c r="BL2" s="6">
        <v>47</v>
      </c>
      <c r="BM2" s="6">
        <v>48</v>
      </c>
      <c r="BN2" s="6">
        <v>49</v>
      </c>
      <c r="BO2" s="6">
        <v>50</v>
      </c>
    </row>
    <row r="3" spans="1:69" ht="46.5" customHeight="1" x14ac:dyDescent="0.35">
      <c r="A3" s="410" t="s">
        <v>265</v>
      </c>
      <c r="B3" s="410"/>
      <c r="C3" s="410"/>
      <c r="D3" s="410"/>
      <c r="E3" s="410"/>
      <c r="F3" s="410"/>
      <c r="G3" s="410"/>
      <c r="H3" s="410"/>
      <c r="I3" s="410"/>
      <c r="J3" s="410"/>
      <c r="K3" s="410"/>
      <c r="L3" s="410"/>
      <c r="M3" s="410"/>
      <c r="R3" s="6">
        <f t="shared" ref="R3:AW3" si="2">R1-R2</f>
        <v>1</v>
      </c>
      <c r="S3" s="6">
        <f t="shared" si="2"/>
        <v>0</v>
      </c>
      <c r="T3" s="6">
        <f t="shared" si="2"/>
        <v>-1</v>
      </c>
      <c r="U3" s="6">
        <f t="shared" si="2"/>
        <v>-2</v>
      </c>
      <c r="V3" s="6">
        <f t="shared" si="2"/>
        <v>-3</v>
      </c>
      <c r="W3" s="6">
        <f t="shared" si="2"/>
        <v>-4</v>
      </c>
      <c r="X3" s="6">
        <f t="shared" si="2"/>
        <v>-5</v>
      </c>
      <c r="Y3" s="6">
        <f t="shared" si="2"/>
        <v>-6</v>
      </c>
      <c r="Z3" s="6">
        <f t="shared" si="2"/>
        <v>-7</v>
      </c>
      <c r="AA3" s="6">
        <f t="shared" si="2"/>
        <v>-8</v>
      </c>
      <c r="AB3" s="6">
        <f t="shared" si="2"/>
        <v>-9</v>
      </c>
      <c r="AC3" s="6">
        <f t="shared" si="2"/>
        <v>-10</v>
      </c>
      <c r="AD3" s="6">
        <f t="shared" si="2"/>
        <v>-11</v>
      </c>
      <c r="AE3" s="6">
        <f t="shared" si="2"/>
        <v>-12</v>
      </c>
      <c r="AF3" s="6">
        <f t="shared" si="2"/>
        <v>-13</v>
      </c>
      <c r="AG3" s="6">
        <f t="shared" si="2"/>
        <v>-14</v>
      </c>
      <c r="AH3" s="6">
        <f t="shared" si="2"/>
        <v>-15</v>
      </c>
      <c r="AI3" s="6">
        <f t="shared" si="2"/>
        <v>-16</v>
      </c>
      <c r="AJ3" s="6">
        <f t="shared" si="2"/>
        <v>-17</v>
      </c>
      <c r="AK3" s="6">
        <f t="shared" si="2"/>
        <v>-18</v>
      </c>
      <c r="AL3" s="6">
        <f t="shared" si="2"/>
        <v>-19</v>
      </c>
      <c r="AM3" s="6">
        <f t="shared" si="2"/>
        <v>-20</v>
      </c>
      <c r="AN3" s="6">
        <f t="shared" si="2"/>
        <v>-21</v>
      </c>
      <c r="AO3" s="6">
        <f t="shared" si="2"/>
        <v>-22</v>
      </c>
      <c r="AP3" s="6">
        <f t="shared" si="2"/>
        <v>-23</v>
      </c>
      <c r="AQ3" s="6">
        <f t="shared" si="2"/>
        <v>-24</v>
      </c>
      <c r="AR3" s="6">
        <f t="shared" si="2"/>
        <v>-25</v>
      </c>
      <c r="AS3" s="6">
        <f t="shared" si="2"/>
        <v>-26</v>
      </c>
      <c r="AT3" s="6">
        <f t="shared" si="2"/>
        <v>-27</v>
      </c>
      <c r="AU3" s="6">
        <f t="shared" si="2"/>
        <v>-28</v>
      </c>
      <c r="AV3" s="6">
        <f t="shared" si="2"/>
        <v>-29</v>
      </c>
      <c r="AW3" s="6">
        <f t="shared" si="2"/>
        <v>-30</v>
      </c>
      <c r="AX3" s="6">
        <f t="shared" ref="AX3:BO3" si="3">AX1-AX2</f>
        <v>-31</v>
      </c>
      <c r="AY3" s="6">
        <f t="shared" si="3"/>
        <v>-32</v>
      </c>
      <c r="AZ3" s="6">
        <f t="shared" si="3"/>
        <v>-33</v>
      </c>
      <c r="BA3" s="6">
        <f t="shared" si="3"/>
        <v>-34</v>
      </c>
      <c r="BB3" s="6">
        <f t="shared" si="3"/>
        <v>-35</v>
      </c>
      <c r="BC3" s="6">
        <f t="shared" si="3"/>
        <v>-36</v>
      </c>
      <c r="BD3" s="6">
        <f t="shared" si="3"/>
        <v>-37</v>
      </c>
      <c r="BE3" s="6">
        <f t="shared" si="3"/>
        <v>-38</v>
      </c>
      <c r="BF3" s="6">
        <f t="shared" si="3"/>
        <v>-39</v>
      </c>
      <c r="BG3" s="6">
        <f t="shared" si="3"/>
        <v>-40</v>
      </c>
      <c r="BH3" s="6">
        <f t="shared" si="3"/>
        <v>-41</v>
      </c>
      <c r="BI3" s="6">
        <f t="shared" si="3"/>
        <v>-42</v>
      </c>
      <c r="BJ3" s="6">
        <f t="shared" si="3"/>
        <v>-43</v>
      </c>
      <c r="BK3" s="6">
        <f t="shared" si="3"/>
        <v>-44</v>
      </c>
      <c r="BL3" s="6">
        <f t="shared" si="3"/>
        <v>-45</v>
      </c>
      <c r="BM3" s="6">
        <f t="shared" si="3"/>
        <v>-46</v>
      </c>
      <c r="BN3" s="6">
        <f t="shared" si="3"/>
        <v>-47</v>
      </c>
      <c r="BO3" s="6">
        <f t="shared" si="3"/>
        <v>-48</v>
      </c>
      <c r="BQ3" s="6" t="s">
        <v>21</v>
      </c>
    </row>
    <row r="4" spans="1:69" ht="19" customHeight="1" x14ac:dyDescent="0.35">
      <c r="A4" s="412" t="s">
        <v>264</v>
      </c>
      <c r="B4" s="412"/>
      <c r="C4" s="412"/>
      <c r="D4" s="412"/>
      <c r="E4" s="412"/>
      <c r="F4" s="412"/>
      <c r="G4" s="412"/>
      <c r="H4" s="412"/>
      <c r="I4" s="412"/>
      <c r="J4" s="412"/>
      <c r="K4" s="412"/>
      <c r="L4" s="412"/>
      <c r="M4" s="412"/>
      <c r="R4" s="6">
        <f>IF(R3&gt;=0,COUNT($R3),"")</f>
        <v>1</v>
      </c>
      <c r="S4" s="6">
        <f>IF(S3&gt;=0,COUNT($R3:S3),"")</f>
        <v>2</v>
      </c>
      <c r="T4" s="6" t="str">
        <f>IF(T3&gt;=0,COUNT($R3:T3),"")</f>
        <v/>
      </c>
      <c r="U4" s="6" t="str">
        <f>IF(U3&gt;=0,COUNT($R3:U3),"")</f>
        <v/>
      </c>
      <c r="V4" s="6" t="str">
        <f>IF(V3&gt;=0,COUNT($R3:V3),"")</f>
        <v/>
      </c>
      <c r="W4" s="6" t="str">
        <f>IF(W3&gt;=0,COUNT($R3:W3),"")</f>
        <v/>
      </c>
      <c r="X4" s="6" t="str">
        <f>IF(X3&gt;=0,COUNT($R3:X3),"")</f>
        <v/>
      </c>
      <c r="Y4" s="6" t="str">
        <f>IF(Y3&gt;=0,COUNT($R3:Y3),"")</f>
        <v/>
      </c>
      <c r="Z4" s="6" t="str">
        <f>IF(Z3&gt;=0,COUNT($R3:Z3),"")</f>
        <v/>
      </c>
      <c r="AA4" s="6" t="str">
        <f>IF(AA3&gt;=0,COUNT($R3:AA3),"")</f>
        <v/>
      </c>
      <c r="AB4" s="6" t="str">
        <f>IF(AB3&gt;=0,COUNT($R3:AB3),"")</f>
        <v/>
      </c>
      <c r="AC4" s="6" t="str">
        <f>IF(AC3&gt;=0,COUNT($R3:AC3),"")</f>
        <v/>
      </c>
      <c r="AD4" s="6" t="str">
        <f>IF(AD3&gt;=0,COUNT($R3:AD3),"")</f>
        <v/>
      </c>
      <c r="AE4" s="6" t="str">
        <f>IF(AE3&gt;=0,COUNT($R3:AE3),"")</f>
        <v/>
      </c>
      <c r="AF4" s="6" t="str">
        <f>IF(AF3&gt;=0,COUNT($R3:AF3),"")</f>
        <v/>
      </c>
      <c r="AG4" s="6" t="str">
        <f>IF(AG3&gt;=0,COUNT($R3:AG3),"")</f>
        <v/>
      </c>
      <c r="AH4" s="6" t="str">
        <f>IF(AH3&gt;=0,COUNT($R3:AH3),"")</f>
        <v/>
      </c>
      <c r="AI4" s="6" t="str">
        <f>IF(AI3&gt;=0,COUNT($R3:AI3),"")</f>
        <v/>
      </c>
      <c r="AJ4" s="6" t="str">
        <f>IF(AJ3&gt;=0,COUNT($R3:AJ3),"")</f>
        <v/>
      </c>
      <c r="AK4" s="6" t="str">
        <f>IF(AK3&gt;=0,COUNT($R3:AK3),"")</f>
        <v/>
      </c>
      <c r="AL4" s="6" t="str">
        <f>IF(AL3&gt;=0,COUNT($R3:AL3),"")</f>
        <v/>
      </c>
      <c r="AM4" s="6" t="str">
        <f>IF(AM3&gt;=0,COUNT($R3:AM3),"")</f>
        <v/>
      </c>
      <c r="AN4" s="6" t="str">
        <f>IF(AN3&gt;=0,COUNT($R3:AN3),"")</f>
        <v/>
      </c>
      <c r="AO4" s="6" t="str">
        <f>IF(AO3&gt;=0,COUNT($R3:AO3),"")</f>
        <v/>
      </c>
      <c r="AP4" s="6" t="str">
        <f>IF(AP3&gt;=0,COUNT($R3:AP3),"")</f>
        <v/>
      </c>
      <c r="AQ4" s="6" t="str">
        <f>IF(AQ3&gt;=0,COUNT($R3:AQ3),"")</f>
        <v/>
      </c>
      <c r="AR4" s="6" t="str">
        <f>IF(AR3&gt;=0,COUNT($R3:AR3),"")</f>
        <v/>
      </c>
      <c r="AS4" s="6" t="str">
        <f>IF(AS3&gt;=0,COUNT($R3:AS3),"")</f>
        <v/>
      </c>
      <c r="AT4" s="6" t="str">
        <f>IF(AT3&gt;=0,COUNT($R3:AT3),"")</f>
        <v/>
      </c>
      <c r="AU4" s="6" t="str">
        <f>IF(AU3&gt;=0,COUNT($R3:AU3),"")</f>
        <v/>
      </c>
      <c r="AV4" s="6" t="str">
        <f>IF(AV3&gt;=0,COUNT($R3:AV3),"")</f>
        <v/>
      </c>
      <c r="AW4" s="6" t="str">
        <f>IF(AW3&gt;=0,COUNT($R3:AW3),"")</f>
        <v/>
      </c>
      <c r="AX4" s="6" t="str">
        <f>IF(AX3&gt;=0,COUNT($R3:AX3),"")</f>
        <v/>
      </c>
      <c r="AY4" s="6" t="str">
        <f>IF(AY3&gt;=0,COUNT($R3:AY3),"")</f>
        <v/>
      </c>
      <c r="AZ4" s="6" t="str">
        <f>IF(AZ3&gt;=0,COUNT($R3:AZ3),"")</f>
        <v/>
      </c>
      <c r="BA4" s="6" t="str">
        <f>IF(BA3&gt;=0,COUNT($R3:BA3),"")</f>
        <v/>
      </c>
      <c r="BB4" s="6" t="str">
        <f>IF(BB3&gt;=0,COUNT($R3:BB3),"")</f>
        <v/>
      </c>
      <c r="BC4" s="6" t="str">
        <f>IF(BC3&gt;=0,COUNT($R3:BC3),"")</f>
        <v/>
      </c>
      <c r="BD4" s="6" t="str">
        <f>IF(BD3&gt;=0,COUNT($R3:BD3),"")</f>
        <v/>
      </c>
      <c r="BE4" s="6" t="str">
        <f>IF(BE3&gt;=0,COUNT($R3:BE3),"")</f>
        <v/>
      </c>
      <c r="BF4" s="6" t="str">
        <f>IF(BF3&gt;=0,COUNT($R3:BF3),"")</f>
        <v/>
      </c>
      <c r="BG4" s="6" t="str">
        <f>IF(BG3&gt;=0,COUNT($R3:BG3),"")</f>
        <v/>
      </c>
      <c r="BH4" s="6" t="str">
        <f>IF(BH3&gt;=0,COUNT($R3:BH3),"")</f>
        <v/>
      </c>
      <c r="BI4" s="6" t="str">
        <f>IF(BI3&gt;=0,COUNT($R3:BI3),"")</f>
        <v/>
      </c>
      <c r="BJ4" s="6" t="str">
        <f>IF(BJ3&gt;=0,COUNT($R3:BJ3),"")</f>
        <v/>
      </c>
      <c r="BK4" s="6" t="str">
        <f>IF(BK3&gt;=0,COUNT($R3:BK3),"")</f>
        <v/>
      </c>
      <c r="BL4" s="6" t="str">
        <f>IF(BL3&gt;=0,COUNT($R3:BL3),"")</f>
        <v/>
      </c>
      <c r="BM4" s="6" t="str">
        <f>IF(BM3&gt;=0,COUNT($R3:BM3),"")</f>
        <v/>
      </c>
      <c r="BN4" s="6" t="str">
        <f>IF(BN3&gt;=0,COUNT($R3:BN3),"")</f>
        <v/>
      </c>
      <c r="BO4" s="6" t="str">
        <f>IF(BO3&gt;=0,COUNT($R3:BO3),"")</f>
        <v/>
      </c>
      <c r="BP4" s="6">
        <f>COUNT(R4:BO4)</f>
        <v>2</v>
      </c>
      <c r="BQ4" s="276" t="str">
        <f>R4&amp;BQ3&amp;S4&amp;BQ3&amp;T4&amp;BQ3&amp;U4&amp;BQ3&amp;V4&amp;BQ3&amp;W4&amp;BQ3&amp;X4&amp;BQ3&amp;Y4&amp;BQ3&amp;Z4&amp;BQ3&amp;AA4&amp;BQ3&amp;AB4&amp;BQ3&amp;AC4&amp;BQ3&amp;AD4&amp;BQ3&amp;AE4&amp;BQ3&amp;AF4&amp;BQ3&amp;AG4&amp;BQ3&amp;AH4&amp;BQ3&amp;AI4&amp;BQ3&amp;AJ4&amp;BQ3&amp;AK4&amp;BQ3&amp;AL4&amp;BQ3&amp;AM4&amp;BQ3&amp;AN4&amp;BQ3&amp;AO4&amp;BQ3&amp;AP4&amp;BQ3&amp;AQ4&amp;BQ3&amp;AR4&amp;BQ3&amp;AS4&amp;BQ3&amp;AT4&amp;BQ3&amp;AU4&amp;BQ3&amp;AV4&amp;BQ3&amp;AW4&amp;BQ3&amp;AX4&amp;BQ3&amp;AY4&amp;BQ3&amp;AZ4&amp;BQ3&amp;BA4&amp;BQ3&amp;BB4&amp;BQ3&amp;BC4&amp;BQ3&amp;BD4&amp;BQ3&amp;BE4&amp;BQ3&amp;BF4&amp;BQ3&amp;BG4&amp;BQ3&amp;BH4&amp;BQ3&amp;BI4&amp;BQ3&amp;BJ4&amp;BQ3&amp;BK4&amp;BQ3&amp;BL4&amp;BQ3&amp;BM4&amp;BQ3&amp;BN4&amp;BQ3&amp;BO4</f>
        <v xml:space="preserve">1  2                                                                                                </v>
      </c>
    </row>
    <row r="5" spans="1:69" ht="19" customHeight="1" x14ac:dyDescent="0.35">
      <c r="A5" s="210" t="s">
        <v>221</v>
      </c>
      <c r="B5" s="204"/>
      <c r="C5" s="204"/>
      <c r="D5" s="204"/>
      <c r="E5" s="204"/>
      <c r="F5" s="204"/>
      <c r="G5" s="204"/>
      <c r="H5" s="204"/>
      <c r="I5" s="204"/>
      <c r="J5" s="204"/>
      <c r="K5" s="204"/>
      <c r="L5" s="204"/>
      <c r="M5" s="204"/>
      <c r="R5" s="275">
        <f>IF('Print-TOS'!AU16="Y",'Encode Data'!F13,'Encode Data'!E16)</f>
        <v>3</v>
      </c>
      <c r="S5" s="6">
        <f t="shared" ref="S5:AX5" si="4">R5</f>
        <v>3</v>
      </c>
      <c r="T5" s="6">
        <f t="shared" si="4"/>
        <v>3</v>
      </c>
      <c r="U5" s="6">
        <f t="shared" si="4"/>
        <v>3</v>
      </c>
      <c r="V5" s="6">
        <f t="shared" si="4"/>
        <v>3</v>
      </c>
      <c r="W5" s="6">
        <f t="shared" si="4"/>
        <v>3</v>
      </c>
      <c r="X5" s="6">
        <f t="shared" si="4"/>
        <v>3</v>
      </c>
      <c r="Y5" s="6">
        <f t="shared" si="4"/>
        <v>3</v>
      </c>
      <c r="Z5" s="6">
        <f t="shared" si="4"/>
        <v>3</v>
      </c>
      <c r="AA5" s="6">
        <f t="shared" si="4"/>
        <v>3</v>
      </c>
      <c r="AB5" s="6">
        <f t="shared" si="4"/>
        <v>3</v>
      </c>
      <c r="AC5" s="6">
        <f t="shared" si="4"/>
        <v>3</v>
      </c>
      <c r="AD5" s="6">
        <f t="shared" si="4"/>
        <v>3</v>
      </c>
      <c r="AE5" s="6">
        <f t="shared" si="4"/>
        <v>3</v>
      </c>
      <c r="AF5" s="6">
        <f t="shared" si="4"/>
        <v>3</v>
      </c>
      <c r="AG5" s="6">
        <f t="shared" si="4"/>
        <v>3</v>
      </c>
      <c r="AH5" s="6">
        <f t="shared" si="4"/>
        <v>3</v>
      </c>
      <c r="AI5" s="6">
        <f t="shared" si="4"/>
        <v>3</v>
      </c>
      <c r="AJ5" s="6">
        <f t="shared" si="4"/>
        <v>3</v>
      </c>
      <c r="AK5" s="6">
        <f t="shared" si="4"/>
        <v>3</v>
      </c>
      <c r="AL5" s="6">
        <f t="shared" si="4"/>
        <v>3</v>
      </c>
      <c r="AM5" s="6">
        <f t="shared" si="4"/>
        <v>3</v>
      </c>
      <c r="AN5" s="6">
        <f t="shared" si="4"/>
        <v>3</v>
      </c>
      <c r="AO5" s="6">
        <f t="shared" si="4"/>
        <v>3</v>
      </c>
      <c r="AP5" s="6">
        <f t="shared" si="4"/>
        <v>3</v>
      </c>
      <c r="AQ5" s="6">
        <f t="shared" si="4"/>
        <v>3</v>
      </c>
      <c r="AR5" s="6">
        <f t="shared" si="4"/>
        <v>3</v>
      </c>
      <c r="AS5" s="6">
        <f t="shared" si="4"/>
        <v>3</v>
      </c>
      <c r="AT5" s="6">
        <f t="shared" si="4"/>
        <v>3</v>
      </c>
      <c r="AU5" s="6">
        <f t="shared" si="4"/>
        <v>3</v>
      </c>
      <c r="AV5" s="6">
        <f t="shared" si="4"/>
        <v>3</v>
      </c>
      <c r="AW5" s="6">
        <f t="shared" si="4"/>
        <v>3</v>
      </c>
      <c r="AX5" s="6">
        <f t="shared" si="4"/>
        <v>3</v>
      </c>
      <c r="AY5" s="6">
        <f t="shared" ref="AY5:BO5" si="5">AX5</f>
        <v>3</v>
      </c>
      <c r="AZ5" s="6">
        <f t="shared" si="5"/>
        <v>3</v>
      </c>
      <c r="BA5" s="6">
        <f t="shared" si="5"/>
        <v>3</v>
      </c>
      <c r="BB5" s="6">
        <f t="shared" si="5"/>
        <v>3</v>
      </c>
      <c r="BC5" s="6">
        <f t="shared" si="5"/>
        <v>3</v>
      </c>
      <c r="BD5" s="6">
        <f t="shared" si="5"/>
        <v>3</v>
      </c>
      <c r="BE5" s="6">
        <f t="shared" si="5"/>
        <v>3</v>
      </c>
      <c r="BF5" s="6">
        <f t="shared" si="5"/>
        <v>3</v>
      </c>
      <c r="BG5" s="6">
        <f t="shared" si="5"/>
        <v>3</v>
      </c>
      <c r="BH5" s="6">
        <f t="shared" si="5"/>
        <v>3</v>
      </c>
      <c r="BI5" s="6">
        <f t="shared" si="5"/>
        <v>3</v>
      </c>
      <c r="BJ5" s="6">
        <f t="shared" si="5"/>
        <v>3</v>
      </c>
      <c r="BK5" s="6">
        <f t="shared" si="5"/>
        <v>3</v>
      </c>
      <c r="BL5" s="6">
        <f t="shared" si="5"/>
        <v>3</v>
      </c>
      <c r="BM5" s="6">
        <f t="shared" si="5"/>
        <v>3</v>
      </c>
      <c r="BN5" s="6">
        <f t="shared" si="5"/>
        <v>3</v>
      </c>
      <c r="BO5" s="6">
        <f t="shared" si="5"/>
        <v>3</v>
      </c>
    </row>
    <row r="6" spans="1:69" ht="32.5" customHeight="1" x14ac:dyDescent="0.35">
      <c r="A6" s="413" t="s">
        <v>309</v>
      </c>
      <c r="B6" s="413"/>
      <c r="C6" s="413"/>
      <c r="D6" s="413"/>
      <c r="E6" s="413"/>
      <c r="F6" s="413"/>
      <c r="G6" s="413"/>
      <c r="H6" s="413"/>
      <c r="I6" s="413"/>
      <c r="J6" s="413"/>
      <c r="K6" s="413"/>
      <c r="L6" s="413"/>
      <c r="M6" s="413"/>
      <c r="R6" s="6">
        <v>1</v>
      </c>
      <c r="S6" s="6">
        <v>2</v>
      </c>
      <c r="T6" s="6">
        <v>3</v>
      </c>
      <c r="U6" s="6">
        <v>4</v>
      </c>
      <c r="V6" s="6">
        <v>5</v>
      </c>
      <c r="W6" s="6">
        <v>6</v>
      </c>
      <c r="X6" s="6">
        <v>7</v>
      </c>
      <c r="Y6" s="6">
        <v>8</v>
      </c>
      <c r="Z6" s="6">
        <v>9</v>
      </c>
      <c r="AA6" s="6">
        <v>10</v>
      </c>
      <c r="AB6" s="6">
        <v>11</v>
      </c>
      <c r="AC6" s="6">
        <v>12</v>
      </c>
      <c r="AD6" s="6">
        <v>13</v>
      </c>
      <c r="AE6" s="6">
        <v>14</v>
      </c>
      <c r="AF6" s="6">
        <v>15</v>
      </c>
      <c r="AG6" s="6">
        <v>16</v>
      </c>
      <c r="AH6" s="6">
        <v>17</v>
      </c>
      <c r="AI6" s="6">
        <v>18</v>
      </c>
      <c r="AJ6" s="6">
        <v>19</v>
      </c>
      <c r="AK6" s="6">
        <v>20</v>
      </c>
      <c r="AL6" s="6">
        <v>21</v>
      </c>
      <c r="AM6" s="6">
        <v>22</v>
      </c>
      <c r="AN6" s="6">
        <v>23</v>
      </c>
      <c r="AO6" s="6">
        <v>24</v>
      </c>
      <c r="AP6" s="6">
        <v>25</v>
      </c>
      <c r="AQ6" s="6">
        <v>26</v>
      </c>
      <c r="AR6" s="6">
        <v>27</v>
      </c>
      <c r="AS6" s="6">
        <v>28</v>
      </c>
      <c r="AT6" s="6">
        <v>29</v>
      </c>
      <c r="AU6" s="6">
        <v>30</v>
      </c>
      <c r="AV6" s="6">
        <v>31</v>
      </c>
      <c r="AW6" s="6">
        <v>32</v>
      </c>
      <c r="AX6" s="6">
        <v>33</v>
      </c>
      <c r="AY6" s="6">
        <v>34</v>
      </c>
      <c r="AZ6" s="6">
        <v>35</v>
      </c>
      <c r="BA6" s="6">
        <v>36</v>
      </c>
      <c r="BB6" s="6">
        <v>37</v>
      </c>
      <c r="BC6" s="6">
        <v>38</v>
      </c>
      <c r="BD6" s="6">
        <v>39</v>
      </c>
      <c r="BE6" s="6">
        <v>40</v>
      </c>
      <c r="BF6" s="6">
        <v>41</v>
      </c>
      <c r="BG6" s="6">
        <v>42</v>
      </c>
      <c r="BH6" s="6">
        <v>43</v>
      </c>
      <c r="BI6" s="6">
        <v>44</v>
      </c>
      <c r="BJ6" s="6">
        <v>45</v>
      </c>
      <c r="BK6" s="6">
        <v>46</v>
      </c>
      <c r="BL6" s="6">
        <v>47</v>
      </c>
      <c r="BM6" s="6">
        <v>48</v>
      </c>
      <c r="BN6" s="6">
        <v>49</v>
      </c>
      <c r="BO6" s="6">
        <v>50</v>
      </c>
    </row>
    <row r="7" spans="1:69" ht="19" customHeight="1" x14ac:dyDescent="0.35">
      <c r="A7" s="411" t="s">
        <v>138</v>
      </c>
      <c r="B7" s="411"/>
      <c r="C7" s="411"/>
      <c r="G7" s="192"/>
      <c r="H7" s="411" t="s">
        <v>139</v>
      </c>
      <c r="I7" s="411"/>
      <c r="J7" s="411"/>
      <c r="R7" s="6">
        <f t="shared" ref="R7:AW7" si="6">R5-R6</f>
        <v>2</v>
      </c>
      <c r="S7" s="6">
        <f t="shared" si="6"/>
        <v>1</v>
      </c>
      <c r="T7" s="6">
        <f t="shared" si="6"/>
        <v>0</v>
      </c>
      <c r="U7" s="6">
        <f t="shared" si="6"/>
        <v>-1</v>
      </c>
      <c r="V7" s="6">
        <f t="shared" si="6"/>
        <v>-2</v>
      </c>
      <c r="W7" s="6">
        <f t="shared" si="6"/>
        <v>-3</v>
      </c>
      <c r="X7" s="6">
        <f t="shared" si="6"/>
        <v>-4</v>
      </c>
      <c r="Y7" s="6">
        <f t="shared" si="6"/>
        <v>-5</v>
      </c>
      <c r="Z7" s="6">
        <f t="shared" si="6"/>
        <v>-6</v>
      </c>
      <c r="AA7" s="6">
        <f t="shared" si="6"/>
        <v>-7</v>
      </c>
      <c r="AB7" s="6">
        <f t="shared" si="6"/>
        <v>-8</v>
      </c>
      <c r="AC7" s="6">
        <f t="shared" si="6"/>
        <v>-9</v>
      </c>
      <c r="AD7" s="6">
        <f t="shared" si="6"/>
        <v>-10</v>
      </c>
      <c r="AE7" s="6">
        <f t="shared" si="6"/>
        <v>-11</v>
      </c>
      <c r="AF7" s="6">
        <f t="shared" si="6"/>
        <v>-12</v>
      </c>
      <c r="AG7" s="6">
        <f t="shared" si="6"/>
        <v>-13</v>
      </c>
      <c r="AH7" s="6">
        <f t="shared" si="6"/>
        <v>-14</v>
      </c>
      <c r="AI7" s="6">
        <f t="shared" si="6"/>
        <v>-15</v>
      </c>
      <c r="AJ7" s="6">
        <f t="shared" si="6"/>
        <v>-16</v>
      </c>
      <c r="AK7" s="6">
        <f t="shared" si="6"/>
        <v>-17</v>
      </c>
      <c r="AL7" s="6">
        <f t="shared" si="6"/>
        <v>-18</v>
      </c>
      <c r="AM7" s="6">
        <f t="shared" si="6"/>
        <v>-19</v>
      </c>
      <c r="AN7" s="6">
        <f t="shared" si="6"/>
        <v>-20</v>
      </c>
      <c r="AO7" s="6">
        <f t="shared" si="6"/>
        <v>-21</v>
      </c>
      <c r="AP7" s="6">
        <f t="shared" si="6"/>
        <v>-22</v>
      </c>
      <c r="AQ7" s="6">
        <f t="shared" si="6"/>
        <v>-23</v>
      </c>
      <c r="AR7" s="6">
        <f t="shared" si="6"/>
        <v>-24</v>
      </c>
      <c r="AS7" s="6">
        <f t="shared" si="6"/>
        <v>-25</v>
      </c>
      <c r="AT7" s="6">
        <f t="shared" si="6"/>
        <v>-26</v>
      </c>
      <c r="AU7" s="6">
        <f t="shared" si="6"/>
        <v>-27</v>
      </c>
      <c r="AV7" s="6">
        <f t="shared" si="6"/>
        <v>-28</v>
      </c>
      <c r="AW7" s="6">
        <f t="shared" si="6"/>
        <v>-29</v>
      </c>
      <c r="AX7" s="6">
        <f t="shared" ref="AX7:BO7" si="7">AX5-AX6</f>
        <v>-30</v>
      </c>
      <c r="AY7" s="6">
        <f t="shared" si="7"/>
        <v>-31</v>
      </c>
      <c r="AZ7" s="6">
        <f t="shared" si="7"/>
        <v>-32</v>
      </c>
      <c r="BA7" s="6">
        <f t="shared" si="7"/>
        <v>-33</v>
      </c>
      <c r="BB7" s="6">
        <f t="shared" si="7"/>
        <v>-34</v>
      </c>
      <c r="BC7" s="6">
        <f t="shared" si="7"/>
        <v>-35</v>
      </c>
      <c r="BD7" s="6">
        <f t="shared" si="7"/>
        <v>-36</v>
      </c>
      <c r="BE7" s="6">
        <f t="shared" si="7"/>
        <v>-37</v>
      </c>
      <c r="BF7" s="6">
        <f t="shared" si="7"/>
        <v>-38</v>
      </c>
      <c r="BG7" s="6">
        <f t="shared" si="7"/>
        <v>-39</v>
      </c>
      <c r="BH7" s="6">
        <f t="shared" si="7"/>
        <v>-40</v>
      </c>
      <c r="BI7" s="6">
        <f t="shared" si="7"/>
        <v>-41</v>
      </c>
      <c r="BJ7" s="6">
        <f t="shared" si="7"/>
        <v>-42</v>
      </c>
      <c r="BK7" s="6">
        <f t="shared" si="7"/>
        <v>-43</v>
      </c>
      <c r="BL7" s="6">
        <f t="shared" si="7"/>
        <v>-44</v>
      </c>
      <c r="BM7" s="6">
        <f t="shared" si="7"/>
        <v>-45</v>
      </c>
      <c r="BN7" s="6">
        <f t="shared" si="7"/>
        <v>-46</v>
      </c>
      <c r="BO7" s="6">
        <f t="shared" si="7"/>
        <v>-47</v>
      </c>
      <c r="BQ7" s="6" t="s">
        <v>21</v>
      </c>
    </row>
    <row r="8" spans="1:69" x14ac:dyDescent="0.35">
      <c r="A8" s="190" t="s">
        <v>238</v>
      </c>
      <c r="H8" s="190" t="s">
        <v>148</v>
      </c>
      <c r="R8" s="6">
        <f>IF(R7&gt;=0,COUNT($R7)+BP4,"")</f>
        <v>3</v>
      </c>
      <c r="S8" s="6">
        <f>IF(S7&gt;=0,COUNT($R7:S7)+$BP4,"")</f>
        <v>4</v>
      </c>
      <c r="T8" s="6">
        <f>IF(T7&gt;=0,COUNT($R7:T7)+$BP4,"")</f>
        <v>5</v>
      </c>
      <c r="U8" s="6" t="str">
        <f>IF(U7&gt;=0,COUNT($R7:U7)+$BP4,"")</f>
        <v/>
      </c>
      <c r="V8" s="6" t="str">
        <f>IF(V7&gt;=0,COUNT($R7:V7)+$BP4,"")</f>
        <v/>
      </c>
      <c r="W8" s="6" t="str">
        <f>IF(W7&gt;=0,COUNT($R7:W7)+$BP4,"")</f>
        <v/>
      </c>
      <c r="X8" s="6" t="str">
        <f>IF(X7&gt;=0,COUNT($R7:X7)+$BP4,"")</f>
        <v/>
      </c>
      <c r="Y8" s="6" t="str">
        <f>IF(Y7&gt;=0,COUNT($R7:Y7)+$BP4,"")</f>
        <v/>
      </c>
      <c r="Z8" s="6" t="str">
        <f>IF(Z7&gt;=0,COUNT($R7:Z7)+$BP4,"")</f>
        <v/>
      </c>
      <c r="AA8" s="6" t="str">
        <f>IF(AA7&gt;=0,COUNT($R7:AA7)+$BP4,"")</f>
        <v/>
      </c>
      <c r="AB8" s="6" t="str">
        <f>IF(AB7&gt;=0,COUNT($R7:AB7)+$BP4,"")</f>
        <v/>
      </c>
      <c r="AC8" s="6" t="str">
        <f>IF(AC7&gt;=0,COUNT($R7:AC7)+$BP4,"")</f>
        <v/>
      </c>
      <c r="AD8" s="6" t="str">
        <f>IF(AD7&gt;=0,COUNT($R7:AD7)+$BP4,"")</f>
        <v/>
      </c>
      <c r="AE8" s="6" t="str">
        <f>IF(AE7&gt;=0,COUNT($R7:AE7)+$BP4,"")</f>
        <v/>
      </c>
      <c r="AF8" s="6" t="str">
        <f>IF(AF7&gt;=0,COUNT($R7:AF7)+$BP4,"")</f>
        <v/>
      </c>
      <c r="AG8" s="6" t="str">
        <f>IF(AG7&gt;=0,COUNT($R7:AG7)+$BP4,"")</f>
        <v/>
      </c>
      <c r="AH8" s="6" t="str">
        <f>IF(AH7&gt;=0,COUNT($R7:AH7)+$BP4,"")</f>
        <v/>
      </c>
      <c r="AI8" s="6" t="str">
        <f>IF(AI7&gt;=0,COUNT($R7:AI7)+$BP4,"")</f>
        <v/>
      </c>
      <c r="AJ8" s="6" t="str">
        <f>IF(AJ7&gt;=0,COUNT($R7:AJ7)+$BP4,"")</f>
        <v/>
      </c>
      <c r="AK8" s="6" t="str">
        <f>IF(AK7&gt;=0,COUNT($R7:AK7)+$BP4,"")</f>
        <v/>
      </c>
      <c r="AL8" s="6" t="str">
        <f>IF(AL7&gt;=0,COUNT($R7:AL7)+$BP4,"")</f>
        <v/>
      </c>
      <c r="AM8" s="6" t="str">
        <f>IF(AM7&gt;=0,COUNT($R7:AM7)+$BP4,"")</f>
        <v/>
      </c>
      <c r="AN8" s="6" t="str">
        <f>IF(AN7&gt;=0,COUNT($R7:AN7)+$BP4,"")</f>
        <v/>
      </c>
      <c r="AO8" s="6" t="str">
        <f>IF(AO7&gt;=0,COUNT($R7:AO7)+$BP4,"")</f>
        <v/>
      </c>
      <c r="AP8" s="6" t="str">
        <f>IF(AP7&gt;=0,COUNT($R7:AP7)+$BP4,"")</f>
        <v/>
      </c>
      <c r="AQ8" s="6" t="str">
        <f>IF(AQ7&gt;=0,COUNT($R7:AQ7)+$BP4,"")</f>
        <v/>
      </c>
      <c r="AR8" s="6" t="str">
        <f>IF(AR7&gt;=0,COUNT($R7:AR7)+$BP4,"")</f>
        <v/>
      </c>
      <c r="AS8" s="6" t="str">
        <f>IF(AS7&gt;=0,COUNT($R7:AS7)+$BP4,"")</f>
        <v/>
      </c>
      <c r="AT8" s="6" t="str">
        <f>IF(AT7&gt;=0,COUNT($R7:AT7)+$BP4,"")</f>
        <v/>
      </c>
      <c r="AU8" s="6" t="str">
        <f>IF(AU7&gt;=0,COUNT($R7:AU7)+$BP4,"")</f>
        <v/>
      </c>
      <c r="AV8" s="6" t="str">
        <f>IF(AV7&gt;=0,COUNT($R7:AV7)+$BP4,"")</f>
        <v/>
      </c>
      <c r="AW8" s="6" t="str">
        <f>IF(AW7&gt;=0,COUNT($R7:AW7)+$BP4,"")</f>
        <v/>
      </c>
      <c r="AX8" s="6" t="str">
        <f>IF(AX7&gt;=0,COUNT($R7:AX7)+$BP4,"")</f>
        <v/>
      </c>
      <c r="AY8" s="6" t="str">
        <f>IF(AY7&gt;=0,COUNT($R7:AY7)+$BP4,"")</f>
        <v/>
      </c>
      <c r="AZ8" s="6" t="str">
        <f>IF(AZ7&gt;=0,COUNT($R7:AZ7)+$BP4,"")</f>
        <v/>
      </c>
      <c r="BA8" s="6" t="str">
        <f>IF(BA7&gt;=0,COUNT($R7:BA7)+$BP4,"")</f>
        <v/>
      </c>
      <c r="BB8" s="6" t="str">
        <f>IF(BB7&gt;=0,COUNT($R7:BB7)+$BP4,"")</f>
        <v/>
      </c>
      <c r="BC8" s="6" t="str">
        <f>IF(BC7&gt;=0,COUNT($R7:BC7)+$BP4,"")</f>
        <v/>
      </c>
      <c r="BD8" s="6" t="str">
        <f>IF(BD7&gt;=0,COUNT($R7:BD7)+$BP4,"")</f>
        <v/>
      </c>
      <c r="BE8" s="6" t="str">
        <f>IF(BE7&gt;=0,COUNT($R7:BE7)+$BP4,"")</f>
        <v/>
      </c>
      <c r="BF8" s="6" t="str">
        <f>IF(BF7&gt;=0,COUNT($R7:BF7)+$BP4,"")</f>
        <v/>
      </c>
      <c r="BG8" s="6" t="str">
        <f>IF(BG7&gt;=0,COUNT($R7:BG7)+$BP4,"")</f>
        <v/>
      </c>
      <c r="BH8" s="6" t="str">
        <f>IF(BH7&gt;=0,COUNT($R7:BH7)+$BP4,"")</f>
        <v/>
      </c>
      <c r="BI8" s="6" t="str">
        <f>IF(BI7&gt;=0,COUNT($R7:BI7)+$BP4,"")</f>
        <v/>
      </c>
      <c r="BJ8" s="6" t="str">
        <f>IF(BJ7&gt;=0,COUNT($R7:BJ7)+$BP4,"")</f>
        <v/>
      </c>
      <c r="BK8" s="6" t="str">
        <f>IF(BK7&gt;=0,COUNT($R7:BK7)+$BP4,"")</f>
        <v/>
      </c>
      <c r="BL8" s="6" t="str">
        <f>IF(BL7&gt;=0,COUNT($R7:BL7)+$BP4,"")</f>
        <v/>
      </c>
      <c r="BM8" s="6" t="str">
        <f>IF(BM7&gt;=0,COUNT($R7:BM7)+$BP4,"")</f>
        <v/>
      </c>
      <c r="BN8" s="6" t="str">
        <f>IF(BN7&gt;=0,COUNT($R7:BN7)+$BP4,"")</f>
        <v/>
      </c>
      <c r="BO8" s="6" t="str">
        <f>IF(BO7&gt;=0,COUNT($R7:BO7)+$BP4,"")</f>
        <v/>
      </c>
      <c r="BP8" s="6">
        <f>COUNT(R8:BO8)+BP4</f>
        <v>5</v>
      </c>
      <c r="BQ8" s="276" t="str">
        <f>R8&amp;BQ7&amp;S8&amp;BQ7&amp;T8&amp;BQ7&amp;U8&amp;BQ7&amp;V8&amp;BQ7&amp;W8&amp;BQ7&amp;X8&amp;BQ7&amp;Y8&amp;BQ7&amp;Z8&amp;BQ7&amp;AA8&amp;BQ7&amp;AB8&amp;BQ7&amp;AC8&amp;BQ7&amp;AD8&amp;BQ7&amp;AE8&amp;BQ7&amp;AF8&amp;BQ7&amp;AG8&amp;BQ7&amp;AH8&amp;BQ7&amp;AI8&amp;BQ7&amp;AJ8&amp;BQ7&amp;AK8&amp;BQ7&amp;AL8&amp;BQ7&amp;AM8&amp;BQ7&amp;AN8&amp;BQ7&amp;AO8&amp;BQ7&amp;AP8&amp;BQ7&amp;AQ8&amp;BQ7&amp;AR8&amp;BQ7&amp;AS8&amp;BQ7&amp;AT8&amp;BQ7&amp;AU8&amp;BQ7&amp;AV8&amp;BQ7&amp;AW8&amp;BQ7&amp;AX8&amp;BQ7&amp;AY8&amp;BQ7&amp;AZ8&amp;BQ7&amp;BA8&amp;BQ7&amp;BB8&amp;BQ7&amp;BC8&amp;BQ7&amp;BD8&amp;BQ7&amp;BE8&amp;BQ7&amp;BF8&amp;BQ7&amp;BG8&amp;BQ7&amp;BH8&amp;BQ7&amp;BI8&amp;BQ7&amp;BJ8&amp;BQ7&amp;BK8&amp;BQ7&amp;BL8&amp;BQ7&amp;BM8&amp;BQ7&amp;BN8&amp;BQ7&amp;BO8</f>
        <v xml:space="preserve">3  4  5                                                                                              </v>
      </c>
    </row>
    <row r="9" spans="1:69" x14ac:dyDescent="0.35">
      <c r="A9" s="182" t="s">
        <v>239</v>
      </c>
      <c r="H9" s="190" t="s">
        <v>149</v>
      </c>
      <c r="R9" s="275">
        <f>IF('Print-TOS'!AU16="Y",'Encode Data'!G13,'Encode Data'!E19)</f>
        <v>3</v>
      </c>
      <c r="S9" s="6">
        <f t="shared" ref="S9:AX9" si="8">R9</f>
        <v>3</v>
      </c>
      <c r="T9" s="6">
        <f t="shared" si="8"/>
        <v>3</v>
      </c>
      <c r="U9" s="6">
        <f t="shared" si="8"/>
        <v>3</v>
      </c>
      <c r="V9" s="6">
        <f t="shared" si="8"/>
        <v>3</v>
      </c>
      <c r="W9" s="6">
        <f t="shared" si="8"/>
        <v>3</v>
      </c>
      <c r="X9" s="6">
        <f t="shared" si="8"/>
        <v>3</v>
      </c>
      <c r="Y9" s="6">
        <f t="shared" si="8"/>
        <v>3</v>
      </c>
      <c r="Z9" s="6">
        <f t="shared" si="8"/>
        <v>3</v>
      </c>
      <c r="AA9" s="6">
        <f t="shared" si="8"/>
        <v>3</v>
      </c>
      <c r="AB9" s="6">
        <f t="shared" si="8"/>
        <v>3</v>
      </c>
      <c r="AC9" s="6">
        <f t="shared" si="8"/>
        <v>3</v>
      </c>
      <c r="AD9" s="6">
        <f t="shared" si="8"/>
        <v>3</v>
      </c>
      <c r="AE9" s="6">
        <f t="shared" si="8"/>
        <v>3</v>
      </c>
      <c r="AF9" s="6">
        <f t="shared" si="8"/>
        <v>3</v>
      </c>
      <c r="AG9" s="6">
        <f t="shared" si="8"/>
        <v>3</v>
      </c>
      <c r="AH9" s="6">
        <f t="shared" si="8"/>
        <v>3</v>
      </c>
      <c r="AI9" s="6">
        <f t="shared" si="8"/>
        <v>3</v>
      </c>
      <c r="AJ9" s="6">
        <f t="shared" si="8"/>
        <v>3</v>
      </c>
      <c r="AK9" s="6">
        <f t="shared" si="8"/>
        <v>3</v>
      </c>
      <c r="AL9" s="6">
        <f t="shared" si="8"/>
        <v>3</v>
      </c>
      <c r="AM9" s="6">
        <f t="shared" si="8"/>
        <v>3</v>
      </c>
      <c r="AN9" s="6">
        <f t="shared" si="8"/>
        <v>3</v>
      </c>
      <c r="AO9" s="6">
        <f t="shared" si="8"/>
        <v>3</v>
      </c>
      <c r="AP9" s="6">
        <f t="shared" si="8"/>
        <v>3</v>
      </c>
      <c r="AQ9" s="6">
        <f t="shared" si="8"/>
        <v>3</v>
      </c>
      <c r="AR9" s="6">
        <f t="shared" si="8"/>
        <v>3</v>
      </c>
      <c r="AS9" s="6">
        <f t="shared" si="8"/>
        <v>3</v>
      </c>
      <c r="AT9" s="6">
        <f t="shared" si="8"/>
        <v>3</v>
      </c>
      <c r="AU9" s="6">
        <f t="shared" si="8"/>
        <v>3</v>
      </c>
      <c r="AV9" s="6">
        <f t="shared" si="8"/>
        <v>3</v>
      </c>
      <c r="AW9" s="6">
        <f t="shared" si="8"/>
        <v>3</v>
      </c>
      <c r="AX9" s="6">
        <f t="shared" si="8"/>
        <v>3</v>
      </c>
      <c r="AY9" s="6">
        <f t="shared" ref="AY9:BO9" si="9">AX9</f>
        <v>3</v>
      </c>
      <c r="AZ9" s="6">
        <f t="shared" si="9"/>
        <v>3</v>
      </c>
      <c r="BA9" s="6">
        <f t="shared" si="9"/>
        <v>3</v>
      </c>
      <c r="BB9" s="6">
        <f t="shared" si="9"/>
        <v>3</v>
      </c>
      <c r="BC9" s="6">
        <f t="shared" si="9"/>
        <v>3</v>
      </c>
      <c r="BD9" s="6">
        <f t="shared" si="9"/>
        <v>3</v>
      </c>
      <c r="BE9" s="6">
        <f t="shared" si="9"/>
        <v>3</v>
      </c>
      <c r="BF9" s="6">
        <f t="shared" si="9"/>
        <v>3</v>
      </c>
      <c r="BG9" s="6">
        <f t="shared" si="9"/>
        <v>3</v>
      </c>
      <c r="BH9" s="6">
        <f t="shared" si="9"/>
        <v>3</v>
      </c>
      <c r="BI9" s="6">
        <f t="shared" si="9"/>
        <v>3</v>
      </c>
      <c r="BJ9" s="6">
        <f t="shared" si="9"/>
        <v>3</v>
      </c>
      <c r="BK9" s="6">
        <f t="shared" si="9"/>
        <v>3</v>
      </c>
      <c r="BL9" s="6">
        <f t="shared" si="9"/>
        <v>3</v>
      </c>
      <c r="BM9" s="6">
        <f t="shared" si="9"/>
        <v>3</v>
      </c>
      <c r="BN9" s="6">
        <f t="shared" si="9"/>
        <v>3</v>
      </c>
      <c r="BO9" s="6">
        <f t="shared" si="9"/>
        <v>3</v>
      </c>
    </row>
    <row r="10" spans="1:69" x14ac:dyDescent="0.35">
      <c r="A10" s="190" t="s">
        <v>140</v>
      </c>
      <c r="H10" s="190" t="s">
        <v>150</v>
      </c>
      <c r="R10" s="6">
        <v>1</v>
      </c>
      <c r="S10" s="6">
        <v>2</v>
      </c>
      <c r="T10" s="6">
        <v>3</v>
      </c>
      <c r="U10" s="6">
        <v>4</v>
      </c>
      <c r="V10" s="6">
        <v>5</v>
      </c>
      <c r="W10" s="6">
        <v>6</v>
      </c>
      <c r="X10" s="6">
        <v>7</v>
      </c>
      <c r="Y10" s="6">
        <v>8</v>
      </c>
      <c r="Z10" s="6">
        <v>9</v>
      </c>
      <c r="AA10" s="6">
        <v>10</v>
      </c>
      <c r="AB10" s="6">
        <v>11</v>
      </c>
      <c r="AC10" s="6">
        <v>12</v>
      </c>
      <c r="AD10" s="6">
        <v>13</v>
      </c>
      <c r="AE10" s="6">
        <v>14</v>
      </c>
      <c r="AF10" s="6">
        <v>15</v>
      </c>
      <c r="AG10" s="6">
        <v>16</v>
      </c>
      <c r="AH10" s="6">
        <v>17</v>
      </c>
      <c r="AI10" s="6">
        <v>18</v>
      </c>
      <c r="AJ10" s="6">
        <v>19</v>
      </c>
      <c r="AK10" s="6">
        <v>20</v>
      </c>
      <c r="AL10" s="6">
        <v>21</v>
      </c>
      <c r="AM10" s="6">
        <v>22</v>
      </c>
      <c r="AN10" s="6">
        <v>23</v>
      </c>
      <c r="AO10" s="6">
        <v>24</v>
      </c>
      <c r="AP10" s="6">
        <v>25</v>
      </c>
      <c r="AQ10" s="6">
        <v>26</v>
      </c>
      <c r="AR10" s="6">
        <v>27</v>
      </c>
      <c r="AS10" s="6">
        <v>28</v>
      </c>
      <c r="AT10" s="6">
        <v>29</v>
      </c>
      <c r="AU10" s="6">
        <v>30</v>
      </c>
      <c r="AV10" s="6">
        <v>31</v>
      </c>
      <c r="AW10" s="6">
        <v>32</v>
      </c>
      <c r="AX10" s="6">
        <v>33</v>
      </c>
      <c r="AY10" s="6">
        <v>34</v>
      </c>
      <c r="AZ10" s="6">
        <v>35</v>
      </c>
      <c r="BA10" s="6">
        <v>36</v>
      </c>
      <c r="BB10" s="6">
        <v>37</v>
      </c>
      <c r="BC10" s="6">
        <v>38</v>
      </c>
      <c r="BD10" s="6">
        <v>39</v>
      </c>
      <c r="BE10" s="6">
        <v>40</v>
      </c>
      <c r="BF10" s="6">
        <v>41</v>
      </c>
      <c r="BG10" s="6">
        <v>42</v>
      </c>
      <c r="BH10" s="6">
        <v>43</v>
      </c>
      <c r="BI10" s="6">
        <v>44</v>
      </c>
      <c r="BJ10" s="6">
        <v>45</v>
      </c>
      <c r="BK10" s="6">
        <v>46</v>
      </c>
      <c r="BL10" s="6">
        <v>47</v>
      </c>
      <c r="BM10" s="6">
        <v>48</v>
      </c>
      <c r="BN10" s="6">
        <v>49</v>
      </c>
      <c r="BO10" s="6">
        <v>50</v>
      </c>
    </row>
    <row r="11" spans="1:69" x14ac:dyDescent="0.35">
      <c r="A11" s="190" t="s">
        <v>141</v>
      </c>
      <c r="H11" s="190" t="s">
        <v>151</v>
      </c>
      <c r="R11" s="6">
        <f t="shared" ref="R11:AW11" si="10">R9-R10</f>
        <v>2</v>
      </c>
      <c r="S11" s="6">
        <f t="shared" si="10"/>
        <v>1</v>
      </c>
      <c r="T11" s="6">
        <f t="shared" si="10"/>
        <v>0</v>
      </c>
      <c r="U11" s="6">
        <f t="shared" si="10"/>
        <v>-1</v>
      </c>
      <c r="V11" s="6">
        <f t="shared" si="10"/>
        <v>-2</v>
      </c>
      <c r="W11" s="6">
        <f t="shared" si="10"/>
        <v>-3</v>
      </c>
      <c r="X11" s="6">
        <f t="shared" si="10"/>
        <v>-4</v>
      </c>
      <c r="Y11" s="6">
        <f t="shared" si="10"/>
        <v>-5</v>
      </c>
      <c r="Z11" s="6">
        <f t="shared" si="10"/>
        <v>-6</v>
      </c>
      <c r="AA11" s="6">
        <f t="shared" si="10"/>
        <v>-7</v>
      </c>
      <c r="AB11" s="6">
        <f t="shared" si="10"/>
        <v>-8</v>
      </c>
      <c r="AC11" s="6">
        <f t="shared" si="10"/>
        <v>-9</v>
      </c>
      <c r="AD11" s="6">
        <f t="shared" si="10"/>
        <v>-10</v>
      </c>
      <c r="AE11" s="6">
        <f t="shared" si="10"/>
        <v>-11</v>
      </c>
      <c r="AF11" s="6">
        <f t="shared" si="10"/>
        <v>-12</v>
      </c>
      <c r="AG11" s="6">
        <f t="shared" si="10"/>
        <v>-13</v>
      </c>
      <c r="AH11" s="6">
        <f t="shared" si="10"/>
        <v>-14</v>
      </c>
      <c r="AI11" s="6">
        <f t="shared" si="10"/>
        <v>-15</v>
      </c>
      <c r="AJ11" s="6">
        <f t="shared" si="10"/>
        <v>-16</v>
      </c>
      <c r="AK11" s="6">
        <f t="shared" si="10"/>
        <v>-17</v>
      </c>
      <c r="AL11" s="6">
        <f t="shared" si="10"/>
        <v>-18</v>
      </c>
      <c r="AM11" s="6">
        <f t="shared" si="10"/>
        <v>-19</v>
      </c>
      <c r="AN11" s="6">
        <f t="shared" si="10"/>
        <v>-20</v>
      </c>
      <c r="AO11" s="6">
        <f t="shared" si="10"/>
        <v>-21</v>
      </c>
      <c r="AP11" s="6">
        <f t="shared" si="10"/>
        <v>-22</v>
      </c>
      <c r="AQ11" s="6">
        <f t="shared" si="10"/>
        <v>-23</v>
      </c>
      <c r="AR11" s="6">
        <f t="shared" si="10"/>
        <v>-24</v>
      </c>
      <c r="AS11" s="6">
        <f t="shared" si="10"/>
        <v>-25</v>
      </c>
      <c r="AT11" s="6">
        <f t="shared" si="10"/>
        <v>-26</v>
      </c>
      <c r="AU11" s="6">
        <f t="shared" si="10"/>
        <v>-27</v>
      </c>
      <c r="AV11" s="6">
        <f t="shared" si="10"/>
        <v>-28</v>
      </c>
      <c r="AW11" s="6">
        <f t="shared" si="10"/>
        <v>-29</v>
      </c>
      <c r="AX11" s="6">
        <f t="shared" ref="AX11:BO11" si="11">AX9-AX10</f>
        <v>-30</v>
      </c>
      <c r="AY11" s="6">
        <f t="shared" si="11"/>
        <v>-31</v>
      </c>
      <c r="AZ11" s="6">
        <f t="shared" si="11"/>
        <v>-32</v>
      </c>
      <c r="BA11" s="6">
        <f t="shared" si="11"/>
        <v>-33</v>
      </c>
      <c r="BB11" s="6">
        <f t="shared" si="11"/>
        <v>-34</v>
      </c>
      <c r="BC11" s="6">
        <f t="shared" si="11"/>
        <v>-35</v>
      </c>
      <c r="BD11" s="6">
        <f t="shared" si="11"/>
        <v>-36</v>
      </c>
      <c r="BE11" s="6">
        <f t="shared" si="11"/>
        <v>-37</v>
      </c>
      <c r="BF11" s="6">
        <f t="shared" si="11"/>
        <v>-38</v>
      </c>
      <c r="BG11" s="6">
        <f t="shared" si="11"/>
        <v>-39</v>
      </c>
      <c r="BH11" s="6">
        <f t="shared" si="11"/>
        <v>-40</v>
      </c>
      <c r="BI11" s="6">
        <f t="shared" si="11"/>
        <v>-41</v>
      </c>
      <c r="BJ11" s="6">
        <f t="shared" si="11"/>
        <v>-42</v>
      </c>
      <c r="BK11" s="6">
        <f t="shared" si="11"/>
        <v>-43</v>
      </c>
      <c r="BL11" s="6">
        <f t="shared" si="11"/>
        <v>-44</v>
      </c>
      <c r="BM11" s="6">
        <f t="shared" si="11"/>
        <v>-45</v>
      </c>
      <c r="BN11" s="6">
        <f t="shared" si="11"/>
        <v>-46</v>
      </c>
      <c r="BO11" s="6">
        <f t="shared" si="11"/>
        <v>-47</v>
      </c>
      <c r="BQ11" s="6" t="s">
        <v>21</v>
      </c>
    </row>
    <row r="12" spans="1:69" x14ac:dyDescent="0.35">
      <c r="A12" s="190" t="s">
        <v>142</v>
      </c>
      <c r="H12" s="190" t="s">
        <v>152</v>
      </c>
      <c r="R12" s="6">
        <f>IF(R11&gt;=0,COUNT($R11)+BP8,"")</f>
        <v>6</v>
      </c>
      <c r="S12" s="6">
        <f>IF(S11&gt;=0,COUNT($R11:S11)+$BP8,"")</f>
        <v>7</v>
      </c>
      <c r="T12" s="6">
        <f>IF(T11&gt;=0,COUNT($R11:T11)+$BP8,"")</f>
        <v>8</v>
      </c>
      <c r="U12" s="6" t="str">
        <f>IF(U11&gt;=0,COUNT($R11:U11)+$BP8,"")</f>
        <v/>
      </c>
      <c r="V12" s="6" t="str">
        <f>IF(V11&gt;=0,COUNT($R11:V11)+$BP8,"")</f>
        <v/>
      </c>
      <c r="W12" s="6" t="str">
        <f>IF(W11&gt;=0,COUNT($R11:W11)+$BP8,"")</f>
        <v/>
      </c>
      <c r="X12" s="6" t="str">
        <f>IF(X11&gt;=0,COUNT($R11:X11)+$BP8,"")</f>
        <v/>
      </c>
      <c r="Y12" s="6" t="str">
        <f>IF(Y11&gt;=0,COUNT($R11:Y11)+$BP8,"")</f>
        <v/>
      </c>
      <c r="Z12" s="6" t="str">
        <f>IF(Z11&gt;=0,COUNT($R11:Z11)+$BP8,"")</f>
        <v/>
      </c>
      <c r="AA12" s="6" t="str">
        <f>IF(AA11&gt;=0,COUNT($R11:AA11)+$BP8,"")</f>
        <v/>
      </c>
      <c r="AB12" s="6" t="str">
        <f>IF(AB11&gt;=0,COUNT($R11:AB11)+$BP8,"")</f>
        <v/>
      </c>
      <c r="AC12" s="6" t="str">
        <f>IF(AC11&gt;=0,COUNT($R11:AC11)+$BP8,"")</f>
        <v/>
      </c>
      <c r="AD12" s="6" t="str">
        <f>IF(AD11&gt;=0,COUNT($R11:AD11)+$BP8,"")</f>
        <v/>
      </c>
      <c r="AE12" s="6" t="str">
        <f>IF(AE11&gt;=0,COUNT($R11:AE11)+$BP8,"")</f>
        <v/>
      </c>
      <c r="AF12" s="6" t="str">
        <f>IF(AF11&gt;=0,COUNT($R11:AF11)+$BP8,"")</f>
        <v/>
      </c>
      <c r="AG12" s="6" t="str">
        <f>IF(AG11&gt;=0,COUNT($R11:AG11)+$BP8,"")</f>
        <v/>
      </c>
      <c r="AH12" s="6" t="str">
        <f>IF(AH11&gt;=0,COUNT($R11:AH11)+$BP8,"")</f>
        <v/>
      </c>
      <c r="AI12" s="6" t="str">
        <f>IF(AI11&gt;=0,COUNT($R11:AI11)+$BP8,"")</f>
        <v/>
      </c>
      <c r="AJ12" s="6" t="str">
        <f>IF(AJ11&gt;=0,COUNT($R11:AJ11)+$BP8,"")</f>
        <v/>
      </c>
      <c r="AK12" s="6" t="str">
        <f>IF(AK11&gt;=0,COUNT($R11:AK11)+$BP8,"")</f>
        <v/>
      </c>
      <c r="AL12" s="6" t="str">
        <f>IF(AL11&gt;=0,COUNT($R11:AL11)+$BP8,"")</f>
        <v/>
      </c>
      <c r="AM12" s="6" t="str">
        <f>IF(AM11&gt;=0,COUNT($R11:AM11)+$BP8,"")</f>
        <v/>
      </c>
      <c r="AN12" s="6" t="str">
        <f>IF(AN11&gt;=0,COUNT($R11:AN11)+$BP8,"")</f>
        <v/>
      </c>
      <c r="AO12" s="6" t="str">
        <f>IF(AO11&gt;=0,COUNT($R11:AO11)+$BP8,"")</f>
        <v/>
      </c>
      <c r="AP12" s="6" t="str">
        <f>IF(AP11&gt;=0,COUNT($R11:AP11)+$BP8,"")</f>
        <v/>
      </c>
      <c r="AQ12" s="6" t="str">
        <f>IF(AQ11&gt;=0,COUNT($R11:AQ11)+$BP8,"")</f>
        <v/>
      </c>
      <c r="AR12" s="6" t="str">
        <f>IF(AR11&gt;=0,COUNT($R11:AR11)+$BP8,"")</f>
        <v/>
      </c>
      <c r="AS12" s="6" t="str">
        <f>IF(AS11&gt;=0,COUNT($R11:AS11)+$BP8,"")</f>
        <v/>
      </c>
      <c r="AT12" s="6" t="str">
        <f>IF(AT11&gt;=0,COUNT($R11:AT11)+$BP8,"")</f>
        <v/>
      </c>
      <c r="AU12" s="6" t="str">
        <f>IF(AU11&gt;=0,COUNT($R11:AU11)+$BP8,"")</f>
        <v/>
      </c>
      <c r="AV12" s="6" t="str">
        <f>IF(AV11&gt;=0,COUNT($R11:AV11)+$BP8,"")</f>
        <v/>
      </c>
      <c r="AW12" s="6" t="str">
        <f>IF(AW11&gt;=0,COUNT($R11:AW11)+$BP8,"")</f>
        <v/>
      </c>
      <c r="AX12" s="6" t="str">
        <f>IF(AX11&gt;=0,COUNT($R11:AX11)+$BP8,"")</f>
        <v/>
      </c>
      <c r="AY12" s="6" t="str">
        <f>IF(AY11&gt;=0,COUNT($R11:AY11)+$BP8,"")</f>
        <v/>
      </c>
      <c r="AZ12" s="6" t="str">
        <f>IF(AZ11&gt;=0,COUNT($R11:AZ11)+$BP8,"")</f>
        <v/>
      </c>
      <c r="BA12" s="6" t="str">
        <f>IF(BA11&gt;=0,COUNT($R11:BA11)+$BP8,"")</f>
        <v/>
      </c>
      <c r="BB12" s="6" t="str">
        <f>IF(BB11&gt;=0,COUNT($R11:BB11)+$BP8,"")</f>
        <v/>
      </c>
      <c r="BC12" s="6" t="str">
        <f>IF(BC11&gt;=0,COUNT($R11:BC11)+$BP8,"")</f>
        <v/>
      </c>
      <c r="BD12" s="6" t="str">
        <f>IF(BD11&gt;=0,COUNT($R11:BD11)+$BP8,"")</f>
        <v/>
      </c>
      <c r="BE12" s="6" t="str">
        <f>IF(BE11&gt;=0,COUNT($R11:BE11)+$BP8,"")</f>
        <v/>
      </c>
      <c r="BF12" s="6" t="str">
        <f>IF(BF11&gt;=0,COUNT($R11:BF11)+$BP8,"")</f>
        <v/>
      </c>
      <c r="BG12" s="6" t="str">
        <f>IF(BG11&gt;=0,COUNT($R11:BG11)+$BP8,"")</f>
        <v/>
      </c>
      <c r="BH12" s="6" t="str">
        <f>IF(BH11&gt;=0,COUNT($R11:BH11)+$BP8,"")</f>
        <v/>
      </c>
      <c r="BI12" s="6" t="str">
        <f>IF(BI11&gt;=0,COUNT($R11:BI11)+$BP8,"")</f>
        <v/>
      </c>
      <c r="BJ12" s="6" t="str">
        <f>IF(BJ11&gt;=0,COUNT($R11:BJ11)+$BP8,"")</f>
        <v/>
      </c>
      <c r="BK12" s="6" t="str">
        <f>IF(BK11&gt;=0,COUNT($R11:BK11)+$BP8,"")</f>
        <v/>
      </c>
      <c r="BL12" s="6" t="str">
        <f>IF(BL11&gt;=0,COUNT($R11:BL11)+$BP8,"")</f>
        <v/>
      </c>
      <c r="BM12" s="6" t="str">
        <f>IF(BM11&gt;=0,COUNT($R11:BM11)+$BP8,"")</f>
        <v/>
      </c>
      <c r="BN12" s="6" t="str">
        <f>IF(BN11&gt;=0,COUNT($R11:BN11)+$BP8,"")</f>
        <v/>
      </c>
      <c r="BO12" s="6" t="str">
        <f>IF(BO11&gt;=0,COUNT($R11:BO11)+$BP8,"")</f>
        <v/>
      </c>
      <c r="BP12" s="6">
        <f>COUNT(R12:BO12)+BP8</f>
        <v>8</v>
      </c>
      <c r="BQ12" s="276" t="str">
        <f>R12&amp;BQ11&amp;S12&amp;BQ11&amp;T12&amp;BQ11&amp;U12&amp;BQ11&amp;V12&amp;BQ11&amp;W12&amp;BQ11&amp;X12&amp;BQ11&amp;Y12&amp;BQ11&amp;Z12&amp;BQ11&amp;AA12&amp;BQ11&amp;AB12&amp;BQ11&amp;AC12&amp;BQ11&amp;AD12&amp;BQ11&amp;AE12&amp;BQ11&amp;AF12&amp;BQ11&amp;AG12&amp;BQ11&amp;AH12&amp;BQ11&amp;AI12&amp;BQ11&amp;AJ12&amp;BQ11&amp;AK12&amp;BQ11&amp;AL12&amp;BQ11&amp;AM12&amp;BQ11&amp;AN12&amp;BQ11&amp;AO12&amp;BQ11&amp;AP12&amp;BQ11&amp;AQ12&amp;BQ11&amp;AR12&amp;BQ11&amp;AS12&amp;BQ11&amp;AT12&amp;BQ11&amp;AU12&amp;BQ11&amp;AV12&amp;BQ11&amp;AW12&amp;BQ11&amp;AX12&amp;BQ11&amp;AY12&amp;BQ11&amp;AZ12&amp;BQ11&amp;BA12&amp;BQ11&amp;BB12&amp;BQ11&amp;BC12&amp;BQ11&amp;BD12&amp;BQ11&amp;BE12&amp;BQ11&amp;BF12&amp;BQ11&amp;BG12&amp;BQ11&amp;BH12&amp;BQ11&amp;BI12&amp;BQ11&amp;BJ12&amp;BQ11&amp;BK12&amp;BQ11&amp;BL12&amp;BQ11&amp;BM12&amp;BQ11&amp;BN12&amp;BQ11&amp;BO12</f>
        <v xml:space="preserve">6  7  8                                                                                              </v>
      </c>
    </row>
    <row r="13" spans="1:69" x14ac:dyDescent="0.35">
      <c r="A13" s="190" t="s">
        <v>143</v>
      </c>
      <c r="H13" s="190" t="s">
        <v>153</v>
      </c>
      <c r="R13" s="275">
        <f>IF('Print-TOS'!AU16="Y",'Encode Data'!H13,'Encode Data'!E22)</f>
        <v>3</v>
      </c>
      <c r="S13" s="6">
        <f t="shared" ref="S13:AX13" si="12">R13</f>
        <v>3</v>
      </c>
      <c r="T13" s="6">
        <f t="shared" si="12"/>
        <v>3</v>
      </c>
      <c r="U13" s="6">
        <f t="shared" si="12"/>
        <v>3</v>
      </c>
      <c r="V13" s="6">
        <f t="shared" si="12"/>
        <v>3</v>
      </c>
      <c r="W13" s="6">
        <f t="shared" si="12"/>
        <v>3</v>
      </c>
      <c r="X13" s="6">
        <f t="shared" si="12"/>
        <v>3</v>
      </c>
      <c r="Y13" s="6">
        <f t="shared" si="12"/>
        <v>3</v>
      </c>
      <c r="Z13" s="6">
        <f t="shared" si="12"/>
        <v>3</v>
      </c>
      <c r="AA13" s="6">
        <f t="shared" si="12"/>
        <v>3</v>
      </c>
      <c r="AB13" s="6">
        <f t="shared" si="12"/>
        <v>3</v>
      </c>
      <c r="AC13" s="6">
        <f t="shared" si="12"/>
        <v>3</v>
      </c>
      <c r="AD13" s="6">
        <f t="shared" si="12"/>
        <v>3</v>
      </c>
      <c r="AE13" s="6">
        <f t="shared" si="12"/>
        <v>3</v>
      </c>
      <c r="AF13" s="6">
        <f t="shared" si="12"/>
        <v>3</v>
      </c>
      <c r="AG13" s="6">
        <f t="shared" si="12"/>
        <v>3</v>
      </c>
      <c r="AH13" s="6">
        <f t="shared" si="12"/>
        <v>3</v>
      </c>
      <c r="AI13" s="6">
        <f t="shared" si="12"/>
        <v>3</v>
      </c>
      <c r="AJ13" s="6">
        <f t="shared" si="12"/>
        <v>3</v>
      </c>
      <c r="AK13" s="6">
        <f t="shared" si="12"/>
        <v>3</v>
      </c>
      <c r="AL13" s="6">
        <f t="shared" si="12"/>
        <v>3</v>
      </c>
      <c r="AM13" s="6">
        <f t="shared" si="12"/>
        <v>3</v>
      </c>
      <c r="AN13" s="6">
        <f t="shared" si="12"/>
        <v>3</v>
      </c>
      <c r="AO13" s="6">
        <f t="shared" si="12"/>
        <v>3</v>
      </c>
      <c r="AP13" s="6">
        <f t="shared" si="12"/>
        <v>3</v>
      </c>
      <c r="AQ13" s="6">
        <f t="shared" si="12"/>
        <v>3</v>
      </c>
      <c r="AR13" s="6">
        <f t="shared" si="12"/>
        <v>3</v>
      </c>
      <c r="AS13" s="6">
        <f t="shared" si="12"/>
        <v>3</v>
      </c>
      <c r="AT13" s="6">
        <f t="shared" si="12"/>
        <v>3</v>
      </c>
      <c r="AU13" s="6">
        <f t="shared" si="12"/>
        <v>3</v>
      </c>
      <c r="AV13" s="6">
        <f t="shared" si="12"/>
        <v>3</v>
      </c>
      <c r="AW13" s="6">
        <f t="shared" si="12"/>
        <v>3</v>
      </c>
      <c r="AX13" s="6">
        <f t="shared" si="12"/>
        <v>3</v>
      </c>
      <c r="AY13" s="6">
        <f t="shared" ref="AY13:BO13" si="13">AX13</f>
        <v>3</v>
      </c>
      <c r="AZ13" s="6">
        <f t="shared" si="13"/>
        <v>3</v>
      </c>
      <c r="BA13" s="6">
        <f t="shared" si="13"/>
        <v>3</v>
      </c>
      <c r="BB13" s="6">
        <f t="shared" si="13"/>
        <v>3</v>
      </c>
      <c r="BC13" s="6">
        <f t="shared" si="13"/>
        <v>3</v>
      </c>
      <c r="BD13" s="6">
        <f t="shared" si="13"/>
        <v>3</v>
      </c>
      <c r="BE13" s="6">
        <f t="shared" si="13"/>
        <v>3</v>
      </c>
      <c r="BF13" s="6">
        <f t="shared" si="13"/>
        <v>3</v>
      </c>
      <c r="BG13" s="6">
        <f t="shared" si="13"/>
        <v>3</v>
      </c>
      <c r="BH13" s="6">
        <f t="shared" si="13"/>
        <v>3</v>
      </c>
      <c r="BI13" s="6">
        <f t="shared" si="13"/>
        <v>3</v>
      </c>
      <c r="BJ13" s="6">
        <f t="shared" si="13"/>
        <v>3</v>
      </c>
      <c r="BK13" s="6">
        <f t="shared" si="13"/>
        <v>3</v>
      </c>
      <c r="BL13" s="6">
        <f t="shared" si="13"/>
        <v>3</v>
      </c>
      <c r="BM13" s="6">
        <f t="shared" si="13"/>
        <v>3</v>
      </c>
      <c r="BN13" s="6">
        <f t="shared" si="13"/>
        <v>3</v>
      </c>
      <c r="BO13" s="6">
        <f t="shared" si="13"/>
        <v>3</v>
      </c>
    </row>
    <row r="14" spans="1:69" x14ac:dyDescent="0.35">
      <c r="A14" s="190" t="s">
        <v>144</v>
      </c>
      <c r="H14" s="190" t="s">
        <v>154</v>
      </c>
      <c r="R14" s="6">
        <v>1</v>
      </c>
      <c r="S14" s="6">
        <v>2</v>
      </c>
      <c r="T14" s="6">
        <v>3</v>
      </c>
      <c r="U14" s="6">
        <v>4</v>
      </c>
      <c r="V14" s="6">
        <v>5</v>
      </c>
      <c r="W14" s="6">
        <v>6</v>
      </c>
      <c r="X14" s="6">
        <v>7</v>
      </c>
      <c r="Y14" s="6">
        <v>8</v>
      </c>
      <c r="Z14" s="6">
        <v>9</v>
      </c>
      <c r="AA14" s="6">
        <v>10</v>
      </c>
      <c r="AB14" s="6">
        <v>11</v>
      </c>
      <c r="AC14" s="6">
        <v>12</v>
      </c>
      <c r="AD14" s="6">
        <v>13</v>
      </c>
      <c r="AE14" s="6">
        <v>14</v>
      </c>
      <c r="AF14" s="6">
        <v>15</v>
      </c>
      <c r="AG14" s="6">
        <v>16</v>
      </c>
      <c r="AH14" s="6">
        <v>17</v>
      </c>
      <c r="AI14" s="6">
        <v>18</v>
      </c>
      <c r="AJ14" s="6">
        <v>19</v>
      </c>
      <c r="AK14" s="6">
        <v>20</v>
      </c>
      <c r="AL14" s="6">
        <v>21</v>
      </c>
      <c r="AM14" s="6">
        <v>22</v>
      </c>
      <c r="AN14" s="6">
        <v>23</v>
      </c>
      <c r="AO14" s="6">
        <v>24</v>
      </c>
      <c r="AP14" s="6">
        <v>25</v>
      </c>
      <c r="AQ14" s="6">
        <v>26</v>
      </c>
      <c r="AR14" s="6">
        <v>27</v>
      </c>
      <c r="AS14" s="6">
        <v>28</v>
      </c>
      <c r="AT14" s="6">
        <v>29</v>
      </c>
      <c r="AU14" s="6">
        <v>30</v>
      </c>
      <c r="AV14" s="6">
        <v>31</v>
      </c>
      <c r="AW14" s="6">
        <v>32</v>
      </c>
      <c r="AX14" s="6">
        <v>33</v>
      </c>
      <c r="AY14" s="6">
        <v>34</v>
      </c>
      <c r="AZ14" s="6">
        <v>35</v>
      </c>
      <c r="BA14" s="6">
        <v>36</v>
      </c>
      <c r="BB14" s="6">
        <v>37</v>
      </c>
      <c r="BC14" s="6">
        <v>38</v>
      </c>
      <c r="BD14" s="6">
        <v>39</v>
      </c>
      <c r="BE14" s="6">
        <v>40</v>
      </c>
      <c r="BF14" s="6">
        <v>41</v>
      </c>
      <c r="BG14" s="6">
        <v>42</v>
      </c>
      <c r="BH14" s="6">
        <v>43</v>
      </c>
      <c r="BI14" s="6">
        <v>44</v>
      </c>
      <c r="BJ14" s="6">
        <v>45</v>
      </c>
      <c r="BK14" s="6">
        <v>46</v>
      </c>
      <c r="BL14" s="6">
        <v>47</v>
      </c>
      <c r="BM14" s="6">
        <v>48</v>
      </c>
      <c r="BN14" s="6">
        <v>49</v>
      </c>
      <c r="BO14" s="6">
        <v>50</v>
      </c>
    </row>
    <row r="15" spans="1:69" x14ac:dyDescent="0.35">
      <c r="A15" s="190" t="s">
        <v>145</v>
      </c>
      <c r="R15" s="6">
        <f t="shared" ref="R15:AW15" si="14">R13-R14</f>
        <v>2</v>
      </c>
      <c r="S15" s="6">
        <f t="shared" si="14"/>
        <v>1</v>
      </c>
      <c r="T15" s="6">
        <f t="shared" si="14"/>
        <v>0</v>
      </c>
      <c r="U15" s="6">
        <f t="shared" si="14"/>
        <v>-1</v>
      </c>
      <c r="V15" s="6">
        <f t="shared" si="14"/>
        <v>-2</v>
      </c>
      <c r="W15" s="6">
        <f t="shared" si="14"/>
        <v>-3</v>
      </c>
      <c r="X15" s="6">
        <f t="shared" si="14"/>
        <v>-4</v>
      </c>
      <c r="Y15" s="6">
        <f t="shared" si="14"/>
        <v>-5</v>
      </c>
      <c r="Z15" s="6">
        <f t="shared" si="14"/>
        <v>-6</v>
      </c>
      <c r="AA15" s="6">
        <f t="shared" si="14"/>
        <v>-7</v>
      </c>
      <c r="AB15" s="6">
        <f t="shared" si="14"/>
        <v>-8</v>
      </c>
      <c r="AC15" s="6">
        <f t="shared" si="14"/>
        <v>-9</v>
      </c>
      <c r="AD15" s="6">
        <f t="shared" si="14"/>
        <v>-10</v>
      </c>
      <c r="AE15" s="6">
        <f t="shared" si="14"/>
        <v>-11</v>
      </c>
      <c r="AF15" s="6">
        <f t="shared" si="14"/>
        <v>-12</v>
      </c>
      <c r="AG15" s="6">
        <f t="shared" si="14"/>
        <v>-13</v>
      </c>
      <c r="AH15" s="6">
        <f t="shared" si="14"/>
        <v>-14</v>
      </c>
      <c r="AI15" s="6">
        <f t="shared" si="14"/>
        <v>-15</v>
      </c>
      <c r="AJ15" s="6">
        <f t="shared" si="14"/>
        <v>-16</v>
      </c>
      <c r="AK15" s="6">
        <f t="shared" si="14"/>
        <v>-17</v>
      </c>
      <c r="AL15" s="6">
        <f t="shared" si="14"/>
        <v>-18</v>
      </c>
      <c r="AM15" s="6">
        <f t="shared" si="14"/>
        <v>-19</v>
      </c>
      <c r="AN15" s="6">
        <f t="shared" si="14"/>
        <v>-20</v>
      </c>
      <c r="AO15" s="6">
        <f t="shared" si="14"/>
        <v>-21</v>
      </c>
      <c r="AP15" s="6">
        <f t="shared" si="14"/>
        <v>-22</v>
      </c>
      <c r="AQ15" s="6">
        <f t="shared" si="14"/>
        <v>-23</v>
      </c>
      <c r="AR15" s="6">
        <f t="shared" si="14"/>
        <v>-24</v>
      </c>
      <c r="AS15" s="6">
        <f t="shared" si="14"/>
        <v>-25</v>
      </c>
      <c r="AT15" s="6">
        <f t="shared" si="14"/>
        <v>-26</v>
      </c>
      <c r="AU15" s="6">
        <f t="shared" si="14"/>
        <v>-27</v>
      </c>
      <c r="AV15" s="6">
        <f t="shared" si="14"/>
        <v>-28</v>
      </c>
      <c r="AW15" s="6">
        <f t="shared" si="14"/>
        <v>-29</v>
      </c>
      <c r="AX15" s="6">
        <f t="shared" ref="AX15:BO15" si="15">AX13-AX14</f>
        <v>-30</v>
      </c>
      <c r="AY15" s="6">
        <f t="shared" si="15"/>
        <v>-31</v>
      </c>
      <c r="AZ15" s="6">
        <f t="shared" si="15"/>
        <v>-32</v>
      </c>
      <c r="BA15" s="6">
        <f t="shared" si="15"/>
        <v>-33</v>
      </c>
      <c r="BB15" s="6">
        <f t="shared" si="15"/>
        <v>-34</v>
      </c>
      <c r="BC15" s="6">
        <f t="shared" si="15"/>
        <v>-35</v>
      </c>
      <c r="BD15" s="6">
        <f t="shared" si="15"/>
        <v>-36</v>
      </c>
      <c r="BE15" s="6">
        <f t="shared" si="15"/>
        <v>-37</v>
      </c>
      <c r="BF15" s="6">
        <f t="shared" si="15"/>
        <v>-38</v>
      </c>
      <c r="BG15" s="6">
        <f t="shared" si="15"/>
        <v>-39</v>
      </c>
      <c r="BH15" s="6">
        <f t="shared" si="15"/>
        <v>-40</v>
      </c>
      <c r="BI15" s="6">
        <f t="shared" si="15"/>
        <v>-41</v>
      </c>
      <c r="BJ15" s="6">
        <f t="shared" si="15"/>
        <v>-42</v>
      </c>
      <c r="BK15" s="6">
        <f t="shared" si="15"/>
        <v>-43</v>
      </c>
      <c r="BL15" s="6">
        <f t="shared" si="15"/>
        <v>-44</v>
      </c>
      <c r="BM15" s="6">
        <f t="shared" si="15"/>
        <v>-45</v>
      </c>
      <c r="BN15" s="6">
        <f t="shared" si="15"/>
        <v>-46</v>
      </c>
      <c r="BO15" s="6">
        <f t="shared" si="15"/>
        <v>-47</v>
      </c>
      <c r="BQ15" s="6" t="s">
        <v>21</v>
      </c>
    </row>
    <row r="16" spans="1:69" x14ac:dyDescent="0.35">
      <c r="A16" s="190" t="s">
        <v>146</v>
      </c>
      <c r="R16" s="6">
        <f>IF(R15&gt;=0,COUNT($R15)+BP12,"")</f>
        <v>9</v>
      </c>
      <c r="S16" s="6">
        <f>IF(S15&gt;=0,COUNT($R15:S15)+$BP12,"")</f>
        <v>10</v>
      </c>
      <c r="T16" s="6">
        <f>IF(T15&gt;=0,COUNT($R15:T15)+$BP12,"")</f>
        <v>11</v>
      </c>
      <c r="U16" s="6" t="str">
        <f>IF(U15&gt;=0,COUNT($R15:U15)+$BP12,"")</f>
        <v/>
      </c>
      <c r="V16" s="6" t="str">
        <f>IF(V15&gt;=0,COUNT($R15:V15)+$BP12,"")</f>
        <v/>
      </c>
      <c r="W16" s="6" t="str">
        <f>IF(W15&gt;=0,COUNT($R15:W15)+$BP12,"")</f>
        <v/>
      </c>
      <c r="X16" s="6" t="str">
        <f>IF(X15&gt;=0,COUNT($R15:X15)+$BP12,"")</f>
        <v/>
      </c>
      <c r="Y16" s="6" t="str">
        <f>IF(Y15&gt;=0,COUNT($R15:Y15)+$BP12,"")</f>
        <v/>
      </c>
      <c r="Z16" s="6" t="str">
        <f>IF(Z15&gt;=0,COUNT($R15:Z15)+$BP12,"")</f>
        <v/>
      </c>
      <c r="AA16" s="6" t="str">
        <f>IF(AA15&gt;=0,COUNT($R15:AA15)+$BP12,"")</f>
        <v/>
      </c>
      <c r="AB16" s="6" t="str">
        <f>IF(AB15&gt;=0,COUNT($R15:AB15)+$BP12,"")</f>
        <v/>
      </c>
      <c r="AC16" s="6" t="str">
        <f>IF(AC15&gt;=0,COUNT($R15:AC15)+$BP12,"")</f>
        <v/>
      </c>
      <c r="AD16" s="6" t="str">
        <f>IF(AD15&gt;=0,COUNT($R15:AD15)+$BP12,"")</f>
        <v/>
      </c>
      <c r="AE16" s="6" t="str">
        <f>IF(AE15&gt;=0,COUNT($R15:AE15)+$BP12,"")</f>
        <v/>
      </c>
      <c r="AF16" s="6" t="str">
        <f>IF(AF15&gt;=0,COUNT($R15:AF15)+$BP12,"")</f>
        <v/>
      </c>
      <c r="AG16" s="6" t="str">
        <f>IF(AG15&gt;=0,COUNT($R15:AG15)+$BP12,"")</f>
        <v/>
      </c>
      <c r="AH16" s="6" t="str">
        <f>IF(AH15&gt;=0,COUNT($R15:AH15)+$BP12,"")</f>
        <v/>
      </c>
      <c r="AI16" s="6" t="str">
        <f>IF(AI15&gt;=0,COUNT($R15:AI15)+$BP12,"")</f>
        <v/>
      </c>
      <c r="AJ16" s="6" t="str">
        <f>IF(AJ15&gt;=0,COUNT($R15:AJ15)+$BP12,"")</f>
        <v/>
      </c>
      <c r="AK16" s="6" t="str">
        <f>IF(AK15&gt;=0,COUNT($R15:AK15)+$BP12,"")</f>
        <v/>
      </c>
      <c r="AL16" s="6" t="str">
        <f>IF(AL15&gt;=0,COUNT($R15:AL15)+$BP12,"")</f>
        <v/>
      </c>
      <c r="AM16" s="6" t="str">
        <f>IF(AM15&gt;=0,COUNT($R15:AM15)+$BP12,"")</f>
        <v/>
      </c>
      <c r="AN16" s="6" t="str">
        <f>IF(AN15&gt;=0,COUNT($R15:AN15)+$BP12,"")</f>
        <v/>
      </c>
      <c r="AO16" s="6" t="str">
        <f>IF(AO15&gt;=0,COUNT($R15:AO15)+$BP12,"")</f>
        <v/>
      </c>
      <c r="AP16" s="6" t="str">
        <f>IF(AP15&gt;=0,COUNT($R15:AP15)+$BP12,"")</f>
        <v/>
      </c>
      <c r="AQ16" s="6" t="str">
        <f>IF(AQ15&gt;=0,COUNT($R15:AQ15)+$BP12,"")</f>
        <v/>
      </c>
      <c r="AR16" s="6" t="str">
        <f>IF(AR15&gt;=0,COUNT($R15:AR15)+$BP12,"")</f>
        <v/>
      </c>
      <c r="AS16" s="6" t="str">
        <f>IF(AS15&gt;=0,COUNT($R15:AS15)+$BP12,"")</f>
        <v/>
      </c>
      <c r="AT16" s="6" t="str">
        <f>IF(AT15&gt;=0,COUNT($R15:AT15)+$BP12,"")</f>
        <v/>
      </c>
      <c r="AU16" s="6" t="str">
        <f>IF(AU15&gt;=0,COUNT($R15:AU15)+$BP12,"")</f>
        <v/>
      </c>
      <c r="AV16" s="6" t="str">
        <f>IF(AV15&gt;=0,COUNT($R15:AV15)+$BP12,"")</f>
        <v/>
      </c>
      <c r="AW16" s="6" t="str">
        <f>IF(AW15&gt;=0,COUNT($R15:AW15)+$BP12,"")</f>
        <v/>
      </c>
      <c r="AX16" s="6" t="str">
        <f>IF(AX15&gt;=0,COUNT($R15:AX15)+$BP12,"")</f>
        <v/>
      </c>
      <c r="AY16" s="6" t="str">
        <f>IF(AY15&gt;=0,COUNT($R15:AY15)+$BP12,"")</f>
        <v/>
      </c>
      <c r="AZ16" s="6" t="str">
        <f>IF(AZ15&gt;=0,COUNT($R15:AZ15)+$BP12,"")</f>
        <v/>
      </c>
      <c r="BA16" s="6" t="str">
        <f>IF(BA15&gt;=0,COUNT($R15:BA15)+$BP12,"")</f>
        <v/>
      </c>
      <c r="BB16" s="6" t="str">
        <f>IF(BB15&gt;=0,COUNT($R15:BB15)+$BP12,"")</f>
        <v/>
      </c>
      <c r="BC16" s="6" t="str">
        <f>IF(BC15&gt;=0,COUNT($R15:BC15)+$BP12,"")</f>
        <v/>
      </c>
      <c r="BD16" s="6" t="str">
        <f>IF(BD15&gt;=0,COUNT($R15:BD15)+$BP12,"")</f>
        <v/>
      </c>
      <c r="BE16" s="6" t="str">
        <f>IF(BE15&gt;=0,COUNT($R15:BE15)+$BP12,"")</f>
        <v/>
      </c>
      <c r="BF16" s="6" t="str">
        <f>IF(BF15&gt;=0,COUNT($R15:BF15)+$BP12,"")</f>
        <v/>
      </c>
      <c r="BG16" s="6" t="str">
        <f>IF(BG15&gt;=0,COUNT($R15:BG15)+$BP12,"")</f>
        <v/>
      </c>
      <c r="BH16" s="6" t="str">
        <f>IF(BH15&gt;=0,COUNT($R15:BH15)+$BP12,"")</f>
        <v/>
      </c>
      <c r="BI16" s="6" t="str">
        <f>IF(BI15&gt;=0,COUNT($R15:BI15)+$BP12,"")</f>
        <v/>
      </c>
      <c r="BJ16" s="6" t="str">
        <f>IF(BJ15&gt;=0,COUNT($R15:BJ15)+$BP12,"")</f>
        <v/>
      </c>
      <c r="BK16" s="6" t="str">
        <f>IF(BK15&gt;=0,COUNT($R15:BK15)+$BP12,"")</f>
        <v/>
      </c>
      <c r="BL16" s="6" t="str">
        <f>IF(BL15&gt;=0,COUNT($R15:BL15)+$BP12,"")</f>
        <v/>
      </c>
      <c r="BM16" s="6" t="str">
        <f>IF(BM15&gt;=0,COUNT($R15:BM15)+$BP12,"")</f>
        <v/>
      </c>
      <c r="BN16" s="6" t="str">
        <f>IF(BN15&gt;=0,COUNT($R15:BN15)+$BP12,"")</f>
        <v/>
      </c>
      <c r="BO16" s="6" t="str">
        <f>IF(BO15&gt;=0,COUNT($R15:BO15)+$BP12,"")</f>
        <v/>
      </c>
      <c r="BP16" s="6">
        <f>COUNT(R16:BO16)+BP12</f>
        <v>11</v>
      </c>
      <c r="BQ16" s="276" t="str">
        <f>R16&amp;BQ15&amp;S16&amp;BQ15&amp;T16&amp;BQ15&amp;U16&amp;BQ15&amp;V16&amp;BQ15&amp;W16&amp;BQ15&amp;X16&amp;BQ15&amp;Y16&amp;BQ15&amp;Z16&amp;BQ15&amp;AA16&amp;BQ15&amp;AB16&amp;BQ15&amp;AC16&amp;BQ15&amp;AD16&amp;BQ15&amp;AE16&amp;BQ15&amp;AF16&amp;BQ15&amp;AG16&amp;BQ15&amp;AH16&amp;BQ15&amp;AI16&amp;BQ15&amp;AJ16&amp;BQ15&amp;AK16&amp;BQ15&amp;AL16&amp;BQ15&amp;AM16&amp;BQ15&amp;AN16&amp;BQ15&amp;AO16&amp;BQ15&amp;AP16&amp;BQ15&amp;AQ16&amp;BQ15&amp;AR16&amp;BQ15&amp;AS16&amp;BQ15&amp;AT16&amp;BQ15&amp;AU16&amp;BQ15&amp;AV16&amp;BQ15&amp;AW16&amp;BQ15&amp;AX16&amp;BQ15&amp;AY16&amp;BQ15&amp;AZ16&amp;BQ15&amp;BA16&amp;BQ15&amp;BB16&amp;BQ15&amp;BC16&amp;BQ15&amp;BD16&amp;BQ15&amp;BE16&amp;BQ15&amp;BF16&amp;BQ15&amp;BG16&amp;BQ15&amp;BH16&amp;BQ15&amp;BI16&amp;BQ15&amp;BJ16&amp;BQ15&amp;BK16&amp;BQ15&amp;BL16&amp;BQ15&amp;BM16&amp;BQ15&amp;BN16&amp;BQ15&amp;BO16</f>
        <v xml:space="preserve">9  10  11                                                                                              </v>
      </c>
    </row>
    <row r="17" spans="1:69" ht="16.5" customHeight="1" x14ac:dyDescent="0.35">
      <c r="A17" s="190" t="s">
        <v>147</v>
      </c>
      <c r="F17" s="184"/>
      <c r="G17" s="184"/>
      <c r="H17" s="184"/>
      <c r="I17" s="184"/>
      <c r="J17" s="184"/>
      <c r="K17" s="184"/>
      <c r="L17" s="184"/>
      <c r="M17" s="184"/>
      <c r="R17" s="275">
        <f>IF('Print-TOS'!AU16="Y",'Encode Data'!I13,'Encode Data'!E25)</f>
        <v>2</v>
      </c>
      <c r="S17" s="6">
        <f t="shared" ref="S17:AX17" si="16">R17</f>
        <v>2</v>
      </c>
      <c r="T17" s="6">
        <f t="shared" si="16"/>
        <v>2</v>
      </c>
      <c r="U17" s="6">
        <f t="shared" si="16"/>
        <v>2</v>
      </c>
      <c r="V17" s="6">
        <f t="shared" si="16"/>
        <v>2</v>
      </c>
      <c r="W17" s="6">
        <f t="shared" si="16"/>
        <v>2</v>
      </c>
      <c r="X17" s="6">
        <f t="shared" si="16"/>
        <v>2</v>
      </c>
      <c r="Y17" s="6">
        <f t="shared" si="16"/>
        <v>2</v>
      </c>
      <c r="Z17" s="6">
        <f t="shared" si="16"/>
        <v>2</v>
      </c>
      <c r="AA17" s="6">
        <f t="shared" si="16"/>
        <v>2</v>
      </c>
      <c r="AB17" s="6">
        <f t="shared" si="16"/>
        <v>2</v>
      </c>
      <c r="AC17" s="6">
        <f t="shared" si="16"/>
        <v>2</v>
      </c>
      <c r="AD17" s="6">
        <f t="shared" si="16"/>
        <v>2</v>
      </c>
      <c r="AE17" s="6">
        <f t="shared" si="16"/>
        <v>2</v>
      </c>
      <c r="AF17" s="6">
        <f t="shared" si="16"/>
        <v>2</v>
      </c>
      <c r="AG17" s="6">
        <f t="shared" si="16"/>
        <v>2</v>
      </c>
      <c r="AH17" s="6">
        <f t="shared" si="16"/>
        <v>2</v>
      </c>
      <c r="AI17" s="6">
        <f t="shared" si="16"/>
        <v>2</v>
      </c>
      <c r="AJ17" s="6">
        <f t="shared" si="16"/>
        <v>2</v>
      </c>
      <c r="AK17" s="6">
        <f t="shared" si="16"/>
        <v>2</v>
      </c>
      <c r="AL17" s="6">
        <f t="shared" si="16"/>
        <v>2</v>
      </c>
      <c r="AM17" s="6">
        <f t="shared" si="16"/>
        <v>2</v>
      </c>
      <c r="AN17" s="6">
        <f t="shared" si="16"/>
        <v>2</v>
      </c>
      <c r="AO17" s="6">
        <f t="shared" si="16"/>
        <v>2</v>
      </c>
      <c r="AP17" s="6">
        <f t="shared" si="16"/>
        <v>2</v>
      </c>
      <c r="AQ17" s="6">
        <f t="shared" si="16"/>
        <v>2</v>
      </c>
      <c r="AR17" s="6">
        <f t="shared" si="16"/>
        <v>2</v>
      </c>
      <c r="AS17" s="6">
        <f t="shared" si="16"/>
        <v>2</v>
      </c>
      <c r="AT17" s="6">
        <f t="shared" si="16"/>
        <v>2</v>
      </c>
      <c r="AU17" s="6">
        <f t="shared" si="16"/>
        <v>2</v>
      </c>
      <c r="AV17" s="6">
        <f t="shared" si="16"/>
        <v>2</v>
      </c>
      <c r="AW17" s="6">
        <f t="shared" si="16"/>
        <v>2</v>
      </c>
      <c r="AX17" s="6">
        <f t="shared" si="16"/>
        <v>2</v>
      </c>
      <c r="AY17" s="6">
        <f t="shared" ref="AY17:BO17" si="17">AX17</f>
        <v>2</v>
      </c>
      <c r="AZ17" s="6">
        <f t="shared" si="17"/>
        <v>2</v>
      </c>
      <c r="BA17" s="6">
        <f t="shared" si="17"/>
        <v>2</v>
      </c>
      <c r="BB17" s="6">
        <f t="shared" si="17"/>
        <v>2</v>
      </c>
      <c r="BC17" s="6">
        <f t="shared" si="17"/>
        <v>2</v>
      </c>
      <c r="BD17" s="6">
        <f t="shared" si="17"/>
        <v>2</v>
      </c>
      <c r="BE17" s="6">
        <f t="shared" si="17"/>
        <v>2</v>
      </c>
      <c r="BF17" s="6">
        <f t="shared" si="17"/>
        <v>2</v>
      </c>
      <c r="BG17" s="6">
        <f t="shared" si="17"/>
        <v>2</v>
      </c>
      <c r="BH17" s="6">
        <f t="shared" si="17"/>
        <v>2</v>
      </c>
      <c r="BI17" s="6">
        <f t="shared" si="17"/>
        <v>2</v>
      </c>
      <c r="BJ17" s="6">
        <f t="shared" si="17"/>
        <v>2</v>
      </c>
      <c r="BK17" s="6">
        <f t="shared" si="17"/>
        <v>2</v>
      </c>
      <c r="BL17" s="6">
        <f t="shared" si="17"/>
        <v>2</v>
      </c>
      <c r="BM17" s="6">
        <f t="shared" si="17"/>
        <v>2</v>
      </c>
      <c r="BN17" s="6">
        <f t="shared" si="17"/>
        <v>2</v>
      </c>
      <c r="BO17" s="6">
        <f t="shared" si="17"/>
        <v>2</v>
      </c>
    </row>
    <row r="18" spans="1:69" ht="31" customHeight="1" x14ac:dyDescent="0.35">
      <c r="A18" s="414" t="s">
        <v>311</v>
      </c>
      <c r="B18" s="414"/>
      <c r="C18" s="414"/>
      <c r="D18" s="414"/>
      <c r="E18" s="414"/>
      <c r="F18" s="414"/>
      <c r="G18" s="414"/>
      <c r="H18" s="414"/>
      <c r="I18" s="414"/>
      <c r="J18" s="414"/>
      <c r="K18" s="414"/>
      <c r="L18" s="414"/>
      <c r="M18" s="414"/>
      <c r="N18" s="414"/>
      <c r="O18" s="414"/>
      <c r="P18" s="414"/>
      <c r="Q18" s="414"/>
      <c r="R18" s="6">
        <v>1</v>
      </c>
      <c r="S18" s="6">
        <v>2</v>
      </c>
      <c r="T18" s="6">
        <v>3</v>
      </c>
      <c r="U18" s="6">
        <v>4</v>
      </c>
      <c r="V18" s="6">
        <v>5</v>
      </c>
      <c r="W18" s="6">
        <v>6</v>
      </c>
      <c r="X18" s="6">
        <v>7</v>
      </c>
      <c r="Y18" s="6">
        <v>8</v>
      </c>
      <c r="Z18" s="6">
        <v>9</v>
      </c>
      <c r="AA18" s="6">
        <v>10</v>
      </c>
      <c r="AB18" s="6">
        <v>11</v>
      </c>
      <c r="AC18" s="6">
        <v>12</v>
      </c>
      <c r="AD18" s="6">
        <v>13</v>
      </c>
      <c r="AE18" s="6">
        <v>14</v>
      </c>
      <c r="AF18" s="6">
        <v>15</v>
      </c>
      <c r="AG18" s="6">
        <v>16</v>
      </c>
      <c r="AH18" s="6">
        <v>17</v>
      </c>
      <c r="AI18" s="6">
        <v>18</v>
      </c>
      <c r="AJ18" s="6">
        <v>19</v>
      </c>
      <c r="AK18" s="6">
        <v>20</v>
      </c>
      <c r="AL18" s="6">
        <v>21</v>
      </c>
      <c r="AM18" s="6">
        <v>22</v>
      </c>
      <c r="AN18" s="6">
        <v>23</v>
      </c>
      <c r="AO18" s="6">
        <v>24</v>
      </c>
      <c r="AP18" s="6">
        <v>25</v>
      </c>
      <c r="AQ18" s="6">
        <v>26</v>
      </c>
      <c r="AR18" s="6">
        <v>27</v>
      </c>
      <c r="AS18" s="6">
        <v>28</v>
      </c>
      <c r="AT18" s="6">
        <v>29</v>
      </c>
      <c r="AU18" s="6">
        <v>30</v>
      </c>
      <c r="AV18" s="6">
        <v>31</v>
      </c>
      <c r="AW18" s="6">
        <v>32</v>
      </c>
      <c r="AX18" s="6">
        <v>33</v>
      </c>
      <c r="AY18" s="6">
        <v>34</v>
      </c>
      <c r="AZ18" s="6">
        <v>35</v>
      </c>
      <c r="BA18" s="6">
        <v>36</v>
      </c>
      <c r="BB18" s="6">
        <v>37</v>
      </c>
      <c r="BC18" s="6">
        <v>38</v>
      </c>
      <c r="BD18" s="6">
        <v>39</v>
      </c>
      <c r="BE18" s="6">
        <v>40</v>
      </c>
      <c r="BF18" s="6">
        <v>41</v>
      </c>
      <c r="BG18" s="6">
        <v>42</v>
      </c>
      <c r="BH18" s="6">
        <v>43</v>
      </c>
      <c r="BI18" s="6">
        <v>44</v>
      </c>
      <c r="BJ18" s="6">
        <v>45</v>
      </c>
      <c r="BK18" s="6">
        <v>46</v>
      </c>
      <c r="BL18" s="6">
        <v>47</v>
      </c>
      <c r="BM18" s="6">
        <v>48</v>
      </c>
      <c r="BN18" s="6">
        <v>49</v>
      </c>
      <c r="BO18" s="6">
        <v>50</v>
      </c>
    </row>
    <row r="19" spans="1:69" x14ac:dyDescent="0.35">
      <c r="A19" s="408" t="s">
        <v>58</v>
      </c>
      <c r="B19" s="408"/>
      <c r="C19" s="408"/>
      <c r="D19" s="408"/>
      <c r="E19" s="408"/>
      <c r="F19" s="408"/>
      <c r="G19" s="408"/>
      <c r="H19" s="408"/>
      <c r="I19" s="408"/>
      <c r="J19" s="408"/>
      <c r="R19" s="6">
        <f t="shared" ref="R19:AW19" si="18">R17-R18</f>
        <v>1</v>
      </c>
      <c r="S19" s="6">
        <f t="shared" si="18"/>
        <v>0</v>
      </c>
      <c r="T19" s="6">
        <f t="shared" si="18"/>
        <v>-1</v>
      </c>
      <c r="U19" s="6">
        <f t="shared" si="18"/>
        <v>-2</v>
      </c>
      <c r="V19" s="6">
        <f t="shared" si="18"/>
        <v>-3</v>
      </c>
      <c r="W19" s="6">
        <f t="shared" si="18"/>
        <v>-4</v>
      </c>
      <c r="X19" s="6">
        <f t="shared" si="18"/>
        <v>-5</v>
      </c>
      <c r="Y19" s="6">
        <f t="shared" si="18"/>
        <v>-6</v>
      </c>
      <c r="Z19" s="6">
        <f t="shared" si="18"/>
        <v>-7</v>
      </c>
      <c r="AA19" s="6">
        <f t="shared" si="18"/>
        <v>-8</v>
      </c>
      <c r="AB19" s="6">
        <f t="shared" si="18"/>
        <v>-9</v>
      </c>
      <c r="AC19" s="6">
        <f t="shared" si="18"/>
        <v>-10</v>
      </c>
      <c r="AD19" s="6">
        <f t="shared" si="18"/>
        <v>-11</v>
      </c>
      <c r="AE19" s="6">
        <f t="shared" si="18"/>
        <v>-12</v>
      </c>
      <c r="AF19" s="6">
        <f t="shared" si="18"/>
        <v>-13</v>
      </c>
      <c r="AG19" s="6">
        <f t="shared" si="18"/>
        <v>-14</v>
      </c>
      <c r="AH19" s="6">
        <f t="shared" si="18"/>
        <v>-15</v>
      </c>
      <c r="AI19" s="6">
        <f t="shared" si="18"/>
        <v>-16</v>
      </c>
      <c r="AJ19" s="6">
        <f t="shared" si="18"/>
        <v>-17</v>
      </c>
      <c r="AK19" s="6">
        <f t="shared" si="18"/>
        <v>-18</v>
      </c>
      <c r="AL19" s="6">
        <f t="shared" si="18"/>
        <v>-19</v>
      </c>
      <c r="AM19" s="6">
        <f t="shared" si="18"/>
        <v>-20</v>
      </c>
      <c r="AN19" s="6">
        <f t="shared" si="18"/>
        <v>-21</v>
      </c>
      <c r="AO19" s="6">
        <f t="shared" si="18"/>
        <v>-22</v>
      </c>
      <c r="AP19" s="6">
        <f t="shared" si="18"/>
        <v>-23</v>
      </c>
      <c r="AQ19" s="6">
        <f t="shared" si="18"/>
        <v>-24</v>
      </c>
      <c r="AR19" s="6">
        <f t="shared" si="18"/>
        <v>-25</v>
      </c>
      <c r="AS19" s="6">
        <f t="shared" si="18"/>
        <v>-26</v>
      </c>
      <c r="AT19" s="6">
        <f t="shared" si="18"/>
        <v>-27</v>
      </c>
      <c r="AU19" s="6">
        <f t="shared" si="18"/>
        <v>-28</v>
      </c>
      <c r="AV19" s="6">
        <f t="shared" si="18"/>
        <v>-29</v>
      </c>
      <c r="AW19" s="6">
        <f t="shared" si="18"/>
        <v>-30</v>
      </c>
      <c r="AX19" s="6">
        <f t="shared" ref="AX19:BO19" si="19">AX17-AX18</f>
        <v>-31</v>
      </c>
      <c r="AY19" s="6">
        <f t="shared" si="19"/>
        <v>-32</v>
      </c>
      <c r="AZ19" s="6">
        <f t="shared" si="19"/>
        <v>-33</v>
      </c>
      <c r="BA19" s="6">
        <f t="shared" si="19"/>
        <v>-34</v>
      </c>
      <c r="BB19" s="6">
        <f t="shared" si="19"/>
        <v>-35</v>
      </c>
      <c r="BC19" s="6">
        <f t="shared" si="19"/>
        <v>-36</v>
      </c>
      <c r="BD19" s="6">
        <f t="shared" si="19"/>
        <v>-37</v>
      </c>
      <c r="BE19" s="6">
        <f t="shared" si="19"/>
        <v>-38</v>
      </c>
      <c r="BF19" s="6">
        <f t="shared" si="19"/>
        <v>-39</v>
      </c>
      <c r="BG19" s="6">
        <f t="shared" si="19"/>
        <v>-40</v>
      </c>
      <c r="BH19" s="6">
        <f t="shared" si="19"/>
        <v>-41</v>
      </c>
      <c r="BI19" s="6">
        <f t="shared" si="19"/>
        <v>-42</v>
      </c>
      <c r="BJ19" s="6">
        <f t="shared" si="19"/>
        <v>-43</v>
      </c>
      <c r="BK19" s="6">
        <f t="shared" si="19"/>
        <v>-44</v>
      </c>
      <c r="BL19" s="6">
        <f t="shared" si="19"/>
        <v>-45</v>
      </c>
      <c r="BM19" s="6">
        <f t="shared" si="19"/>
        <v>-46</v>
      </c>
      <c r="BN19" s="6">
        <f t="shared" si="19"/>
        <v>-47</v>
      </c>
      <c r="BO19" s="6">
        <f t="shared" si="19"/>
        <v>-48</v>
      </c>
      <c r="BQ19" s="6" t="s">
        <v>21</v>
      </c>
    </row>
    <row r="20" spans="1:69" ht="20.5" customHeight="1" x14ac:dyDescent="0.35">
      <c r="A20" s="409" t="s">
        <v>240</v>
      </c>
      <c r="B20" s="409"/>
      <c r="C20" s="409"/>
      <c r="D20" s="409"/>
      <c r="E20" s="409"/>
      <c r="F20" s="409"/>
      <c r="G20" s="409"/>
      <c r="H20" s="409"/>
      <c r="I20" s="409"/>
      <c r="J20" s="409"/>
      <c r="R20" s="6">
        <f>IF(R19&gt;=0,COUNT($R19)+BP16,"")</f>
        <v>12</v>
      </c>
      <c r="S20" s="6">
        <f>IF(S19&gt;=0,COUNT($R19:S19)+$BP16,"")</f>
        <v>13</v>
      </c>
      <c r="T20" s="6" t="str">
        <f>IF(T19&gt;=0,COUNT($R19:T19)+$BP16,"")</f>
        <v/>
      </c>
      <c r="U20" s="6" t="str">
        <f>IF(U19&gt;=0,COUNT($R19:U19)+$BP16,"")</f>
        <v/>
      </c>
      <c r="V20" s="6" t="str">
        <f>IF(V19&gt;=0,COUNT($R19:V19)+$BP16,"")</f>
        <v/>
      </c>
      <c r="W20" s="6" t="str">
        <f>IF(W19&gt;=0,COUNT($R19:W19)+$BP16,"")</f>
        <v/>
      </c>
      <c r="X20" s="6" t="str">
        <f>IF(X19&gt;=0,COUNT($R19:X19)+$BP16,"")</f>
        <v/>
      </c>
      <c r="Y20" s="6" t="str">
        <f>IF(Y19&gt;=0,COUNT($R19:Y19)+$BP16,"")</f>
        <v/>
      </c>
      <c r="Z20" s="6" t="str">
        <f>IF(Z19&gt;=0,COUNT($R19:Z19)+$BP16,"")</f>
        <v/>
      </c>
      <c r="AA20" s="6" t="str">
        <f>IF(AA19&gt;=0,COUNT($R19:AA19)+$BP16,"")</f>
        <v/>
      </c>
      <c r="AB20" s="6" t="str">
        <f>IF(AB19&gt;=0,COUNT($R19:AB19)+$BP16,"")</f>
        <v/>
      </c>
      <c r="AC20" s="6" t="str">
        <f>IF(AC19&gt;=0,COUNT($R19:AC19)+$BP16,"")</f>
        <v/>
      </c>
      <c r="AD20" s="6" t="str">
        <f>IF(AD19&gt;=0,COUNT($R19:AD19)+$BP16,"")</f>
        <v/>
      </c>
      <c r="AE20" s="6" t="str">
        <f>IF(AE19&gt;=0,COUNT($R19:AE19)+$BP16,"")</f>
        <v/>
      </c>
      <c r="AF20" s="6" t="str">
        <f>IF(AF19&gt;=0,COUNT($R19:AF19)+$BP16,"")</f>
        <v/>
      </c>
      <c r="AG20" s="6" t="str">
        <f>IF(AG19&gt;=0,COUNT($R19:AG19)+$BP16,"")</f>
        <v/>
      </c>
      <c r="AH20" s="6" t="str">
        <f>IF(AH19&gt;=0,COUNT($R19:AH19)+$BP16,"")</f>
        <v/>
      </c>
      <c r="AI20" s="6" t="str">
        <f>IF(AI19&gt;=0,COUNT($R19:AI19)+$BP16,"")</f>
        <v/>
      </c>
      <c r="AJ20" s="6" t="str">
        <f>IF(AJ19&gt;=0,COUNT($R19:AJ19)+$BP16,"")</f>
        <v/>
      </c>
      <c r="AK20" s="6" t="str">
        <f>IF(AK19&gt;=0,COUNT($R19:AK19)+$BP16,"")</f>
        <v/>
      </c>
      <c r="AL20" s="6" t="str">
        <f>IF(AL19&gt;=0,COUNT($R19:AL19)+$BP16,"")</f>
        <v/>
      </c>
      <c r="AM20" s="6" t="str">
        <f>IF(AM19&gt;=0,COUNT($R19:AM19)+$BP16,"")</f>
        <v/>
      </c>
      <c r="AN20" s="6" t="str">
        <f>IF(AN19&gt;=0,COUNT($R19:AN19)+$BP16,"")</f>
        <v/>
      </c>
      <c r="AO20" s="6" t="str">
        <f>IF(AO19&gt;=0,COUNT($R19:AO19)+$BP16,"")</f>
        <v/>
      </c>
      <c r="AP20" s="6" t="str">
        <f>IF(AP19&gt;=0,COUNT($R19:AP19)+$BP16,"")</f>
        <v/>
      </c>
      <c r="AQ20" s="6" t="str">
        <f>IF(AQ19&gt;=0,COUNT($R19:AQ19)+$BP16,"")</f>
        <v/>
      </c>
      <c r="AR20" s="6" t="str">
        <f>IF(AR19&gt;=0,COUNT($R19:AR19)+$BP16,"")</f>
        <v/>
      </c>
      <c r="AS20" s="6" t="str">
        <f>IF(AS19&gt;=0,COUNT($R19:AS19)+$BP16,"")</f>
        <v/>
      </c>
      <c r="AT20" s="6" t="str">
        <f>IF(AT19&gt;=0,COUNT($R19:AT19)+$BP16,"")</f>
        <v/>
      </c>
      <c r="AU20" s="6" t="str">
        <f>IF(AU19&gt;=0,COUNT($R19:AU19)+$BP16,"")</f>
        <v/>
      </c>
      <c r="AV20" s="6" t="str">
        <f>IF(AV19&gt;=0,COUNT($R19:AV19)+$BP16,"")</f>
        <v/>
      </c>
      <c r="AW20" s="6" t="str">
        <f>IF(AW19&gt;=0,COUNT($R19:AW19)+$BP16,"")</f>
        <v/>
      </c>
      <c r="AX20" s="6" t="str">
        <f>IF(AX19&gt;=0,COUNT($R19:AX19)+$BP16,"")</f>
        <v/>
      </c>
      <c r="AY20" s="6" t="str">
        <f>IF(AY19&gt;=0,COUNT($R19:AY19)+$BP16,"")</f>
        <v/>
      </c>
      <c r="AZ20" s="6" t="str">
        <f>IF(AZ19&gt;=0,COUNT($R19:AZ19)+$BP16,"")</f>
        <v/>
      </c>
      <c r="BA20" s="6" t="str">
        <f>IF(BA19&gt;=0,COUNT($R19:BA19)+$BP16,"")</f>
        <v/>
      </c>
      <c r="BB20" s="6" t="str">
        <f>IF(BB19&gt;=0,COUNT($R19:BB19)+$BP16,"")</f>
        <v/>
      </c>
      <c r="BC20" s="6" t="str">
        <f>IF(BC19&gt;=0,COUNT($R19:BC19)+$BP16,"")</f>
        <v/>
      </c>
      <c r="BD20" s="6" t="str">
        <f>IF(BD19&gt;=0,COUNT($R19:BD19)+$BP16,"")</f>
        <v/>
      </c>
      <c r="BE20" s="6" t="str">
        <f>IF(BE19&gt;=0,COUNT($R19:BE19)+$BP16,"")</f>
        <v/>
      </c>
      <c r="BF20" s="6" t="str">
        <f>IF(BF19&gt;=0,COUNT($R19:BF19)+$BP16,"")</f>
        <v/>
      </c>
      <c r="BG20" s="6" t="str">
        <f>IF(BG19&gt;=0,COUNT($R19:BG19)+$BP16,"")</f>
        <v/>
      </c>
      <c r="BH20" s="6" t="str">
        <f>IF(BH19&gt;=0,COUNT($R19:BH19)+$BP16,"")</f>
        <v/>
      </c>
      <c r="BI20" s="6" t="str">
        <f>IF(BI19&gt;=0,COUNT($R19:BI19)+$BP16,"")</f>
        <v/>
      </c>
      <c r="BJ20" s="6" t="str">
        <f>IF(BJ19&gt;=0,COUNT($R19:BJ19)+$BP16,"")</f>
        <v/>
      </c>
      <c r="BK20" s="6" t="str">
        <f>IF(BK19&gt;=0,COUNT($R19:BK19)+$BP16,"")</f>
        <v/>
      </c>
      <c r="BL20" s="6" t="str">
        <f>IF(BL19&gt;=0,COUNT($R19:BL19)+$BP16,"")</f>
        <v/>
      </c>
      <c r="BM20" s="6" t="str">
        <f>IF(BM19&gt;=0,COUNT($R19:BM19)+$BP16,"")</f>
        <v/>
      </c>
      <c r="BN20" s="6" t="str">
        <f>IF(BN19&gt;=0,COUNT($R19:BN19)+$BP16,"")</f>
        <v/>
      </c>
      <c r="BO20" s="6" t="str">
        <f>IF(BO19&gt;=0,COUNT($R19:BO19)+$BP16,"")</f>
        <v/>
      </c>
      <c r="BP20" s="6">
        <f>COUNT(R20:BO20)+BP16</f>
        <v>13</v>
      </c>
      <c r="BQ20" s="276" t="str">
        <f>R20&amp;BQ19&amp;S20&amp;BQ19&amp;T20&amp;BQ19&amp;U20&amp;BQ19&amp;V20&amp;BQ19&amp;W20&amp;BQ19&amp;X20&amp;BQ19&amp;Y20&amp;BQ19&amp;Z20&amp;BQ19&amp;AA20&amp;BQ19&amp;AB20&amp;BQ19&amp;AC20&amp;BQ19&amp;AD20&amp;BQ19&amp;AE20&amp;BQ19&amp;AF20&amp;BQ19&amp;AG20&amp;BQ19&amp;AH20&amp;BQ19&amp;AI20&amp;BQ19&amp;AJ20&amp;BQ19&amp;AK20&amp;BQ19&amp;AL20&amp;BQ19&amp;AM20&amp;BQ19&amp;AN20&amp;BQ19&amp;AO20&amp;BQ19&amp;AP20&amp;BQ19&amp;AQ20&amp;BQ19&amp;AR20&amp;BQ19&amp;AS20&amp;BQ19&amp;AT20&amp;BQ19&amp;AU20&amp;BQ19&amp;AV20&amp;BQ19&amp;AW20&amp;BQ19&amp;AX20&amp;BQ19&amp;AY20&amp;BQ19&amp;AZ20&amp;BQ19&amp;BA20&amp;BQ19&amp;BB20&amp;BQ19&amp;BC20&amp;BQ19&amp;BD20&amp;BQ19&amp;BE20&amp;BQ19&amp;BF20&amp;BQ19&amp;BG20&amp;BQ19&amp;BH20&amp;BQ19&amp;BI20&amp;BQ19&amp;BJ20&amp;BQ19&amp;BK20&amp;BQ19&amp;BL20&amp;BQ19&amp;BM20&amp;BQ19&amp;BN20&amp;BQ19&amp;BO20</f>
        <v xml:space="preserve">12  13                                                                                                </v>
      </c>
    </row>
    <row r="21" spans="1:69" ht="17.149999999999999" customHeight="1" x14ac:dyDescent="0.35">
      <c r="A21" s="405" t="s">
        <v>241</v>
      </c>
      <c r="B21" s="405"/>
      <c r="C21" s="405"/>
      <c r="D21" s="405"/>
      <c r="E21" s="405"/>
      <c r="F21" s="405"/>
      <c r="G21" s="405"/>
      <c r="H21" s="405"/>
      <c r="I21" s="405"/>
      <c r="J21" s="405"/>
      <c r="R21" s="275">
        <f>'Encode Data'!E28</f>
        <v>2</v>
      </c>
      <c r="S21" s="6">
        <f t="shared" ref="S21:AX21" si="20">R21</f>
        <v>2</v>
      </c>
      <c r="T21" s="6">
        <f t="shared" si="20"/>
        <v>2</v>
      </c>
      <c r="U21" s="6">
        <f t="shared" si="20"/>
        <v>2</v>
      </c>
      <c r="V21" s="6">
        <f t="shared" si="20"/>
        <v>2</v>
      </c>
      <c r="W21" s="6">
        <f t="shared" si="20"/>
        <v>2</v>
      </c>
      <c r="X21" s="6">
        <f t="shared" si="20"/>
        <v>2</v>
      </c>
      <c r="Y21" s="6">
        <f t="shared" si="20"/>
        <v>2</v>
      </c>
      <c r="Z21" s="6">
        <f t="shared" si="20"/>
        <v>2</v>
      </c>
      <c r="AA21" s="6">
        <f t="shared" si="20"/>
        <v>2</v>
      </c>
      <c r="AB21" s="6">
        <f t="shared" si="20"/>
        <v>2</v>
      </c>
      <c r="AC21" s="6">
        <f t="shared" si="20"/>
        <v>2</v>
      </c>
      <c r="AD21" s="6">
        <f t="shared" si="20"/>
        <v>2</v>
      </c>
      <c r="AE21" s="6">
        <f t="shared" si="20"/>
        <v>2</v>
      </c>
      <c r="AF21" s="6">
        <f t="shared" si="20"/>
        <v>2</v>
      </c>
      <c r="AG21" s="6">
        <f t="shared" si="20"/>
        <v>2</v>
      </c>
      <c r="AH21" s="6">
        <f t="shared" si="20"/>
        <v>2</v>
      </c>
      <c r="AI21" s="6">
        <f t="shared" si="20"/>
        <v>2</v>
      </c>
      <c r="AJ21" s="6">
        <f t="shared" si="20"/>
        <v>2</v>
      </c>
      <c r="AK21" s="6">
        <f t="shared" si="20"/>
        <v>2</v>
      </c>
      <c r="AL21" s="6">
        <f t="shared" si="20"/>
        <v>2</v>
      </c>
      <c r="AM21" s="6">
        <f t="shared" si="20"/>
        <v>2</v>
      </c>
      <c r="AN21" s="6">
        <f t="shared" si="20"/>
        <v>2</v>
      </c>
      <c r="AO21" s="6">
        <f t="shared" si="20"/>
        <v>2</v>
      </c>
      <c r="AP21" s="6">
        <f t="shared" si="20"/>
        <v>2</v>
      </c>
      <c r="AQ21" s="6">
        <f t="shared" si="20"/>
        <v>2</v>
      </c>
      <c r="AR21" s="6">
        <f t="shared" si="20"/>
        <v>2</v>
      </c>
      <c r="AS21" s="6">
        <f t="shared" si="20"/>
        <v>2</v>
      </c>
      <c r="AT21" s="6">
        <f t="shared" si="20"/>
        <v>2</v>
      </c>
      <c r="AU21" s="6">
        <f t="shared" si="20"/>
        <v>2</v>
      </c>
      <c r="AV21" s="6">
        <f t="shared" si="20"/>
        <v>2</v>
      </c>
      <c r="AW21" s="6">
        <f t="shared" si="20"/>
        <v>2</v>
      </c>
      <c r="AX21" s="6">
        <f t="shared" si="20"/>
        <v>2</v>
      </c>
      <c r="AY21" s="6">
        <f t="shared" ref="AY21:BO21" si="21">AX21</f>
        <v>2</v>
      </c>
      <c r="AZ21" s="6">
        <f t="shared" si="21"/>
        <v>2</v>
      </c>
      <c r="BA21" s="6">
        <f t="shared" si="21"/>
        <v>2</v>
      </c>
      <c r="BB21" s="6">
        <f t="shared" si="21"/>
        <v>2</v>
      </c>
      <c r="BC21" s="6">
        <f t="shared" si="21"/>
        <v>2</v>
      </c>
      <c r="BD21" s="6">
        <f t="shared" si="21"/>
        <v>2</v>
      </c>
      <c r="BE21" s="6">
        <f t="shared" si="21"/>
        <v>2</v>
      </c>
      <c r="BF21" s="6">
        <f t="shared" si="21"/>
        <v>2</v>
      </c>
      <c r="BG21" s="6">
        <f t="shared" si="21"/>
        <v>2</v>
      </c>
      <c r="BH21" s="6">
        <f t="shared" si="21"/>
        <v>2</v>
      </c>
      <c r="BI21" s="6">
        <f t="shared" si="21"/>
        <v>2</v>
      </c>
      <c r="BJ21" s="6">
        <f t="shared" si="21"/>
        <v>2</v>
      </c>
      <c r="BK21" s="6">
        <f t="shared" si="21"/>
        <v>2</v>
      </c>
      <c r="BL21" s="6">
        <f t="shared" si="21"/>
        <v>2</v>
      </c>
      <c r="BM21" s="6">
        <f t="shared" si="21"/>
        <v>2</v>
      </c>
      <c r="BN21" s="6">
        <f t="shared" si="21"/>
        <v>2</v>
      </c>
      <c r="BO21" s="6">
        <f t="shared" si="21"/>
        <v>2</v>
      </c>
    </row>
    <row r="22" spans="1:69" ht="17.149999999999999" customHeight="1" x14ac:dyDescent="0.35">
      <c r="A22" s="405" t="s">
        <v>242</v>
      </c>
      <c r="B22" s="405"/>
      <c r="C22" s="405"/>
      <c r="D22" s="405"/>
      <c r="E22" s="405"/>
      <c r="F22" s="405"/>
      <c r="G22" s="405"/>
      <c r="H22" s="405"/>
      <c r="I22" s="405"/>
      <c r="J22" s="405"/>
      <c r="R22" s="6">
        <v>1</v>
      </c>
      <c r="S22" s="6">
        <v>2</v>
      </c>
      <c r="T22" s="6">
        <v>3</v>
      </c>
      <c r="U22" s="6">
        <v>4</v>
      </c>
      <c r="V22" s="6">
        <v>5</v>
      </c>
      <c r="W22" s="6">
        <v>6</v>
      </c>
      <c r="X22" s="6">
        <v>7</v>
      </c>
      <c r="Y22" s="6">
        <v>8</v>
      </c>
      <c r="Z22" s="6">
        <v>9</v>
      </c>
      <c r="AA22" s="6">
        <v>10</v>
      </c>
      <c r="AB22" s="6">
        <v>11</v>
      </c>
      <c r="AC22" s="6">
        <v>12</v>
      </c>
      <c r="AD22" s="6">
        <v>13</v>
      </c>
      <c r="AE22" s="6">
        <v>14</v>
      </c>
      <c r="AF22" s="6">
        <v>15</v>
      </c>
      <c r="AG22" s="6">
        <v>16</v>
      </c>
      <c r="AH22" s="6">
        <v>17</v>
      </c>
      <c r="AI22" s="6">
        <v>18</v>
      </c>
      <c r="AJ22" s="6">
        <v>19</v>
      </c>
      <c r="AK22" s="6">
        <v>20</v>
      </c>
      <c r="AL22" s="6">
        <v>21</v>
      </c>
      <c r="AM22" s="6">
        <v>22</v>
      </c>
      <c r="AN22" s="6">
        <v>23</v>
      </c>
      <c r="AO22" s="6">
        <v>24</v>
      </c>
      <c r="AP22" s="6">
        <v>25</v>
      </c>
      <c r="AQ22" s="6">
        <v>26</v>
      </c>
      <c r="AR22" s="6">
        <v>27</v>
      </c>
      <c r="AS22" s="6">
        <v>28</v>
      </c>
      <c r="AT22" s="6">
        <v>29</v>
      </c>
      <c r="AU22" s="6">
        <v>30</v>
      </c>
      <c r="AV22" s="6">
        <v>31</v>
      </c>
      <c r="AW22" s="6">
        <v>32</v>
      </c>
      <c r="AX22" s="6">
        <v>33</v>
      </c>
      <c r="AY22" s="6">
        <v>34</v>
      </c>
      <c r="AZ22" s="6">
        <v>35</v>
      </c>
      <c r="BA22" s="6">
        <v>36</v>
      </c>
      <c r="BB22" s="6">
        <v>37</v>
      </c>
      <c r="BC22" s="6">
        <v>38</v>
      </c>
      <c r="BD22" s="6">
        <v>39</v>
      </c>
      <c r="BE22" s="6">
        <v>40</v>
      </c>
      <c r="BF22" s="6">
        <v>41</v>
      </c>
      <c r="BG22" s="6">
        <v>42</v>
      </c>
      <c r="BH22" s="6">
        <v>43</v>
      </c>
      <c r="BI22" s="6">
        <v>44</v>
      </c>
      <c r="BJ22" s="6">
        <v>45</v>
      </c>
      <c r="BK22" s="6">
        <v>46</v>
      </c>
      <c r="BL22" s="6">
        <v>47</v>
      </c>
      <c r="BM22" s="6">
        <v>48</v>
      </c>
      <c r="BN22" s="6">
        <v>49</v>
      </c>
      <c r="BO22" s="6">
        <v>50</v>
      </c>
    </row>
    <row r="23" spans="1:69" ht="17.149999999999999" customHeight="1" x14ac:dyDescent="0.35">
      <c r="A23" s="405" t="s">
        <v>243</v>
      </c>
      <c r="B23" s="405"/>
      <c r="C23" s="405"/>
      <c r="D23" s="405"/>
      <c r="E23" s="405"/>
      <c r="F23" s="405"/>
      <c r="G23" s="405"/>
      <c r="H23" s="405"/>
      <c r="I23" s="405"/>
      <c r="J23" s="405"/>
      <c r="R23" s="6">
        <f t="shared" ref="R23:AW23" si="22">R21-R22</f>
        <v>1</v>
      </c>
      <c r="S23" s="6">
        <f t="shared" si="22"/>
        <v>0</v>
      </c>
      <c r="T23" s="6">
        <f t="shared" si="22"/>
        <v>-1</v>
      </c>
      <c r="U23" s="6">
        <f t="shared" si="22"/>
        <v>-2</v>
      </c>
      <c r="V23" s="6">
        <f t="shared" si="22"/>
        <v>-3</v>
      </c>
      <c r="W23" s="6">
        <f t="shared" si="22"/>
        <v>-4</v>
      </c>
      <c r="X23" s="6">
        <f t="shared" si="22"/>
        <v>-5</v>
      </c>
      <c r="Y23" s="6">
        <f t="shared" si="22"/>
        <v>-6</v>
      </c>
      <c r="Z23" s="6">
        <f t="shared" si="22"/>
        <v>-7</v>
      </c>
      <c r="AA23" s="6">
        <f t="shared" si="22"/>
        <v>-8</v>
      </c>
      <c r="AB23" s="6">
        <f t="shared" si="22"/>
        <v>-9</v>
      </c>
      <c r="AC23" s="6">
        <f t="shared" si="22"/>
        <v>-10</v>
      </c>
      <c r="AD23" s="6">
        <f t="shared" si="22"/>
        <v>-11</v>
      </c>
      <c r="AE23" s="6">
        <f t="shared" si="22"/>
        <v>-12</v>
      </c>
      <c r="AF23" s="6">
        <f t="shared" si="22"/>
        <v>-13</v>
      </c>
      <c r="AG23" s="6">
        <f t="shared" si="22"/>
        <v>-14</v>
      </c>
      <c r="AH23" s="6">
        <f t="shared" si="22"/>
        <v>-15</v>
      </c>
      <c r="AI23" s="6">
        <f t="shared" si="22"/>
        <v>-16</v>
      </c>
      <c r="AJ23" s="6">
        <f t="shared" si="22"/>
        <v>-17</v>
      </c>
      <c r="AK23" s="6">
        <f t="shared" si="22"/>
        <v>-18</v>
      </c>
      <c r="AL23" s="6">
        <f t="shared" si="22"/>
        <v>-19</v>
      </c>
      <c r="AM23" s="6">
        <f t="shared" si="22"/>
        <v>-20</v>
      </c>
      <c r="AN23" s="6">
        <f t="shared" si="22"/>
        <v>-21</v>
      </c>
      <c r="AO23" s="6">
        <f t="shared" si="22"/>
        <v>-22</v>
      </c>
      <c r="AP23" s="6">
        <f t="shared" si="22"/>
        <v>-23</v>
      </c>
      <c r="AQ23" s="6">
        <f t="shared" si="22"/>
        <v>-24</v>
      </c>
      <c r="AR23" s="6">
        <f t="shared" si="22"/>
        <v>-25</v>
      </c>
      <c r="AS23" s="6">
        <f t="shared" si="22"/>
        <v>-26</v>
      </c>
      <c r="AT23" s="6">
        <f t="shared" si="22"/>
        <v>-27</v>
      </c>
      <c r="AU23" s="6">
        <f t="shared" si="22"/>
        <v>-28</v>
      </c>
      <c r="AV23" s="6">
        <f t="shared" si="22"/>
        <v>-29</v>
      </c>
      <c r="AW23" s="6">
        <f t="shared" si="22"/>
        <v>-30</v>
      </c>
      <c r="AX23" s="6">
        <f t="shared" ref="AX23:BO23" si="23">AX21-AX22</f>
        <v>-31</v>
      </c>
      <c r="AY23" s="6">
        <f t="shared" si="23"/>
        <v>-32</v>
      </c>
      <c r="AZ23" s="6">
        <f t="shared" si="23"/>
        <v>-33</v>
      </c>
      <c r="BA23" s="6">
        <f t="shared" si="23"/>
        <v>-34</v>
      </c>
      <c r="BB23" s="6">
        <f t="shared" si="23"/>
        <v>-35</v>
      </c>
      <c r="BC23" s="6">
        <f t="shared" si="23"/>
        <v>-36</v>
      </c>
      <c r="BD23" s="6">
        <f t="shared" si="23"/>
        <v>-37</v>
      </c>
      <c r="BE23" s="6">
        <f t="shared" si="23"/>
        <v>-38</v>
      </c>
      <c r="BF23" s="6">
        <f t="shared" si="23"/>
        <v>-39</v>
      </c>
      <c r="BG23" s="6">
        <f t="shared" si="23"/>
        <v>-40</v>
      </c>
      <c r="BH23" s="6">
        <f t="shared" si="23"/>
        <v>-41</v>
      </c>
      <c r="BI23" s="6">
        <f t="shared" si="23"/>
        <v>-42</v>
      </c>
      <c r="BJ23" s="6">
        <f t="shared" si="23"/>
        <v>-43</v>
      </c>
      <c r="BK23" s="6">
        <f t="shared" si="23"/>
        <v>-44</v>
      </c>
      <c r="BL23" s="6">
        <f t="shared" si="23"/>
        <v>-45</v>
      </c>
      <c r="BM23" s="6">
        <f t="shared" si="23"/>
        <v>-46</v>
      </c>
      <c r="BN23" s="6">
        <f t="shared" si="23"/>
        <v>-47</v>
      </c>
      <c r="BO23" s="6">
        <f t="shared" si="23"/>
        <v>-48</v>
      </c>
      <c r="BQ23" s="6" t="s">
        <v>21</v>
      </c>
    </row>
    <row r="24" spans="1:69" ht="17.149999999999999" customHeight="1" x14ac:dyDescent="0.35">
      <c r="A24" s="405" t="s">
        <v>244</v>
      </c>
      <c r="B24" s="405"/>
      <c r="C24" s="405"/>
      <c r="D24" s="405"/>
      <c r="E24" s="405"/>
      <c r="F24" s="405"/>
      <c r="G24" s="405"/>
      <c r="H24" s="405"/>
      <c r="I24" s="405"/>
      <c r="J24" s="405"/>
      <c r="R24" s="6">
        <f>IF(R23&gt;=0,COUNT($R23)+BP20,"")</f>
        <v>14</v>
      </c>
      <c r="S24" s="6">
        <f>IF(S23&gt;=0,COUNT($R23:S23)+$BP20,"")</f>
        <v>15</v>
      </c>
      <c r="T24" s="6" t="str">
        <f>IF(T23&gt;=0,COUNT($R23:T23)+$BP20,"")</f>
        <v/>
      </c>
      <c r="U24" s="6" t="str">
        <f>IF(U23&gt;=0,COUNT($R23:U23)+$BP20,"")</f>
        <v/>
      </c>
      <c r="V24" s="6" t="str">
        <f>IF(V23&gt;=0,COUNT($R23:V23)+$BP20,"")</f>
        <v/>
      </c>
      <c r="W24" s="6" t="str">
        <f>IF(W23&gt;=0,COUNT($R23:W23)+$BP20,"")</f>
        <v/>
      </c>
      <c r="X24" s="6" t="str">
        <f>IF(X23&gt;=0,COUNT($R23:X23)+$BP20,"")</f>
        <v/>
      </c>
      <c r="Y24" s="6" t="str">
        <f>IF(Y23&gt;=0,COUNT($R23:Y23)+$BP20,"")</f>
        <v/>
      </c>
      <c r="Z24" s="6" t="str">
        <f>IF(Z23&gt;=0,COUNT($R23:Z23)+$BP20,"")</f>
        <v/>
      </c>
      <c r="AA24" s="6" t="str">
        <f>IF(AA23&gt;=0,COUNT($R23:AA23)+$BP20,"")</f>
        <v/>
      </c>
      <c r="AB24" s="6" t="str">
        <f>IF(AB23&gt;=0,COUNT($R23:AB23)+$BP20,"")</f>
        <v/>
      </c>
      <c r="AC24" s="6" t="str">
        <f>IF(AC23&gt;=0,COUNT($R23:AC23)+$BP20,"")</f>
        <v/>
      </c>
      <c r="AD24" s="6" t="str">
        <f>IF(AD23&gt;=0,COUNT($R23:AD23)+$BP20,"")</f>
        <v/>
      </c>
      <c r="AE24" s="6" t="str">
        <f>IF(AE23&gt;=0,COUNT($R23:AE23)+$BP20,"")</f>
        <v/>
      </c>
      <c r="AF24" s="6" t="str">
        <f>IF(AF23&gt;=0,COUNT($R23:AF23)+$BP20,"")</f>
        <v/>
      </c>
      <c r="AG24" s="6" t="str">
        <f>IF(AG23&gt;=0,COUNT($R23:AG23)+$BP20,"")</f>
        <v/>
      </c>
      <c r="AH24" s="6" t="str">
        <f>IF(AH23&gt;=0,COUNT($R23:AH23)+$BP20,"")</f>
        <v/>
      </c>
      <c r="AI24" s="6" t="str">
        <f>IF(AI23&gt;=0,COUNT($R23:AI23)+$BP20,"")</f>
        <v/>
      </c>
      <c r="AJ24" s="6" t="str">
        <f>IF(AJ23&gt;=0,COUNT($R23:AJ23)+$BP20,"")</f>
        <v/>
      </c>
      <c r="AK24" s="6" t="str">
        <f>IF(AK23&gt;=0,COUNT($R23:AK23)+$BP20,"")</f>
        <v/>
      </c>
      <c r="AL24" s="6" t="str">
        <f>IF(AL23&gt;=0,COUNT($R23:AL23)+$BP20,"")</f>
        <v/>
      </c>
      <c r="AM24" s="6" t="str">
        <f>IF(AM23&gt;=0,COUNT($R23:AM23)+$BP20,"")</f>
        <v/>
      </c>
      <c r="AN24" s="6" t="str">
        <f>IF(AN23&gt;=0,COUNT($R23:AN23)+$BP20,"")</f>
        <v/>
      </c>
      <c r="AO24" s="6" t="str">
        <f>IF(AO23&gt;=0,COUNT($R23:AO23)+$BP20,"")</f>
        <v/>
      </c>
      <c r="AP24" s="6" t="str">
        <f>IF(AP23&gt;=0,COUNT($R23:AP23)+$BP20,"")</f>
        <v/>
      </c>
      <c r="AQ24" s="6" t="str">
        <f>IF(AQ23&gt;=0,COUNT($R23:AQ23)+$BP20,"")</f>
        <v/>
      </c>
      <c r="AR24" s="6" t="str">
        <f>IF(AR23&gt;=0,COUNT($R23:AR23)+$BP20,"")</f>
        <v/>
      </c>
      <c r="AS24" s="6" t="str">
        <f>IF(AS23&gt;=0,COUNT($R23:AS23)+$BP20,"")</f>
        <v/>
      </c>
      <c r="AT24" s="6" t="str">
        <f>IF(AT23&gt;=0,COUNT($R23:AT23)+$BP20,"")</f>
        <v/>
      </c>
      <c r="AU24" s="6" t="str">
        <f>IF(AU23&gt;=0,COUNT($R23:AU23)+$BP20,"")</f>
        <v/>
      </c>
      <c r="AV24" s="6" t="str">
        <f>IF(AV23&gt;=0,COUNT($R23:AV23)+$BP20,"")</f>
        <v/>
      </c>
      <c r="AW24" s="6" t="str">
        <f>IF(AW23&gt;=0,COUNT($R23:AW23)+$BP20,"")</f>
        <v/>
      </c>
      <c r="AX24" s="6" t="str">
        <f>IF(AX23&gt;=0,COUNT($R23:AX23)+$BP20,"")</f>
        <v/>
      </c>
      <c r="AY24" s="6" t="str">
        <f>IF(AY23&gt;=0,COUNT($R23:AY23)+$BP20,"")</f>
        <v/>
      </c>
      <c r="AZ24" s="6" t="str">
        <f>IF(AZ23&gt;=0,COUNT($R23:AZ23)+$BP20,"")</f>
        <v/>
      </c>
      <c r="BA24" s="6" t="str">
        <f>IF(BA23&gt;=0,COUNT($R23:BA23)+$BP20,"")</f>
        <v/>
      </c>
      <c r="BB24" s="6" t="str">
        <f>IF(BB23&gt;=0,COUNT($R23:BB23)+$BP20,"")</f>
        <v/>
      </c>
      <c r="BC24" s="6" t="str">
        <f>IF(BC23&gt;=0,COUNT($R23:BC23)+$BP20,"")</f>
        <v/>
      </c>
      <c r="BD24" s="6" t="str">
        <f>IF(BD23&gt;=0,COUNT($R23:BD23)+$BP20,"")</f>
        <v/>
      </c>
      <c r="BE24" s="6" t="str">
        <f>IF(BE23&gt;=0,COUNT($R23:BE23)+$BP20,"")</f>
        <v/>
      </c>
      <c r="BF24" s="6" t="str">
        <f>IF(BF23&gt;=0,COUNT($R23:BF23)+$BP20,"")</f>
        <v/>
      </c>
      <c r="BG24" s="6" t="str">
        <f>IF(BG23&gt;=0,COUNT($R23:BG23)+$BP20,"")</f>
        <v/>
      </c>
      <c r="BH24" s="6" t="str">
        <f>IF(BH23&gt;=0,COUNT($R23:BH23)+$BP20,"")</f>
        <v/>
      </c>
      <c r="BI24" s="6" t="str">
        <f>IF(BI23&gt;=0,COUNT($R23:BI23)+$BP20,"")</f>
        <v/>
      </c>
      <c r="BJ24" s="6" t="str">
        <f>IF(BJ23&gt;=0,COUNT($R23:BJ23)+$BP20,"")</f>
        <v/>
      </c>
      <c r="BK24" s="6" t="str">
        <f>IF(BK23&gt;=0,COUNT($R23:BK23)+$BP20,"")</f>
        <v/>
      </c>
      <c r="BL24" s="6" t="str">
        <f>IF(BL23&gt;=0,COUNT($R23:BL23)+$BP20,"")</f>
        <v/>
      </c>
      <c r="BM24" s="6" t="str">
        <f>IF(BM23&gt;=0,COUNT($R23:BM23)+$BP20,"")</f>
        <v/>
      </c>
      <c r="BN24" s="6" t="str">
        <f>IF(BN23&gt;=0,COUNT($R23:BN23)+$BP20,"")</f>
        <v/>
      </c>
      <c r="BO24" s="6" t="str">
        <f>IF(BO23&gt;=0,COUNT($R23:BO23)+$BP20,"")</f>
        <v/>
      </c>
      <c r="BP24" s="6">
        <f>COUNT(R24:BO24)+BP20</f>
        <v>15</v>
      </c>
      <c r="BQ24" s="276" t="str">
        <f>R24&amp;BQ23&amp;S24&amp;BQ23&amp;T24&amp;BQ23&amp;U24&amp;BQ23&amp;V24&amp;BQ23&amp;W24&amp;BQ23&amp;X24&amp;BQ23&amp;Y24&amp;BQ23&amp;Z24&amp;BQ23&amp;AA24&amp;BQ23&amp;AB24&amp;BQ23&amp;AC24&amp;BQ23&amp;AD24&amp;BQ23&amp;AE24&amp;BQ23&amp;AF24&amp;BQ23&amp;AG24&amp;BQ23&amp;AH24&amp;BQ23&amp;AI24&amp;BQ23&amp;AJ24&amp;BQ23&amp;AK24&amp;BQ23&amp;AL24&amp;BQ23&amp;AM24&amp;BQ23&amp;AN24&amp;BQ23&amp;AO24&amp;BQ23&amp;AP24&amp;BQ23&amp;AQ24&amp;BQ23&amp;AR24&amp;BQ23&amp;AS24&amp;BQ23&amp;AT24&amp;BQ23&amp;AU24&amp;BQ23&amp;AV24&amp;BQ23&amp;AW24&amp;BQ23&amp;AX24&amp;BQ23&amp;AY24&amp;BQ23&amp;AZ24&amp;BQ23&amp;BA24&amp;BQ23&amp;BB24&amp;BQ23&amp;BC24&amp;BQ23&amp;BD24&amp;BQ23&amp;BE24&amp;BQ23&amp;BF24&amp;BQ23&amp;BG24&amp;BQ23&amp;BH24&amp;BQ23&amp;BI24&amp;BQ23&amp;BJ24&amp;BQ23&amp;BK24&amp;BQ23&amp;BL24&amp;BQ23&amp;BM24&amp;BQ23&amp;BN24&amp;BQ23&amp;BO24</f>
        <v xml:space="preserve">14  15                                                                                                </v>
      </c>
    </row>
    <row r="25" spans="1:69" x14ac:dyDescent="0.35">
      <c r="A25" s="188" t="s">
        <v>59</v>
      </c>
      <c r="R25" s="275">
        <f>'Encode Data'!E31</f>
        <v>2</v>
      </c>
      <c r="S25" s="6">
        <f t="shared" ref="S25:AX25" si="24">R25</f>
        <v>2</v>
      </c>
      <c r="T25" s="6">
        <f t="shared" si="24"/>
        <v>2</v>
      </c>
      <c r="U25" s="6">
        <f t="shared" si="24"/>
        <v>2</v>
      </c>
      <c r="V25" s="6">
        <f t="shared" si="24"/>
        <v>2</v>
      </c>
      <c r="W25" s="6">
        <f t="shared" si="24"/>
        <v>2</v>
      </c>
      <c r="X25" s="6">
        <f t="shared" si="24"/>
        <v>2</v>
      </c>
      <c r="Y25" s="6">
        <f t="shared" si="24"/>
        <v>2</v>
      </c>
      <c r="Z25" s="6">
        <f t="shared" si="24"/>
        <v>2</v>
      </c>
      <c r="AA25" s="6">
        <f t="shared" si="24"/>
        <v>2</v>
      </c>
      <c r="AB25" s="6">
        <f t="shared" si="24"/>
        <v>2</v>
      </c>
      <c r="AC25" s="6">
        <f t="shared" si="24"/>
        <v>2</v>
      </c>
      <c r="AD25" s="6">
        <f t="shared" si="24"/>
        <v>2</v>
      </c>
      <c r="AE25" s="6">
        <f t="shared" si="24"/>
        <v>2</v>
      </c>
      <c r="AF25" s="6">
        <f t="shared" si="24"/>
        <v>2</v>
      </c>
      <c r="AG25" s="6">
        <f t="shared" si="24"/>
        <v>2</v>
      </c>
      <c r="AH25" s="6">
        <f t="shared" si="24"/>
        <v>2</v>
      </c>
      <c r="AI25" s="6">
        <f t="shared" si="24"/>
        <v>2</v>
      </c>
      <c r="AJ25" s="6">
        <f t="shared" si="24"/>
        <v>2</v>
      </c>
      <c r="AK25" s="6">
        <f t="shared" si="24"/>
        <v>2</v>
      </c>
      <c r="AL25" s="6">
        <f t="shared" si="24"/>
        <v>2</v>
      </c>
      <c r="AM25" s="6">
        <f t="shared" si="24"/>
        <v>2</v>
      </c>
      <c r="AN25" s="6">
        <f t="shared" si="24"/>
        <v>2</v>
      </c>
      <c r="AO25" s="6">
        <f t="shared" si="24"/>
        <v>2</v>
      </c>
      <c r="AP25" s="6">
        <f t="shared" si="24"/>
        <v>2</v>
      </c>
      <c r="AQ25" s="6">
        <f t="shared" si="24"/>
        <v>2</v>
      </c>
      <c r="AR25" s="6">
        <f t="shared" si="24"/>
        <v>2</v>
      </c>
      <c r="AS25" s="6">
        <f t="shared" si="24"/>
        <v>2</v>
      </c>
      <c r="AT25" s="6">
        <f t="shared" si="24"/>
        <v>2</v>
      </c>
      <c r="AU25" s="6">
        <f t="shared" si="24"/>
        <v>2</v>
      </c>
      <c r="AV25" s="6">
        <f t="shared" si="24"/>
        <v>2</v>
      </c>
      <c r="AW25" s="6">
        <f t="shared" si="24"/>
        <v>2</v>
      </c>
      <c r="AX25" s="6">
        <f t="shared" si="24"/>
        <v>2</v>
      </c>
      <c r="AY25" s="6">
        <f t="shared" ref="AY25:BO25" si="25">AX25</f>
        <v>2</v>
      </c>
      <c r="AZ25" s="6">
        <f t="shared" si="25"/>
        <v>2</v>
      </c>
      <c r="BA25" s="6">
        <f t="shared" si="25"/>
        <v>2</v>
      </c>
      <c r="BB25" s="6">
        <f t="shared" si="25"/>
        <v>2</v>
      </c>
      <c r="BC25" s="6">
        <f t="shared" si="25"/>
        <v>2</v>
      </c>
      <c r="BD25" s="6">
        <f t="shared" si="25"/>
        <v>2</v>
      </c>
      <c r="BE25" s="6">
        <f t="shared" si="25"/>
        <v>2</v>
      </c>
      <c r="BF25" s="6">
        <f t="shared" si="25"/>
        <v>2</v>
      </c>
      <c r="BG25" s="6">
        <f t="shared" si="25"/>
        <v>2</v>
      </c>
      <c r="BH25" s="6">
        <f t="shared" si="25"/>
        <v>2</v>
      </c>
      <c r="BI25" s="6">
        <f t="shared" si="25"/>
        <v>2</v>
      </c>
      <c r="BJ25" s="6">
        <f t="shared" si="25"/>
        <v>2</v>
      </c>
      <c r="BK25" s="6">
        <f t="shared" si="25"/>
        <v>2</v>
      </c>
      <c r="BL25" s="6">
        <f t="shared" si="25"/>
        <v>2</v>
      </c>
      <c r="BM25" s="6">
        <f t="shared" si="25"/>
        <v>2</v>
      </c>
      <c r="BN25" s="6">
        <f t="shared" si="25"/>
        <v>2</v>
      </c>
      <c r="BO25" s="6">
        <f t="shared" si="25"/>
        <v>2</v>
      </c>
    </row>
    <row r="26" spans="1:69" x14ac:dyDescent="0.35">
      <c r="A26" s="403" t="s">
        <v>66</v>
      </c>
      <c r="B26" s="403"/>
      <c r="C26" s="403"/>
      <c r="D26" s="403"/>
      <c r="E26" s="403"/>
      <c r="F26" s="403"/>
      <c r="G26" s="403"/>
      <c r="H26" s="403"/>
      <c r="I26" s="403"/>
      <c r="J26" s="403"/>
      <c r="K26" s="403"/>
      <c r="L26" s="403"/>
      <c r="M26" s="403"/>
      <c r="N26" s="403"/>
      <c r="O26" s="403"/>
      <c r="P26" s="403"/>
      <c r="R26" s="6">
        <v>1</v>
      </c>
      <c r="S26" s="6">
        <v>2</v>
      </c>
      <c r="T26" s="6">
        <v>3</v>
      </c>
      <c r="U26" s="6">
        <v>4</v>
      </c>
      <c r="V26" s="6">
        <v>5</v>
      </c>
      <c r="W26" s="6">
        <v>6</v>
      </c>
      <c r="X26" s="6">
        <v>7</v>
      </c>
      <c r="Y26" s="6">
        <v>8</v>
      </c>
      <c r="Z26" s="6">
        <v>9</v>
      </c>
      <c r="AA26" s="6">
        <v>10</v>
      </c>
      <c r="AB26" s="6">
        <v>11</v>
      </c>
      <c r="AC26" s="6">
        <v>12</v>
      </c>
      <c r="AD26" s="6">
        <v>13</v>
      </c>
      <c r="AE26" s="6">
        <v>14</v>
      </c>
      <c r="AF26" s="6">
        <v>15</v>
      </c>
      <c r="AG26" s="6">
        <v>16</v>
      </c>
      <c r="AH26" s="6">
        <v>17</v>
      </c>
      <c r="AI26" s="6">
        <v>18</v>
      </c>
      <c r="AJ26" s="6">
        <v>19</v>
      </c>
      <c r="AK26" s="6">
        <v>20</v>
      </c>
      <c r="AL26" s="6">
        <v>21</v>
      </c>
      <c r="AM26" s="6">
        <v>22</v>
      </c>
      <c r="AN26" s="6">
        <v>23</v>
      </c>
      <c r="AO26" s="6">
        <v>24</v>
      </c>
      <c r="AP26" s="6">
        <v>25</v>
      </c>
      <c r="AQ26" s="6">
        <v>26</v>
      </c>
      <c r="AR26" s="6">
        <v>27</v>
      </c>
      <c r="AS26" s="6">
        <v>28</v>
      </c>
      <c r="AT26" s="6">
        <v>29</v>
      </c>
      <c r="AU26" s="6">
        <v>30</v>
      </c>
      <c r="AV26" s="6">
        <v>31</v>
      </c>
      <c r="AW26" s="6">
        <v>32</v>
      </c>
      <c r="AX26" s="6">
        <v>33</v>
      </c>
      <c r="AY26" s="6">
        <v>34</v>
      </c>
      <c r="AZ26" s="6">
        <v>35</v>
      </c>
      <c r="BA26" s="6">
        <v>36</v>
      </c>
      <c r="BB26" s="6">
        <v>37</v>
      </c>
      <c r="BC26" s="6">
        <v>38</v>
      </c>
      <c r="BD26" s="6">
        <v>39</v>
      </c>
      <c r="BE26" s="6">
        <v>40</v>
      </c>
      <c r="BF26" s="6">
        <v>41</v>
      </c>
      <c r="BG26" s="6">
        <v>42</v>
      </c>
      <c r="BH26" s="6">
        <v>43</v>
      </c>
      <c r="BI26" s="6">
        <v>44</v>
      </c>
      <c r="BJ26" s="6">
        <v>45</v>
      </c>
      <c r="BK26" s="6">
        <v>46</v>
      </c>
      <c r="BL26" s="6">
        <v>47</v>
      </c>
      <c r="BM26" s="6">
        <v>48</v>
      </c>
      <c r="BN26" s="6">
        <v>49</v>
      </c>
      <c r="BO26" s="6">
        <v>50</v>
      </c>
    </row>
    <row r="27" spans="1:69" x14ac:dyDescent="0.35">
      <c r="A27" s="404" t="s">
        <v>67</v>
      </c>
      <c r="B27" s="404"/>
      <c r="C27" s="404"/>
      <c r="D27" s="404"/>
      <c r="E27" s="404"/>
      <c r="F27" s="404"/>
      <c r="G27" s="404"/>
      <c r="H27" s="404"/>
      <c r="I27" s="404"/>
      <c r="J27" s="404"/>
      <c r="K27" s="404"/>
      <c r="L27" s="404"/>
      <c r="M27" s="404"/>
      <c r="N27" s="404"/>
      <c r="O27" s="404"/>
      <c r="P27" s="404"/>
      <c r="R27" s="6">
        <f t="shared" ref="R27:AW27" si="26">R25-R26</f>
        <v>1</v>
      </c>
      <c r="S27" s="6">
        <f t="shared" si="26"/>
        <v>0</v>
      </c>
      <c r="T27" s="6">
        <f t="shared" si="26"/>
        <v>-1</v>
      </c>
      <c r="U27" s="6">
        <f t="shared" si="26"/>
        <v>-2</v>
      </c>
      <c r="V27" s="6">
        <f t="shared" si="26"/>
        <v>-3</v>
      </c>
      <c r="W27" s="6">
        <f t="shared" si="26"/>
        <v>-4</v>
      </c>
      <c r="X27" s="6">
        <f t="shared" si="26"/>
        <v>-5</v>
      </c>
      <c r="Y27" s="6">
        <f t="shared" si="26"/>
        <v>-6</v>
      </c>
      <c r="Z27" s="6">
        <f t="shared" si="26"/>
        <v>-7</v>
      </c>
      <c r="AA27" s="6">
        <f t="shared" si="26"/>
        <v>-8</v>
      </c>
      <c r="AB27" s="6">
        <f t="shared" si="26"/>
        <v>-9</v>
      </c>
      <c r="AC27" s="6">
        <f t="shared" si="26"/>
        <v>-10</v>
      </c>
      <c r="AD27" s="6">
        <f t="shared" si="26"/>
        <v>-11</v>
      </c>
      <c r="AE27" s="6">
        <f t="shared" si="26"/>
        <v>-12</v>
      </c>
      <c r="AF27" s="6">
        <f t="shared" si="26"/>
        <v>-13</v>
      </c>
      <c r="AG27" s="6">
        <f t="shared" si="26"/>
        <v>-14</v>
      </c>
      <c r="AH27" s="6">
        <f t="shared" si="26"/>
        <v>-15</v>
      </c>
      <c r="AI27" s="6">
        <f t="shared" si="26"/>
        <v>-16</v>
      </c>
      <c r="AJ27" s="6">
        <f t="shared" si="26"/>
        <v>-17</v>
      </c>
      <c r="AK27" s="6">
        <f t="shared" si="26"/>
        <v>-18</v>
      </c>
      <c r="AL27" s="6">
        <f t="shared" si="26"/>
        <v>-19</v>
      </c>
      <c r="AM27" s="6">
        <f t="shared" si="26"/>
        <v>-20</v>
      </c>
      <c r="AN27" s="6">
        <f t="shared" si="26"/>
        <v>-21</v>
      </c>
      <c r="AO27" s="6">
        <f t="shared" si="26"/>
        <v>-22</v>
      </c>
      <c r="AP27" s="6">
        <f t="shared" si="26"/>
        <v>-23</v>
      </c>
      <c r="AQ27" s="6">
        <f t="shared" si="26"/>
        <v>-24</v>
      </c>
      <c r="AR27" s="6">
        <f t="shared" si="26"/>
        <v>-25</v>
      </c>
      <c r="AS27" s="6">
        <f t="shared" si="26"/>
        <v>-26</v>
      </c>
      <c r="AT27" s="6">
        <f t="shared" si="26"/>
        <v>-27</v>
      </c>
      <c r="AU27" s="6">
        <f t="shared" si="26"/>
        <v>-28</v>
      </c>
      <c r="AV27" s="6">
        <f t="shared" si="26"/>
        <v>-29</v>
      </c>
      <c r="AW27" s="6">
        <f t="shared" si="26"/>
        <v>-30</v>
      </c>
      <c r="AX27" s="6">
        <f t="shared" ref="AX27:BO27" si="27">AX25-AX26</f>
        <v>-31</v>
      </c>
      <c r="AY27" s="6">
        <f t="shared" si="27"/>
        <v>-32</v>
      </c>
      <c r="AZ27" s="6">
        <f t="shared" si="27"/>
        <v>-33</v>
      </c>
      <c r="BA27" s="6">
        <f t="shared" si="27"/>
        <v>-34</v>
      </c>
      <c r="BB27" s="6">
        <f t="shared" si="27"/>
        <v>-35</v>
      </c>
      <c r="BC27" s="6">
        <f t="shared" si="27"/>
        <v>-36</v>
      </c>
      <c r="BD27" s="6">
        <f t="shared" si="27"/>
        <v>-37</v>
      </c>
      <c r="BE27" s="6">
        <f t="shared" si="27"/>
        <v>-38</v>
      </c>
      <c r="BF27" s="6">
        <f t="shared" si="27"/>
        <v>-39</v>
      </c>
      <c r="BG27" s="6">
        <f t="shared" si="27"/>
        <v>-40</v>
      </c>
      <c r="BH27" s="6">
        <f t="shared" si="27"/>
        <v>-41</v>
      </c>
      <c r="BI27" s="6">
        <f t="shared" si="27"/>
        <v>-42</v>
      </c>
      <c r="BJ27" s="6">
        <f t="shared" si="27"/>
        <v>-43</v>
      </c>
      <c r="BK27" s="6">
        <f t="shared" si="27"/>
        <v>-44</v>
      </c>
      <c r="BL27" s="6">
        <f t="shared" si="27"/>
        <v>-45</v>
      </c>
      <c r="BM27" s="6">
        <f t="shared" si="27"/>
        <v>-46</v>
      </c>
      <c r="BN27" s="6">
        <f t="shared" si="27"/>
        <v>-47</v>
      </c>
      <c r="BO27" s="6">
        <f t="shared" si="27"/>
        <v>-48</v>
      </c>
      <c r="BQ27" s="6" t="s">
        <v>21</v>
      </c>
    </row>
    <row r="28" spans="1:69" x14ac:dyDescent="0.35">
      <c r="A28" s="416" t="s">
        <v>68</v>
      </c>
      <c r="B28" s="416"/>
      <c r="C28" s="416"/>
      <c r="D28" s="416"/>
      <c r="E28" s="416"/>
      <c r="F28" s="416"/>
      <c r="G28" s="416"/>
      <c r="H28" s="416"/>
      <c r="I28" s="416"/>
      <c r="J28" s="416"/>
      <c r="K28" s="416"/>
      <c r="L28" s="416"/>
      <c r="M28" s="416"/>
      <c r="N28" s="416"/>
      <c r="O28" s="416"/>
      <c r="P28" s="416"/>
      <c r="R28" s="6">
        <f>IF(R27&gt;=0,COUNT($R27)+BP24,"")</f>
        <v>16</v>
      </c>
      <c r="S28" s="6">
        <f>IF(S27&gt;=0,COUNT($R27:S27)+$BP24,"")</f>
        <v>17</v>
      </c>
      <c r="T28" s="6" t="str">
        <f>IF(T27&gt;=0,COUNT($R27:T27)+$BP24,"")</f>
        <v/>
      </c>
      <c r="U28" s="6" t="str">
        <f>IF(U27&gt;=0,COUNT($R27:U27)+$BP24,"")</f>
        <v/>
      </c>
      <c r="V28" s="6" t="str">
        <f>IF(V27&gt;=0,COUNT($R27:V27)+$BP24,"")</f>
        <v/>
      </c>
      <c r="W28" s="6" t="str">
        <f>IF(W27&gt;=0,COUNT($R27:W27)+$BP24,"")</f>
        <v/>
      </c>
      <c r="X28" s="6" t="str">
        <f>IF(X27&gt;=0,COUNT($R27:X27)+$BP24,"")</f>
        <v/>
      </c>
      <c r="Y28" s="6" t="str">
        <f>IF(Y27&gt;=0,COUNT($R27:Y27)+$BP24,"")</f>
        <v/>
      </c>
      <c r="Z28" s="6" t="str">
        <f>IF(Z27&gt;=0,COUNT($R27:Z27)+$BP24,"")</f>
        <v/>
      </c>
      <c r="AA28" s="6" t="str">
        <f>IF(AA27&gt;=0,COUNT($R27:AA27)+$BP24,"")</f>
        <v/>
      </c>
      <c r="AB28" s="6" t="str">
        <f>IF(AB27&gt;=0,COUNT($R27:AB27)+$BP24,"")</f>
        <v/>
      </c>
      <c r="AC28" s="6" t="str">
        <f>IF(AC27&gt;=0,COUNT($R27:AC27)+$BP24,"")</f>
        <v/>
      </c>
      <c r="AD28" s="6" t="str">
        <f>IF(AD27&gt;=0,COUNT($R27:AD27)+$BP24,"")</f>
        <v/>
      </c>
      <c r="AE28" s="6" t="str">
        <f>IF(AE27&gt;=0,COUNT($R27:AE27)+$BP24,"")</f>
        <v/>
      </c>
      <c r="AF28" s="6" t="str">
        <f>IF(AF27&gt;=0,COUNT($R27:AF27)+$BP24,"")</f>
        <v/>
      </c>
      <c r="AG28" s="6" t="str">
        <f>IF(AG27&gt;=0,COUNT($R27:AG27)+$BP24,"")</f>
        <v/>
      </c>
      <c r="AH28" s="6" t="str">
        <f>IF(AH27&gt;=0,COUNT($R27:AH27)+$BP24,"")</f>
        <v/>
      </c>
      <c r="AI28" s="6" t="str">
        <f>IF(AI27&gt;=0,COUNT($R27:AI27)+$BP24,"")</f>
        <v/>
      </c>
      <c r="AJ28" s="6" t="str">
        <f>IF(AJ27&gt;=0,COUNT($R27:AJ27)+$BP24,"")</f>
        <v/>
      </c>
      <c r="AK28" s="6" t="str">
        <f>IF(AK27&gt;=0,COUNT($R27:AK27)+$BP24,"")</f>
        <v/>
      </c>
      <c r="AL28" s="6" t="str">
        <f>IF(AL27&gt;=0,COUNT($R27:AL27)+$BP24,"")</f>
        <v/>
      </c>
      <c r="AM28" s="6" t="str">
        <f>IF(AM27&gt;=0,COUNT($R27:AM27)+$BP24,"")</f>
        <v/>
      </c>
      <c r="AN28" s="6" t="str">
        <f>IF(AN27&gt;=0,COUNT($R27:AN27)+$BP24,"")</f>
        <v/>
      </c>
      <c r="AO28" s="6" t="str">
        <f>IF(AO27&gt;=0,COUNT($R27:AO27)+$BP24,"")</f>
        <v/>
      </c>
      <c r="AP28" s="6" t="str">
        <f>IF(AP27&gt;=0,COUNT($R27:AP27)+$BP24,"")</f>
        <v/>
      </c>
      <c r="AQ28" s="6" t="str">
        <f>IF(AQ27&gt;=0,COUNT($R27:AQ27)+$BP24,"")</f>
        <v/>
      </c>
      <c r="AR28" s="6" t="str">
        <f>IF(AR27&gt;=0,COUNT($R27:AR27)+$BP24,"")</f>
        <v/>
      </c>
      <c r="AS28" s="6" t="str">
        <f>IF(AS27&gt;=0,COUNT($R27:AS27)+$BP24,"")</f>
        <v/>
      </c>
      <c r="AT28" s="6" t="str">
        <f>IF(AT27&gt;=0,COUNT($R27:AT27)+$BP24,"")</f>
        <v/>
      </c>
      <c r="AU28" s="6" t="str">
        <f>IF(AU27&gt;=0,COUNT($R27:AU27)+$BP24,"")</f>
        <v/>
      </c>
      <c r="AV28" s="6" t="str">
        <f>IF(AV27&gt;=0,COUNT($R27:AV27)+$BP24,"")</f>
        <v/>
      </c>
      <c r="AW28" s="6" t="str">
        <f>IF(AW27&gt;=0,COUNT($R27:AW27)+$BP24,"")</f>
        <v/>
      </c>
      <c r="AX28" s="6" t="str">
        <f>IF(AX27&gt;=0,COUNT($R27:AX27)+$BP24,"")</f>
        <v/>
      </c>
      <c r="AY28" s="6" t="str">
        <f>IF(AY27&gt;=0,COUNT($R27:AY27)+$BP24,"")</f>
        <v/>
      </c>
      <c r="AZ28" s="6" t="str">
        <f>IF(AZ27&gt;=0,COUNT($R27:AZ27)+$BP24,"")</f>
        <v/>
      </c>
      <c r="BA28" s="6" t="str">
        <f>IF(BA27&gt;=0,COUNT($R27:BA27)+$BP24,"")</f>
        <v/>
      </c>
      <c r="BB28" s="6" t="str">
        <f>IF(BB27&gt;=0,COUNT($R27:BB27)+$BP24,"")</f>
        <v/>
      </c>
      <c r="BC28" s="6" t="str">
        <f>IF(BC27&gt;=0,COUNT($R27:BC27)+$BP24,"")</f>
        <v/>
      </c>
      <c r="BD28" s="6" t="str">
        <f>IF(BD27&gt;=0,COUNT($R27:BD27)+$BP24,"")</f>
        <v/>
      </c>
      <c r="BE28" s="6" t="str">
        <f>IF(BE27&gt;=0,COUNT($R27:BE27)+$BP24,"")</f>
        <v/>
      </c>
      <c r="BF28" s="6" t="str">
        <f>IF(BF27&gt;=0,COUNT($R27:BF27)+$BP24,"")</f>
        <v/>
      </c>
      <c r="BG28" s="6" t="str">
        <f>IF(BG27&gt;=0,COUNT($R27:BG27)+$BP24,"")</f>
        <v/>
      </c>
      <c r="BH28" s="6" t="str">
        <f>IF(BH27&gt;=0,COUNT($R27:BH27)+$BP24,"")</f>
        <v/>
      </c>
      <c r="BI28" s="6" t="str">
        <f>IF(BI27&gt;=0,COUNT($R27:BI27)+$BP24,"")</f>
        <v/>
      </c>
      <c r="BJ28" s="6" t="str">
        <f>IF(BJ27&gt;=0,COUNT($R27:BJ27)+$BP24,"")</f>
        <v/>
      </c>
      <c r="BK28" s="6" t="str">
        <f>IF(BK27&gt;=0,COUNT($R27:BK27)+$BP24,"")</f>
        <v/>
      </c>
      <c r="BL28" s="6" t="str">
        <f>IF(BL27&gt;=0,COUNT($R27:BL27)+$BP24,"")</f>
        <v/>
      </c>
      <c r="BM28" s="6" t="str">
        <f>IF(BM27&gt;=0,COUNT($R27:BM27)+$BP24,"")</f>
        <v/>
      </c>
      <c r="BN28" s="6" t="str">
        <f>IF(BN27&gt;=0,COUNT($R27:BN27)+$BP24,"")</f>
        <v/>
      </c>
      <c r="BO28" s="6" t="str">
        <f>IF(BO27&gt;=0,COUNT($R27:BO27)+$BP24,"")</f>
        <v/>
      </c>
      <c r="BP28" s="6">
        <f>COUNT(R28:BO28)+BP24</f>
        <v>17</v>
      </c>
      <c r="BQ28" s="276" t="str">
        <f>R28&amp;BQ27&amp;S28&amp;BQ27&amp;T28&amp;BQ27&amp;U28&amp;BQ27&amp;V28&amp;BQ27&amp;W28&amp;BQ27&amp;X28&amp;BQ27&amp;Y28&amp;BQ27&amp;Z28&amp;BQ27&amp;AA28&amp;BQ27&amp;AB28&amp;BQ27&amp;AC28&amp;BQ27&amp;AD28&amp;BQ27&amp;AE28&amp;BQ27&amp;AF28&amp;BQ27&amp;AG28&amp;BQ27&amp;AH28&amp;BQ27&amp;AI28&amp;BQ27&amp;AJ28&amp;BQ27&amp;AK28&amp;BQ27&amp;AL28&amp;BQ27&amp;AM28&amp;BQ27&amp;AN28&amp;BQ27&amp;AO28&amp;BQ27&amp;AP28&amp;BQ27&amp;AQ28&amp;BQ27&amp;AR28&amp;BQ27&amp;AS28&amp;BQ27&amp;AT28&amp;BQ27&amp;AU28&amp;BQ27&amp;AV28&amp;BQ27&amp;AW28&amp;BQ27&amp;AX28&amp;BQ27&amp;AY28&amp;BQ27&amp;AZ28&amp;BQ27&amp;BA28&amp;BQ27&amp;BB28&amp;BQ27&amp;BC28&amp;BQ27&amp;BD28&amp;BQ27&amp;BE28&amp;BQ27&amp;BF28&amp;BQ27&amp;BG28&amp;BQ27&amp;BH28&amp;BQ27&amp;BI28&amp;BQ27&amp;BJ28&amp;BQ27&amp;BK28&amp;BQ27&amp;BL28&amp;BQ27&amp;BM28&amp;BQ27&amp;BN28&amp;BQ27&amp;BO28</f>
        <v xml:space="preserve">16  17                                                                                                </v>
      </c>
    </row>
    <row r="29" spans="1:69" x14ac:dyDescent="0.35">
      <c r="A29" s="404" t="s">
        <v>69</v>
      </c>
      <c r="B29" s="404"/>
      <c r="C29" s="404"/>
      <c r="D29" s="404"/>
      <c r="E29" s="404"/>
      <c r="F29" s="404"/>
      <c r="G29" s="404"/>
      <c r="H29" s="404"/>
      <c r="I29" s="404"/>
      <c r="J29" s="404"/>
      <c r="K29" s="404"/>
      <c r="L29" s="404"/>
      <c r="M29" s="404"/>
      <c r="N29" s="404"/>
      <c r="O29" s="404"/>
      <c r="P29" s="404"/>
      <c r="R29" s="275">
        <f>'Encode Data'!E34</f>
        <v>2</v>
      </c>
      <c r="S29" s="6">
        <f t="shared" ref="S29:AX29" si="28">R29</f>
        <v>2</v>
      </c>
      <c r="T29" s="6">
        <f t="shared" si="28"/>
        <v>2</v>
      </c>
      <c r="U29" s="6">
        <f t="shared" si="28"/>
        <v>2</v>
      </c>
      <c r="V29" s="6">
        <f t="shared" si="28"/>
        <v>2</v>
      </c>
      <c r="W29" s="6">
        <f t="shared" si="28"/>
        <v>2</v>
      </c>
      <c r="X29" s="6">
        <f t="shared" si="28"/>
        <v>2</v>
      </c>
      <c r="Y29" s="6">
        <f t="shared" si="28"/>
        <v>2</v>
      </c>
      <c r="Z29" s="6">
        <f t="shared" si="28"/>
        <v>2</v>
      </c>
      <c r="AA29" s="6">
        <f t="shared" si="28"/>
        <v>2</v>
      </c>
      <c r="AB29" s="6">
        <f t="shared" si="28"/>
        <v>2</v>
      </c>
      <c r="AC29" s="6">
        <f t="shared" si="28"/>
        <v>2</v>
      </c>
      <c r="AD29" s="6">
        <f t="shared" si="28"/>
        <v>2</v>
      </c>
      <c r="AE29" s="6">
        <f t="shared" si="28"/>
        <v>2</v>
      </c>
      <c r="AF29" s="6">
        <f t="shared" si="28"/>
        <v>2</v>
      </c>
      <c r="AG29" s="6">
        <f t="shared" si="28"/>
        <v>2</v>
      </c>
      <c r="AH29" s="6">
        <f t="shared" si="28"/>
        <v>2</v>
      </c>
      <c r="AI29" s="6">
        <f t="shared" si="28"/>
        <v>2</v>
      </c>
      <c r="AJ29" s="6">
        <f t="shared" si="28"/>
        <v>2</v>
      </c>
      <c r="AK29" s="6">
        <f t="shared" si="28"/>
        <v>2</v>
      </c>
      <c r="AL29" s="6">
        <f t="shared" si="28"/>
        <v>2</v>
      </c>
      <c r="AM29" s="6">
        <f t="shared" si="28"/>
        <v>2</v>
      </c>
      <c r="AN29" s="6">
        <f t="shared" si="28"/>
        <v>2</v>
      </c>
      <c r="AO29" s="6">
        <f t="shared" si="28"/>
        <v>2</v>
      </c>
      <c r="AP29" s="6">
        <f t="shared" si="28"/>
        <v>2</v>
      </c>
      <c r="AQ29" s="6">
        <f t="shared" si="28"/>
        <v>2</v>
      </c>
      <c r="AR29" s="6">
        <f t="shared" si="28"/>
        <v>2</v>
      </c>
      <c r="AS29" s="6">
        <f t="shared" si="28"/>
        <v>2</v>
      </c>
      <c r="AT29" s="6">
        <f t="shared" si="28"/>
        <v>2</v>
      </c>
      <c r="AU29" s="6">
        <f t="shared" si="28"/>
        <v>2</v>
      </c>
      <c r="AV29" s="6">
        <f t="shared" si="28"/>
        <v>2</v>
      </c>
      <c r="AW29" s="6">
        <f t="shared" si="28"/>
        <v>2</v>
      </c>
      <c r="AX29" s="6">
        <f t="shared" si="28"/>
        <v>2</v>
      </c>
      <c r="AY29" s="6">
        <f t="shared" ref="AY29:BO29" si="29">AX29</f>
        <v>2</v>
      </c>
      <c r="AZ29" s="6">
        <f t="shared" si="29"/>
        <v>2</v>
      </c>
      <c r="BA29" s="6">
        <f t="shared" si="29"/>
        <v>2</v>
      </c>
      <c r="BB29" s="6">
        <f t="shared" si="29"/>
        <v>2</v>
      </c>
      <c r="BC29" s="6">
        <f t="shared" si="29"/>
        <v>2</v>
      </c>
      <c r="BD29" s="6">
        <f t="shared" si="29"/>
        <v>2</v>
      </c>
      <c r="BE29" s="6">
        <f t="shared" si="29"/>
        <v>2</v>
      </c>
      <c r="BF29" s="6">
        <f t="shared" si="29"/>
        <v>2</v>
      </c>
      <c r="BG29" s="6">
        <f t="shared" si="29"/>
        <v>2</v>
      </c>
      <c r="BH29" s="6">
        <f t="shared" si="29"/>
        <v>2</v>
      </c>
      <c r="BI29" s="6">
        <f t="shared" si="29"/>
        <v>2</v>
      </c>
      <c r="BJ29" s="6">
        <f t="shared" si="29"/>
        <v>2</v>
      </c>
      <c r="BK29" s="6">
        <f t="shared" si="29"/>
        <v>2</v>
      </c>
      <c r="BL29" s="6">
        <f t="shared" si="29"/>
        <v>2</v>
      </c>
      <c r="BM29" s="6">
        <f t="shared" si="29"/>
        <v>2</v>
      </c>
      <c r="BN29" s="6">
        <f t="shared" si="29"/>
        <v>2</v>
      </c>
      <c r="BO29" s="6">
        <f t="shared" si="29"/>
        <v>2</v>
      </c>
    </row>
    <row r="30" spans="1:69" x14ac:dyDescent="0.35">
      <c r="A30" s="404" t="s">
        <v>70</v>
      </c>
      <c r="B30" s="404"/>
      <c r="C30" s="404"/>
      <c r="D30" s="404"/>
      <c r="E30" s="404"/>
      <c r="F30" s="404"/>
      <c r="G30" s="404"/>
      <c r="H30" s="404"/>
      <c r="I30" s="404"/>
      <c r="J30" s="404"/>
      <c r="K30" s="404"/>
      <c r="L30" s="404"/>
      <c r="M30" s="404"/>
      <c r="N30" s="404"/>
      <c r="O30" s="404"/>
      <c r="P30" s="404"/>
      <c r="R30" s="6">
        <v>1</v>
      </c>
      <c r="S30" s="6">
        <v>2</v>
      </c>
      <c r="T30" s="6">
        <v>3</v>
      </c>
      <c r="U30" s="6">
        <v>4</v>
      </c>
      <c r="V30" s="6">
        <v>5</v>
      </c>
      <c r="W30" s="6">
        <v>6</v>
      </c>
      <c r="X30" s="6">
        <v>7</v>
      </c>
      <c r="Y30" s="6">
        <v>8</v>
      </c>
      <c r="Z30" s="6">
        <v>9</v>
      </c>
      <c r="AA30" s="6">
        <v>10</v>
      </c>
      <c r="AB30" s="6">
        <v>11</v>
      </c>
      <c r="AC30" s="6">
        <v>12</v>
      </c>
      <c r="AD30" s="6">
        <v>13</v>
      </c>
      <c r="AE30" s="6">
        <v>14</v>
      </c>
      <c r="AF30" s="6">
        <v>15</v>
      </c>
      <c r="AG30" s="6">
        <v>16</v>
      </c>
      <c r="AH30" s="6">
        <v>17</v>
      </c>
      <c r="AI30" s="6">
        <v>18</v>
      </c>
      <c r="AJ30" s="6">
        <v>19</v>
      </c>
      <c r="AK30" s="6">
        <v>20</v>
      </c>
      <c r="AL30" s="6">
        <v>21</v>
      </c>
      <c r="AM30" s="6">
        <v>22</v>
      </c>
      <c r="AN30" s="6">
        <v>23</v>
      </c>
      <c r="AO30" s="6">
        <v>24</v>
      </c>
      <c r="AP30" s="6">
        <v>25</v>
      </c>
      <c r="AQ30" s="6">
        <v>26</v>
      </c>
      <c r="AR30" s="6">
        <v>27</v>
      </c>
      <c r="AS30" s="6">
        <v>28</v>
      </c>
      <c r="AT30" s="6">
        <v>29</v>
      </c>
      <c r="AU30" s="6">
        <v>30</v>
      </c>
      <c r="AV30" s="6">
        <v>31</v>
      </c>
      <c r="AW30" s="6">
        <v>32</v>
      </c>
      <c r="AX30" s="6">
        <v>33</v>
      </c>
      <c r="AY30" s="6">
        <v>34</v>
      </c>
      <c r="AZ30" s="6">
        <v>35</v>
      </c>
      <c r="BA30" s="6">
        <v>36</v>
      </c>
      <c r="BB30" s="6">
        <v>37</v>
      </c>
      <c r="BC30" s="6">
        <v>38</v>
      </c>
      <c r="BD30" s="6">
        <v>39</v>
      </c>
      <c r="BE30" s="6">
        <v>40</v>
      </c>
      <c r="BF30" s="6">
        <v>41</v>
      </c>
      <c r="BG30" s="6">
        <v>42</v>
      </c>
      <c r="BH30" s="6">
        <v>43</v>
      </c>
      <c r="BI30" s="6">
        <v>44</v>
      </c>
      <c r="BJ30" s="6">
        <v>45</v>
      </c>
      <c r="BK30" s="6">
        <v>46</v>
      </c>
      <c r="BL30" s="6">
        <v>47</v>
      </c>
      <c r="BM30" s="6">
        <v>48</v>
      </c>
      <c r="BN30" s="6">
        <v>49</v>
      </c>
      <c r="BO30" s="6">
        <v>50</v>
      </c>
    </row>
    <row r="31" spans="1:69" x14ac:dyDescent="0.35">
      <c r="A31" s="404" t="s">
        <v>71</v>
      </c>
      <c r="B31" s="404"/>
      <c r="C31" s="404"/>
      <c r="D31" s="404"/>
      <c r="E31" s="404"/>
      <c r="F31" s="404"/>
      <c r="G31" s="404"/>
      <c r="H31" s="404"/>
      <c r="I31" s="404"/>
      <c r="J31" s="404"/>
      <c r="K31" s="404"/>
      <c r="L31" s="404"/>
      <c r="M31" s="404"/>
      <c r="N31" s="404"/>
      <c r="O31" s="404"/>
      <c r="P31" s="404"/>
      <c r="R31" s="6">
        <f t="shared" ref="R31:AW31" si="30">R29-R30</f>
        <v>1</v>
      </c>
      <c r="S31" s="6">
        <f t="shared" si="30"/>
        <v>0</v>
      </c>
      <c r="T31" s="6">
        <f t="shared" si="30"/>
        <v>-1</v>
      </c>
      <c r="U31" s="6">
        <f t="shared" si="30"/>
        <v>-2</v>
      </c>
      <c r="V31" s="6">
        <f t="shared" si="30"/>
        <v>-3</v>
      </c>
      <c r="W31" s="6">
        <f t="shared" si="30"/>
        <v>-4</v>
      </c>
      <c r="X31" s="6">
        <f t="shared" si="30"/>
        <v>-5</v>
      </c>
      <c r="Y31" s="6">
        <f t="shared" si="30"/>
        <v>-6</v>
      </c>
      <c r="Z31" s="6">
        <f t="shared" si="30"/>
        <v>-7</v>
      </c>
      <c r="AA31" s="6">
        <f t="shared" si="30"/>
        <v>-8</v>
      </c>
      <c r="AB31" s="6">
        <f t="shared" si="30"/>
        <v>-9</v>
      </c>
      <c r="AC31" s="6">
        <f t="shared" si="30"/>
        <v>-10</v>
      </c>
      <c r="AD31" s="6">
        <f t="shared" si="30"/>
        <v>-11</v>
      </c>
      <c r="AE31" s="6">
        <f t="shared" si="30"/>
        <v>-12</v>
      </c>
      <c r="AF31" s="6">
        <f t="shared" si="30"/>
        <v>-13</v>
      </c>
      <c r="AG31" s="6">
        <f t="shared" si="30"/>
        <v>-14</v>
      </c>
      <c r="AH31" s="6">
        <f t="shared" si="30"/>
        <v>-15</v>
      </c>
      <c r="AI31" s="6">
        <f t="shared" si="30"/>
        <v>-16</v>
      </c>
      <c r="AJ31" s="6">
        <f t="shared" si="30"/>
        <v>-17</v>
      </c>
      <c r="AK31" s="6">
        <f t="shared" si="30"/>
        <v>-18</v>
      </c>
      <c r="AL31" s="6">
        <f t="shared" si="30"/>
        <v>-19</v>
      </c>
      <c r="AM31" s="6">
        <f t="shared" si="30"/>
        <v>-20</v>
      </c>
      <c r="AN31" s="6">
        <f t="shared" si="30"/>
        <v>-21</v>
      </c>
      <c r="AO31" s="6">
        <f t="shared" si="30"/>
        <v>-22</v>
      </c>
      <c r="AP31" s="6">
        <f t="shared" si="30"/>
        <v>-23</v>
      </c>
      <c r="AQ31" s="6">
        <f t="shared" si="30"/>
        <v>-24</v>
      </c>
      <c r="AR31" s="6">
        <f t="shared" si="30"/>
        <v>-25</v>
      </c>
      <c r="AS31" s="6">
        <f t="shared" si="30"/>
        <v>-26</v>
      </c>
      <c r="AT31" s="6">
        <f t="shared" si="30"/>
        <v>-27</v>
      </c>
      <c r="AU31" s="6">
        <f t="shared" si="30"/>
        <v>-28</v>
      </c>
      <c r="AV31" s="6">
        <f t="shared" si="30"/>
        <v>-29</v>
      </c>
      <c r="AW31" s="6">
        <f t="shared" si="30"/>
        <v>-30</v>
      </c>
      <c r="AX31" s="6">
        <f t="shared" ref="AX31:BO31" si="31">AX29-AX30</f>
        <v>-31</v>
      </c>
      <c r="AY31" s="6">
        <f t="shared" si="31"/>
        <v>-32</v>
      </c>
      <c r="AZ31" s="6">
        <f t="shared" si="31"/>
        <v>-33</v>
      </c>
      <c r="BA31" s="6">
        <f t="shared" si="31"/>
        <v>-34</v>
      </c>
      <c r="BB31" s="6">
        <f t="shared" si="31"/>
        <v>-35</v>
      </c>
      <c r="BC31" s="6">
        <f t="shared" si="31"/>
        <v>-36</v>
      </c>
      <c r="BD31" s="6">
        <f t="shared" si="31"/>
        <v>-37</v>
      </c>
      <c r="BE31" s="6">
        <f t="shared" si="31"/>
        <v>-38</v>
      </c>
      <c r="BF31" s="6">
        <f t="shared" si="31"/>
        <v>-39</v>
      </c>
      <c r="BG31" s="6">
        <f t="shared" si="31"/>
        <v>-40</v>
      </c>
      <c r="BH31" s="6">
        <f t="shared" si="31"/>
        <v>-41</v>
      </c>
      <c r="BI31" s="6">
        <f t="shared" si="31"/>
        <v>-42</v>
      </c>
      <c r="BJ31" s="6">
        <f t="shared" si="31"/>
        <v>-43</v>
      </c>
      <c r="BK31" s="6">
        <f t="shared" si="31"/>
        <v>-44</v>
      </c>
      <c r="BL31" s="6">
        <f t="shared" si="31"/>
        <v>-45</v>
      </c>
      <c r="BM31" s="6">
        <f t="shared" si="31"/>
        <v>-46</v>
      </c>
      <c r="BN31" s="6">
        <f t="shared" si="31"/>
        <v>-47</v>
      </c>
      <c r="BO31" s="6">
        <f t="shared" si="31"/>
        <v>-48</v>
      </c>
      <c r="BQ31" s="6" t="s">
        <v>21</v>
      </c>
    </row>
    <row r="32" spans="1:69" ht="19.5" customHeight="1" x14ac:dyDescent="0.35">
      <c r="A32" s="415"/>
      <c r="B32" s="415"/>
      <c r="C32" s="415"/>
      <c r="D32" s="415"/>
      <c r="E32" s="415"/>
      <c r="F32" s="415"/>
      <c r="G32" s="415"/>
      <c r="H32" s="415"/>
      <c r="I32" s="415"/>
      <c r="J32" s="415"/>
      <c r="K32" s="415"/>
      <c r="L32" s="415"/>
      <c r="M32" s="415"/>
      <c r="N32" s="415"/>
      <c r="O32" s="415"/>
      <c r="P32" s="415"/>
      <c r="R32" s="6">
        <f>IF(R31&gt;=0,COUNT($R31)+BP28,"")</f>
        <v>18</v>
      </c>
      <c r="S32" s="6">
        <f>IF(S31&gt;=0,COUNT($R31:S31)+$BP28,"")</f>
        <v>19</v>
      </c>
      <c r="T32" s="6" t="str">
        <f>IF(T31&gt;=0,COUNT($R31:T31)+$BP28,"")</f>
        <v/>
      </c>
      <c r="U32" s="6" t="str">
        <f>IF(U31&gt;=0,COUNT($R31:U31)+$BP28,"")</f>
        <v/>
      </c>
      <c r="V32" s="6" t="str">
        <f>IF(V31&gt;=0,COUNT($R31:V31)+$BP28,"")</f>
        <v/>
      </c>
      <c r="W32" s="6" t="str">
        <f>IF(W31&gt;=0,COUNT($R31:W31)+$BP28,"")</f>
        <v/>
      </c>
      <c r="X32" s="6" t="str">
        <f>IF(X31&gt;=0,COUNT($R31:X31)+$BP28,"")</f>
        <v/>
      </c>
      <c r="Y32" s="6" t="str">
        <f>IF(Y31&gt;=0,COUNT($R31:Y31)+$BP28,"")</f>
        <v/>
      </c>
      <c r="Z32" s="6" t="str">
        <f>IF(Z31&gt;=0,COUNT($R31:Z31)+$BP28,"")</f>
        <v/>
      </c>
      <c r="AA32" s="6" t="str">
        <f>IF(AA31&gt;=0,COUNT($R31:AA31)+$BP28,"")</f>
        <v/>
      </c>
      <c r="AB32" s="6" t="str">
        <f>IF(AB31&gt;=0,COUNT($R31:AB31)+$BP28,"")</f>
        <v/>
      </c>
      <c r="AC32" s="6" t="str">
        <f>IF(AC31&gt;=0,COUNT($R31:AC31)+$BP28,"")</f>
        <v/>
      </c>
      <c r="AD32" s="6" t="str">
        <f>IF(AD31&gt;=0,COUNT($R31:AD31)+$BP28,"")</f>
        <v/>
      </c>
      <c r="AE32" s="6" t="str">
        <f>IF(AE31&gt;=0,COUNT($R31:AE31)+$BP28,"")</f>
        <v/>
      </c>
      <c r="AF32" s="6" t="str">
        <f>IF(AF31&gt;=0,COUNT($R31:AF31)+$BP28,"")</f>
        <v/>
      </c>
      <c r="AG32" s="6" t="str">
        <f>IF(AG31&gt;=0,COUNT($R31:AG31)+$BP28,"")</f>
        <v/>
      </c>
      <c r="AH32" s="6" t="str">
        <f>IF(AH31&gt;=0,COUNT($R31:AH31)+$BP28,"")</f>
        <v/>
      </c>
      <c r="AI32" s="6" t="str">
        <f>IF(AI31&gt;=0,COUNT($R31:AI31)+$BP28,"")</f>
        <v/>
      </c>
      <c r="AJ32" s="6" t="str">
        <f>IF(AJ31&gt;=0,COUNT($R31:AJ31)+$BP28,"")</f>
        <v/>
      </c>
      <c r="AK32" s="6" t="str">
        <f>IF(AK31&gt;=0,COUNT($R31:AK31)+$BP28,"")</f>
        <v/>
      </c>
      <c r="AL32" s="6" t="str">
        <f>IF(AL31&gt;=0,COUNT($R31:AL31)+$BP28,"")</f>
        <v/>
      </c>
      <c r="AM32" s="6" t="str">
        <f>IF(AM31&gt;=0,COUNT($R31:AM31)+$BP28,"")</f>
        <v/>
      </c>
      <c r="AN32" s="6" t="str">
        <f>IF(AN31&gt;=0,COUNT($R31:AN31)+$BP28,"")</f>
        <v/>
      </c>
      <c r="AO32" s="6" t="str">
        <f>IF(AO31&gt;=0,COUNT($R31:AO31)+$BP28,"")</f>
        <v/>
      </c>
      <c r="AP32" s="6" t="str">
        <f>IF(AP31&gt;=0,COUNT($R31:AP31)+$BP28,"")</f>
        <v/>
      </c>
      <c r="AQ32" s="6" t="str">
        <f>IF(AQ31&gt;=0,COUNT($R31:AQ31)+$BP28,"")</f>
        <v/>
      </c>
      <c r="AR32" s="6" t="str">
        <f>IF(AR31&gt;=0,COUNT($R31:AR31)+$BP28,"")</f>
        <v/>
      </c>
      <c r="AS32" s="6" t="str">
        <f>IF(AS31&gt;=0,COUNT($R31:AS31)+$BP28,"")</f>
        <v/>
      </c>
      <c r="AT32" s="6" t="str">
        <f>IF(AT31&gt;=0,COUNT($R31:AT31)+$BP28,"")</f>
        <v/>
      </c>
      <c r="AU32" s="6" t="str">
        <f>IF(AU31&gt;=0,COUNT($R31:AU31)+$BP28,"")</f>
        <v/>
      </c>
      <c r="AV32" s="6" t="str">
        <f>IF(AV31&gt;=0,COUNT($R31:AV31)+$BP28,"")</f>
        <v/>
      </c>
      <c r="AW32" s="6" t="str">
        <f>IF(AW31&gt;=0,COUNT($R31:AW31)+$BP28,"")</f>
        <v/>
      </c>
      <c r="AX32" s="6" t="str">
        <f>IF(AX31&gt;=0,COUNT($R31:AX31)+$BP28,"")</f>
        <v/>
      </c>
      <c r="AY32" s="6" t="str">
        <f>IF(AY31&gt;=0,COUNT($R31:AY31)+$BP28,"")</f>
        <v/>
      </c>
      <c r="AZ32" s="6" t="str">
        <f>IF(AZ31&gt;=0,COUNT($R31:AZ31)+$BP28,"")</f>
        <v/>
      </c>
      <c r="BA32" s="6" t="str">
        <f>IF(BA31&gt;=0,COUNT($R31:BA31)+$BP28,"")</f>
        <v/>
      </c>
      <c r="BB32" s="6" t="str">
        <f>IF(BB31&gt;=0,COUNT($R31:BB31)+$BP28,"")</f>
        <v/>
      </c>
      <c r="BC32" s="6" t="str">
        <f>IF(BC31&gt;=0,COUNT($R31:BC31)+$BP28,"")</f>
        <v/>
      </c>
      <c r="BD32" s="6" t="str">
        <f>IF(BD31&gt;=0,COUNT($R31:BD31)+$BP28,"")</f>
        <v/>
      </c>
      <c r="BE32" s="6" t="str">
        <f>IF(BE31&gt;=0,COUNT($R31:BE31)+$BP28,"")</f>
        <v/>
      </c>
      <c r="BF32" s="6" t="str">
        <f>IF(BF31&gt;=0,COUNT($R31:BF31)+$BP28,"")</f>
        <v/>
      </c>
      <c r="BG32" s="6" t="str">
        <f>IF(BG31&gt;=0,COUNT($R31:BG31)+$BP28,"")</f>
        <v/>
      </c>
      <c r="BH32" s="6" t="str">
        <f>IF(BH31&gt;=0,COUNT($R31:BH31)+$BP28,"")</f>
        <v/>
      </c>
      <c r="BI32" s="6" t="str">
        <f>IF(BI31&gt;=0,COUNT($R31:BI31)+$BP28,"")</f>
        <v/>
      </c>
      <c r="BJ32" s="6" t="str">
        <f>IF(BJ31&gt;=0,COUNT($R31:BJ31)+$BP28,"")</f>
        <v/>
      </c>
      <c r="BK32" s="6" t="str">
        <f>IF(BK31&gt;=0,COUNT($R31:BK31)+$BP28,"")</f>
        <v/>
      </c>
      <c r="BL32" s="6" t="str">
        <f>IF(BL31&gt;=0,COUNT($R31:BL31)+$BP28,"")</f>
        <v/>
      </c>
      <c r="BM32" s="6" t="str">
        <f>IF(BM31&gt;=0,COUNT($R31:BM31)+$BP28,"")</f>
        <v/>
      </c>
      <c r="BN32" s="6" t="str">
        <f>IF(BN31&gt;=0,COUNT($R31:BN31)+$BP28,"")</f>
        <v/>
      </c>
      <c r="BO32" s="6" t="str">
        <f>IF(BO31&gt;=0,COUNT($R31:BO31)+$BP28,"")</f>
        <v/>
      </c>
      <c r="BP32" s="6">
        <f>COUNT(R32:BO32)+BP28</f>
        <v>19</v>
      </c>
      <c r="BQ32" s="276" t="str">
        <f>R32&amp;BQ31&amp;S32&amp;BQ31&amp;T32&amp;BQ31&amp;U32&amp;BQ31&amp;V32&amp;BQ31&amp;W32&amp;BQ31&amp;X32&amp;BQ31&amp;Y32&amp;BQ31&amp;Z32&amp;BQ31&amp;AA32&amp;BQ31&amp;AB32&amp;BQ31&amp;AC32&amp;BQ31&amp;AD32&amp;BQ31&amp;AE32&amp;BQ31&amp;AF32&amp;BQ31&amp;AG32&amp;BQ31&amp;AH32&amp;BQ31&amp;AI32&amp;BQ31&amp;AJ32&amp;BQ31&amp;AK32&amp;BQ31&amp;AL32&amp;BQ31&amp;AM32&amp;BQ31&amp;AN32&amp;BQ31&amp;AO32&amp;BQ31&amp;AP32&amp;BQ31&amp;AQ32&amp;BQ31&amp;AR32&amp;BQ31&amp;AS32&amp;BQ31&amp;AT32&amp;BQ31&amp;AU32&amp;BQ31&amp;AV32&amp;BQ31&amp;AW32&amp;BQ31&amp;AX32&amp;BQ31&amp;AY32&amp;BQ31&amp;AZ32&amp;BQ31&amp;BA32&amp;BQ31&amp;BB32&amp;BQ31&amp;BC32&amp;BQ31&amp;BD32&amp;BQ31&amp;BE32&amp;BQ31&amp;BF32&amp;BQ31&amp;BG32&amp;BQ31&amp;BH32&amp;BQ31&amp;BI32&amp;BQ31&amp;BJ32&amp;BQ31&amp;BK32&amp;BQ31&amp;BL32&amp;BQ31&amp;BM32&amp;BQ31&amp;BN32&amp;BQ31&amp;BO32</f>
        <v xml:space="preserve">18  19                                                                                                </v>
      </c>
    </row>
    <row r="33" spans="1:69" x14ac:dyDescent="0.35">
      <c r="A33" s="403" t="s">
        <v>308</v>
      </c>
      <c r="B33" s="403"/>
      <c r="C33" s="403"/>
      <c r="D33" s="403"/>
      <c r="E33" s="403"/>
      <c r="F33" s="403"/>
      <c r="G33" s="403"/>
      <c r="H33" s="403"/>
      <c r="I33" s="403"/>
      <c r="J33" s="403"/>
      <c r="K33" s="403"/>
      <c r="L33" s="403"/>
      <c r="M33" s="403"/>
      <c r="N33" s="403"/>
      <c r="O33" s="403"/>
      <c r="P33" s="403"/>
      <c r="R33" s="275">
        <f>'Encode Data'!E37</f>
        <v>1</v>
      </c>
      <c r="S33" s="6">
        <f t="shared" ref="S33:AX33" si="32">R33</f>
        <v>1</v>
      </c>
      <c r="T33" s="6">
        <f t="shared" si="32"/>
        <v>1</v>
      </c>
      <c r="U33" s="6">
        <f t="shared" si="32"/>
        <v>1</v>
      </c>
      <c r="V33" s="6">
        <f t="shared" si="32"/>
        <v>1</v>
      </c>
      <c r="W33" s="6">
        <f t="shared" si="32"/>
        <v>1</v>
      </c>
      <c r="X33" s="6">
        <f t="shared" si="32"/>
        <v>1</v>
      </c>
      <c r="Y33" s="6">
        <f t="shared" si="32"/>
        <v>1</v>
      </c>
      <c r="Z33" s="6">
        <f t="shared" si="32"/>
        <v>1</v>
      </c>
      <c r="AA33" s="6">
        <f t="shared" si="32"/>
        <v>1</v>
      </c>
      <c r="AB33" s="6">
        <f t="shared" si="32"/>
        <v>1</v>
      </c>
      <c r="AC33" s="6">
        <f t="shared" si="32"/>
        <v>1</v>
      </c>
      <c r="AD33" s="6">
        <f t="shared" si="32"/>
        <v>1</v>
      </c>
      <c r="AE33" s="6">
        <f t="shared" si="32"/>
        <v>1</v>
      </c>
      <c r="AF33" s="6">
        <f t="shared" si="32"/>
        <v>1</v>
      </c>
      <c r="AG33" s="6">
        <f t="shared" si="32"/>
        <v>1</v>
      </c>
      <c r="AH33" s="6">
        <f t="shared" si="32"/>
        <v>1</v>
      </c>
      <c r="AI33" s="6">
        <f t="shared" si="32"/>
        <v>1</v>
      </c>
      <c r="AJ33" s="6">
        <f t="shared" si="32"/>
        <v>1</v>
      </c>
      <c r="AK33" s="6">
        <f t="shared" si="32"/>
        <v>1</v>
      </c>
      <c r="AL33" s="6">
        <f t="shared" si="32"/>
        <v>1</v>
      </c>
      <c r="AM33" s="6">
        <f t="shared" si="32"/>
        <v>1</v>
      </c>
      <c r="AN33" s="6">
        <f t="shared" si="32"/>
        <v>1</v>
      </c>
      <c r="AO33" s="6">
        <f t="shared" si="32"/>
        <v>1</v>
      </c>
      <c r="AP33" s="6">
        <f t="shared" si="32"/>
        <v>1</v>
      </c>
      <c r="AQ33" s="6">
        <f t="shared" si="32"/>
        <v>1</v>
      </c>
      <c r="AR33" s="6">
        <f t="shared" si="32"/>
        <v>1</v>
      </c>
      <c r="AS33" s="6">
        <f t="shared" si="32"/>
        <v>1</v>
      </c>
      <c r="AT33" s="6">
        <f t="shared" si="32"/>
        <v>1</v>
      </c>
      <c r="AU33" s="6">
        <f t="shared" si="32"/>
        <v>1</v>
      </c>
      <c r="AV33" s="6">
        <f t="shared" si="32"/>
        <v>1</v>
      </c>
      <c r="AW33" s="6">
        <f t="shared" si="32"/>
        <v>1</v>
      </c>
      <c r="AX33" s="6">
        <f t="shared" si="32"/>
        <v>1</v>
      </c>
      <c r="AY33" s="6">
        <f t="shared" ref="AY33:BO33" si="33">AX33</f>
        <v>1</v>
      </c>
      <c r="AZ33" s="6">
        <f t="shared" si="33"/>
        <v>1</v>
      </c>
      <c r="BA33" s="6">
        <f t="shared" si="33"/>
        <v>1</v>
      </c>
      <c r="BB33" s="6">
        <f t="shared" si="33"/>
        <v>1</v>
      </c>
      <c r="BC33" s="6">
        <f t="shared" si="33"/>
        <v>1</v>
      </c>
      <c r="BD33" s="6">
        <f t="shared" si="33"/>
        <v>1</v>
      </c>
      <c r="BE33" s="6">
        <f t="shared" si="33"/>
        <v>1</v>
      </c>
      <c r="BF33" s="6">
        <f t="shared" si="33"/>
        <v>1</v>
      </c>
      <c r="BG33" s="6">
        <f t="shared" si="33"/>
        <v>1</v>
      </c>
      <c r="BH33" s="6">
        <f t="shared" si="33"/>
        <v>1</v>
      </c>
      <c r="BI33" s="6">
        <f t="shared" si="33"/>
        <v>1</v>
      </c>
      <c r="BJ33" s="6">
        <f t="shared" si="33"/>
        <v>1</v>
      </c>
      <c r="BK33" s="6">
        <f t="shared" si="33"/>
        <v>1</v>
      </c>
      <c r="BL33" s="6">
        <f t="shared" si="33"/>
        <v>1</v>
      </c>
      <c r="BM33" s="6">
        <f t="shared" si="33"/>
        <v>1</v>
      </c>
      <c r="BN33" s="6">
        <f t="shared" si="33"/>
        <v>1</v>
      </c>
      <c r="BO33" s="6">
        <f t="shared" si="33"/>
        <v>1</v>
      </c>
    </row>
    <row r="34" spans="1:69" x14ac:dyDescent="0.35">
      <c r="A34" s="404" t="s">
        <v>271</v>
      </c>
      <c r="B34" s="404"/>
      <c r="C34" s="404"/>
      <c r="D34" s="404"/>
      <c r="E34" s="404"/>
      <c r="F34" s="404"/>
      <c r="G34" s="404"/>
      <c r="H34" s="404"/>
      <c r="I34" s="404"/>
      <c r="J34" s="404"/>
      <c r="K34" s="404"/>
      <c r="L34" s="404"/>
      <c r="M34" s="404"/>
      <c r="N34" s="404"/>
      <c r="O34" s="404"/>
      <c r="P34" s="404"/>
      <c r="R34" s="6">
        <v>1</v>
      </c>
      <c r="S34" s="6">
        <v>2</v>
      </c>
      <c r="T34" s="6">
        <v>3</v>
      </c>
      <c r="U34" s="6">
        <v>4</v>
      </c>
      <c r="V34" s="6">
        <v>5</v>
      </c>
      <c r="W34" s="6">
        <v>6</v>
      </c>
      <c r="X34" s="6">
        <v>7</v>
      </c>
      <c r="Y34" s="6">
        <v>8</v>
      </c>
      <c r="Z34" s="6">
        <v>9</v>
      </c>
      <c r="AA34" s="6">
        <v>10</v>
      </c>
      <c r="AB34" s="6">
        <v>11</v>
      </c>
      <c r="AC34" s="6">
        <v>12</v>
      </c>
      <c r="AD34" s="6">
        <v>13</v>
      </c>
      <c r="AE34" s="6">
        <v>14</v>
      </c>
      <c r="AF34" s="6">
        <v>15</v>
      </c>
      <c r="AG34" s="6">
        <v>16</v>
      </c>
      <c r="AH34" s="6">
        <v>17</v>
      </c>
      <c r="AI34" s="6">
        <v>18</v>
      </c>
      <c r="AJ34" s="6">
        <v>19</v>
      </c>
      <c r="AK34" s="6">
        <v>20</v>
      </c>
      <c r="AL34" s="6">
        <v>21</v>
      </c>
      <c r="AM34" s="6">
        <v>22</v>
      </c>
      <c r="AN34" s="6">
        <v>23</v>
      </c>
      <c r="AO34" s="6">
        <v>24</v>
      </c>
      <c r="AP34" s="6">
        <v>25</v>
      </c>
      <c r="AQ34" s="6">
        <v>26</v>
      </c>
      <c r="AR34" s="6">
        <v>27</v>
      </c>
      <c r="AS34" s="6">
        <v>28</v>
      </c>
      <c r="AT34" s="6">
        <v>29</v>
      </c>
      <c r="AU34" s="6">
        <v>30</v>
      </c>
      <c r="AV34" s="6">
        <v>31</v>
      </c>
      <c r="AW34" s="6">
        <v>32</v>
      </c>
      <c r="AX34" s="6">
        <v>33</v>
      </c>
      <c r="AY34" s="6">
        <v>34</v>
      </c>
      <c r="AZ34" s="6">
        <v>35</v>
      </c>
      <c r="BA34" s="6">
        <v>36</v>
      </c>
      <c r="BB34" s="6">
        <v>37</v>
      </c>
      <c r="BC34" s="6">
        <v>38</v>
      </c>
      <c r="BD34" s="6">
        <v>39</v>
      </c>
      <c r="BE34" s="6">
        <v>40</v>
      </c>
      <c r="BF34" s="6">
        <v>41</v>
      </c>
      <c r="BG34" s="6">
        <v>42</v>
      </c>
      <c r="BH34" s="6">
        <v>43</v>
      </c>
      <c r="BI34" s="6">
        <v>44</v>
      </c>
      <c r="BJ34" s="6">
        <v>45</v>
      </c>
      <c r="BK34" s="6">
        <v>46</v>
      </c>
      <c r="BL34" s="6">
        <v>47</v>
      </c>
      <c r="BM34" s="6">
        <v>48</v>
      </c>
      <c r="BN34" s="6">
        <v>49</v>
      </c>
      <c r="BO34" s="6">
        <v>50</v>
      </c>
    </row>
    <row r="35" spans="1:69" x14ac:dyDescent="0.35">
      <c r="A35" s="404" t="s">
        <v>272</v>
      </c>
      <c r="B35" s="404"/>
      <c r="C35" s="404"/>
      <c r="D35" s="404"/>
      <c r="E35" s="404"/>
      <c r="F35" s="404"/>
      <c r="G35" s="404"/>
      <c r="H35" s="404"/>
      <c r="I35" s="404"/>
      <c r="J35" s="404"/>
      <c r="K35" s="404"/>
      <c r="L35" s="404"/>
      <c r="M35" s="404"/>
      <c r="N35" s="404"/>
      <c r="O35" s="404"/>
      <c r="P35" s="404"/>
      <c r="R35" s="6">
        <f t="shared" ref="R35:AW35" si="34">R33-R34</f>
        <v>0</v>
      </c>
      <c r="S35" s="6">
        <f t="shared" si="34"/>
        <v>-1</v>
      </c>
      <c r="T35" s="6">
        <f t="shared" si="34"/>
        <v>-2</v>
      </c>
      <c r="U35" s="6">
        <f t="shared" si="34"/>
        <v>-3</v>
      </c>
      <c r="V35" s="6">
        <f t="shared" si="34"/>
        <v>-4</v>
      </c>
      <c r="W35" s="6">
        <f t="shared" si="34"/>
        <v>-5</v>
      </c>
      <c r="X35" s="6">
        <f t="shared" si="34"/>
        <v>-6</v>
      </c>
      <c r="Y35" s="6">
        <f t="shared" si="34"/>
        <v>-7</v>
      </c>
      <c r="Z35" s="6">
        <f t="shared" si="34"/>
        <v>-8</v>
      </c>
      <c r="AA35" s="6">
        <f t="shared" si="34"/>
        <v>-9</v>
      </c>
      <c r="AB35" s="6">
        <f t="shared" si="34"/>
        <v>-10</v>
      </c>
      <c r="AC35" s="6">
        <f t="shared" si="34"/>
        <v>-11</v>
      </c>
      <c r="AD35" s="6">
        <f t="shared" si="34"/>
        <v>-12</v>
      </c>
      <c r="AE35" s="6">
        <f t="shared" si="34"/>
        <v>-13</v>
      </c>
      <c r="AF35" s="6">
        <f t="shared" si="34"/>
        <v>-14</v>
      </c>
      <c r="AG35" s="6">
        <f t="shared" si="34"/>
        <v>-15</v>
      </c>
      <c r="AH35" s="6">
        <f t="shared" si="34"/>
        <v>-16</v>
      </c>
      <c r="AI35" s="6">
        <f t="shared" si="34"/>
        <v>-17</v>
      </c>
      <c r="AJ35" s="6">
        <f t="shared" si="34"/>
        <v>-18</v>
      </c>
      <c r="AK35" s="6">
        <f t="shared" si="34"/>
        <v>-19</v>
      </c>
      <c r="AL35" s="6">
        <f t="shared" si="34"/>
        <v>-20</v>
      </c>
      <c r="AM35" s="6">
        <f t="shared" si="34"/>
        <v>-21</v>
      </c>
      <c r="AN35" s="6">
        <f t="shared" si="34"/>
        <v>-22</v>
      </c>
      <c r="AO35" s="6">
        <f t="shared" si="34"/>
        <v>-23</v>
      </c>
      <c r="AP35" s="6">
        <f t="shared" si="34"/>
        <v>-24</v>
      </c>
      <c r="AQ35" s="6">
        <f t="shared" si="34"/>
        <v>-25</v>
      </c>
      <c r="AR35" s="6">
        <f t="shared" si="34"/>
        <v>-26</v>
      </c>
      <c r="AS35" s="6">
        <f t="shared" si="34"/>
        <v>-27</v>
      </c>
      <c r="AT35" s="6">
        <f t="shared" si="34"/>
        <v>-28</v>
      </c>
      <c r="AU35" s="6">
        <f t="shared" si="34"/>
        <v>-29</v>
      </c>
      <c r="AV35" s="6">
        <f t="shared" si="34"/>
        <v>-30</v>
      </c>
      <c r="AW35" s="6">
        <f t="shared" si="34"/>
        <v>-31</v>
      </c>
      <c r="AX35" s="6">
        <f t="shared" ref="AX35:BO35" si="35">AX33-AX34</f>
        <v>-32</v>
      </c>
      <c r="AY35" s="6">
        <f t="shared" si="35"/>
        <v>-33</v>
      </c>
      <c r="AZ35" s="6">
        <f t="shared" si="35"/>
        <v>-34</v>
      </c>
      <c r="BA35" s="6">
        <f t="shared" si="35"/>
        <v>-35</v>
      </c>
      <c r="BB35" s="6">
        <f t="shared" si="35"/>
        <v>-36</v>
      </c>
      <c r="BC35" s="6">
        <f t="shared" si="35"/>
        <v>-37</v>
      </c>
      <c r="BD35" s="6">
        <f t="shared" si="35"/>
        <v>-38</v>
      </c>
      <c r="BE35" s="6">
        <f t="shared" si="35"/>
        <v>-39</v>
      </c>
      <c r="BF35" s="6">
        <f t="shared" si="35"/>
        <v>-40</v>
      </c>
      <c r="BG35" s="6">
        <f t="shared" si="35"/>
        <v>-41</v>
      </c>
      <c r="BH35" s="6">
        <f t="shared" si="35"/>
        <v>-42</v>
      </c>
      <c r="BI35" s="6">
        <f t="shared" si="35"/>
        <v>-43</v>
      </c>
      <c r="BJ35" s="6">
        <f t="shared" si="35"/>
        <v>-44</v>
      </c>
      <c r="BK35" s="6">
        <f t="shared" si="35"/>
        <v>-45</v>
      </c>
      <c r="BL35" s="6">
        <f t="shared" si="35"/>
        <v>-46</v>
      </c>
      <c r="BM35" s="6">
        <f t="shared" si="35"/>
        <v>-47</v>
      </c>
      <c r="BN35" s="6">
        <f t="shared" si="35"/>
        <v>-48</v>
      </c>
      <c r="BO35" s="6">
        <f t="shared" si="35"/>
        <v>-49</v>
      </c>
      <c r="BQ35" s="6" t="s">
        <v>21</v>
      </c>
    </row>
    <row r="36" spans="1:69" x14ac:dyDescent="0.35">
      <c r="A36" s="404" t="s">
        <v>275</v>
      </c>
      <c r="B36" s="404"/>
      <c r="C36" s="404"/>
      <c r="D36" s="404"/>
      <c r="E36" s="404"/>
      <c r="F36" s="404"/>
      <c r="G36" s="404"/>
      <c r="H36" s="404"/>
      <c r="I36" s="404"/>
      <c r="J36" s="404"/>
      <c r="K36" s="404"/>
      <c r="L36" s="404"/>
      <c r="M36" s="404"/>
      <c r="N36" s="404"/>
      <c r="O36" s="404"/>
      <c r="P36" s="404"/>
      <c r="R36" s="6">
        <f>IF(R35&gt;=0,COUNT($R35)+BP32,"")</f>
        <v>20</v>
      </c>
      <c r="S36" s="6" t="str">
        <f>IF(S35&gt;=0,COUNT($R35:S35)+$BP32,"")</f>
        <v/>
      </c>
      <c r="T36" s="6" t="str">
        <f>IF(T35&gt;=0,COUNT($R35:T35)+$BP32,"")</f>
        <v/>
      </c>
      <c r="U36" s="6" t="str">
        <f>IF(U35&gt;=0,COUNT($R35:U35)+$BP32,"")</f>
        <v/>
      </c>
      <c r="V36" s="6" t="str">
        <f>IF(V35&gt;=0,COUNT($R35:V35)+$BP32,"")</f>
        <v/>
      </c>
      <c r="W36" s="6" t="str">
        <f>IF(W35&gt;=0,COUNT($R35:W35)+$BP32,"")</f>
        <v/>
      </c>
      <c r="X36" s="6" t="str">
        <f>IF(X35&gt;=0,COUNT($R35:X35)+$BP32,"")</f>
        <v/>
      </c>
      <c r="Y36" s="6" t="str">
        <f>IF(Y35&gt;=0,COUNT($R35:Y35)+$BP32,"")</f>
        <v/>
      </c>
      <c r="Z36" s="6" t="str">
        <f>IF(Z35&gt;=0,COUNT($R35:Z35)+$BP32,"")</f>
        <v/>
      </c>
      <c r="AA36" s="6" t="str">
        <f>IF(AA35&gt;=0,COUNT($R35:AA35)+$BP32,"")</f>
        <v/>
      </c>
      <c r="AB36" s="6" t="str">
        <f>IF(AB35&gt;=0,COUNT($R35:AB35)+$BP32,"")</f>
        <v/>
      </c>
      <c r="AC36" s="6" t="str">
        <f>IF(AC35&gt;=0,COUNT($R35:AC35)+$BP32,"")</f>
        <v/>
      </c>
      <c r="AD36" s="6" t="str">
        <f>IF(AD35&gt;=0,COUNT($R35:AD35)+$BP32,"")</f>
        <v/>
      </c>
      <c r="AE36" s="6" t="str">
        <f>IF(AE35&gt;=0,COUNT($R35:AE35)+$BP32,"")</f>
        <v/>
      </c>
      <c r="AF36" s="6" t="str">
        <f>IF(AF35&gt;=0,COUNT($R35:AF35)+$BP32,"")</f>
        <v/>
      </c>
      <c r="AG36" s="6" t="str">
        <f>IF(AG35&gt;=0,COUNT($R35:AG35)+$BP32,"")</f>
        <v/>
      </c>
      <c r="AH36" s="6" t="str">
        <f>IF(AH35&gt;=0,COUNT($R35:AH35)+$BP32,"")</f>
        <v/>
      </c>
      <c r="AI36" s="6" t="str">
        <f>IF(AI35&gt;=0,COUNT($R35:AI35)+$BP32,"")</f>
        <v/>
      </c>
      <c r="AJ36" s="6" t="str">
        <f>IF(AJ35&gt;=0,COUNT($R35:AJ35)+$BP32,"")</f>
        <v/>
      </c>
      <c r="AK36" s="6" t="str">
        <f>IF(AK35&gt;=0,COUNT($R35:AK35)+$BP32,"")</f>
        <v/>
      </c>
      <c r="AL36" s="6" t="str">
        <f>IF(AL35&gt;=0,COUNT($R35:AL35)+$BP32,"")</f>
        <v/>
      </c>
      <c r="AM36" s="6" t="str">
        <f>IF(AM35&gt;=0,COUNT($R35:AM35)+$BP32,"")</f>
        <v/>
      </c>
      <c r="AN36" s="6" t="str">
        <f>IF(AN35&gt;=0,COUNT($R35:AN35)+$BP32,"")</f>
        <v/>
      </c>
      <c r="AO36" s="6" t="str">
        <f>IF(AO35&gt;=0,COUNT($R35:AO35)+$BP32,"")</f>
        <v/>
      </c>
      <c r="AP36" s="6" t="str">
        <f>IF(AP35&gt;=0,COUNT($R35:AP35)+$BP32,"")</f>
        <v/>
      </c>
      <c r="AQ36" s="6" t="str">
        <f>IF(AQ35&gt;=0,COUNT($R35:AQ35)+$BP32,"")</f>
        <v/>
      </c>
      <c r="AR36" s="6" t="str">
        <f>IF(AR35&gt;=0,COUNT($R35:AR35)+$BP32,"")</f>
        <v/>
      </c>
      <c r="AS36" s="6" t="str">
        <f>IF(AS35&gt;=0,COUNT($R35:AS35)+$BP32,"")</f>
        <v/>
      </c>
      <c r="AT36" s="6" t="str">
        <f>IF(AT35&gt;=0,COUNT($R35:AT35)+$BP32,"")</f>
        <v/>
      </c>
      <c r="AU36" s="6" t="str">
        <f>IF(AU35&gt;=0,COUNT($R35:AU35)+$BP32,"")</f>
        <v/>
      </c>
      <c r="AV36" s="6" t="str">
        <f>IF(AV35&gt;=0,COUNT($R35:AV35)+$BP32,"")</f>
        <v/>
      </c>
      <c r="AW36" s="6" t="str">
        <f>IF(AW35&gt;=0,COUNT($R35:AW35)+$BP32,"")</f>
        <v/>
      </c>
      <c r="AX36" s="6" t="str">
        <f>IF(AX35&gt;=0,COUNT($R35:AX35)+$BP32,"")</f>
        <v/>
      </c>
      <c r="AY36" s="6" t="str">
        <f>IF(AY35&gt;=0,COUNT($R35:AY35)+$BP32,"")</f>
        <v/>
      </c>
      <c r="AZ36" s="6" t="str">
        <f>IF(AZ35&gt;=0,COUNT($R35:AZ35)+$BP32,"")</f>
        <v/>
      </c>
      <c r="BA36" s="6" t="str">
        <f>IF(BA35&gt;=0,COUNT($R35:BA35)+$BP32,"")</f>
        <v/>
      </c>
      <c r="BB36" s="6" t="str">
        <f>IF(BB35&gt;=0,COUNT($R35:BB35)+$BP32,"")</f>
        <v/>
      </c>
      <c r="BC36" s="6" t="str">
        <f>IF(BC35&gt;=0,COUNT($R35:BC35)+$BP32,"")</f>
        <v/>
      </c>
      <c r="BD36" s="6" t="str">
        <f>IF(BD35&gt;=0,COUNT($R35:BD35)+$BP32,"")</f>
        <v/>
      </c>
      <c r="BE36" s="6" t="str">
        <f>IF(BE35&gt;=0,COUNT($R35:BE35)+$BP32,"")</f>
        <v/>
      </c>
      <c r="BF36" s="6" t="str">
        <f>IF(BF35&gt;=0,COUNT($R35:BF35)+$BP32,"")</f>
        <v/>
      </c>
      <c r="BG36" s="6" t="str">
        <f>IF(BG35&gt;=0,COUNT($R35:BG35)+$BP32,"")</f>
        <v/>
      </c>
      <c r="BH36" s="6" t="str">
        <f>IF(BH35&gt;=0,COUNT($R35:BH35)+$BP32,"")</f>
        <v/>
      </c>
      <c r="BI36" s="6" t="str">
        <f>IF(BI35&gt;=0,COUNT($R35:BI35)+$BP32,"")</f>
        <v/>
      </c>
      <c r="BJ36" s="6" t="str">
        <f>IF(BJ35&gt;=0,COUNT($R35:BJ35)+$BP32,"")</f>
        <v/>
      </c>
      <c r="BK36" s="6" t="str">
        <f>IF(BK35&gt;=0,COUNT($R35:BK35)+$BP32,"")</f>
        <v/>
      </c>
      <c r="BL36" s="6" t="str">
        <f>IF(BL35&gt;=0,COUNT($R35:BL35)+$BP32,"")</f>
        <v/>
      </c>
      <c r="BM36" s="6" t="str">
        <f>IF(BM35&gt;=0,COUNT($R35:BM35)+$BP32,"")</f>
        <v/>
      </c>
      <c r="BN36" s="6" t="str">
        <f>IF(BN35&gt;=0,COUNT($R35:BN35)+$BP32,"")</f>
        <v/>
      </c>
      <c r="BO36" s="6" t="str">
        <f>IF(BO35&gt;=0,COUNT($R35:BO35)+$BP32,"")</f>
        <v/>
      </c>
      <c r="BP36" s="6">
        <f>COUNT(R36:BO36)+BP32</f>
        <v>20</v>
      </c>
      <c r="BQ36" s="276" t="str">
        <f>R36&amp;BQ35&amp;S36&amp;BQ35&amp;T36&amp;BQ35&amp;U36&amp;BQ35&amp;V36&amp;BQ35&amp;W36&amp;BQ35&amp;X36&amp;BQ35&amp;Y36&amp;BQ35&amp;Z36&amp;BQ35&amp;AA36&amp;BQ35&amp;AB36&amp;BQ35&amp;AC36&amp;BQ35&amp;AD36&amp;BQ35&amp;AE36&amp;BQ35&amp;AF36&amp;BQ35&amp;AG36&amp;BQ35&amp;AH36&amp;BQ35&amp;AI36&amp;BQ35&amp;AJ36&amp;BQ35&amp;AK36&amp;BQ35&amp;AL36&amp;BQ35&amp;AM36&amp;BQ35&amp;AN36&amp;BQ35&amp;AO36&amp;BQ35&amp;AP36&amp;BQ35&amp;AQ36&amp;BQ35&amp;AR36&amp;BQ35&amp;AS36&amp;BQ35&amp;AT36&amp;BQ35&amp;AU36&amp;BQ35&amp;AV36&amp;BQ35&amp;AW36&amp;BQ35&amp;AX36&amp;BQ35&amp;AY36&amp;BQ35&amp;AZ36&amp;BQ35&amp;BA36&amp;BQ35&amp;BB36&amp;BQ35&amp;BC36&amp;BQ35&amp;BD36&amp;BQ35&amp;BE36&amp;BQ35&amp;BF36&amp;BQ35&amp;BG36&amp;BQ35&amp;BH36&amp;BQ35&amp;BI36&amp;BQ35&amp;BJ36&amp;BQ35&amp;BK36&amp;BQ35&amp;BL36&amp;BQ35&amp;BM36&amp;BQ35&amp;BN36&amp;BQ35&amp;BO36</f>
        <v xml:space="preserve">20                                                                                                  </v>
      </c>
    </row>
    <row r="37" spans="1:69" x14ac:dyDescent="0.35">
      <c r="A37" s="404" t="s">
        <v>273</v>
      </c>
      <c r="B37" s="404"/>
      <c r="C37" s="404"/>
      <c r="D37" s="404"/>
      <c r="E37" s="404"/>
      <c r="F37" s="404"/>
      <c r="G37" s="404"/>
      <c r="H37" s="404"/>
      <c r="I37" s="404"/>
      <c r="J37" s="404"/>
      <c r="K37" s="404"/>
      <c r="L37" s="404"/>
      <c r="M37" s="404"/>
      <c r="N37" s="404"/>
      <c r="O37" s="404"/>
      <c r="P37" s="404"/>
      <c r="R37" s="275">
        <f>'Encode Data'!E40</f>
        <v>0</v>
      </c>
      <c r="S37" s="6">
        <f t="shared" ref="S37:AX37" si="36">R37</f>
        <v>0</v>
      </c>
      <c r="T37" s="6">
        <f t="shared" si="36"/>
        <v>0</v>
      </c>
      <c r="U37" s="6">
        <f t="shared" si="36"/>
        <v>0</v>
      </c>
      <c r="V37" s="6">
        <f t="shared" si="36"/>
        <v>0</v>
      </c>
      <c r="W37" s="6">
        <f t="shared" si="36"/>
        <v>0</v>
      </c>
      <c r="X37" s="6">
        <f t="shared" si="36"/>
        <v>0</v>
      </c>
      <c r="Y37" s="6">
        <f t="shared" si="36"/>
        <v>0</v>
      </c>
      <c r="Z37" s="6">
        <f t="shared" si="36"/>
        <v>0</v>
      </c>
      <c r="AA37" s="6">
        <f t="shared" si="36"/>
        <v>0</v>
      </c>
      <c r="AB37" s="6">
        <f t="shared" si="36"/>
        <v>0</v>
      </c>
      <c r="AC37" s="6">
        <f t="shared" si="36"/>
        <v>0</v>
      </c>
      <c r="AD37" s="6">
        <f t="shared" si="36"/>
        <v>0</v>
      </c>
      <c r="AE37" s="6">
        <f t="shared" si="36"/>
        <v>0</v>
      </c>
      <c r="AF37" s="6">
        <f t="shared" si="36"/>
        <v>0</v>
      </c>
      <c r="AG37" s="6">
        <f t="shared" si="36"/>
        <v>0</v>
      </c>
      <c r="AH37" s="6">
        <f t="shared" si="36"/>
        <v>0</v>
      </c>
      <c r="AI37" s="6">
        <f t="shared" si="36"/>
        <v>0</v>
      </c>
      <c r="AJ37" s="6">
        <f t="shared" si="36"/>
        <v>0</v>
      </c>
      <c r="AK37" s="6">
        <f t="shared" si="36"/>
        <v>0</v>
      </c>
      <c r="AL37" s="6">
        <f t="shared" si="36"/>
        <v>0</v>
      </c>
      <c r="AM37" s="6">
        <f t="shared" si="36"/>
        <v>0</v>
      </c>
      <c r="AN37" s="6">
        <f t="shared" si="36"/>
        <v>0</v>
      </c>
      <c r="AO37" s="6">
        <f t="shared" si="36"/>
        <v>0</v>
      </c>
      <c r="AP37" s="6">
        <f t="shared" si="36"/>
        <v>0</v>
      </c>
      <c r="AQ37" s="6">
        <f t="shared" si="36"/>
        <v>0</v>
      </c>
      <c r="AR37" s="6">
        <f t="shared" si="36"/>
        <v>0</v>
      </c>
      <c r="AS37" s="6">
        <f t="shared" si="36"/>
        <v>0</v>
      </c>
      <c r="AT37" s="6">
        <f t="shared" si="36"/>
        <v>0</v>
      </c>
      <c r="AU37" s="6">
        <f t="shared" si="36"/>
        <v>0</v>
      </c>
      <c r="AV37" s="6">
        <f t="shared" si="36"/>
        <v>0</v>
      </c>
      <c r="AW37" s="6">
        <f t="shared" si="36"/>
        <v>0</v>
      </c>
      <c r="AX37" s="6">
        <f t="shared" si="36"/>
        <v>0</v>
      </c>
      <c r="AY37" s="6">
        <f t="shared" ref="AY37:BO37" si="37">AX37</f>
        <v>0</v>
      </c>
      <c r="AZ37" s="6">
        <f t="shared" si="37"/>
        <v>0</v>
      </c>
      <c r="BA37" s="6">
        <f t="shared" si="37"/>
        <v>0</v>
      </c>
      <c r="BB37" s="6">
        <f t="shared" si="37"/>
        <v>0</v>
      </c>
      <c r="BC37" s="6">
        <f t="shared" si="37"/>
        <v>0</v>
      </c>
      <c r="BD37" s="6">
        <f t="shared" si="37"/>
        <v>0</v>
      </c>
      <c r="BE37" s="6">
        <f t="shared" si="37"/>
        <v>0</v>
      </c>
      <c r="BF37" s="6">
        <f t="shared" si="37"/>
        <v>0</v>
      </c>
      <c r="BG37" s="6">
        <f t="shared" si="37"/>
        <v>0</v>
      </c>
      <c r="BH37" s="6">
        <f t="shared" si="37"/>
        <v>0</v>
      </c>
      <c r="BI37" s="6">
        <f t="shared" si="37"/>
        <v>0</v>
      </c>
      <c r="BJ37" s="6">
        <f t="shared" si="37"/>
        <v>0</v>
      </c>
      <c r="BK37" s="6">
        <f t="shared" si="37"/>
        <v>0</v>
      </c>
      <c r="BL37" s="6">
        <f t="shared" si="37"/>
        <v>0</v>
      </c>
      <c r="BM37" s="6">
        <f t="shared" si="37"/>
        <v>0</v>
      </c>
      <c r="BN37" s="6">
        <f t="shared" si="37"/>
        <v>0</v>
      </c>
      <c r="BO37" s="6">
        <f t="shared" si="37"/>
        <v>0</v>
      </c>
    </row>
    <row r="38" spans="1:69" x14ac:dyDescent="0.35">
      <c r="A38" s="404" t="s">
        <v>274</v>
      </c>
      <c r="B38" s="404"/>
      <c r="C38" s="404"/>
      <c r="D38" s="404"/>
      <c r="E38" s="404"/>
      <c r="F38" s="404"/>
      <c r="G38" s="404"/>
      <c r="H38" s="404"/>
      <c r="I38" s="404"/>
      <c r="J38" s="404"/>
      <c r="K38" s="404"/>
      <c r="L38" s="404"/>
      <c r="M38" s="404"/>
      <c r="N38" s="404"/>
      <c r="O38" s="404"/>
      <c r="P38" s="404"/>
      <c r="R38" s="6">
        <v>1</v>
      </c>
      <c r="S38" s="6">
        <v>2</v>
      </c>
      <c r="T38" s="6">
        <v>3</v>
      </c>
      <c r="U38" s="6">
        <v>4</v>
      </c>
      <c r="V38" s="6">
        <v>5</v>
      </c>
      <c r="W38" s="6">
        <v>6</v>
      </c>
      <c r="X38" s="6">
        <v>7</v>
      </c>
      <c r="Y38" s="6">
        <v>8</v>
      </c>
      <c r="Z38" s="6">
        <v>9</v>
      </c>
      <c r="AA38" s="6">
        <v>10</v>
      </c>
      <c r="AB38" s="6">
        <v>11</v>
      </c>
      <c r="AC38" s="6">
        <v>12</v>
      </c>
      <c r="AD38" s="6">
        <v>13</v>
      </c>
      <c r="AE38" s="6">
        <v>14</v>
      </c>
      <c r="AF38" s="6">
        <v>15</v>
      </c>
      <c r="AG38" s="6">
        <v>16</v>
      </c>
      <c r="AH38" s="6">
        <v>17</v>
      </c>
      <c r="AI38" s="6">
        <v>18</v>
      </c>
      <c r="AJ38" s="6">
        <v>19</v>
      </c>
      <c r="AK38" s="6">
        <v>20</v>
      </c>
      <c r="AL38" s="6">
        <v>21</v>
      </c>
      <c r="AM38" s="6">
        <v>22</v>
      </c>
      <c r="AN38" s="6">
        <v>23</v>
      </c>
      <c r="AO38" s="6">
        <v>24</v>
      </c>
      <c r="AP38" s="6">
        <v>25</v>
      </c>
      <c r="AQ38" s="6">
        <v>26</v>
      </c>
      <c r="AR38" s="6">
        <v>27</v>
      </c>
      <c r="AS38" s="6">
        <v>28</v>
      </c>
      <c r="AT38" s="6">
        <v>29</v>
      </c>
      <c r="AU38" s="6">
        <v>30</v>
      </c>
      <c r="AV38" s="6">
        <v>31</v>
      </c>
      <c r="AW38" s="6">
        <v>32</v>
      </c>
      <c r="AX38" s="6">
        <v>33</v>
      </c>
      <c r="AY38" s="6">
        <v>34</v>
      </c>
      <c r="AZ38" s="6">
        <v>35</v>
      </c>
      <c r="BA38" s="6">
        <v>36</v>
      </c>
      <c r="BB38" s="6">
        <v>37</v>
      </c>
      <c r="BC38" s="6">
        <v>38</v>
      </c>
      <c r="BD38" s="6">
        <v>39</v>
      </c>
      <c r="BE38" s="6">
        <v>40</v>
      </c>
      <c r="BF38" s="6">
        <v>41</v>
      </c>
      <c r="BG38" s="6">
        <v>42</v>
      </c>
      <c r="BH38" s="6">
        <v>43</v>
      </c>
      <c r="BI38" s="6">
        <v>44</v>
      </c>
      <c r="BJ38" s="6">
        <v>45</v>
      </c>
      <c r="BK38" s="6">
        <v>46</v>
      </c>
      <c r="BL38" s="6">
        <v>47</v>
      </c>
      <c r="BM38" s="6">
        <v>48</v>
      </c>
      <c r="BN38" s="6">
        <v>49</v>
      </c>
      <c r="BO38" s="6">
        <v>50</v>
      </c>
    </row>
    <row r="39" spans="1:69" x14ac:dyDescent="0.35">
      <c r="A39" s="403" t="s">
        <v>303</v>
      </c>
      <c r="B39" s="403"/>
      <c r="C39" s="403"/>
      <c r="D39" s="403"/>
      <c r="E39" s="403"/>
      <c r="F39" s="403"/>
      <c r="G39" s="403"/>
      <c r="H39" s="403"/>
      <c r="I39" s="403"/>
      <c r="J39" s="403"/>
      <c r="K39" s="403"/>
      <c r="L39" s="403"/>
      <c r="M39" s="403"/>
      <c r="N39" s="403"/>
      <c r="O39" s="403"/>
      <c r="P39" s="403"/>
      <c r="R39" s="6">
        <f t="shared" ref="R39:AW39" si="38">R37-R38</f>
        <v>-1</v>
      </c>
      <c r="S39" s="6">
        <f t="shared" si="38"/>
        <v>-2</v>
      </c>
      <c r="T39" s="6">
        <f t="shared" si="38"/>
        <v>-3</v>
      </c>
      <c r="U39" s="6">
        <f t="shared" si="38"/>
        <v>-4</v>
      </c>
      <c r="V39" s="6">
        <f t="shared" si="38"/>
        <v>-5</v>
      </c>
      <c r="W39" s="6">
        <f t="shared" si="38"/>
        <v>-6</v>
      </c>
      <c r="X39" s="6">
        <f t="shared" si="38"/>
        <v>-7</v>
      </c>
      <c r="Y39" s="6">
        <f t="shared" si="38"/>
        <v>-8</v>
      </c>
      <c r="Z39" s="6">
        <f t="shared" si="38"/>
        <v>-9</v>
      </c>
      <c r="AA39" s="6">
        <f t="shared" si="38"/>
        <v>-10</v>
      </c>
      <c r="AB39" s="6">
        <f t="shared" si="38"/>
        <v>-11</v>
      </c>
      <c r="AC39" s="6">
        <f t="shared" si="38"/>
        <v>-12</v>
      </c>
      <c r="AD39" s="6">
        <f t="shared" si="38"/>
        <v>-13</v>
      </c>
      <c r="AE39" s="6">
        <f t="shared" si="38"/>
        <v>-14</v>
      </c>
      <c r="AF39" s="6">
        <f t="shared" si="38"/>
        <v>-15</v>
      </c>
      <c r="AG39" s="6">
        <f t="shared" si="38"/>
        <v>-16</v>
      </c>
      <c r="AH39" s="6">
        <f t="shared" si="38"/>
        <v>-17</v>
      </c>
      <c r="AI39" s="6">
        <f t="shared" si="38"/>
        <v>-18</v>
      </c>
      <c r="AJ39" s="6">
        <f t="shared" si="38"/>
        <v>-19</v>
      </c>
      <c r="AK39" s="6">
        <f t="shared" si="38"/>
        <v>-20</v>
      </c>
      <c r="AL39" s="6">
        <f t="shared" si="38"/>
        <v>-21</v>
      </c>
      <c r="AM39" s="6">
        <f t="shared" si="38"/>
        <v>-22</v>
      </c>
      <c r="AN39" s="6">
        <f t="shared" si="38"/>
        <v>-23</v>
      </c>
      <c r="AO39" s="6">
        <f t="shared" si="38"/>
        <v>-24</v>
      </c>
      <c r="AP39" s="6">
        <f t="shared" si="38"/>
        <v>-25</v>
      </c>
      <c r="AQ39" s="6">
        <f t="shared" si="38"/>
        <v>-26</v>
      </c>
      <c r="AR39" s="6">
        <f t="shared" si="38"/>
        <v>-27</v>
      </c>
      <c r="AS39" s="6">
        <f t="shared" si="38"/>
        <v>-28</v>
      </c>
      <c r="AT39" s="6">
        <f t="shared" si="38"/>
        <v>-29</v>
      </c>
      <c r="AU39" s="6">
        <f t="shared" si="38"/>
        <v>-30</v>
      </c>
      <c r="AV39" s="6">
        <f t="shared" si="38"/>
        <v>-31</v>
      </c>
      <c r="AW39" s="6">
        <f t="shared" si="38"/>
        <v>-32</v>
      </c>
      <c r="AX39" s="6">
        <f t="shared" ref="AX39:BO39" si="39">AX37-AX38</f>
        <v>-33</v>
      </c>
      <c r="AY39" s="6">
        <f t="shared" si="39"/>
        <v>-34</v>
      </c>
      <c r="AZ39" s="6">
        <f t="shared" si="39"/>
        <v>-35</v>
      </c>
      <c r="BA39" s="6">
        <f t="shared" si="39"/>
        <v>-36</v>
      </c>
      <c r="BB39" s="6">
        <f t="shared" si="39"/>
        <v>-37</v>
      </c>
      <c r="BC39" s="6">
        <f t="shared" si="39"/>
        <v>-38</v>
      </c>
      <c r="BD39" s="6">
        <f t="shared" si="39"/>
        <v>-39</v>
      </c>
      <c r="BE39" s="6">
        <f t="shared" si="39"/>
        <v>-40</v>
      </c>
      <c r="BF39" s="6">
        <f t="shared" si="39"/>
        <v>-41</v>
      </c>
      <c r="BG39" s="6">
        <f t="shared" si="39"/>
        <v>-42</v>
      </c>
      <c r="BH39" s="6">
        <f t="shared" si="39"/>
        <v>-43</v>
      </c>
      <c r="BI39" s="6">
        <f t="shared" si="39"/>
        <v>-44</v>
      </c>
      <c r="BJ39" s="6">
        <f t="shared" si="39"/>
        <v>-45</v>
      </c>
      <c r="BK39" s="6">
        <f t="shared" si="39"/>
        <v>-46</v>
      </c>
      <c r="BL39" s="6">
        <f t="shared" si="39"/>
        <v>-47</v>
      </c>
      <c r="BM39" s="6">
        <f t="shared" si="39"/>
        <v>-48</v>
      </c>
      <c r="BN39" s="6">
        <f t="shared" si="39"/>
        <v>-49</v>
      </c>
      <c r="BO39" s="6">
        <f t="shared" si="39"/>
        <v>-50</v>
      </c>
      <c r="BQ39" s="6" t="s">
        <v>21</v>
      </c>
    </row>
    <row r="40" spans="1:69" x14ac:dyDescent="0.35">
      <c r="A40" s="404" t="s">
        <v>304</v>
      </c>
      <c r="B40" s="404"/>
      <c r="C40" s="404"/>
      <c r="D40" s="404"/>
      <c r="E40" s="404"/>
      <c r="F40" s="404"/>
      <c r="G40" s="404"/>
      <c r="H40" s="404"/>
      <c r="I40" s="404"/>
      <c r="J40" s="404"/>
      <c r="K40" s="404"/>
      <c r="L40" s="404"/>
      <c r="M40" s="404"/>
      <c r="N40" s="404"/>
      <c r="O40" s="404"/>
      <c r="P40" s="404"/>
      <c r="R40" s="6" t="str">
        <f>IF(R39&gt;=0,COUNT($R39)+BP36,"")</f>
        <v/>
      </c>
      <c r="S40" s="6" t="str">
        <f>IF(S39&gt;=0,COUNT($R39:S39)+$BP36,"")</f>
        <v/>
      </c>
      <c r="T40" s="6" t="str">
        <f>IF(T39&gt;=0,COUNT($R39:T39)+$BP36,"")</f>
        <v/>
      </c>
      <c r="U40" s="6" t="str">
        <f>IF(U39&gt;=0,COUNT($R39:U39)+$BP36,"")</f>
        <v/>
      </c>
      <c r="V40" s="6" t="str">
        <f>IF(V39&gt;=0,COUNT($R39:V39)+$BP36,"")</f>
        <v/>
      </c>
      <c r="W40" s="6" t="str">
        <f>IF(W39&gt;=0,COUNT($R39:W39)+$BP36,"")</f>
        <v/>
      </c>
      <c r="X40" s="6" t="str">
        <f>IF(X39&gt;=0,COUNT($R39:X39)+$BP36,"")</f>
        <v/>
      </c>
      <c r="Y40" s="6" t="str">
        <f>IF(Y39&gt;=0,COUNT($R39:Y39)+$BP36,"")</f>
        <v/>
      </c>
      <c r="Z40" s="6" t="str">
        <f>IF(Z39&gt;=0,COUNT($R39:Z39)+$BP36,"")</f>
        <v/>
      </c>
      <c r="AA40" s="6" t="str">
        <f>IF(AA39&gt;=0,COUNT($R39:AA39)+$BP36,"")</f>
        <v/>
      </c>
      <c r="AB40" s="6" t="str">
        <f>IF(AB39&gt;=0,COUNT($R39:AB39)+$BP36,"")</f>
        <v/>
      </c>
      <c r="AC40" s="6" t="str">
        <f>IF(AC39&gt;=0,COUNT($R39:AC39)+$BP36,"")</f>
        <v/>
      </c>
      <c r="AD40" s="6" t="str">
        <f>IF(AD39&gt;=0,COUNT($R39:AD39)+$BP36,"")</f>
        <v/>
      </c>
      <c r="AE40" s="6" t="str">
        <f>IF(AE39&gt;=0,COUNT($R39:AE39)+$BP36,"")</f>
        <v/>
      </c>
      <c r="AF40" s="6" t="str">
        <f>IF(AF39&gt;=0,COUNT($R39:AF39)+$BP36,"")</f>
        <v/>
      </c>
      <c r="AG40" s="6" t="str">
        <f>IF(AG39&gt;=0,COUNT($R39:AG39)+$BP36,"")</f>
        <v/>
      </c>
      <c r="AH40" s="6" t="str">
        <f>IF(AH39&gt;=0,COUNT($R39:AH39)+$BP36,"")</f>
        <v/>
      </c>
      <c r="AI40" s="6" t="str">
        <f>IF(AI39&gt;=0,COUNT($R39:AI39)+$BP36,"")</f>
        <v/>
      </c>
      <c r="AJ40" s="6" t="str">
        <f>IF(AJ39&gt;=0,COUNT($R39:AJ39)+$BP36,"")</f>
        <v/>
      </c>
      <c r="AK40" s="6" t="str">
        <f>IF(AK39&gt;=0,COUNT($R39:AK39)+$BP36,"")</f>
        <v/>
      </c>
      <c r="AL40" s="6" t="str">
        <f>IF(AL39&gt;=0,COUNT($R39:AL39)+$BP36,"")</f>
        <v/>
      </c>
      <c r="AM40" s="6" t="str">
        <f>IF(AM39&gt;=0,COUNT($R39:AM39)+$BP36,"")</f>
        <v/>
      </c>
      <c r="AN40" s="6" t="str">
        <f>IF(AN39&gt;=0,COUNT($R39:AN39)+$BP36,"")</f>
        <v/>
      </c>
      <c r="AO40" s="6" t="str">
        <f>IF(AO39&gt;=0,COUNT($R39:AO39)+$BP36,"")</f>
        <v/>
      </c>
      <c r="AP40" s="6" t="str">
        <f>IF(AP39&gt;=0,COUNT($R39:AP39)+$BP36,"")</f>
        <v/>
      </c>
      <c r="AQ40" s="6" t="str">
        <f>IF(AQ39&gt;=0,COUNT($R39:AQ39)+$BP36,"")</f>
        <v/>
      </c>
      <c r="AR40" s="6" t="str">
        <f>IF(AR39&gt;=0,COUNT($R39:AR39)+$BP36,"")</f>
        <v/>
      </c>
      <c r="AS40" s="6" t="str">
        <f>IF(AS39&gt;=0,COUNT($R39:AS39)+$BP36,"")</f>
        <v/>
      </c>
      <c r="AT40" s="6" t="str">
        <f>IF(AT39&gt;=0,COUNT($R39:AT39)+$BP36,"")</f>
        <v/>
      </c>
      <c r="AU40" s="6" t="str">
        <f>IF(AU39&gt;=0,COUNT($R39:AU39)+$BP36,"")</f>
        <v/>
      </c>
      <c r="AV40" s="6" t="str">
        <f>IF(AV39&gt;=0,COUNT($R39:AV39)+$BP36,"")</f>
        <v/>
      </c>
      <c r="AW40" s="6" t="str">
        <f>IF(AW39&gt;=0,COUNT($R39:AW39)+$BP36,"")</f>
        <v/>
      </c>
      <c r="AX40" s="6" t="str">
        <f>IF(AX39&gt;=0,COUNT($R39:AX39)+$BP36,"")</f>
        <v/>
      </c>
      <c r="AY40" s="6" t="str">
        <f>IF(AY39&gt;=0,COUNT($R39:AY39)+$BP36,"")</f>
        <v/>
      </c>
      <c r="AZ40" s="6" t="str">
        <f>IF(AZ39&gt;=0,COUNT($R39:AZ39)+$BP36,"")</f>
        <v/>
      </c>
      <c r="BA40" s="6" t="str">
        <f>IF(BA39&gt;=0,COUNT($R39:BA39)+$BP36,"")</f>
        <v/>
      </c>
      <c r="BB40" s="6" t="str">
        <f>IF(BB39&gt;=0,COUNT($R39:BB39)+$BP36,"")</f>
        <v/>
      </c>
      <c r="BC40" s="6" t="str">
        <f>IF(BC39&gt;=0,COUNT($R39:BC39)+$BP36,"")</f>
        <v/>
      </c>
      <c r="BD40" s="6" t="str">
        <f>IF(BD39&gt;=0,COUNT($R39:BD39)+$BP36,"")</f>
        <v/>
      </c>
      <c r="BE40" s="6" t="str">
        <f>IF(BE39&gt;=0,COUNT($R39:BE39)+$BP36,"")</f>
        <v/>
      </c>
      <c r="BF40" s="6" t="str">
        <f>IF(BF39&gt;=0,COUNT($R39:BF39)+$BP36,"")</f>
        <v/>
      </c>
      <c r="BG40" s="6" t="str">
        <f>IF(BG39&gt;=0,COUNT($R39:BG39)+$BP36,"")</f>
        <v/>
      </c>
      <c r="BH40" s="6" t="str">
        <f>IF(BH39&gt;=0,COUNT($R39:BH39)+$BP36,"")</f>
        <v/>
      </c>
      <c r="BI40" s="6" t="str">
        <f>IF(BI39&gt;=0,COUNT($R39:BI39)+$BP36,"")</f>
        <v/>
      </c>
      <c r="BJ40" s="6" t="str">
        <f>IF(BJ39&gt;=0,COUNT($R39:BJ39)+$BP36,"")</f>
        <v/>
      </c>
      <c r="BK40" s="6" t="str">
        <f>IF(BK39&gt;=0,COUNT($R39:BK39)+$BP36,"")</f>
        <v/>
      </c>
      <c r="BL40" s="6" t="str">
        <f>IF(BL39&gt;=0,COUNT($R39:BL39)+$BP36,"")</f>
        <v/>
      </c>
      <c r="BM40" s="6" t="str">
        <f>IF(BM39&gt;=0,COUNT($R39:BM39)+$BP36,"")</f>
        <v/>
      </c>
      <c r="BN40" s="6" t="str">
        <f>IF(BN39&gt;=0,COUNT($R39:BN39)+$BP36,"")</f>
        <v/>
      </c>
      <c r="BO40" s="6" t="str">
        <f>IF(BO39&gt;=0,COUNT($R39:BO39)+$BP36,"")</f>
        <v/>
      </c>
      <c r="BP40" s="6">
        <f>COUNT(R40:BO40)+BP36</f>
        <v>20</v>
      </c>
      <c r="BQ40" s="276" t="str">
        <f>R40&amp;BQ39&amp;S40&amp;BQ39&amp;T40&amp;BQ39&amp;U40&amp;BQ39&amp;V40&amp;BQ39&amp;W40&amp;BQ39&amp;X40&amp;BQ39&amp;Y40&amp;BQ39&amp;Z40&amp;BQ39&amp;AA40&amp;BQ39&amp;AB40&amp;BQ39&amp;AC40&amp;BQ39&amp;AD40&amp;BQ39&amp;AE40&amp;BQ39&amp;AF40&amp;BQ39&amp;AG40&amp;BQ39&amp;AH40&amp;BQ39&amp;AI40&amp;BQ39&amp;AJ40&amp;BQ39&amp;AK40&amp;BQ39&amp;AL40&amp;BQ39&amp;AM40&amp;BQ39&amp;AN40&amp;BQ39&amp;AO40&amp;BQ39&amp;AP40&amp;BQ39&amp;AQ40&amp;BQ39&amp;AR40&amp;BQ39&amp;AS40&amp;BQ39&amp;AT40&amp;BQ39&amp;AU40&amp;BQ39&amp;AV40&amp;BQ39&amp;AW40&amp;BQ39&amp;AX40&amp;BQ39&amp;AY40&amp;BQ39&amp;AZ40&amp;BQ39&amp;BA40&amp;BQ39&amp;BB40&amp;BQ39&amp;BC40&amp;BQ39&amp;BD40&amp;BQ39&amp;BE40&amp;BQ39&amp;BF40&amp;BQ39&amp;BG40&amp;BQ39&amp;BH40&amp;BQ39&amp;BI40&amp;BQ39&amp;BJ40&amp;BQ39&amp;BK40&amp;BQ39&amp;BL40&amp;BQ39&amp;BM40&amp;BQ39&amp;BN40&amp;BQ39&amp;BO40</f>
        <v xml:space="preserve">                                                                                                  </v>
      </c>
    </row>
    <row r="41" spans="1:69" x14ac:dyDescent="0.35">
      <c r="A41" s="404" t="s">
        <v>305</v>
      </c>
      <c r="B41" s="404"/>
      <c r="C41" s="404"/>
      <c r="D41" s="404"/>
      <c r="E41" s="404"/>
      <c r="F41" s="404"/>
      <c r="G41" s="404"/>
      <c r="H41" s="404"/>
      <c r="I41" s="404"/>
      <c r="J41" s="404"/>
      <c r="K41" s="404"/>
      <c r="L41" s="404"/>
      <c r="M41" s="404"/>
      <c r="N41" s="404"/>
      <c r="O41" s="404"/>
      <c r="P41" s="404"/>
      <c r="R41" s="275">
        <f>'Encode Data'!E43</f>
        <v>0</v>
      </c>
      <c r="S41" s="6">
        <f t="shared" ref="S41:AX41" si="40">R41</f>
        <v>0</v>
      </c>
      <c r="T41" s="6">
        <f t="shared" si="40"/>
        <v>0</v>
      </c>
      <c r="U41" s="6">
        <f t="shared" si="40"/>
        <v>0</v>
      </c>
      <c r="V41" s="6">
        <f t="shared" si="40"/>
        <v>0</v>
      </c>
      <c r="W41" s="6">
        <f t="shared" si="40"/>
        <v>0</v>
      </c>
      <c r="X41" s="6">
        <f t="shared" si="40"/>
        <v>0</v>
      </c>
      <c r="Y41" s="6">
        <f t="shared" si="40"/>
        <v>0</v>
      </c>
      <c r="Z41" s="6">
        <f t="shared" si="40"/>
        <v>0</v>
      </c>
      <c r="AA41" s="6">
        <f t="shared" si="40"/>
        <v>0</v>
      </c>
      <c r="AB41" s="6">
        <f t="shared" si="40"/>
        <v>0</v>
      </c>
      <c r="AC41" s="6">
        <f t="shared" si="40"/>
        <v>0</v>
      </c>
      <c r="AD41" s="6">
        <f t="shared" si="40"/>
        <v>0</v>
      </c>
      <c r="AE41" s="6">
        <f t="shared" si="40"/>
        <v>0</v>
      </c>
      <c r="AF41" s="6">
        <f t="shared" si="40"/>
        <v>0</v>
      </c>
      <c r="AG41" s="6">
        <f t="shared" si="40"/>
        <v>0</v>
      </c>
      <c r="AH41" s="6">
        <f t="shared" si="40"/>
        <v>0</v>
      </c>
      <c r="AI41" s="6">
        <f t="shared" si="40"/>
        <v>0</v>
      </c>
      <c r="AJ41" s="6">
        <f t="shared" si="40"/>
        <v>0</v>
      </c>
      <c r="AK41" s="6">
        <f t="shared" si="40"/>
        <v>0</v>
      </c>
      <c r="AL41" s="6">
        <f t="shared" si="40"/>
        <v>0</v>
      </c>
      <c r="AM41" s="6">
        <f t="shared" si="40"/>
        <v>0</v>
      </c>
      <c r="AN41" s="6">
        <f t="shared" si="40"/>
        <v>0</v>
      </c>
      <c r="AO41" s="6">
        <f t="shared" si="40"/>
        <v>0</v>
      </c>
      <c r="AP41" s="6">
        <f t="shared" si="40"/>
        <v>0</v>
      </c>
      <c r="AQ41" s="6">
        <f t="shared" si="40"/>
        <v>0</v>
      </c>
      <c r="AR41" s="6">
        <f t="shared" si="40"/>
        <v>0</v>
      </c>
      <c r="AS41" s="6">
        <f t="shared" si="40"/>
        <v>0</v>
      </c>
      <c r="AT41" s="6">
        <f t="shared" si="40"/>
        <v>0</v>
      </c>
      <c r="AU41" s="6">
        <f t="shared" si="40"/>
        <v>0</v>
      </c>
      <c r="AV41" s="6">
        <f t="shared" si="40"/>
        <v>0</v>
      </c>
      <c r="AW41" s="6">
        <f t="shared" si="40"/>
        <v>0</v>
      </c>
      <c r="AX41" s="6">
        <f t="shared" si="40"/>
        <v>0</v>
      </c>
      <c r="AY41" s="6">
        <f t="shared" ref="AY41:BO41" si="41">AX41</f>
        <v>0</v>
      </c>
      <c r="AZ41" s="6">
        <f t="shared" si="41"/>
        <v>0</v>
      </c>
      <c r="BA41" s="6">
        <f t="shared" si="41"/>
        <v>0</v>
      </c>
      <c r="BB41" s="6">
        <f t="shared" si="41"/>
        <v>0</v>
      </c>
      <c r="BC41" s="6">
        <f t="shared" si="41"/>
        <v>0</v>
      </c>
      <c r="BD41" s="6">
        <f t="shared" si="41"/>
        <v>0</v>
      </c>
      <c r="BE41" s="6">
        <f t="shared" si="41"/>
        <v>0</v>
      </c>
      <c r="BF41" s="6">
        <f t="shared" si="41"/>
        <v>0</v>
      </c>
      <c r="BG41" s="6">
        <f t="shared" si="41"/>
        <v>0</v>
      </c>
      <c r="BH41" s="6">
        <f t="shared" si="41"/>
        <v>0</v>
      </c>
      <c r="BI41" s="6">
        <f t="shared" si="41"/>
        <v>0</v>
      </c>
      <c r="BJ41" s="6">
        <f t="shared" si="41"/>
        <v>0</v>
      </c>
      <c r="BK41" s="6">
        <f t="shared" si="41"/>
        <v>0</v>
      </c>
      <c r="BL41" s="6">
        <f t="shared" si="41"/>
        <v>0</v>
      </c>
      <c r="BM41" s="6">
        <f t="shared" si="41"/>
        <v>0</v>
      </c>
      <c r="BN41" s="6">
        <f t="shared" si="41"/>
        <v>0</v>
      </c>
      <c r="BO41" s="6">
        <f t="shared" si="41"/>
        <v>0</v>
      </c>
    </row>
    <row r="42" spans="1:69" x14ac:dyDescent="0.35">
      <c r="A42" s="404" t="s">
        <v>306</v>
      </c>
      <c r="B42" s="404"/>
      <c r="C42" s="404"/>
      <c r="D42" s="404"/>
      <c r="E42" s="404"/>
      <c r="F42" s="404"/>
      <c r="G42" s="404"/>
      <c r="H42" s="404"/>
      <c r="I42" s="404"/>
      <c r="J42" s="404"/>
      <c r="K42" s="404"/>
      <c r="L42" s="404"/>
      <c r="M42" s="404"/>
      <c r="N42" s="404"/>
      <c r="O42" s="404"/>
      <c r="P42" s="404"/>
      <c r="R42" s="6">
        <v>1</v>
      </c>
      <c r="S42" s="6">
        <v>2</v>
      </c>
      <c r="T42" s="6">
        <v>3</v>
      </c>
      <c r="U42" s="6">
        <v>4</v>
      </c>
      <c r="V42" s="6">
        <v>5</v>
      </c>
      <c r="W42" s="6">
        <v>6</v>
      </c>
      <c r="X42" s="6">
        <v>7</v>
      </c>
      <c r="Y42" s="6">
        <v>8</v>
      </c>
      <c r="Z42" s="6">
        <v>9</v>
      </c>
      <c r="AA42" s="6">
        <v>10</v>
      </c>
      <c r="AB42" s="6">
        <v>11</v>
      </c>
      <c r="AC42" s="6">
        <v>12</v>
      </c>
      <c r="AD42" s="6">
        <v>13</v>
      </c>
      <c r="AE42" s="6">
        <v>14</v>
      </c>
      <c r="AF42" s="6">
        <v>15</v>
      </c>
      <c r="AG42" s="6">
        <v>16</v>
      </c>
      <c r="AH42" s="6">
        <v>17</v>
      </c>
      <c r="AI42" s="6">
        <v>18</v>
      </c>
      <c r="AJ42" s="6">
        <v>19</v>
      </c>
      <c r="AK42" s="6">
        <v>20</v>
      </c>
      <c r="AL42" s="6">
        <v>21</v>
      </c>
      <c r="AM42" s="6">
        <v>22</v>
      </c>
      <c r="AN42" s="6">
        <v>23</v>
      </c>
      <c r="AO42" s="6">
        <v>24</v>
      </c>
      <c r="AP42" s="6">
        <v>25</v>
      </c>
      <c r="AQ42" s="6">
        <v>26</v>
      </c>
      <c r="AR42" s="6">
        <v>27</v>
      </c>
      <c r="AS42" s="6">
        <v>28</v>
      </c>
      <c r="AT42" s="6">
        <v>29</v>
      </c>
      <c r="AU42" s="6">
        <v>30</v>
      </c>
      <c r="AV42" s="6">
        <v>31</v>
      </c>
      <c r="AW42" s="6">
        <v>32</v>
      </c>
      <c r="AX42" s="6">
        <v>33</v>
      </c>
      <c r="AY42" s="6">
        <v>34</v>
      </c>
      <c r="AZ42" s="6">
        <v>35</v>
      </c>
      <c r="BA42" s="6">
        <v>36</v>
      </c>
      <c r="BB42" s="6">
        <v>37</v>
      </c>
      <c r="BC42" s="6">
        <v>38</v>
      </c>
      <c r="BD42" s="6">
        <v>39</v>
      </c>
      <c r="BE42" s="6">
        <v>40</v>
      </c>
      <c r="BF42" s="6">
        <v>41</v>
      </c>
      <c r="BG42" s="6">
        <v>42</v>
      </c>
      <c r="BH42" s="6">
        <v>43</v>
      </c>
      <c r="BI42" s="6">
        <v>44</v>
      </c>
      <c r="BJ42" s="6">
        <v>45</v>
      </c>
      <c r="BK42" s="6">
        <v>46</v>
      </c>
      <c r="BL42" s="6">
        <v>47</v>
      </c>
      <c r="BM42" s="6">
        <v>48</v>
      </c>
      <c r="BN42" s="6">
        <v>49</v>
      </c>
      <c r="BO42" s="6">
        <v>50</v>
      </c>
    </row>
    <row r="43" spans="1:69" x14ac:dyDescent="0.35">
      <c r="A43" s="404" t="s">
        <v>307</v>
      </c>
      <c r="B43" s="404"/>
      <c r="C43" s="404"/>
      <c r="D43" s="404"/>
      <c r="E43" s="404"/>
      <c r="F43" s="404"/>
      <c r="G43" s="404"/>
      <c r="H43" s="404"/>
      <c r="I43" s="404"/>
      <c r="J43" s="404"/>
      <c r="K43" s="404"/>
      <c r="L43" s="404"/>
      <c r="M43" s="404"/>
      <c r="N43" s="404"/>
      <c r="O43" s="404"/>
      <c r="P43" s="404"/>
      <c r="R43" s="6">
        <f t="shared" ref="R43:AW43" si="42">R41-R42</f>
        <v>-1</v>
      </c>
      <c r="S43" s="6">
        <f t="shared" si="42"/>
        <v>-2</v>
      </c>
      <c r="T43" s="6">
        <f t="shared" si="42"/>
        <v>-3</v>
      </c>
      <c r="U43" s="6">
        <f t="shared" si="42"/>
        <v>-4</v>
      </c>
      <c r="V43" s="6">
        <f t="shared" si="42"/>
        <v>-5</v>
      </c>
      <c r="W43" s="6">
        <f t="shared" si="42"/>
        <v>-6</v>
      </c>
      <c r="X43" s="6">
        <f t="shared" si="42"/>
        <v>-7</v>
      </c>
      <c r="Y43" s="6">
        <f t="shared" si="42"/>
        <v>-8</v>
      </c>
      <c r="Z43" s="6">
        <f t="shared" si="42"/>
        <v>-9</v>
      </c>
      <c r="AA43" s="6">
        <f t="shared" si="42"/>
        <v>-10</v>
      </c>
      <c r="AB43" s="6">
        <f t="shared" si="42"/>
        <v>-11</v>
      </c>
      <c r="AC43" s="6">
        <f t="shared" si="42"/>
        <v>-12</v>
      </c>
      <c r="AD43" s="6">
        <f t="shared" si="42"/>
        <v>-13</v>
      </c>
      <c r="AE43" s="6">
        <f t="shared" si="42"/>
        <v>-14</v>
      </c>
      <c r="AF43" s="6">
        <f t="shared" si="42"/>
        <v>-15</v>
      </c>
      <c r="AG43" s="6">
        <f t="shared" si="42"/>
        <v>-16</v>
      </c>
      <c r="AH43" s="6">
        <f t="shared" si="42"/>
        <v>-17</v>
      </c>
      <c r="AI43" s="6">
        <f t="shared" si="42"/>
        <v>-18</v>
      </c>
      <c r="AJ43" s="6">
        <f t="shared" si="42"/>
        <v>-19</v>
      </c>
      <c r="AK43" s="6">
        <f t="shared" si="42"/>
        <v>-20</v>
      </c>
      <c r="AL43" s="6">
        <f t="shared" si="42"/>
        <v>-21</v>
      </c>
      <c r="AM43" s="6">
        <f t="shared" si="42"/>
        <v>-22</v>
      </c>
      <c r="AN43" s="6">
        <f t="shared" si="42"/>
        <v>-23</v>
      </c>
      <c r="AO43" s="6">
        <f t="shared" si="42"/>
        <v>-24</v>
      </c>
      <c r="AP43" s="6">
        <f t="shared" si="42"/>
        <v>-25</v>
      </c>
      <c r="AQ43" s="6">
        <f t="shared" si="42"/>
        <v>-26</v>
      </c>
      <c r="AR43" s="6">
        <f t="shared" si="42"/>
        <v>-27</v>
      </c>
      <c r="AS43" s="6">
        <f t="shared" si="42"/>
        <v>-28</v>
      </c>
      <c r="AT43" s="6">
        <f t="shared" si="42"/>
        <v>-29</v>
      </c>
      <c r="AU43" s="6">
        <f t="shared" si="42"/>
        <v>-30</v>
      </c>
      <c r="AV43" s="6">
        <f t="shared" si="42"/>
        <v>-31</v>
      </c>
      <c r="AW43" s="6">
        <f t="shared" si="42"/>
        <v>-32</v>
      </c>
      <c r="AX43" s="6">
        <f t="shared" ref="AX43:BO43" si="43">AX41-AX42</f>
        <v>-33</v>
      </c>
      <c r="AY43" s="6">
        <f t="shared" si="43"/>
        <v>-34</v>
      </c>
      <c r="AZ43" s="6">
        <f t="shared" si="43"/>
        <v>-35</v>
      </c>
      <c r="BA43" s="6">
        <f t="shared" si="43"/>
        <v>-36</v>
      </c>
      <c r="BB43" s="6">
        <f t="shared" si="43"/>
        <v>-37</v>
      </c>
      <c r="BC43" s="6">
        <f t="shared" si="43"/>
        <v>-38</v>
      </c>
      <c r="BD43" s="6">
        <f t="shared" si="43"/>
        <v>-39</v>
      </c>
      <c r="BE43" s="6">
        <f t="shared" si="43"/>
        <v>-40</v>
      </c>
      <c r="BF43" s="6">
        <f t="shared" si="43"/>
        <v>-41</v>
      </c>
      <c r="BG43" s="6">
        <f t="shared" si="43"/>
        <v>-42</v>
      </c>
      <c r="BH43" s="6">
        <f t="shared" si="43"/>
        <v>-43</v>
      </c>
      <c r="BI43" s="6">
        <f t="shared" si="43"/>
        <v>-44</v>
      </c>
      <c r="BJ43" s="6">
        <f t="shared" si="43"/>
        <v>-45</v>
      </c>
      <c r="BK43" s="6">
        <f t="shared" si="43"/>
        <v>-46</v>
      </c>
      <c r="BL43" s="6">
        <f t="shared" si="43"/>
        <v>-47</v>
      </c>
      <c r="BM43" s="6">
        <f t="shared" si="43"/>
        <v>-48</v>
      </c>
      <c r="BN43" s="6">
        <f t="shared" si="43"/>
        <v>-49</v>
      </c>
      <c r="BO43" s="6">
        <f t="shared" si="43"/>
        <v>-50</v>
      </c>
      <c r="BQ43" s="6" t="s">
        <v>21</v>
      </c>
    </row>
    <row r="44" spans="1:69" x14ac:dyDescent="0.35">
      <c r="R44" s="6" t="str">
        <f>IF(R43&gt;=0,COUNT($R43)+BP40,"")</f>
        <v/>
      </c>
      <c r="S44" s="6" t="str">
        <f>IF(S43&gt;=0,COUNT($R43:S43)+$BP40,"")</f>
        <v/>
      </c>
      <c r="T44" s="6" t="str">
        <f>IF(T43&gt;=0,COUNT($R43:T43)+$BP40,"")</f>
        <v/>
      </c>
      <c r="U44" s="6" t="str">
        <f>IF(U43&gt;=0,COUNT($R43:U43)+$BP40,"")</f>
        <v/>
      </c>
      <c r="V44" s="6" t="str">
        <f>IF(V43&gt;=0,COUNT($R43:V43)+$BP40,"")</f>
        <v/>
      </c>
      <c r="W44" s="6" t="str">
        <f>IF(W43&gt;=0,COUNT($R43:W43)+$BP40,"")</f>
        <v/>
      </c>
      <c r="X44" s="6" t="str">
        <f>IF(X43&gt;=0,COUNT($R43:X43)+$BP40,"")</f>
        <v/>
      </c>
      <c r="Y44" s="6" t="str">
        <f>IF(Y43&gt;=0,COUNT($R43:Y43)+$BP40,"")</f>
        <v/>
      </c>
      <c r="Z44" s="6" t="str">
        <f>IF(Z43&gt;=0,COUNT($R43:Z43)+$BP40,"")</f>
        <v/>
      </c>
      <c r="AA44" s="6" t="str">
        <f>IF(AA43&gt;=0,COUNT($R43:AA43)+$BP40,"")</f>
        <v/>
      </c>
      <c r="AB44" s="6" t="str">
        <f>IF(AB43&gt;=0,COUNT($R43:AB43)+$BP40,"")</f>
        <v/>
      </c>
      <c r="AC44" s="6" t="str">
        <f>IF(AC43&gt;=0,COUNT($R43:AC43)+$BP40,"")</f>
        <v/>
      </c>
      <c r="AD44" s="6" t="str">
        <f>IF(AD43&gt;=0,COUNT($R43:AD43)+$BP40,"")</f>
        <v/>
      </c>
      <c r="AE44" s="6" t="str">
        <f>IF(AE43&gt;=0,COUNT($R43:AE43)+$BP40,"")</f>
        <v/>
      </c>
      <c r="AF44" s="6" t="str">
        <f>IF(AF43&gt;=0,COUNT($R43:AF43)+$BP40,"")</f>
        <v/>
      </c>
      <c r="AG44" s="6" t="str">
        <f>IF(AG43&gt;=0,COUNT($R43:AG43)+$BP40,"")</f>
        <v/>
      </c>
      <c r="AH44" s="6" t="str">
        <f>IF(AH43&gt;=0,COUNT($R43:AH43)+$BP40,"")</f>
        <v/>
      </c>
      <c r="AI44" s="6" t="str">
        <f>IF(AI43&gt;=0,COUNT($R43:AI43)+$BP40,"")</f>
        <v/>
      </c>
      <c r="AJ44" s="6" t="str">
        <f>IF(AJ43&gt;=0,COUNT($R43:AJ43)+$BP40,"")</f>
        <v/>
      </c>
      <c r="AK44" s="6" t="str">
        <f>IF(AK43&gt;=0,COUNT($R43:AK43)+$BP40,"")</f>
        <v/>
      </c>
      <c r="AL44" s="6" t="str">
        <f>IF(AL43&gt;=0,COUNT($R43:AL43)+$BP40,"")</f>
        <v/>
      </c>
      <c r="AM44" s="6" t="str">
        <f>IF(AM43&gt;=0,COUNT($R43:AM43)+$BP40,"")</f>
        <v/>
      </c>
      <c r="AN44" s="6" t="str">
        <f>IF(AN43&gt;=0,COUNT($R43:AN43)+$BP40,"")</f>
        <v/>
      </c>
      <c r="AO44" s="6" t="str">
        <f>IF(AO43&gt;=0,COUNT($R43:AO43)+$BP40,"")</f>
        <v/>
      </c>
      <c r="AP44" s="6" t="str">
        <f>IF(AP43&gt;=0,COUNT($R43:AP43)+$BP40,"")</f>
        <v/>
      </c>
      <c r="AQ44" s="6" t="str">
        <f>IF(AQ43&gt;=0,COUNT($R43:AQ43)+$BP40,"")</f>
        <v/>
      </c>
      <c r="AR44" s="6" t="str">
        <f>IF(AR43&gt;=0,COUNT($R43:AR43)+$BP40,"")</f>
        <v/>
      </c>
      <c r="AS44" s="6" t="str">
        <f>IF(AS43&gt;=0,COUNT($R43:AS43)+$BP40,"")</f>
        <v/>
      </c>
      <c r="AT44" s="6" t="str">
        <f>IF(AT43&gt;=0,COUNT($R43:AT43)+$BP40,"")</f>
        <v/>
      </c>
      <c r="AU44" s="6" t="str">
        <f>IF(AU43&gt;=0,COUNT($R43:AU43)+$BP40,"")</f>
        <v/>
      </c>
      <c r="AV44" s="6" t="str">
        <f>IF(AV43&gt;=0,COUNT($R43:AV43)+$BP40,"")</f>
        <v/>
      </c>
      <c r="AW44" s="6" t="str">
        <f>IF(AW43&gt;=0,COUNT($R43:AW43)+$BP40,"")</f>
        <v/>
      </c>
      <c r="AX44" s="6" t="str">
        <f>IF(AX43&gt;=0,COUNT($R43:AX43)+$BP40,"")</f>
        <v/>
      </c>
      <c r="AY44" s="6" t="str">
        <f>IF(AY43&gt;=0,COUNT($R43:AY43)+$BP40,"")</f>
        <v/>
      </c>
      <c r="AZ44" s="6" t="str">
        <f>IF(AZ43&gt;=0,COUNT($R43:AZ43)+$BP40,"")</f>
        <v/>
      </c>
      <c r="BA44" s="6" t="str">
        <f>IF(BA43&gt;=0,COUNT($R43:BA43)+$BP40,"")</f>
        <v/>
      </c>
      <c r="BB44" s="6" t="str">
        <f>IF(BB43&gt;=0,COUNT($R43:BB43)+$BP40,"")</f>
        <v/>
      </c>
      <c r="BC44" s="6" t="str">
        <f>IF(BC43&gt;=0,COUNT($R43:BC43)+$BP40,"")</f>
        <v/>
      </c>
      <c r="BD44" s="6" t="str">
        <f>IF(BD43&gt;=0,COUNT($R43:BD43)+$BP40,"")</f>
        <v/>
      </c>
      <c r="BE44" s="6" t="str">
        <f>IF(BE43&gt;=0,COUNT($R43:BE43)+$BP40,"")</f>
        <v/>
      </c>
      <c r="BF44" s="6" t="str">
        <f>IF(BF43&gt;=0,COUNT($R43:BF43)+$BP40,"")</f>
        <v/>
      </c>
      <c r="BG44" s="6" t="str">
        <f>IF(BG43&gt;=0,COUNT($R43:BG43)+$BP40,"")</f>
        <v/>
      </c>
      <c r="BH44" s="6" t="str">
        <f>IF(BH43&gt;=0,COUNT($R43:BH43)+$BP40,"")</f>
        <v/>
      </c>
      <c r="BI44" s="6" t="str">
        <f>IF(BI43&gt;=0,COUNT($R43:BI43)+$BP40,"")</f>
        <v/>
      </c>
      <c r="BJ44" s="6" t="str">
        <f>IF(BJ43&gt;=0,COUNT($R43:BJ43)+$BP40,"")</f>
        <v/>
      </c>
      <c r="BK44" s="6" t="str">
        <f>IF(BK43&gt;=0,COUNT($R43:BK43)+$BP40,"")</f>
        <v/>
      </c>
      <c r="BL44" s="6" t="str">
        <f>IF(BL43&gt;=0,COUNT($R43:BL43)+$BP40,"")</f>
        <v/>
      </c>
      <c r="BM44" s="6" t="str">
        <f>IF(BM43&gt;=0,COUNT($R43:BM43)+$BP40,"")</f>
        <v/>
      </c>
      <c r="BN44" s="6" t="str">
        <f>IF(BN43&gt;=0,COUNT($R43:BN43)+$BP40,"")</f>
        <v/>
      </c>
      <c r="BO44" s="6" t="str">
        <f>IF(BO43&gt;=0,COUNT($R43:BO43)+$BP40,"")</f>
        <v/>
      </c>
      <c r="BP44" s="6">
        <f>COUNT(R44:BO44)+BP40</f>
        <v>20</v>
      </c>
      <c r="BQ44" s="276" t="str">
        <f>R44&amp;BQ43&amp;S44&amp;BQ43&amp;T44&amp;BQ43&amp;U44&amp;BQ43&amp;V44&amp;BQ43&amp;W44&amp;BQ43&amp;X44&amp;BQ43&amp;Y44&amp;BQ43&amp;Z44&amp;BQ43&amp;AA44&amp;BQ43&amp;AB44&amp;BQ43&amp;AC44&amp;BQ43&amp;AD44&amp;BQ43&amp;AE44&amp;BQ43&amp;AF44&amp;BQ43&amp;AG44&amp;BQ43&amp;AH44&amp;BQ43&amp;AI44&amp;BQ43&amp;AJ44&amp;BQ43&amp;AK44&amp;BQ43&amp;AL44&amp;BQ43&amp;AM44&amp;BQ43&amp;AN44&amp;BQ43&amp;AO44&amp;BQ43&amp;AP44&amp;BQ43&amp;AQ44&amp;BQ43&amp;AR44&amp;BQ43&amp;AS44&amp;BQ43&amp;AT44&amp;BQ43&amp;AU44&amp;BQ43&amp;AV44&amp;BQ43&amp;AW44&amp;BQ43&amp;AX44&amp;BQ43&amp;AY44&amp;BQ43&amp;AZ44&amp;BQ43&amp;BA44&amp;BQ43&amp;BB44&amp;BQ43&amp;BC44&amp;BQ43&amp;BD44&amp;BQ43&amp;BE44&amp;BQ43&amp;BF44&amp;BQ43&amp;BG44&amp;BQ43&amp;BH44&amp;BQ43&amp;BI44&amp;BQ43&amp;BJ44&amp;BQ43&amp;BK44&amp;BQ43&amp;BL44&amp;BQ43&amp;BM44&amp;BQ43&amp;BN44&amp;BQ43&amp;BO44</f>
        <v xml:space="preserve">                                                                                                  </v>
      </c>
    </row>
    <row r="45" spans="1:69" x14ac:dyDescent="0.35">
      <c r="R45" s="275">
        <f>'Encode Data'!E46</f>
        <v>0</v>
      </c>
      <c r="S45" s="6">
        <f t="shared" ref="S45:AX45" si="44">R45</f>
        <v>0</v>
      </c>
      <c r="T45" s="6">
        <f t="shared" si="44"/>
        <v>0</v>
      </c>
      <c r="U45" s="6">
        <f t="shared" si="44"/>
        <v>0</v>
      </c>
      <c r="V45" s="6">
        <f t="shared" si="44"/>
        <v>0</v>
      </c>
      <c r="W45" s="6">
        <f t="shared" si="44"/>
        <v>0</v>
      </c>
      <c r="X45" s="6">
        <f t="shared" si="44"/>
        <v>0</v>
      </c>
      <c r="Y45" s="6">
        <f t="shared" si="44"/>
        <v>0</v>
      </c>
      <c r="Z45" s="6">
        <f t="shared" si="44"/>
        <v>0</v>
      </c>
      <c r="AA45" s="6">
        <f t="shared" si="44"/>
        <v>0</v>
      </c>
      <c r="AB45" s="6">
        <f t="shared" si="44"/>
        <v>0</v>
      </c>
      <c r="AC45" s="6">
        <f t="shared" si="44"/>
        <v>0</v>
      </c>
      <c r="AD45" s="6">
        <f t="shared" si="44"/>
        <v>0</v>
      </c>
      <c r="AE45" s="6">
        <f t="shared" si="44"/>
        <v>0</v>
      </c>
      <c r="AF45" s="6">
        <f t="shared" si="44"/>
        <v>0</v>
      </c>
      <c r="AG45" s="6">
        <f t="shared" si="44"/>
        <v>0</v>
      </c>
      <c r="AH45" s="6">
        <f t="shared" si="44"/>
        <v>0</v>
      </c>
      <c r="AI45" s="6">
        <f t="shared" si="44"/>
        <v>0</v>
      </c>
      <c r="AJ45" s="6">
        <f t="shared" si="44"/>
        <v>0</v>
      </c>
      <c r="AK45" s="6">
        <f t="shared" si="44"/>
        <v>0</v>
      </c>
      <c r="AL45" s="6">
        <f t="shared" si="44"/>
        <v>0</v>
      </c>
      <c r="AM45" s="6">
        <f t="shared" si="44"/>
        <v>0</v>
      </c>
      <c r="AN45" s="6">
        <f t="shared" si="44"/>
        <v>0</v>
      </c>
      <c r="AO45" s="6">
        <f t="shared" si="44"/>
        <v>0</v>
      </c>
      <c r="AP45" s="6">
        <f t="shared" si="44"/>
        <v>0</v>
      </c>
      <c r="AQ45" s="6">
        <f t="shared" si="44"/>
        <v>0</v>
      </c>
      <c r="AR45" s="6">
        <f t="shared" si="44"/>
        <v>0</v>
      </c>
      <c r="AS45" s="6">
        <f t="shared" si="44"/>
        <v>0</v>
      </c>
      <c r="AT45" s="6">
        <f t="shared" si="44"/>
        <v>0</v>
      </c>
      <c r="AU45" s="6">
        <f t="shared" si="44"/>
        <v>0</v>
      </c>
      <c r="AV45" s="6">
        <f t="shared" si="44"/>
        <v>0</v>
      </c>
      <c r="AW45" s="6">
        <f t="shared" si="44"/>
        <v>0</v>
      </c>
      <c r="AX45" s="6">
        <f t="shared" si="44"/>
        <v>0</v>
      </c>
      <c r="AY45" s="6">
        <f t="shared" ref="AY45:BO45" si="45">AX45</f>
        <v>0</v>
      </c>
      <c r="AZ45" s="6">
        <f t="shared" si="45"/>
        <v>0</v>
      </c>
      <c r="BA45" s="6">
        <f t="shared" si="45"/>
        <v>0</v>
      </c>
      <c r="BB45" s="6">
        <f t="shared" si="45"/>
        <v>0</v>
      </c>
      <c r="BC45" s="6">
        <f t="shared" si="45"/>
        <v>0</v>
      </c>
      <c r="BD45" s="6">
        <f t="shared" si="45"/>
        <v>0</v>
      </c>
      <c r="BE45" s="6">
        <f t="shared" si="45"/>
        <v>0</v>
      </c>
      <c r="BF45" s="6">
        <f t="shared" si="45"/>
        <v>0</v>
      </c>
      <c r="BG45" s="6">
        <f t="shared" si="45"/>
        <v>0</v>
      </c>
      <c r="BH45" s="6">
        <f t="shared" si="45"/>
        <v>0</v>
      </c>
      <c r="BI45" s="6">
        <f t="shared" si="45"/>
        <v>0</v>
      </c>
      <c r="BJ45" s="6">
        <f t="shared" si="45"/>
        <v>0</v>
      </c>
      <c r="BK45" s="6">
        <f t="shared" si="45"/>
        <v>0</v>
      </c>
      <c r="BL45" s="6">
        <f t="shared" si="45"/>
        <v>0</v>
      </c>
      <c r="BM45" s="6">
        <f t="shared" si="45"/>
        <v>0</v>
      </c>
      <c r="BN45" s="6">
        <f t="shared" si="45"/>
        <v>0</v>
      </c>
      <c r="BO45" s="6">
        <f t="shared" si="45"/>
        <v>0</v>
      </c>
    </row>
    <row r="46" spans="1:69" x14ac:dyDescent="0.35">
      <c r="R46" s="6">
        <v>1</v>
      </c>
      <c r="S46" s="6">
        <v>2</v>
      </c>
      <c r="T46" s="6">
        <v>3</v>
      </c>
      <c r="U46" s="6">
        <v>4</v>
      </c>
      <c r="V46" s="6">
        <v>5</v>
      </c>
      <c r="W46" s="6">
        <v>6</v>
      </c>
      <c r="X46" s="6">
        <v>7</v>
      </c>
      <c r="Y46" s="6">
        <v>8</v>
      </c>
      <c r="Z46" s="6">
        <v>9</v>
      </c>
      <c r="AA46" s="6">
        <v>10</v>
      </c>
      <c r="AB46" s="6">
        <v>11</v>
      </c>
      <c r="AC46" s="6">
        <v>12</v>
      </c>
      <c r="AD46" s="6">
        <v>13</v>
      </c>
      <c r="AE46" s="6">
        <v>14</v>
      </c>
      <c r="AF46" s="6">
        <v>15</v>
      </c>
      <c r="AG46" s="6">
        <v>16</v>
      </c>
      <c r="AH46" s="6">
        <v>17</v>
      </c>
      <c r="AI46" s="6">
        <v>18</v>
      </c>
      <c r="AJ46" s="6">
        <v>19</v>
      </c>
      <c r="AK46" s="6">
        <v>20</v>
      </c>
      <c r="AL46" s="6">
        <v>21</v>
      </c>
      <c r="AM46" s="6">
        <v>22</v>
      </c>
      <c r="AN46" s="6">
        <v>23</v>
      </c>
      <c r="AO46" s="6">
        <v>24</v>
      </c>
      <c r="AP46" s="6">
        <v>25</v>
      </c>
      <c r="AQ46" s="6">
        <v>26</v>
      </c>
      <c r="AR46" s="6">
        <v>27</v>
      </c>
      <c r="AS46" s="6">
        <v>28</v>
      </c>
      <c r="AT46" s="6">
        <v>29</v>
      </c>
      <c r="AU46" s="6">
        <v>30</v>
      </c>
      <c r="AV46" s="6">
        <v>31</v>
      </c>
      <c r="AW46" s="6">
        <v>32</v>
      </c>
      <c r="AX46" s="6">
        <v>33</v>
      </c>
      <c r="AY46" s="6">
        <v>34</v>
      </c>
      <c r="AZ46" s="6">
        <v>35</v>
      </c>
      <c r="BA46" s="6">
        <v>36</v>
      </c>
      <c r="BB46" s="6">
        <v>37</v>
      </c>
      <c r="BC46" s="6">
        <v>38</v>
      </c>
      <c r="BD46" s="6">
        <v>39</v>
      </c>
      <c r="BE46" s="6">
        <v>40</v>
      </c>
      <c r="BF46" s="6">
        <v>41</v>
      </c>
      <c r="BG46" s="6">
        <v>42</v>
      </c>
      <c r="BH46" s="6">
        <v>43</v>
      </c>
      <c r="BI46" s="6">
        <v>44</v>
      </c>
      <c r="BJ46" s="6">
        <v>45</v>
      </c>
      <c r="BK46" s="6">
        <v>46</v>
      </c>
      <c r="BL46" s="6">
        <v>47</v>
      </c>
      <c r="BM46" s="6">
        <v>48</v>
      </c>
      <c r="BN46" s="6">
        <v>49</v>
      </c>
      <c r="BO46" s="6">
        <v>50</v>
      </c>
    </row>
    <row r="47" spans="1:69" x14ac:dyDescent="0.35">
      <c r="R47" s="6">
        <f t="shared" ref="R47:AW47" si="46">R45-R46</f>
        <v>-1</v>
      </c>
      <c r="S47" s="6">
        <f t="shared" si="46"/>
        <v>-2</v>
      </c>
      <c r="T47" s="6">
        <f t="shared" si="46"/>
        <v>-3</v>
      </c>
      <c r="U47" s="6">
        <f t="shared" si="46"/>
        <v>-4</v>
      </c>
      <c r="V47" s="6">
        <f t="shared" si="46"/>
        <v>-5</v>
      </c>
      <c r="W47" s="6">
        <f t="shared" si="46"/>
        <v>-6</v>
      </c>
      <c r="X47" s="6">
        <f t="shared" si="46"/>
        <v>-7</v>
      </c>
      <c r="Y47" s="6">
        <f t="shared" si="46"/>
        <v>-8</v>
      </c>
      <c r="Z47" s="6">
        <f t="shared" si="46"/>
        <v>-9</v>
      </c>
      <c r="AA47" s="6">
        <f t="shared" si="46"/>
        <v>-10</v>
      </c>
      <c r="AB47" s="6">
        <f t="shared" si="46"/>
        <v>-11</v>
      </c>
      <c r="AC47" s="6">
        <f t="shared" si="46"/>
        <v>-12</v>
      </c>
      <c r="AD47" s="6">
        <f t="shared" si="46"/>
        <v>-13</v>
      </c>
      <c r="AE47" s="6">
        <f t="shared" si="46"/>
        <v>-14</v>
      </c>
      <c r="AF47" s="6">
        <f t="shared" si="46"/>
        <v>-15</v>
      </c>
      <c r="AG47" s="6">
        <f t="shared" si="46"/>
        <v>-16</v>
      </c>
      <c r="AH47" s="6">
        <f t="shared" si="46"/>
        <v>-17</v>
      </c>
      <c r="AI47" s="6">
        <f t="shared" si="46"/>
        <v>-18</v>
      </c>
      <c r="AJ47" s="6">
        <f t="shared" si="46"/>
        <v>-19</v>
      </c>
      <c r="AK47" s="6">
        <f t="shared" si="46"/>
        <v>-20</v>
      </c>
      <c r="AL47" s="6">
        <f t="shared" si="46"/>
        <v>-21</v>
      </c>
      <c r="AM47" s="6">
        <f t="shared" si="46"/>
        <v>-22</v>
      </c>
      <c r="AN47" s="6">
        <f t="shared" si="46"/>
        <v>-23</v>
      </c>
      <c r="AO47" s="6">
        <f t="shared" si="46"/>
        <v>-24</v>
      </c>
      <c r="AP47" s="6">
        <f t="shared" si="46"/>
        <v>-25</v>
      </c>
      <c r="AQ47" s="6">
        <f t="shared" si="46"/>
        <v>-26</v>
      </c>
      <c r="AR47" s="6">
        <f t="shared" si="46"/>
        <v>-27</v>
      </c>
      <c r="AS47" s="6">
        <f t="shared" si="46"/>
        <v>-28</v>
      </c>
      <c r="AT47" s="6">
        <f t="shared" si="46"/>
        <v>-29</v>
      </c>
      <c r="AU47" s="6">
        <f t="shared" si="46"/>
        <v>-30</v>
      </c>
      <c r="AV47" s="6">
        <f t="shared" si="46"/>
        <v>-31</v>
      </c>
      <c r="AW47" s="6">
        <f t="shared" si="46"/>
        <v>-32</v>
      </c>
      <c r="AX47" s="6">
        <f t="shared" ref="AX47:BO47" si="47">AX45-AX46</f>
        <v>-33</v>
      </c>
      <c r="AY47" s="6">
        <f t="shared" si="47"/>
        <v>-34</v>
      </c>
      <c r="AZ47" s="6">
        <f t="shared" si="47"/>
        <v>-35</v>
      </c>
      <c r="BA47" s="6">
        <f t="shared" si="47"/>
        <v>-36</v>
      </c>
      <c r="BB47" s="6">
        <f t="shared" si="47"/>
        <v>-37</v>
      </c>
      <c r="BC47" s="6">
        <f t="shared" si="47"/>
        <v>-38</v>
      </c>
      <c r="BD47" s="6">
        <f t="shared" si="47"/>
        <v>-39</v>
      </c>
      <c r="BE47" s="6">
        <f t="shared" si="47"/>
        <v>-40</v>
      </c>
      <c r="BF47" s="6">
        <f t="shared" si="47"/>
        <v>-41</v>
      </c>
      <c r="BG47" s="6">
        <f t="shared" si="47"/>
        <v>-42</v>
      </c>
      <c r="BH47" s="6">
        <f t="shared" si="47"/>
        <v>-43</v>
      </c>
      <c r="BI47" s="6">
        <f t="shared" si="47"/>
        <v>-44</v>
      </c>
      <c r="BJ47" s="6">
        <f t="shared" si="47"/>
        <v>-45</v>
      </c>
      <c r="BK47" s="6">
        <f t="shared" si="47"/>
        <v>-46</v>
      </c>
      <c r="BL47" s="6">
        <f t="shared" si="47"/>
        <v>-47</v>
      </c>
      <c r="BM47" s="6">
        <f t="shared" si="47"/>
        <v>-48</v>
      </c>
      <c r="BN47" s="6">
        <f t="shared" si="47"/>
        <v>-49</v>
      </c>
      <c r="BO47" s="6">
        <f t="shared" si="47"/>
        <v>-50</v>
      </c>
      <c r="BQ47" s="6" t="s">
        <v>21</v>
      </c>
    </row>
    <row r="48" spans="1:69" x14ac:dyDescent="0.35">
      <c r="R48" s="6" t="str">
        <f>IF(R47&gt;=0,COUNT($R47)+BP44,"")</f>
        <v/>
      </c>
      <c r="S48" s="6" t="str">
        <f>IF(S47&gt;=0,COUNT($R47:S47)+$BP44,"")</f>
        <v/>
      </c>
      <c r="T48" s="6" t="str">
        <f>IF(T47&gt;=0,COUNT($R47:T47)+$BP44,"")</f>
        <v/>
      </c>
      <c r="U48" s="6" t="str">
        <f>IF(U47&gt;=0,COUNT($R47:U47)+$BP44,"")</f>
        <v/>
      </c>
      <c r="V48" s="6" t="str">
        <f>IF(V47&gt;=0,COUNT($R47:V47)+$BP44,"")</f>
        <v/>
      </c>
      <c r="W48" s="6" t="str">
        <f>IF(W47&gt;=0,COUNT($R47:W47)+$BP44,"")</f>
        <v/>
      </c>
      <c r="X48" s="6" t="str">
        <f>IF(X47&gt;=0,COUNT($R47:X47)+$BP44,"")</f>
        <v/>
      </c>
      <c r="Y48" s="6" t="str">
        <f>IF(Y47&gt;=0,COUNT($R47:Y47)+$BP44,"")</f>
        <v/>
      </c>
      <c r="Z48" s="6" t="str">
        <f>IF(Z47&gt;=0,COUNT($R47:Z47)+$BP44,"")</f>
        <v/>
      </c>
      <c r="AA48" s="6" t="str">
        <f>IF(AA47&gt;=0,COUNT($R47:AA47)+$BP44,"")</f>
        <v/>
      </c>
      <c r="AB48" s="6" t="str">
        <f>IF(AB47&gt;=0,COUNT($R47:AB47)+$BP44,"")</f>
        <v/>
      </c>
      <c r="AC48" s="6" t="str">
        <f>IF(AC47&gt;=0,COUNT($R47:AC47)+$BP44,"")</f>
        <v/>
      </c>
      <c r="AD48" s="6" t="str">
        <f>IF(AD47&gt;=0,COUNT($R47:AD47)+$BP44,"")</f>
        <v/>
      </c>
      <c r="AE48" s="6" t="str">
        <f>IF(AE47&gt;=0,COUNT($R47:AE47)+$BP44,"")</f>
        <v/>
      </c>
      <c r="AF48" s="6" t="str">
        <f>IF(AF47&gt;=0,COUNT($R47:AF47)+$BP44,"")</f>
        <v/>
      </c>
      <c r="AG48" s="6" t="str">
        <f>IF(AG47&gt;=0,COUNT($R47:AG47)+$BP44,"")</f>
        <v/>
      </c>
      <c r="AH48" s="6" t="str">
        <f>IF(AH47&gt;=0,COUNT($R47:AH47)+$BP44,"")</f>
        <v/>
      </c>
      <c r="AI48" s="6" t="str">
        <f>IF(AI47&gt;=0,COUNT($R47:AI47)+$BP44,"")</f>
        <v/>
      </c>
      <c r="AJ48" s="6" t="str">
        <f>IF(AJ47&gt;=0,COUNT($R47:AJ47)+$BP44,"")</f>
        <v/>
      </c>
      <c r="AK48" s="6" t="str">
        <f>IF(AK47&gt;=0,COUNT($R47:AK47)+$BP44,"")</f>
        <v/>
      </c>
      <c r="AL48" s="6" t="str">
        <f>IF(AL47&gt;=0,COUNT($R47:AL47)+$BP44,"")</f>
        <v/>
      </c>
      <c r="AM48" s="6" t="str">
        <f>IF(AM47&gt;=0,COUNT($R47:AM47)+$BP44,"")</f>
        <v/>
      </c>
      <c r="AN48" s="6" t="str">
        <f>IF(AN47&gt;=0,COUNT($R47:AN47)+$BP44,"")</f>
        <v/>
      </c>
      <c r="AO48" s="6" t="str">
        <f>IF(AO47&gt;=0,COUNT($R47:AO47)+$BP44,"")</f>
        <v/>
      </c>
      <c r="AP48" s="6" t="str">
        <f>IF(AP47&gt;=0,COUNT($R47:AP47)+$BP44,"")</f>
        <v/>
      </c>
      <c r="AQ48" s="6" t="str">
        <f>IF(AQ47&gt;=0,COUNT($R47:AQ47)+$BP44,"")</f>
        <v/>
      </c>
      <c r="AR48" s="6" t="str">
        <f>IF(AR47&gt;=0,COUNT($R47:AR47)+$BP44,"")</f>
        <v/>
      </c>
      <c r="AS48" s="6" t="str">
        <f>IF(AS47&gt;=0,COUNT($R47:AS47)+$BP44,"")</f>
        <v/>
      </c>
      <c r="AT48" s="6" t="str">
        <f>IF(AT47&gt;=0,COUNT($R47:AT47)+$BP44,"")</f>
        <v/>
      </c>
      <c r="AU48" s="6" t="str">
        <f>IF(AU47&gt;=0,COUNT($R47:AU47)+$BP44,"")</f>
        <v/>
      </c>
      <c r="AV48" s="6" t="str">
        <f>IF(AV47&gt;=0,COUNT($R47:AV47)+$BP44,"")</f>
        <v/>
      </c>
      <c r="AW48" s="6" t="str">
        <f>IF(AW47&gt;=0,COUNT($R47:AW47)+$BP44,"")</f>
        <v/>
      </c>
      <c r="AX48" s="6" t="str">
        <f>IF(AX47&gt;=0,COUNT($R47:AX47)+$BP44,"")</f>
        <v/>
      </c>
      <c r="AY48" s="6" t="str">
        <f>IF(AY47&gt;=0,COUNT($R47:AY47)+$BP44,"")</f>
        <v/>
      </c>
      <c r="AZ48" s="6" t="str">
        <f>IF(AZ47&gt;=0,COUNT($R47:AZ47)+$BP44,"")</f>
        <v/>
      </c>
      <c r="BA48" s="6" t="str">
        <f>IF(BA47&gt;=0,COUNT($R47:BA47)+$BP44,"")</f>
        <v/>
      </c>
      <c r="BB48" s="6" t="str">
        <f>IF(BB47&gt;=0,COUNT($R47:BB47)+$BP44,"")</f>
        <v/>
      </c>
      <c r="BC48" s="6" t="str">
        <f>IF(BC47&gt;=0,COUNT($R47:BC47)+$BP44,"")</f>
        <v/>
      </c>
      <c r="BD48" s="6" t="str">
        <f>IF(BD47&gt;=0,COUNT($R47:BD47)+$BP44,"")</f>
        <v/>
      </c>
      <c r="BE48" s="6" t="str">
        <f>IF(BE47&gt;=0,COUNT($R47:BE47)+$BP44,"")</f>
        <v/>
      </c>
      <c r="BF48" s="6" t="str">
        <f>IF(BF47&gt;=0,COUNT($R47:BF47)+$BP44,"")</f>
        <v/>
      </c>
      <c r="BG48" s="6" t="str">
        <f>IF(BG47&gt;=0,COUNT($R47:BG47)+$BP44,"")</f>
        <v/>
      </c>
      <c r="BH48" s="6" t="str">
        <f>IF(BH47&gt;=0,COUNT($R47:BH47)+$BP44,"")</f>
        <v/>
      </c>
      <c r="BI48" s="6" t="str">
        <f>IF(BI47&gt;=0,COUNT($R47:BI47)+$BP44,"")</f>
        <v/>
      </c>
      <c r="BJ48" s="6" t="str">
        <f>IF(BJ47&gt;=0,COUNT($R47:BJ47)+$BP44,"")</f>
        <v/>
      </c>
      <c r="BK48" s="6" t="str">
        <f>IF(BK47&gt;=0,COUNT($R47:BK47)+$BP44,"")</f>
        <v/>
      </c>
      <c r="BL48" s="6" t="str">
        <f>IF(BL47&gt;=0,COUNT($R47:BL47)+$BP44,"")</f>
        <v/>
      </c>
      <c r="BM48" s="6" t="str">
        <f>IF(BM47&gt;=0,COUNT($R47:BM47)+$BP44,"")</f>
        <v/>
      </c>
      <c r="BN48" s="6" t="str">
        <f>IF(BN47&gt;=0,COUNT($R47:BN47)+$BP44,"")</f>
        <v/>
      </c>
      <c r="BO48" s="6" t="str">
        <f>IF(BO47&gt;=0,COUNT($R47:BO47)+$BP44,"")</f>
        <v/>
      </c>
      <c r="BP48" s="6">
        <f>COUNT(R48:BO48)+BP44</f>
        <v>20</v>
      </c>
      <c r="BQ48" s="276" t="str">
        <f>R48&amp;BQ47&amp;S48&amp;BQ47&amp;T48&amp;BQ47&amp;U48&amp;BQ47&amp;V48&amp;BQ47&amp;W48&amp;BQ47&amp;X48&amp;BQ47&amp;Y48&amp;BQ47&amp;Z48&amp;BQ47&amp;AA48&amp;BQ47&amp;AB48&amp;BQ47&amp;AC48&amp;BQ47&amp;AD48&amp;BQ47&amp;AE48&amp;BQ47&amp;AF48&amp;BQ47&amp;AG48&amp;BQ47&amp;AH48&amp;BQ47&amp;AI48&amp;BQ47&amp;AJ48&amp;BQ47&amp;AK48&amp;BQ47&amp;AL48&amp;BQ47&amp;AM48&amp;BQ47&amp;AN48&amp;BQ47&amp;AO48&amp;BQ47&amp;AP48&amp;BQ47&amp;AQ48&amp;BQ47&amp;AR48&amp;BQ47&amp;AS48&amp;BQ47&amp;AT48&amp;BQ47&amp;AU48&amp;BQ47&amp;AV48&amp;BQ47&amp;AW48&amp;BQ47&amp;AX48&amp;BQ47&amp;AY48&amp;BQ47&amp;AZ48&amp;BQ47&amp;BA48&amp;BQ47&amp;BB48&amp;BQ47&amp;BC48&amp;BQ47&amp;BD48&amp;BQ47&amp;BE48&amp;BQ47&amp;BF48&amp;BQ47&amp;BG48&amp;BQ47&amp;BH48&amp;BQ47&amp;BI48&amp;BQ47&amp;BJ48&amp;BQ47&amp;BK48&amp;BQ47&amp;BL48&amp;BQ47&amp;BM48&amp;BQ47&amp;BN48&amp;BQ47&amp;BO48</f>
        <v xml:space="preserve">                                                                                                  </v>
      </c>
    </row>
    <row r="49" spans="18:69" x14ac:dyDescent="0.35">
      <c r="R49" s="275">
        <f>'Encode Data'!E49</f>
        <v>0</v>
      </c>
      <c r="S49" s="6">
        <f t="shared" ref="S49:AX49" si="48">R49</f>
        <v>0</v>
      </c>
      <c r="T49" s="6">
        <f t="shared" si="48"/>
        <v>0</v>
      </c>
      <c r="U49" s="6">
        <f t="shared" si="48"/>
        <v>0</v>
      </c>
      <c r="V49" s="6">
        <f t="shared" si="48"/>
        <v>0</v>
      </c>
      <c r="W49" s="6">
        <f t="shared" si="48"/>
        <v>0</v>
      </c>
      <c r="X49" s="6">
        <f t="shared" si="48"/>
        <v>0</v>
      </c>
      <c r="Y49" s="6">
        <f t="shared" si="48"/>
        <v>0</v>
      </c>
      <c r="Z49" s="6">
        <f t="shared" si="48"/>
        <v>0</v>
      </c>
      <c r="AA49" s="6">
        <f t="shared" si="48"/>
        <v>0</v>
      </c>
      <c r="AB49" s="6">
        <f t="shared" si="48"/>
        <v>0</v>
      </c>
      <c r="AC49" s="6">
        <f t="shared" si="48"/>
        <v>0</v>
      </c>
      <c r="AD49" s="6">
        <f t="shared" si="48"/>
        <v>0</v>
      </c>
      <c r="AE49" s="6">
        <f t="shared" si="48"/>
        <v>0</v>
      </c>
      <c r="AF49" s="6">
        <f t="shared" si="48"/>
        <v>0</v>
      </c>
      <c r="AG49" s="6">
        <f t="shared" si="48"/>
        <v>0</v>
      </c>
      <c r="AH49" s="6">
        <f t="shared" si="48"/>
        <v>0</v>
      </c>
      <c r="AI49" s="6">
        <f t="shared" si="48"/>
        <v>0</v>
      </c>
      <c r="AJ49" s="6">
        <f t="shared" si="48"/>
        <v>0</v>
      </c>
      <c r="AK49" s="6">
        <f t="shared" si="48"/>
        <v>0</v>
      </c>
      <c r="AL49" s="6">
        <f t="shared" si="48"/>
        <v>0</v>
      </c>
      <c r="AM49" s="6">
        <f t="shared" si="48"/>
        <v>0</v>
      </c>
      <c r="AN49" s="6">
        <f t="shared" si="48"/>
        <v>0</v>
      </c>
      <c r="AO49" s="6">
        <f t="shared" si="48"/>
        <v>0</v>
      </c>
      <c r="AP49" s="6">
        <f t="shared" si="48"/>
        <v>0</v>
      </c>
      <c r="AQ49" s="6">
        <f t="shared" si="48"/>
        <v>0</v>
      </c>
      <c r="AR49" s="6">
        <f t="shared" si="48"/>
        <v>0</v>
      </c>
      <c r="AS49" s="6">
        <f t="shared" si="48"/>
        <v>0</v>
      </c>
      <c r="AT49" s="6">
        <f t="shared" si="48"/>
        <v>0</v>
      </c>
      <c r="AU49" s="6">
        <f t="shared" si="48"/>
        <v>0</v>
      </c>
      <c r="AV49" s="6">
        <f t="shared" si="48"/>
        <v>0</v>
      </c>
      <c r="AW49" s="6">
        <f t="shared" si="48"/>
        <v>0</v>
      </c>
      <c r="AX49" s="6">
        <f t="shared" si="48"/>
        <v>0</v>
      </c>
      <c r="AY49" s="6">
        <f t="shared" ref="AY49:BO49" si="49">AX49</f>
        <v>0</v>
      </c>
      <c r="AZ49" s="6">
        <f t="shared" si="49"/>
        <v>0</v>
      </c>
      <c r="BA49" s="6">
        <f t="shared" si="49"/>
        <v>0</v>
      </c>
      <c r="BB49" s="6">
        <f t="shared" si="49"/>
        <v>0</v>
      </c>
      <c r="BC49" s="6">
        <f t="shared" si="49"/>
        <v>0</v>
      </c>
      <c r="BD49" s="6">
        <f t="shared" si="49"/>
        <v>0</v>
      </c>
      <c r="BE49" s="6">
        <f t="shared" si="49"/>
        <v>0</v>
      </c>
      <c r="BF49" s="6">
        <f t="shared" si="49"/>
        <v>0</v>
      </c>
      <c r="BG49" s="6">
        <f t="shared" si="49"/>
        <v>0</v>
      </c>
      <c r="BH49" s="6">
        <f t="shared" si="49"/>
        <v>0</v>
      </c>
      <c r="BI49" s="6">
        <f t="shared" si="49"/>
        <v>0</v>
      </c>
      <c r="BJ49" s="6">
        <f t="shared" si="49"/>
        <v>0</v>
      </c>
      <c r="BK49" s="6">
        <f t="shared" si="49"/>
        <v>0</v>
      </c>
      <c r="BL49" s="6">
        <f t="shared" si="49"/>
        <v>0</v>
      </c>
      <c r="BM49" s="6">
        <f t="shared" si="49"/>
        <v>0</v>
      </c>
      <c r="BN49" s="6">
        <f t="shared" si="49"/>
        <v>0</v>
      </c>
      <c r="BO49" s="6">
        <f t="shared" si="49"/>
        <v>0</v>
      </c>
    </row>
    <row r="50" spans="18:69" x14ac:dyDescent="0.35">
      <c r="R50" s="6">
        <v>1</v>
      </c>
      <c r="S50" s="6">
        <v>2</v>
      </c>
      <c r="T50" s="6">
        <v>3</v>
      </c>
      <c r="U50" s="6">
        <v>4</v>
      </c>
      <c r="V50" s="6">
        <v>5</v>
      </c>
      <c r="W50" s="6">
        <v>6</v>
      </c>
      <c r="X50" s="6">
        <v>7</v>
      </c>
      <c r="Y50" s="6">
        <v>8</v>
      </c>
      <c r="Z50" s="6">
        <v>9</v>
      </c>
      <c r="AA50" s="6">
        <v>10</v>
      </c>
      <c r="AB50" s="6">
        <v>11</v>
      </c>
      <c r="AC50" s="6">
        <v>12</v>
      </c>
      <c r="AD50" s="6">
        <v>13</v>
      </c>
      <c r="AE50" s="6">
        <v>14</v>
      </c>
      <c r="AF50" s="6">
        <v>15</v>
      </c>
      <c r="AG50" s="6">
        <v>16</v>
      </c>
      <c r="AH50" s="6">
        <v>17</v>
      </c>
      <c r="AI50" s="6">
        <v>18</v>
      </c>
      <c r="AJ50" s="6">
        <v>19</v>
      </c>
      <c r="AK50" s="6">
        <v>20</v>
      </c>
      <c r="AL50" s="6">
        <v>21</v>
      </c>
      <c r="AM50" s="6">
        <v>22</v>
      </c>
      <c r="AN50" s="6">
        <v>23</v>
      </c>
      <c r="AO50" s="6">
        <v>24</v>
      </c>
      <c r="AP50" s="6">
        <v>25</v>
      </c>
      <c r="AQ50" s="6">
        <v>26</v>
      </c>
      <c r="AR50" s="6">
        <v>27</v>
      </c>
      <c r="AS50" s="6">
        <v>28</v>
      </c>
      <c r="AT50" s="6">
        <v>29</v>
      </c>
      <c r="AU50" s="6">
        <v>30</v>
      </c>
      <c r="AV50" s="6">
        <v>31</v>
      </c>
      <c r="AW50" s="6">
        <v>32</v>
      </c>
      <c r="AX50" s="6">
        <v>33</v>
      </c>
      <c r="AY50" s="6">
        <v>34</v>
      </c>
      <c r="AZ50" s="6">
        <v>35</v>
      </c>
      <c r="BA50" s="6">
        <v>36</v>
      </c>
      <c r="BB50" s="6">
        <v>37</v>
      </c>
      <c r="BC50" s="6">
        <v>38</v>
      </c>
      <c r="BD50" s="6">
        <v>39</v>
      </c>
      <c r="BE50" s="6">
        <v>40</v>
      </c>
      <c r="BF50" s="6">
        <v>41</v>
      </c>
      <c r="BG50" s="6">
        <v>42</v>
      </c>
      <c r="BH50" s="6">
        <v>43</v>
      </c>
      <c r="BI50" s="6">
        <v>44</v>
      </c>
      <c r="BJ50" s="6">
        <v>45</v>
      </c>
      <c r="BK50" s="6">
        <v>46</v>
      </c>
      <c r="BL50" s="6">
        <v>47</v>
      </c>
      <c r="BM50" s="6">
        <v>48</v>
      </c>
      <c r="BN50" s="6">
        <v>49</v>
      </c>
      <c r="BO50" s="6">
        <v>50</v>
      </c>
    </row>
    <row r="51" spans="18:69" x14ac:dyDescent="0.35">
      <c r="R51" s="6">
        <f t="shared" ref="R51:AW51" si="50">R49-R50</f>
        <v>-1</v>
      </c>
      <c r="S51" s="6">
        <f t="shared" si="50"/>
        <v>-2</v>
      </c>
      <c r="T51" s="6">
        <f t="shared" si="50"/>
        <v>-3</v>
      </c>
      <c r="U51" s="6">
        <f t="shared" si="50"/>
        <v>-4</v>
      </c>
      <c r="V51" s="6">
        <f t="shared" si="50"/>
        <v>-5</v>
      </c>
      <c r="W51" s="6">
        <f t="shared" si="50"/>
        <v>-6</v>
      </c>
      <c r="X51" s="6">
        <f t="shared" si="50"/>
        <v>-7</v>
      </c>
      <c r="Y51" s="6">
        <f t="shared" si="50"/>
        <v>-8</v>
      </c>
      <c r="Z51" s="6">
        <f t="shared" si="50"/>
        <v>-9</v>
      </c>
      <c r="AA51" s="6">
        <f t="shared" si="50"/>
        <v>-10</v>
      </c>
      <c r="AB51" s="6">
        <f t="shared" si="50"/>
        <v>-11</v>
      </c>
      <c r="AC51" s="6">
        <f t="shared" si="50"/>
        <v>-12</v>
      </c>
      <c r="AD51" s="6">
        <f t="shared" si="50"/>
        <v>-13</v>
      </c>
      <c r="AE51" s="6">
        <f t="shared" si="50"/>
        <v>-14</v>
      </c>
      <c r="AF51" s="6">
        <f t="shared" si="50"/>
        <v>-15</v>
      </c>
      <c r="AG51" s="6">
        <f t="shared" si="50"/>
        <v>-16</v>
      </c>
      <c r="AH51" s="6">
        <f t="shared" si="50"/>
        <v>-17</v>
      </c>
      <c r="AI51" s="6">
        <f t="shared" si="50"/>
        <v>-18</v>
      </c>
      <c r="AJ51" s="6">
        <f t="shared" si="50"/>
        <v>-19</v>
      </c>
      <c r="AK51" s="6">
        <f t="shared" si="50"/>
        <v>-20</v>
      </c>
      <c r="AL51" s="6">
        <f t="shared" si="50"/>
        <v>-21</v>
      </c>
      <c r="AM51" s="6">
        <f t="shared" si="50"/>
        <v>-22</v>
      </c>
      <c r="AN51" s="6">
        <f t="shared" si="50"/>
        <v>-23</v>
      </c>
      <c r="AO51" s="6">
        <f t="shared" si="50"/>
        <v>-24</v>
      </c>
      <c r="AP51" s="6">
        <f t="shared" si="50"/>
        <v>-25</v>
      </c>
      <c r="AQ51" s="6">
        <f t="shared" si="50"/>
        <v>-26</v>
      </c>
      <c r="AR51" s="6">
        <f t="shared" si="50"/>
        <v>-27</v>
      </c>
      <c r="AS51" s="6">
        <f t="shared" si="50"/>
        <v>-28</v>
      </c>
      <c r="AT51" s="6">
        <f t="shared" si="50"/>
        <v>-29</v>
      </c>
      <c r="AU51" s="6">
        <f t="shared" si="50"/>
        <v>-30</v>
      </c>
      <c r="AV51" s="6">
        <f t="shared" si="50"/>
        <v>-31</v>
      </c>
      <c r="AW51" s="6">
        <f t="shared" si="50"/>
        <v>-32</v>
      </c>
      <c r="AX51" s="6">
        <f t="shared" ref="AX51:BO51" si="51">AX49-AX50</f>
        <v>-33</v>
      </c>
      <c r="AY51" s="6">
        <f t="shared" si="51"/>
        <v>-34</v>
      </c>
      <c r="AZ51" s="6">
        <f t="shared" si="51"/>
        <v>-35</v>
      </c>
      <c r="BA51" s="6">
        <f t="shared" si="51"/>
        <v>-36</v>
      </c>
      <c r="BB51" s="6">
        <f t="shared" si="51"/>
        <v>-37</v>
      </c>
      <c r="BC51" s="6">
        <f t="shared" si="51"/>
        <v>-38</v>
      </c>
      <c r="BD51" s="6">
        <f t="shared" si="51"/>
        <v>-39</v>
      </c>
      <c r="BE51" s="6">
        <f t="shared" si="51"/>
        <v>-40</v>
      </c>
      <c r="BF51" s="6">
        <f t="shared" si="51"/>
        <v>-41</v>
      </c>
      <c r="BG51" s="6">
        <f t="shared" si="51"/>
        <v>-42</v>
      </c>
      <c r="BH51" s="6">
        <f t="shared" si="51"/>
        <v>-43</v>
      </c>
      <c r="BI51" s="6">
        <f t="shared" si="51"/>
        <v>-44</v>
      </c>
      <c r="BJ51" s="6">
        <f t="shared" si="51"/>
        <v>-45</v>
      </c>
      <c r="BK51" s="6">
        <f t="shared" si="51"/>
        <v>-46</v>
      </c>
      <c r="BL51" s="6">
        <f t="shared" si="51"/>
        <v>-47</v>
      </c>
      <c r="BM51" s="6">
        <f t="shared" si="51"/>
        <v>-48</v>
      </c>
      <c r="BN51" s="6">
        <f t="shared" si="51"/>
        <v>-49</v>
      </c>
      <c r="BO51" s="6">
        <f t="shared" si="51"/>
        <v>-50</v>
      </c>
      <c r="BQ51" s="6" t="s">
        <v>21</v>
      </c>
    </row>
    <row r="52" spans="18:69" x14ac:dyDescent="0.35">
      <c r="R52" s="6" t="str">
        <f>IF(R51&gt;=0,COUNT($R51)+BP48,"")</f>
        <v/>
      </c>
      <c r="S52" s="6" t="str">
        <f>IF(S51&gt;=0,COUNT($R51:S51)+$BP48,"")</f>
        <v/>
      </c>
      <c r="T52" s="6" t="str">
        <f>IF(T51&gt;=0,COUNT($R51:T51)+$BP48,"")</f>
        <v/>
      </c>
      <c r="U52" s="6" t="str">
        <f>IF(U51&gt;=0,COUNT($R51:U51)+$BP48,"")</f>
        <v/>
      </c>
      <c r="V52" s="6" t="str">
        <f>IF(V51&gt;=0,COUNT($R51:V51)+$BP48,"")</f>
        <v/>
      </c>
      <c r="W52" s="6" t="str">
        <f>IF(W51&gt;=0,COUNT($R51:W51)+$BP48,"")</f>
        <v/>
      </c>
      <c r="X52" s="6" t="str">
        <f>IF(X51&gt;=0,COUNT($R51:X51)+$BP48,"")</f>
        <v/>
      </c>
      <c r="Y52" s="6" t="str">
        <f>IF(Y51&gt;=0,COUNT($R51:Y51)+$BP48,"")</f>
        <v/>
      </c>
      <c r="Z52" s="6" t="str">
        <f>IF(Z51&gt;=0,COUNT($R51:Z51)+$BP48,"")</f>
        <v/>
      </c>
      <c r="AA52" s="6" t="str">
        <f>IF(AA51&gt;=0,COUNT($R51:AA51)+$BP48,"")</f>
        <v/>
      </c>
      <c r="AB52" s="6" t="str">
        <f>IF(AB51&gt;=0,COUNT($R51:AB51)+$BP48,"")</f>
        <v/>
      </c>
      <c r="AC52" s="6" t="str">
        <f>IF(AC51&gt;=0,COUNT($R51:AC51)+$BP48,"")</f>
        <v/>
      </c>
      <c r="AD52" s="6" t="str">
        <f>IF(AD51&gt;=0,COUNT($R51:AD51)+$BP48,"")</f>
        <v/>
      </c>
      <c r="AE52" s="6" t="str">
        <f>IF(AE51&gt;=0,COUNT($R51:AE51)+$BP48,"")</f>
        <v/>
      </c>
      <c r="AF52" s="6" t="str">
        <f>IF(AF51&gt;=0,COUNT($R51:AF51)+$BP48,"")</f>
        <v/>
      </c>
      <c r="AG52" s="6" t="str">
        <f>IF(AG51&gt;=0,COUNT($R51:AG51)+$BP48,"")</f>
        <v/>
      </c>
      <c r="AH52" s="6" t="str">
        <f>IF(AH51&gt;=0,COUNT($R51:AH51)+$BP48,"")</f>
        <v/>
      </c>
      <c r="AI52" s="6" t="str">
        <f>IF(AI51&gt;=0,COUNT($R51:AI51)+$BP48,"")</f>
        <v/>
      </c>
      <c r="AJ52" s="6" t="str">
        <f>IF(AJ51&gt;=0,COUNT($R51:AJ51)+$BP48,"")</f>
        <v/>
      </c>
      <c r="AK52" s="6" t="str">
        <f>IF(AK51&gt;=0,COUNT($R51:AK51)+$BP48,"")</f>
        <v/>
      </c>
      <c r="AL52" s="6" t="str">
        <f>IF(AL51&gt;=0,COUNT($R51:AL51)+$BP48,"")</f>
        <v/>
      </c>
      <c r="AM52" s="6" t="str">
        <f>IF(AM51&gt;=0,COUNT($R51:AM51)+$BP48,"")</f>
        <v/>
      </c>
      <c r="AN52" s="6" t="str">
        <f>IF(AN51&gt;=0,COUNT($R51:AN51)+$BP48,"")</f>
        <v/>
      </c>
      <c r="AO52" s="6" t="str">
        <f>IF(AO51&gt;=0,COUNT($R51:AO51)+$BP48,"")</f>
        <v/>
      </c>
      <c r="AP52" s="6" t="str">
        <f>IF(AP51&gt;=0,COUNT($R51:AP51)+$BP48,"")</f>
        <v/>
      </c>
      <c r="AQ52" s="6" t="str">
        <f>IF(AQ51&gt;=0,COUNT($R51:AQ51)+$BP48,"")</f>
        <v/>
      </c>
      <c r="AR52" s="6" t="str">
        <f>IF(AR51&gt;=0,COUNT($R51:AR51)+$BP48,"")</f>
        <v/>
      </c>
      <c r="AS52" s="6" t="str">
        <f>IF(AS51&gt;=0,COUNT($R51:AS51)+$BP48,"")</f>
        <v/>
      </c>
      <c r="AT52" s="6" t="str">
        <f>IF(AT51&gt;=0,COUNT($R51:AT51)+$BP48,"")</f>
        <v/>
      </c>
      <c r="AU52" s="6" t="str">
        <f>IF(AU51&gt;=0,COUNT($R51:AU51)+$BP48,"")</f>
        <v/>
      </c>
      <c r="AV52" s="6" t="str">
        <f>IF(AV51&gt;=0,COUNT($R51:AV51)+$BP48,"")</f>
        <v/>
      </c>
      <c r="AW52" s="6" t="str">
        <f>IF(AW51&gt;=0,COUNT($R51:AW51)+$BP48,"")</f>
        <v/>
      </c>
      <c r="AX52" s="6" t="str">
        <f>IF(AX51&gt;=0,COUNT($R51:AX51)+$BP48,"")</f>
        <v/>
      </c>
      <c r="AY52" s="6" t="str">
        <f>IF(AY51&gt;=0,COUNT($R51:AY51)+$BP48,"")</f>
        <v/>
      </c>
      <c r="AZ52" s="6" t="str">
        <f>IF(AZ51&gt;=0,COUNT($R51:AZ51)+$BP48,"")</f>
        <v/>
      </c>
      <c r="BA52" s="6" t="str">
        <f>IF(BA51&gt;=0,COUNT($R51:BA51)+$BP48,"")</f>
        <v/>
      </c>
      <c r="BB52" s="6" t="str">
        <f>IF(BB51&gt;=0,COUNT($R51:BB51)+$BP48,"")</f>
        <v/>
      </c>
      <c r="BC52" s="6" t="str">
        <f>IF(BC51&gt;=0,COUNT($R51:BC51)+$BP48,"")</f>
        <v/>
      </c>
      <c r="BD52" s="6" t="str">
        <f>IF(BD51&gt;=0,COUNT($R51:BD51)+$BP48,"")</f>
        <v/>
      </c>
      <c r="BE52" s="6" t="str">
        <f>IF(BE51&gt;=0,COUNT($R51:BE51)+$BP48,"")</f>
        <v/>
      </c>
      <c r="BF52" s="6" t="str">
        <f>IF(BF51&gt;=0,COUNT($R51:BF51)+$BP48,"")</f>
        <v/>
      </c>
      <c r="BG52" s="6" t="str">
        <f>IF(BG51&gt;=0,COUNT($R51:BG51)+$BP48,"")</f>
        <v/>
      </c>
      <c r="BH52" s="6" t="str">
        <f>IF(BH51&gt;=0,COUNT($R51:BH51)+$BP48,"")</f>
        <v/>
      </c>
      <c r="BI52" s="6" t="str">
        <f>IF(BI51&gt;=0,COUNT($R51:BI51)+$BP48,"")</f>
        <v/>
      </c>
      <c r="BJ52" s="6" t="str">
        <f>IF(BJ51&gt;=0,COUNT($R51:BJ51)+$BP48,"")</f>
        <v/>
      </c>
      <c r="BK52" s="6" t="str">
        <f>IF(BK51&gt;=0,COUNT($R51:BK51)+$BP48,"")</f>
        <v/>
      </c>
      <c r="BL52" s="6" t="str">
        <f>IF(BL51&gt;=0,COUNT($R51:BL51)+$BP48,"")</f>
        <v/>
      </c>
      <c r="BM52" s="6" t="str">
        <f>IF(BM51&gt;=0,COUNT($R51:BM51)+$BP48,"")</f>
        <v/>
      </c>
      <c r="BN52" s="6" t="str">
        <f>IF(BN51&gt;=0,COUNT($R51:BN51)+$BP48,"")</f>
        <v/>
      </c>
      <c r="BO52" s="6" t="str">
        <f>IF(BO51&gt;=0,COUNT($R51:BO51)+$BP48,"")</f>
        <v/>
      </c>
      <c r="BP52" s="6">
        <f>COUNT(R52:BO52)+BP48</f>
        <v>20</v>
      </c>
      <c r="BQ52" s="276" t="str">
        <f>R52&amp;BQ51&amp;S52&amp;BQ51&amp;T52&amp;BQ51&amp;U52&amp;BQ51&amp;V52&amp;BQ51&amp;W52&amp;BQ51&amp;X52&amp;BQ51&amp;Y52&amp;BQ51&amp;Z52&amp;BQ51&amp;AA52&amp;BQ51&amp;AB52&amp;BQ51&amp;AC52&amp;BQ51&amp;AD52&amp;BQ51&amp;AE52&amp;BQ51&amp;AF52&amp;BQ51&amp;AG52&amp;BQ51&amp;AH52&amp;BQ51&amp;AI52&amp;BQ51&amp;AJ52&amp;BQ51&amp;AK52&amp;BQ51&amp;AL52&amp;BQ51&amp;AM52&amp;BQ51&amp;AN52&amp;BQ51&amp;AO52&amp;BQ51&amp;AP52&amp;BQ51&amp;AQ52&amp;BQ51&amp;AR52&amp;BQ51&amp;AS52&amp;BQ51&amp;AT52&amp;BQ51&amp;AU52&amp;BQ51&amp;AV52&amp;BQ51&amp;AW52&amp;BQ51&amp;AX52&amp;BQ51&amp;AY52&amp;BQ51&amp;AZ52&amp;BQ51&amp;BA52&amp;BQ51&amp;BB52&amp;BQ51&amp;BC52&amp;BQ51&amp;BD52&amp;BQ51&amp;BE52&amp;BQ51&amp;BF52&amp;BQ51&amp;BG52&amp;BQ51&amp;BH52&amp;BQ51&amp;BI52&amp;BQ51&amp;BJ52&amp;BQ51&amp;BK52&amp;BQ51&amp;BL52&amp;BQ51&amp;BM52&amp;BQ51&amp;BN52&amp;BQ51&amp;BO52</f>
        <v xml:space="preserve">                                                                                                  </v>
      </c>
    </row>
    <row r="53" spans="18:69" x14ac:dyDescent="0.35">
      <c r="R53" s="275">
        <f>'Encode Data'!E52</f>
        <v>0</v>
      </c>
      <c r="S53" s="6">
        <f t="shared" ref="S53:AX53" si="52">R53</f>
        <v>0</v>
      </c>
      <c r="T53" s="6">
        <f t="shared" si="52"/>
        <v>0</v>
      </c>
      <c r="U53" s="6">
        <f t="shared" si="52"/>
        <v>0</v>
      </c>
      <c r="V53" s="6">
        <f t="shared" si="52"/>
        <v>0</v>
      </c>
      <c r="W53" s="6">
        <f t="shared" si="52"/>
        <v>0</v>
      </c>
      <c r="X53" s="6">
        <f t="shared" si="52"/>
        <v>0</v>
      </c>
      <c r="Y53" s="6">
        <f t="shared" si="52"/>
        <v>0</v>
      </c>
      <c r="Z53" s="6">
        <f t="shared" si="52"/>
        <v>0</v>
      </c>
      <c r="AA53" s="6">
        <f t="shared" si="52"/>
        <v>0</v>
      </c>
      <c r="AB53" s="6">
        <f t="shared" si="52"/>
        <v>0</v>
      </c>
      <c r="AC53" s="6">
        <f t="shared" si="52"/>
        <v>0</v>
      </c>
      <c r="AD53" s="6">
        <f t="shared" si="52"/>
        <v>0</v>
      </c>
      <c r="AE53" s="6">
        <f t="shared" si="52"/>
        <v>0</v>
      </c>
      <c r="AF53" s="6">
        <f t="shared" si="52"/>
        <v>0</v>
      </c>
      <c r="AG53" s="6">
        <f t="shared" si="52"/>
        <v>0</v>
      </c>
      <c r="AH53" s="6">
        <f t="shared" si="52"/>
        <v>0</v>
      </c>
      <c r="AI53" s="6">
        <f t="shared" si="52"/>
        <v>0</v>
      </c>
      <c r="AJ53" s="6">
        <f t="shared" si="52"/>
        <v>0</v>
      </c>
      <c r="AK53" s="6">
        <f t="shared" si="52"/>
        <v>0</v>
      </c>
      <c r="AL53" s="6">
        <f t="shared" si="52"/>
        <v>0</v>
      </c>
      <c r="AM53" s="6">
        <f t="shared" si="52"/>
        <v>0</v>
      </c>
      <c r="AN53" s="6">
        <f t="shared" si="52"/>
        <v>0</v>
      </c>
      <c r="AO53" s="6">
        <f t="shared" si="52"/>
        <v>0</v>
      </c>
      <c r="AP53" s="6">
        <f t="shared" si="52"/>
        <v>0</v>
      </c>
      <c r="AQ53" s="6">
        <f t="shared" si="52"/>
        <v>0</v>
      </c>
      <c r="AR53" s="6">
        <f t="shared" si="52"/>
        <v>0</v>
      </c>
      <c r="AS53" s="6">
        <f t="shared" si="52"/>
        <v>0</v>
      </c>
      <c r="AT53" s="6">
        <f t="shared" si="52"/>
        <v>0</v>
      </c>
      <c r="AU53" s="6">
        <f t="shared" si="52"/>
        <v>0</v>
      </c>
      <c r="AV53" s="6">
        <f t="shared" si="52"/>
        <v>0</v>
      </c>
      <c r="AW53" s="6">
        <f t="shared" si="52"/>
        <v>0</v>
      </c>
      <c r="AX53" s="6">
        <f t="shared" si="52"/>
        <v>0</v>
      </c>
      <c r="AY53" s="6">
        <f t="shared" ref="AY53:BO53" si="53">AX53</f>
        <v>0</v>
      </c>
      <c r="AZ53" s="6">
        <f t="shared" si="53"/>
        <v>0</v>
      </c>
      <c r="BA53" s="6">
        <f t="shared" si="53"/>
        <v>0</v>
      </c>
      <c r="BB53" s="6">
        <f t="shared" si="53"/>
        <v>0</v>
      </c>
      <c r="BC53" s="6">
        <f t="shared" si="53"/>
        <v>0</v>
      </c>
      <c r="BD53" s="6">
        <f t="shared" si="53"/>
        <v>0</v>
      </c>
      <c r="BE53" s="6">
        <f t="shared" si="53"/>
        <v>0</v>
      </c>
      <c r="BF53" s="6">
        <f t="shared" si="53"/>
        <v>0</v>
      </c>
      <c r="BG53" s="6">
        <f t="shared" si="53"/>
        <v>0</v>
      </c>
      <c r="BH53" s="6">
        <f t="shared" si="53"/>
        <v>0</v>
      </c>
      <c r="BI53" s="6">
        <f t="shared" si="53"/>
        <v>0</v>
      </c>
      <c r="BJ53" s="6">
        <f t="shared" si="53"/>
        <v>0</v>
      </c>
      <c r="BK53" s="6">
        <f t="shared" si="53"/>
        <v>0</v>
      </c>
      <c r="BL53" s="6">
        <f t="shared" si="53"/>
        <v>0</v>
      </c>
      <c r="BM53" s="6">
        <f t="shared" si="53"/>
        <v>0</v>
      </c>
      <c r="BN53" s="6">
        <f t="shared" si="53"/>
        <v>0</v>
      </c>
      <c r="BO53" s="6">
        <f t="shared" si="53"/>
        <v>0</v>
      </c>
    </row>
    <row r="54" spans="18:69" x14ac:dyDescent="0.35">
      <c r="R54" s="6">
        <v>1</v>
      </c>
      <c r="S54" s="6">
        <v>2</v>
      </c>
      <c r="T54" s="6">
        <v>3</v>
      </c>
      <c r="U54" s="6">
        <v>4</v>
      </c>
      <c r="V54" s="6">
        <v>5</v>
      </c>
      <c r="W54" s="6">
        <v>6</v>
      </c>
      <c r="X54" s="6">
        <v>7</v>
      </c>
      <c r="Y54" s="6">
        <v>8</v>
      </c>
      <c r="Z54" s="6">
        <v>9</v>
      </c>
      <c r="AA54" s="6">
        <v>10</v>
      </c>
      <c r="AB54" s="6">
        <v>11</v>
      </c>
      <c r="AC54" s="6">
        <v>12</v>
      </c>
      <c r="AD54" s="6">
        <v>13</v>
      </c>
      <c r="AE54" s="6">
        <v>14</v>
      </c>
      <c r="AF54" s="6">
        <v>15</v>
      </c>
      <c r="AG54" s="6">
        <v>16</v>
      </c>
      <c r="AH54" s="6">
        <v>17</v>
      </c>
      <c r="AI54" s="6">
        <v>18</v>
      </c>
      <c r="AJ54" s="6">
        <v>19</v>
      </c>
      <c r="AK54" s="6">
        <v>20</v>
      </c>
      <c r="AL54" s="6">
        <v>21</v>
      </c>
      <c r="AM54" s="6">
        <v>22</v>
      </c>
      <c r="AN54" s="6">
        <v>23</v>
      </c>
      <c r="AO54" s="6">
        <v>24</v>
      </c>
      <c r="AP54" s="6">
        <v>25</v>
      </c>
      <c r="AQ54" s="6">
        <v>26</v>
      </c>
      <c r="AR54" s="6">
        <v>27</v>
      </c>
      <c r="AS54" s="6">
        <v>28</v>
      </c>
      <c r="AT54" s="6">
        <v>29</v>
      </c>
      <c r="AU54" s="6">
        <v>30</v>
      </c>
      <c r="AV54" s="6">
        <v>31</v>
      </c>
      <c r="AW54" s="6">
        <v>32</v>
      </c>
      <c r="AX54" s="6">
        <v>33</v>
      </c>
      <c r="AY54" s="6">
        <v>34</v>
      </c>
      <c r="AZ54" s="6">
        <v>35</v>
      </c>
      <c r="BA54" s="6">
        <v>36</v>
      </c>
      <c r="BB54" s="6">
        <v>37</v>
      </c>
      <c r="BC54" s="6">
        <v>38</v>
      </c>
      <c r="BD54" s="6">
        <v>39</v>
      </c>
      <c r="BE54" s="6">
        <v>40</v>
      </c>
      <c r="BF54" s="6">
        <v>41</v>
      </c>
      <c r="BG54" s="6">
        <v>42</v>
      </c>
      <c r="BH54" s="6">
        <v>43</v>
      </c>
      <c r="BI54" s="6">
        <v>44</v>
      </c>
      <c r="BJ54" s="6">
        <v>45</v>
      </c>
      <c r="BK54" s="6">
        <v>46</v>
      </c>
      <c r="BL54" s="6">
        <v>47</v>
      </c>
      <c r="BM54" s="6">
        <v>48</v>
      </c>
      <c r="BN54" s="6">
        <v>49</v>
      </c>
      <c r="BO54" s="6">
        <v>50</v>
      </c>
    </row>
    <row r="55" spans="18:69" x14ac:dyDescent="0.35">
      <c r="R55" s="6">
        <f t="shared" ref="R55:AW55" si="54">R53-R54</f>
        <v>-1</v>
      </c>
      <c r="S55" s="6">
        <f t="shared" si="54"/>
        <v>-2</v>
      </c>
      <c r="T55" s="6">
        <f t="shared" si="54"/>
        <v>-3</v>
      </c>
      <c r="U55" s="6">
        <f t="shared" si="54"/>
        <v>-4</v>
      </c>
      <c r="V55" s="6">
        <f t="shared" si="54"/>
        <v>-5</v>
      </c>
      <c r="W55" s="6">
        <f t="shared" si="54"/>
        <v>-6</v>
      </c>
      <c r="X55" s="6">
        <f t="shared" si="54"/>
        <v>-7</v>
      </c>
      <c r="Y55" s="6">
        <f t="shared" si="54"/>
        <v>-8</v>
      </c>
      <c r="Z55" s="6">
        <f t="shared" si="54"/>
        <v>-9</v>
      </c>
      <c r="AA55" s="6">
        <f t="shared" si="54"/>
        <v>-10</v>
      </c>
      <c r="AB55" s="6">
        <f t="shared" si="54"/>
        <v>-11</v>
      </c>
      <c r="AC55" s="6">
        <f t="shared" si="54"/>
        <v>-12</v>
      </c>
      <c r="AD55" s="6">
        <f t="shared" si="54"/>
        <v>-13</v>
      </c>
      <c r="AE55" s="6">
        <f t="shared" si="54"/>
        <v>-14</v>
      </c>
      <c r="AF55" s="6">
        <f t="shared" si="54"/>
        <v>-15</v>
      </c>
      <c r="AG55" s="6">
        <f t="shared" si="54"/>
        <v>-16</v>
      </c>
      <c r="AH55" s="6">
        <f t="shared" si="54"/>
        <v>-17</v>
      </c>
      <c r="AI55" s="6">
        <f t="shared" si="54"/>
        <v>-18</v>
      </c>
      <c r="AJ55" s="6">
        <f t="shared" si="54"/>
        <v>-19</v>
      </c>
      <c r="AK55" s="6">
        <f t="shared" si="54"/>
        <v>-20</v>
      </c>
      <c r="AL55" s="6">
        <f t="shared" si="54"/>
        <v>-21</v>
      </c>
      <c r="AM55" s="6">
        <f t="shared" si="54"/>
        <v>-22</v>
      </c>
      <c r="AN55" s="6">
        <f t="shared" si="54"/>
        <v>-23</v>
      </c>
      <c r="AO55" s="6">
        <f t="shared" si="54"/>
        <v>-24</v>
      </c>
      <c r="AP55" s="6">
        <f t="shared" si="54"/>
        <v>-25</v>
      </c>
      <c r="AQ55" s="6">
        <f t="shared" si="54"/>
        <v>-26</v>
      </c>
      <c r="AR55" s="6">
        <f t="shared" si="54"/>
        <v>-27</v>
      </c>
      <c r="AS55" s="6">
        <f t="shared" si="54"/>
        <v>-28</v>
      </c>
      <c r="AT55" s="6">
        <f t="shared" si="54"/>
        <v>-29</v>
      </c>
      <c r="AU55" s="6">
        <f t="shared" si="54"/>
        <v>-30</v>
      </c>
      <c r="AV55" s="6">
        <f t="shared" si="54"/>
        <v>-31</v>
      </c>
      <c r="AW55" s="6">
        <f t="shared" si="54"/>
        <v>-32</v>
      </c>
      <c r="AX55" s="6">
        <f t="shared" ref="AX55:BO55" si="55">AX53-AX54</f>
        <v>-33</v>
      </c>
      <c r="AY55" s="6">
        <f t="shared" si="55"/>
        <v>-34</v>
      </c>
      <c r="AZ55" s="6">
        <f t="shared" si="55"/>
        <v>-35</v>
      </c>
      <c r="BA55" s="6">
        <f t="shared" si="55"/>
        <v>-36</v>
      </c>
      <c r="BB55" s="6">
        <f t="shared" si="55"/>
        <v>-37</v>
      </c>
      <c r="BC55" s="6">
        <f t="shared" si="55"/>
        <v>-38</v>
      </c>
      <c r="BD55" s="6">
        <f t="shared" si="55"/>
        <v>-39</v>
      </c>
      <c r="BE55" s="6">
        <f t="shared" si="55"/>
        <v>-40</v>
      </c>
      <c r="BF55" s="6">
        <f t="shared" si="55"/>
        <v>-41</v>
      </c>
      <c r="BG55" s="6">
        <f t="shared" si="55"/>
        <v>-42</v>
      </c>
      <c r="BH55" s="6">
        <f t="shared" si="55"/>
        <v>-43</v>
      </c>
      <c r="BI55" s="6">
        <f t="shared" si="55"/>
        <v>-44</v>
      </c>
      <c r="BJ55" s="6">
        <f t="shared" si="55"/>
        <v>-45</v>
      </c>
      <c r="BK55" s="6">
        <f t="shared" si="55"/>
        <v>-46</v>
      </c>
      <c r="BL55" s="6">
        <f t="shared" si="55"/>
        <v>-47</v>
      </c>
      <c r="BM55" s="6">
        <f t="shared" si="55"/>
        <v>-48</v>
      </c>
      <c r="BN55" s="6">
        <f t="shared" si="55"/>
        <v>-49</v>
      </c>
      <c r="BO55" s="6">
        <f t="shared" si="55"/>
        <v>-50</v>
      </c>
      <c r="BQ55" s="6" t="s">
        <v>21</v>
      </c>
    </row>
    <row r="56" spans="18:69" x14ac:dyDescent="0.35">
      <c r="R56" s="6" t="str">
        <f>IF(R55&gt;=0,COUNT($R55)+BP52,"")</f>
        <v/>
      </c>
      <c r="S56" s="6" t="str">
        <f>IF(S55&gt;=0,COUNT($R55:S55)+$BP52,"")</f>
        <v/>
      </c>
      <c r="T56" s="6" t="str">
        <f>IF(T55&gt;=0,COUNT($R55:T55)+$BP52,"")</f>
        <v/>
      </c>
      <c r="U56" s="6" t="str">
        <f>IF(U55&gt;=0,COUNT($R55:U55)+$BP52,"")</f>
        <v/>
      </c>
      <c r="V56" s="6" t="str">
        <f>IF(V55&gt;=0,COUNT($R55:V55)+$BP52,"")</f>
        <v/>
      </c>
      <c r="W56" s="6" t="str">
        <f>IF(W55&gt;=0,COUNT($R55:W55)+$BP52,"")</f>
        <v/>
      </c>
      <c r="X56" s="6" t="str">
        <f>IF(X55&gt;=0,COUNT($R55:X55)+$BP52,"")</f>
        <v/>
      </c>
      <c r="Y56" s="6" t="str">
        <f>IF(Y55&gt;=0,COUNT($R55:Y55)+$BP52,"")</f>
        <v/>
      </c>
      <c r="Z56" s="6" t="str">
        <f>IF(Z55&gt;=0,COUNT($R55:Z55)+$BP52,"")</f>
        <v/>
      </c>
      <c r="AA56" s="6" t="str">
        <f>IF(AA55&gt;=0,COUNT($R55:AA55)+$BP52,"")</f>
        <v/>
      </c>
      <c r="AB56" s="6" t="str">
        <f>IF(AB55&gt;=0,COUNT($R55:AB55)+$BP52,"")</f>
        <v/>
      </c>
      <c r="AC56" s="6" t="str">
        <f>IF(AC55&gt;=0,COUNT($R55:AC55)+$BP52,"")</f>
        <v/>
      </c>
      <c r="AD56" s="6" t="str">
        <f>IF(AD55&gt;=0,COUNT($R55:AD55)+$BP52,"")</f>
        <v/>
      </c>
      <c r="AE56" s="6" t="str">
        <f>IF(AE55&gt;=0,COUNT($R55:AE55)+$BP52,"")</f>
        <v/>
      </c>
      <c r="AF56" s="6" t="str">
        <f>IF(AF55&gt;=0,COUNT($R55:AF55)+$BP52,"")</f>
        <v/>
      </c>
      <c r="AG56" s="6" t="str">
        <f>IF(AG55&gt;=0,COUNT($R55:AG55)+$BP52,"")</f>
        <v/>
      </c>
      <c r="AH56" s="6" t="str">
        <f>IF(AH55&gt;=0,COUNT($R55:AH55)+$BP52,"")</f>
        <v/>
      </c>
      <c r="AI56" s="6" t="str">
        <f>IF(AI55&gt;=0,COUNT($R55:AI55)+$BP52,"")</f>
        <v/>
      </c>
      <c r="AJ56" s="6" t="str">
        <f>IF(AJ55&gt;=0,COUNT($R55:AJ55)+$BP52,"")</f>
        <v/>
      </c>
      <c r="AK56" s="6" t="str">
        <f>IF(AK55&gt;=0,COUNT($R55:AK55)+$BP52,"")</f>
        <v/>
      </c>
      <c r="AL56" s="6" t="str">
        <f>IF(AL55&gt;=0,COUNT($R55:AL55)+$BP52,"")</f>
        <v/>
      </c>
      <c r="AM56" s="6" t="str">
        <f>IF(AM55&gt;=0,COUNT($R55:AM55)+$BP52,"")</f>
        <v/>
      </c>
      <c r="AN56" s="6" t="str">
        <f>IF(AN55&gt;=0,COUNT($R55:AN55)+$BP52,"")</f>
        <v/>
      </c>
      <c r="AO56" s="6" t="str">
        <f>IF(AO55&gt;=0,COUNT($R55:AO55)+$BP52,"")</f>
        <v/>
      </c>
      <c r="AP56" s="6" t="str">
        <f>IF(AP55&gt;=0,COUNT($R55:AP55)+$BP52,"")</f>
        <v/>
      </c>
      <c r="AQ56" s="6" t="str">
        <f>IF(AQ55&gt;=0,COUNT($R55:AQ55)+$BP52,"")</f>
        <v/>
      </c>
      <c r="AR56" s="6" t="str">
        <f>IF(AR55&gt;=0,COUNT($R55:AR55)+$BP52,"")</f>
        <v/>
      </c>
      <c r="AS56" s="6" t="str">
        <f>IF(AS55&gt;=0,COUNT($R55:AS55)+$BP52,"")</f>
        <v/>
      </c>
      <c r="AT56" s="6" t="str">
        <f>IF(AT55&gt;=0,COUNT($R55:AT55)+$BP52,"")</f>
        <v/>
      </c>
      <c r="AU56" s="6" t="str">
        <f>IF(AU55&gt;=0,COUNT($R55:AU55)+$BP52,"")</f>
        <v/>
      </c>
      <c r="AV56" s="6" t="str">
        <f>IF(AV55&gt;=0,COUNT($R55:AV55)+$BP52,"")</f>
        <v/>
      </c>
      <c r="AW56" s="6" t="str">
        <f>IF(AW55&gt;=0,COUNT($R55:AW55)+$BP52,"")</f>
        <v/>
      </c>
      <c r="AX56" s="6" t="str">
        <f>IF(AX55&gt;=0,COUNT($R55:AX55)+$BP52,"")</f>
        <v/>
      </c>
      <c r="AY56" s="6" t="str">
        <f>IF(AY55&gt;=0,COUNT($R55:AY55)+$BP52,"")</f>
        <v/>
      </c>
      <c r="AZ56" s="6" t="str">
        <f>IF(AZ55&gt;=0,COUNT($R55:AZ55)+$BP52,"")</f>
        <v/>
      </c>
      <c r="BA56" s="6" t="str">
        <f>IF(BA55&gt;=0,COUNT($R55:BA55)+$BP52,"")</f>
        <v/>
      </c>
      <c r="BB56" s="6" t="str">
        <f>IF(BB55&gt;=0,COUNT($R55:BB55)+$BP52,"")</f>
        <v/>
      </c>
      <c r="BC56" s="6" t="str">
        <f>IF(BC55&gt;=0,COUNT($R55:BC55)+$BP52,"")</f>
        <v/>
      </c>
      <c r="BD56" s="6" t="str">
        <f>IF(BD55&gt;=0,COUNT($R55:BD55)+$BP52,"")</f>
        <v/>
      </c>
      <c r="BE56" s="6" t="str">
        <f>IF(BE55&gt;=0,COUNT($R55:BE55)+$BP52,"")</f>
        <v/>
      </c>
      <c r="BF56" s="6" t="str">
        <f>IF(BF55&gt;=0,COUNT($R55:BF55)+$BP52,"")</f>
        <v/>
      </c>
      <c r="BG56" s="6" t="str">
        <f>IF(BG55&gt;=0,COUNT($R55:BG55)+$BP52,"")</f>
        <v/>
      </c>
      <c r="BH56" s="6" t="str">
        <f>IF(BH55&gt;=0,COUNT($R55:BH55)+$BP52,"")</f>
        <v/>
      </c>
      <c r="BI56" s="6" t="str">
        <f>IF(BI55&gt;=0,COUNT($R55:BI55)+$BP52,"")</f>
        <v/>
      </c>
      <c r="BJ56" s="6" t="str">
        <f>IF(BJ55&gt;=0,COUNT($R55:BJ55)+$BP52,"")</f>
        <v/>
      </c>
      <c r="BK56" s="6" t="str">
        <f>IF(BK55&gt;=0,COUNT($R55:BK55)+$BP52,"")</f>
        <v/>
      </c>
      <c r="BL56" s="6" t="str">
        <f>IF(BL55&gt;=0,COUNT($R55:BL55)+$BP52,"")</f>
        <v/>
      </c>
      <c r="BM56" s="6" t="str">
        <f>IF(BM55&gt;=0,COUNT($R55:BM55)+$BP52,"")</f>
        <v/>
      </c>
      <c r="BN56" s="6" t="str">
        <f>IF(BN55&gt;=0,COUNT($R55:BN55)+$BP52,"")</f>
        <v/>
      </c>
      <c r="BO56" s="6" t="str">
        <f>IF(BO55&gt;=0,COUNT($R55:BO55)+$BP52,"")</f>
        <v/>
      </c>
      <c r="BP56" s="6">
        <f>COUNT(R56:BO56)+BP52</f>
        <v>20</v>
      </c>
      <c r="BQ56" s="276" t="str">
        <f>R56&amp;BQ55&amp;S56&amp;BQ55&amp;T56&amp;BQ55&amp;U56&amp;BQ55&amp;V56&amp;BQ55&amp;W56&amp;BQ55&amp;X56&amp;BQ55&amp;Y56&amp;BQ55&amp;Z56&amp;BQ55&amp;AA56&amp;BQ55&amp;AB56&amp;BQ55&amp;AC56&amp;BQ55&amp;AD56&amp;BQ55&amp;AE56&amp;BQ55&amp;AF56&amp;BQ55&amp;AG56&amp;BQ55&amp;AH56&amp;BQ55&amp;AI56&amp;BQ55&amp;AJ56&amp;BQ55&amp;AK56&amp;BQ55&amp;AL56&amp;BQ55&amp;AM56&amp;BQ55&amp;AN56&amp;BQ55&amp;AO56&amp;BQ55&amp;AP56&amp;BQ55&amp;AQ56&amp;BQ55&amp;AR56&amp;BQ55&amp;AS56&amp;BQ55&amp;AT56&amp;BQ55&amp;AU56&amp;BQ55&amp;AV56&amp;BQ55&amp;AW56&amp;BQ55&amp;AX56&amp;BQ55&amp;AY56&amp;BQ55&amp;AZ56&amp;BQ55&amp;BA56&amp;BQ55&amp;BB56&amp;BQ55&amp;BC56&amp;BQ55&amp;BD56&amp;BQ55&amp;BE56&amp;BQ55&amp;BF56&amp;BQ55&amp;BG56&amp;BQ55&amp;BH56&amp;BQ55&amp;BI56&amp;BQ55&amp;BJ56&amp;BQ55&amp;BK56&amp;BQ55&amp;BL56&amp;BQ55&amp;BM56&amp;BQ55&amp;BN56&amp;BQ55&amp;BO56</f>
        <v xml:space="preserve">                                                                                                  </v>
      </c>
    </row>
    <row r="57" spans="18:69" x14ac:dyDescent="0.35">
      <c r="S57" s="6">
        <f t="shared" ref="S57:AX57" si="56">R57</f>
        <v>0</v>
      </c>
      <c r="T57" s="6">
        <f t="shared" si="56"/>
        <v>0</v>
      </c>
      <c r="U57" s="6">
        <f t="shared" si="56"/>
        <v>0</v>
      </c>
      <c r="V57" s="6">
        <f t="shared" si="56"/>
        <v>0</v>
      </c>
      <c r="W57" s="6">
        <f t="shared" si="56"/>
        <v>0</v>
      </c>
      <c r="X57" s="6">
        <f t="shared" si="56"/>
        <v>0</v>
      </c>
      <c r="Y57" s="6">
        <f t="shared" si="56"/>
        <v>0</v>
      </c>
      <c r="Z57" s="6">
        <f t="shared" si="56"/>
        <v>0</v>
      </c>
      <c r="AA57" s="6">
        <f t="shared" si="56"/>
        <v>0</v>
      </c>
      <c r="AB57" s="6">
        <f t="shared" si="56"/>
        <v>0</v>
      </c>
      <c r="AC57" s="6">
        <f t="shared" si="56"/>
        <v>0</v>
      </c>
      <c r="AD57" s="6">
        <f t="shared" si="56"/>
        <v>0</v>
      </c>
      <c r="AE57" s="6">
        <f t="shared" si="56"/>
        <v>0</v>
      </c>
      <c r="AF57" s="6">
        <f t="shared" si="56"/>
        <v>0</v>
      </c>
      <c r="AG57" s="6">
        <f t="shared" si="56"/>
        <v>0</v>
      </c>
      <c r="AH57" s="6">
        <f t="shared" si="56"/>
        <v>0</v>
      </c>
      <c r="AI57" s="6">
        <f t="shared" si="56"/>
        <v>0</v>
      </c>
      <c r="AJ57" s="6">
        <f t="shared" si="56"/>
        <v>0</v>
      </c>
      <c r="AK57" s="6">
        <f t="shared" si="56"/>
        <v>0</v>
      </c>
      <c r="AL57" s="6">
        <f t="shared" si="56"/>
        <v>0</v>
      </c>
      <c r="AM57" s="6">
        <f t="shared" si="56"/>
        <v>0</v>
      </c>
      <c r="AN57" s="6">
        <f t="shared" si="56"/>
        <v>0</v>
      </c>
      <c r="AO57" s="6">
        <f t="shared" si="56"/>
        <v>0</v>
      </c>
      <c r="AP57" s="6">
        <f t="shared" si="56"/>
        <v>0</v>
      </c>
      <c r="AQ57" s="6">
        <f t="shared" si="56"/>
        <v>0</v>
      </c>
      <c r="AR57" s="6">
        <f t="shared" si="56"/>
        <v>0</v>
      </c>
      <c r="AS57" s="6">
        <f t="shared" si="56"/>
        <v>0</v>
      </c>
      <c r="AT57" s="6">
        <f t="shared" si="56"/>
        <v>0</v>
      </c>
      <c r="AU57" s="6">
        <f t="shared" si="56"/>
        <v>0</v>
      </c>
      <c r="AV57" s="6">
        <f t="shared" si="56"/>
        <v>0</v>
      </c>
      <c r="AW57" s="6">
        <f t="shared" si="56"/>
        <v>0</v>
      </c>
      <c r="AX57" s="6">
        <f t="shared" si="56"/>
        <v>0</v>
      </c>
      <c r="AY57" s="6">
        <f t="shared" ref="AY57:BO57" si="57">AX57</f>
        <v>0</v>
      </c>
      <c r="AZ57" s="6">
        <f t="shared" si="57"/>
        <v>0</v>
      </c>
      <c r="BA57" s="6">
        <f t="shared" si="57"/>
        <v>0</v>
      </c>
      <c r="BB57" s="6">
        <f t="shared" si="57"/>
        <v>0</v>
      </c>
      <c r="BC57" s="6">
        <f t="shared" si="57"/>
        <v>0</v>
      </c>
      <c r="BD57" s="6">
        <f t="shared" si="57"/>
        <v>0</v>
      </c>
      <c r="BE57" s="6">
        <f t="shared" si="57"/>
        <v>0</v>
      </c>
      <c r="BF57" s="6">
        <f t="shared" si="57"/>
        <v>0</v>
      </c>
      <c r="BG57" s="6">
        <f t="shared" si="57"/>
        <v>0</v>
      </c>
      <c r="BH57" s="6">
        <f t="shared" si="57"/>
        <v>0</v>
      </c>
      <c r="BI57" s="6">
        <f t="shared" si="57"/>
        <v>0</v>
      </c>
      <c r="BJ57" s="6">
        <f t="shared" si="57"/>
        <v>0</v>
      </c>
      <c r="BK57" s="6">
        <f t="shared" si="57"/>
        <v>0</v>
      </c>
      <c r="BL57" s="6">
        <f t="shared" si="57"/>
        <v>0</v>
      </c>
      <c r="BM57" s="6">
        <f t="shared" si="57"/>
        <v>0</v>
      </c>
      <c r="BN57" s="6">
        <f t="shared" si="57"/>
        <v>0</v>
      </c>
      <c r="BO57" s="6">
        <f t="shared" si="57"/>
        <v>0</v>
      </c>
    </row>
    <row r="58" spans="18:69" x14ac:dyDescent="0.35">
      <c r="R58" s="6">
        <v>1</v>
      </c>
      <c r="S58" s="6">
        <v>2</v>
      </c>
      <c r="T58" s="6">
        <v>3</v>
      </c>
      <c r="U58" s="6">
        <v>4</v>
      </c>
      <c r="V58" s="6">
        <v>5</v>
      </c>
      <c r="W58" s="6">
        <v>6</v>
      </c>
      <c r="X58" s="6">
        <v>7</v>
      </c>
      <c r="Y58" s="6">
        <v>8</v>
      </c>
      <c r="Z58" s="6">
        <v>9</v>
      </c>
      <c r="AA58" s="6">
        <v>10</v>
      </c>
      <c r="AB58" s="6">
        <v>11</v>
      </c>
      <c r="AC58" s="6">
        <v>12</v>
      </c>
      <c r="AD58" s="6">
        <v>13</v>
      </c>
      <c r="AE58" s="6">
        <v>14</v>
      </c>
      <c r="AF58" s="6">
        <v>15</v>
      </c>
      <c r="AG58" s="6">
        <v>16</v>
      </c>
      <c r="AH58" s="6">
        <v>17</v>
      </c>
      <c r="AI58" s="6">
        <v>18</v>
      </c>
      <c r="AJ58" s="6">
        <v>19</v>
      </c>
      <c r="AK58" s="6">
        <v>20</v>
      </c>
      <c r="AL58" s="6">
        <v>21</v>
      </c>
      <c r="AM58" s="6">
        <v>22</v>
      </c>
      <c r="AN58" s="6">
        <v>23</v>
      </c>
      <c r="AO58" s="6">
        <v>24</v>
      </c>
      <c r="AP58" s="6">
        <v>25</v>
      </c>
      <c r="AQ58" s="6">
        <v>26</v>
      </c>
      <c r="AR58" s="6">
        <v>27</v>
      </c>
      <c r="AS58" s="6">
        <v>28</v>
      </c>
      <c r="AT58" s="6">
        <v>29</v>
      </c>
      <c r="AU58" s="6">
        <v>30</v>
      </c>
      <c r="AV58" s="6">
        <v>31</v>
      </c>
      <c r="AW58" s="6">
        <v>32</v>
      </c>
      <c r="AX58" s="6">
        <v>33</v>
      </c>
      <c r="AY58" s="6">
        <v>34</v>
      </c>
      <c r="AZ58" s="6">
        <v>35</v>
      </c>
      <c r="BA58" s="6">
        <v>36</v>
      </c>
      <c r="BB58" s="6">
        <v>37</v>
      </c>
      <c r="BC58" s="6">
        <v>38</v>
      </c>
      <c r="BD58" s="6">
        <v>39</v>
      </c>
      <c r="BE58" s="6">
        <v>40</v>
      </c>
      <c r="BF58" s="6">
        <v>41</v>
      </c>
      <c r="BG58" s="6">
        <v>42</v>
      </c>
      <c r="BH58" s="6">
        <v>43</v>
      </c>
      <c r="BI58" s="6">
        <v>44</v>
      </c>
      <c r="BJ58" s="6">
        <v>45</v>
      </c>
      <c r="BK58" s="6">
        <v>46</v>
      </c>
      <c r="BL58" s="6">
        <v>47</v>
      </c>
      <c r="BM58" s="6">
        <v>48</v>
      </c>
      <c r="BN58" s="6">
        <v>49</v>
      </c>
      <c r="BO58" s="6">
        <v>50</v>
      </c>
    </row>
    <row r="59" spans="18:69" x14ac:dyDescent="0.35">
      <c r="R59" s="6">
        <f t="shared" ref="R59:AW59" si="58">R57-R58</f>
        <v>-1</v>
      </c>
      <c r="S59" s="6">
        <f t="shared" si="58"/>
        <v>-2</v>
      </c>
      <c r="T59" s="6">
        <f t="shared" si="58"/>
        <v>-3</v>
      </c>
      <c r="U59" s="6">
        <f t="shared" si="58"/>
        <v>-4</v>
      </c>
      <c r="V59" s="6">
        <f t="shared" si="58"/>
        <v>-5</v>
      </c>
      <c r="W59" s="6">
        <f t="shared" si="58"/>
        <v>-6</v>
      </c>
      <c r="X59" s="6">
        <f t="shared" si="58"/>
        <v>-7</v>
      </c>
      <c r="Y59" s="6">
        <f t="shared" si="58"/>
        <v>-8</v>
      </c>
      <c r="Z59" s="6">
        <f t="shared" si="58"/>
        <v>-9</v>
      </c>
      <c r="AA59" s="6">
        <f t="shared" si="58"/>
        <v>-10</v>
      </c>
      <c r="AB59" s="6">
        <f t="shared" si="58"/>
        <v>-11</v>
      </c>
      <c r="AC59" s="6">
        <f t="shared" si="58"/>
        <v>-12</v>
      </c>
      <c r="AD59" s="6">
        <f t="shared" si="58"/>
        <v>-13</v>
      </c>
      <c r="AE59" s="6">
        <f t="shared" si="58"/>
        <v>-14</v>
      </c>
      <c r="AF59" s="6">
        <f t="shared" si="58"/>
        <v>-15</v>
      </c>
      <c r="AG59" s="6">
        <f t="shared" si="58"/>
        <v>-16</v>
      </c>
      <c r="AH59" s="6">
        <f t="shared" si="58"/>
        <v>-17</v>
      </c>
      <c r="AI59" s="6">
        <f t="shared" si="58"/>
        <v>-18</v>
      </c>
      <c r="AJ59" s="6">
        <f t="shared" si="58"/>
        <v>-19</v>
      </c>
      <c r="AK59" s="6">
        <f t="shared" si="58"/>
        <v>-20</v>
      </c>
      <c r="AL59" s="6">
        <f t="shared" si="58"/>
        <v>-21</v>
      </c>
      <c r="AM59" s="6">
        <f t="shared" si="58"/>
        <v>-22</v>
      </c>
      <c r="AN59" s="6">
        <f t="shared" si="58"/>
        <v>-23</v>
      </c>
      <c r="AO59" s="6">
        <f t="shared" si="58"/>
        <v>-24</v>
      </c>
      <c r="AP59" s="6">
        <f t="shared" si="58"/>
        <v>-25</v>
      </c>
      <c r="AQ59" s="6">
        <f t="shared" si="58"/>
        <v>-26</v>
      </c>
      <c r="AR59" s="6">
        <f t="shared" si="58"/>
        <v>-27</v>
      </c>
      <c r="AS59" s="6">
        <f t="shared" si="58"/>
        <v>-28</v>
      </c>
      <c r="AT59" s="6">
        <f t="shared" si="58"/>
        <v>-29</v>
      </c>
      <c r="AU59" s="6">
        <f t="shared" si="58"/>
        <v>-30</v>
      </c>
      <c r="AV59" s="6">
        <f t="shared" si="58"/>
        <v>-31</v>
      </c>
      <c r="AW59" s="6">
        <f t="shared" si="58"/>
        <v>-32</v>
      </c>
      <c r="AX59" s="6">
        <f t="shared" ref="AX59:BO59" si="59">AX57-AX58</f>
        <v>-33</v>
      </c>
      <c r="AY59" s="6">
        <f t="shared" si="59"/>
        <v>-34</v>
      </c>
      <c r="AZ59" s="6">
        <f t="shared" si="59"/>
        <v>-35</v>
      </c>
      <c r="BA59" s="6">
        <f t="shared" si="59"/>
        <v>-36</v>
      </c>
      <c r="BB59" s="6">
        <f t="shared" si="59"/>
        <v>-37</v>
      </c>
      <c r="BC59" s="6">
        <f t="shared" si="59"/>
        <v>-38</v>
      </c>
      <c r="BD59" s="6">
        <f t="shared" si="59"/>
        <v>-39</v>
      </c>
      <c r="BE59" s="6">
        <f t="shared" si="59"/>
        <v>-40</v>
      </c>
      <c r="BF59" s="6">
        <f t="shared" si="59"/>
        <v>-41</v>
      </c>
      <c r="BG59" s="6">
        <f t="shared" si="59"/>
        <v>-42</v>
      </c>
      <c r="BH59" s="6">
        <f t="shared" si="59"/>
        <v>-43</v>
      </c>
      <c r="BI59" s="6">
        <f t="shared" si="59"/>
        <v>-44</v>
      </c>
      <c r="BJ59" s="6">
        <f t="shared" si="59"/>
        <v>-45</v>
      </c>
      <c r="BK59" s="6">
        <f t="shared" si="59"/>
        <v>-46</v>
      </c>
      <c r="BL59" s="6">
        <f t="shared" si="59"/>
        <v>-47</v>
      </c>
      <c r="BM59" s="6">
        <f t="shared" si="59"/>
        <v>-48</v>
      </c>
      <c r="BN59" s="6">
        <f t="shared" si="59"/>
        <v>-49</v>
      </c>
      <c r="BO59" s="6">
        <f t="shared" si="59"/>
        <v>-50</v>
      </c>
      <c r="BQ59" s="6" t="s">
        <v>21</v>
      </c>
    </row>
    <row r="60" spans="18:69" x14ac:dyDescent="0.35">
      <c r="R60" s="6" t="str">
        <f>IF(R59&gt;=0,COUNT($R59)+BP56,"")</f>
        <v/>
      </c>
      <c r="S60" s="6" t="str">
        <f>IF(S59&gt;=0,COUNT($R59:S59)+$BP56,"")</f>
        <v/>
      </c>
      <c r="T60" s="6" t="str">
        <f>IF(T59&gt;=0,COUNT($R59:T59)+$BP56,"")</f>
        <v/>
      </c>
      <c r="U60" s="6" t="str">
        <f>IF(U59&gt;=0,COUNT($R59:U59)+$BP56,"")</f>
        <v/>
      </c>
      <c r="V60" s="6" t="str">
        <f>IF(V59&gt;=0,COUNT($R59:V59)+$BP56,"")</f>
        <v/>
      </c>
      <c r="W60" s="6" t="str">
        <f>IF(W59&gt;=0,COUNT($R59:W59)+$BP56,"")</f>
        <v/>
      </c>
      <c r="X60" s="6" t="str">
        <f>IF(X59&gt;=0,COUNT($R59:X59)+$BP56,"")</f>
        <v/>
      </c>
      <c r="Y60" s="6" t="str">
        <f>IF(Y59&gt;=0,COUNT($R59:Y59)+$BP56,"")</f>
        <v/>
      </c>
      <c r="Z60" s="6" t="str">
        <f>IF(Z59&gt;=0,COUNT($R59:Z59)+$BP56,"")</f>
        <v/>
      </c>
      <c r="AA60" s="6" t="str">
        <f>IF(AA59&gt;=0,COUNT($R59:AA59)+$BP56,"")</f>
        <v/>
      </c>
      <c r="AB60" s="6" t="str">
        <f>IF(AB59&gt;=0,COUNT($R59:AB59)+$BP56,"")</f>
        <v/>
      </c>
      <c r="AC60" s="6" t="str">
        <f>IF(AC59&gt;=0,COUNT($R59:AC59)+$BP56,"")</f>
        <v/>
      </c>
      <c r="AD60" s="6" t="str">
        <f>IF(AD59&gt;=0,COUNT($R59:AD59)+$BP56,"")</f>
        <v/>
      </c>
      <c r="AE60" s="6" t="str">
        <f>IF(AE59&gt;=0,COUNT($R59:AE59)+$BP56,"")</f>
        <v/>
      </c>
      <c r="AF60" s="6" t="str">
        <f>IF(AF59&gt;=0,COUNT($R59:AF59)+$BP56,"")</f>
        <v/>
      </c>
      <c r="AG60" s="6" t="str">
        <f>IF(AG59&gt;=0,COUNT($R59:AG59)+$BP56,"")</f>
        <v/>
      </c>
      <c r="AH60" s="6" t="str">
        <f>IF(AH59&gt;=0,COUNT($R59:AH59)+$BP56,"")</f>
        <v/>
      </c>
      <c r="AI60" s="6" t="str">
        <f>IF(AI59&gt;=0,COUNT($R59:AI59)+$BP56,"")</f>
        <v/>
      </c>
      <c r="AJ60" s="6" t="str">
        <f>IF(AJ59&gt;=0,COUNT($R59:AJ59)+$BP56,"")</f>
        <v/>
      </c>
      <c r="AK60" s="6" t="str">
        <f>IF(AK59&gt;=0,COUNT($R59:AK59)+$BP56,"")</f>
        <v/>
      </c>
      <c r="AL60" s="6" t="str">
        <f>IF(AL59&gt;=0,COUNT($R59:AL59)+$BP56,"")</f>
        <v/>
      </c>
      <c r="AM60" s="6" t="str">
        <f>IF(AM59&gt;=0,COUNT($R59:AM59)+$BP56,"")</f>
        <v/>
      </c>
      <c r="AN60" s="6" t="str">
        <f>IF(AN59&gt;=0,COUNT($R59:AN59)+$BP56,"")</f>
        <v/>
      </c>
      <c r="AO60" s="6" t="str">
        <f>IF(AO59&gt;=0,COUNT($R59:AO59)+$BP56,"")</f>
        <v/>
      </c>
      <c r="AP60" s="6" t="str">
        <f>IF(AP59&gt;=0,COUNT($R59:AP59)+$BP56,"")</f>
        <v/>
      </c>
      <c r="AQ60" s="6" t="str">
        <f>IF(AQ59&gt;=0,COUNT($R59:AQ59)+$BP56,"")</f>
        <v/>
      </c>
      <c r="AR60" s="6" t="str">
        <f>IF(AR59&gt;=0,COUNT($R59:AR59)+$BP56,"")</f>
        <v/>
      </c>
      <c r="AS60" s="6" t="str">
        <f>IF(AS59&gt;=0,COUNT($R59:AS59)+$BP56,"")</f>
        <v/>
      </c>
      <c r="AT60" s="6" t="str">
        <f>IF(AT59&gt;=0,COUNT($R59:AT59)+$BP56,"")</f>
        <v/>
      </c>
      <c r="AU60" s="6" t="str">
        <f>IF(AU59&gt;=0,COUNT($R59:AU59)+$BP56,"")</f>
        <v/>
      </c>
      <c r="AV60" s="6" t="str">
        <f>IF(AV59&gt;=0,COUNT($R59:AV59)+$BP56,"")</f>
        <v/>
      </c>
      <c r="AW60" s="6" t="str">
        <f>IF(AW59&gt;=0,COUNT($R59:AW59)+$BP56,"")</f>
        <v/>
      </c>
      <c r="AX60" s="6" t="str">
        <f>IF(AX59&gt;=0,COUNT($R59:AX59)+$BP56,"")</f>
        <v/>
      </c>
      <c r="AY60" s="6" t="str">
        <f>IF(AY59&gt;=0,COUNT($R59:AY59)+$BP56,"")</f>
        <v/>
      </c>
      <c r="AZ60" s="6" t="str">
        <f>IF(AZ59&gt;=0,COUNT($R59:AZ59)+$BP56,"")</f>
        <v/>
      </c>
      <c r="BA60" s="6" t="str">
        <f>IF(BA59&gt;=0,COUNT($R59:BA59)+$BP56,"")</f>
        <v/>
      </c>
      <c r="BB60" s="6" t="str">
        <f>IF(BB59&gt;=0,COUNT($R59:BB59)+$BP56,"")</f>
        <v/>
      </c>
      <c r="BC60" s="6" t="str">
        <f>IF(BC59&gt;=0,COUNT($R59:BC59)+$BP56,"")</f>
        <v/>
      </c>
      <c r="BD60" s="6" t="str">
        <f>IF(BD59&gt;=0,COUNT($R59:BD59)+$BP56,"")</f>
        <v/>
      </c>
      <c r="BE60" s="6" t="str">
        <f>IF(BE59&gt;=0,COUNT($R59:BE59)+$BP56,"")</f>
        <v/>
      </c>
      <c r="BF60" s="6" t="str">
        <f>IF(BF59&gt;=0,COUNT($R59:BF59)+$BP56,"")</f>
        <v/>
      </c>
      <c r="BG60" s="6" t="str">
        <f>IF(BG59&gt;=0,COUNT($R59:BG59)+$BP56,"")</f>
        <v/>
      </c>
      <c r="BH60" s="6" t="str">
        <f>IF(BH59&gt;=0,COUNT($R59:BH59)+$BP56,"")</f>
        <v/>
      </c>
      <c r="BI60" s="6" t="str">
        <f>IF(BI59&gt;=0,COUNT($R59:BI59)+$BP56,"")</f>
        <v/>
      </c>
      <c r="BJ60" s="6" t="str">
        <f>IF(BJ59&gt;=0,COUNT($R59:BJ59)+$BP56,"")</f>
        <v/>
      </c>
      <c r="BK60" s="6" t="str">
        <f>IF(BK59&gt;=0,COUNT($R59:BK59)+$BP56,"")</f>
        <v/>
      </c>
      <c r="BL60" s="6" t="str">
        <f>IF(BL59&gt;=0,COUNT($R59:BL59)+$BP56,"")</f>
        <v/>
      </c>
      <c r="BM60" s="6" t="str">
        <f>IF(BM59&gt;=0,COUNT($R59:BM59)+$BP56,"")</f>
        <v/>
      </c>
      <c r="BN60" s="6" t="str">
        <f>IF(BN59&gt;=0,COUNT($R59:BN59)+$BP56,"")</f>
        <v/>
      </c>
      <c r="BO60" s="6" t="str">
        <f>IF(BO59&gt;=0,COUNT($R59:BO59)+$BP56,"")</f>
        <v/>
      </c>
      <c r="BP60" s="6">
        <f>COUNT(R60:BO60)+BP56</f>
        <v>20</v>
      </c>
      <c r="BQ60" s="276" t="str">
        <f>R60&amp;BQ59&amp;S60&amp;BQ59&amp;T60&amp;BQ59&amp;U60&amp;BQ59&amp;V60&amp;BQ59&amp;W60&amp;BQ59&amp;X60&amp;BQ59&amp;Y60&amp;BQ59&amp;Z60&amp;BQ59&amp;AA60&amp;BQ59&amp;AB60&amp;BQ59&amp;AC60&amp;BQ59&amp;AD60&amp;BQ59&amp;AE60&amp;BQ59&amp;AF60&amp;BQ59&amp;AG60&amp;BQ59&amp;AH60&amp;BQ59&amp;AI60&amp;BQ59&amp;AJ60&amp;BQ59&amp;AK60&amp;BQ59&amp;AL60&amp;BQ59&amp;AM60&amp;BQ59&amp;AN60&amp;BQ59&amp;AO60&amp;BQ59&amp;AP60&amp;BQ59&amp;AQ60&amp;BQ59&amp;AR60&amp;BQ59&amp;AS60&amp;BQ59&amp;AT60&amp;BQ59&amp;AU60&amp;BQ59&amp;AV60&amp;BQ59&amp;AW60&amp;BQ59&amp;AX60&amp;BQ59&amp;AY60&amp;BQ59&amp;AZ60&amp;BQ59&amp;BA60&amp;BQ59&amp;BB60&amp;BQ59&amp;BC60&amp;BQ59&amp;BD60&amp;BQ59&amp;BE60&amp;BQ59&amp;BF60&amp;BQ59&amp;BG60&amp;BQ59&amp;BH60&amp;BQ59&amp;BI60&amp;BQ59&amp;BJ60&amp;BQ59&amp;BK60&amp;BQ59&amp;BL60&amp;BQ59&amp;BM60&amp;BQ59&amp;BN60&amp;BQ59&amp;BO60</f>
        <v xml:space="preserve">                                                                                                  </v>
      </c>
    </row>
    <row r="61" spans="18:69" x14ac:dyDescent="0.35">
      <c r="R61" s="275">
        <f>'Encode Data'!F13</f>
        <v>3</v>
      </c>
      <c r="S61" s="6">
        <f t="shared" ref="S61:AX61" si="60">R61</f>
        <v>3</v>
      </c>
      <c r="T61" s="6">
        <f t="shared" si="60"/>
        <v>3</v>
      </c>
      <c r="U61" s="6">
        <f t="shared" si="60"/>
        <v>3</v>
      </c>
      <c r="V61" s="6">
        <f t="shared" si="60"/>
        <v>3</v>
      </c>
      <c r="W61" s="6">
        <f t="shared" si="60"/>
        <v>3</v>
      </c>
      <c r="X61" s="6">
        <f t="shared" si="60"/>
        <v>3</v>
      </c>
      <c r="Y61" s="6">
        <f t="shared" si="60"/>
        <v>3</v>
      </c>
      <c r="Z61" s="6">
        <f t="shared" si="60"/>
        <v>3</v>
      </c>
      <c r="AA61" s="6">
        <f t="shared" si="60"/>
        <v>3</v>
      </c>
      <c r="AB61" s="6">
        <f t="shared" si="60"/>
        <v>3</v>
      </c>
      <c r="AC61" s="6">
        <f t="shared" si="60"/>
        <v>3</v>
      </c>
      <c r="AD61" s="6">
        <f t="shared" si="60"/>
        <v>3</v>
      </c>
      <c r="AE61" s="6">
        <f t="shared" si="60"/>
        <v>3</v>
      </c>
      <c r="AF61" s="6">
        <f t="shared" si="60"/>
        <v>3</v>
      </c>
      <c r="AG61" s="6">
        <f t="shared" si="60"/>
        <v>3</v>
      </c>
      <c r="AH61" s="6">
        <f t="shared" si="60"/>
        <v>3</v>
      </c>
      <c r="AI61" s="6">
        <f t="shared" si="60"/>
        <v>3</v>
      </c>
      <c r="AJ61" s="6">
        <f t="shared" si="60"/>
        <v>3</v>
      </c>
      <c r="AK61" s="6">
        <f t="shared" si="60"/>
        <v>3</v>
      </c>
      <c r="AL61" s="6">
        <f t="shared" si="60"/>
        <v>3</v>
      </c>
      <c r="AM61" s="6">
        <f t="shared" si="60"/>
        <v>3</v>
      </c>
      <c r="AN61" s="6">
        <f t="shared" si="60"/>
        <v>3</v>
      </c>
      <c r="AO61" s="6">
        <f t="shared" si="60"/>
        <v>3</v>
      </c>
      <c r="AP61" s="6">
        <f t="shared" si="60"/>
        <v>3</v>
      </c>
      <c r="AQ61" s="6">
        <f t="shared" si="60"/>
        <v>3</v>
      </c>
      <c r="AR61" s="6">
        <f t="shared" si="60"/>
        <v>3</v>
      </c>
      <c r="AS61" s="6">
        <f t="shared" si="60"/>
        <v>3</v>
      </c>
      <c r="AT61" s="6">
        <f t="shared" si="60"/>
        <v>3</v>
      </c>
      <c r="AU61" s="6">
        <f t="shared" si="60"/>
        <v>3</v>
      </c>
      <c r="AV61" s="6">
        <f t="shared" si="60"/>
        <v>3</v>
      </c>
      <c r="AW61" s="6">
        <f t="shared" si="60"/>
        <v>3</v>
      </c>
      <c r="AX61" s="6">
        <f t="shared" si="60"/>
        <v>3</v>
      </c>
      <c r="AY61" s="6">
        <f t="shared" ref="AY61:BO61" si="61">AX61</f>
        <v>3</v>
      </c>
      <c r="AZ61" s="6">
        <f t="shared" si="61"/>
        <v>3</v>
      </c>
      <c r="BA61" s="6">
        <f t="shared" si="61"/>
        <v>3</v>
      </c>
      <c r="BB61" s="6">
        <f t="shared" si="61"/>
        <v>3</v>
      </c>
      <c r="BC61" s="6">
        <f t="shared" si="61"/>
        <v>3</v>
      </c>
      <c r="BD61" s="6">
        <f t="shared" si="61"/>
        <v>3</v>
      </c>
      <c r="BE61" s="6">
        <f t="shared" si="61"/>
        <v>3</v>
      </c>
      <c r="BF61" s="6">
        <f t="shared" si="61"/>
        <v>3</v>
      </c>
      <c r="BG61" s="6">
        <f t="shared" si="61"/>
        <v>3</v>
      </c>
      <c r="BH61" s="6">
        <f t="shared" si="61"/>
        <v>3</v>
      </c>
      <c r="BI61" s="6">
        <f t="shared" si="61"/>
        <v>3</v>
      </c>
      <c r="BJ61" s="6">
        <f t="shared" si="61"/>
        <v>3</v>
      </c>
      <c r="BK61" s="6">
        <f t="shared" si="61"/>
        <v>3</v>
      </c>
      <c r="BL61" s="6">
        <f t="shared" si="61"/>
        <v>3</v>
      </c>
      <c r="BM61" s="6">
        <f t="shared" si="61"/>
        <v>3</v>
      </c>
      <c r="BN61" s="6">
        <f t="shared" si="61"/>
        <v>3</v>
      </c>
      <c r="BO61" s="6">
        <f t="shared" si="61"/>
        <v>3</v>
      </c>
    </row>
    <row r="62" spans="18:69" x14ac:dyDescent="0.35">
      <c r="R62" s="6">
        <v>1</v>
      </c>
      <c r="S62" s="6">
        <v>2</v>
      </c>
      <c r="T62" s="6">
        <v>3</v>
      </c>
      <c r="U62" s="6">
        <v>4</v>
      </c>
      <c r="V62" s="6">
        <v>5</v>
      </c>
      <c r="W62" s="6">
        <v>6</v>
      </c>
      <c r="X62" s="6">
        <v>7</v>
      </c>
      <c r="Y62" s="6">
        <v>8</v>
      </c>
      <c r="Z62" s="6">
        <v>9</v>
      </c>
      <c r="AA62" s="6">
        <v>10</v>
      </c>
      <c r="AB62" s="6">
        <v>11</v>
      </c>
      <c r="AC62" s="6">
        <v>12</v>
      </c>
      <c r="AD62" s="6">
        <v>13</v>
      </c>
      <c r="AE62" s="6">
        <v>14</v>
      </c>
      <c r="AF62" s="6">
        <v>15</v>
      </c>
      <c r="AG62" s="6">
        <v>16</v>
      </c>
      <c r="AH62" s="6">
        <v>17</v>
      </c>
      <c r="AI62" s="6">
        <v>18</v>
      </c>
      <c r="AJ62" s="6">
        <v>19</v>
      </c>
      <c r="AK62" s="6">
        <v>20</v>
      </c>
      <c r="AL62" s="6">
        <v>21</v>
      </c>
      <c r="AM62" s="6">
        <v>22</v>
      </c>
      <c r="AN62" s="6">
        <v>23</v>
      </c>
      <c r="AO62" s="6">
        <v>24</v>
      </c>
      <c r="AP62" s="6">
        <v>25</v>
      </c>
      <c r="AQ62" s="6">
        <v>26</v>
      </c>
      <c r="AR62" s="6">
        <v>27</v>
      </c>
      <c r="AS62" s="6">
        <v>28</v>
      </c>
      <c r="AT62" s="6">
        <v>29</v>
      </c>
      <c r="AU62" s="6">
        <v>30</v>
      </c>
      <c r="AV62" s="6">
        <v>31</v>
      </c>
      <c r="AW62" s="6">
        <v>32</v>
      </c>
      <c r="AX62" s="6">
        <v>33</v>
      </c>
      <c r="AY62" s="6">
        <v>34</v>
      </c>
      <c r="AZ62" s="6">
        <v>35</v>
      </c>
      <c r="BA62" s="6">
        <v>36</v>
      </c>
      <c r="BB62" s="6">
        <v>37</v>
      </c>
      <c r="BC62" s="6">
        <v>38</v>
      </c>
      <c r="BD62" s="6">
        <v>39</v>
      </c>
      <c r="BE62" s="6">
        <v>40</v>
      </c>
      <c r="BF62" s="6">
        <v>41</v>
      </c>
      <c r="BG62" s="6">
        <v>42</v>
      </c>
      <c r="BH62" s="6">
        <v>43</v>
      </c>
      <c r="BI62" s="6">
        <v>44</v>
      </c>
      <c r="BJ62" s="6">
        <v>45</v>
      </c>
      <c r="BK62" s="6">
        <v>46</v>
      </c>
      <c r="BL62" s="6">
        <v>47</v>
      </c>
      <c r="BM62" s="6">
        <v>48</v>
      </c>
      <c r="BN62" s="6">
        <v>49</v>
      </c>
      <c r="BO62" s="6">
        <v>50</v>
      </c>
    </row>
    <row r="63" spans="18:69" x14ac:dyDescent="0.35">
      <c r="R63" s="6">
        <f t="shared" ref="R63:AW63" si="62">R61-R62</f>
        <v>2</v>
      </c>
      <c r="S63" s="6">
        <f t="shared" si="62"/>
        <v>1</v>
      </c>
      <c r="T63" s="6">
        <f t="shared" si="62"/>
        <v>0</v>
      </c>
      <c r="U63" s="6">
        <f t="shared" si="62"/>
        <v>-1</v>
      </c>
      <c r="V63" s="6">
        <f t="shared" si="62"/>
        <v>-2</v>
      </c>
      <c r="W63" s="6">
        <f t="shared" si="62"/>
        <v>-3</v>
      </c>
      <c r="X63" s="6">
        <f t="shared" si="62"/>
        <v>-4</v>
      </c>
      <c r="Y63" s="6">
        <f t="shared" si="62"/>
        <v>-5</v>
      </c>
      <c r="Z63" s="6">
        <f t="shared" si="62"/>
        <v>-6</v>
      </c>
      <c r="AA63" s="6">
        <f t="shared" si="62"/>
        <v>-7</v>
      </c>
      <c r="AB63" s="6">
        <f t="shared" si="62"/>
        <v>-8</v>
      </c>
      <c r="AC63" s="6">
        <f t="shared" si="62"/>
        <v>-9</v>
      </c>
      <c r="AD63" s="6">
        <f t="shared" si="62"/>
        <v>-10</v>
      </c>
      <c r="AE63" s="6">
        <f t="shared" si="62"/>
        <v>-11</v>
      </c>
      <c r="AF63" s="6">
        <f t="shared" si="62"/>
        <v>-12</v>
      </c>
      <c r="AG63" s="6">
        <f t="shared" si="62"/>
        <v>-13</v>
      </c>
      <c r="AH63" s="6">
        <f t="shared" si="62"/>
        <v>-14</v>
      </c>
      <c r="AI63" s="6">
        <f t="shared" si="62"/>
        <v>-15</v>
      </c>
      <c r="AJ63" s="6">
        <f t="shared" si="62"/>
        <v>-16</v>
      </c>
      <c r="AK63" s="6">
        <f t="shared" si="62"/>
        <v>-17</v>
      </c>
      <c r="AL63" s="6">
        <f t="shared" si="62"/>
        <v>-18</v>
      </c>
      <c r="AM63" s="6">
        <f t="shared" si="62"/>
        <v>-19</v>
      </c>
      <c r="AN63" s="6">
        <f t="shared" si="62"/>
        <v>-20</v>
      </c>
      <c r="AO63" s="6">
        <f t="shared" si="62"/>
        <v>-21</v>
      </c>
      <c r="AP63" s="6">
        <f t="shared" si="62"/>
        <v>-22</v>
      </c>
      <c r="AQ63" s="6">
        <f t="shared" si="62"/>
        <v>-23</v>
      </c>
      <c r="AR63" s="6">
        <f t="shared" si="62"/>
        <v>-24</v>
      </c>
      <c r="AS63" s="6">
        <f t="shared" si="62"/>
        <v>-25</v>
      </c>
      <c r="AT63" s="6">
        <f t="shared" si="62"/>
        <v>-26</v>
      </c>
      <c r="AU63" s="6">
        <f t="shared" si="62"/>
        <v>-27</v>
      </c>
      <c r="AV63" s="6">
        <f t="shared" si="62"/>
        <v>-28</v>
      </c>
      <c r="AW63" s="6">
        <f t="shared" si="62"/>
        <v>-29</v>
      </c>
      <c r="AX63" s="6">
        <f t="shared" ref="AX63:BO63" si="63">AX61-AX62</f>
        <v>-30</v>
      </c>
      <c r="AY63" s="6">
        <f t="shared" si="63"/>
        <v>-31</v>
      </c>
      <c r="AZ63" s="6">
        <f t="shared" si="63"/>
        <v>-32</v>
      </c>
      <c r="BA63" s="6">
        <f t="shared" si="63"/>
        <v>-33</v>
      </c>
      <c r="BB63" s="6">
        <f t="shared" si="63"/>
        <v>-34</v>
      </c>
      <c r="BC63" s="6">
        <f t="shared" si="63"/>
        <v>-35</v>
      </c>
      <c r="BD63" s="6">
        <f t="shared" si="63"/>
        <v>-36</v>
      </c>
      <c r="BE63" s="6">
        <f t="shared" si="63"/>
        <v>-37</v>
      </c>
      <c r="BF63" s="6">
        <f t="shared" si="63"/>
        <v>-38</v>
      </c>
      <c r="BG63" s="6">
        <f t="shared" si="63"/>
        <v>-39</v>
      </c>
      <c r="BH63" s="6">
        <f t="shared" si="63"/>
        <v>-40</v>
      </c>
      <c r="BI63" s="6">
        <f t="shared" si="63"/>
        <v>-41</v>
      </c>
      <c r="BJ63" s="6">
        <f t="shared" si="63"/>
        <v>-42</v>
      </c>
      <c r="BK63" s="6">
        <f t="shared" si="63"/>
        <v>-43</v>
      </c>
      <c r="BL63" s="6">
        <f t="shared" si="63"/>
        <v>-44</v>
      </c>
      <c r="BM63" s="6">
        <f t="shared" si="63"/>
        <v>-45</v>
      </c>
      <c r="BN63" s="6">
        <f t="shared" si="63"/>
        <v>-46</v>
      </c>
      <c r="BO63" s="6">
        <f t="shared" si="63"/>
        <v>-47</v>
      </c>
      <c r="BQ63" s="6" t="s">
        <v>21</v>
      </c>
    </row>
    <row r="64" spans="18:69" x14ac:dyDescent="0.35">
      <c r="R64" s="6">
        <f>IF(R63&gt;=0,COUNT($R63)+BP60,"")</f>
        <v>21</v>
      </c>
      <c r="S64" s="6">
        <f>IF(S63&gt;=0,COUNT($R63:S63)+$BP60,"")</f>
        <v>22</v>
      </c>
      <c r="T64" s="6">
        <f>IF(T63&gt;=0,COUNT($R63:T63)+$BP60,"")</f>
        <v>23</v>
      </c>
      <c r="U64" s="6" t="str">
        <f>IF(U63&gt;=0,COUNT($R63:U63)+$BP60,"")</f>
        <v/>
      </c>
      <c r="V64" s="6" t="str">
        <f>IF(V63&gt;=0,COUNT($R63:V63)+$BP60,"")</f>
        <v/>
      </c>
      <c r="W64" s="6" t="str">
        <f>IF(W63&gt;=0,COUNT($R63:W63)+$BP60,"")</f>
        <v/>
      </c>
      <c r="X64" s="6" t="str">
        <f>IF(X63&gt;=0,COUNT($R63:X63)+$BP60,"")</f>
        <v/>
      </c>
      <c r="Y64" s="6" t="str">
        <f>IF(Y63&gt;=0,COUNT($R63:Y63)+$BP60,"")</f>
        <v/>
      </c>
      <c r="Z64" s="6" t="str">
        <f>IF(Z63&gt;=0,COUNT($R63:Z63)+$BP60,"")</f>
        <v/>
      </c>
      <c r="AA64" s="6" t="str">
        <f>IF(AA63&gt;=0,COUNT($R63:AA63)+$BP60,"")</f>
        <v/>
      </c>
      <c r="AB64" s="6" t="str">
        <f>IF(AB63&gt;=0,COUNT($R63:AB63)+$BP60,"")</f>
        <v/>
      </c>
      <c r="AC64" s="6" t="str">
        <f>IF(AC63&gt;=0,COUNT($R63:AC63)+$BP60,"")</f>
        <v/>
      </c>
      <c r="AD64" s="6" t="str">
        <f>IF(AD63&gt;=0,COUNT($R63:AD63)+$BP60,"")</f>
        <v/>
      </c>
      <c r="AE64" s="6" t="str">
        <f>IF(AE63&gt;=0,COUNT($R63:AE63)+$BP60,"")</f>
        <v/>
      </c>
      <c r="AF64" s="6" t="str">
        <f>IF(AF63&gt;=0,COUNT($R63:AF63)+$BP60,"")</f>
        <v/>
      </c>
      <c r="AG64" s="6" t="str">
        <f>IF(AG63&gt;=0,COUNT($R63:AG63)+$BP60,"")</f>
        <v/>
      </c>
      <c r="AH64" s="6" t="str">
        <f>IF(AH63&gt;=0,COUNT($R63:AH63)+$BP60,"")</f>
        <v/>
      </c>
      <c r="AI64" s="6" t="str">
        <f>IF(AI63&gt;=0,COUNT($R63:AI63)+$BP60,"")</f>
        <v/>
      </c>
      <c r="AJ64" s="6" t="str">
        <f>IF(AJ63&gt;=0,COUNT($R63:AJ63)+$BP60,"")</f>
        <v/>
      </c>
      <c r="AK64" s="6" t="str">
        <f>IF(AK63&gt;=0,COUNT($R63:AK63)+$BP60,"")</f>
        <v/>
      </c>
      <c r="AL64" s="6" t="str">
        <f>IF(AL63&gt;=0,COUNT($R63:AL63)+$BP60,"")</f>
        <v/>
      </c>
      <c r="AM64" s="6" t="str">
        <f>IF(AM63&gt;=0,COUNT($R63:AM63)+$BP60,"")</f>
        <v/>
      </c>
      <c r="AN64" s="6" t="str">
        <f>IF(AN63&gt;=0,COUNT($R63:AN63)+$BP60,"")</f>
        <v/>
      </c>
      <c r="AO64" s="6" t="str">
        <f>IF(AO63&gt;=0,COUNT($R63:AO63)+$BP60,"")</f>
        <v/>
      </c>
      <c r="AP64" s="6" t="str">
        <f>IF(AP63&gt;=0,COUNT($R63:AP63)+$BP60,"")</f>
        <v/>
      </c>
      <c r="AQ64" s="6" t="str">
        <f>IF(AQ63&gt;=0,COUNT($R63:AQ63)+$BP60,"")</f>
        <v/>
      </c>
      <c r="AR64" s="6" t="str">
        <f>IF(AR63&gt;=0,COUNT($R63:AR63)+$BP60,"")</f>
        <v/>
      </c>
      <c r="AS64" s="6" t="str">
        <f>IF(AS63&gt;=0,COUNT($R63:AS63)+$BP60,"")</f>
        <v/>
      </c>
      <c r="AT64" s="6" t="str">
        <f>IF(AT63&gt;=0,COUNT($R63:AT63)+$BP60,"")</f>
        <v/>
      </c>
      <c r="AU64" s="6" t="str">
        <f>IF(AU63&gt;=0,COUNT($R63:AU63)+$BP60,"")</f>
        <v/>
      </c>
      <c r="AV64" s="6" t="str">
        <f>IF(AV63&gt;=0,COUNT($R63:AV63)+$BP60,"")</f>
        <v/>
      </c>
      <c r="AW64" s="6" t="str">
        <f>IF(AW63&gt;=0,COUNT($R63:AW63)+$BP60,"")</f>
        <v/>
      </c>
      <c r="AX64" s="6" t="str">
        <f>IF(AX63&gt;=0,COUNT($R63:AX63)+$BP60,"")</f>
        <v/>
      </c>
      <c r="AY64" s="6" t="str">
        <f>IF(AY63&gt;=0,COUNT($R63:AY63)+$BP60,"")</f>
        <v/>
      </c>
      <c r="AZ64" s="6" t="str">
        <f>IF(AZ63&gt;=0,COUNT($R63:AZ63)+$BP60,"")</f>
        <v/>
      </c>
      <c r="BA64" s="6" t="str">
        <f>IF(BA63&gt;=0,COUNT($R63:BA63)+$BP60,"")</f>
        <v/>
      </c>
      <c r="BB64" s="6" t="str">
        <f>IF(BB63&gt;=0,COUNT($R63:BB63)+$BP60,"")</f>
        <v/>
      </c>
      <c r="BC64" s="6" t="str">
        <f>IF(BC63&gt;=0,COUNT($R63:BC63)+$BP60,"")</f>
        <v/>
      </c>
      <c r="BD64" s="6" t="str">
        <f>IF(BD63&gt;=0,COUNT($R63:BD63)+$BP60,"")</f>
        <v/>
      </c>
      <c r="BE64" s="6" t="str">
        <f>IF(BE63&gt;=0,COUNT($R63:BE63)+$BP60,"")</f>
        <v/>
      </c>
      <c r="BF64" s="6" t="str">
        <f>IF(BF63&gt;=0,COUNT($R63:BF63)+$BP60,"")</f>
        <v/>
      </c>
      <c r="BG64" s="6" t="str">
        <f>IF(BG63&gt;=0,COUNT($R63:BG63)+$BP60,"")</f>
        <v/>
      </c>
      <c r="BH64" s="6" t="str">
        <f>IF(BH63&gt;=0,COUNT($R63:BH63)+$BP60,"")</f>
        <v/>
      </c>
      <c r="BI64" s="6" t="str">
        <f>IF(BI63&gt;=0,COUNT($R63:BI63)+$BP60,"")</f>
        <v/>
      </c>
      <c r="BJ64" s="6" t="str">
        <f>IF(BJ63&gt;=0,COUNT($R63:BJ63)+$BP60,"")</f>
        <v/>
      </c>
      <c r="BK64" s="6" t="str">
        <f>IF(BK63&gt;=0,COUNT($R63:BK63)+$BP60,"")</f>
        <v/>
      </c>
      <c r="BL64" s="6" t="str">
        <f>IF(BL63&gt;=0,COUNT($R63:BL63)+$BP60,"")</f>
        <v/>
      </c>
      <c r="BM64" s="6" t="str">
        <f>IF(BM63&gt;=0,COUNT($R63:BM63)+$BP60,"")</f>
        <v/>
      </c>
      <c r="BN64" s="6" t="str">
        <f>IF(BN63&gt;=0,COUNT($R63:BN63)+$BP60,"")</f>
        <v/>
      </c>
      <c r="BO64" s="6" t="str">
        <f>IF(BO63&gt;=0,COUNT($R63:BO63)+$BP60,"")</f>
        <v/>
      </c>
      <c r="BP64" s="6">
        <f>COUNT(R64:BO64)+BP60</f>
        <v>23</v>
      </c>
      <c r="BQ64" s="276" t="str">
        <f>R64&amp;BQ63&amp;S64&amp;BQ63&amp;T64&amp;BQ63&amp;U64&amp;BQ63&amp;V64&amp;BQ63&amp;W64&amp;BQ63&amp;X64&amp;BQ63&amp;Y64&amp;BQ63&amp;Z64&amp;BQ63&amp;AA64&amp;BQ63&amp;AB64&amp;BQ63&amp;AC64&amp;BQ63&amp;AD64&amp;BQ63&amp;AE64&amp;BQ63&amp;AF64&amp;BQ63&amp;AG64&amp;BQ63&amp;AH64&amp;BQ63&amp;AI64&amp;BQ63&amp;AJ64&amp;BQ63&amp;AK64&amp;BQ63&amp;AL64&amp;BQ63&amp;AM64&amp;BQ63&amp;AN64&amp;BQ63&amp;AO64&amp;BQ63&amp;AP64&amp;BQ63&amp;AQ64&amp;BQ63&amp;AR64&amp;BQ63&amp;AS64&amp;BQ63&amp;AT64&amp;BQ63&amp;AU64&amp;BQ63&amp;AV64&amp;BQ63&amp;AW64&amp;BQ63&amp;AX64&amp;BQ63&amp;AY64&amp;BQ63&amp;AZ64&amp;BQ63&amp;BA64&amp;BQ63&amp;BB64&amp;BQ63&amp;BC64&amp;BQ63&amp;BD64&amp;BQ63&amp;BE64&amp;BQ63&amp;BF64&amp;BQ63&amp;BG64&amp;BQ63&amp;BH64&amp;BQ63&amp;BI64&amp;BQ63&amp;BJ64&amp;BQ63&amp;BK64&amp;BQ63&amp;BL64&amp;BQ63&amp;BM64&amp;BQ63&amp;BN64&amp;BQ63&amp;BO64</f>
        <v xml:space="preserve">21  22  23                                                                                              </v>
      </c>
    </row>
    <row r="65" spans="18:69" x14ac:dyDescent="0.35">
      <c r="R65" s="275">
        <f>IF('Print-TOS'!AU16="W",'Encode Data'!G13,IF('Print-TOS'!AU16="X",'Encode Data'!G13,'Encode Data'!F16))</f>
        <v>3</v>
      </c>
      <c r="S65" s="6">
        <f t="shared" ref="S65:AX65" si="64">R65</f>
        <v>3</v>
      </c>
      <c r="T65" s="6">
        <f t="shared" si="64"/>
        <v>3</v>
      </c>
      <c r="U65" s="6">
        <f t="shared" si="64"/>
        <v>3</v>
      </c>
      <c r="V65" s="6">
        <f t="shared" si="64"/>
        <v>3</v>
      </c>
      <c r="W65" s="6">
        <f t="shared" si="64"/>
        <v>3</v>
      </c>
      <c r="X65" s="6">
        <f t="shared" si="64"/>
        <v>3</v>
      </c>
      <c r="Y65" s="6">
        <f t="shared" si="64"/>
        <v>3</v>
      </c>
      <c r="Z65" s="6">
        <f t="shared" si="64"/>
        <v>3</v>
      </c>
      <c r="AA65" s="6">
        <f t="shared" si="64"/>
        <v>3</v>
      </c>
      <c r="AB65" s="6">
        <f t="shared" si="64"/>
        <v>3</v>
      </c>
      <c r="AC65" s="6">
        <f t="shared" si="64"/>
        <v>3</v>
      </c>
      <c r="AD65" s="6">
        <f t="shared" si="64"/>
        <v>3</v>
      </c>
      <c r="AE65" s="6">
        <f t="shared" si="64"/>
        <v>3</v>
      </c>
      <c r="AF65" s="6">
        <f t="shared" si="64"/>
        <v>3</v>
      </c>
      <c r="AG65" s="6">
        <f t="shared" si="64"/>
        <v>3</v>
      </c>
      <c r="AH65" s="6">
        <f t="shared" si="64"/>
        <v>3</v>
      </c>
      <c r="AI65" s="6">
        <f t="shared" si="64"/>
        <v>3</v>
      </c>
      <c r="AJ65" s="6">
        <f t="shared" si="64"/>
        <v>3</v>
      </c>
      <c r="AK65" s="6">
        <f t="shared" si="64"/>
        <v>3</v>
      </c>
      <c r="AL65" s="6">
        <f t="shared" si="64"/>
        <v>3</v>
      </c>
      <c r="AM65" s="6">
        <f t="shared" si="64"/>
        <v>3</v>
      </c>
      <c r="AN65" s="6">
        <f t="shared" si="64"/>
        <v>3</v>
      </c>
      <c r="AO65" s="6">
        <f t="shared" si="64"/>
        <v>3</v>
      </c>
      <c r="AP65" s="6">
        <f t="shared" si="64"/>
        <v>3</v>
      </c>
      <c r="AQ65" s="6">
        <f t="shared" si="64"/>
        <v>3</v>
      </c>
      <c r="AR65" s="6">
        <f t="shared" si="64"/>
        <v>3</v>
      </c>
      <c r="AS65" s="6">
        <f t="shared" si="64"/>
        <v>3</v>
      </c>
      <c r="AT65" s="6">
        <f t="shared" si="64"/>
        <v>3</v>
      </c>
      <c r="AU65" s="6">
        <f t="shared" si="64"/>
        <v>3</v>
      </c>
      <c r="AV65" s="6">
        <f t="shared" si="64"/>
        <v>3</v>
      </c>
      <c r="AW65" s="6">
        <f t="shared" si="64"/>
        <v>3</v>
      </c>
      <c r="AX65" s="6">
        <f t="shared" si="64"/>
        <v>3</v>
      </c>
      <c r="AY65" s="6">
        <f t="shared" ref="AY65:BO65" si="65">AX65</f>
        <v>3</v>
      </c>
      <c r="AZ65" s="6">
        <f t="shared" si="65"/>
        <v>3</v>
      </c>
      <c r="BA65" s="6">
        <f t="shared" si="65"/>
        <v>3</v>
      </c>
      <c r="BB65" s="6">
        <f t="shared" si="65"/>
        <v>3</v>
      </c>
      <c r="BC65" s="6">
        <f t="shared" si="65"/>
        <v>3</v>
      </c>
      <c r="BD65" s="6">
        <f t="shared" si="65"/>
        <v>3</v>
      </c>
      <c r="BE65" s="6">
        <f t="shared" si="65"/>
        <v>3</v>
      </c>
      <c r="BF65" s="6">
        <f t="shared" si="65"/>
        <v>3</v>
      </c>
      <c r="BG65" s="6">
        <f t="shared" si="65"/>
        <v>3</v>
      </c>
      <c r="BH65" s="6">
        <f t="shared" si="65"/>
        <v>3</v>
      </c>
      <c r="BI65" s="6">
        <f t="shared" si="65"/>
        <v>3</v>
      </c>
      <c r="BJ65" s="6">
        <f t="shared" si="65"/>
        <v>3</v>
      </c>
      <c r="BK65" s="6">
        <f t="shared" si="65"/>
        <v>3</v>
      </c>
      <c r="BL65" s="6">
        <f t="shared" si="65"/>
        <v>3</v>
      </c>
      <c r="BM65" s="6">
        <f t="shared" si="65"/>
        <v>3</v>
      </c>
      <c r="BN65" s="6">
        <f t="shared" si="65"/>
        <v>3</v>
      </c>
      <c r="BO65" s="6">
        <f t="shared" si="65"/>
        <v>3</v>
      </c>
    </row>
    <row r="66" spans="18:69" x14ac:dyDescent="0.35">
      <c r="R66" s="6">
        <v>1</v>
      </c>
      <c r="S66" s="6">
        <v>2</v>
      </c>
      <c r="T66" s="6">
        <v>3</v>
      </c>
      <c r="U66" s="6">
        <v>4</v>
      </c>
      <c r="V66" s="6">
        <v>5</v>
      </c>
      <c r="W66" s="6">
        <v>6</v>
      </c>
      <c r="X66" s="6">
        <v>7</v>
      </c>
      <c r="Y66" s="6">
        <v>8</v>
      </c>
      <c r="Z66" s="6">
        <v>9</v>
      </c>
      <c r="AA66" s="6">
        <v>10</v>
      </c>
      <c r="AB66" s="6">
        <v>11</v>
      </c>
      <c r="AC66" s="6">
        <v>12</v>
      </c>
      <c r="AD66" s="6">
        <v>13</v>
      </c>
      <c r="AE66" s="6">
        <v>14</v>
      </c>
      <c r="AF66" s="6">
        <v>15</v>
      </c>
      <c r="AG66" s="6">
        <v>16</v>
      </c>
      <c r="AH66" s="6">
        <v>17</v>
      </c>
      <c r="AI66" s="6">
        <v>18</v>
      </c>
      <c r="AJ66" s="6">
        <v>19</v>
      </c>
      <c r="AK66" s="6">
        <v>20</v>
      </c>
      <c r="AL66" s="6">
        <v>21</v>
      </c>
      <c r="AM66" s="6">
        <v>22</v>
      </c>
      <c r="AN66" s="6">
        <v>23</v>
      </c>
      <c r="AO66" s="6">
        <v>24</v>
      </c>
      <c r="AP66" s="6">
        <v>25</v>
      </c>
      <c r="AQ66" s="6">
        <v>26</v>
      </c>
      <c r="AR66" s="6">
        <v>27</v>
      </c>
      <c r="AS66" s="6">
        <v>28</v>
      </c>
      <c r="AT66" s="6">
        <v>29</v>
      </c>
      <c r="AU66" s="6">
        <v>30</v>
      </c>
      <c r="AV66" s="6">
        <v>31</v>
      </c>
      <c r="AW66" s="6">
        <v>32</v>
      </c>
      <c r="AX66" s="6">
        <v>33</v>
      </c>
      <c r="AY66" s="6">
        <v>34</v>
      </c>
      <c r="AZ66" s="6">
        <v>35</v>
      </c>
      <c r="BA66" s="6">
        <v>36</v>
      </c>
      <c r="BB66" s="6">
        <v>37</v>
      </c>
      <c r="BC66" s="6">
        <v>38</v>
      </c>
      <c r="BD66" s="6">
        <v>39</v>
      </c>
      <c r="BE66" s="6">
        <v>40</v>
      </c>
      <c r="BF66" s="6">
        <v>41</v>
      </c>
      <c r="BG66" s="6">
        <v>42</v>
      </c>
      <c r="BH66" s="6">
        <v>43</v>
      </c>
      <c r="BI66" s="6">
        <v>44</v>
      </c>
      <c r="BJ66" s="6">
        <v>45</v>
      </c>
      <c r="BK66" s="6">
        <v>46</v>
      </c>
      <c r="BL66" s="6">
        <v>47</v>
      </c>
      <c r="BM66" s="6">
        <v>48</v>
      </c>
      <c r="BN66" s="6">
        <v>49</v>
      </c>
      <c r="BO66" s="6">
        <v>50</v>
      </c>
    </row>
    <row r="67" spans="18:69" x14ac:dyDescent="0.35">
      <c r="R67" s="6">
        <f t="shared" ref="R67:AW67" si="66">R65-R66</f>
        <v>2</v>
      </c>
      <c r="S67" s="6">
        <f t="shared" si="66"/>
        <v>1</v>
      </c>
      <c r="T67" s="6">
        <f t="shared" si="66"/>
        <v>0</v>
      </c>
      <c r="U67" s="6">
        <f t="shared" si="66"/>
        <v>-1</v>
      </c>
      <c r="V67" s="6">
        <f t="shared" si="66"/>
        <v>-2</v>
      </c>
      <c r="W67" s="6">
        <f t="shared" si="66"/>
        <v>-3</v>
      </c>
      <c r="X67" s="6">
        <f t="shared" si="66"/>
        <v>-4</v>
      </c>
      <c r="Y67" s="6">
        <f t="shared" si="66"/>
        <v>-5</v>
      </c>
      <c r="Z67" s="6">
        <f t="shared" si="66"/>
        <v>-6</v>
      </c>
      <c r="AA67" s="6">
        <f t="shared" si="66"/>
        <v>-7</v>
      </c>
      <c r="AB67" s="6">
        <f t="shared" si="66"/>
        <v>-8</v>
      </c>
      <c r="AC67" s="6">
        <f t="shared" si="66"/>
        <v>-9</v>
      </c>
      <c r="AD67" s="6">
        <f t="shared" si="66"/>
        <v>-10</v>
      </c>
      <c r="AE67" s="6">
        <f t="shared" si="66"/>
        <v>-11</v>
      </c>
      <c r="AF67" s="6">
        <f t="shared" si="66"/>
        <v>-12</v>
      </c>
      <c r="AG67" s="6">
        <f t="shared" si="66"/>
        <v>-13</v>
      </c>
      <c r="AH67" s="6">
        <f t="shared" si="66"/>
        <v>-14</v>
      </c>
      <c r="AI67" s="6">
        <f t="shared" si="66"/>
        <v>-15</v>
      </c>
      <c r="AJ67" s="6">
        <f t="shared" si="66"/>
        <v>-16</v>
      </c>
      <c r="AK67" s="6">
        <f t="shared" si="66"/>
        <v>-17</v>
      </c>
      <c r="AL67" s="6">
        <f t="shared" si="66"/>
        <v>-18</v>
      </c>
      <c r="AM67" s="6">
        <f t="shared" si="66"/>
        <v>-19</v>
      </c>
      <c r="AN67" s="6">
        <f t="shared" si="66"/>
        <v>-20</v>
      </c>
      <c r="AO67" s="6">
        <f t="shared" si="66"/>
        <v>-21</v>
      </c>
      <c r="AP67" s="6">
        <f t="shared" si="66"/>
        <v>-22</v>
      </c>
      <c r="AQ67" s="6">
        <f t="shared" si="66"/>
        <v>-23</v>
      </c>
      <c r="AR67" s="6">
        <f t="shared" si="66"/>
        <v>-24</v>
      </c>
      <c r="AS67" s="6">
        <f t="shared" si="66"/>
        <v>-25</v>
      </c>
      <c r="AT67" s="6">
        <f t="shared" si="66"/>
        <v>-26</v>
      </c>
      <c r="AU67" s="6">
        <f t="shared" si="66"/>
        <v>-27</v>
      </c>
      <c r="AV67" s="6">
        <f t="shared" si="66"/>
        <v>-28</v>
      </c>
      <c r="AW67" s="6">
        <f t="shared" si="66"/>
        <v>-29</v>
      </c>
      <c r="AX67" s="6">
        <f t="shared" ref="AX67:BO67" si="67">AX65-AX66</f>
        <v>-30</v>
      </c>
      <c r="AY67" s="6">
        <f t="shared" si="67"/>
        <v>-31</v>
      </c>
      <c r="AZ67" s="6">
        <f t="shared" si="67"/>
        <v>-32</v>
      </c>
      <c r="BA67" s="6">
        <f t="shared" si="67"/>
        <v>-33</v>
      </c>
      <c r="BB67" s="6">
        <f t="shared" si="67"/>
        <v>-34</v>
      </c>
      <c r="BC67" s="6">
        <f t="shared" si="67"/>
        <v>-35</v>
      </c>
      <c r="BD67" s="6">
        <f t="shared" si="67"/>
        <v>-36</v>
      </c>
      <c r="BE67" s="6">
        <f t="shared" si="67"/>
        <v>-37</v>
      </c>
      <c r="BF67" s="6">
        <f t="shared" si="67"/>
        <v>-38</v>
      </c>
      <c r="BG67" s="6">
        <f t="shared" si="67"/>
        <v>-39</v>
      </c>
      <c r="BH67" s="6">
        <f t="shared" si="67"/>
        <v>-40</v>
      </c>
      <c r="BI67" s="6">
        <f t="shared" si="67"/>
        <v>-41</v>
      </c>
      <c r="BJ67" s="6">
        <f t="shared" si="67"/>
        <v>-42</v>
      </c>
      <c r="BK67" s="6">
        <f t="shared" si="67"/>
        <v>-43</v>
      </c>
      <c r="BL67" s="6">
        <f t="shared" si="67"/>
        <v>-44</v>
      </c>
      <c r="BM67" s="6">
        <f t="shared" si="67"/>
        <v>-45</v>
      </c>
      <c r="BN67" s="6">
        <f t="shared" si="67"/>
        <v>-46</v>
      </c>
      <c r="BO67" s="6">
        <f t="shared" si="67"/>
        <v>-47</v>
      </c>
      <c r="BQ67" s="6" t="s">
        <v>21</v>
      </c>
    </row>
    <row r="68" spans="18:69" x14ac:dyDescent="0.35">
      <c r="R68" s="6">
        <f>IF(R67&gt;=0,COUNT($R67)+BP64,"")</f>
        <v>24</v>
      </c>
      <c r="S68" s="6">
        <f>IF(S67&gt;=0,COUNT($R67:S67)+$BP64,"")</f>
        <v>25</v>
      </c>
      <c r="T68" s="6">
        <f>IF(T67&gt;=0,COUNT($R67:T67)+$BP64,"")</f>
        <v>26</v>
      </c>
      <c r="U68" s="6" t="str">
        <f>IF(U67&gt;=0,COUNT($R67:U67)+$BP64,"")</f>
        <v/>
      </c>
      <c r="V68" s="6" t="str">
        <f>IF(V67&gt;=0,COUNT($R67:V67)+$BP64,"")</f>
        <v/>
      </c>
      <c r="W68" s="6" t="str">
        <f>IF(W67&gt;=0,COUNT($R67:W67)+$BP64,"")</f>
        <v/>
      </c>
      <c r="X68" s="6" t="str">
        <f>IF(X67&gt;=0,COUNT($R67:X67)+$BP64,"")</f>
        <v/>
      </c>
      <c r="Y68" s="6" t="str">
        <f>IF(Y67&gt;=0,COUNT($R67:Y67)+$BP64,"")</f>
        <v/>
      </c>
      <c r="Z68" s="6" t="str">
        <f>IF(Z67&gt;=0,COUNT($R67:Z67)+$BP64,"")</f>
        <v/>
      </c>
      <c r="AA68" s="6" t="str">
        <f>IF(AA67&gt;=0,COUNT($R67:AA67)+$BP64,"")</f>
        <v/>
      </c>
      <c r="AB68" s="6" t="str">
        <f>IF(AB67&gt;=0,COUNT($R67:AB67)+$BP64,"")</f>
        <v/>
      </c>
      <c r="AC68" s="6" t="str">
        <f>IF(AC67&gt;=0,COUNT($R67:AC67)+$BP64,"")</f>
        <v/>
      </c>
      <c r="AD68" s="6" t="str">
        <f>IF(AD67&gt;=0,COUNT($R67:AD67)+$BP64,"")</f>
        <v/>
      </c>
      <c r="AE68" s="6" t="str">
        <f>IF(AE67&gt;=0,COUNT($R67:AE67)+$BP64,"")</f>
        <v/>
      </c>
      <c r="AF68" s="6" t="str">
        <f>IF(AF67&gt;=0,COUNT($R67:AF67)+$BP64,"")</f>
        <v/>
      </c>
      <c r="AG68" s="6" t="str">
        <f>IF(AG67&gt;=0,COUNT($R67:AG67)+$BP64,"")</f>
        <v/>
      </c>
      <c r="AH68" s="6" t="str">
        <f>IF(AH67&gt;=0,COUNT($R67:AH67)+$BP64,"")</f>
        <v/>
      </c>
      <c r="AI68" s="6" t="str">
        <f>IF(AI67&gt;=0,COUNT($R67:AI67)+$BP64,"")</f>
        <v/>
      </c>
      <c r="AJ68" s="6" t="str">
        <f>IF(AJ67&gt;=0,COUNT($R67:AJ67)+$BP64,"")</f>
        <v/>
      </c>
      <c r="AK68" s="6" t="str">
        <f>IF(AK67&gt;=0,COUNT($R67:AK67)+$BP64,"")</f>
        <v/>
      </c>
      <c r="AL68" s="6" t="str">
        <f>IF(AL67&gt;=0,COUNT($R67:AL67)+$BP64,"")</f>
        <v/>
      </c>
      <c r="AM68" s="6" t="str">
        <f>IF(AM67&gt;=0,COUNT($R67:AM67)+$BP64,"")</f>
        <v/>
      </c>
      <c r="AN68" s="6" t="str">
        <f>IF(AN67&gt;=0,COUNT($R67:AN67)+$BP64,"")</f>
        <v/>
      </c>
      <c r="AO68" s="6" t="str">
        <f>IF(AO67&gt;=0,COUNT($R67:AO67)+$BP64,"")</f>
        <v/>
      </c>
      <c r="AP68" s="6" t="str">
        <f>IF(AP67&gt;=0,COUNT($R67:AP67)+$BP64,"")</f>
        <v/>
      </c>
      <c r="AQ68" s="6" t="str">
        <f>IF(AQ67&gt;=0,COUNT($R67:AQ67)+$BP64,"")</f>
        <v/>
      </c>
      <c r="AR68" s="6" t="str">
        <f>IF(AR67&gt;=0,COUNT($R67:AR67)+$BP64,"")</f>
        <v/>
      </c>
      <c r="AS68" s="6" t="str">
        <f>IF(AS67&gt;=0,COUNT($R67:AS67)+$BP64,"")</f>
        <v/>
      </c>
      <c r="AT68" s="6" t="str">
        <f>IF(AT67&gt;=0,COUNT($R67:AT67)+$BP64,"")</f>
        <v/>
      </c>
      <c r="AU68" s="6" t="str">
        <f>IF(AU67&gt;=0,COUNT($R67:AU67)+$BP64,"")</f>
        <v/>
      </c>
      <c r="AV68" s="6" t="str">
        <f>IF(AV67&gt;=0,COUNT($R67:AV67)+$BP64,"")</f>
        <v/>
      </c>
      <c r="AW68" s="6" t="str">
        <f>IF(AW67&gt;=0,COUNT($R67:AW67)+$BP64,"")</f>
        <v/>
      </c>
      <c r="AX68" s="6" t="str">
        <f>IF(AX67&gt;=0,COUNT($R67:AX67)+$BP64,"")</f>
        <v/>
      </c>
      <c r="AY68" s="6" t="str">
        <f>IF(AY67&gt;=0,COUNT($R67:AY67)+$BP64,"")</f>
        <v/>
      </c>
      <c r="AZ68" s="6" t="str">
        <f>IF(AZ67&gt;=0,COUNT($R67:AZ67)+$BP64,"")</f>
        <v/>
      </c>
      <c r="BA68" s="6" t="str">
        <f>IF(BA67&gt;=0,COUNT($R67:BA67)+$BP64,"")</f>
        <v/>
      </c>
      <c r="BB68" s="6" t="str">
        <f>IF(BB67&gt;=0,COUNT($R67:BB67)+$BP64,"")</f>
        <v/>
      </c>
      <c r="BC68" s="6" t="str">
        <f>IF(BC67&gt;=0,COUNT($R67:BC67)+$BP64,"")</f>
        <v/>
      </c>
      <c r="BD68" s="6" t="str">
        <f>IF(BD67&gt;=0,COUNT($R67:BD67)+$BP64,"")</f>
        <v/>
      </c>
      <c r="BE68" s="6" t="str">
        <f>IF(BE67&gt;=0,COUNT($R67:BE67)+$BP64,"")</f>
        <v/>
      </c>
      <c r="BF68" s="6" t="str">
        <f>IF(BF67&gt;=0,COUNT($R67:BF67)+$BP64,"")</f>
        <v/>
      </c>
      <c r="BG68" s="6" t="str">
        <f>IF(BG67&gt;=0,COUNT($R67:BG67)+$BP64,"")</f>
        <v/>
      </c>
      <c r="BH68" s="6" t="str">
        <f>IF(BH67&gt;=0,COUNT($R67:BH67)+$BP64,"")</f>
        <v/>
      </c>
      <c r="BI68" s="6" t="str">
        <f>IF(BI67&gt;=0,COUNT($R67:BI67)+$BP64,"")</f>
        <v/>
      </c>
      <c r="BJ68" s="6" t="str">
        <f>IF(BJ67&gt;=0,COUNT($R67:BJ67)+$BP64,"")</f>
        <v/>
      </c>
      <c r="BK68" s="6" t="str">
        <f>IF(BK67&gt;=0,COUNT($R67:BK67)+$BP64,"")</f>
        <v/>
      </c>
      <c r="BL68" s="6" t="str">
        <f>IF(BL67&gt;=0,COUNT($R67:BL67)+$BP64,"")</f>
        <v/>
      </c>
      <c r="BM68" s="6" t="str">
        <f>IF(BM67&gt;=0,COUNT($R67:BM67)+$BP64,"")</f>
        <v/>
      </c>
      <c r="BN68" s="6" t="str">
        <f>IF(BN67&gt;=0,COUNT($R67:BN67)+$BP64,"")</f>
        <v/>
      </c>
      <c r="BO68" s="6" t="str">
        <f>IF(BO67&gt;=0,COUNT($R67:BO67)+$BP64,"")</f>
        <v/>
      </c>
      <c r="BP68" s="6">
        <f>COUNT(R68:BO68)+BP64</f>
        <v>26</v>
      </c>
      <c r="BQ68" s="276" t="str">
        <f>R68&amp;BQ67&amp;S68&amp;BQ67&amp;T68&amp;BQ67&amp;U68&amp;BQ67&amp;V68&amp;BQ67&amp;W68&amp;BQ67&amp;X68&amp;BQ67&amp;Y68&amp;BQ67&amp;Z68&amp;BQ67&amp;AA68&amp;BQ67&amp;AB68&amp;BQ67&amp;AC68&amp;BQ67&amp;AD68&amp;BQ67&amp;AE68&amp;BQ67&amp;AF68&amp;BQ67&amp;AG68&amp;BQ67&amp;AH68&amp;BQ67&amp;AI68&amp;BQ67&amp;AJ68&amp;BQ67&amp;AK68&amp;BQ67&amp;AL68&amp;BQ67&amp;AM68&amp;BQ67&amp;AN68&amp;BQ67&amp;AO68&amp;BQ67&amp;AP68&amp;BQ67&amp;AQ68&amp;BQ67&amp;AR68&amp;BQ67&amp;AS68&amp;BQ67&amp;AT68&amp;BQ67&amp;AU68&amp;BQ67&amp;AV68&amp;BQ67&amp;AW68&amp;BQ67&amp;AX68&amp;BQ67&amp;AY68&amp;BQ67&amp;AZ68&amp;BQ67&amp;BA68&amp;BQ67&amp;BB68&amp;BQ67&amp;BC68&amp;BQ67&amp;BD68&amp;BQ67&amp;BE68&amp;BQ67&amp;BF68&amp;BQ67&amp;BG68&amp;BQ67&amp;BH68&amp;BQ67&amp;BI68&amp;BQ67&amp;BJ68&amp;BQ67&amp;BK68&amp;BQ67&amp;BL68&amp;BQ67&amp;BM68&amp;BQ67&amp;BN68&amp;BQ67&amp;BO68</f>
        <v xml:space="preserve">24  25  26                                                                                              </v>
      </c>
    </row>
    <row r="69" spans="18:69" x14ac:dyDescent="0.35">
      <c r="R69" s="275">
        <f>IF('Print-TOS'!AU16="W",'Encode Data'!H13,IF('Print-TOS'!AU16="X",'Encode Data'!H13,'Encode Data'!F19))</f>
        <v>2</v>
      </c>
      <c r="S69" s="6">
        <f t="shared" ref="S69:AX69" si="68">R69</f>
        <v>2</v>
      </c>
      <c r="T69" s="6">
        <f t="shared" si="68"/>
        <v>2</v>
      </c>
      <c r="U69" s="6">
        <f t="shared" si="68"/>
        <v>2</v>
      </c>
      <c r="V69" s="6">
        <f t="shared" si="68"/>
        <v>2</v>
      </c>
      <c r="W69" s="6">
        <f t="shared" si="68"/>
        <v>2</v>
      </c>
      <c r="X69" s="6">
        <f t="shared" si="68"/>
        <v>2</v>
      </c>
      <c r="Y69" s="6">
        <f t="shared" si="68"/>
        <v>2</v>
      </c>
      <c r="Z69" s="6">
        <f t="shared" si="68"/>
        <v>2</v>
      </c>
      <c r="AA69" s="6">
        <f t="shared" si="68"/>
        <v>2</v>
      </c>
      <c r="AB69" s="6">
        <f t="shared" si="68"/>
        <v>2</v>
      </c>
      <c r="AC69" s="6">
        <f t="shared" si="68"/>
        <v>2</v>
      </c>
      <c r="AD69" s="6">
        <f t="shared" si="68"/>
        <v>2</v>
      </c>
      <c r="AE69" s="6">
        <f t="shared" si="68"/>
        <v>2</v>
      </c>
      <c r="AF69" s="6">
        <f t="shared" si="68"/>
        <v>2</v>
      </c>
      <c r="AG69" s="6">
        <f t="shared" si="68"/>
        <v>2</v>
      </c>
      <c r="AH69" s="6">
        <f t="shared" si="68"/>
        <v>2</v>
      </c>
      <c r="AI69" s="6">
        <f t="shared" si="68"/>
        <v>2</v>
      </c>
      <c r="AJ69" s="6">
        <f t="shared" si="68"/>
        <v>2</v>
      </c>
      <c r="AK69" s="6">
        <f t="shared" si="68"/>
        <v>2</v>
      </c>
      <c r="AL69" s="6">
        <f t="shared" si="68"/>
        <v>2</v>
      </c>
      <c r="AM69" s="6">
        <f t="shared" si="68"/>
        <v>2</v>
      </c>
      <c r="AN69" s="6">
        <f t="shared" si="68"/>
        <v>2</v>
      </c>
      <c r="AO69" s="6">
        <f t="shared" si="68"/>
        <v>2</v>
      </c>
      <c r="AP69" s="6">
        <f t="shared" si="68"/>
        <v>2</v>
      </c>
      <c r="AQ69" s="6">
        <f t="shared" si="68"/>
        <v>2</v>
      </c>
      <c r="AR69" s="6">
        <f t="shared" si="68"/>
        <v>2</v>
      </c>
      <c r="AS69" s="6">
        <f t="shared" si="68"/>
        <v>2</v>
      </c>
      <c r="AT69" s="6">
        <f t="shared" si="68"/>
        <v>2</v>
      </c>
      <c r="AU69" s="6">
        <f t="shared" si="68"/>
        <v>2</v>
      </c>
      <c r="AV69" s="6">
        <f t="shared" si="68"/>
        <v>2</v>
      </c>
      <c r="AW69" s="6">
        <f t="shared" si="68"/>
        <v>2</v>
      </c>
      <c r="AX69" s="6">
        <f t="shared" si="68"/>
        <v>2</v>
      </c>
      <c r="AY69" s="6">
        <f t="shared" ref="AY69:BO69" si="69">AX69</f>
        <v>2</v>
      </c>
      <c r="AZ69" s="6">
        <f t="shared" si="69"/>
        <v>2</v>
      </c>
      <c r="BA69" s="6">
        <f t="shared" si="69"/>
        <v>2</v>
      </c>
      <c r="BB69" s="6">
        <f t="shared" si="69"/>
        <v>2</v>
      </c>
      <c r="BC69" s="6">
        <f t="shared" si="69"/>
        <v>2</v>
      </c>
      <c r="BD69" s="6">
        <f t="shared" si="69"/>
        <v>2</v>
      </c>
      <c r="BE69" s="6">
        <f t="shared" si="69"/>
        <v>2</v>
      </c>
      <c r="BF69" s="6">
        <f t="shared" si="69"/>
        <v>2</v>
      </c>
      <c r="BG69" s="6">
        <f t="shared" si="69"/>
        <v>2</v>
      </c>
      <c r="BH69" s="6">
        <f t="shared" si="69"/>
        <v>2</v>
      </c>
      <c r="BI69" s="6">
        <f t="shared" si="69"/>
        <v>2</v>
      </c>
      <c r="BJ69" s="6">
        <f t="shared" si="69"/>
        <v>2</v>
      </c>
      <c r="BK69" s="6">
        <f t="shared" si="69"/>
        <v>2</v>
      </c>
      <c r="BL69" s="6">
        <f t="shared" si="69"/>
        <v>2</v>
      </c>
      <c r="BM69" s="6">
        <f t="shared" si="69"/>
        <v>2</v>
      </c>
      <c r="BN69" s="6">
        <f t="shared" si="69"/>
        <v>2</v>
      </c>
      <c r="BO69" s="6">
        <f t="shared" si="69"/>
        <v>2</v>
      </c>
    </row>
    <row r="70" spans="18:69" x14ac:dyDescent="0.35">
      <c r="R70" s="6">
        <v>1</v>
      </c>
      <c r="S70" s="6">
        <v>2</v>
      </c>
      <c r="T70" s="6">
        <v>3</v>
      </c>
      <c r="U70" s="6">
        <v>4</v>
      </c>
      <c r="V70" s="6">
        <v>5</v>
      </c>
      <c r="W70" s="6">
        <v>6</v>
      </c>
      <c r="X70" s="6">
        <v>7</v>
      </c>
      <c r="Y70" s="6">
        <v>8</v>
      </c>
      <c r="Z70" s="6">
        <v>9</v>
      </c>
      <c r="AA70" s="6">
        <v>10</v>
      </c>
      <c r="AB70" s="6">
        <v>11</v>
      </c>
      <c r="AC70" s="6">
        <v>12</v>
      </c>
      <c r="AD70" s="6">
        <v>13</v>
      </c>
      <c r="AE70" s="6">
        <v>14</v>
      </c>
      <c r="AF70" s="6">
        <v>15</v>
      </c>
      <c r="AG70" s="6">
        <v>16</v>
      </c>
      <c r="AH70" s="6">
        <v>17</v>
      </c>
      <c r="AI70" s="6">
        <v>18</v>
      </c>
      <c r="AJ70" s="6">
        <v>19</v>
      </c>
      <c r="AK70" s="6">
        <v>20</v>
      </c>
      <c r="AL70" s="6">
        <v>21</v>
      </c>
      <c r="AM70" s="6">
        <v>22</v>
      </c>
      <c r="AN70" s="6">
        <v>23</v>
      </c>
      <c r="AO70" s="6">
        <v>24</v>
      </c>
      <c r="AP70" s="6">
        <v>25</v>
      </c>
      <c r="AQ70" s="6">
        <v>26</v>
      </c>
      <c r="AR70" s="6">
        <v>27</v>
      </c>
      <c r="AS70" s="6">
        <v>28</v>
      </c>
      <c r="AT70" s="6">
        <v>29</v>
      </c>
      <c r="AU70" s="6">
        <v>30</v>
      </c>
      <c r="AV70" s="6">
        <v>31</v>
      </c>
      <c r="AW70" s="6">
        <v>32</v>
      </c>
      <c r="AX70" s="6">
        <v>33</v>
      </c>
      <c r="AY70" s="6">
        <v>34</v>
      </c>
      <c r="AZ70" s="6">
        <v>35</v>
      </c>
      <c r="BA70" s="6">
        <v>36</v>
      </c>
      <c r="BB70" s="6">
        <v>37</v>
      </c>
      <c r="BC70" s="6">
        <v>38</v>
      </c>
      <c r="BD70" s="6">
        <v>39</v>
      </c>
      <c r="BE70" s="6">
        <v>40</v>
      </c>
      <c r="BF70" s="6">
        <v>41</v>
      </c>
      <c r="BG70" s="6">
        <v>42</v>
      </c>
      <c r="BH70" s="6">
        <v>43</v>
      </c>
      <c r="BI70" s="6">
        <v>44</v>
      </c>
      <c r="BJ70" s="6">
        <v>45</v>
      </c>
      <c r="BK70" s="6">
        <v>46</v>
      </c>
      <c r="BL70" s="6">
        <v>47</v>
      </c>
      <c r="BM70" s="6">
        <v>48</v>
      </c>
      <c r="BN70" s="6">
        <v>49</v>
      </c>
      <c r="BO70" s="6">
        <v>50</v>
      </c>
    </row>
    <row r="71" spans="18:69" x14ac:dyDescent="0.35">
      <c r="R71" s="6">
        <f t="shared" ref="R71:AW71" si="70">R69-R70</f>
        <v>1</v>
      </c>
      <c r="S71" s="6">
        <f t="shared" si="70"/>
        <v>0</v>
      </c>
      <c r="T71" s="6">
        <f t="shared" si="70"/>
        <v>-1</v>
      </c>
      <c r="U71" s="6">
        <f t="shared" si="70"/>
        <v>-2</v>
      </c>
      <c r="V71" s="6">
        <f t="shared" si="70"/>
        <v>-3</v>
      </c>
      <c r="W71" s="6">
        <f t="shared" si="70"/>
        <v>-4</v>
      </c>
      <c r="X71" s="6">
        <f t="shared" si="70"/>
        <v>-5</v>
      </c>
      <c r="Y71" s="6">
        <f t="shared" si="70"/>
        <v>-6</v>
      </c>
      <c r="Z71" s="6">
        <f t="shared" si="70"/>
        <v>-7</v>
      </c>
      <c r="AA71" s="6">
        <f t="shared" si="70"/>
        <v>-8</v>
      </c>
      <c r="AB71" s="6">
        <f t="shared" si="70"/>
        <v>-9</v>
      </c>
      <c r="AC71" s="6">
        <f t="shared" si="70"/>
        <v>-10</v>
      </c>
      <c r="AD71" s="6">
        <f t="shared" si="70"/>
        <v>-11</v>
      </c>
      <c r="AE71" s="6">
        <f t="shared" si="70"/>
        <v>-12</v>
      </c>
      <c r="AF71" s="6">
        <f t="shared" si="70"/>
        <v>-13</v>
      </c>
      <c r="AG71" s="6">
        <f t="shared" si="70"/>
        <v>-14</v>
      </c>
      <c r="AH71" s="6">
        <f t="shared" si="70"/>
        <v>-15</v>
      </c>
      <c r="AI71" s="6">
        <f t="shared" si="70"/>
        <v>-16</v>
      </c>
      <c r="AJ71" s="6">
        <f t="shared" si="70"/>
        <v>-17</v>
      </c>
      <c r="AK71" s="6">
        <f t="shared" si="70"/>
        <v>-18</v>
      </c>
      <c r="AL71" s="6">
        <f t="shared" si="70"/>
        <v>-19</v>
      </c>
      <c r="AM71" s="6">
        <f t="shared" si="70"/>
        <v>-20</v>
      </c>
      <c r="AN71" s="6">
        <f t="shared" si="70"/>
        <v>-21</v>
      </c>
      <c r="AO71" s="6">
        <f t="shared" si="70"/>
        <v>-22</v>
      </c>
      <c r="AP71" s="6">
        <f t="shared" si="70"/>
        <v>-23</v>
      </c>
      <c r="AQ71" s="6">
        <f t="shared" si="70"/>
        <v>-24</v>
      </c>
      <c r="AR71" s="6">
        <f t="shared" si="70"/>
        <v>-25</v>
      </c>
      <c r="AS71" s="6">
        <f t="shared" si="70"/>
        <v>-26</v>
      </c>
      <c r="AT71" s="6">
        <f t="shared" si="70"/>
        <v>-27</v>
      </c>
      <c r="AU71" s="6">
        <f t="shared" si="70"/>
        <v>-28</v>
      </c>
      <c r="AV71" s="6">
        <f t="shared" si="70"/>
        <v>-29</v>
      </c>
      <c r="AW71" s="6">
        <f t="shared" si="70"/>
        <v>-30</v>
      </c>
      <c r="AX71" s="6">
        <f t="shared" ref="AX71:BO71" si="71">AX69-AX70</f>
        <v>-31</v>
      </c>
      <c r="AY71" s="6">
        <f t="shared" si="71"/>
        <v>-32</v>
      </c>
      <c r="AZ71" s="6">
        <f t="shared" si="71"/>
        <v>-33</v>
      </c>
      <c r="BA71" s="6">
        <f t="shared" si="71"/>
        <v>-34</v>
      </c>
      <c r="BB71" s="6">
        <f t="shared" si="71"/>
        <v>-35</v>
      </c>
      <c r="BC71" s="6">
        <f t="shared" si="71"/>
        <v>-36</v>
      </c>
      <c r="BD71" s="6">
        <f t="shared" si="71"/>
        <v>-37</v>
      </c>
      <c r="BE71" s="6">
        <f t="shared" si="71"/>
        <v>-38</v>
      </c>
      <c r="BF71" s="6">
        <f t="shared" si="71"/>
        <v>-39</v>
      </c>
      <c r="BG71" s="6">
        <f t="shared" si="71"/>
        <v>-40</v>
      </c>
      <c r="BH71" s="6">
        <f t="shared" si="71"/>
        <v>-41</v>
      </c>
      <c r="BI71" s="6">
        <f t="shared" si="71"/>
        <v>-42</v>
      </c>
      <c r="BJ71" s="6">
        <f t="shared" si="71"/>
        <v>-43</v>
      </c>
      <c r="BK71" s="6">
        <f t="shared" si="71"/>
        <v>-44</v>
      </c>
      <c r="BL71" s="6">
        <f t="shared" si="71"/>
        <v>-45</v>
      </c>
      <c r="BM71" s="6">
        <f t="shared" si="71"/>
        <v>-46</v>
      </c>
      <c r="BN71" s="6">
        <f t="shared" si="71"/>
        <v>-47</v>
      </c>
      <c r="BO71" s="6">
        <f t="shared" si="71"/>
        <v>-48</v>
      </c>
      <c r="BQ71" s="6" t="s">
        <v>21</v>
      </c>
    </row>
    <row r="72" spans="18:69" x14ac:dyDescent="0.35">
      <c r="R72" s="6">
        <f>IF(R71&gt;=0,COUNT($R71)+BP68,"")</f>
        <v>27</v>
      </c>
      <c r="S72" s="6">
        <f>IF(S71&gt;=0,COUNT($R71:S71)+$BP68,"")</f>
        <v>28</v>
      </c>
      <c r="T72" s="6" t="str">
        <f>IF(T71&gt;=0,COUNT($R71:T71)+$BP68,"")</f>
        <v/>
      </c>
      <c r="U72" s="6" t="str">
        <f>IF(U71&gt;=0,COUNT($R71:U71)+$BP68,"")</f>
        <v/>
      </c>
      <c r="V72" s="6" t="str">
        <f>IF(V71&gt;=0,COUNT($R71:V71)+$BP68,"")</f>
        <v/>
      </c>
      <c r="W72" s="6" t="str">
        <f>IF(W71&gt;=0,COUNT($R71:W71)+$BP68,"")</f>
        <v/>
      </c>
      <c r="X72" s="6" t="str">
        <f>IF(X71&gt;=0,COUNT($R71:X71)+$BP68,"")</f>
        <v/>
      </c>
      <c r="Y72" s="6" t="str">
        <f>IF(Y71&gt;=0,COUNT($R71:Y71)+$BP68,"")</f>
        <v/>
      </c>
      <c r="Z72" s="6" t="str">
        <f>IF(Z71&gt;=0,COUNT($R71:Z71)+$BP68,"")</f>
        <v/>
      </c>
      <c r="AA72" s="6" t="str">
        <f>IF(AA71&gt;=0,COUNT($R71:AA71)+$BP68,"")</f>
        <v/>
      </c>
      <c r="AB72" s="6" t="str">
        <f>IF(AB71&gt;=0,COUNT($R71:AB71)+$BP68,"")</f>
        <v/>
      </c>
      <c r="AC72" s="6" t="str">
        <f>IF(AC71&gt;=0,COUNT($R71:AC71)+$BP68,"")</f>
        <v/>
      </c>
      <c r="AD72" s="6" t="str">
        <f>IF(AD71&gt;=0,COUNT($R71:AD71)+$BP68,"")</f>
        <v/>
      </c>
      <c r="AE72" s="6" t="str">
        <f>IF(AE71&gt;=0,COUNT($R71:AE71)+$BP68,"")</f>
        <v/>
      </c>
      <c r="AF72" s="6" t="str">
        <f>IF(AF71&gt;=0,COUNT($R71:AF71)+$BP68,"")</f>
        <v/>
      </c>
      <c r="AG72" s="6" t="str">
        <f>IF(AG71&gt;=0,COUNT($R71:AG71)+$BP68,"")</f>
        <v/>
      </c>
      <c r="AH72" s="6" t="str">
        <f>IF(AH71&gt;=0,COUNT($R71:AH71)+$BP68,"")</f>
        <v/>
      </c>
      <c r="AI72" s="6" t="str">
        <f>IF(AI71&gt;=0,COUNT($R71:AI71)+$BP68,"")</f>
        <v/>
      </c>
      <c r="AJ72" s="6" t="str">
        <f>IF(AJ71&gt;=0,COUNT($R71:AJ71)+$BP68,"")</f>
        <v/>
      </c>
      <c r="AK72" s="6" t="str">
        <f>IF(AK71&gt;=0,COUNT($R71:AK71)+$BP68,"")</f>
        <v/>
      </c>
      <c r="AL72" s="6" t="str">
        <f>IF(AL71&gt;=0,COUNT($R71:AL71)+$BP68,"")</f>
        <v/>
      </c>
      <c r="AM72" s="6" t="str">
        <f>IF(AM71&gt;=0,COUNT($R71:AM71)+$BP68,"")</f>
        <v/>
      </c>
      <c r="AN72" s="6" t="str">
        <f>IF(AN71&gt;=0,COUNT($R71:AN71)+$BP68,"")</f>
        <v/>
      </c>
      <c r="AO72" s="6" t="str">
        <f>IF(AO71&gt;=0,COUNT($R71:AO71)+$BP68,"")</f>
        <v/>
      </c>
      <c r="AP72" s="6" t="str">
        <f>IF(AP71&gt;=0,COUNT($R71:AP71)+$BP68,"")</f>
        <v/>
      </c>
      <c r="AQ72" s="6" t="str">
        <f>IF(AQ71&gt;=0,COUNT($R71:AQ71)+$BP68,"")</f>
        <v/>
      </c>
      <c r="AR72" s="6" t="str">
        <f>IF(AR71&gt;=0,COUNT($R71:AR71)+$BP68,"")</f>
        <v/>
      </c>
      <c r="AS72" s="6" t="str">
        <f>IF(AS71&gt;=0,COUNT($R71:AS71)+$BP68,"")</f>
        <v/>
      </c>
      <c r="AT72" s="6" t="str">
        <f>IF(AT71&gt;=0,COUNT($R71:AT71)+$BP68,"")</f>
        <v/>
      </c>
      <c r="AU72" s="6" t="str">
        <f>IF(AU71&gt;=0,COUNT($R71:AU71)+$BP68,"")</f>
        <v/>
      </c>
      <c r="AV72" s="6" t="str">
        <f>IF(AV71&gt;=0,COUNT($R71:AV71)+$BP68,"")</f>
        <v/>
      </c>
      <c r="AW72" s="6" t="str">
        <f>IF(AW71&gt;=0,COUNT($R71:AW71)+$BP68,"")</f>
        <v/>
      </c>
      <c r="AX72" s="6" t="str">
        <f>IF(AX71&gt;=0,COUNT($R71:AX71)+$BP68,"")</f>
        <v/>
      </c>
      <c r="AY72" s="6" t="str">
        <f>IF(AY71&gt;=0,COUNT($R71:AY71)+$BP68,"")</f>
        <v/>
      </c>
      <c r="AZ72" s="6" t="str">
        <f>IF(AZ71&gt;=0,COUNT($R71:AZ71)+$BP68,"")</f>
        <v/>
      </c>
      <c r="BA72" s="6" t="str">
        <f>IF(BA71&gt;=0,COUNT($R71:BA71)+$BP68,"")</f>
        <v/>
      </c>
      <c r="BB72" s="6" t="str">
        <f>IF(BB71&gt;=0,COUNT($R71:BB71)+$BP68,"")</f>
        <v/>
      </c>
      <c r="BC72" s="6" t="str">
        <f>IF(BC71&gt;=0,COUNT($R71:BC71)+$BP68,"")</f>
        <v/>
      </c>
      <c r="BD72" s="6" t="str">
        <f>IF(BD71&gt;=0,COUNT($R71:BD71)+$BP68,"")</f>
        <v/>
      </c>
      <c r="BE72" s="6" t="str">
        <f>IF(BE71&gt;=0,COUNT($R71:BE71)+$BP68,"")</f>
        <v/>
      </c>
      <c r="BF72" s="6" t="str">
        <f>IF(BF71&gt;=0,COUNT($R71:BF71)+$BP68,"")</f>
        <v/>
      </c>
      <c r="BG72" s="6" t="str">
        <f>IF(BG71&gt;=0,COUNT($R71:BG71)+$BP68,"")</f>
        <v/>
      </c>
      <c r="BH72" s="6" t="str">
        <f>IF(BH71&gt;=0,COUNT($R71:BH71)+$BP68,"")</f>
        <v/>
      </c>
      <c r="BI72" s="6" t="str">
        <f>IF(BI71&gt;=0,COUNT($R71:BI71)+$BP68,"")</f>
        <v/>
      </c>
      <c r="BJ72" s="6" t="str">
        <f>IF(BJ71&gt;=0,COUNT($R71:BJ71)+$BP68,"")</f>
        <v/>
      </c>
      <c r="BK72" s="6" t="str">
        <f>IF(BK71&gt;=0,COUNT($R71:BK71)+$BP68,"")</f>
        <v/>
      </c>
      <c r="BL72" s="6" t="str">
        <f>IF(BL71&gt;=0,COUNT($R71:BL71)+$BP68,"")</f>
        <v/>
      </c>
      <c r="BM72" s="6" t="str">
        <f>IF(BM71&gt;=0,COUNT($R71:BM71)+$BP68,"")</f>
        <v/>
      </c>
      <c r="BN72" s="6" t="str">
        <f>IF(BN71&gt;=0,COUNT($R71:BN71)+$BP68,"")</f>
        <v/>
      </c>
      <c r="BO72" s="6" t="str">
        <f>IF(BO71&gt;=0,COUNT($R71:BO71)+$BP68,"")</f>
        <v/>
      </c>
      <c r="BP72" s="6">
        <f>COUNT(R72:BO72)+BP68</f>
        <v>28</v>
      </c>
      <c r="BQ72" s="276" t="str">
        <f>R72&amp;BQ71&amp;S72&amp;BQ71&amp;T72&amp;BQ71&amp;U72&amp;BQ71&amp;V72&amp;BQ71&amp;W72&amp;BQ71&amp;X72&amp;BQ71&amp;Y72&amp;BQ71&amp;Z72&amp;BQ71&amp;AA72&amp;BQ71&amp;AB72&amp;BQ71&amp;AC72&amp;BQ71&amp;AD72&amp;BQ71&amp;AE72&amp;BQ71&amp;AF72&amp;BQ71&amp;AG72&amp;BQ71&amp;AH72&amp;BQ71&amp;AI72&amp;BQ71&amp;AJ72&amp;BQ71&amp;AK72&amp;BQ71&amp;AL72&amp;BQ71&amp;AM72&amp;BQ71&amp;AN72&amp;BQ71&amp;AO72&amp;BQ71&amp;AP72&amp;BQ71&amp;AQ72&amp;BQ71&amp;AR72&amp;BQ71&amp;AS72&amp;BQ71&amp;AT72&amp;BQ71&amp;AU72&amp;BQ71&amp;AV72&amp;BQ71&amp;AW72&amp;BQ71&amp;AX72&amp;BQ71&amp;AY72&amp;BQ71&amp;AZ72&amp;BQ71&amp;BA72&amp;BQ71&amp;BB72&amp;BQ71&amp;BC72&amp;BQ71&amp;BD72&amp;BQ71&amp;BE72&amp;BQ71&amp;BF72&amp;BQ71&amp;BG72&amp;BQ71&amp;BH72&amp;BQ71&amp;BI72&amp;BQ71&amp;BJ72&amp;BQ71&amp;BK72&amp;BQ71&amp;BL72&amp;BQ71&amp;BM72&amp;BQ71&amp;BN72&amp;BQ71&amp;BO72</f>
        <v xml:space="preserve">27  28                                                                                                </v>
      </c>
    </row>
    <row r="73" spans="18:69" x14ac:dyDescent="0.35">
      <c r="R73" s="275">
        <f>IF('Print-TOS'!AU16="W",'Encode Data'!I13,IF('Print-TOS'!AU16="X",'Encode Data'!I13,'Encode Data'!F22))</f>
        <v>2</v>
      </c>
      <c r="S73" s="6">
        <f t="shared" ref="S73:AX73" si="72">R73</f>
        <v>2</v>
      </c>
      <c r="T73" s="6">
        <f t="shared" si="72"/>
        <v>2</v>
      </c>
      <c r="U73" s="6">
        <f t="shared" si="72"/>
        <v>2</v>
      </c>
      <c r="V73" s="6">
        <f t="shared" si="72"/>
        <v>2</v>
      </c>
      <c r="W73" s="6">
        <f t="shared" si="72"/>
        <v>2</v>
      </c>
      <c r="X73" s="6">
        <f t="shared" si="72"/>
        <v>2</v>
      </c>
      <c r="Y73" s="6">
        <f t="shared" si="72"/>
        <v>2</v>
      </c>
      <c r="Z73" s="6">
        <f t="shared" si="72"/>
        <v>2</v>
      </c>
      <c r="AA73" s="6">
        <f t="shared" si="72"/>
        <v>2</v>
      </c>
      <c r="AB73" s="6">
        <f t="shared" si="72"/>
        <v>2</v>
      </c>
      <c r="AC73" s="6">
        <f t="shared" si="72"/>
        <v>2</v>
      </c>
      <c r="AD73" s="6">
        <f t="shared" si="72"/>
        <v>2</v>
      </c>
      <c r="AE73" s="6">
        <f t="shared" si="72"/>
        <v>2</v>
      </c>
      <c r="AF73" s="6">
        <f t="shared" si="72"/>
        <v>2</v>
      </c>
      <c r="AG73" s="6">
        <f t="shared" si="72"/>
        <v>2</v>
      </c>
      <c r="AH73" s="6">
        <f t="shared" si="72"/>
        <v>2</v>
      </c>
      <c r="AI73" s="6">
        <f t="shared" si="72"/>
        <v>2</v>
      </c>
      <c r="AJ73" s="6">
        <f t="shared" si="72"/>
        <v>2</v>
      </c>
      <c r="AK73" s="6">
        <f t="shared" si="72"/>
        <v>2</v>
      </c>
      <c r="AL73" s="6">
        <f t="shared" si="72"/>
        <v>2</v>
      </c>
      <c r="AM73" s="6">
        <f t="shared" si="72"/>
        <v>2</v>
      </c>
      <c r="AN73" s="6">
        <f t="shared" si="72"/>
        <v>2</v>
      </c>
      <c r="AO73" s="6">
        <f t="shared" si="72"/>
        <v>2</v>
      </c>
      <c r="AP73" s="6">
        <f t="shared" si="72"/>
        <v>2</v>
      </c>
      <c r="AQ73" s="6">
        <f t="shared" si="72"/>
        <v>2</v>
      </c>
      <c r="AR73" s="6">
        <f t="shared" si="72"/>
        <v>2</v>
      </c>
      <c r="AS73" s="6">
        <f t="shared" si="72"/>
        <v>2</v>
      </c>
      <c r="AT73" s="6">
        <f t="shared" si="72"/>
        <v>2</v>
      </c>
      <c r="AU73" s="6">
        <f t="shared" si="72"/>
        <v>2</v>
      </c>
      <c r="AV73" s="6">
        <f t="shared" si="72"/>
        <v>2</v>
      </c>
      <c r="AW73" s="6">
        <f t="shared" si="72"/>
        <v>2</v>
      </c>
      <c r="AX73" s="6">
        <f t="shared" si="72"/>
        <v>2</v>
      </c>
      <c r="AY73" s="6">
        <f t="shared" ref="AY73:BO73" si="73">AX73</f>
        <v>2</v>
      </c>
      <c r="AZ73" s="6">
        <f t="shared" si="73"/>
        <v>2</v>
      </c>
      <c r="BA73" s="6">
        <f t="shared" si="73"/>
        <v>2</v>
      </c>
      <c r="BB73" s="6">
        <f t="shared" si="73"/>
        <v>2</v>
      </c>
      <c r="BC73" s="6">
        <f t="shared" si="73"/>
        <v>2</v>
      </c>
      <c r="BD73" s="6">
        <f t="shared" si="73"/>
        <v>2</v>
      </c>
      <c r="BE73" s="6">
        <f t="shared" si="73"/>
        <v>2</v>
      </c>
      <c r="BF73" s="6">
        <f t="shared" si="73"/>
        <v>2</v>
      </c>
      <c r="BG73" s="6">
        <f t="shared" si="73"/>
        <v>2</v>
      </c>
      <c r="BH73" s="6">
        <f t="shared" si="73"/>
        <v>2</v>
      </c>
      <c r="BI73" s="6">
        <f t="shared" si="73"/>
        <v>2</v>
      </c>
      <c r="BJ73" s="6">
        <f t="shared" si="73"/>
        <v>2</v>
      </c>
      <c r="BK73" s="6">
        <f t="shared" si="73"/>
        <v>2</v>
      </c>
      <c r="BL73" s="6">
        <f t="shared" si="73"/>
        <v>2</v>
      </c>
      <c r="BM73" s="6">
        <f t="shared" si="73"/>
        <v>2</v>
      </c>
      <c r="BN73" s="6">
        <f t="shared" si="73"/>
        <v>2</v>
      </c>
      <c r="BO73" s="6">
        <f t="shared" si="73"/>
        <v>2</v>
      </c>
    </row>
    <row r="74" spans="18:69" x14ac:dyDescent="0.35">
      <c r="R74" s="6">
        <v>1</v>
      </c>
      <c r="S74" s="6">
        <v>2</v>
      </c>
      <c r="T74" s="6">
        <v>3</v>
      </c>
      <c r="U74" s="6">
        <v>4</v>
      </c>
      <c r="V74" s="6">
        <v>5</v>
      </c>
      <c r="W74" s="6">
        <v>6</v>
      </c>
      <c r="X74" s="6">
        <v>7</v>
      </c>
      <c r="Y74" s="6">
        <v>8</v>
      </c>
      <c r="Z74" s="6">
        <v>9</v>
      </c>
      <c r="AA74" s="6">
        <v>10</v>
      </c>
      <c r="AB74" s="6">
        <v>11</v>
      </c>
      <c r="AC74" s="6">
        <v>12</v>
      </c>
      <c r="AD74" s="6">
        <v>13</v>
      </c>
      <c r="AE74" s="6">
        <v>14</v>
      </c>
      <c r="AF74" s="6">
        <v>15</v>
      </c>
      <c r="AG74" s="6">
        <v>16</v>
      </c>
      <c r="AH74" s="6">
        <v>17</v>
      </c>
      <c r="AI74" s="6">
        <v>18</v>
      </c>
      <c r="AJ74" s="6">
        <v>19</v>
      </c>
      <c r="AK74" s="6">
        <v>20</v>
      </c>
      <c r="AL74" s="6">
        <v>21</v>
      </c>
      <c r="AM74" s="6">
        <v>22</v>
      </c>
      <c r="AN74" s="6">
        <v>23</v>
      </c>
      <c r="AO74" s="6">
        <v>24</v>
      </c>
      <c r="AP74" s="6">
        <v>25</v>
      </c>
      <c r="AQ74" s="6">
        <v>26</v>
      </c>
      <c r="AR74" s="6">
        <v>27</v>
      </c>
      <c r="AS74" s="6">
        <v>28</v>
      </c>
      <c r="AT74" s="6">
        <v>29</v>
      </c>
      <c r="AU74" s="6">
        <v>30</v>
      </c>
      <c r="AV74" s="6">
        <v>31</v>
      </c>
      <c r="AW74" s="6">
        <v>32</v>
      </c>
      <c r="AX74" s="6">
        <v>33</v>
      </c>
      <c r="AY74" s="6">
        <v>34</v>
      </c>
      <c r="AZ74" s="6">
        <v>35</v>
      </c>
      <c r="BA74" s="6">
        <v>36</v>
      </c>
      <c r="BB74" s="6">
        <v>37</v>
      </c>
      <c r="BC74" s="6">
        <v>38</v>
      </c>
      <c r="BD74" s="6">
        <v>39</v>
      </c>
      <c r="BE74" s="6">
        <v>40</v>
      </c>
      <c r="BF74" s="6">
        <v>41</v>
      </c>
      <c r="BG74" s="6">
        <v>42</v>
      </c>
      <c r="BH74" s="6">
        <v>43</v>
      </c>
      <c r="BI74" s="6">
        <v>44</v>
      </c>
      <c r="BJ74" s="6">
        <v>45</v>
      </c>
      <c r="BK74" s="6">
        <v>46</v>
      </c>
      <c r="BL74" s="6">
        <v>47</v>
      </c>
      <c r="BM74" s="6">
        <v>48</v>
      </c>
      <c r="BN74" s="6">
        <v>49</v>
      </c>
      <c r="BO74" s="6">
        <v>50</v>
      </c>
    </row>
    <row r="75" spans="18:69" x14ac:dyDescent="0.35">
      <c r="R75" s="6">
        <f t="shared" ref="R75:AW75" si="74">R73-R74</f>
        <v>1</v>
      </c>
      <c r="S75" s="6">
        <f t="shared" si="74"/>
        <v>0</v>
      </c>
      <c r="T75" s="6">
        <f t="shared" si="74"/>
        <v>-1</v>
      </c>
      <c r="U75" s="6">
        <f t="shared" si="74"/>
        <v>-2</v>
      </c>
      <c r="V75" s="6">
        <f t="shared" si="74"/>
        <v>-3</v>
      </c>
      <c r="W75" s="6">
        <f t="shared" si="74"/>
        <v>-4</v>
      </c>
      <c r="X75" s="6">
        <f t="shared" si="74"/>
        <v>-5</v>
      </c>
      <c r="Y75" s="6">
        <f t="shared" si="74"/>
        <v>-6</v>
      </c>
      <c r="Z75" s="6">
        <f t="shared" si="74"/>
        <v>-7</v>
      </c>
      <c r="AA75" s="6">
        <f t="shared" si="74"/>
        <v>-8</v>
      </c>
      <c r="AB75" s="6">
        <f t="shared" si="74"/>
        <v>-9</v>
      </c>
      <c r="AC75" s="6">
        <f t="shared" si="74"/>
        <v>-10</v>
      </c>
      <c r="AD75" s="6">
        <f t="shared" si="74"/>
        <v>-11</v>
      </c>
      <c r="AE75" s="6">
        <f t="shared" si="74"/>
        <v>-12</v>
      </c>
      <c r="AF75" s="6">
        <f t="shared" si="74"/>
        <v>-13</v>
      </c>
      <c r="AG75" s="6">
        <f t="shared" si="74"/>
        <v>-14</v>
      </c>
      <c r="AH75" s="6">
        <f t="shared" si="74"/>
        <v>-15</v>
      </c>
      <c r="AI75" s="6">
        <f t="shared" si="74"/>
        <v>-16</v>
      </c>
      <c r="AJ75" s="6">
        <f t="shared" si="74"/>
        <v>-17</v>
      </c>
      <c r="AK75" s="6">
        <f t="shared" si="74"/>
        <v>-18</v>
      </c>
      <c r="AL75" s="6">
        <f t="shared" si="74"/>
        <v>-19</v>
      </c>
      <c r="AM75" s="6">
        <f t="shared" si="74"/>
        <v>-20</v>
      </c>
      <c r="AN75" s="6">
        <f t="shared" si="74"/>
        <v>-21</v>
      </c>
      <c r="AO75" s="6">
        <f t="shared" si="74"/>
        <v>-22</v>
      </c>
      <c r="AP75" s="6">
        <f t="shared" si="74"/>
        <v>-23</v>
      </c>
      <c r="AQ75" s="6">
        <f t="shared" si="74"/>
        <v>-24</v>
      </c>
      <c r="AR75" s="6">
        <f t="shared" si="74"/>
        <v>-25</v>
      </c>
      <c r="AS75" s="6">
        <f t="shared" si="74"/>
        <v>-26</v>
      </c>
      <c r="AT75" s="6">
        <f t="shared" si="74"/>
        <v>-27</v>
      </c>
      <c r="AU75" s="6">
        <f t="shared" si="74"/>
        <v>-28</v>
      </c>
      <c r="AV75" s="6">
        <f t="shared" si="74"/>
        <v>-29</v>
      </c>
      <c r="AW75" s="6">
        <f t="shared" si="74"/>
        <v>-30</v>
      </c>
      <c r="AX75" s="6">
        <f t="shared" ref="AX75:BO75" si="75">AX73-AX74</f>
        <v>-31</v>
      </c>
      <c r="AY75" s="6">
        <f t="shared" si="75"/>
        <v>-32</v>
      </c>
      <c r="AZ75" s="6">
        <f t="shared" si="75"/>
        <v>-33</v>
      </c>
      <c r="BA75" s="6">
        <f t="shared" si="75"/>
        <v>-34</v>
      </c>
      <c r="BB75" s="6">
        <f t="shared" si="75"/>
        <v>-35</v>
      </c>
      <c r="BC75" s="6">
        <f t="shared" si="75"/>
        <v>-36</v>
      </c>
      <c r="BD75" s="6">
        <f t="shared" si="75"/>
        <v>-37</v>
      </c>
      <c r="BE75" s="6">
        <f t="shared" si="75"/>
        <v>-38</v>
      </c>
      <c r="BF75" s="6">
        <f t="shared" si="75"/>
        <v>-39</v>
      </c>
      <c r="BG75" s="6">
        <f t="shared" si="75"/>
        <v>-40</v>
      </c>
      <c r="BH75" s="6">
        <f t="shared" si="75"/>
        <v>-41</v>
      </c>
      <c r="BI75" s="6">
        <f t="shared" si="75"/>
        <v>-42</v>
      </c>
      <c r="BJ75" s="6">
        <f t="shared" si="75"/>
        <v>-43</v>
      </c>
      <c r="BK75" s="6">
        <f t="shared" si="75"/>
        <v>-44</v>
      </c>
      <c r="BL75" s="6">
        <f t="shared" si="75"/>
        <v>-45</v>
      </c>
      <c r="BM75" s="6">
        <f t="shared" si="75"/>
        <v>-46</v>
      </c>
      <c r="BN75" s="6">
        <f t="shared" si="75"/>
        <v>-47</v>
      </c>
      <c r="BO75" s="6">
        <f t="shared" si="75"/>
        <v>-48</v>
      </c>
      <c r="BQ75" s="6" t="s">
        <v>21</v>
      </c>
    </row>
    <row r="76" spans="18:69" x14ac:dyDescent="0.35">
      <c r="R76" s="6">
        <f>IF(R75&gt;=0,COUNT($R75)+BP72,"")</f>
        <v>29</v>
      </c>
      <c r="S76" s="6">
        <f>IF(S75&gt;=0,COUNT($R75:S75)+$BP72,"")</f>
        <v>30</v>
      </c>
      <c r="T76" s="6" t="str">
        <f>IF(T75&gt;=0,COUNT($R75:T75)+$BP72,"")</f>
        <v/>
      </c>
      <c r="U76" s="6" t="str">
        <f>IF(U75&gt;=0,COUNT($R75:U75)+$BP72,"")</f>
        <v/>
      </c>
      <c r="V76" s="6" t="str">
        <f>IF(V75&gt;=0,COUNT($R75:V75)+$BP72,"")</f>
        <v/>
      </c>
      <c r="W76" s="6" t="str">
        <f>IF(W75&gt;=0,COUNT($R75:W75)+$BP72,"")</f>
        <v/>
      </c>
      <c r="X76" s="6" t="str">
        <f>IF(X75&gt;=0,COUNT($R75:X75)+$BP72,"")</f>
        <v/>
      </c>
      <c r="Y76" s="6" t="str">
        <f>IF(Y75&gt;=0,COUNT($R75:Y75)+$BP72,"")</f>
        <v/>
      </c>
      <c r="Z76" s="6" t="str">
        <f>IF(Z75&gt;=0,COUNT($R75:Z75)+$BP72,"")</f>
        <v/>
      </c>
      <c r="AA76" s="6" t="str">
        <f>IF(AA75&gt;=0,COUNT($R75:AA75)+$BP72,"")</f>
        <v/>
      </c>
      <c r="AB76" s="6" t="str">
        <f>IF(AB75&gt;=0,COUNT($R75:AB75)+$BP72,"")</f>
        <v/>
      </c>
      <c r="AC76" s="6" t="str">
        <f>IF(AC75&gt;=0,COUNT($R75:AC75)+$BP72,"")</f>
        <v/>
      </c>
      <c r="AD76" s="6" t="str">
        <f>IF(AD75&gt;=0,COUNT($R75:AD75)+$BP72,"")</f>
        <v/>
      </c>
      <c r="AE76" s="6" t="str">
        <f>IF(AE75&gt;=0,COUNT($R75:AE75)+$BP72,"")</f>
        <v/>
      </c>
      <c r="AF76" s="6" t="str">
        <f>IF(AF75&gt;=0,COUNT($R75:AF75)+$BP72,"")</f>
        <v/>
      </c>
      <c r="AG76" s="6" t="str">
        <f>IF(AG75&gt;=0,COUNT($R75:AG75)+$BP72,"")</f>
        <v/>
      </c>
      <c r="AH76" s="6" t="str">
        <f>IF(AH75&gt;=0,COUNT($R75:AH75)+$BP72,"")</f>
        <v/>
      </c>
      <c r="AI76" s="6" t="str">
        <f>IF(AI75&gt;=0,COUNT($R75:AI75)+$BP72,"")</f>
        <v/>
      </c>
      <c r="AJ76" s="6" t="str">
        <f>IF(AJ75&gt;=0,COUNT($R75:AJ75)+$BP72,"")</f>
        <v/>
      </c>
      <c r="AK76" s="6" t="str">
        <f>IF(AK75&gt;=0,COUNT($R75:AK75)+$BP72,"")</f>
        <v/>
      </c>
      <c r="AL76" s="6" t="str">
        <f>IF(AL75&gt;=0,COUNT($R75:AL75)+$BP72,"")</f>
        <v/>
      </c>
      <c r="AM76" s="6" t="str">
        <f>IF(AM75&gt;=0,COUNT($R75:AM75)+$BP72,"")</f>
        <v/>
      </c>
      <c r="AN76" s="6" t="str">
        <f>IF(AN75&gt;=0,COUNT($R75:AN75)+$BP72,"")</f>
        <v/>
      </c>
      <c r="AO76" s="6" t="str">
        <f>IF(AO75&gt;=0,COUNT($R75:AO75)+$BP72,"")</f>
        <v/>
      </c>
      <c r="AP76" s="6" t="str">
        <f>IF(AP75&gt;=0,COUNT($R75:AP75)+$BP72,"")</f>
        <v/>
      </c>
      <c r="AQ76" s="6" t="str">
        <f>IF(AQ75&gt;=0,COUNT($R75:AQ75)+$BP72,"")</f>
        <v/>
      </c>
      <c r="AR76" s="6" t="str">
        <f>IF(AR75&gt;=0,COUNT($R75:AR75)+$BP72,"")</f>
        <v/>
      </c>
      <c r="AS76" s="6" t="str">
        <f>IF(AS75&gt;=0,COUNT($R75:AS75)+$BP72,"")</f>
        <v/>
      </c>
      <c r="AT76" s="6" t="str">
        <f>IF(AT75&gt;=0,COUNT($R75:AT75)+$BP72,"")</f>
        <v/>
      </c>
      <c r="AU76" s="6" t="str">
        <f>IF(AU75&gt;=0,COUNT($R75:AU75)+$BP72,"")</f>
        <v/>
      </c>
      <c r="AV76" s="6" t="str">
        <f>IF(AV75&gt;=0,COUNT($R75:AV75)+$BP72,"")</f>
        <v/>
      </c>
      <c r="AW76" s="6" t="str">
        <f>IF(AW75&gt;=0,COUNT($R75:AW75)+$BP72,"")</f>
        <v/>
      </c>
      <c r="AX76" s="6" t="str">
        <f>IF(AX75&gt;=0,COUNT($R75:AX75)+$BP72,"")</f>
        <v/>
      </c>
      <c r="AY76" s="6" t="str">
        <f>IF(AY75&gt;=0,COUNT($R75:AY75)+$BP72,"")</f>
        <v/>
      </c>
      <c r="AZ76" s="6" t="str">
        <f>IF(AZ75&gt;=0,COUNT($R75:AZ75)+$BP72,"")</f>
        <v/>
      </c>
      <c r="BA76" s="6" t="str">
        <f>IF(BA75&gt;=0,COUNT($R75:BA75)+$BP72,"")</f>
        <v/>
      </c>
      <c r="BB76" s="6" t="str">
        <f>IF(BB75&gt;=0,COUNT($R75:BB75)+$BP72,"")</f>
        <v/>
      </c>
      <c r="BC76" s="6" t="str">
        <f>IF(BC75&gt;=0,COUNT($R75:BC75)+$BP72,"")</f>
        <v/>
      </c>
      <c r="BD76" s="6" t="str">
        <f>IF(BD75&gt;=0,COUNT($R75:BD75)+$BP72,"")</f>
        <v/>
      </c>
      <c r="BE76" s="6" t="str">
        <f>IF(BE75&gt;=0,COUNT($R75:BE75)+$BP72,"")</f>
        <v/>
      </c>
      <c r="BF76" s="6" t="str">
        <f>IF(BF75&gt;=0,COUNT($R75:BF75)+$BP72,"")</f>
        <v/>
      </c>
      <c r="BG76" s="6" t="str">
        <f>IF(BG75&gt;=0,COUNT($R75:BG75)+$BP72,"")</f>
        <v/>
      </c>
      <c r="BH76" s="6" t="str">
        <f>IF(BH75&gt;=0,COUNT($R75:BH75)+$BP72,"")</f>
        <v/>
      </c>
      <c r="BI76" s="6" t="str">
        <f>IF(BI75&gt;=0,COUNT($R75:BI75)+$BP72,"")</f>
        <v/>
      </c>
      <c r="BJ76" s="6" t="str">
        <f>IF(BJ75&gt;=0,COUNT($R75:BJ75)+$BP72,"")</f>
        <v/>
      </c>
      <c r="BK76" s="6" t="str">
        <f>IF(BK75&gt;=0,COUNT($R75:BK75)+$BP72,"")</f>
        <v/>
      </c>
      <c r="BL76" s="6" t="str">
        <f>IF(BL75&gt;=0,COUNT($R75:BL75)+$BP72,"")</f>
        <v/>
      </c>
      <c r="BM76" s="6" t="str">
        <f>IF(BM75&gt;=0,COUNT($R75:BM75)+$BP72,"")</f>
        <v/>
      </c>
      <c r="BN76" s="6" t="str">
        <f>IF(BN75&gt;=0,COUNT($R75:BN75)+$BP72,"")</f>
        <v/>
      </c>
      <c r="BO76" s="6" t="str">
        <f>IF(BO75&gt;=0,COUNT($R75:BO75)+$BP72,"")</f>
        <v/>
      </c>
      <c r="BP76" s="6">
        <f>COUNT(R76:BO76)+BP72</f>
        <v>30</v>
      </c>
      <c r="BQ76" s="276" t="str">
        <f>R76&amp;BQ75&amp;S76&amp;BQ75&amp;T76&amp;BQ75&amp;U76&amp;BQ75&amp;V76&amp;BQ75&amp;W76&amp;BQ75&amp;X76&amp;BQ75&amp;Y76&amp;BQ75&amp;Z76&amp;BQ75&amp;AA76&amp;BQ75&amp;AB76&amp;BQ75&amp;AC76&amp;BQ75&amp;AD76&amp;BQ75&amp;AE76&amp;BQ75&amp;AF76&amp;BQ75&amp;AG76&amp;BQ75&amp;AH76&amp;BQ75&amp;AI76&amp;BQ75&amp;AJ76&amp;BQ75&amp;AK76&amp;BQ75&amp;AL76&amp;BQ75&amp;AM76&amp;BQ75&amp;AN76&amp;BQ75&amp;AO76&amp;BQ75&amp;AP76&amp;BQ75&amp;AQ76&amp;BQ75&amp;AR76&amp;BQ75&amp;AS76&amp;BQ75&amp;AT76&amp;BQ75&amp;AU76&amp;BQ75&amp;AV76&amp;BQ75&amp;AW76&amp;BQ75&amp;AX76&amp;BQ75&amp;AY76&amp;BQ75&amp;AZ76&amp;BQ75&amp;BA76&amp;BQ75&amp;BB76&amp;BQ75&amp;BC76&amp;BQ75&amp;BD76&amp;BQ75&amp;BE76&amp;BQ75&amp;BF76&amp;BQ75&amp;BG76&amp;BQ75&amp;BH76&amp;BQ75&amp;BI76&amp;BQ75&amp;BJ76&amp;BQ75&amp;BK76&amp;BQ75&amp;BL76&amp;BQ75&amp;BM76&amp;BQ75&amp;BN76&amp;BQ75&amp;BO76</f>
        <v xml:space="preserve">29  30                                                                                                </v>
      </c>
    </row>
    <row r="77" spans="18:69" x14ac:dyDescent="0.35">
      <c r="R77" s="275">
        <f>IF('Print-TOS'!AU16="W",'Encode Data'!J13,IF('Print-TOS'!AU16="X",'Encode Data'!F16,'Encode Data'!F25))</f>
        <v>1</v>
      </c>
      <c r="S77" s="6">
        <f t="shared" ref="S77:AX77" si="76">R77</f>
        <v>1</v>
      </c>
      <c r="T77" s="6">
        <f t="shared" si="76"/>
        <v>1</v>
      </c>
      <c r="U77" s="6">
        <f t="shared" si="76"/>
        <v>1</v>
      </c>
      <c r="V77" s="6">
        <f t="shared" si="76"/>
        <v>1</v>
      </c>
      <c r="W77" s="6">
        <f t="shared" si="76"/>
        <v>1</v>
      </c>
      <c r="X77" s="6">
        <f t="shared" si="76"/>
        <v>1</v>
      </c>
      <c r="Y77" s="6">
        <f t="shared" si="76"/>
        <v>1</v>
      </c>
      <c r="Z77" s="6">
        <f t="shared" si="76"/>
        <v>1</v>
      </c>
      <c r="AA77" s="6">
        <f t="shared" si="76"/>
        <v>1</v>
      </c>
      <c r="AB77" s="6">
        <f t="shared" si="76"/>
        <v>1</v>
      </c>
      <c r="AC77" s="6">
        <f t="shared" si="76"/>
        <v>1</v>
      </c>
      <c r="AD77" s="6">
        <f t="shared" si="76"/>
        <v>1</v>
      </c>
      <c r="AE77" s="6">
        <f t="shared" si="76"/>
        <v>1</v>
      </c>
      <c r="AF77" s="6">
        <f t="shared" si="76"/>
        <v>1</v>
      </c>
      <c r="AG77" s="6">
        <f t="shared" si="76"/>
        <v>1</v>
      </c>
      <c r="AH77" s="6">
        <f t="shared" si="76"/>
        <v>1</v>
      </c>
      <c r="AI77" s="6">
        <f t="shared" si="76"/>
        <v>1</v>
      </c>
      <c r="AJ77" s="6">
        <f t="shared" si="76"/>
        <v>1</v>
      </c>
      <c r="AK77" s="6">
        <f t="shared" si="76"/>
        <v>1</v>
      </c>
      <c r="AL77" s="6">
        <f t="shared" si="76"/>
        <v>1</v>
      </c>
      <c r="AM77" s="6">
        <f t="shared" si="76"/>
        <v>1</v>
      </c>
      <c r="AN77" s="6">
        <f t="shared" si="76"/>
        <v>1</v>
      </c>
      <c r="AO77" s="6">
        <f t="shared" si="76"/>
        <v>1</v>
      </c>
      <c r="AP77" s="6">
        <f t="shared" si="76"/>
        <v>1</v>
      </c>
      <c r="AQ77" s="6">
        <f t="shared" si="76"/>
        <v>1</v>
      </c>
      <c r="AR77" s="6">
        <f t="shared" si="76"/>
        <v>1</v>
      </c>
      <c r="AS77" s="6">
        <f t="shared" si="76"/>
        <v>1</v>
      </c>
      <c r="AT77" s="6">
        <f t="shared" si="76"/>
        <v>1</v>
      </c>
      <c r="AU77" s="6">
        <f t="shared" si="76"/>
        <v>1</v>
      </c>
      <c r="AV77" s="6">
        <f t="shared" si="76"/>
        <v>1</v>
      </c>
      <c r="AW77" s="6">
        <f t="shared" si="76"/>
        <v>1</v>
      </c>
      <c r="AX77" s="6">
        <f t="shared" si="76"/>
        <v>1</v>
      </c>
      <c r="AY77" s="6">
        <f t="shared" ref="AY77:BO77" si="77">AX77</f>
        <v>1</v>
      </c>
      <c r="AZ77" s="6">
        <f t="shared" si="77"/>
        <v>1</v>
      </c>
      <c r="BA77" s="6">
        <f t="shared" si="77"/>
        <v>1</v>
      </c>
      <c r="BB77" s="6">
        <f t="shared" si="77"/>
        <v>1</v>
      </c>
      <c r="BC77" s="6">
        <f t="shared" si="77"/>
        <v>1</v>
      </c>
      <c r="BD77" s="6">
        <f t="shared" si="77"/>
        <v>1</v>
      </c>
      <c r="BE77" s="6">
        <f t="shared" si="77"/>
        <v>1</v>
      </c>
      <c r="BF77" s="6">
        <f t="shared" si="77"/>
        <v>1</v>
      </c>
      <c r="BG77" s="6">
        <f t="shared" si="77"/>
        <v>1</v>
      </c>
      <c r="BH77" s="6">
        <f t="shared" si="77"/>
        <v>1</v>
      </c>
      <c r="BI77" s="6">
        <f t="shared" si="77"/>
        <v>1</v>
      </c>
      <c r="BJ77" s="6">
        <f t="shared" si="77"/>
        <v>1</v>
      </c>
      <c r="BK77" s="6">
        <f t="shared" si="77"/>
        <v>1</v>
      </c>
      <c r="BL77" s="6">
        <f t="shared" si="77"/>
        <v>1</v>
      </c>
      <c r="BM77" s="6">
        <f t="shared" si="77"/>
        <v>1</v>
      </c>
      <c r="BN77" s="6">
        <f t="shared" si="77"/>
        <v>1</v>
      </c>
      <c r="BO77" s="6">
        <f t="shared" si="77"/>
        <v>1</v>
      </c>
    </row>
    <row r="78" spans="18:69" x14ac:dyDescent="0.35">
      <c r="R78" s="6">
        <v>1</v>
      </c>
      <c r="S78" s="6">
        <v>2</v>
      </c>
      <c r="T78" s="6">
        <v>3</v>
      </c>
      <c r="U78" s="6">
        <v>4</v>
      </c>
      <c r="V78" s="6">
        <v>5</v>
      </c>
      <c r="W78" s="6">
        <v>6</v>
      </c>
      <c r="X78" s="6">
        <v>7</v>
      </c>
      <c r="Y78" s="6">
        <v>8</v>
      </c>
      <c r="Z78" s="6">
        <v>9</v>
      </c>
      <c r="AA78" s="6">
        <v>10</v>
      </c>
      <c r="AB78" s="6">
        <v>11</v>
      </c>
      <c r="AC78" s="6">
        <v>12</v>
      </c>
      <c r="AD78" s="6">
        <v>13</v>
      </c>
      <c r="AE78" s="6">
        <v>14</v>
      </c>
      <c r="AF78" s="6">
        <v>15</v>
      </c>
      <c r="AG78" s="6">
        <v>16</v>
      </c>
      <c r="AH78" s="6">
        <v>17</v>
      </c>
      <c r="AI78" s="6">
        <v>18</v>
      </c>
      <c r="AJ78" s="6">
        <v>19</v>
      </c>
      <c r="AK78" s="6">
        <v>20</v>
      </c>
      <c r="AL78" s="6">
        <v>21</v>
      </c>
      <c r="AM78" s="6">
        <v>22</v>
      </c>
      <c r="AN78" s="6">
        <v>23</v>
      </c>
      <c r="AO78" s="6">
        <v>24</v>
      </c>
      <c r="AP78" s="6">
        <v>25</v>
      </c>
      <c r="AQ78" s="6">
        <v>26</v>
      </c>
      <c r="AR78" s="6">
        <v>27</v>
      </c>
      <c r="AS78" s="6">
        <v>28</v>
      </c>
      <c r="AT78" s="6">
        <v>29</v>
      </c>
      <c r="AU78" s="6">
        <v>30</v>
      </c>
      <c r="AV78" s="6">
        <v>31</v>
      </c>
      <c r="AW78" s="6">
        <v>32</v>
      </c>
      <c r="AX78" s="6">
        <v>33</v>
      </c>
      <c r="AY78" s="6">
        <v>34</v>
      </c>
      <c r="AZ78" s="6">
        <v>35</v>
      </c>
      <c r="BA78" s="6">
        <v>36</v>
      </c>
      <c r="BB78" s="6">
        <v>37</v>
      </c>
      <c r="BC78" s="6">
        <v>38</v>
      </c>
      <c r="BD78" s="6">
        <v>39</v>
      </c>
      <c r="BE78" s="6">
        <v>40</v>
      </c>
      <c r="BF78" s="6">
        <v>41</v>
      </c>
      <c r="BG78" s="6">
        <v>42</v>
      </c>
      <c r="BH78" s="6">
        <v>43</v>
      </c>
      <c r="BI78" s="6">
        <v>44</v>
      </c>
      <c r="BJ78" s="6">
        <v>45</v>
      </c>
      <c r="BK78" s="6">
        <v>46</v>
      </c>
      <c r="BL78" s="6">
        <v>47</v>
      </c>
      <c r="BM78" s="6">
        <v>48</v>
      </c>
      <c r="BN78" s="6">
        <v>49</v>
      </c>
      <c r="BO78" s="6">
        <v>50</v>
      </c>
    </row>
    <row r="79" spans="18:69" x14ac:dyDescent="0.35">
      <c r="R79" s="6">
        <f t="shared" ref="R79:AW79" si="78">R77-R78</f>
        <v>0</v>
      </c>
      <c r="S79" s="6">
        <f t="shared" si="78"/>
        <v>-1</v>
      </c>
      <c r="T79" s="6">
        <f t="shared" si="78"/>
        <v>-2</v>
      </c>
      <c r="U79" s="6">
        <f t="shared" si="78"/>
        <v>-3</v>
      </c>
      <c r="V79" s="6">
        <f t="shared" si="78"/>
        <v>-4</v>
      </c>
      <c r="W79" s="6">
        <f t="shared" si="78"/>
        <v>-5</v>
      </c>
      <c r="X79" s="6">
        <f t="shared" si="78"/>
        <v>-6</v>
      </c>
      <c r="Y79" s="6">
        <f t="shared" si="78"/>
        <v>-7</v>
      </c>
      <c r="Z79" s="6">
        <f t="shared" si="78"/>
        <v>-8</v>
      </c>
      <c r="AA79" s="6">
        <f t="shared" si="78"/>
        <v>-9</v>
      </c>
      <c r="AB79" s="6">
        <f t="shared" si="78"/>
        <v>-10</v>
      </c>
      <c r="AC79" s="6">
        <f t="shared" si="78"/>
        <v>-11</v>
      </c>
      <c r="AD79" s="6">
        <f t="shared" si="78"/>
        <v>-12</v>
      </c>
      <c r="AE79" s="6">
        <f t="shared" si="78"/>
        <v>-13</v>
      </c>
      <c r="AF79" s="6">
        <f t="shared" si="78"/>
        <v>-14</v>
      </c>
      <c r="AG79" s="6">
        <f t="shared" si="78"/>
        <v>-15</v>
      </c>
      <c r="AH79" s="6">
        <f t="shared" si="78"/>
        <v>-16</v>
      </c>
      <c r="AI79" s="6">
        <f t="shared" si="78"/>
        <v>-17</v>
      </c>
      <c r="AJ79" s="6">
        <f t="shared" si="78"/>
        <v>-18</v>
      </c>
      <c r="AK79" s="6">
        <f t="shared" si="78"/>
        <v>-19</v>
      </c>
      <c r="AL79" s="6">
        <f t="shared" si="78"/>
        <v>-20</v>
      </c>
      <c r="AM79" s="6">
        <f t="shared" si="78"/>
        <v>-21</v>
      </c>
      <c r="AN79" s="6">
        <f t="shared" si="78"/>
        <v>-22</v>
      </c>
      <c r="AO79" s="6">
        <f t="shared" si="78"/>
        <v>-23</v>
      </c>
      <c r="AP79" s="6">
        <f t="shared" si="78"/>
        <v>-24</v>
      </c>
      <c r="AQ79" s="6">
        <f t="shared" si="78"/>
        <v>-25</v>
      </c>
      <c r="AR79" s="6">
        <f t="shared" si="78"/>
        <v>-26</v>
      </c>
      <c r="AS79" s="6">
        <f t="shared" si="78"/>
        <v>-27</v>
      </c>
      <c r="AT79" s="6">
        <f t="shared" si="78"/>
        <v>-28</v>
      </c>
      <c r="AU79" s="6">
        <f t="shared" si="78"/>
        <v>-29</v>
      </c>
      <c r="AV79" s="6">
        <f t="shared" si="78"/>
        <v>-30</v>
      </c>
      <c r="AW79" s="6">
        <f t="shared" si="78"/>
        <v>-31</v>
      </c>
      <c r="AX79" s="6">
        <f t="shared" ref="AX79:BO79" si="79">AX77-AX78</f>
        <v>-32</v>
      </c>
      <c r="AY79" s="6">
        <f t="shared" si="79"/>
        <v>-33</v>
      </c>
      <c r="AZ79" s="6">
        <f t="shared" si="79"/>
        <v>-34</v>
      </c>
      <c r="BA79" s="6">
        <f t="shared" si="79"/>
        <v>-35</v>
      </c>
      <c r="BB79" s="6">
        <f t="shared" si="79"/>
        <v>-36</v>
      </c>
      <c r="BC79" s="6">
        <f t="shared" si="79"/>
        <v>-37</v>
      </c>
      <c r="BD79" s="6">
        <f t="shared" si="79"/>
        <v>-38</v>
      </c>
      <c r="BE79" s="6">
        <f t="shared" si="79"/>
        <v>-39</v>
      </c>
      <c r="BF79" s="6">
        <f t="shared" si="79"/>
        <v>-40</v>
      </c>
      <c r="BG79" s="6">
        <f t="shared" si="79"/>
        <v>-41</v>
      </c>
      <c r="BH79" s="6">
        <f t="shared" si="79"/>
        <v>-42</v>
      </c>
      <c r="BI79" s="6">
        <f t="shared" si="79"/>
        <v>-43</v>
      </c>
      <c r="BJ79" s="6">
        <f t="shared" si="79"/>
        <v>-44</v>
      </c>
      <c r="BK79" s="6">
        <f t="shared" si="79"/>
        <v>-45</v>
      </c>
      <c r="BL79" s="6">
        <f t="shared" si="79"/>
        <v>-46</v>
      </c>
      <c r="BM79" s="6">
        <f t="shared" si="79"/>
        <v>-47</v>
      </c>
      <c r="BN79" s="6">
        <f t="shared" si="79"/>
        <v>-48</v>
      </c>
      <c r="BO79" s="6">
        <f t="shared" si="79"/>
        <v>-49</v>
      </c>
      <c r="BQ79" s="6" t="s">
        <v>21</v>
      </c>
    </row>
    <row r="80" spans="18:69" x14ac:dyDescent="0.35">
      <c r="R80" s="6">
        <f>IF(R79&gt;=0,COUNT($R79)+BP76,"")</f>
        <v>31</v>
      </c>
      <c r="S80" s="6" t="str">
        <f>IF(S79&gt;=0,COUNT($R79:S79)+$BP76,"")</f>
        <v/>
      </c>
      <c r="T80" s="6" t="str">
        <f>IF(T79&gt;=0,COUNT($R79:T79)+$BP76,"")</f>
        <v/>
      </c>
      <c r="U80" s="6" t="str">
        <f>IF(U79&gt;=0,COUNT($R79:U79)+$BP76,"")</f>
        <v/>
      </c>
      <c r="V80" s="6" t="str">
        <f>IF(V79&gt;=0,COUNT($R79:V79)+$BP76,"")</f>
        <v/>
      </c>
      <c r="W80" s="6" t="str">
        <f>IF(W79&gt;=0,COUNT($R79:W79)+$BP76,"")</f>
        <v/>
      </c>
      <c r="X80" s="6" t="str">
        <f>IF(X79&gt;=0,COUNT($R79:X79)+$BP76,"")</f>
        <v/>
      </c>
      <c r="Y80" s="6" t="str">
        <f>IF(Y79&gt;=0,COUNT($R79:Y79)+$BP76,"")</f>
        <v/>
      </c>
      <c r="Z80" s="6" t="str">
        <f>IF(Z79&gt;=0,COUNT($R79:Z79)+$BP76,"")</f>
        <v/>
      </c>
      <c r="AA80" s="6" t="str">
        <f>IF(AA79&gt;=0,COUNT($R79:AA79)+$BP76,"")</f>
        <v/>
      </c>
      <c r="AB80" s="6" t="str">
        <f>IF(AB79&gt;=0,COUNT($R79:AB79)+$BP76,"")</f>
        <v/>
      </c>
      <c r="AC80" s="6" t="str">
        <f>IF(AC79&gt;=0,COUNT($R79:AC79)+$BP76,"")</f>
        <v/>
      </c>
      <c r="AD80" s="6" t="str">
        <f>IF(AD79&gt;=0,COUNT($R79:AD79)+$BP76,"")</f>
        <v/>
      </c>
      <c r="AE80" s="6" t="str">
        <f>IF(AE79&gt;=0,COUNT($R79:AE79)+$BP76,"")</f>
        <v/>
      </c>
      <c r="AF80" s="6" t="str">
        <f>IF(AF79&gt;=0,COUNT($R79:AF79)+$BP76,"")</f>
        <v/>
      </c>
      <c r="AG80" s="6" t="str">
        <f>IF(AG79&gt;=0,COUNT($R79:AG79)+$BP76,"")</f>
        <v/>
      </c>
      <c r="AH80" s="6" t="str">
        <f>IF(AH79&gt;=0,COUNT($R79:AH79)+$BP76,"")</f>
        <v/>
      </c>
      <c r="AI80" s="6" t="str">
        <f>IF(AI79&gt;=0,COUNT($R79:AI79)+$BP76,"")</f>
        <v/>
      </c>
      <c r="AJ80" s="6" t="str">
        <f>IF(AJ79&gt;=0,COUNT($R79:AJ79)+$BP76,"")</f>
        <v/>
      </c>
      <c r="AK80" s="6" t="str">
        <f>IF(AK79&gt;=0,COUNT($R79:AK79)+$BP76,"")</f>
        <v/>
      </c>
      <c r="AL80" s="6" t="str">
        <f>IF(AL79&gt;=0,COUNT($R79:AL79)+$BP76,"")</f>
        <v/>
      </c>
      <c r="AM80" s="6" t="str">
        <f>IF(AM79&gt;=0,COUNT($R79:AM79)+$BP76,"")</f>
        <v/>
      </c>
      <c r="AN80" s="6" t="str">
        <f>IF(AN79&gt;=0,COUNT($R79:AN79)+$BP76,"")</f>
        <v/>
      </c>
      <c r="AO80" s="6" t="str">
        <f>IF(AO79&gt;=0,COUNT($R79:AO79)+$BP76,"")</f>
        <v/>
      </c>
      <c r="AP80" s="6" t="str">
        <f>IF(AP79&gt;=0,COUNT($R79:AP79)+$BP76,"")</f>
        <v/>
      </c>
      <c r="AQ80" s="6" t="str">
        <f>IF(AQ79&gt;=0,COUNT($R79:AQ79)+$BP76,"")</f>
        <v/>
      </c>
      <c r="AR80" s="6" t="str">
        <f>IF(AR79&gt;=0,COUNT($R79:AR79)+$BP76,"")</f>
        <v/>
      </c>
      <c r="AS80" s="6" t="str">
        <f>IF(AS79&gt;=0,COUNT($R79:AS79)+$BP76,"")</f>
        <v/>
      </c>
      <c r="AT80" s="6" t="str">
        <f>IF(AT79&gt;=0,COUNT($R79:AT79)+$BP76,"")</f>
        <v/>
      </c>
      <c r="AU80" s="6" t="str">
        <f>IF(AU79&gt;=0,COUNT($R79:AU79)+$BP76,"")</f>
        <v/>
      </c>
      <c r="AV80" s="6" t="str">
        <f>IF(AV79&gt;=0,COUNT($R79:AV79)+$BP76,"")</f>
        <v/>
      </c>
      <c r="AW80" s="6" t="str">
        <f>IF(AW79&gt;=0,COUNT($R79:AW79)+$BP76,"")</f>
        <v/>
      </c>
      <c r="AX80" s="6" t="str">
        <f>IF(AX79&gt;=0,COUNT($R79:AX79)+$BP76,"")</f>
        <v/>
      </c>
      <c r="AY80" s="6" t="str">
        <f>IF(AY79&gt;=0,COUNT($R79:AY79)+$BP76,"")</f>
        <v/>
      </c>
      <c r="AZ80" s="6" t="str">
        <f>IF(AZ79&gt;=0,COUNT($R79:AZ79)+$BP76,"")</f>
        <v/>
      </c>
      <c r="BA80" s="6" t="str">
        <f>IF(BA79&gt;=0,COUNT($R79:BA79)+$BP76,"")</f>
        <v/>
      </c>
      <c r="BB80" s="6" t="str">
        <f>IF(BB79&gt;=0,COUNT($R79:BB79)+$BP76,"")</f>
        <v/>
      </c>
      <c r="BC80" s="6" t="str">
        <f>IF(BC79&gt;=0,COUNT($R79:BC79)+$BP76,"")</f>
        <v/>
      </c>
      <c r="BD80" s="6" t="str">
        <f>IF(BD79&gt;=0,COUNT($R79:BD79)+$BP76,"")</f>
        <v/>
      </c>
      <c r="BE80" s="6" t="str">
        <f>IF(BE79&gt;=0,COUNT($R79:BE79)+$BP76,"")</f>
        <v/>
      </c>
      <c r="BF80" s="6" t="str">
        <f>IF(BF79&gt;=0,COUNT($R79:BF79)+$BP76,"")</f>
        <v/>
      </c>
      <c r="BG80" s="6" t="str">
        <f>IF(BG79&gt;=0,COUNT($R79:BG79)+$BP76,"")</f>
        <v/>
      </c>
      <c r="BH80" s="6" t="str">
        <f>IF(BH79&gt;=0,COUNT($R79:BH79)+$BP76,"")</f>
        <v/>
      </c>
      <c r="BI80" s="6" t="str">
        <f>IF(BI79&gt;=0,COUNT($R79:BI79)+$BP76,"")</f>
        <v/>
      </c>
      <c r="BJ80" s="6" t="str">
        <f>IF(BJ79&gt;=0,COUNT($R79:BJ79)+$BP76,"")</f>
        <v/>
      </c>
      <c r="BK80" s="6" t="str">
        <f>IF(BK79&gt;=0,COUNT($R79:BK79)+$BP76,"")</f>
        <v/>
      </c>
      <c r="BL80" s="6" t="str">
        <f>IF(BL79&gt;=0,COUNT($R79:BL79)+$BP76,"")</f>
        <v/>
      </c>
      <c r="BM80" s="6" t="str">
        <f>IF(BM79&gt;=0,COUNT($R79:BM79)+$BP76,"")</f>
        <v/>
      </c>
      <c r="BN80" s="6" t="str">
        <f>IF(BN79&gt;=0,COUNT($R79:BN79)+$BP76,"")</f>
        <v/>
      </c>
      <c r="BO80" s="6" t="str">
        <f>IF(BO79&gt;=0,COUNT($R79:BO79)+$BP76,"")</f>
        <v/>
      </c>
      <c r="BP80" s="6">
        <f>COUNT(R80:BO80)+BP76</f>
        <v>31</v>
      </c>
      <c r="BQ80" s="276" t="str">
        <f>R80&amp;BQ79&amp;S80&amp;BQ79&amp;T80&amp;BQ79&amp;U80&amp;BQ79&amp;V80&amp;BQ79&amp;W80&amp;BQ79&amp;X80&amp;BQ79&amp;Y80&amp;BQ79&amp;Z80&amp;BQ79&amp;AA80&amp;BQ79&amp;AB80&amp;BQ79&amp;AC80&amp;BQ79&amp;AD80&amp;BQ79&amp;AE80&amp;BQ79&amp;AF80&amp;BQ79&amp;AG80&amp;BQ79&amp;AH80&amp;BQ79&amp;AI80&amp;BQ79&amp;AJ80&amp;BQ79&amp;AK80&amp;BQ79&amp;AL80&amp;BQ79&amp;AM80&amp;BQ79&amp;AN80&amp;BQ79&amp;AO80&amp;BQ79&amp;AP80&amp;BQ79&amp;AQ80&amp;BQ79&amp;AR80&amp;BQ79&amp;AS80&amp;BQ79&amp;AT80&amp;BQ79&amp;AU80&amp;BQ79&amp;AV80&amp;BQ79&amp;AW80&amp;BQ79&amp;AX80&amp;BQ79&amp;AY80&amp;BQ79&amp;AZ80&amp;BQ79&amp;BA80&amp;BQ79&amp;BB80&amp;BQ79&amp;BC80&amp;BQ79&amp;BD80&amp;BQ79&amp;BE80&amp;BQ79&amp;BF80&amp;BQ79&amp;BG80&amp;BQ79&amp;BH80&amp;BQ79&amp;BI80&amp;BQ79&amp;BJ80&amp;BQ79&amp;BK80&amp;BQ79&amp;BL80&amp;BQ79&amp;BM80&amp;BQ79&amp;BN80&amp;BQ79&amp;BO80</f>
        <v xml:space="preserve">31                                                                                                  </v>
      </c>
    </row>
    <row r="81" spans="18:69" x14ac:dyDescent="0.35">
      <c r="R81" s="275">
        <f>IF('Print-TOS'!AU16="W",'Encode Data'!F16,IF('Print-TOS'!AU16="X",'Encode Data'!G16,'Encode Data'!F28))</f>
        <v>3</v>
      </c>
      <c r="S81" s="6">
        <f t="shared" ref="S81:AX81" si="80">R81</f>
        <v>3</v>
      </c>
      <c r="T81" s="6">
        <f t="shared" si="80"/>
        <v>3</v>
      </c>
      <c r="U81" s="6">
        <f t="shared" si="80"/>
        <v>3</v>
      </c>
      <c r="V81" s="6">
        <f t="shared" si="80"/>
        <v>3</v>
      </c>
      <c r="W81" s="6">
        <f t="shared" si="80"/>
        <v>3</v>
      </c>
      <c r="X81" s="6">
        <f t="shared" si="80"/>
        <v>3</v>
      </c>
      <c r="Y81" s="6">
        <f t="shared" si="80"/>
        <v>3</v>
      </c>
      <c r="Z81" s="6">
        <f t="shared" si="80"/>
        <v>3</v>
      </c>
      <c r="AA81" s="6">
        <f t="shared" si="80"/>
        <v>3</v>
      </c>
      <c r="AB81" s="6">
        <f t="shared" si="80"/>
        <v>3</v>
      </c>
      <c r="AC81" s="6">
        <f t="shared" si="80"/>
        <v>3</v>
      </c>
      <c r="AD81" s="6">
        <f t="shared" si="80"/>
        <v>3</v>
      </c>
      <c r="AE81" s="6">
        <f t="shared" si="80"/>
        <v>3</v>
      </c>
      <c r="AF81" s="6">
        <f t="shared" si="80"/>
        <v>3</v>
      </c>
      <c r="AG81" s="6">
        <f t="shared" si="80"/>
        <v>3</v>
      </c>
      <c r="AH81" s="6">
        <f t="shared" si="80"/>
        <v>3</v>
      </c>
      <c r="AI81" s="6">
        <f t="shared" si="80"/>
        <v>3</v>
      </c>
      <c r="AJ81" s="6">
        <f t="shared" si="80"/>
        <v>3</v>
      </c>
      <c r="AK81" s="6">
        <f t="shared" si="80"/>
        <v>3</v>
      </c>
      <c r="AL81" s="6">
        <f t="shared" si="80"/>
        <v>3</v>
      </c>
      <c r="AM81" s="6">
        <f t="shared" si="80"/>
        <v>3</v>
      </c>
      <c r="AN81" s="6">
        <f t="shared" si="80"/>
        <v>3</v>
      </c>
      <c r="AO81" s="6">
        <f t="shared" si="80"/>
        <v>3</v>
      </c>
      <c r="AP81" s="6">
        <f t="shared" si="80"/>
        <v>3</v>
      </c>
      <c r="AQ81" s="6">
        <f t="shared" si="80"/>
        <v>3</v>
      </c>
      <c r="AR81" s="6">
        <f t="shared" si="80"/>
        <v>3</v>
      </c>
      <c r="AS81" s="6">
        <f t="shared" si="80"/>
        <v>3</v>
      </c>
      <c r="AT81" s="6">
        <f t="shared" si="80"/>
        <v>3</v>
      </c>
      <c r="AU81" s="6">
        <f t="shared" si="80"/>
        <v>3</v>
      </c>
      <c r="AV81" s="6">
        <f t="shared" si="80"/>
        <v>3</v>
      </c>
      <c r="AW81" s="6">
        <f t="shared" si="80"/>
        <v>3</v>
      </c>
      <c r="AX81" s="6">
        <f t="shared" si="80"/>
        <v>3</v>
      </c>
      <c r="AY81" s="6">
        <f t="shared" ref="AY81:BO81" si="81">AX81</f>
        <v>3</v>
      </c>
      <c r="AZ81" s="6">
        <f t="shared" si="81"/>
        <v>3</v>
      </c>
      <c r="BA81" s="6">
        <f t="shared" si="81"/>
        <v>3</v>
      </c>
      <c r="BB81" s="6">
        <f t="shared" si="81"/>
        <v>3</v>
      </c>
      <c r="BC81" s="6">
        <f t="shared" si="81"/>
        <v>3</v>
      </c>
      <c r="BD81" s="6">
        <f t="shared" si="81"/>
        <v>3</v>
      </c>
      <c r="BE81" s="6">
        <f t="shared" si="81"/>
        <v>3</v>
      </c>
      <c r="BF81" s="6">
        <f t="shared" si="81"/>
        <v>3</v>
      </c>
      <c r="BG81" s="6">
        <f t="shared" si="81"/>
        <v>3</v>
      </c>
      <c r="BH81" s="6">
        <f t="shared" si="81"/>
        <v>3</v>
      </c>
      <c r="BI81" s="6">
        <f t="shared" si="81"/>
        <v>3</v>
      </c>
      <c r="BJ81" s="6">
        <f t="shared" si="81"/>
        <v>3</v>
      </c>
      <c r="BK81" s="6">
        <f t="shared" si="81"/>
        <v>3</v>
      </c>
      <c r="BL81" s="6">
        <f t="shared" si="81"/>
        <v>3</v>
      </c>
      <c r="BM81" s="6">
        <f t="shared" si="81"/>
        <v>3</v>
      </c>
      <c r="BN81" s="6">
        <f t="shared" si="81"/>
        <v>3</v>
      </c>
      <c r="BO81" s="6">
        <f t="shared" si="81"/>
        <v>3</v>
      </c>
    </row>
    <row r="82" spans="18:69" x14ac:dyDescent="0.35">
      <c r="R82" s="6">
        <v>1</v>
      </c>
      <c r="S82" s="6">
        <v>2</v>
      </c>
      <c r="T82" s="6">
        <v>3</v>
      </c>
      <c r="U82" s="6">
        <v>4</v>
      </c>
      <c r="V82" s="6">
        <v>5</v>
      </c>
      <c r="W82" s="6">
        <v>6</v>
      </c>
      <c r="X82" s="6">
        <v>7</v>
      </c>
      <c r="Y82" s="6">
        <v>8</v>
      </c>
      <c r="Z82" s="6">
        <v>9</v>
      </c>
      <c r="AA82" s="6">
        <v>10</v>
      </c>
      <c r="AB82" s="6">
        <v>11</v>
      </c>
      <c r="AC82" s="6">
        <v>12</v>
      </c>
      <c r="AD82" s="6">
        <v>13</v>
      </c>
      <c r="AE82" s="6">
        <v>14</v>
      </c>
      <c r="AF82" s="6">
        <v>15</v>
      </c>
      <c r="AG82" s="6">
        <v>16</v>
      </c>
      <c r="AH82" s="6">
        <v>17</v>
      </c>
      <c r="AI82" s="6">
        <v>18</v>
      </c>
      <c r="AJ82" s="6">
        <v>19</v>
      </c>
      <c r="AK82" s="6">
        <v>20</v>
      </c>
      <c r="AL82" s="6">
        <v>21</v>
      </c>
      <c r="AM82" s="6">
        <v>22</v>
      </c>
      <c r="AN82" s="6">
        <v>23</v>
      </c>
      <c r="AO82" s="6">
        <v>24</v>
      </c>
      <c r="AP82" s="6">
        <v>25</v>
      </c>
      <c r="AQ82" s="6">
        <v>26</v>
      </c>
      <c r="AR82" s="6">
        <v>27</v>
      </c>
      <c r="AS82" s="6">
        <v>28</v>
      </c>
      <c r="AT82" s="6">
        <v>29</v>
      </c>
      <c r="AU82" s="6">
        <v>30</v>
      </c>
      <c r="AV82" s="6">
        <v>31</v>
      </c>
      <c r="AW82" s="6">
        <v>32</v>
      </c>
      <c r="AX82" s="6">
        <v>33</v>
      </c>
      <c r="AY82" s="6">
        <v>34</v>
      </c>
      <c r="AZ82" s="6">
        <v>35</v>
      </c>
      <c r="BA82" s="6">
        <v>36</v>
      </c>
      <c r="BB82" s="6">
        <v>37</v>
      </c>
      <c r="BC82" s="6">
        <v>38</v>
      </c>
      <c r="BD82" s="6">
        <v>39</v>
      </c>
      <c r="BE82" s="6">
        <v>40</v>
      </c>
      <c r="BF82" s="6">
        <v>41</v>
      </c>
      <c r="BG82" s="6">
        <v>42</v>
      </c>
      <c r="BH82" s="6">
        <v>43</v>
      </c>
      <c r="BI82" s="6">
        <v>44</v>
      </c>
      <c r="BJ82" s="6">
        <v>45</v>
      </c>
      <c r="BK82" s="6">
        <v>46</v>
      </c>
      <c r="BL82" s="6">
        <v>47</v>
      </c>
      <c r="BM82" s="6">
        <v>48</v>
      </c>
      <c r="BN82" s="6">
        <v>49</v>
      </c>
      <c r="BO82" s="6">
        <v>50</v>
      </c>
    </row>
    <row r="83" spans="18:69" x14ac:dyDescent="0.35">
      <c r="R83" s="6">
        <f t="shared" ref="R83:AW83" si="82">R81-R82</f>
        <v>2</v>
      </c>
      <c r="S83" s="6">
        <f t="shared" si="82"/>
        <v>1</v>
      </c>
      <c r="T83" s="6">
        <f t="shared" si="82"/>
        <v>0</v>
      </c>
      <c r="U83" s="6">
        <f t="shared" si="82"/>
        <v>-1</v>
      </c>
      <c r="V83" s="6">
        <f t="shared" si="82"/>
        <v>-2</v>
      </c>
      <c r="W83" s="6">
        <f t="shared" si="82"/>
        <v>-3</v>
      </c>
      <c r="X83" s="6">
        <f t="shared" si="82"/>
        <v>-4</v>
      </c>
      <c r="Y83" s="6">
        <f t="shared" si="82"/>
        <v>-5</v>
      </c>
      <c r="Z83" s="6">
        <f t="shared" si="82"/>
        <v>-6</v>
      </c>
      <c r="AA83" s="6">
        <f t="shared" si="82"/>
        <v>-7</v>
      </c>
      <c r="AB83" s="6">
        <f t="shared" si="82"/>
        <v>-8</v>
      </c>
      <c r="AC83" s="6">
        <f t="shared" si="82"/>
        <v>-9</v>
      </c>
      <c r="AD83" s="6">
        <f t="shared" si="82"/>
        <v>-10</v>
      </c>
      <c r="AE83" s="6">
        <f t="shared" si="82"/>
        <v>-11</v>
      </c>
      <c r="AF83" s="6">
        <f t="shared" si="82"/>
        <v>-12</v>
      </c>
      <c r="AG83" s="6">
        <f t="shared" si="82"/>
        <v>-13</v>
      </c>
      <c r="AH83" s="6">
        <f t="shared" si="82"/>
        <v>-14</v>
      </c>
      <c r="AI83" s="6">
        <f t="shared" si="82"/>
        <v>-15</v>
      </c>
      <c r="AJ83" s="6">
        <f t="shared" si="82"/>
        <v>-16</v>
      </c>
      <c r="AK83" s="6">
        <f t="shared" si="82"/>
        <v>-17</v>
      </c>
      <c r="AL83" s="6">
        <f t="shared" si="82"/>
        <v>-18</v>
      </c>
      <c r="AM83" s="6">
        <f t="shared" si="82"/>
        <v>-19</v>
      </c>
      <c r="AN83" s="6">
        <f t="shared" si="82"/>
        <v>-20</v>
      </c>
      <c r="AO83" s="6">
        <f t="shared" si="82"/>
        <v>-21</v>
      </c>
      <c r="AP83" s="6">
        <f t="shared" si="82"/>
        <v>-22</v>
      </c>
      <c r="AQ83" s="6">
        <f t="shared" si="82"/>
        <v>-23</v>
      </c>
      <c r="AR83" s="6">
        <f t="shared" si="82"/>
        <v>-24</v>
      </c>
      <c r="AS83" s="6">
        <f t="shared" si="82"/>
        <v>-25</v>
      </c>
      <c r="AT83" s="6">
        <f t="shared" si="82"/>
        <v>-26</v>
      </c>
      <c r="AU83" s="6">
        <f t="shared" si="82"/>
        <v>-27</v>
      </c>
      <c r="AV83" s="6">
        <f t="shared" si="82"/>
        <v>-28</v>
      </c>
      <c r="AW83" s="6">
        <f t="shared" si="82"/>
        <v>-29</v>
      </c>
      <c r="AX83" s="6">
        <f t="shared" ref="AX83:BO83" si="83">AX81-AX82</f>
        <v>-30</v>
      </c>
      <c r="AY83" s="6">
        <f t="shared" si="83"/>
        <v>-31</v>
      </c>
      <c r="AZ83" s="6">
        <f t="shared" si="83"/>
        <v>-32</v>
      </c>
      <c r="BA83" s="6">
        <f t="shared" si="83"/>
        <v>-33</v>
      </c>
      <c r="BB83" s="6">
        <f t="shared" si="83"/>
        <v>-34</v>
      </c>
      <c r="BC83" s="6">
        <f t="shared" si="83"/>
        <v>-35</v>
      </c>
      <c r="BD83" s="6">
        <f t="shared" si="83"/>
        <v>-36</v>
      </c>
      <c r="BE83" s="6">
        <f t="shared" si="83"/>
        <v>-37</v>
      </c>
      <c r="BF83" s="6">
        <f t="shared" si="83"/>
        <v>-38</v>
      </c>
      <c r="BG83" s="6">
        <f t="shared" si="83"/>
        <v>-39</v>
      </c>
      <c r="BH83" s="6">
        <f t="shared" si="83"/>
        <v>-40</v>
      </c>
      <c r="BI83" s="6">
        <f t="shared" si="83"/>
        <v>-41</v>
      </c>
      <c r="BJ83" s="6">
        <f t="shared" si="83"/>
        <v>-42</v>
      </c>
      <c r="BK83" s="6">
        <f t="shared" si="83"/>
        <v>-43</v>
      </c>
      <c r="BL83" s="6">
        <f t="shared" si="83"/>
        <v>-44</v>
      </c>
      <c r="BM83" s="6">
        <f t="shared" si="83"/>
        <v>-45</v>
      </c>
      <c r="BN83" s="6">
        <f t="shared" si="83"/>
        <v>-46</v>
      </c>
      <c r="BO83" s="6">
        <f t="shared" si="83"/>
        <v>-47</v>
      </c>
      <c r="BQ83" s="6" t="s">
        <v>21</v>
      </c>
    </row>
    <row r="84" spans="18:69" x14ac:dyDescent="0.35">
      <c r="R84" s="6">
        <f>IF(R83&gt;=0,COUNT($R83)+BP80,"")</f>
        <v>32</v>
      </c>
      <c r="S84" s="6">
        <f>IF(S83&gt;=0,COUNT($R83:S83)+$BP80,"")</f>
        <v>33</v>
      </c>
      <c r="T84" s="6">
        <f>IF(T83&gt;=0,COUNT($R83:T83)+$BP80,"")</f>
        <v>34</v>
      </c>
      <c r="U84" s="6" t="str">
        <f>IF(U83&gt;=0,COUNT($R83:U83)+$BP80,"")</f>
        <v/>
      </c>
      <c r="V84" s="6" t="str">
        <f>IF(V83&gt;=0,COUNT($R83:V83)+$BP80,"")</f>
        <v/>
      </c>
      <c r="W84" s="6" t="str">
        <f>IF(W83&gt;=0,COUNT($R83:W83)+$BP80,"")</f>
        <v/>
      </c>
      <c r="X84" s="6" t="str">
        <f>IF(X83&gt;=0,COUNT($R83:X83)+$BP80,"")</f>
        <v/>
      </c>
      <c r="Y84" s="6" t="str">
        <f>IF(Y83&gt;=0,COUNT($R83:Y83)+$BP80,"")</f>
        <v/>
      </c>
      <c r="Z84" s="6" t="str">
        <f>IF(Z83&gt;=0,COUNT($R83:Z83)+$BP80,"")</f>
        <v/>
      </c>
      <c r="AA84" s="6" t="str">
        <f>IF(AA83&gt;=0,COUNT($R83:AA83)+$BP80,"")</f>
        <v/>
      </c>
      <c r="AB84" s="6" t="str">
        <f>IF(AB83&gt;=0,COUNT($R83:AB83)+$BP80,"")</f>
        <v/>
      </c>
      <c r="AC84" s="6" t="str">
        <f>IF(AC83&gt;=0,COUNT($R83:AC83)+$BP80,"")</f>
        <v/>
      </c>
      <c r="AD84" s="6" t="str">
        <f>IF(AD83&gt;=0,COUNT($R83:AD83)+$BP80,"")</f>
        <v/>
      </c>
      <c r="AE84" s="6" t="str">
        <f>IF(AE83&gt;=0,COUNT($R83:AE83)+$BP80,"")</f>
        <v/>
      </c>
      <c r="AF84" s="6" t="str">
        <f>IF(AF83&gt;=0,COUNT($R83:AF83)+$BP80,"")</f>
        <v/>
      </c>
      <c r="AG84" s="6" t="str">
        <f>IF(AG83&gt;=0,COUNT($R83:AG83)+$BP80,"")</f>
        <v/>
      </c>
      <c r="AH84" s="6" t="str">
        <f>IF(AH83&gt;=0,COUNT($R83:AH83)+$BP80,"")</f>
        <v/>
      </c>
      <c r="AI84" s="6" t="str">
        <f>IF(AI83&gt;=0,COUNT($R83:AI83)+$BP80,"")</f>
        <v/>
      </c>
      <c r="AJ84" s="6" t="str">
        <f>IF(AJ83&gt;=0,COUNT($R83:AJ83)+$BP80,"")</f>
        <v/>
      </c>
      <c r="AK84" s="6" t="str">
        <f>IF(AK83&gt;=0,COUNT($R83:AK83)+$BP80,"")</f>
        <v/>
      </c>
      <c r="AL84" s="6" t="str">
        <f>IF(AL83&gt;=0,COUNT($R83:AL83)+$BP80,"")</f>
        <v/>
      </c>
      <c r="AM84" s="6" t="str">
        <f>IF(AM83&gt;=0,COUNT($R83:AM83)+$BP80,"")</f>
        <v/>
      </c>
      <c r="AN84" s="6" t="str">
        <f>IF(AN83&gt;=0,COUNT($R83:AN83)+$BP80,"")</f>
        <v/>
      </c>
      <c r="AO84" s="6" t="str">
        <f>IF(AO83&gt;=0,COUNT($R83:AO83)+$BP80,"")</f>
        <v/>
      </c>
      <c r="AP84" s="6" t="str">
        <f>IF(AP83&gt;=0,COUNT($R83:AP83)+$BP80,"")</f>
        <v/>
      </c>
      <c r="AQ84" s="6" t="str">
        <f>IF(AQ83&gt;=0,COUNT($R83:AQ83)+$BP80,"")</f>
        <v/>
      </c>
      <c r="AR84" s="6" t="str">
        <f>IF(AR83&gt;=0,COUNT($R83:AR83)+$BP80,"")</f>
        <v/>
      </c>
      <c r="AS84" s="6" t="str">
        <f>IF(AS83&gt;=0,COUNT($R83:AS83)+$BP80,"")</f>
        <v/>
      </c>
      <c r="AT84" s="6" t="str">
        <f>IF(AT83&gt;=0,COUNT($R83:AT83)+$BP80,"")</f>
        <v/>
      </c>
      <c r="AU84" s="6" t="str">
        <f>IF(AU83&gt;=0,COUNT($R83:AU83)+$BP80,"")</f>
        <v/>
      </c>
      <c r="AV84" s="6" t="str">
        <f>IF(AV83&gt;=0,COUNT($R83:AV83)+$BP80,"")</f>
        <v/>
      </c>
      <c r="AW84" s="6" t="str">
        <f>IF(AW83&gt;=0,COUNT($R83:AW83)+$BP80,"")</f>
        <v/>
      </c>
      <c r="AX84" s="6" t="str">
        <f>IF(AX83&gt;=0,COUNT($R83:AX83)+$BP80,"")</f>
        <v/>
      </c>
      <c r="AY84" s="6" t="str">
        <f>IF(AY83&gt;=0,COUNT($R83:AY83)+$BP80,"")</f>
        <v/>
      </c>
      <c r="AZ84" s="6" t="str">
        <f>IF(AZ83&gt;=0,COUNT($R83:AZ83)+$BP80,"")</f>
        <v/>
      </c>
      <c r="BA84" s="6" t="str">
        <f>IF(BA83&gt;=0,COUNT($R83:BA83)+$BP80,"")</f>
        <v/>
      </c>
      <c r="BB84" s="6" t="str">
        <f>IF(BB83&gt;=0,COUNT($R83:BB83)+$BP80,"")</f>
        <v/>
      </c>
      <c r="BC84" s="6" t="str">
        <f>IF(BC83&gt;=0,COUNT($R83:BC83)+$BP80,"")</f>
        <v/>
      </c>
      <c r="BD84" s="6" t="str">
        <f>IF(BD83&gt;=0,COUNT($R83:BD83)+$BP80,"")</f>
        <v/>
      </c>
      <c r="BE84" s="6" t="str">
        <f>IF(BE83&gt;=0,COUNT($R83:BE83)+$BP80,"")</f>
        <v/>
      </c>
      <c r="BF84" s="6" t="str">
        <f>IF(BF83&gt;=0,COUNT($R83:BF83)+$BP80,"")</f>
        <v/>
      </c>
      <c r="BG84" s="6" t="str">
        <f>IF(BG83&gt;=0,COUNT($R83:BG83)+$BP80,"")</f>
        <v/>
      </c>
      <c r="BH84" s="6" t="str">
        <f>IF(BH83&gt;=0,COUNT($R83:BH83)+$BP80,"")</f>
        <v/>
      </c>
      <c r="BI84" s="6" t="str">
        <f>IF(BI83&gt;=0,COUNT($R83:BI83)+$BP80,"")</f>
        <v/>
      </c>
      <c r="BJ84" s="6" t="str">
        <f>IF(BJ83&gt;=0,COUNT($R83:BJ83)+$BP80,"")</f>
        <v/>
      </c>
      <c r="BK84" s="6" t="str">
        <f>IF(BK83&gt;=0,COUNT($R83:BK83)+$BP80,"")</f>
        <v/>
      </c>
      <c r="BL84" s="6" t="str">
        <f>IF(BL83&gt;=0,COUNT($R83:BL83)+$BP80,"")</f>
        <v/>
      </c>
      <c r="BM84" s="6" t="str">
        <f>IF(BM83&gt;=0,COUNT($R83:BM83)+$BP80,"")</f>
        <v/>
      </c>
      <c r="BN84" s="6" t="str">
        <f>IF(BN83&gt;=0,COUNT($R83:BN83)+$BP80,"")</f>
        <v/>
      </c>
      <c r="BO84" s="6" t="str">
        <f>IF(BO83&gt;=0,COUNT($R83:BO83)+$BP80,"")</f>
        <v/>
      </c>
      <c r="BP84" s="6">
        <f>COUNT(R84:BO84)+BP80</f>
        <v>34</v>
      </c>
      <c r="BQ84" s="276" t="str">
        <f>R84&amp;BQ83&amp;S84&amp;BQ83&amp;T84&amp;BQ83&amp;U84&amp;BQ83&amp;V84&amp;BQ83&amp;W84&amp;BQ83&amp;X84&amp;BQ83&amp;Y84&amp;BQ83&amp;Z84&amp;BQ83&amp;AA84&amp;BQ83&amp;AB84&amp;BQ83&amp;AC84&amp;BQ83&amp;AD84&amp;BQ83&amp;AE84&amp;BQ83&amp;AF84&amp;BQ83&amp;AG84&amp;BQ83&amp;AH84&amp;BQ83&amp;AI84&amp;BQ83&amp;AJ84&amp;BQ83&amp;AK84&amp;BQ83&amp;AL84&amp;BQ83&amp;AM84&amp;BQ83&amp;AN84&amp;BQ83&amp;AO84&amp;BQ83&amp;AP84&amp;BQ83&amp;AQ84&amp;BQ83&amp;AR84&amp;BQ83&amp;AS84&amp;BQ83&amp;AT84&amp;BQ83&amp;AU84&amp;BQ83&amp;AV84&amp;BQ83&amp;AW84&amp;BQ83&amp;AX84&amp;BQ83&amp;AY84&amp;BQ83&amp;AZ84&amp;BQ83&amp;BA84&amp;BQ83&amp;BB84&amp;BQ83&amp;BC84&amp;BQ83&amp;BD84&amp;BQ83&amp;BE84&amp;BQ83&amp;BF84&amp;BQ83&amp;BG84&amp;BQ83&amp;BH84&amp;BQ83&amp;BI84&amp;BQ83&amp;BJ84&amp;BQ83&amp;BK84&amp;BQ83&amp;BL84&amp;BQ83&amp;BM84&amp;BQ83&amp;BN84&amp;BQ83&amp;BO84</f>
        <v xml:space="preserve">32  33  34                                                                                              </v>
      </c>
    </row>
    <row r="85" spans="18:69" x14ac:dyDescent="0.35">
      <c r="R85" s="275">
        <f>IF('Print-TOS'!AU16="W",'Encode Data'!G16,IF('Print-TOS'!AU16="X",'Encode Data'!H16,'Encode Data'!F31))</f>
        <v>2</v>
      </c>
      <c r="S85" s="6">
        <f t="shared" ref="S85:AX85" si="84">R85</f>
        <v>2</v>
      </c>
      <c r="T85" s="6">
        <f t="shared" si="84"/>
        <v>2</v>
      </c>
      <c r="U85" s="6">
        <f t="shared" si="84"/>
        <v>2</v>
      </c>
      <c r="V85" s="6">
        <f t="shared" si="84"/>
        <v>2</v>
      </c>
      <c r="W85" s="6">
        <f t="shared" si="84"/>
        <v>2</v>
      </c>
      <c r="X85" s="6">
        <f t="shared" si="84"/>
        <v>2</v>
      </c>
      <c r="Y85" s="6">
        <f t="shared" si="84"/>
        <v>2</v>
      </c>
      <c r="Z85" s="6">
        <f t="shared" si="84"/>
        <v>2</v>
      </c>
      <c r="AA85" s="6">
        <f t="shared" si="84"/>
        <v>2</v>
      </c>
      <c r="AB85" s="6">
        <f t="shared" si="84"/>
        <v>2</v>
      </c>
      <c r="AC85" s="6">
        <f t="shared" si="84"/>
        <v>2</v>
      </c>
      <c r="AD85" s="6">
        <f t="shared" si="84"/>
        <v>2</v>
      </c>
      <c r="AE85" s="6">
        <f t="shared" si="84"/>
        <v>2</v>
      </c>
      <c r="AF85" s="6">
        <f t="shared" si="84"/>
        <v>2</v>
      </c>
      <c r="AG85" s="6">
        <f t="shared" si="84"/>
        <v>2</v>
      </c>
      <c r="AH85" s="6">
        <f t="shared" si="84"/>
        <v>2</v>
      </c>
      <c r="AI85" s="6">
        <f t="shared" si="84"/>
        <v>2</v>
      </c>
      <c r="AJ85" s="6">
        <f t="shared" si="84"/>
        <v>2</v>
      </c>
      <c r="AK85" s="6">
        <f t="shared" si="84"/>
        <v>2</v>
      </c>
      <c r="AL85" s="6">
        <f t="shared" si="84"/>
        <v>2</v>
      </c>
      <c r="AM85" s="6">
        <f t="shared" si="84"/>
        <v>2</v>
      </c>
      <c r="AN85" s="6">
        <f t="shared" si="84"/>
        <v>2</v>
      </c>
      <c r="AO85" s="6">
        <f t="shared" si="84"/>
        <v>2</v>
      </c>
      <c r="AP85" s="6">
        <f t="shared" si="84"/>
        <v>2</v>
      </c>
      <c r="AQ85" s="6">
        <f t="shared" si="84"/>
        <v>2</v>
      </c>
      <c r="AR85" s="6">
        <f t="shared" si="84"/>
        <v>2</v>
      </c>
      <c r="AS85" s="6">
        <f t="shared" si="84"/>
        <v>2</v>
      </c>
      <c r="AT85" s="6">
        <f t="shared" si="84"/>
        <v>2</v>
      </c>
      <c r="AU85" s="6">
        <f t="shared" si="84"/>
        <v>2</v>
      </c>
      <c r="AV85" s="6">
        <f t="shared" si="84"/>
        <v>2</v>
      </c>
      <c r="AW85" s="6">
        <f t="shared" si="84"/>
        <v>2</v>
      </c>
      <c r="AX85" s="6">
        <f t="shared" si="84"/>
        <v>2</v>
      </c>
      <c r="AY85" s="6">
        <f t="shared" ref="AY85:BO85" si="85">AX85</f>
        <v>2</v>
      </c>
      <c r="AZ85" s="6">
        <f t="shared" si="85"/>
        <v>2</v>
      </c>
      <c r="BA85" s="6">
        <f t="shared" si="85"/>
        <v>2</v>
      </c>
      <c r="BB85" s="6">
        <f t="shared" si="85"/>
        <v>2</v>
      </c>
      <c r="BC85" s="6">
        <f t="shared" si="85"/>
        <v>2</v>
      </c>
      <c r="BD85" s="6">
        <f t="shared" si="85"/>
        <v>2</v>
      </c>
      <c r="BE85" s="6">
        <f t="shared" si="85"/>
        <v>2</v>
      </c>
      <c r="BF85" s="6">
        <f t="shared" si="85"/>
        <v>2</v>
      </c>
      <c r="BG85" s="6">
        <f t="shared" si="85"/>
        <v>2</v>
      </c>
      <c r="BH85" s="6">
        <f t="shared" si="85"/>
        <v>2</v>
      </c>
      <c r="BI85" s="6">
        <f t="shared" si="85"/>
        <v>2</v>
      </c>
      <c r="BJ85" s="6">
        <f t="shared" si="85"/>
        <v>2</v>
      </c>
      <c r="BK85" s="6">
        <f t="shared" si="85"/>
        <v>2</v>
      </c>
      <c r="BL85" s="6">
        <f t="shared" si="85"/>
        <v>2</v>
      </c>
      <c r="BM85" s="6">
        <f t="shared" si="85"/>
        <v>2</v>
      </c>
      <c r="BN85" s="6">
        <f t="shared" si="85"/>
        <v>2</v>
      </c>
      <c r="BO85" s="6">
        <f t="shared" si="85"/>
        <v>2</v>
      </c>
    </row>
    <row r="86" spans="18:69" x14ac:dyDescent="0.35">
      <c r="R86" s="6">
        <v>1</v>
      </c>
      <c r="S86" s="6">
        <v>2</v>
      </c>
      <c r="T86" s="6">
        <v>3</v>
      </c>
      <c r="U86" s="6">
        <v>4</v>
      </c>
      <c r="V86" s="6">
        <v>5</v>
      </c>
      <c r="W86" s="6">
        <v>6</v>
      </c>
      <c r="X86" s="6">
        <v>7</v>
      </c>
      <c r="Y86" s="6">
        <v>8</v>
      </c>
      <c r="Z86" s="6">
        <v>9</v>
      </c>
      <c r="AA86" s="6">
        <v>10</v>
      </c>
      <c r="AB86" s="6">
        <v>11</v>
      </c>
      <c r="AC86" s="6">
        <v>12</v>
      </c>
      <c r="AD86" s="6">
        <v>13</v>
      </c>
      <c r="AE86" s="6">
        <v>14</v>
      </c>
      <c r="AF86" s="6">
        <v>15</v>
      </c>
      <c r="AG86" s="6">
        <v>16</v>
      </c>
      <c r="AH86" s="6">
        <v>17</v>
      </c>
      <c r="AI86" s="6">
        <v>18</v>
      </c>
      <c r="AJ86" s="6">
        <v>19</v>
      </c>
      <c r="AK86" s="6">
        <v>20</v>
      </c>
      <c r="AL86" s="6">
        <v>21</v>
      </c>
      <c r="AM86" s="6">
        <v>22</v>
      </c>
      <c r="AN86" s="6">
        <v>23</v>
      </c>
      <c r="AO86" s="6">
        <v>24</v>
      </c>
      <c r="AP86" s="6">
        <v>25</v>
      </c>
      <c r="AQ86" s="6">
        <v>26</v>
      </c>
      <c r="AR86" s="6">
        <v>27</v>
      </c>
      <c r="AS86" s="6">
        <v>28</v>
      </c>
      <c r="AT86" s="6">
        <v>29</v>
      </c>
      <c r="AU86" s="6">
        <v>30</v>
      </c>
      <c r="AV86" s="6">
        <v>31</v>
      </c>
      <c r="AW86" s="6">
        <v>32</v>
      </c>
      <c r="AX86" s="6">
        <v>33</v>
      </c>
      <c r="AY86" s="6">
        <v>34</v>
      </c>
      <c r="AZ86" s="6">
        <v>35</v>
      </c>
      <c r="BA86" s="6">
        <v>36</v>
      </c>
      <c r="BB86" s="6">
        <v>37</v>
      </c>
      <c r="BC86" s="6">
        <v>38</v>
      </c>
      <c r="BD86" s="6">
        <v>39</v>
      </c>
      <c r="BE86" s="6">
        <v>40</v>
      </c>
      <c r="BF86" s="6">
        <v>41</v>
      </c>
      <c r="BG86" s="6">
        <v>42</v>
      </c>
      <c r="BH86" s="6">
        <v>43</v>
      </c>
      <c r="BI86" s="6">
        <v>44</v>
      </c>
      <c r="BJ86" s="6">
        <v>45</v>
      </c>
      <c r="BK86" s="6">
        <v>46</v>
      </c>
      <c r="BL86" s="6">
        <v>47</v>
      </c>
      <c r="BM86" s="6">
        <v>48</v>
      </c>
      <c r="BN86" s="6">
        <v>49</v>
      </c>
      <c r="BO86" s="6">
        <v>50</v>
      </c>
    </row>
    <row r="87" spans="18:69" x14ac:dyDescent="0.35">
      <c r="R87" s="6">
        <f t="shared" ref="R87:AW87" si="86">R85-R86</f>
        <v>1</v>
      </c>
      <c r="S87" s="6">
        <f t="shared" si="86"/>
        <v>0</v>
      </c>
      <c r="T87" s="6">
        <f t="shared" si="86"/>
        <v>-1</v>
      </c>
      <c r="U87" s="6">
        <f t="shared" si="86"/>
        <v>-2</v>
      </c>
      <c r="V87" s="6">
        <f t="shared" si="86"/>
        <v>-3</v>
      </c>
      <c r="W87" s="6">
        <f t="shared" si="86"/>
        <v>-4</v>
      </c>
      <c r="X87" s="6">
        <f t="shared" si="86"/>
        <v>-5</v>
      </c>
      <c r="Y87" s="6">
        <f t="shared" si="86"/>
        <v>-6</v>
      </c>
      <c r="Z87" s="6">
        <f t="shared" si="86"/>
        <v>-7</v>
      </c>
      <c r="AA87" s="6">
        <f t="shared" si="86"/>
        <v>-8</v>
      </c>
      <c r="AB87" s="6">
        <f t="shared" si="86"/>
        <v>-9</v>
      </c>
      <c r="AC87" s="6">
        <f t="shared" si="86"/>
        <v>-10</v>
      </c>
      <c r="AD87" s="6">
        <f t="shared" si="86"/>
        <v>-11</v>
      </c>
      <c r="AE87" s="6">
        <f t="shared" si="86"/>
        <v>-12</v>
      </c>
      <c r="AF87" s="6">
        <f t="shared" si="86"/>
        <v>-13</v>
      </c>
      <c r="AG87" s="6">
        <f t="shared" si="86"/>
        <v>-14</v>
      </c>
      <c r="AH87" s="6">
        <f t="shared" si="86"/>
        <v>-15</v>
      </c>
      <c r="AI87" s="6">
        <f t="shared" si="86"/>
        <v>-16</v>
      </c>
      <c r="AJ87" s="6">
        <f t="shared" si="86"/>
        <v>-17</v>
      </c>
      <c r="AK87" s="6">
        <f t="shared" si="86"/>
        <v>-18</v>
      </c>
      <c r="AL87" s="6">
        <f t="shared" si="86"/>
        <v>-19</v>
      </c>
      <c r="AM87" s="6">
        <f t="shared" si="86"/>
        <v>-20</v>
      </c>
      <c r="AN87" s="6">
        <f t="shared" si="86"/>
        <v>-21</v>
      </c>
      <c r="AO87" s="6">
        <f t="shared" si="86"/>
        <v>-22</v>
      </c>
      <c r="AP87" s="6">
        <f t="shared" si="86"/>
        <v>-23</v>
      </c>
      <c r="AQ87" s="6">
        <f t="shared" si="86"/>
        <v>-24</v>
      </c>
      <c r="AR87" s="6">
        <f t="shared" si="86"/>
        <v>-25</v>
      </c>
      <c r="AS87" s="6">
        <f t="shared" si="86"/>
        <v>-26</v>
      </c>
      <c r="AT87" s="6">
        <f t="shared" si="86"/>
        <v>-27</v>
      </c>
      <c r="AU87" s="6">
        <f t="shared" si="86"/>
        <v>-28</v>
      </c>
      <c r="AV87" s="6">
        <f t="shared" si="86"/>
        <v>-29</v>
      </c>
      <c r="AW87" s="6">
        <f t="shared" si="86"/>
        <v>-30</v>
      </c>
      <c r="AX87" s="6">
        <f t="shared" ref="AX87:BO87" si="87">AX85-AX86</f>
        <v>-31</v>
      </c>
      <c r="AY87" s="6">
        <f t="shared" si="87"/>
        <v>-32</v>
      </c>
      <c r="AZ87" s="6">
        <f t="shared" si="87"/>
        <v>-33</v>
      </c>
      <c r="BA87" s="6">
        <f t="shared" si="87"/>
        <v>-34</v>
      </c>
      <c r="BB87" s="6">
        <f t="shared" si="87"/>
        <v>-35</v>
      </c>
      <c r="BC87" s="6">
        <f t="shared" si="87"/>
        <v>-36</v>
      </c>
      <c r="BD87" s="6">
        <f t="shared" si="87"/>
        <v>-37</v>
      </c>
      <c r="BE87" s="6">
        <f t="shared" si="87"/>
        <v>-38</v>
      </c>
      <c r="BF87" s="6">
        <f t="shared" si="87"/>
        <v>-39</v>
      </c>
      <c r="BG87" s="6">
        <f t="shared" si="87"/>
        <v>-40</v>
      </c>
      <c r="BH87" s="6">
        <f t="shared" si="87"/>
        <v>-41</v>
      </c>
      <c r="BI87" s="6">
        <f t="shared" si="87"/>
        <v>-42</v>
      </c>
      <c r="BJ87" s="6">
        <f t="shared" si="87"/>
        <v>-43</v>
      </c>
      <c r="BK87" s="6">
        <f t="shared" si="87"/>
        <v>-44</v>
      </c>
      <c r="BL87" s="6">
        <f t="shared" si="87"/>
        <v>-45</v>
      </c>
      <c r="BM87" s="6">
        <f t="shared" si="87"/>
        <v>-46</v>
      </c>
      <c r="BN87" s="6">
        <f t="shared" si="87"/>
        <v>-47</v>
      </c>
      <c r="BO87" s="6">
        <f t="shared" si="87"/>
        <v>-48</v>
      </c>
      <c r="BQ87" s="6" t="s">
        <v>21</v>
      </c>
    </row>
    <row r="88" spans="18:69" x14ac:dyDescent="0.35">
      <c r="R88" s="6">
        <f>IF(R87&gt;=0,COUNT($R87)+BP84,"")</f>
        <v>35</v>
      </c>
      <c r="S88" s="6">
        <f>IF(S87&gt;=0,COUNT($R87:S87)+$BP84,"")</f>
        <v>36</v>
      </c>
      <c r="T88" s="6" t="str">
        <f>IF(T87&gt;=0,COUNT($R87:T87)+$BP84,"")</f>
        <v/>
      </c>
      <c r="U88" s="6" t="str">
        <f>IF(U87&gt;=0,COUNT($R87:U87)+$BP84,"")</f>
        <v/>
      </c>
      <c r="V88" s="6" t="str">
        <f>IF(V87&gt;=0,COUNT($R87:V87)+$BP84,"")</f>
        <v/>
      </c>
      <c r="W88" s="6" t="str">
        <f>IF(W87&gt;=0,COUNT($R87:W87)+$BP84,"")</f>
        <v/>
      </c>
      <c r="X88" s="6" t="str">
        <f>IF(X87&gt;=0,COUNT($R87:X87)+$BP84,"")</f>
        <v/>
      </c>
      <c r="Y88" s="6" t="str">
        <f>IF(Y87&gt;=0,COUNT($R87:Y87)+$BP84,"")</f>
        <v/>
      </c>
      <c r="Z88" s="6" t="str">
        <f>IF(Z87&gt;=0,COUNT($R87:Z87)+$BP84,"")</f>
        <v/>
      </c>
      <c r="AA88" s="6" t="str">
        <f>IF(AA87&gt;=0,COUNT($R87:AA87)+$BP84,"")</f>
        <v/>
      </c>
      <c r="AB88" s="6" t="str">
        <f>IF(AB87&gt;=0,COUNT($R87:AB87)+$BP84,"")</f>
        <v/>
      </c>
      <c r="AC88" s="6" t="str">
        <f>IF(AC87&gt;=0,COUNT($R87:AC87)+$BP84,"")</f>
        <v/>
      </c>
      <c r="AD88" s="6" t="str">
        <f>IF(AD87&gt;=0,COUNT($R87:AD87)+$BP84,"")</f>
        <v/>
      </c>
      <c r="AE88" s="6" t="str">
        <f>IF(AE87&gt;=0,COUNT($R87:AE87)+$BP84,"")</f>
        <v/>
      </c>
      <c r="AF88" s="6" t="str">
        <f>IF(AF87&gt;=0,COUNT($R87:AF87)+$BP84,"")</f>
        <v/>
      </c>
      <c r="AG88" s="6" t="str">
        <f>IF(AG87&gt;=0,COUNT($R87:AG87)+$BP84,"")</f>
        <v/>
      </c>
      <c r="AH88" s="6" t="str">
        <f>IF(AH87&gt;=0,COUNT($R87:AH87)+$BP84,"")</f>
        <v/>
      </c>
      <c r="AI88" s="6" t="str">
        <f>IF(AI87&gt;=0,COUNT($R87:AI87)+$BP84,"")</f>
        <v/>
      </c>
      <c r="AJ88" s="6" t="str">
        <f>IF(AJ87&gt;=0,COUNT($R87:AJ87)+$BP84,"")</f>
        <v/>
      </c>
      <c r="AK88" s="6" t="str">
        <f>IF(AK87&gt;=0,COUNT($R87:AK87)+$BP84,"")</f>
        <v/>
      </c>
      <c r="AL88" s="6" t="str">
        <f>IF(AL87&gt;=0,COUNT($R87:AL87)+$BP84,"")</f>
        <v/>
      </c>
      <c r="AM88" s="6" t="str">
        <f>IF(AM87&gt;=0,COUNT($R87:AM87)+$BP84,"")</f>
        <v/>
      </c>
      <c r="AN88" s="6" t="str">
        <f>IF(AN87&gt;=0,COUNT($R87:AN87)+$BP84,"")</f>
        <v/>
      </c>
      <c r="AO88" s="6" t="str">
        <f>IF(AO87&gt;=0,COUNT($R87:AO87)+$BP84,"")</f>
        <v/>
      </c>
      <c r="AP88" s="6" t="str">
        <f>IF(AP87&gt;=0,COUNT($R87:AP87)+$BP84,"")</f>
        <v/>
      </c>
      <c r="AQ88" s="6" t="str">
        <f>IF(AQ87&gt;=0,COUNT($R87:AQ87)+$BP84,"")</f>
        <v/>
      </c>
      <c r="AR88" s="6" t="str">
        <f>IF(AR87&gt;=0,COUNT($R87:AR87)+$BP84,"")</f>
        <v/>
      </c>
      <c r="AS88" s="6" t="str">
        <f>IF(AS87&gt;=0,COUNT($R87:AS87)+$BP84,"")</f>
        <v/>
      </c>
      <c r="AT88" s="6" t="str">
        <f>IF(AT87&gt;=0,COUNT($R87:AT87)+$BP84,"")</f>
        <v/>
      </c>
      <c r="AU88" s="6" t="str">
        <f>IF(AU87&gt;=0,COUNT($R87:AU87)+$BP84,"")</f>
        <v/>
      </c>
      <c r="AV88" s="6" t="str">
        <f>IF(AV87&gt;=0,COUNT($R87:AV87)+$BP84,"")</f>
        <v/>
      </c>
      <c r="AW88" s="6" t="str">
        <f>IF(AW87&gt;=0,COUNT($R87:AW87)+$BP84,"")</f>
        <v/>
      </c>
      <c r="AX88" s="6" t="str">
        <f>IF(AX87&gt;=0,COUNT($R87:AX87)+$BP84,"")</f>
        <v/>
      </c>
      <c r="AY88" s="6" t="str">
        <f>IF(AY87&gt;=0,COUNT($R87:AY87)+$BP84,"")</f>
        <v/>
      </c>
      <c r="AZ88" s="6" t="str">
        <f>IF(AZ87&gt;=0,COUNT($R87:AZ87)+$BP84,"")</f>
        <v/>
      </c>
      <c r="BA88" s="6" t="str">
        <f>IF(BA87&gt;=0,COUNT($R87:BA87)+$BP84,"")</f>
        <v/>
      </c>
      <c r="BB88" s="6" t="str">
        <f>IF(BB87&gt;=0,COUNT($R87:BB87)+$BP84,"")</f>
        <v/>
      </c>
      <c r="BC88" s="6" t="str">
        <f>IF(BC87&gt;=0,COUNT($R87:BC87)+$BP84,"")</f>
        <v/>
      </c>
      <c r="BD88" s="6" t="str">
        <f>IF(BD87&gt;=0,COUNT($R87:BD87)+$BP84,"")</f>
        <v/>
      </c>
      <c r="BE88" s="6" t="str">
        <f>IF(BE87&gt;=0,COUNT($R87:BE87)+$BP84,"")</f>
        <v/>
      </c>
      <c r="BF88" s="6" t="str">
        <f>IF(BF87&gt;=0,COUNT($R87:BF87)+$BP84,"")</f>
        <v/>
      </c>
      <c r="BG88" s="6" t="str">
        <f>IF(BG87&gt;=0,COUNT($R87:BG87)+$BP84,"")</f>
        <v/>
      </c>
      <c r="BH88" s="6" t="str">
        <f>IF(BH87&gt;=0,COUNT($R87:BH87)+$BP84,"")</f>
        <v/>
      </c>
      <c r="BI88" s="6" t="str">
        <f>IF(BI87&gt;=0,COUNT($R87:BI87)+$BP84,"")</f>
        <v/>
      </c>
      <c r="BJ88" s="6" t="str">
        <f>IF(BJ87&gt;=0,COUNT($R87:BJ87)+$BP84,"")</f>
        <v/>
      </c>
      <c r="BK88" s="6" t="str">
        <f>IF(BK87&gt;=0,COUNT($R87:BK87)+$BP84,"")</f>
        <v/>
      </c>
      <c r="BL88" s="6" t="str">
        <f>IF(BL87&gt;=0,COUNT($R87:BL87)+$BP84,"")</f>
        <v/>
      </c>
      <c r="BM88" s="6" t="str">
        <f>IF(BM87&gt;=0,COUNT($R87:BM87)+$BP84,"")</f>
        <v/>
      </c>
      <c r="BN88" s="6" t="str">
        <f>IF(BN87&gt;=0,COUNT($R87:BN87)+$BP84,"")</f>
        <v/>
      </c>
      <c r="BO88" s="6" t="str">
        <f>IF(BO87&gt;=0,COUNT($R87:BO87)+$BP84,"")</f>
        <v/>
      </c>
      <c r="BP88" s="6">
        <f>COUNT(R88:BO88)+BP84</f>
        <v>36</v>
      </c>
      <c r="BQ88" s="276" t="str">
        <f>R88&amp;BQ87&amp;S88&amp;BQ87&amp;T88&amp;BQ87&amp;U88&amp;BQ87&amp;V88&amp;BQ87&amp;W88&amp;BQ87&amp;X88&amp;BQ87&amp;Y88&amp;BQ87&amp;Z88&amp;BQ87&amp;AA88&amp;BQ87&amp;AB88&amp;BQ87&amp;AC88&amp;BQ87&amp;AD88&amp;BQ87&amp;AE88&amp;BQ87&amp;AF88&amp;BQ87&amp;AG88&amp;BQ87&amp;AH88&amp;BQ87&amp;AI88&amp;BQ87&amp;AJ88&amp;BQ87&amp;AK88&amp;BQ87&amp;AL88&amp;BQ87&amp;AM88&amp;BQ87&amp;AN88&amp;BQ87&amp;AO88&amp;BQ87&amp;AP88&amp;BQ87&amp;AQ88&amp;BQ87&amp;AR88&amp;BQ87&amp;AS88&amp;BQ87&amp;AT88&amp;BQ87&amp;AU88&amp;BQ87&amp;AV88&amp;BQ87&amp;AW88&amp;BQ87&amp;AX88&amp;BQ87&amp;AY88&amp;BQ87&amp;AZ88&amp;BQ87&amp;BA88&amp;BQ87&amp;BB88&amp;BQ87&amp;BC88&amp;BQ87&amp;BD88&amp;BQ87&amp;BE88&amp;BQ87&amp;BF88&amp;BQ87&amp;BG88&amp;BQ87&amp;BH88&amp;BQ87&amp;BI88&amp;BQ87&amp;BJ88&amp;BQ87&amp;BK88&amp;BQ87&amp;BL88&amp;BQ87&amp;BM88&amp;BQ87&amp;BN88&amp;BQ87&amp;BO88</f>
        <v xml:space="preserve">35  36                                                                                                </v>
      </c>
    </row>
    <row r="89" spans="18:69" x14ac:dyDescent="0.35">
      <c r="R89" s="275">
        <f>IF('Print-TOS'!AU16="W",'Encode Data'!H16,IF('Print-TOS'!AU16="X",'Encode Data'!I16,'Encode Data'!F34))</f>
        <v>2</v>
      </c>
      <c r="S89" s="6">
        <f t="shared" ref="S89:AX89" si="88">R89</f>
        <v>2</v>
      </c>
      <c r="T89" s="6">
        <f t="shared" si="88"/>
        <v>2</v>
      </c>
      <c r="U89" s="6">
        <f t="shared" si="88"/>
        <v>2</v>
      </c>
      <c r="V89" s="6">
        <f t="shared" si="88"/>
        <v>2</v>
      </c>
      <c r="W89" s="6">
        <f t="shared" si="88"/>
        <v>2</v>
      </c>
      <c r="X89" s="6">
        <f t="shared" si="88"/>
        <v>2</v>
      </c>
      <c r="Y89" s="6">
        <f t="shared" si="88"/>
        <v>2</v>
      </c>
      <c r="Z89" s="6">
        <f t="shared" si="88"/>
        <v>2</v>
      </c>
      <c r="AA89" s="6">
        <f t="shared" si="88"/>
        <v>2</v>
      </c>
      <c r="AB89" s="6">
        <f t="shared" si="88"/>
        <v>2</v>
      </c>
      <c r="AC89" s="6">
        <f t="shared" si="88"/>
        <v>2</v>
      </c>
      <c r="AD89" s="6">
        <f t="shared" si="88"/>
        <v>2</v>
      </c>
      <c r="AE89" s="6">
        <f t="shared" si="88"/>
        <v>2</v>
      </c>
      <c r="AF89" s="6">
        <f t="shared" si="88"/>
        <v>2</v>
      </c>
      <c r="AG89" s="6">
        <f t="shared" si="88"/>
        <v>2</v>
      </c>
      <c r="AH89" s="6">
        <f t="shared" si="88"/>
        <v>2</v>
      </c>
      <c r="AI89" s="6">
        <f t="shared" si="88"/>
        <v>2</v>
      </c>
      <c r="AJ89" s="6">
        <f t="shared" si="88"/>
        <v>2</v>
      </c>
      <c r="AK89" s="6">
        <f t="shared" si="88"/>
        <v>2</v>
      </c>
      <c r="AL89" s="6">
        <f t="shared" si="88"/>
        <v>2</v>
      </c>
      <c r="AM89" s="6">
        <f t="shared" si="88"/>
        <v>2</v>
      </c>
      <c r="AN89" s="6">
        <f t="shared" si="88"/>
        <v>2</v>
      </c>
      <c r="AO89" s="6">
        <f t="shared" si="88"/>
        <v>2</v>
      </c>
      <c r="AP89" s="6">
        <f t="shared" si="88"/>
        <v>2</v>
      </c>
      <c r="AQ89" s="6">
        <f t="shared" si="88"/>
        <v>2</v>
      </c>
      <c r="AR89" s="6">
        <f t="shared" si="88"/>
        <v>2</v>
      </c>
      <c r="AS89" s="6">
        <f t="shared" si="88"/>
        <v>2</v>
      </c>
      <c r="AT89" s="6">
        <f t="shared" si="88"/>
        <v>2</v>
      </c>
      <c r="AU89" s="6">
        <f t="shared" si="88"/>
        <v>2</v>
      </c>
      <c r="AV89" s="6">
        <f t="shared" si="88"/>
        <v>2</v>
      </c>
      <c r="AW89" s="6">
        <f t="shared" si="88"/>
        <v>2</v>
      </c>
      <c r="AX89" s="6">
        <f t="shared" si="88"/>
        <v>2</v>
      </c>
      <c r="AY89" s="6">
        <f t="shared" ref="AY89:BO89" si="89">AX89</f>
        <v>2</v>
      </c>
      <c r="AZ89" s="6">
        <f t="shared" si="89"/>
        <v>2</v>
      </c>
      <c r="BA89" s="6">
        <f t="shared" si="89"/>
        <v>2</v>
      </c>
      <c r="BB89" s="6">
        <f t="shared" si="89"/>
        <v>2</v>
      </c>
      <c r="BC89" s="6">
        <f t="shared" si="89"/>
        <v>2</v>
      </c>
      <c r="BD89" s="6">
        <f t="shared" si="89"/>
        <v>2</v>
      </c>
      <c r="BE89" s="6">
        <f t="shared" si="89"/>
        <v>2</v>
      </c>
      <c r="BF89" s="6">
        <f t="shared" si="89"/>
        <v>2</v>
      </c>
      <c r="BG89" s="6">
        <f t="shared" si="89"/>
        <v>2</v>
      </c>
      <c r="BH89" s="6">
        <f t="shared" si="89"/>
        <v>2</v>
      </c>
      <c r="BI89" s="6">
        <f t="shared" si="89"/>
        <v>2</v>
      </c>
      <c r="BJ89" s="6">
        <f t="shared" si="89"/>
        <v>2</v>
      </c>
      <c r="BK89" s="6">
        <f t="shared" si="89"/>
        <v>2</v>
      </c>
      <c r="BL89" s="6">
        <f t="shared" si="89"/>
        <v>2</v>
      </c>
      <c r="BM89" s="6">
        <f t="shared" si="89"/>
        <v>2</v>
      </c>
      <c r="BN89" s="6">
        <f t="shared" si="89"/>
        <v>2</v>
      </c>
      <c r="BO89" s="6">
        <f t="shared" si="89"/>
        <v>2</v>
      </c>
    </row>
    <row r="90" spans="18:69" x14ac:dyDescent="0.35">
      <c r="R90" s="6">
        <v>1</v>
      </c>
      <c r="S90" s="6">
        <v>2</v>
      </c>
      <c r="T90" s="6">
        <v>3</v>
      </c>
      <c r="U90" s="6">
        <v>4</v>
      </c>
      <c r="V90" s="6">
        <v>5</v>
      </c>
      <c r="W90" s="6">
        <v>6</v>
      </c>
      <c r="X90" s="6">
        <v>7</v>
      </c>
      <c r="Y90" s="6">
        <v>8</v>
      </c>
      <c r="Z90" s="6">
        <v>9</v>
      </c>
      <c r="AA90" s="6">
        <v>10</v>
      </c>
      <c r="AB90" s="6">
        <v>11</v>
      </c>
      <c r="AC90" s="6">
        <v>12</v>
      </c>
      <c r="AD90" s="6">
        <v>13</v>
      </c>
      <c r="AE90" s="6">
        <v>14</v>
      </c>
      <c r="AF90" s="6">
        <v>15</v>
      </c>
      <c r="AG90" s="6">
        <v>16</v>
      </c>
      <c r="AH90" s="6">
        <v>17</v>
      </c>
      <c r="AI90" s="6">
        <v>18</v>
      </c>
      <c r="AJ90" s="6">
        <v>19</v>
      </c>
      <c r="AK90" s="6">
        <v>20</v>
      </c>
      <c r="AL90" s="6">
        <v>21</v>
      </c>
      <c r="AM90" s="6">
        <v>22</v>
      </c>
      <c r="AN90" s="6">
        <v>23</v>
      </c>
      <c r="AO90" s="6">
        <v>24</v>
      </c>
      <c r="AP90" s="6">
        <v>25</v>
      </c>
      <c r="AQ90" s="6">
        <v>26</v>
      </c>
      <c r="AR90" s="6">
        <v>27</v>
      </c>
      <c r="AS90" s="6">
        <v>28</v>
      </c>
      <c r="AT90" s="6">
        <v>29</v>
      </c>
      <c r="AU90" s="6">
        <v>30</v>
      </c>
      <c r="AV90" s="6">
        <v>31</v>
      </c>
      <c r="AW90" s="6">
        <v>32</v>
      </c>
      <c r="AX90" s="6">
        <v>33</v>
      </c>
      <c r="AY90" s="6">
        <v>34</v>
      </c>
      <c r="AZ90" s="6">
        <v>35</v>
      </c>
      <c r="BA90" s="6">
        <v>36</v>
      </c>
      <c r="BB90" s="6">
        <v>37</v>
      </c>
      <c r="BC90" s="6">
        <v>38</v>
      </c>
      <c r="BD90" s="6">
        <v>39</v>
      </c>
      <c r="BE90" s="6">
        <v>40</v>
      </c>
      <c r="BF90" s="6">
        <v>41</v>
      </c>
      <c r="BG90" s="6">
        <v>42</v>
      </c>
      <c r="BH90" s="6">
        <v>43</v>
      </c>
      <c r="BI90" s="6">
        <v>44</v>
      </c>
      <c r="BJ90" s="6">
        <v>45</v>
      </c>
      <c r="BK90" s="6">
        <v>46</v>
      </c>
      <c r="BL90" s="6">
        <v>47</v>
      </c>
      <c r="BM90" s="6">
        <v>48</v>
      </c>
      <c r="BN90" s="6">
        <v>49</v>
      </c>
      <c r="BO90" s="6">
        <v>50</v>
      </c>
    </row>
    <row r="91" spans="18:69" x14ac:dyDescent="0.35">
      <c r="R91" s="6">
        <f t="shared" ref="R91:AW91" si="90">R89-R90</f>
        <v>1</v>
      </c>
      <c r="S91" s="6">
        <f t="shared" si="90"/>
        <v>0</v>
      </c>
      <c r="T91" s="6">
        <f t="shared" si="90"/>
        <v>-1</v>
      </c>
      <c r="U91" s="6">
        <f t="shared" si="90"/>
        <v>-2</v>
      </c>
      <c r="V91" s="6">
        <f t="shared" si="90"/>
        <v>-3</v>
      </c>
      <c r="W91" s="6">
        <f t="shared" si="90"/>
        <v>-4</v>
      </c>
      <c r="X91" s="6">
        <f t="shared" si="90"/>
        <v>-5</v>
      </c>
      <c r="Y91" s="6">
        <f t="shared" si="90"/>
        <v>-6</v>
      </c>
      <c r="Z91" s="6">
        <f t="shared" si="90"/>
        <v>-7</v>
      </c>
      <c r="AA91" s="6">
        <f t="shared" si="90"/>
        <v>-8</v>
      </c>
      <c r="AB91" s="6">
        <f t="shared" si="90"/>
        <v>-9</v>
      </c>
      <c r="AC91" s="6">
        <f t="shared" si="90"/>
        <v>-10</v>
      </c>
      <c r="AD91" s="6">
        <f t="shared" si="90"/>
        <v>-11</v>
      </c>
      <c r="AE91" s="6">
        <f t="shared" si="90"/>
        <v>-12</v>
      </c>
      <c r="AF91" s="6">
        <f t="shared" si="90"/>
        <v>-13</v>
      </c>
      <c r="AG91" s="6">
        <f t="shared" si="90"/>
        <v>-14</v>
      </c>
      <c r="AH91" s="6">
        <f t="shared" si="90"/>
        <v>-15</v>
      </c>
      <c r="AI91" s="6">
        <f t="shared" si="90"/>
        <v>-16</v>
      </c>
      <c r="AJ91" s="6">
        <f t="shared" si="90"/>
        <v>-17</v>
      </c>
      <c r="AK91" s="6">
        <f t="shared" si="90"/>
        <v>-18</v>
      </c>
      <c r="AL91" s="6">
        <f t="shared" si="90"/>
        <v>-19</v>
      </c>
      <c r="AM91" s="6">
        <f t="shared" si="90"/>
        <v>-20</v>
      </c>
      <c r="AN91" s="6">
        <f t="shared" si="90"/>
        <v>-21</v>
      </c>
      <c r="AO91" s="6">
        <f t="shared" si="90"/>
        <v>-22</v>
      </c>
      <c r="AP91" s="6">
        <f t="shared" si="90"/>
        <v>-23</v>
      </c>
      <c r="AQ91" s="6">
        <f t="shared" si="90"/>
        <v>-24</v>
      </c>
      <c r="AR91" s="6">
        <f t="shared" si="90"/>
        <v>-25</v>
      </c>
      <c r="AS91" s="6">
        <f t="shared" si="90"/>
        <v>-26</v>
      </c>
      <c r="AT91" s="6">
        <f t="shared" si="90"/>
        <v>-27</v>
      </c>
      <c r="AU91" s="6">
        <f t="shared" si="90"/>
        <v>-28</v>
      </c>
      <c r="AV91" s="6">
        <f t="shared" si="90"/>
        <v>-29</v>
      </c>
      <c r="AW91" s="6">
        <f t="shared" si="90"/>
        <v>-30</v>
      </c>
      <c r="AX91" s="6">
        <f t="shared" ref="AX91:BO91" si="91">AX89-AX90</f>
        <v>-31</v>
      </c>
      <c r="AY91" s="6">
        <f t="shared" si="91"/>
        <v>-32</v>
      </c>
      <c r="AZ91" s="6">
        <f t="shared" si="91"/>
        <v>-33</v>
      </c>
      <c r="BA91" s="6">
        <f t="shared" si="91"/>
        <v>-34</v>
      </c>
      <c r="BB91" s="6">
        <f t="shared" si="91"/>
        <v>-35</v>
      </c>
      <c r="BC91" s="6">
        <f t="shared" si="91"/>
        <v>-36</v>
      </c>
      <c r="BD91" s="6">
        <f t="shared" si="91"/>
        <v>-37</v>
      </c>
      <c r="BE91" s="6">
        <f t="shared" si="91"/>
        <v>-38</v>
      </c>
      <c r="BF91" s="6">
        <f t="shared" si="91"/>
        <v>-39</v>
      </c>
      <c r="BG91" s="6">
        <f t="shared" si="91"/>
        <v>-40</v>
      </c>
      <c r="BH91" s="6">
        <f t="shared" si="91"/>
        <v>-41</v>
      </c>
      <c r="BI91" s="6">
        <f t="shared" si="91"/>
        <v>-42</v>
      </c>
      <c r="BJ91" s="6">
        <f t="shared" si="91"/>
        <v>-43</v>
      </c>
      <c r="BK91" s="6">
        <f t="shared" si="91"/>
        <v>-44</v>
      </c>
      <c r="BL91" s="6">
        <f t="shared" si="91"/>
        <v>-45</v>
      </c>
      <c r="BM91" s="6">
        <f t="shared" si="91"/>
        <v>-46</v>
      </c>
      <c r="BN91" s="6">
        <f t="shared" si="91"/>
        <v>-47</v>
      </c>
      <c r="BO91" s="6">
        <f t="shared" si="91"/>
        <v>-48</v>
      </c>
      <c r="BQ91" s="6" t="s">
        <v>21</v>
      </c>
    </row>
    <row r="92" spans="18:69" x14ac:dyDescent="0.35">
      <c r="R92" s="6">
        <f>IF(R91&gt;=0,COUNT($R91)+BP88,"")</f>
        <v>37</v>
      </c>
      <c r="S92" s="6">
        <f>IF(S91&gt;=0,COUNT($R91:S91)+$BP88,"")</f>
        <v>38</v>
      </c>
      <c r="T92" s="6" t="str">
        <f>IF(T91&gt;=0,COUNT($R91:T91)+$BP88,"")</f>
        <v/>
      </c>
      <c r="U92" s="6" t="str">
        <f>IF(U91&gt;=0,COUNT($R91:U91)+$BP88,"")</f>
        <v/>
      </c>
      <c r="V92" s="6" t="str">
        <f>IF(V91&gt;=0,COUNT($R91:V91)+$BP88,"")</f>
        <v/>
      </c>
      <c r="W92" s="6" t="str">
        <f>IF(W91&gt;=0,COUNT($R91:W91)+$BP88,"")</f>
        <v/>
      </c>
      <c r="X92" s="6" t="str">
        <f>IF(X91&gt;=0,COUNT($R91:X91)+$BP88,"")</f>
        <v/>
      </c>
      <c r="Y92" s="6" t="str">
        <f>IF(Y91&gt;=0,COUNT($R91:Y91)+$BP88,"")</f>
        <v/>
      </c>
      <c r="Z92" s="6" t="str">
        <f>IF(Z91&gt;=0,COUNT($R91:Z91)+$BP88,"")</f>
        <v/>
      </c>
      <c r="AA92" s="6" t="str">
        <f>IF(AA91&gt;=0,COUNT($R91:AA91)+$BP88,"")</f>
        <v/>
      </c>
      <c r="AB92" s="6" t="str">
        <f>IF(AB91&gt;=0,COUNT($R91:AB91)+$BP88,"")</f>
        <v/>
      </c>
      <c r="AC92" s="6" t="str">
        <f>IF(AC91&gt;=0,COUNT($R91:AC91)+$BP88,"")</f>
        <v/>
      </c>
      <c r="AD92" s="6" t="str">
        <f>IF(AD91&gt;=0,COUNT($R91:AD91)+$BP88,"")</f>
        <v/>
      </c>
      <c r="AE92" s="6" t="str">
        <f>IF(AE91&gt;=0,COUNT($R91:AE91)+$BP88,"")</f>
        <v/>
      </c>
      <c r="AF92" s="6" t="str">
        <f>IF(AF91&gt;=0,COUNT($R91:AF91)+$BP88,"")</f>
        <v/>
      </c>
      <c r="AG92" s="6" t="str">
        <f>IF(AG91&gt;=0,COUNT($R91:AG91)+$BP88,"")</f>
        <v/>
      </c>
      <c r="AH92" s="6" t="str">
        <f>IF(AH91&gt;=0,COUNT($R91:AH91)+$BP88,"")</f>
        <v/>
      </c>
      <c r="AI92" s="6" t="str">
        <f>IF(AI91&gt;=0,COUNT($R91:AI91)+$BP88,"")</f>
        <v/>
      </c>
      <c r="AJ92" s="6" t="str">
        <f>IF(AJ91&gt;=0,COUNT($R91:AJ91)+$BP88,"")</f>
        <v/>
      </c>
      <c r="AK92" s="6" t="str">
        <f>IF(AK91&gt;=0,COUNT($R91:AK91)+$BP88,"")</f>
        <v/>
      </c>
      <c r="AL92" s="6" t="str">
        <f>IF(AL91&gt;=0,COUNT($R91:AL91)+$BP88,"")</f>
        <v/>
      </c>
      <c r="AM92" s="6" t="str">
        <f>IF(AM91&gt;=0,COUNT($R91:AM91)+$BP88,"")</f>
        <v/>
      </c>
      <c r="AN92" s="6" t="str">
        <f>IF(AN91&gt;=0,COUNT($R91:AN91)+$BP88,"")</f>
        <v/>
      </c>
      <c r="AO92" s="6" t="str">
        <f>IF(AO91&gt;=0,COUNT($R91:AO91)+$BP88,"")</f>
        <v/>
      </c>
      <c r="AP92" s="6" t="str">
        <f>IF(AP91&gt;=0,COUNT($R91:AP91)+$BP88,"")</f>
        <v/>
      </c>
      <c r="AQ92" s="6" t="str">
        <f>IF(AQ91&gt;=0,COUNT($R91:AQ91)+$BP88,"")</f>
        <v/>
      </c>
      <c r="AR92" s="6" t="str">
        <f>IF(AR91&gt;=0,COUNT($R91:AR91)+$BP88,"")</f>
        <v/>
      </c>
      <c r="AS92" s="6" t="str">
        <f>IF(AS91&gt;=0,COUNT($R91:AS91)+$BP88,"")</f>
        <v/>
      </c>
      <c r="AT92" s="6" t="str">
        <f>IF(AT91&gt;=0,COUNT($R91:AT91)+$BP88,"")</f>
        <v/>
      </c>
      <c r="AU92" s="6" t="str">
        <f>IF(AU91&gt;=0,COUNT($R91:AU91)+$BP88,"")</f>
        <v/>
      </c>
      <c r="AV92" s="6" t="str">
        <f>IF(AV91&gt;=0,COUNT($R91:AV91)+$BP88,"")</f>
        <v/>
      </c>
      <c r="AW92" s="6" t="str">
        <f>IF(AW91&gt;=0,COUNT($R91:AW91)+$BP88,"")</f>
        <v/>
      </c>
      <c r="AX92" s="6" t="str">
        <f>IF(AX91&gt;=0,COUNT($R91:AX91)+$BP88,"")</f>
        <v/>
      </c>
      <c r="AY92" s="6" t="str">
        <f>IF(AY91&gt;=0,COUNT($R91:AY91)+$BP88,"")</f>
        <v/>
      </c>
      <c r="AZ92" s="6" t="str">
        <f>IF(AZ91&gt;=0,COUNT($R91:AZ91)+$BP88,"")</f>
        <v/>
      </c>
      <c r="BA92" s="6" t="str">
        <f>IF(BA91&gt;=0,COUNT($R91:BA91)+$BP88,"")</f>
        <v/>
      </c>
      <c r="BB92" s="6" t="str">
        <f>IF(BB91&gt;=0,COUNT($R91:BB91)+$BP88,"")</f>
        <v/>
      </c>
      <c r="BC92" s="6" t="str">
        <f>IF(BC91&gt;=0,COUNT($R91:BC91)+$BP88,"")</f>
        <v/>
      </c>
      <c r="BD92" s="6" t="str">
        <f>IF(BD91&gt;=0,COUNT($R91:BD91)+$BP88,"")</f>
        <v/>
      </c>
      <c r="BE92" s="6" t="str">
        <f>IF(BE91&gt;=0,COUNT($R91:BE91)+$BP88,"")</f>
        <v/>
      </c>
      <c r="BF92" s="6" t="str">
        <f>IF(BF91&gt;=0,COUNT($R91:BF91)+$BP88,"")</f>
        <v/>
      </c>
      <c r="BG92" s="6" t="str">
        <f>IF(BG91&gt;=0,COUNT($R91:BG91)+$BP88,"")</f>
        <v/>
      </c>
      <c r="BH92" s="6" t="str">
        <f>IF(BH91&gt;=0,COUNT($R91:BH91)+$BP88,"")</f>
        <v/>
      </c>
      <c r="BI92" s="6" t="str">
        <f>IF(BI91&gt;=0,COUNT($R91:BI91)+$BP88,"")</f>
        <v/>
      </c>
      <c r="BJ92" s="6" t="str">
        <f>IF(BJ91&gt;=0,COUNT($R91:BJ91)+$BP88,"")</f>
        <v/>
      </c>
      <c r="BK92" s="6" t="str">
        <f>IF(BK91&gt;=0,COUNT($R91:BK91)+$BP88,"")</f>
        <v/>
      </c>
      <c r="BL92" s="6" t="str">
        <f>IF(BL91&gt;=0,COUNT($R91:BL91)+$BP88,"")</f>
        <v/>
      </c>
      <c r="BM92" s="6" t="str">
        <f>IF(BM91&gt;=0,COUNT($R91:BM91)+$BP88,"")</f>
        <v/>
      </c>
      <c r="BN92" s="6" t="str">
        <f>IF(BN91&gt;=0,COUNT($R91:BN91)+$BP88,"")</f>
        <v/>
      </c>
      <c r="BO92" s="6" t="str">
        <f>IF(BO91&gt;=0,COUNT($R91:BO91)+$BP88,"")</f>
        <v/>
      </c>
      <c r="BP92" s="6">
        <f>COUNT(R92:BO92)+BP88</f>
        <v>38</v>
      </c>
      <c r="BQ92" s="276" t="str">
        <f>R92&amp;BQ91&amp;S92&amp;BQ91&amp;T92&amp;BQ91&amp;U92&amp;BQ91&amp;V92&amp;BQ91&amp;W92&amp;BQ91&amp;X92&amp;BQ91&amp;Y92&amp;BQ91&amp;Z92&amp;BQ91&amp;AA92&amp;BQ91&amp;AB92&amp;BQ91&amp;AC92&amp;BQ91&amp;AD92&amp;BQ91&amp;AE92&amp;BQ91&amp;AF92&amp;BQ91&amp;AG92&amp;BQ91&amp;AH92&amp;BQ91&amp;AI92&amp;BQ91&amp;AJ92&amp;BQ91&amp;AK92&amp;BQ91&amp;AL92&amp;BQ91&amp;AM92&amp;BQ91&amp;AN92&amp;BQ91&amp;AO92&amp;BQ91&amp;AP92&amp;BQ91&amp;AQ92&amp;BQ91&amp;AR92&amp;BQ91&amp;AS92&amp;BQ91&amp;AT92&amp;BQ91&amp;AU92&amp;BQ91&amp;AV92&amp;BQ91&amp;AW92&amp;BQ91&amp;AX92&amp;BQ91&amp;AY92&amp;BQ91&amp;AZ92&amp;BQ91&amp;BA92&amp;BQ91&amp;BB92&amp;BQ91&amp;BC92&amp;BQ91&amp;BD92&amp;BQ91&amp;BE92&amp;BQ91&amp;BF92&amp;BQ91&amp;BG92&amp;BQ91&amp;BH92&amp;BQ91&amp;BI92&amp;BQ91&amp;BJ92&amp;BQ91&amp;BK92&amp;BQ91&amp;BL92&amp;BQ91&amp;BM92&amp;BQ91&amp;BN92&amp;BQ91&amp;BO92</f>
        <v xml:space="preserve">37  38                                                                                                </v>
      </c>
    </row>
    <row r="93" spans="18:69" x14ac:dyDescent="0.35">
      <c r="R93" s="275">
        <f>IF('Print-TOS'!AU16="W",'Encode Data'!I16,IF('Print-TOS'!AU16="X",'Encode Data'!F19,'Encode Data'!F37))</f>
        <v>2</v>
      </c>
      <c r="S93" s="6">
        <f t="shared" ref="S93:AX93" si="92">R93</f>
        <v>2</v>
      </c>
      <c r="T93" s="6">
        <f t="shared" si="92"/>
        <v>2</v>
      </c>
      <c r="U93" s="6">
        <f t="shared" si="92"/>
        <v>2</v>
      </c>
      <c r="V93" s="6">
        <f t="shared" si="92"/>
        <v>2</v>
      </c>
      <c r="W93" s="6">
        <f t="shared" si="92"/>
        <v>2</v>
      </c>
      <c r="X93" s="6">
        <f t="shared" si="92"/>
        <v>2</v>
      </c>
      <c r="Y93" s="6">
        <f t="shared" si="92"/>
        <v>2</v>
      </c>
      <c r="Z93" s="6">
        <f t="shared" si="92"/>
        <v>2</v>
      </c>
      <c r="AA93" s="6">
        <f t="shared" si="92"/>
        <v>2</v>
      </c>
      <c r="AB93" s="6">
        <f t="shared" si="92"/>
        <v>2</v>
      </c>
      <c r="AC93" s="6">
        <f t="shared" si="92"/>
        <v>2</v>
      </c>
      <c r="AD93" s="6">
        <f t="shared" si="92"/>
        <v>2</v>
      </c>
      <c r="AE93" s="6">
        <f t="shared" si="92"/>
        <v>2</v>
      </c>
      <c r="AF93" s="6">
        <f t="shared" si="92"/>
        <v>2</v>
      </c>
      <c r="AG93" s="6">
        <f t="shared" si="92"/>
        <v>2</v>
      </c>
      <c r="AH93" s="6">
        <f t="shared" si="92"/>
        <v>2</v>
      </c>
      <c r="AI93" s="6">
        <f t="shared" si="92"/>
        <v>2</v>
      </c>
      <c r="AJ93" s="6">
        <f t="shared" si="92"/>
        <v>2</v>
      </c>
      <c r="AK93" s="6">
        <f t="shared" si="92"/>
        <v>2</v>
      </c>
      <c r="AL93" s="6">
        <f t="shared" si="92"/>
        <v>2</v>
      </c>
      <c r="AM93" s="6">
        <f t="shared" si="92"/>
        <v>2</v>
      </c>
      <c r="AN93" s="6">
        <f t="shared" si="92"/>
        <v>2</v>
      </c>
      <c r="AO93" s="6">
        <f t="shared" si="92"/>
        <v>2</v>
      </c>
      <c r="AP93" s="6">
        <f t="shared" si="92"/>
        <v>2</v>
      </c>
      <c r="AQ93" s="6">
        <f t="shared" si="92"/>
        <v>2</v>
      </c>
      <c r="AR93" s="6">
        <f t="shared" si="92"/>
        <v>2</v>
      </c>
      <c r="AS93" s="6">
        <f t="shared" si="92"/>
        <v>2</v>
      </c>
      <c r="AT93" s="6">
        <f t="shared" si="92"/>
        <v>2</v>
      </c>
      <c r="AU93" s="6">
        <f t="shared" si="92"/>
        <v>2</v>
      </c>
      <c r="AV93" s="6">
        <f t="shared" si="92"/>
        <v>2</v>
      </c>
      <c r="AW93" s="6">
        <f t="shared" si="92"/>
        <v>2</v>
      </c>
      <c r="AX93" s="6">
        <f t="shared" si="92"/>
        <v>2</v>
      </c>
      <c r="AY93" s="6">
        <f t="shared" ref="AY93:BO93" si="93">AX93</f>
        <v>2</v>
      </c>
      <c r="AZ93" s="6">
        <f t="shared" si="93"/>
        <v>2</v>
      </c>
      <c r="BA93" s="6">
        <f t="shared" si="93"/>
        <v>2</v>
      </c>
      <c r="BB93" s="6">
        <f t="shared" si="93"/>
        <v>2</v>
      </c>
      <c r="BC93" s="6">
        <f t="shared" si="93"/>
        <v>2</v>
      </c>
      <c r="BD93" s="6">
        <f t="shared" si="93"/>
        <v>2</v>
      </c>
      <c r="BE93" s="6">
        <f t="shared" si="93"/>
        <v>2</v>
      </c>
      <c r="BF93" s="6">
        <f t="shared" si="93"/>
        <v>2</v>
      </c>
      <c r="BG93" s="6">
        <f t="shared" si="93"/>
        <v>2</v>
      </c>
      <c r="BH93" s="6">
        <f t="shared" si="93"/>
        <v>2</v>
      </c>
      <c r="BI93" s="6">
        <f t="shared" si="93"/>
        <v>2</v>
      </c>
      <c r="BJ93" s="6">
        <f t="shared" si="93"/>
        <v>2</v>
      </c>
      <c r="BK93" s="6">
        <f t="shared" si="93"/>
        <v>2</v>
      </c>
      <c r="BL93" s="6">
        <f t="shared" si="93"/>
        <v>2</v>
      </c>
      <c r="BM93" s="6">
        <f t="shared" si="93"/>
        <v>2</v>
      </c>
      <c r="BN93" s="6">
        <f t="shared" si="93"/>
        <v>2</v>
      </c>
      <c r="BO93" s="6">
        <f t="shared" si="93"/>
        <v>2</v>
      </c>
    </row>
    <row r="94" spans="18:69" x14ac:dyDescent="0.35">
      <c r="R94" s="6">
        <v>1</v>
      </c>
      <c r="S94" s="6">
        <v>2</v>
      </c>
      <c r="T94" s="6">
        <v>3</v>
      </c>
      <c r="U94" s="6">
        <v>4</v>
      </c>
      <c r="V94" s="6">
        <v>5</v>
      </c>
      <c r="W94" s="6">
        <v>6</v>
      </c>
      <c r="X94" s="6">
        <v>7</v>
      </c>
      <c r="Y94" s="6">
        <v>8</v>
      </c>
      <c r="Z94" s="6">
        <v>9</v>
      </c>
      <c r="AA94" s="6">
        <v>10</v>
      </c>
      <c r="AB94" s="6">
        <v>11</v>
      </c>
      <c r="AC94" s="6">
        <v>12</v>
      </c>
      <c r="AD94" s="6">
        <v>13</v>
      </c>
      <c r="AE94" s="6">
        <v>14</v>
      </c>
      <c r="AF94" s="6">
        <v>15</v>
      </c>
      <c r="AG94" s="6">
        <v>16</v>
      </c>
      <c r="AH94" s="6">
        <v>17</v>
      </c>
      <c r="AI94" s="6">
        <v>18</v>
      </c>
      <c r="AJ94" s="6">
        <v>19</v>
      </c>
      <c r="AK94" s="6">
        <v>20</v>
      </c>
      <c r="AL94" s="6">
        <v>21</v>
      </c>
      <c r="AM94" s="6">
        <v>22</v>
      </c>
      <c r="AN94" s="6">
        <v>23</v>
      </c>
      <c r="AO94" s="6">
        <v>24</v>
      </c>
      <c r="AP94" s="6">
        <v>25</v>
      </c>
      <c r="AQ94" s="6">
        <v>26</v>
      </c>
      <c r="AR94" s="6">
        <v>27</v>
      </c>
      <c r="AS94" s="6">
        <v>28</v>
      </c>
      <c r="AT94" s="6">
        <v>29</v>
      </c>
      <c r="AU94" s="6">
        <v>30</v>
      </c>
      <c r="AV94" s="6">
        <v>31</v>
      </c>
      <c r="AW94" s="6">
        <v>32</v>
      </c>
      <c r="AX94" s="6">
        <v>33</v>
      </c>
      <c r="AY94" s="6">
        <v>34</v>
      </c>
      <c r="AZ94" s="6">
        <v>35</v>
      </c>
      <c r="BA94" s="6">
        <v>36</v>
      </c>
      <c r="BB94" s="6">
        <v>37</v>
      </c>
      <c r="BC94" s="6">
        <v>38</v>
      </c>
      <c r="BD94" s="6">
        <v>39</v>
      </c>
      <c r="BE94" s="6">
        <v>40</v>
      </c>
      <c r="BF94" s="6">
        <v>41</v>
      </c>
      <c r="BG94" s="6">
        <v>42</v>
      </c>
      <c r="BH94" s="6">
        <v>43</v>
      </c>
      <c r="BI94" s="6">
        <v>44</v>
      </c>
      <c r="BJ94" s="6">
        <v>45</v>
      </c>
      <c r="BK94" s="6">
        <v>46</v>
      </c>
      <c r="BL94" s="6">
        <v>47</v>
      </c>
      <c r="BM94" s="6">
        <v>48</v>
      </c>
      <c r="BN94" s="6">
        <v>49</v>
      </c>
      <c r="BO94" s="6">
        <v>50</v>
      </c>
    </row>
    <row r="95" spans="18:69" x14ac:dyDescent="0.35">
      <c r="R95" s="6">
        <f t="shared" ref="R95:AW95" si="94">R93-R94</f>
        <v>1</v>
      </c>
      <c r="S95" s="6">
        <f t="shared" si="94"/>
        <v>0</v>
      </c>
      <c r="T95" s="6">
        <f t="shared" si="94"/>
        <v>-1</v>
      </c>
      <c r="U95" s="6">
        <f t="shared" si="94"/>
        <v>-2</v>
      </c>
      <c r="V95" s="6">
        <f t="shared" si="94"/>
        <v>-3</v>
      </c>
      <c r="W95" s="6">
        <f t="shared" si="94"/>
        <v>-4</v>
      </c>
      <c r="X95" s="6">
        <f t="shared" si="94"/>
        <v>-5</v>
      </c>
      <c r="Y95" s="6">
        <f t="shared" si="94"/>
        <v>-6</v>
      </c>
      <c r="Z95" s="6">
        <f t="shared" si="94"/>
        <v>-7</v>
      </c>
      <c r="AA95" s="6">
        <f t="shared" si="94"/>
        <v>-8</v>
      </c>
      <c r="AB95" s="6">
        <f t="shared" si="94"/>
        <v>-9</v>
      </c>
      <c r="AC95" s="6">
        <f t="shared" si="94"/>
        <v>-10</v>
      </c>
      <c r="AD95" s="6">
        <f t="shared" si="94"/>
        <v>-11</v>
      </c>
      <c r="AE95" s="6">
        <f t="shared" si="94"/>
        <v>-12</v>
      </c>
      <c r="AF95" s="6">
        <f t="shared" si="94"/>
        <v>-13</v>
      </c>
      <c r="AG95" s="6">
        <f t="shared" si="94"/>
        <v>-14</v>
      </c>
      <c r="AH95" s="6">
        <f t="shared" si="94"/>
        <v>-15</v>
      </c>
      <c r="AI95" s="6">
        <f t="shared" si="94"/>
        <v>-16</v>
      </c>
      <c r="AJ95" s="6">
        <f t="shared" si="94"/>
        <v>-17</v>
      </c>
      <c r="AK95" s="6">
        <f t="shared" si="94"/>
        <v>-18</v>
      </c>
      <c r="AL95" s="6">
        <f t="shared" si="94"/>
        <v>-19</v>
      </c>
      <c r="AM95" s="6">
        <f t="shared" si="94"/>
        <v>-20</v>
      </c>
      <c r="AN95" s="6">
        <f t="shared" si="94"/>
        <v>-21</v>
      </c>
      <c r="AO95" s="6">
        <f t="shared" si="94"/>
        <v>-22</v>
      </c>
      <c r="AP95" s="6">
        <f t="shared" si="94"/>
        <v>-23</v>
      </c>
      <c r="AQ95" s="6">
        <f t="shared" si="94"/>
        <v>-24</v>
      </c>
      <c r="AR95" s="6">
        <f t="shared" si="94"/>
        <v>-25</v>
      </c>
      <c r="AS95" s="6">
        <f t="shared" si="94"/>
        <v>-26</v>
      </c>
      <c r="AT95" s="6">
        <f t="shared" si="94"/>
        <v>-27</v>
      </c>
      <c r="AU95" s="6">
        <f t="shared" si="94"/>
        <v>-28</v>
      </c>
      <c r="AV95" s="6">
        <f t="shared" si="94"/>
        <v>-29</v>
      </c>
      <c r="AW95" s="6">
        <f t="shared" si="94"/>
        <v>-30</v>
      </c>
      <c r="AX95" s="6">
        <f t="shared" ref="AX95:BO95" si="95">AX93-AX94</f>
        <v>-31</v>
      </c>
      <c r="AY95" s="6">
        <f t="shared" si="95"/>
        <v>-32</v>
      </c>
      <c r="AZ95" s="6">
        <f t="shared" si="95"/>
        <v>-33</v>
      </c>
      <c r="BA95" s="6">
        <f t="shared" si="95"/>
        <v>-34</v>
      </c>
      <c r="BB95" s="6">
        <f t="shared" si="95"/>
        <v>-35</v>
      </c>
      <c r="BC95" s="6">
        <f t="shared" si="95"/>
        <v>-36</v>
      </c>
      <c r="BD95" s="6">
        <f t="shared" si="95"/>
        <v>-37</v>
      </c>
      <c r="BE95" s="6">
        <f t="shared" si="95"/>
        <v>-38</v>
      </c>
      <c r="BF95" s="6">
        <f t="shared" si="95"/>
        <v>-39</v>
      </c>
      <c r="BG95" s="6">
        <f t="shared" si="95"/>
        <v>-40</v>
      </c>
      <c r="BH95" s="6">
        <f t="shared" si="95"/>
        <v>-41</v>
      </c>
      <c r="BI95" s="6">
        <f t="shared" si="95"/>
        <v>-42</v>
      </c>
      <c r="BJ95" s="6">
        <f t="shared" si="95"/>
        <v>-43</v>
      </c>
      <c r="BK95" s="6">
        <f t="shared" si="95"/>
        <v>-44</v>
      </c>
      <c r="BL95" s="6">
        <f t="shared" si="95"/>
        <v>-45</v>
      </c>
      <c r="BM95" s="6">
        <f t="shared" si="95"/>
        <v>-46</v>
      </c>
      <c r="BN95" s="6">
        <f t="shared" si="95"/>
        <v>-47</v>
      </c>
      <c r="BO95" s="6">
        <f t="shared" si="95"/>
        <v>-48</v>
      </c>
      <c r="BQ95" s="6" t="s">
        <v>21</v>
      </c>
    </row>
    <row r="96" spans="18:69" x14ac:dyDescent="0.35">
      <c r="R96" s="6">
        <f>IF(R95&gt;=0,COUNT($R95)+BP92,"")</f>
        <v>39</v>
      </c>
      <c r="S96" s="6">
        <f>IF(S95&gt;=0,COUNT($R95:S95)+$BP92,"")</f>
        <v>40</v>
      </c>
      <c r="T96" s="6" t="str">
        <f>IF(T95&gt;=0,COUNT($R95:T95)+$BP92,"")</f>
        <v/>
      </c>
      <c r="U96" s="6" t="str">
        <f>IF(U95&gt;=0,COUNT($R95:U95)+$BP92,"")</f>
        <v/>
      </c>
      <c r="V96" s="6" t="str">
        <f>IF(V95&gt;=0,COUNT($R95:V95)+$BP92,"")</f>
        <v/>
      </c>
      <c r="W96" s="6" t="str">
        <f>IF(W95&gt;=0,COUNT($R95:W95)+$BP92,"")</f>
        <v/>
      </c>
      <c r="X96" s="6" t="str">
        <f>IF(X95&gt;=0,COUNT($R95:X95)+$BP92,"")</f>
        <v/>
      </c>
      <c r="Y96" s="6" t="str">
        <f>IF(Y95&gt;=0,COUNT($R95:Y95)+$BP92,"")</f>
        <v/>
      </c>
      <c r="Z96" s="6" t="str">
        <f>IF(Z95&gt;=0,COUNT($R95:Z95)+$BP92,"")</f>
        <v/>
      </c>
      <c r="AA96" s="6" t="str">
        <f>IF(AA95&gt;=0,COUNT($R95:AA95)+$BP92,"")</f>
        <v/>
      </c>
      <c r="AB96" s="6" t="str">
        <f>IF(AB95&gt;=0,COUNT($R95:AB95)+$BP92,"")</f>
        <v/>
      </c>
      <c r="AC96" s="6" t="str">
        <f>IF(AC95&gt;=0,COUNT($R95:AC95)+$BP92,"")</f>
        <v/>
      </c>
      <c r="AD96" s="6" t="str">
        <f>IF(AD95&gt;=0,COUNT($R95:AD95)+$BP92,"")</f>
        <v/>
      </c>
      <c r="AE96" s="6" t="str">
        <f>IF(AE95&gt;=0,COUNT($R95:AE95)+$BP92,"")</f>
        <v/>
      </c>
      <c r="AF96" s="6" t="str">
        <f>IF(AF95&gt;=0,COUNT($R95:AF95)+$BP92,"")</f>
        <v/>
      </c>
      <c r="AG96" s="6" t="str">
        <f>IF(AG95&gt;=0,COUNT($R95:AG95)+$BP92,"")</f>
        <v/>
      </c>
      <c r="AH96" s="6" t="str">
        <f>IF(AH95&gt;=0,COUNT($R95:AH95)+$BP92,"")</f>
        <v/>
      </c>
      <c r="AI96" s="6" t="str">
        <f>IF(AI95&gt;=0,COUNT($R95:AI95)+$BP92,"")</f>
        <v/>
      </c>
      <c r="AJ96" s="6" t="str">
        <f>IF(AJ95&gt;=0,COUNT($R95:AJ95)+$BP92,"")</f>
        <v/>
      </c>
      <c r="AK96" s="6" t="str">
        <f>IF(AK95&gt;=0,COUNT($R95:AK95)+$BP92,"")</f>
        <v/>
      </c>
      <c r="AL96" s="6" t="str">
        <f>IF(AL95&gt;=0,COUNT($R95:AL95)+$BP92,"")</f>
        <v/>
      </c>
      <c r="AM96" s="6" t="str">
        <f>IF(AM95&gt;=0,COUNT($R95:AM95)+$BP92,"")</f>
        <v/>
      </c>
      <c r="AN96" s="6" t="str">
        <f>IF(AN95&gt;=0,COUNT($R95:AN95)+$BP92,"")</f>
        <v/>
      </c>
      <c r="AO96" s="6" t="str">
        <f>IF(AO95&gt;=0,COUNT($R95:AO95)+$BP92,"")</f>
        <v/>
      </c>
      <c r="AP96" s="6" t="str">
        <f>IF(AP95&gt;=0,COUNT($R95:AP95)+$BP92,"")</f>
        <v/>
      </c>
      <c r="AQ96" s="6" t="str">
        <f>IF(AQ95&gt;=0,COUNT($R95:AQ95)+$BP92,"")</f>
        <v/>
      </c>
      <c r="AR96" s="6" t="str">
        <f>IF(AR95&gt;=0,COUNT($R95:AR95)+$BP92,"")</f>
        <v/>
      </c>
      <c r="AS96" s="6" t="str">
        <f>IF(AS95&gt;=0,COUNT($R95:AS95)+$BP92,"")</f>
        <v/>
      </c>
      <c r="AT96" s="6" t="str">
        <f>IF(AT95&gt;=0,COUNT($R95:AT95)+$BP92,"")</f>
        <v/>
      </c>
      <c r="AU96" s="6" t="str">
        <f>IF(AU95&gt;=0,COUNT($R95:AU95)+$BP92,"")</f>
        <v/>
      </c>
      <c r="AV96" s="6" t="str">
        <f>IF(AV95&gt;=0,COUNT($R95:AV95)+$BP92,"")</f>
        <v/>
      </c>
      <c r="AW96" s="6" t="str">
        <f>IF(AW95&gt;=0,COUNT($R95:AW95)+$BP92,"")</f>
        <v/>
      </c>
      <c r="AX96" s="6" t="str">
        <f>IF(AX95&gt;=0,COUNT($R95:AX95)+$BP92,"")</f>
        <v/>
      </c>
      <c r="AY96" s="6" t="str">
        <f>IF(AY95&gt;=0,COUNT($R95:AY95)+$BP92,"")</f>
        <v/>
      </c>
      <c r="AZ96" s="6" t="str">
        <f>IF(AZ95&gt;=0,COUNT($R95:AZ95)+$BP92,"")</f>
        <v/>
      </c>
      <c r="BA96" s="6" t="str">
        <f>IF(BA95&gt;=0,COUNT($R95:BA95)+$BP92,"")</f>
        <v/>
      </c>
      <c r="BB96" s="6" t="str">
        <f>IF(BB95&gt;=0,COUNT($R95:BB95)+$BP92,"")</f>
        <v/>
      </c>
      <c r="BC96" s="6" t="str">
        <f>IF(BC95&gt;=0,COUNT($R95:BC95)+$BP92,"")</f>
        <v/>
      </c>
      <c r="BD96" s="6" t="str">
        <f>IF(BD95&gt;=0,COUNT($R95:BD95)+$BP92,"")</f>
        <v/>
      </c>
      <c r="BE96" s="6" t="str">
        <f>IF(BE95&gt;=0,COUNT($R95:BE95)+$BP92,"")</f>
        <v/>
      </c>
      <c r="BF96" s="6" t="str">
        <f>IF(BF95&gt;=0,COUNT($R95:BF95)+$BP92,"")</f>
        <v/>
      </c>
      <c r="BG96" s="6" t="str">
        <f>IF(BG95&gt;=0,COUNT($R95:BG95)+$BP92,"")</f>
        <v/>
      </c>
      <c r="BH96" s="6" t="str">
        <f>IF(BH95&gt;=0,COUNT($R95:BH95)+$BP92,"")</f>
        <v/>
      </c>
      <c r="BI96" s="6" t="str">
        <f>IF(BI95&gt;=0,COUNT($R95:BI95)+$BP92,"")</f>
        <v/>
      </c>
      <c r="BJ96" s="6" t="str">
        <f>IF(BJ95&gt;=0,COUNT($R95:BJ95)+$BP92,"")</f>
        <v/>
      </c>
      <c r="BK96" s="6" t="str">
        <f>IF(BK95&gt;=0,COUNT($R95:BK95)+$BP92,"")</f>
        <v/>
      </c>
      <c r="BL96" s="6" t="str">
        <f>IF(BL95&gt;=0,COUNT($R95:BL95)+$BP92,"")</f>
        <v/>
      </c>
      <c r="BM96" s="6" t="str">
        <f>IF(BM95&gt;=0,COUNT($R95:BM95)+$BP92,"")</f>
        <v/>
      </c>
      <c r="BN96" s="6" t="str">
        <f>IF(BN95&gt;=0,COUNT($R95:BN95)+$BP92,"")</f>
        <v/>
      </c>
      <c r="BO96" s="6" t="str">
        <f>IF(BO95&gt;=0,COUNT($R95:BO95)+$BP92,"")</f>
        <v/>
      </c>
      <c r="BP96" s="6">
        <f>COUNT(R96:BO96)+BP92</f>
        <v>40</v>
      </c>
      <c r="BQ96" s="276" t="str">
        <f>R96&amp;BQ95&amp;S96&amp;BQ95&amp;T96&amp;BQ95&amp;U96&amp;BQ95&amp;V96&amp;BQ95&amp;W96&amp;BQ95&amp;X96&amp;BQ95&amp;Y96&amp;BQ95&amp;Z96&amp;BQ95&amp;AA96&amp;BQ95&amp;AB96&amp;BQ95&amp;AC96&amp;BQ95&amp;AD96&amp;BQ95&amp;AE96&amp;BQ95&amp;AF96&amp;BQ95&amp;AG96&amp;BQ95&amp;AH96&amp;BQ95&amp;AI96&amp;BQ95&amp;AJ96&amp;BQ95&amp;AK96&amp;BQ95&amp;AL96&amp;BQ95&amp;AM96&amp;BQ95&amp;AN96&amp;BQ95&amp;AO96&amp;BQ95&amp;AP96&amp;BQ95&amp;AQ96&amp;BQ95&amp;AR96&amp;BQ95&amp;AS96&amp;BQ95&amp;AT96&amp;BQ95&amp;AU96&amp;BQ95&amp;AV96&amp;BQ95&amp;AW96&amp;BQ95&amp;AX96&amp;BQ95&amp;AY96&amp;BQ95&amp;AZ96&amp;BQ95&amp;BA96&amp;BQ95&amp;BB96&amp;BQ95&amp;BC96&amp;BQ95&amp;BD96&amp;BQ95&amp;BE96&amp;BQ95&amp;BF96&amp;BQ95&amp;BG96&amp;BQ95&amp;BH96&amp;BQ95&amp;BI96&amp;BQ95&amp;BJ96&amp;BQ95&amp;BK96&amp;BQ95&amp;BL96&amp;BQ95&amp;BM96&amp;BQ95&amp;BN96&amp;BQ95&amp;BO96</f>
        <v xml:space="preserve">39  40                                                                                                </v>
      </c>
    </row>
    <row r="97" spans="18:69" x14ac:dyDescent="0.35">
      <c r="R97" s="275">
        <f>IF('Print-TOS'!AU16="W",'Encode Data'!J16,IF('Print-TOS'!AU16="X",'Encode Data'!G19,'Encode Data'!F40))</f>
        <v>0</v>
      </c>
      <c r="S97" s="6">
        <f t="shared" ref="S97:AX97" si="96">R97</f>
        <v>0</v>
      </c>
      <c r="T97" s="6">
        <f t="shared" si="96"/>
        <v>0</v>
      </c>
      <c r="U97" s="6">
        <f t="shared" si="96"/>
        <v>0</v>
      </c>
      <c r="V97" s="6">
        <f t="shared" si="96"/>
        <v>0</v>
      </c>
      <c r="W97" s="6">
        <f t="shared" si="96"/>
        <v>0</v>
      </c>
      <c r="X97" s="6">
        <f t="shared" si="96"/>
        <v>0</v>
      </c>
      <c r="Y97" s="6">
        <f t="shared" si="96"/>
        <v>0</v>
      </c>
      <c r="Z97" s="6">
        <f t="shared" si="96"/>
        <v>0</v>
      </c>
      <c r="AA97" s="6">
        <f t="shared" si="96"/>
        <v>0</v>
      </c>
      <c r="AB97" s="6">
        <f t="shared" si="96"/>
        <v>0</v>
      </c>
      <c r="AC97" s="6">
        <f t="shared" si="96"/>
        <v>0</v>
      </c>
      <c r="AD97" s="6">
        <f t="shared" si="96"/>
        <v>0</v>
      </c>
      <c r="AE97" s="6">
        <f t="shared" si="96"/>
        <v>0</v>
      </c>
      <c r="AF97" s="6">
        <f t="shared" si="96"/>
        <v>0</v>
      </c>
      <c r="AG97" s="6">
        <f t="shared" si="96"/>
        <v>0</v>
      </c>
      <c r="AH97" s="6">
        <f t="shared" si="96"/>
        <v>0</v>
      </c>
      <c r="AI97" s="6">
        <f t="shared" si="96"/>
        <v>0</v>
      </c>
      <c r="AJ97" s="6">
        <f t="shared" si="96"/>
        <v>0</v>
      </c>
      <c r="AK97" s="6">
        <f t="shared" si="96"/>
        <v>0</v>
      </c>
      <c r="AL97" s="6">
        <f t="shared" si="96"/>
        <v>0</v>
      </c>
      <c r="AM97" s="6">
        <f t="shared" si="96"/>
        <v>0</v>
      </c>
      <c r="AN97" s="6">
        <f t="shared" si="96"/>
        <v>0</v>
      </c>
      <c r="AO97" s="6">
        <f t="shared" si="96"/>
        <v>0</v>
      </c>
      <c r="AP97" s="6">
        <f t="shared" si="96"/>
        <v>0</v>
      </c>
      <c r="AQ97" s="6">
        <f t="shared" si="96"/>
        <v>0</v>
      </c>
      <c r="AR97" s="6">
        <f t="shared" si="96"/>
        <v>0</v>
      </c>
      <c r="AS97" s="6">
        <f t="shared" si="96"/>
        <v>0</v>
      </c>
      <c r="AT97" s="6">
        <f t="shared" si="96"/>
        <v>0</v>
      </c>
      <c r="AU97" s="6">
        <f t="shared" si="96"/>
        <v>0</v>
      </c>
      <c r="AV97" s="6">
        <f t="shared" si="96"/>
        <v>0</v>
      </c>
      <c r="AW97" s="6">
        <f t="shared" si="96"/>
        <v>0</v>
      </c>
      <c r="AX97" s="6">
        <f t="shared" si="96"/>
        <v>0</v>
      </c>
      <c r="AY97" s="6">
        <f t="shared" ref="AY97:BO97" si="97">AX97</f>
        <v>0</v>
      </c>
      <c r="AZ97" s="6">
        <f t="shared" si="97"/>
        <v>0</v>
      </c>
      <c r="BA97" s="6">
        <f t="shared" si="97"/>
        <v>0</v>
      </c>
      <c r="BB97" s="6">
        <f t="shared" si="97"/>
        <v>0</v>
      </c>
      <c r="BC97" s="6">
        <f t="shared" si="97"/>
        <v>0</v>
      </c>
      <c r="BD97" s="6">
        <f t="shared" si="97"/>
        <v>0</v>
      </c>
      <c r="BE97" s="6">
        <f t="shared" si="97"/>
        <v>0</v>
      </c>
      <c r="BF97" s="6">
        <f t="shared" si="97"/>
        <v>0</v>
      </c>
      <c r="BG97" s="6">
        <f t="shared" si="97"/>
        <v>0</v>
      </c>
      <c r="BH97" s="6">
        <f t="shared" si="97"/>
        <v>0</v>
      </c>
      <c r="BI97" s="6">
        <f t="shared" si="97"/>
        <v>0</v>
      </c>
      <c r="BJ97" s="6">
        <f t="shared" si="97"/>
        <v>0</v>
      </c>
      <c r="BK97" s="6">
        <f t="shared" si="97"/>
        <v>0</v>
      </c>
      <c r="BL97" s="6">
        <f t="shared" si="97"/>
        <v>0</v>
      </c>
      <c r="BM97" s="6">
        <f t="shared" si="97"/>
        <v>0</v>
      </c>
      <c r="BN97" s="6">
        <f t="shared" si="97"/>
        <v>0</v>
      </c>
      <c r="BO97" s="6">
        <f t="shared" si="97"/>
        <v>0</v>
      </c>
    </row>
    <row r="98" spans="18:69" x14ac:dyDescent="0.35">
      <c r="R98" s="6">
        <v>1</v>
      </c>
      <c r="S98" s="6">
        <v>2</v>
      </c>
      <c r="T98" s="6">
        <v>3</v>
      </c>
      <c r="U98" s="6">
        <v>4</v>
      </c>
      <c r="V98" s="6">
        <v>5</v>
      </c>
      <c r="W98" s="6">
        <v>6</v>
      </c>
      <c r="X98" s="6">
        <v>7</v>
      </c>
      <c r="Y98" s="6">
        <v>8</v>
      </c>
      <c r="Z98" s="6">
        <v>9</v>
      </c>
      <c r="AA98" s="6">
        <v>10</v>
      </c>
      <c r="AB98" s="6">
        <v>11</v>
      </c>
      <c r="AC98" s="6">
        <v>12</v>
      </c>
      <c r="AD98" s="6">
        <v>13</v>
      </c>
      <c r="AE98" s="6">
        <v>14</v>
      </c>
      <c r="AF98" s="6">
        <v>15</v>
      </c>
      <c r="AG98" s="6">
        <v>16</v>
      </c>
      <c r="AH98" s="6">
        <v>17</v>
      </c>
      <c r="AI98" s="6">
        <v>18</v>
      </c>
      <c r="AJ98" s="6">
        <v>19</v>
      </c>
      <c r="AK98" s="6">
        <v>20</v>
      </c>
      <c r="AL98" s="6">
        <v>21</v>
      </c>
      <c r="AM98" s="6">
        <v>22</v>
      </c>
      <c r="AN98" s="6">
        <v>23</v>
      </c>
      <c r="AO98" s="6">
        <v>24</v>
      </c>
      <c r="AP98" s="6">
        <v>25</v>
      </c>
      <c r="AQ98" s="6">
        <v>26</v>
      </c>
      <c r="AR98" s="6">
        <v>27</v>
      </c>
      <c r="AS98" s="6">
        <v>28</v>
      </c>
      <c r="AT98" s="6">
        <v>29</v>
      </c>
      <c r="AU98" s="6">
        <v>30</v>
      </c>
      <c r="AV98" s="6">
        <v>31</v>
      </c>
      <c r="AW98" s="6">
        <v>32</v>
      </c>
      <c r="AX98" s="6">
        <v>33</v>
      </c>
      <c r="AY98" s="6">
        <v>34</v>
      </c>
      <c r="AZ98" s="6">
        <v>35</v>
      </c>
      <c r="BA98" s="6">
        <v>36</v>
      </c>
      <c r="BB98" s="6">
        <v>37</v>
      </c>
      <c r="BC98" s="6">
        <v>38</v>
      </c>
      <c r="BD98" s="6">
        <v>39</v>
      </c>
      <c r="BE98" s="6">
        <v>40</v>
      </c>
      <c r="BF98" s="6">
        <v>41</v>
      </c>
      <c r="BG98" s="6">
        <v>42</v>
      </c>
      <c r="BH98" s="6">
        <v>43</v>
      </c>
      <c r="BI98" s="6">
        <v>44</v>
      </c>
      <c r="BJ98" s="6">
        <v>45</v>
      </c>
      <c r="BK98" s="6">
        <v>46</v>
      </c>
      <c r="BL98" s="6">
        <v>47</v>
      </c>
      <c r="BM98" s="6">
        <v>48</v>
      </c>
      <c r="BN98" s="6">
        <v>49</v>
      </c>
      <c r="BO98" s="6">
        <v>50</v>
      </c>
    </row>
    <row r="99" spans="18:69" x14ac:dyDescent="0.35">
      <c r="R99" s="6">
        <f t="shared" ref="R99:AW99" si="98">R97-R98</f>
        <v>-1</v>
      </c>
      <c r="S99" s="6">
        <f t="shared" si="98"/>
        <v>-2</v>
      </c>
      <c r="T99" s="6">
        <f t="shared" si="98"/>
        <v>-3</v>
      </c>
      <c r="U99" s="6">
        <f t="shared" si="98"/>
        <v>-4</v>
      </c>
      <c r="V99" s="6">
        <f t="shared" si="98"/>
        <v>-5</v>
      </c>
      <c r="W99" s="6">
        <f t="shared" si="98"/>
        <v>-6</v>
      </c>
      <c r="X99" s="6">
        <f t="shared" si="98"/>
        <v>-7</v>
      </c>
      <c r="Y99" s="6">
        <f t="shared" si="98"/>
        <v>-8</v>
      </c>
      <c r="Z99" s="6">
        <f t="shared" si="98"/>
        <v>-9</v>
      </c>
      <c r="AA99" s="6">
        <f t="shared" si="98"/>
        <v>-10</v>
      </c>
      <c r="AB99" s="6">
        <f t="shared" si="98"/>
        <v>-11</v>
      </c>
      <c r="AC99" s="6">
        <f t="shared" si="98"/>
        <v>-12</v>
      </c>
      <c r="AD99" s="6">
        <f t="shared" si="98"/>
        <v>-13</v>
      </c>
      <c r="AE99" s="6">
        <f t="shared" si="98"/>
        <v>-14</v>
      </c>
      <c r="AF99" s="6">
        <f t="shared" si="98"/>
        <v>-15</v>
      </c>
      <c r="AG99" s="6">
        <f t="shared" si="98"/>
        <v>-16</v>
      </c>
      <c r="AH99" s="6">
        <f t="shared" si="98"/>
        <v>-17</v>
      </c>
      <c r="AI99" s="6">
        <f t="shared" si="98"/>
        <v>-18</v>
      </c>
      <c r="AJ99" s="6">
        <f t="shared" si="98"/>
        <v>-19</v>
      </c>
      <c r="AK99" s="6">
        <f t="shared" si="98"/>
        <v>-20</v>
      </c>
      <c r="AL99" s="6">
        <f t="shared" si="98"/>
        <v>-21</v>
      </c>
      <c r="AM99" s="6">
        <f t="shared" si="98"/>
        <v>-22</v>
      </c>
      <c r="AN99" s="6">
        <f t="shared" si="98"/>
        <v>-23</v>
      </c>
      <c r="AO99" s="6">
        <f t="shared" si="98"/>
        <v>-24</v>
      </c>
      <c r="AP99" s="6">
        <f t="shared" si="98"/>
        <v>-25</v>
      </c>
      <c r="AQ99" s="6">
        <f t="shared" si="98"/>
        <v>-26</v>
      </c>
      <c r="AR99" s="6">
        <f t="shared" si="98"/>
        <v>-27</v>
      </c>
      <c r="AS99" s="6">
        <f t="shared" si="98"/>
        <v>-28</v>
      </c>
      <c r="AT99" s="6">
        <f t="shared" si="98"/>
        <v>-29</v>
      </c>
      <c r="AU99" s="6">
        <f t="shared" si="98"/>
        <v>-30</v>
      </c>
      <c r="AV99" s="6">
        <f t="shared" si="98"/>
        <v>-31</v>
      </c>
      <c r="AW99" s="6">
        <f t="shared" si="98"/>
        <v>-32</v>
      </c>
      <c r="AX99" s="6">
        <f t="shared" ref="AX99:BO99" si="99">AX97-AX98</f>
        <v>-33</v>
      </c>
      <c r="AY99" s="6">
        <f t="shared" si="99"/>
        <v>-34</v>
      </c>
      <c r="AZ99" s="6">
        <f t="shared" si="99"/>
        <v>-35</v>
      </c>
      <c r="BA99" s="6">
        <f t="shared" si="99"/>
        <v>-36</v>
      </c>
      <c r="BB99" s="6">
        <f t="shared" si="99"/>
        <v>-37</v>
      </c>
      <c r="BC99" s="6">
        <f t="shared" si="99"/>
        <v>-38</v>
      </c>
      <c r="BD99" s="6">
        <f t="shared" si="99"/>
        <v>-39</v>
      </c>
      <c r="BE99" s="6">
        <f t="shared" si="99"/>
        <v>-40</v>
      </c>
      <c r="BF99" s="6">
        <f t="shared" si="99"/>
        <v>-41</v>
      </c>
      <c r="BG99" s="6">
        <f t="shared" si="99"/>
        <v>-42</v>
      </c>
      <c r="BH99" s="6">
        <f t="shared" si="99"/>
        <v>-43</v>
      </c>
      <c r="BI99" s="6">
        <f t="shared" si="99"/>
        <v>-44</v>
      </c>
      <c r="BJ99" s="6">
        <f t="shared" si="99"/>
        <v>-45</v>
      </c>
      <c r="BK99" s="6">
        <f t="shared" si="99"/>
        <v>-46</v>
      </c>
      <c r="BL99" s="6">
        <f t="shared" si="99"/>
        <v>-47</v>
      </c>
      <c r="BM99" s="6">
        <f t="shared" si="99"/>
        <v>-48</v>
      </c>
      <c r="BN99" s="6">
        <f t="shared" si="99"/>
        <v>-49</v>
      </c>
      <c r="BO99" s="6">
        <f t="shared" si="99"/>
        <v>-50</v>
      </c>
      <c r="BQ99" s="6" t="s">
        <v>21</v>
      </c>
    </row>
    <row r="100" spans="18:69" x14ac:dyDescent="0.35">
      <c r="R100" s="6" t="str">
        <f>IF(R99&gt;=0,COUNT($R99)+BP96,"")</f>
        <v/>
      </c>
      <c r="S100" s="6" t="str">
        <f>IF(S99&gt;=0,COUNT($R99:S99)+$BP96,"")</f>
        <v/>
      </c>
      <c r="T100" s="6" t="str">
        <f>IF(T99&gt;=0,COUNT($R99:T99)+$BP96,"")</f>
        <v/>
      </c>
      <c r="U100" s="6" t="str">
        <f>IF(U99&gt;=0,COUNT($R99:U99)+$BP96,"")</f>
        <v/>
      </c>
      <c r="V100" s="6" t="str">
        <f>IF(V99&gt;=0,COUNT($R99:V99)+$BP96,"")</f>
        <v/>
      </c>
      <c r="W100" s="6" t="str">
        <f>IF(W99&gt;=0,COUNT($R99:W99)+$BP96,"")</f>
        <v/>
      </c>
      <c r="X100" s="6" t="str">
        <f>IF(X99&gt;=0,COUNT($R99:X99)+$BP96,"")</f>
        <v/>
      </c>
      <c r="Y100" s="6" t="str">
        <f>IF(Y99&gt;=0,COUNT($R99:Y99)+$BP96,"")</f>
        <v/>
      </c>
      <c r="Z100" s="6" t="str">
        <f>IF(Z99&gt;=0,COUNT($R99:Z99)+$BP96,"")</f>
        <v/>
      </c>
      <c r="AA100" s="6" t="str">
        <f>IF(AA99&gt;=0,COUNT($R99:AA99)+$BP96,"")</f>
        <v/>
      </c>
      <c r="AB100" s="6" t="str">
        <f>IF(AB99&gt;=0,COUNT($R99:AB99)+$BP96,"")</f>
        <v/>
      </c>
      <c r="AC100" s="6" t="str">
        <f>IF(AC99&gt;=0,COUNT($R99:AC99)+$BP96,"")</f>
        <v/>
      </c>
      <c r="AD100" s="6" t="str">
        <f>IF(AD99&gt;=0,COUNT($R99:AD99)+$BP96,"")</f>
        <v/>
      </c>
      <c r="AE100" s="6" t="str">
        <f>IF(AE99&gt;=0,COUNT($R99:AE99)+$BP96,"")</f>
        <v/>
      </c>
      <c r="AF100" s="6" t="str">
        <f>IF(AF99&gt;=0,COUNT($R99:AF99)+$BP96,"")</f>
        <v/>
      </c>
      <c r="AG100" s="6" t="str">
        <f>IF(AG99&gt;=0,COUNT($R99:AG99)+$BP96,"")</f>
        <v/>
      </c>
      <c r="AH100" s="6" t="str">
        <f>IF(AH99&gt;=0,COUNT($R99:AH99)+$BP96,"")</f>
        <v/>
      </c>
      <c r="AI100" s="6" t="str">
        <f>IF(AI99&gt;=0,COUNT($R99:AI99)+$BP96,"")</f>
        <v/>
      </c>
      <c r="AJ100" s="6" t="str">
        <f>IF(AJ99&gt;=0,COUNT($R99:AJ99)+$BP96,"")</f>
        <v/>
      </c>
      <c r="AK100" s="6" t="str">
        <f>IF(AK99&gt;=0,COUNT($R99:AK99)+$BP96,"")</f>
        <v/>
      </c>
      <c r="AL100" s="6" t="str">
        <f>IF(AL99&gt;=0,COUNT($R99:AL99)+$BP96,"")</f>
        <v/>
      </c>
      <c r="AM100" s="6" t="str">
        <f>IF(AM99&gt;=0,COUNT($R99:AM99)+$BP96,"")</f>
        <v/>
      </c>
      <c r="AN100" s="6" t="str">
        <f>IF(AN99&gt;=0,COUNT($R99:AN99)+$BP96,"")</f>
        <v/>
      </c>
      <c r="AO100" s="6" t="str">
        <f>IF(AO99&gt;=0,COUNT($R99:AO99)+$BP96,"")</f>
        <v/>
      </c>
      <c r="AP100" s="6" t="str">
        <f>IF(AP99&gt;=0,COUNT($R99:AP99)+$BP96,"")</f>
        <v/>
      </c>
      <c r="AQ100" s="6" t="str">
        <f>IF(AQ99&gt;=0,COUNT($R99:AQ99)+$BP96,"")</f>
        <v/>
      </c>
      <c r="AR100" s="6" t="str">
        <f>IF(AR99&gt;=0,COUNT($R99:AR99)+$BP96,"")</f>
        <v/>
      </c>
      <c r="AS100" s="6" t="str">
        <f>IF(AS99&gt;=0,COUNT($R99:AS99)+$BP96,"")</f>
        <v/>
      </c>
      <c r="AT100" s="6" t="str">
        <f>IF(AT99&gt;=0,COUNT($R99:AT99)+$BP96,"")</f>
        <v/>
      </c>
      <c r="AU100" s="6" t="str">
        <f>IF(AU99&gt;=0,COUNT($R99:AU99)+$BP96,"")</f>
        <v/>
      </c>
      <c r="AV100" s="6" t="str">
        <f>IF(AV99&gt;=0,COUNT($R99:AV99)+$BP96,"")</f>
        <v/>
      </c>
      <c r="AW100" s="6" t="str">
        <f>IF(AW99&gt;=0,COUNT($R99:AW99)+$BP96,"")</f>
        <v/>
      </c>
      <c r="AX100" s="6" t="str">
        <f>IF(AX99&gt;=0,COUNT($R99:AX99)+$BP96,"")</f>
        <v/>
      </c>
      <c r="AY100" s="6" t="str">
        <f>IF(AY99&gt;=0,COUNT($R99:AY99)+$BP96,"")</f>
        <v/>
      </c>
      <c r="AZ100" s="6" t="str">
        <f>IF(AZ99&gt;=0,COUNT($R99:AZ99)+$BP96,"")</f>
        <v/>
      </c>
      <c r="BA100" s="6" t="str">
        <f>IF(BA99&gt;=0,COUNT($R99:BA99)+$BP96,"")</f>
        <v/>
      </c>
      <c r="BB100" s="6" t="str">
        <f>IF(BB99&gt;=0,COUNT($R99:BB99)+$BP96,"")</f>
        <v/>
      </c>
      <c r="BC100" s="6" t="str">
        <f>IF(BC99&gt;=0,COUNT($R99:BC99)+$BP96,"")</f>
        <v/>
      </c>
      <c r="BD100" s="6" t="str">
        <f>IF(BD99&gt;=0,COUNT($R99:BD99)+$BP96,"")</f>
        <v/>
      </c>
      <c r="BE100" s="6" t="str">
        <f>IF(BE99&gt;=0,COUNT($R99:BE99)+$BP96,"")</f>
        <v/>
      </c>
      <c r="BF100" s="6" t="str">
        <f>IF(BF99&gt;=0,COUNT($R99:BF99)+$BP96,"")</f>
        <v/>
      </c>
      <c r="BG100" s="6" t="str">
        <f>IF(BG99&gt;=0,COUNT($R99:BG99)+$BP96,"")</f>
        <v/>
      </c>
      <c r="BH100" s="6" t="str">
        <f>IF(BH99&gt;=0,COUNT($R99:BH99)+$BP96,"")</f>
        <v/>
      </c>
      <c r="BI100" s="6" t="str">
        <f>IF(BI99&gt;=0,COUNT($R99:BI99)+$BP96,"")</f>
        <v/>
      </c>
      <c r="BJ100" s="6" t="str">
        <f>IF(BJ99&gt;=0,COUNT($R99:BJ99)+$BP96,"")</f>
        <v/>
      </c>
      <c r="BK100" s="6" t="str">
        <f>IF(BK99&gt;=0,COUNT($R99:BK99)+$BP96,"")</f>
        <v/>
      </c>
      <c r="BL100" s="6" t="str">
        <f>IF(BL99&gt;=0,COUNT($R99:BL99)+$BP96,"")</f>
        <v/>
      </c>
      <c r="BM100" s="6" t="str">
        <f>IF(BM99&gt;=0,COUNT($R99:BM99)+$BP96,"")</f>
        <v/>
      </c>
      <c r="BN100" s="6" t="str">
        <f>IF(BN99&gt;=0,COUNT($R99:BN99)+$BP96,"")</f>
        <v/>
      </c>
      <c r="BO100" s="6" t="str">
        <f>IF(BO99&gt;=0,COUNT($R99:BO99)+$BP96,"")</f>
        <v/>
      </c>
      <c r="BP100" s="6">
        <f>COUNT(R100:BO100)+BP96</f>
        <v>40</v>
      </c>
      <c r="BQ100" s="276" t="str">
        <f>R100&amp;BQ99&amp;S100&amp;BQ99&amp;T100&amp;BQ99&amp;U100&amp;BQ99&amp;V100&amp;BQ99&amp;W100&amp;BQ99&amp;X100&amp;BQ99&amp;Y100&amp;BQ99&amp;Z100&amp;BQ99&amp;AA100&amp;BQ99&amp;AB100&amp;BQ99&amp;AC100&amp;BQ99&amp;AD100&amp;BQ99&amp;AE100&amp;BQ99&amp;AF100&amp;BQ99&amp;AG100&amp;BQ99&amp;AH100&amp;BQ99&amp;AI100&amp;BQ99&amp;AJ100&amp;BQ99&amp;AK100&amp;BQ99&amp;AL100&amp;BQ99&amp;AM100&amp;BQ99&amp;AN100&amp;BQ99&amp;AO100&amp;BQ99&amp;AP100&amp;BQ99&amp;AQ100&amp;BQ99&amp;AR100&amp;BQ99&amp;AS100&amp;BQ99&amp;AT100&amp;BQ99&amp;AU100&amp;BQ99&amp;AV100&amp;BQ99&amp;AW100&amp;BQ99&amp;AX100&amp;BQ99&amp;AY100&amp;BQ99&amp;AZ100&amp;BQ99&amp;BA100&amp;BQ99&amp;BB100&amp;BQ99&amp;BC100&amp;BQ99&amp;BD100&amp;BQ99&amp;BE100&amp;BQ99&amp;BF100&amp;BQ99&amp;BG100&amp;BQ99&amp;BH100&amp;BQ99&amp;BI100&amp;BQ99&amp;BJ100&amp;BQ99&amp;BK100&amp;BQ99&amp;BL100&amp;BQ99&amp;BM100&amp;BQ99&amp;BN100&amp;BQ99&amp;BO100</f>
        <v xml:space="preserve">                                                                                                  </v>
      </c>
    </row>
    <row r="101" spans="18:69" x14ac:dyDescent="0.35">
      <c r="R101" s="275">
        <f>IF('Print-TOS'!AU16="W",'Encode Data'!F19,IF('Print-TOS'!AU16="X",'Encode Data'!H19,'Encode Data'!F43))</f>
        <v>0</v>
      </c>
      <c r="S101" s="6">
        <f t="shared" ref="S101:AX101" si="100">R101</f>
        <v>0</v>
      </c>
      <c r="T101" s="6">
        <f t="shared" si="100"/>
        <v>0</v>
      </c>
      <c r="U101" s="6">
        <f t="shared" si="100"/>
        <v>0</v>
      </c>
      <c r="V101" s="6">
        <f t="shared" si="100"/>
        <v>0</v>
      </c>
      <c r="W101" s="6">
        <f t="shared" si="100"/>
        <v>0</v>
      </c>
      <c r="X101" s="6">
        <f t="shared" si="100"/>
        <v>0</v>
      </c>
      <c r="Y101" s="6">
        <f t="shared" si="100"/>
        <v>0</v>
      </c>
      <c r="Z101" s="6">
        <f t="shared" si="100"/>
        <v>0</v>
      </c>
      <c r="AA101" s="6">
        <f t="shared" si="100"/>
        <v>0</v>
      </c>
      <c r="AB101" s="6">
        <f t="shared" si="100"/>
        <v>0</v>
      </c>
      <c r="AC101" s="6">
        <f t="shared" si="100"/>
        <v>0</v>
      </c>
      <c r="AD101" s="6">
        <f t="shared" si="100"/>
        <v>0</v>
      </c>
      <c r="AE101" s="6">
        <f t="shared" si="100"/>
        <v>0</v>
      </c>
      <c r="AF101" s="6">
        <f t="shared" si="100"/>
        <v>0</v>
      </c>
      <c r="AG101" s="6">
        <f t="shared" si="100"/>
        <v>0</v>
      </c>
      <c r="AH101" s="6">
        <f t="shared" si="100"/>
        <v>0</v>
      </c>
      <c r="AI101" s="6">
        <f t="shared" si="100"/>
        <v>0</v>
      </c>
      <c r="AJ101" s="6">
        <f t="shared" si="100"/>
        <v>0</v>
      </c>
      <c r="AK101" s="6">
        <f t="shared" si="100"/>
        <v>0</v>
      </c>
      <c r="AL101" s="6">
        <f t="shared" si="100"/>
        <v>0</v>
      </c>
      <c r="AM101" s="6">
        <f t="shared" si="100"/>
        <v>0</v>
      </c>
      <c r="AN101" s="6">
        <f t="shared" si="100"/>
        <v>0</v>
      </c>
      <c r="AO101" s="6">
        <f t="shared" si="100"/>
        <v>0</v>
      </c>
      <c r="AP101" s="6">
        <f t="shared" si="100"/>
        <v>0</v>
      </c>
      <c r="AQ101" s="6">
        <f t="shared" si="100"/>
        <v>0</v>
      </c>
      <c r="AR101" s="6">
        <f t="shared" si="100"/>
        <v>0</v>
      </c>
      <c r="AS101" s="6">
        <f t="shared" si="100"/>
        <v>0</v>
      </c>
      <c r="AT101" s="6">
        <f t="shared" si="100"/>
        <v>0</v>
      </c>
      <c r="AU101" s="6">
        <f t="shared" si="100"/>
        <v>0</v>
      </c>
      <c r="AV101" s="6">
        <f t="shared" si="100"/>
        <v>0</v>
      </c>
      <c r="AW101" s="6">
        <f t="shared" si="100"/>
        <v>0</v>
      </c>
      <c r="AX101" s="6">
        <f t="shared" si="100"/>
        <v>0</v>
      </c>
      <c r="AY101" s="6">
        <f t="shared" ref="AY101:BO101" si="101">AX101</f>
        <v>0</v>
      </c>
      <c r="AZ101" s="6">
        <f t="shared" si="101"/>
        <v>0</v>
      </c>
      <c r="BA101" s="6">
        <f t="shared" si="101"/>
        <v>0</v>
      </c>
      <c r="BB101" s="6">
        <f t="shared" si="101"/>
        <v>0</v>
      </c>
      <c r="BC101" s="6">
        <f t="shared" si="101"/>
        <v>0</v>
      </c>
      <c r="BD101" s="6">
        <f t="shared" si="101"/>
        <v>0</v>
      </c>
      <c r="BE101" s="6">
        <f t="shared" si="101"/>
        <v>0</v>
      </c>
      <c r="BF101" s="6">
        <f t="shared" si="101"/>
        <v>0</v>
      </c>
      <c r="BG101" s="6">
        <f t="shared" si="101"/>
        <v>0</v>
      </c>
      <c r="BH101" s="6">
        <f t="shared" si="101"/>
        <v>0</v>
      </c>
      <c r="BI101" s="6">
        <f t="shared" si="101"/>
        <v>0</v>
      </c>
      <c r="BJ101" s="6">
        <f t="shared" si="101"/>
        <v>0</v>
      </c>
      <c r="BK101" s="6">
        <f t="shared" si="101"/>
        <v>0</v>
      </c>
      <c r="BL101" s="6">
        <f t="shared" si="101"/>
        <v>0</v>
      </c>
      <c r="BM101" s="6">
        <f t="shared" si="101"/>
        <v>0</v>
      </c>
      <c r="BN101" s="6">
        <f t="shared" si="101"/>
        <v>0</v>
      </c>
      <c r="BO101" s="6">
        <f t="shared" si="101"/>
        <v>0</v>
      </c>
    </row>
    <row r="102" spans="18:69" x14ac:dyDescent="0.35">
      <c r="R102" s="6">
        <v>1</v>
      </c>
      <c r="S102" s="6">
        <v>2</v>
      </c>
      <c r="T102" s="6">
        <v>3</v>
      </c>
      <c r="U102" s="6">
        <v>4</v>
      </c>
      <c r="V102" s="6">
        <v>5</v>
      </c>
      <c r="W102" s="6">
        <v>6</v>
      </c>
      <c r="X102" s="6">
        <v>7</v>
      </c>
      <c r="Y102" s="6">
        <v>8</v>
      </c>
      <c r="Z102" s="6">
        <v>9</v>
      </c>
      <c r="AA102" s="6">
        <v>10</v>
      </c>
      <c r="AB102" s="6">
        <v>11</v>
      </c>
      <c r="AC102" s="6">
        <v>12</v>
      </c>
      <c r="AD102" s="6">
        <v>13</v>
      </c>
      <c r="AE102" s="6">
        <v>14</v>
      </c>
      <c r="AF102" s="6">
        <v>15</v>
      </c>
      <c r="AG102" s="6">
        <v>16</v>
      </c>
      <c r="AH102" s="6">
        <v>17</v>
      </c>
      <c r="AI102" s="6">
        <v>18</v>
      </c>
      <c r="AJ102" s="6">
        <v>19</v>
      </c>
      <c r="AK102" s="6">
        <v>20</v>
      </c>
      <c r="AL102" s="6">
        <v>21</v>
      </c>
      <c r="AM102" s="6">
        <v>22</v>
      </c>
      <c r="AN102" s="6">
        <v>23</v>
      </c>
      <c r="AO102" s="6">
        <v>24</v>
      </c>
      <c r="AP102" s="6">
        <v>25</v>
      </c>
      <c r="AQ102" s="6">
        <v>26</v>
      </c>
      <c r="AR102" s="6">
        <v>27</v>
      </c>
      <c r="AS102" s="6">
        <v>28</v>
      </c>
      <c r="AT102" s="6">
        <v>29</v>
      </c>
      <c r="AU102" s="6">
        <v>30</v>
      </c>
      <c r="AV102" s="6">
        <v>31</v>
      </c>
      <c r="AW102" s="6">
        <v>32</v>
      </c>
      <c r="AX102" s="6">
        <v>33</v>
      </c>
      <c r="AY102" s="6">
        <v>34</v>
      </c>
      <c r="AZ102" s="6">
        <v>35</v>
      </c>
      <c r="BA102" s="6">
        <v>36</v>
      </c>
      <c r="BB102" s="6">
        <v>37</v>
      </c>
      <c r="BC102" s="6">
        <v>38</v>
      </c>
      <c r="BD102" s="6">
        <v>39</v>
      </c>
      <c r="BE102" s="6">
        <v>40</v>
      </c>
      <c r="BF102" s="6">
        <v>41</v>
      </c>
      <c r="BG102" s="6">
        <v>42</v>
      </c>
      <c r="BH102" s="6">
        <v>43</v>
      </c>
      <c r="BI102" s="6">
        <v>44</v>
      </c>
      <c r="BJ102" s="6">
        <v>45</v>
      </c>
      <c r="BK102" s="6">
        <v>46</v>
      </c>
      <c r="BL102" s="6">
        <v>47</v>
      </c>
      <c r="BM102" s="6">
        <v>48</v>
      </c>
      <c r="BN102" s="6">
        <v>49</v>
      </c>
      <c r="BO102" s="6">
        <v>50</v>
      </c>
    </row>
    <row r="103" spans="18:69" x14ac:dyDescent="0.35">
      <c r="R103" s="6">
        <f t="shared" ref="R103:AW103" si="102">R101-R102</f>
        <v>-1</v>
      </c>
      <c r="S103" s="6">
        <f t="shared" si="102"/>
        <v>-2</v>
      </c>
      <c r="T103" s="6">
        <f t="shared" si="102"/>
        <v>-3</v>
      </c>
      <c r="U103" s="6">
        <f t="shared" si="102"/>
        <v>-4</v>
      </c>
      <c r="V103" s="6">
        <f t="shared" si="102"/>
        <v>-5</v>
      </c>
      <c r="W103" s="6">
        <f t="shared" si="102"/>
        <v>-6</v>
      </c>
      <c r="X103" s="6">
        <f t="shared" si="102"/>
        <v>-7</v>
      </c>
      <c r="Y103" s="6">
        <f t="shared" si="102"/>
        <v>-8</v>
      </c>
      <c r="Z103" s="6">
        <f t="shared" si="102"/>
        <v>-9</v>
      </c>
      <c r="AA103" s="6">
        <f t="shared" si="102"/>
        <v>-10</v>
      </c>
      <c r="AB103" s="6">
        <f t="shared" si="102"/>
        <v>-11</v>
      </c>
      <c r="AC103" s="6">
        <f t="shared" si="102"/>
        <v>-12</v>
      </c>
      <c r="AD103" s="6">
        <f t="shared" si="102"/>
        <v>-13</v>
      </c>
      <c r="AE103" s="6">
        <f t="shared" si="102"/>
        <v>-14</v>
      </c>
      <c r="AF103" s="6">
        <f t="shared" si="102"/>
        <v>-15</v>
      </c>
      <c r="AG103" s="6">
        <f t="shared" si="102"/>
        <v>-16</v>
      </c>
      <c r="AH103" s="6">
        <f t="shared" si="102"/>
        <v>-17</v>
      </c>
      <c r="AI103" s="6">
        <f t="shared" si="102"/>
        <v>-18</v>
      </c>
      <c r="AJ103" s="6">
        <f t="shared" si="102"/>
        <v>-19</v>
      </c>
      <c r="AK103" s="6">
        <f t="shared" si="102"/>
        <v>-20</v>
      </c>
      <c r="AL103" s="6">
        <f t="shared" si="102"/>
        <v>-21</v>
      </c>
      <c r="AM103" s="6">
        <f t="shared" si="102"/>
        <v>-22</v>
      </c>
      <c r="AN103" s="6">
        <f t="shared" si="102"/>
        <v>-23</v>
      </c>
      <c r="AO103" s="6">
        <f t="shared" si="102"/>
        <v>-24</v>
      </c>
      <c r="AP103" s="6">
        <f t="shared" si="102"/>
        <v>-25</v>
      </c>
      <c r="AQ103" s="6">
        <f t="shared" si="102"/>
        <v>-26</v>
      </c>
      <c r="AR103" s="6">
        <f t="shared" si="102"/>
        <v>-27</v>
      </c>
      <c r="AS103" s="6">
        <f t="shared" si="102"/>
        <v>-28</v>
      </c>
      <c r="AT103" s="6">
        <f t="shared" si="102"/>
        <v>-29</v>
      </c>
      <c r="AU103" s="6">
        <f t="shared" si="102"/>
        <v>-30</v>
      </c>
      <c r="AV103" s="6">
        <f t="shared" si="102"/>
        <v>-31</v>
      </c>
      <c r="AW103" s="6">
        <f t="shared" si="102"/>
        <v>-32</v>
      </c>
      <c r="AX103" s="6">
        <f t="shared" ref="AX103:BO103" si="103">AX101-AX102</f>
        <v>-33</v>
      </c>
      <c r="AY103" s="6">
        <f t="shared" si="103"/>
        <v>-34</v>
      </c>
      <c r="AZ103" s="6">
        <f t="shared" si="103"/>
        <v>-35</v>
      </c>
      <c r="BA103" s="6">
        <f t="shared" si="103"/>
        <v>-36</v>
      </c>
      <c r="BB103" s="6">
        <f t="shared" si="103"/>
        <v>-37</v>
      </c>
      <c r="BC103" s="6">
        <f t="shared" si="103"/>
        <v>-38</v>
      </c>
      <c r="BD103" s="6">
        <f t="shared" si="103"/>
        <v>-39</v>
      </c>
      <c r="BE103" s="6">
        <f t="shared" si="103"/>
        <v>-40</v>
      </c>
      <c r="BF103" s="6">
        <f t="shared" si="103"/>
        <v>-41</v>
      </c>
      <c r="BG103" s="6">
        <f t="shared" si="103"/>
        <v>-42</v>
      </c>
      <c r="BH103" s="6">
        <f t="shared" si="103"/>
        <v>-43</v>
      </c>
      <c r="BI103" s="6">
        <f t="shared" si="103"/>
        <v>-44</v>
      </c>
      <c r="BJ103" s="6">
        <f t="shared" si="103"/>
        <v>-45</v>
      </c>
      <c r="BK103" s="6">
        <f t="shared" si="103"/>
        <v>-46</v>
      </c>
      <c r="BL103" s="6">
        <f t="shared" si="103"/>
        <v>-47</v>
      </c>
      <c r="BM103" s="6">
        <f t="shared" si="103"/>
        <v>-48</v>
      </c>
      <c r="BN103" s="6">
        <f t="shared" si="103"/>
        <v>-49</v>
      </c>
      <c r="BO103" s="6">
        <f t="shared" si="103"/>
        <v>-50</v>
      </c>
      <c r="BQ103" s="6" t="s">
        <v>21</v>
      </c>
    </row>
    <row r="104" spans="18:69" x14ac:dyDescent="0.35">
      <c r="R104" s="6" t="str">
        <f>IF(R103&gt;=0,COUNT($R103)+BP100,"")</f>
        <v/>
      </c>
      <c r="S104" s="6" t="str">
        <f>IF(S103&gt;=0,COUNT($R103:S103)+$BP100,"")</f>
        <v/>
      </c>
      <c r="T104" s="6" t="str">
        <f>IF(T103&gt;=0,COUNT($R103:T103)+$BP100,"")</f>
        <v/>
      </c>
      <c r="U104" s="6" t="str">
        <f>IF(U103&gt;=0,COUNT($R103:U103)+$BP100,"")</f>
        <v/>
      </c>
      <c r="V104" s="6" t="str">
        <f>IF(V103&gt;=0,COUNT($R103:V103)+$BP100,"")</f>
        <v/>
      </c>
      <c r="W104" s="6" t="str">
        <f>IF(W103&gt;=0,COUNT($R103:W103)+$BP100,"")</f>
        <v/>
      </c>
      <c r="X104" s="6" t="str">
        <f>IF(X103&gt;=0,COUNT($R103:X103)+$BP100,"")</f>
        <v/>
      </c>
      <c r="Y104" s="6" t="str">
        <f>IF(Y103&gt;=0,COUNT($R103:Y103)+$BP100,"")</f>
        <v/>
      </c>
      <c r="Z104" s="6" t="str">
        <f>IF(Z103&gt;=0,COUNT($R103:Z103)+$BP100,"")</f>
        <v/>
      </c>
      <c r="AA104" s="6" t="str">
        <f>IF(AA103&gt;=0,COUNT($R103:AA103)+$BP100,"")</f>
        <v/>
      </c>
      <c r="AB104" s="6" t="str">
        <f>IF(AB103&gt;=0,COUNT($R103:AB103)+$BP100,"")</f>
        <v/>
      </c>
      <c r="AC104" s="6" t="str">
        <f>IF(AC103&gt;=0,COUNT($R103:AC103)+$BP100,"")</f>
        <v/>
      </c>
      <c r="AD104" s="6" t="str">
        <f>IF(AD103&gt;=0,COUNT($R103:AD103)+$BP100,"")</f>
        <v/>
      </c>
      <c r="AE104" s="6" t="str">
        <f>IF(AE103&gt;=0,COUNT($R103:AE103)+$BP100,"")</f>
        <v/>
      </c>
      <c r="AF104" s="6" t="str">
        <f>IF(AF103&gt;=0,COUNT($R103:AF103)+$BP100,"")</f>
        <v/>
      </c>
      <c r="AG104" s="6" t="str">
        <f>IF(AG103&gt;=0,COUNT($R103:AG103)+$BP100,"")</f>
        <v/>
      </c>
      <c r="AH104" s="6" t="str">
        <f>IF(AH103&gt;=0,COUNT($R103:AH103)+$BP100,"")</f>
        <v/>
      </c>
      <c r="AI104" s="6" t="str">
        <f>IF(AI103&gt;=0,COUNT($R103:AI103)+$BP100,"")</f>
        <v/>
      </c>
      <c r="AJ104" s="6" t="str">
        <f>IF(AJ103&gt;=0,COUNT($R103:AJ103)+$BP100,"")</f>
        <v/>
      </c>
      <c r="AK104" s="6" t="str">
        <f>IF(AK103&gt;=0,COUNT($R103:AK103)+$BP100,"")</f>
        <v/>
      </c>
      <c r="AL104" s="6" t="str">
        <f>IF(AL103&gt;=0,COUNT($R103:AL103)+$BP100,"")</f>
        <v/>
      </c>
      <c r="AM104" s="6" t="str">
        <f>IF(AM103&gt;=0,COUNT($R103:AM103)+$BP100,"")</f>
        <v/>
      </c>
      <c r="AN104" s="6" t="str">
        <f>IF(AN103&gt;=0,COUNT($R103:AN103)+$BP100,"")</f>
        <v/>
      </c>
      <c r="AO104" s="6" t="str">
        <f>IF(AO103&gt;=0,COUNT($R103:AO103)+$BP100,"")</f>
        <v/>
      </c>
      <c r="AP104" s="6" t="str">
        <f>IF(AP103&gt;=0,COUNT($R103:AP103)+$BP100,"")</f>
        <v/>
      </c>
      <c r="AQ104" s="6" t="str">
        <f>IF(AQ103&gt;=0,COUNT($R103:AQ103)+$BP100,"")</f>
        <v/>
      </c>
      <c r="AR104" s="6" t="str">
        <f>IF(AR103&gt;=0,COUNT($R103:AR103)+$BP100,"")</f>
        <v/>
      </c>
      <c r="AS104" s="6" t="str">
        <f>IF(AS103&gt;=0,COUNT($R103:AS103)+$BP100,"")</f>
        <v/>
      </c>
      <c r="AT104" s="6" t="str">
        <f>IF(AT103&gt;=0,COUNT($R103:AT103)+$BP100,"")</f>
        <v/>
      </c>
      <c r="AU104" s="6" t="str">
        <f>IF(AU103&gt;=0,COUNT($R103:AU103)+$BP100,"")</f>
        <v/>
      </c>
      <c r="AV104" s="6" t="str">
        <f>IF(AV103&gt;=0,COUNT($R103:AV103)+$BP100,"")</f>
        <v/>
      </c>
      <c r="AW104" s="6" t="str">
        <f>IF(AW103&gt;=0,COUNT($R103:AW103)+$BP100,"")</f>
        <v/>
      </c>
      <c r="AX104" s="6" t="str">
        <f>IF(AX103&gt;=0,COUNT($R103:AX103)+$BP100,"")</f>
        <v/>
      </c>
      <c r="AY104" s="6" t="str">
        <f>IF(AY103&gt;=0,COUNT($R103:AY103)+$BP100,"")</f>
        <v/>
      </c>
      <c r="AZ104" s="6" t="str">
        <f>IF(AZ103&gt;=0,COUNT($R103:AZ103)+$BP100,"")</f>
        <v/>
      </c>
      <c r="BA104" s="6" t="str">
        <f>IF(BA103&gt;=0,COUNT($R103:BA103)+$BP100,"")</f>
        <v/>
      </c>
      <c r="BB104" s="6" t="str">
        <f>IF(BB103&gt;=0,COUNT($R103:BB103)+$BP100,"")</f>
        <v/>
      </c>
      <c r="BC104" s="6" t="str">
        <f>IF(BC103&gt;=0,COUNT($R103:BC103)+$BP100,"")</f>
        <v/>
      </c>
      <c r="BD104" s="6" t="str">
        <f>IF(BD103&gt;=0,COUNT($R103:BD103)+$BP100,"")</f>
        <v/>
      </c>
      <c r="BE104" s="6" t="str">
        <f>IF(BE103&gt;=0,COUNT($R103:BE103)+$BP100,"")</f>
        <v/>
      </c>
      <c r="BF104" s="6" t="str">
        <f>IF(BF103&gt;=0,COUNT($R103:BF103)+$BP100,"")</f>
        <v/>
      </c>
      <c r="BG104" s="6" t="str">
        <f>IF(BG103&gt;=0,COUNT($R103:BG103)+$BP100,"")</f>
        <v/>
      </c>
      <c r="BH104" s="6" t="str">
        <f>IF(BH103&gt;=0,COUNT($R103:BH103)+$BP100,"")</f>
        <v/>
      </c>
      <c r="BI104" s="6" t="str">
        <f>IF(BI103&gt;=0,COUNT($R103:BI103)+$BP100,"")</f>
        <v/>
      </c>
      <c r="BJ104" s="6" t="str">
        <f>IF(BJ103&gt;=0,COUNT($R103:BJ103)+$BP100,"")</f>
        <v/>
      </c>
      <c r="BK104" s="6" t="str">
        <f>IF(BK103&gt;=0,COUNT($R103:BK103)+$BP100,"")</f>
        <v/>
      </c>
      <c r="BL104" s="6" t="str">
        <f>IF(BL103&gt;=0,COUNT($R103:BL103)+$BP100,"")</f>
        <v/>
      </c>
      <c r="BM104" s="6" t="str">
        <f>IF(BM103&gt;=0,COUNT($R103:BM103)+$BP100,"")</f>
        <v/>
      </c>
      <c r="BN104" s="6" t="str">
        <f>IF(BN103&gt;=0,COUNT($R103:BN103)+$BP100,"")</f>
        <v/>
      </c>
      <c r="BO104" s="6" t="str">
        <f>IF(BO103&gt;=0,COUNT($R103:BO103)+$BP100,"")</f>
        <v/>
      </c>
      <c r="BP104" s="6">
        <f>COUNT(R104:BO104)+BP100</f>
        <v>40</v>
      </c>
      <c r="BQ104" s="276" t="str">
        <f>R104&amp;BQ103&amp;S104&amp;BQ103&amp;T104&amp;BQ103&amp;U104&amp;BQ103&amp;V104&amp;BQ103&amp;W104&amp;BQ103&amp;X104&amp;BQ103&amp;Y104&amp;BQ103&amp;Z104&amp;BQ103&amp;AA104&amp;BQ103&amp;AB104&amp;BQ103&amp;AC104&amp;BQ103&amp;AD104&amp;BQ103&amp;AE104&amp;BQ103&amp;AF104&amp;BQ103&amp;AG104&amp;BQ103&amp;AH104&amp;BQ103&amp;AI104&amp;BQ103&amp;AJ104&amp;BQ103&amp;AK104&amp;BQ103&amp;AL104&amp;BQ103&amp;AM104&amp;BQ103&amp;AN104&amp;BQ103&amp;AO104&amp;BQ103&amp;AP104&amp;BQ103&amp;AQ104&amp;BQ103&amp;AR104&amp;BQ103&amp;AS104&amp;BQ103&amp;AT104&amp;BQ103&amp;AU104&amp;BQ103&amp;AV104&amp;BQ103&amp;AW104&amp;BQ103&amp;AX104&amp;BQ103&amp;AY104&amp;BQ103&amp;AZ104&amp;BQ103&amp;BA104&amp;BQ103&amp;BB104&amp;BQ103&amp;BC104&amp;BQ103&amp;BD104&amp;BQ103&amp;BE104&amp;BQ103&amp;BF104&amp;BQ103&amp;BG104&amp;BQ103&amp;BH104&amp;BQ103&amp;BI104&amp;BQ103&amp;BJ104&amp;BQ103&amp;BK104&amp;BQ103&amp;BL104&amp;BQ103&amp;BM104&amp;BQ103&amp;BN104&amp;BQ103&amp;BO104</f>
        <v xml:space="preserve">                                                                                                  </v>
      </c>
    </row>
    <row r="105" spans="18:69" x14ac:dyDescent="0.35">
      <c r="R105" s="275">
        <f>IF('Print-TOS'!AU16="W",'Encode Data'!G19,IF('Print-TOS'!AU16="X",'Encode Data'!I19,'Encode Data'!F46))</f>
        <v>0</v>
      </c>
      <c r="S105" s="6">
        <f t="shared" ref="S105:AX105" si="104">R105</f>
        <v>0</v>
      </c>
      <c r="T105" s="6">
        <f t="shared" si="104"/>
        <v>0</v>
      </c>
      <c r="U105" s="6">
        <f t="shared" si="104"/>
        <v>0</v>
      </c>
      <c r="V105" s="6">
        <f t="shared" si="104"/>
        <v>0</v>
      </c>
      <c r="W105" s="6">
        <f t="shared" si="104"/>
        <v>0</v>
      </c>
      <c r="X105" s="6">
        <f t="shared" si="104"/>
        <v>0</v>
      </c>
      <c r="Y105" s="6">
        <f t="shared" si="104"/>
        <v>0</v>
      </c>
      <c r="Z105" s="6">
        <f t="shared" si="104"/>
        <v>0</v>
      </c>
      <c r="AA105" s="6">
        <f t="shared" si="104"/>
        <v>0</v>
      </c>
      <c r="AB105" s="6">
        <f t="shared" si="104"/>
        <v>0</v>
      </c>
      <c r="AC105" s="6">
        <f t="shared" si="104"/>
        <v>0</v>
      </c>
      <c r="AD105" s="6">
        <f t="shared" si="104"/>
        <v>0</v>
      </c>
      <c r="AE105" s="6">
        <f t="shared" si="104"/>
        <v>0</v>
      </c>
      <c r="AF105" s="6">
        <f t="shared" si="104"/>
        <v>0</v>
      </c>
      <c r="AG105" s="6">
        <f t="shared" si="104"/>
        <v>0</v>
      </c>
      <c r="AH105" s="6">
        <f t="shared" si="104"/>
        <v>0</v>
      </c>
      <c r="AI105" s="6">
        <f t="shared" si="104"/>
        <v>0</v>
      </c>
      <c r="AJ105" s="6">
        <f t="shared" si="104"/>
        <v>0</v>
      </c>
      <c r="AK105" s="6">
        <f t="shared" si="104"/>
        <v>0</v>
      </c>
      <c r="AL105" s="6">
        <f t="shared" si="104"/>
        <v>0</v>
      </c>
      <c r="AM105" s="6">
        <f t="shared" si="104"/>
        <v>0</v>
      </c>
      <c r="AN105" s="6">
        <f t="shared" si="104"/>
        <v>0</v>
      </c>
      <c r="AO105" s="6">
        <f t="shared" si="104"/>
        <v>0</v>
      </c>
      <c r="AP105" s="6">
        <f t="shared" si="104"/>
        <v>0</v>
      </c>
      <c r="AQ105" s="6">
        <f t="shared" si="104"/>
        <v>0</v>
      </c>
      <c r="AR105" s="6">
        <f t="shared" si="104"/>
        <v>0</v>
      </c>
      <c r="AS105" s="6">
        <f t="shared" si="104"/>
        <v>0</v>
      </c>
      <c r="AT105" s="6">
        <f t="shared" si="104"/>
        <v>0</v>
      </c>
      <c r="AU105" s="6">
        <f t="shared" si="104"/>
        <v>0</v>
      </c>
      <c r="AV105" s="6">
        <f t="shared" si="104"/>
        <v>0</v>
      </c>
      <c r="AW105" s="6">
        <f t="shared" si="104"/>
        <v>0</v>
      </c>
      <c r="AX105" s="6">
        <f t="shared" si="104"/>
        <v>0</v>
      </c>
      <c r="AY105" s="6">
        <f t="shared" ref="AY105:BO105" si="105">AX105</f>
        <v>0</v>
      </c>
      <c r="AZ105" s="6">
        <f t="shared" si="105"/>
        <v>0</v>
      </c>
      <c r="BA105" s="6">
        <f t="shared" si="105"/>
        <v>0</v>
      </c>
      <c r="BB105" s="6">
        <f t="shared" si="105"/>
        <v>0</v>
      </c>
      <c r="BC105" s="6">
        <f t="shared" si="105"/>
        <v>0</v>
      </c>
      <c r="BD105" s="6">
        <f t="shared" si="105"/>
        <v>0</v>
      </c>
      <c r="BE105" s="6">
        <f t="shared" si="105"/>
        <v>0</v>
      </c>
      <c r="BF105" s="6">
        <f t="shared" si="105"/>
        <v>0</v>
      </c>
      <c r="BG105" s="6">
        <f t="shared" si="105"/>
        <v>0</v>
      </c>
      <c r="BH105" s="6">
        <f t="shared" si="105"/>
        <v>0</v>
      </c>
      <c r="BI105" s="6">
        <f t="shared" si="105"/>
        <v>0</v>
      </c>
      <c r="BJ105" s="6">
        <f t="shared" si="105"/>
        <v>0</v>
      </c>
      <c r="BK105" s="6">
        <f t="shared" si="105"/>
        <v>0</v>
      </c>
      <c r="BL105" s="6">
        <f t="shared" si="105"/>
        <v>0</v>
      </c>
      <c r="BM105" s="6">
        <f t="shared" si="105"/>
        <v>0</v>
      </c>
      <c r="BN105" s="6">
        <f t="shared" si="105"/>
        <v>0</v>
      </c>
      <c r="BO105" s="6">
        <f t="shared" si="105"/>
        <v>0</v>
      </c>
    </row>
    <row r="106" spans="18:69" x14ac:dyDescent="0.35">
      <c r="R106" s="6">
        <v>1</v>
      </c>
      <c r="S106" s="6">
        <v>2</v>
      </c>
      <c r="T106" s="6">
        <v>3</v>
      </c>
      <c r="U106" s="6">
        <v>4</v>
      </c>
      <c r="V106" s="6">
        <v>5</v>
      </c>
      <c r="W106" s="6">
        <v>6</v>
      </c>
      <c r="X106" s="6">
        <v>7</v>
      </c>
      <c r="Y106" s="6">
        <v>8</v>
      </c>
      <c r="Z106" s="6">
        <v>9</v>
      </c>
      <c r="AA106" s="6">
        <v>10</v>
      </c>
      <c r="AB106" s="6">
        <v>11</v>
      </c>
      <c r="AC106" s="6">
        <v>12</v>
      </c>
      <c r="AD106" s="6">
        <v>13</v>
      </c>
      <c r="AE106" s="6">
        <v>14</v>
      </c>
      <c r="AF106" s="6">
        <v>15</v>
      </c>
      <c r="AG106" s="6">
        <v>16</v>
      </c>
      <c r="AH106" s="6">
        <v>17</v>
      </c>
      <c r="AI106" s="6">
        <v>18</v>
      </c>
      <c r="AJ106" s="6">
        <v>19</v>
      </c>
      <c r="AK106" s="6">
        <v>20</v>
      </c>
      <c r="AL106" s="6">
        <v>21</v>
      </c>
      <c r="AM106" s="6">
        <v>22</v>
      </c>
      <c r="AN106" s="6">
        <v>23</v>
      </c>
      <c r="AO106" s="6">
        <v>24</v>
      </c>
      <c r="AP106" s="6">
        <v>25</v>
      </c>
      <c r="AQ106" s="6">
        <v>26</v>
      </c>
      <c r="AR106" s="6">
        <v>27</v>
      </c>
      <c r="AS106" s="6">
        <v>28</v>
      </c>
      <c r="AT106" s="6">
        <v>29</v>
      </c>
      <c r="AU106" s="6">
        <v>30</v>
      </c>
      <c r="AV106" s="6">
        <v>31</v>
      </c>
      <c r="AW106" s="6">
        <v>32</v>
      </c>
      <c r="AX106" s="6">
        <v>33</v>
      </c>
      <c r="AY106" s="6">
        <v>34</v>
      </c>
      <c r="AZ106" s="6">
        <v>35</v>
      </c>
      <c r="BA106" s="6">
        <v>36</v>
      </c>
      <c r="BB106" s="6">
        <v>37</v>
      </c>
      <c r="BC106" s="6">
        <v>38</v>
      </c>
      <c r="BD106" s="6">
        <v>39</v>
      </c>
      <c r="BE106" s="6">
        <v>40</v>
      </c>
      <c r="BF106" s="6">
        <v>41</v>
      </c>
      <c r="BG106" s="6">
        <v>42</v>
      </c>
      <c r="BH106" s="6">
        <v>43</v>
      </c>
      <c r="BI106" s="6">
        <v>44</v>
      </c>
      <c r="BJ106" s="6">
        <v>45</v>
      </c>
      <c r="BK106" s="6">
        <v>46</v>
      </c>
      <c r="BL106" s="6">
        <v>47</v>
      </c>
      <c r="BM106" s="6">
        <v>48</v>
      </c>
      <c r="BN106" s="6">
        <v>49</v>
      </c>
      <c r="BO106" s="6">
        <v>50</v>
      </c>
    </row>
    <row r="107" spans="18:69" x14ac:dyDescent="0.35">
      <c r="R107" s="6">
        <f t="shared" ref="R107:AW107" si="106">R105-R106</f>
        <v>-1</v>
      </c>
      <c r="S107" s="6">
        <f t="shared" si="106"/>
        <v>-2</v>
      </c>
      <c r="T107" s="6">
        <f t="shared" si="106"/>
        <v>-3</v>
      </c>
      <c r="U107" s="6">
        <f t="shared" si="106"/>
        <v>-4</v>
      </c>
      <c r="V107" s="6">
        <f t="shared" si="106"/>
        <v>-5</v>
      </c>
      <c r="W107" s="6">
        <f t="shared" si="106"/>
        <v>-6</v>
      </c>
      <c r="X107" s="6">
        <f t="shared" si="106"/>
        <v>-7</v>
      </c>
      <c r="Y107" s="6">
        <f t="shared" si="106"/>
        <v>-8</v>
      </c>
      <c r="Z107" s="6">
        <f t="shared" si="106"/>
        <v>-9</v>
      </c>
      <c r="AA107" s="6">
        <f t="shared" si="106"/>
        <v>-10</v>
      </c>
      <c r="AB107" s="6">
        <f t="shared" si="106"/>
        <v>-11</v>
      </c>
      <c r="AC107" s="6">
        <f t="shared" si="106"/>
        <v>-12</v>
      </c>
      <c r="AD107" s="6">
        <f t="shared" si="106"/>
        <v>-13</v>
      </c>
      <c r="AE107" s="6">
        <f t="shared" si="106"/>
        <v>-14</v>
      </c>
      <c r="AF107" s="6">
        <f t="shared" si="106"/>
        <v>-15</v>
      </c>
      <c r="AG107" s="6">
        <f t="shared" si="106"/>
        <v>-16</v>
      </c>
      <c r="AH107" s="6">
        <f t="shared" si="106"/>
        <v>-17</v>
      </c>
      <c r="AI107" s="6">
        <f t="shared" si="106"/>
        <v>-18</v>
      </c>
      <c r="AJ107" s="6">
        <f t="shared" si="106"/>
        <v>-19</v>
      </c>
      <c r="AK107" s="6">
        <f t="shared" si="106"/>
        <v>-20</v>
      </c>
      <c r="AL107" s="6">
        <f t="shared" si="106"/>
        <v>-21</v>
      </c>
      <c r="AM107" s="6">
        <f t="shared" si="106"/>
        <v>-22</v>
      </c>
      <c r="AN107" s="6">
        <f t="shared" si="106"/>
        <v>-23</v>
      </c>
      <c r="AO107" s="6">
        <f t="shared" si="106"/>
        <v>-24</v>
      </c>
      <c r="AP107" s="6">
        <f t="shared" si="106"/>
        <v>-25</v>
      </c>
      <c r="AQ107" s="6">
        <f t="shared" si="106"/>
        <v>-26</v>
      </c>
      <c r="AR107" s="6">
        <f t="shared" si="106"/>
        <v>-27</v>
      </c>
      <c r="AS107" s="6">
        <f t="shared" si="106"/>
        <v>-28</v>
      </c>
      <c r="AT107" s="6">
        <f t="shared" si="106"/>
        <v>-29</v>
      </c>
      <c r="AU107" s="6">
        <f t="shared" si="106"/>
        <v>-30</v>
      </c>
      <c r="AV107" s="6">
        <f t="shared" si="106"/>
        <v>-31</v>
      </c>
      <c r="AW107" s="6">
        <f t="shared" si="106"/>
        <v>-32</v>
      </c>
      <c r="AX107" s="6">
        <f t="shared" ref="AX107:BO107" si="107">AX105-AX106</f>
        <v>-33</v>
      </c>
      <c r="AY107" s="6">
        <f t="shared" si="107"/>
        <v>-34</v>
      </c>
      <c r="AZ107" s="6">
        <f t="shared" si="107"/>
        <v>-35</v>
      </c>
      <c r="BA107" s="6">
        <f t="shared" si="107"/>
        <v>-36</v>
      </c>
      <c r="BB107" s="6">
        <f t="shared" si="107"/>
        <v>-37</v>
      </c>
      <c r="BC107" s="6">
        <f t="shared" si="107"/>
        <v>-38</v>
      </c>
      <c r="BD107" s="6">
        <f t="shared" si="107"/>
        <v>-39</v>
      </c>
      <c r="BE107" s="6">
        <f t="shared" si="107"/>
        <v>-40</v>
      </c>
      <c r="BF107" s="6">
        <f t="shared" si="107"/>
        <v>-41</v>
      </c>
      <c r="BG107" s="6">
        <f t="shared" si="107"/>
        <v>-42</v>
      </c>
      <c r="BH107" s="6">
        <f t="shared" si="107"/>
        <v>-43</v>
      </c>
      <c r="BI107" s="6">
        <f t="shared" si="107"/>
        <v>-44</v>
      </c>
      <c r="BJ107" s="6">
        <f t="shared" si="107"/>
        <v>-45</v>
      </c>
      <c r="BK107" s="6">
        <f t="shared" si="107"/>
        <v>-46</v>
      </c>
      <c r="BL107" s="6">
        <f t="shared" si="107"/>
        <v>-47</v>
      </c>
      <c r="BM107" s="6">
        <f t="shared" si="107"/>
        <v>-48</v>
      </c>
      <c r="BN107" s="6">
        <f t="shared" si="107"/>
        <v>-49</v>
      </c>
      <c r="BO107" s="6">
        <f t="shared" si="107"/>
        <v>-50</v>
      </c>
      <c r="BQ107" s="6" t="s">
        <v>21</v>
      </c>
    </row>
    <row r="108" spans="18:69" x14ac:dyDescent="0.35">
      <c r="R108" s="6" t="str">
        <f>IF(R107&gt;=0,COUNT($R107)+BP104,"")</f>
        <v/>
      </c>
      <c r="S108" s="6" t="str">
        <f>IF(S107&gt;=0,COUNT($R107:S107)+$BP104,"")</f>
        <v/>
      </c>
      <c r="T108" s="6" t="str">
        <f>IF(T107&gt;=0,COUNT($R107:T107)+$BP104,"")</f>
        <v/>
      </c>
      <c r="U108" s="6" t="str">
        <f>IF(U107&gt;=0,COUNT($R107:U107)+$BP104,"")</f>
        <v/>
      </c>
      <c r="V108" s="6" t="str">
        <f>IF(V107&gt;=0,COUNT($R107:V107)+$BP104,"")</f>
        <v/>
      </c>
      <c r="W108" s="6" t="str">
        <f>IF(W107&gt;=0,COUNT($R107:W107)+$BP104,"")</f>
        <v/>
      </c>
      <c r="X108" s="6" t="str">
        <f>IF(X107&gt;=0,COUNT($R107:X107)+$BP104,"")</f>
        <v/>
      </c>
      <c r="Y108" s="6" t="str">
        <f>IF(Y107&gt;=0,COUNT($R107:Y107)+$BP104,"")</f>
        <v/>
      </c>
      <c r="Z108" s="6" t="str">
        <f>IF(Z107&gt;=0,COUNT($R107:Z107)+$BP104,"")</f>
        <v/>
      </c>
      <c r="AA108" s="6" t="str">
        <f>IF(AA107&gt;=0,COUNT($R107:AA107)+$BP104,"")</f>
        <v/>
      </c>
      <c r="AB108" s="6" t="str">
        <f>IF(AB107&gt;=0,COUNT($R107:AB107)+$BP104,"")</f>
        <v/>
      </c>
      <c r="AC108" s="6" t="str">
        <f>IF(AC107&gt;=0,COUNT($R107:AC107)+$BP104,"")</f>
        <v/>
      </c>
      <c r="AD108" s="6" t="str">
        <f>IF(AD107&gt;=0,COUNT($R107:AD107)+$BP104,"")</f>
        <v/>
      </c>
      <c r="AE108" s="6" t="str">
        <f>IF(AE107&gt;=0,COUNT($R107:AE107)+$BP104,"")</f>
        <v/>
      </c>
      <c r="AF108" s="6" t="str">
        <f>IF(AF107&gt;=0,COUNT($R107:AF107)+$BP104,"")</f>
        <v/>
      </c>
      <c r="AG108" s="6" t="str">
        <f>IF(AG107&gt;=0,COUNT($R107:AG107)+$BP104,"")</f>
        <v/>
      </c>
      <c r="AH108" s="6" t="str">
        <f>IF(AH107&gt;=0,COUNT($R107:AH107)+$BP104,"")</f>
        <v/>
      </c>
      <c r="AI108" s="6" t="str">
        <f>IF(AI107&gt;=0,COUNT($R107:AI107)+$BP104,"")</f>
        <v/>
      </c>
      <c r="AJ108" s="6" t="str">
        <f>IF(AJ107&gt;=0,COUNT($R107:AJ107)+$BP104,"")</f>
        <v/>
      </c>
      <c r="AK108" s="6" t="str">
        <f>IF(AK107&gt;=0,COUNT($R107:AK107)+$BP104,"")</f>
        <v/>
      </c>
      <c r="AL108" s="6" t="str">
        <f>IF(AL107&gt;=0,COUNT($R107:AL107)+$BP104,"")</f>
        <v/>
      </c>
      <c r="AM108" s="6" t="str">
        <f>IF(AM107&gt;=0,COUNT($R107:AM107)+$BP104,"")</f>
        <v/>
      </c>
      <c r="AN108" s="6" t="str">
        <f>IF(AN107&gt;=0,COUNT($R107:AN107)+$BP104,"")</f>
        <v/>
      </c>
      <c r="AO108" s="6" t="str">
        <f>IF(AO107&gt;=0,COUNT($R107:AO107)+$BP104,"")</f>
        <v/>
      </c>
      <c r="AP108" s="6" t="str">
        <f>IF(AP107&gt;=0,COUNT($R107:AP107)+$BP104,"")</f>
        <v/>
      </c>
      <c r="AQ108" s="6" t="str">
        <f>IF(AQ107&gt;=0,COUNT($R107:AQ107)+$BP104,"")</f>
        <v/>
      </c>
      <c r="AR108" s="6" t="str">
        <f>IF(AR107&gt;=0,COUNT($R107:AR107)+$BP104,"")</f>
        <v/>
      </c>
      <c r="AS108" s="6" t="str">
        <f>IF(AS107&gt;=0,COUNT($R107:AS107)+$BP104,"")</f>
        <v/>
      </c>
      <c r="AT108" s="6" t="str">
        <f>IF(AT107&gt;=0,COUNT($R107:AT107)+$BP104,"")</f>
        <v/>
      </c>
      <c r="AU108" s="6" t="str">
        <f>IF(AU107&gt;=0,COUNT($R107:AU107)+$BP104,"")</f>
        <v/>
      </c>
      <c r="AV108" s="6" t="str">
        <f>IF(AV107&gt;=0,COUNT($R107:AV107)+$BP104,"")</f>
        <v/>
      </c>
      <c r="AW108" s="6" t="str">
        <f>IF(AW107&gt;=0,COUNT($R107:AW107)+$BP104,"")</f>
        <v/>
      </c>
      <c r="AX108" s="6" t="str">
        <f>IF(AX107&gt;=0,COUNT($R107:AX107)+$BP104,"")</f>
        <v/>
      </c>
      <c r="AY108" s="6" t="str">
        <f>IF(AY107&gt;=0,COUNT($R107:AY107)+$BP104,"")</f>
        <v/>
      </c>
      <c r="AZ108" s="6" t="str">
        <f>IF(AZ107&gt;=0,COUNT($R107:AZ107)+$BP104,"")</f>
        <v/>
      </c>
      <c r="BA108" s="6" t="str">
        <f>IF(BA107&gt;=0,COUNT($R107:BA107)+$BP104,"")</f>
        <v/>
      </c>
      <c r="BB108" s="6" t="str">
        <f>IF(BB107&gt;=0,COUNT($R107:BB107)+$BP104,"")</f>
        <v/>
      </c>
      <c r="BC108" s="6" t="str">
        <f>IF(BC107&gt;=0,COUNT($R107:BC107)+$BP104,"")</f>
        <v/>
      </c>
      <c r="BD108" s="6" t="str">
        <f>IF(BD107&gt;=0,COUNT($R107:BD107)+$BP104,"")</f>
        <v/>
      </c>
      <c r="BE108" s="6" t="str">
        <f>IF(BE107&gt;=0,COUNT($R107:BE107)+$BP104,"")</f>
        <v/>
      </c>
      <c r="BF108" s="6" t="str">
        <f>IF(BF107&gt;=0,COUNT($R107:BF107)+$BP104,"")</f>
        <v/>
      </c>
      <c r="BG108" s="6" t="str">
        <f>IF(BG107&gt;=0,COUNT($R107:BG107)+$BP104,"")</f>
        <v/>
      </c>
      <c r="BH108" s="6" t="str">
        <f>IF(BH107&gt;=0,COUNT($R107:BH107)+$BP104,"")</f>
        <v/>
      </c>
      <c r="BI108" s="6" t="str">
        <f>IF(BI107&gt;=0,COUNT($R107:BI107)+$BP104,"")</f>
        <v/>
      </c>
      <c r="BJ108" s="6" t="str">
        <f>IF(BJ107&gt;=0,COUNT($R107:BJ107)+$BP104,"")</f>
        <v/>
      </c>
      <c r="BK108" s="6" t="str">
        <f>IF(BK107&gt;=0,COUNT($R107:BK107)+$BP104,"")</f>
        <v/>
      </c>
      <c r="BL108" s="6" t="str">
        <f>IF(BL107&gt;=0,COUNT($R107:BL107)+$BP104,"")</f>
        <v/>
      </c>
      <c r="BM108" s="6" t="str">
        <f>IF(BM107&gt;=0,COUNT($R107:BM107)+$BP104,"")</f>
        <v/>
      </c>
      <c r="BN108" s="6" t="str">
        <f>IF(BN107&gt;=0,COUNT($R107:BN107)+$BP104,"")</f>
        <v/>
      </c>
      <c r="BO108" s="6" t="str">
        <f>IF(BO107&gt;=0,COUNT($R107:BO107)+$BP104,"")</f>
        <v/>
      </c>
      <c r="BP108" s="6">
        <f>COUNT(R108:BO108)+BP104</f>
        <v>40</v>
      </c>
      <c r="BQ108" s="276" t="str">
        <f>R108&amp;BQ107&amp;S108&amp;BQ107&amp;T108&amp;BQ107&amp;U108&amp;BQ107&amp;V108&amp;BQ107&amp;W108&amp;BQ107&amp;X108&amp;BQ107&amp;Y108&amp;BQ107&amp;Z108&amp;BQ107&amp;AA108&amp;BQ107&amp;AB108&amp;BQ107&amp;AC108&amp;BQ107&amp;AD108&amp;BQ107&amp;AE108&amp;BQ107&amp;AF108&amp;BQ107&amp;AG108&amp;BQ107&amp;AH108&amp;BQ107&amp;AI108&amp;BQ107&amp;AJ108&amp;BQ107&amp;AK108&amp;BQ107&amp;AL108&amp;BQ107&amp;AM108&amp;BQ107&amp;AN108&amp;BQ107&amp;AO108&amp;BQ107&amp;AP108&amp;BQ107&amp;AQ108&amp;BQ107&amp;AR108&amp;BQ107&amp;AS108&amp;BQ107&amp;AT108&amp;BQ107&amp;AU108&amp;BQ107&amp;AV108&amp;BQ107&amp;AW108&amp;BQ107&amp;AX108&amp;BQ107&amp;AY108&amp;BQ107&amp;AZ108&amp;BQ107&amp;BA108&amp;BQ107&amp;BB108&amp;BQ107&amp;BC108&amp;BQ107&amp;BD108&amp;BQ107&amp;BE108&amp;BQ107&amp;BF108&amp;BQ107&amp;BG108&amp;BQ107&amp;BH108&amp;BQ107&amp;BI108&amp;BQ107&amp;BJ108&amp;BQ107&amp;BK108&amp;BQ107&amp;BL108&amp;BQ107&amp;BM108&amp;BQ107&amp;BN108&amp;BQ107&amp;BO108</f>
        <v xml:space="preserve">                                                                                                  </v>
      </c>
    </row>
    <row r="109" spans="18:69" x14ac:dyDescent="0.35">
      <c r="R109" s="275">
        <f>IF('Print-TOS'!AU16="W",'Encode Data'!H19,IF('Print-TOS'!AU16="X",'Encode Data'!F22,'Encode Data'!F49))</f>
        <v>0</v>
      </c>
      <c r="S109" s="6">
        <f t="shared" ref="S109:AX109" si="108">R109</f>
        <v>0</v>
      </c>
      <c r="T109" s="6">
        <f t="shared" si="108"/>
        <v>0</v>
      </c>
      <c r="U109" s="6">
        <f t="shared" si="108"/>
        <v>0</v>
      </c>
      <c r="V109" s="6">
        <f t="shared" si="108"/>
        <v>0</v>
      </c>
      <c r="W109" s="6">
        <f t="shared" si="108"/>
        <v>0</v>
      </c>
      <c r="X109" s="6">
        <f t="shared" si="108"/>
        <v>0</v>
      </c>
      <c r="Y109" s="6">
        <f t="shared" si="108"/>
        <v>0</v>
      </c>
      <c r="Z109" s="6">
        <f t="shared" si="108"/>
        <v>0</v>
      </c>
      <c r="AA109" s="6">
        <f t="shared" si="108"/>
        <v>0</v>
      </c>
      <c r="AB109" s="6">
        <f t="shared" si="108"/>
        <v>0</v>
      </c>
      <c r="AC109" s="6">
        <f t="shared" si="108"/>
        <v>0</v>
      </c>
      <c r="AD109" s="6">
        <f t="shared" si="108"/>
        <v>0</v>
      </c>
      <c r="AE109" s="6">
        <f t="shared" si="108"/>
        <v>0</v>
      </c>
      <c r="AF109" s="6">
        <f t="shared" si="108"/>
        <v>0</v>
      </c>
      <c r="AG109" s="6">
        <f t="shared" si="108"/>
        <v>0</v>
      </c>
      <c r="AH109" s="6">
        <f t="shared" si="108"/>
        <v>0</v>
      </c>
      <c r="AI109" s="6">
        <f t="shared" si="108"/>
        <v>0</v>
      </c>
      <c r="AJ109" s="6">
        <f t="shared" si="108"/>
        <v>0</v>
      </c>
      <c r="AK109" s="6">
        <f t="shared" si="108"/>
        <v>0</v>
      </c>
      <c r="AL109" s="6">
        <f t="shared" si="108"/>
        <v>0</v>
      </c>
      <c r="AM109" s="6">
        <f t="shared" si="108"/>
        <v>0</v>
      </c>
      <c r="AN109" s="6">
        <f t="shared" si="108"/>
        <v>0</v>
      </c>
      <c r="AO109" s="6">
        <f t="shared" si="108"/>
        <v>0</v>
      </c>
      <c r="AP109" s="6">
        <f t="shared" si="108"/>
        <v>0</v>
      </c>
      <c r="AQ109" s="6">
        <f t="shared" si="108"/>
        <v>0</v>
      </c>
      <c r="AR109" s="6">
        <f t="shared" si="108"/>
        <v>0</v>
      </c>
      <c r="AS109" s="6">
        <f t="shared" si="108"/>
        <v>0</v>
      </c>
      <c r="AT109" s="6">
        <f t="shared" si="108"/>
        <v>0</v>
      </c>
      <c r="AU109" s="6">
        <f t="shared" si="108"/>
        <v>0</v>
      </c>
      <c r="AV109" s="6">
        <f t="shared" si="108"/>
        <v>0</v>
      </c>
      <c r="AW109" s="6">
        <f t="shared" si="108"/>
        <v>0</v>
      </c>
      <c r="AX109" s="6">
        <f t="shared" si="108"/>
        <v>0</v>
      </c>
      <c r="AY109" s="6">
        <f t="shared" ref="AY109:BO109" si="109">AX109</f>
        <v>0</v>
      </c>
      <c r="AZ109" s="6">
        <f t="shared" si="109"/>
        <v>0</v>
      </c>
      <c r="BA109" s="6">
        <f t="shared" si="109"/>
        <v>0</v>
      </c>
      <c r="BB109" s="6">
        <f t="shared" si="109"/>
        <v>0</v>
      </c>
      <c r="BC109" s="6">
        <f t="shared" si="109"/>
        <v>0</v>
      </c>
      <c r="BD109" s="6">
        <f t="shared" si="109"/>
        <v>0</v>
      </c>
      <c r="BE109" s="6">
        <f t="shared" si="109"/>
        <v>0</v>
      </c>
      <c r="BF109" s="6">
        <f t="shared" si="109"/>
        <v>0</v>
      </c>
      <c r="BG109" s="6">
        <f t="shared" si="109"/>
        <v>0</v>
      </c>
      <c r="BH109" s="6">
        <f t="shared" si="109"/>
        <v>0</v>
      </c>
      <c r="BI109" s="6">
        <f t="shared" si="109"/>
        <v>0</v>
      </c>
      <c r="BJ109" s="6">
        <f t="shared" si="109"/>
        <v>0</v>
      </c>
      <c r="BK109" s="6">
        <f t="shared" si="109"/>
        <v>0</v>
      </c>
      <c r="BL109" s="6">
        <f t="shared" si="109"/>
        <v>0</v>
      </c>
      <c r="BM109" s="6">
        <f t="shared" si="109"/>
        <v>0</v>
      </c>
      <c r="BN109" s="6">
        <f t="shared" si="109"/>
        <v>0</v>
      </c>
      <c r="BO109" s="6">
        <f t="shared" si="109"/>
        <v>0</v>
      </c>
    </row>
    <row r="110" spans="18:69" x14ac:dyDescent="0.35">
      <c r="R110" s="6">
        <v>1</v>
      </c>
      <c r="S110" s="6">
        <v>2</v>
      </c>
      <c r="T110" s="6">
        <v>3</v>
      </c>
      <c r="U110" s="6">
        <v>4</v>
      </c>
      <c r="V110" s="6">
        <v>5</v>
      </c>
      <c r="W110" s="6">
        <v>6</v>
      </c>
      <c r="X110" s="6">
        <v>7</v>
      </c>
      <c r="Y110" s="6">
        <v>8</v>
      </c>
      <c r="Z110" s="6">
        <v>9</v>
      </c>
      <c r="AA110" s="6">
        <v>10</v>
      </c>
      <c r="AB110" s="6">
        <v>11</v>
      </c>
      <c r="AC110" s="6">
        <v>12</v>
      </c>
      <c r="AD110" s="6">
        <v>13</v>
      </c>
      <c r="AE110" s="6">
        <v>14</v>
      </c>
      <c r="AF110" s="6">
        <v>15</v>
      </c>
      <c r="AG110" s="6">
        <v>16</v>
      </c>
      <c r="AH110" s="6">
        <v>17</v>
      </c>
      <c r="AI110" s="6">
        <v>18</v>
      </c>
      <c r="AJ110" s="6">
        <v>19</v>
      </c>
      <c r="AK110" s="6">
        <v>20</v>
      </c>
      <c r="AL110" s="6">
        <v>21</v>
      </c>
      <c r="AM110" s="6">
        <v>22</v>
      </c>
      <c r="AN110" s="6">
        <v>23</v>
      </c>
      <c r="AO110" s="6">
        <v>24</v>
      </c>
      <c r="AP110" s="6">
        <v>25</v>
      </c>
      <c r="AQ110" s="6">
        <v>26</v>
      </c>
      <c r="AR110" s="6">
        <v>27</v>
      </c>
      <c r="AS110" s="6">
        <v>28</v>
      </c>
      <c r="AT110" s="6">
        <v>29</v>
      </c>
      <c r="AU110" s="6">
        <v>30</v>
      </c>
      <c r="AV110" s="6">
        <v>31</v>
      </c>
      <c r="AW110" s="6">
        <v>32</v>
      </c>
      <c r="AX110" s="6">
        <v>33</v>
      </c>
      <c r="AY110" s="6">
        <v>34</v>
      </c>
      <c r="AZ110" s="6">
        <v>35</v>
      </c>
      <c r="BA110" s="6">
        <v>36</v>
      </c>
      <c r="BB110" s="6">
        <v>37</v>
      </c>
      <c r="BC110" s="6">
        <v>38</v>
      </c>
      <c r="BD110" s="6">
        <v>39</v>
      </c>
      <c r="BE110" s="6">
        <v>40</v>
      </c>
      <c r="BF110" s="6">
        <v>41</v>
      </c>
      <c r="BG110" s="6">
        <v>42</v>
      </c>
      <c r="BH110" s="6">
        <v>43</v>
      </c>
      <c r="BI110" s="6">
        <v>44</v>
      </c>
      <c r="BJ110" s="6">
        <v>45</v>
      </c>
      <c r="BK110" s="6">
        <v>46</v>
      </c>
      <c r="BL110" s="6">
        <v>47</v>
      </c>
      <c r="BM110" s="6">
        <v>48</v>
      </c>
      <c r="BN110" s="6">
        <v>49</v>
      </c>
      <c r="BO110" s="6">
        <v>50</v>
      </c>
    </row>
    <row r="111" spans="18:69" x14ac:dyDescent="0.35">
      <c r="R111" s="6">
        <f t="shared" ref="R111:AW111" si="110">R109-R110</f>
        <v>-1</v>
      </c>
      <c r="S111" s="6">
        <f t="shared" si="110"/>
        <v>-2</v>
      </c>
      <c r="T111" s="6">
        <f t="shared" si="110"/>
        <v>-3</v>
      </c>
      <c r="U111" s="6">
        <f t="shared" si="110"/>
        <v>-4</v>
      </c>
      <c r="V111" s="6">
        <f t="shared" si="110"/>
        <v>-5</v>
      </c>
      <c r="W111" s="6">
        <f t="shared" si="110"/>
        <v>-6</v>
      </c>
      <c r="X111" s="6">
        <f t="shared" si="110"/>
        <v>-7</v>
      </c>
      <c r="Y111" s="6">
        <f t="shared" si="110"/>
        <v>-8</v>
      </c>
      <c r="Z111" s="6">
        <f t="shared" si="110"/>
        <v>-9</v>
      </c>
      <c r="AA111" s="6">
        <f t="shared" si="110"/>
        <v>-10</v>
      </c>
      <c r="AB111" s="6">
        <f t="shared" si="110"/>
        <v>-11</v>
      </c>
      <c r="AC111" s="6">
        <f t="shared" si="110"/>
        <v>-12</v>
      </c>
      <c r="AD111" s="6">
        <f t="shared" si="110"/>
        <v>-13</v>
      </c>
      <c r="AE111" s="6">
        <f t="shared" si="110"/>
        <v>-14</v>
      </c>
      <c r="AF111" s="6">
        <f t="shared" si="110"/>
        <v>-15</v>
      </c>
      <c r="AG111" s="6">
        <f t="shared" si="110"/>
        <v>-16</v>
      </c>
      <c r="AH111" s="6">
        <f t="shared" si="110"/>
        <v>-17</v>
      </c>
      <c r="AI111" s="6">
        <f t="shared" si="110"/>
        <v>-18</v>
      </c>
      <c r="AJ111" s="6">
        <f t="shared" si="110"/>
        <v>-19</v>
      </c>
      <c r="AK111" s="6">
        <f t="shared" si="110"/>
        <v>-20</v>
      </c>
      <c r="AL111" s="6">
        <f t="shared" si="110"/>
        <v>-21</v>
      </c>
      <c r="AM111" s="6">
        <f t="shared" si="110"/>
        <v>-22</v>
      </c>
      <c r="AN111" s="6">
        <f t="shared" si="110"/>
        <v>-23</v>
      </c>
      <c r="AO111" s="6">
        <f t="shared" si="110"/>
        <v>-24</v>
      </c>
      <c r="AP111" s="6">
        <f t="shared" si="110"/>
        <v>-25</v>
      </c>
      <c r="AQ111" s="6">
        <f t="shared" si="110"/>
        <v>-26</v>
      </c>
      <c r="AR111" s="6">
        <f t="shared" si="110"/>
        <v>-27</v>
      </c>
      <c r="AS111" s="6">
        <f t="shared" si="110"/>
        <v>-28</v>
      </c>
      <c r="AT111" s="6">
        <f t="shared" si="110"/>
        <v>-29</v>
      </c>
      <c r="AU111" s="6">
        <f t="shared" si="110"/>
        <v>-30</v>
      </c>
      <c r="AV111" s="6">
        <f t="shared" si="110"/>
        <v>-31</v>
      </c>
      <c r="AW111" s="6">
        <f t="shared" si="110"/>
        <v>-32</v>
      </c>
      <c r="AX111" s="6">
        <f t="shared" ref="AX111:BO111" si="111">AX109-AX110</f>
        <v>-33</v>
      </c>
      <c r="AY111" s="6">
        <f t="shared" si="111"/>
        <v>-34</v>
      </c>
      <c r="AZ111" s="6">
        <f t="shared" si="111"/>
        <v>-35</v>
      </c>
      <c r="BA111" s="6">
        <f t="shared" si="111"/>
        <v>-36</v>
      </c>
      <c r="BB111" s="6">
        <f t="shared" si="111"/>
        <v>-37</v>
      </c>
      <c r="BC111" s="6">
        <f t="shared" si="111"/>
        <v>-38</v>
      </c>
      <c r="BD111" s="6">
        <f t="shared" si="111"/>
        <v>-39</v>
      </c>
      <c r="BE111" s="6">
        <f t="shared" si="111"/>
        <v>-40</v>
      </c>
      <c r="BF111" s="6">
        <f t="shared" si="111"/>
        <v>-41</v>
      </c>
      <c r="BG111" s="6">
        <f t="shared" si="111"/>
        <v>-42</v>
      </c>
      <c r="BH111" s="6">
        <f t="shared" si="111"/>
        <v>-43</v>
      </c>
      <c r="BI111" s="6">
        <f t="shared" si="111"/>
        <v>-44</v>
      </c>
      <c r="BJ111" s="6">
        <f t="shared" si="111"/>
        <v>-45</v>
      </c>
      <c r="BK111" s="6">
        <f t="shared" si="111"/>
        <v>-46</v>
      </c>
      <c r="BL111" s="6">
        <f t="shared" si="111"/>
        <v>-47</v>
      </c>
      <c r="BM111" s="6">
        <f t="shared" si="111"/>
        <v>-48</v>
      </c>
      <c r="BN111" s="6">
        <f t="shared" si="111"/>
        <v>-49</v>
      </c>
      <c r="BO111" s="6">
        <f t="shared" si="111"/>
        <v>-50</v>
      </c>
      <c r="BQ111" s="6" t="s">
        <v>21</v>
      </c>
    </row>
    <row r="112" spans="18:69" x14ac:dyDescent="0.35">
      <c r="R112" s="6" t="str">
        <f>IF(R111&gt;=0,COUNT($R111)+BP108,"")</f>
        <v/>
      </c>
      <c r="S112" s="6" t="str">
        <f>IF(S111&gt;=0,COUNT($R111:S111)+$BP108,"")</f>
        <v/>
      </c>
      <c r="T112" s="6" t="str">
        <f>IF(T111&gt;=0,COUNT($R111:T111)+$BP108,"")</f>
        <v/>
      </c>
      <c r="U112" s="6" t="str">
        <f>IF(U111&gt;=0,COUNT($R111:U111)+$BP108,"")</f>
        <v/>
      </c>
      <c r="V112" s="6" t="str">
        <f>IF(V111&gt;=0,COUNT($R111:V111)+$BP108,"")</f>
        <v/>
      </c>
      <c r="W112" s="6" t="str">
        <f>IF(W111&gt;=0,COUNT($R111:W111)+$BP108,"")</f>
        <v/>
      </c>
      <c r="X112" s="6" t="str">
        <f>IF(X111&gt;=0,COUNT($R111:X111)+$BP108,"")</f>
        <v/>
      </c>
      <c r="Y112" s="6" t="str">
        <f>IF(Y111&gt;=0,COUNT($R111:Y111)+$BP108,"")</f>
        <v/>
      </c>
      <c r="Z112" s="6" t="str">
        <f>IF(Z111&gt;=0,COUNT($R111:Z111)+$BP108,"")</f>
        <v/>
      </c>
      <c r="AA112" s="6" t="str">
        <f>IF(AA111&gt;=0,COUNT($R111:AA111)+$BP108,"")</f>
        <v/>
      </c>
      <c r="AB112" s="6" t="str">
        <f>IF(AB111&gt;=0,COUNT($R111:AB111)+$BP108,"")</f>
        <v/>
      </c>
      <c r="AC112" s="6" t="str">
        <f>IF(AC111&gt;=0,COUNT($R111:AC111)+$BP108,"")</f>
        <v/>
      </c>
      <c r="AD112" s="6" t="str">
        <f>IF(AD111&gt;=0,COUNT($R111:AD111)+$BP108,"")</f>
        <v/>
      </c>
      <c r="AE112" s="6" t="str">
        <f>IF(AE111&gt;=0,COUNT($R111:AE111)+$BP108,"")</f>
        <v/>
      </c>
      <c r="AF112" s="6" t="str">
        <f>IF(AF111&gt;=0,COUNT($R111:AF111)+$BP108,"")</f>
        <v/>
      </c>
      <c r="AG112" s="6" t="str">
        <f>IF(AG111&gt;=0,COUNT($R111:AG111)+$BP108,"")</f>
        <v/>
      </c>
      <c r="AH112" s="6" t="str">
        <f>IF(AH111&gt;=0,COUNT($R111:AH111)+$BP108,"")</f>
        <v/>
      </c>
      <c r="AI112" s="6" t="str">
        <f>IF(AI111&gt;=0,COUNT($R111:AI111)+$BP108,"")</f>
        <v/>
      </c>
      <c r="AJ112" s="6" t="str">
        <f>IF(AJ111&gt;=0,COUNT($R111:AJ111)+$BP108,"")</f>
        <v/>
      </c>
      <c r="AK112" s="6" t="str">
        <f>IF(AK111&gt;=0,COUNT($R111:AK111)+$BP108,"")</f>
        <v/>
      </c>
      <c r="AL112" s="6" t="str">
        <f>IF(AL111&gt;=0,COUNT($R111:AL111)+$BP108,"")</f>
        <v/>
      </c>
      <c r="AM112" s="6" t="str">
        <f>IF(AM111&gt;=0,COUNT($R111:AM111)+$BP108,"")</f>
        <v/>
      </c>
      <c r="AN112" s="6" t="str">
        <f>IF(AN111&gt;=0,COUNT($R111:AN111)+$BP108,"")</f>
        <v/>
      </c>
      <c r="AO112" s="6" t="str">
        <f>IF(AO111&gt;=0,COUNT($R111:AO111)+$BP108,"")</f>
        <v/>
      </c>
      <c r="AP112" s="6" t="str">
        <f>IF(AP111&gt;=0,COUNT($R111:AP111)+$BP108,"")</f>
        <v/>
      </c>
      <c r="AQ112" s="6" t="str">
        <f>IF(AQ111&gt;=0,COUNT($R111:AQ111)+$BP108,"")</f>
        <v/>
      </c>
      <c r="AR112" s="6" t="str">
        <f>IF(AR111&gt;=0,COUNT($R111:AR111)+$BP108,"")</f>
        <v/>
      </c>
      <c r="AS112" s="6" t="str">
        <f>IF(AS111&gt;=0,COUNT($R111:AS111)+$BP108,"")</f>
        <v/>
      </c>
      <c r="AT112" s="6" t="str">
        <f>IF(AT111&gt;=0,COUNT($R111:AT111)+$BP108,"")</f>
        <v/>
      </c>
      <c r="AU112" s="6" t="str">
        <f>IF(AU111&gt;=0,COUNT($R111:AU111)+$BP108,"")</f>
        <v/>
      </c>
      <c r="AV112" s="6" t="str">
        <f>IF(AV111&gt;=0,COUNT($R111:AV111)+$BP108,"")</f>
        <v/>
      </c>
      <c r="AW112" s="6" t="str">
        <f>IF(AW111&gt;=0,COUNT($R111:AW111)+$BP108,"")</f>
        <v/>
      </c>
      <c r="AX112" s="6" t="str">
        <f>IF(AX111&gt;=0,COUNT($R111:AX111)+$BP108,"")</f>
        <v/>
      </c>
      <c r="AY112" s="6" t="str">
        <f>IF(AY111&gt;=0,COUNT($R111:AY111)+$BP108,"")</f>
        <v/>
      </c>
      <c r="AZ112" s="6" t="str">
        <f>IF(AZ111&gt;=0,COUNT($R111:AZ111)+$BP108,"")</f>
        <v/>
      </c>
      <c r="BA112" s="6" t="str">
        <f>IF(BA111&gt;=0,COUNT($R111:BA111)+$BP108,"")</f>
        <v/>
      </c>
      <c r="BB112" s="6" t="str">
        <f>IF(BB111&gt;=0,COUNT($R111:BB111)+$BP108,"")</f>
        <v/>
      </c>
      <c r="BC112" s="6" t="str">
        <f>IF(BC111&gt;=0,COUNT($R111:BC111)+$BP108,"")</f>
        <v/>
      </c>
      <c r="BD112" s="6" t="str">
        <f>IF(BD111&gt;=0,COUNT($R111:BD111)+$BP108,"")</f>
        <v/>
      </c>
      <c r="BE112" s="6" t="str">
        <f>IF(BE111&gt;=0,COUNT($R111:BE111)+$BP108,"")</f>
        <v/>
      </c>
      <c r="BF112" s="6" t="str">
        <f>IF(BF111&gt;=0,COUNT($R111:BF111)+$BP108,"")</f>
        <v/>
      </c>
      <c r="BG112" s="6" t="str">
        <f>IF(BG111&gt;=0,COUNT($R111:BG111)+$BP108,"")</f>
        <v/>
      </c>
      <c r="BH112" s="6" t="str">
        <f>IF(BH111&gt;=0,COUNT($R111:BH111)+$BP108,"")</f>
        <v/>
      </c>
      <c r="BI112" s="6" t="str">
        <f>IF(BI111&gt;=0,COUNT($R111:BI111)+$BP108,"")</f>
        <v/>
      </c>
      <c r="BJ112" s="6" t="str">
        <f>IF(BJ111&gt;=0,COUNT($R111:BJ111)+$BP108,"")</f>
        <v/>
      </c>
      <c r="BK112" s="6" t="str">
        <f>IF(BK111&gt;=0,COUNT($R111:BK111)+$BP108,"")</f>
        <v/>
      </c>
      <c r="BL112" s="6" t="str">
        <f>IF(BL111&gt;=0,COUNT($R111:BL111)+$BP108,"")</f>
        <v/>
      </c>
      <c r="BM112" s="6" t="str">
        <f>IF(BM111&gt;=0,COUNT($R111:BM111)+$BP108,"")</f>
        <v/>
      </c>
      <c r="BN112" s="6" t="str">
        <f>IF(BN111&gt;=0,COUNT($R111:BN111)+$BP108,"")</f>
        <v/>
      </c>
      <c r="BO112" s="6" t="str">
        <f>IF(BO111&gt;=0,COUNT($R111:BO111)+$BP108,"")</f>
        <v/>
      </c>
      <c r="BP112" s="6">
        <f>COUNT(R112:BO112)+BP108</f>
        <v>40</v>
      </c>
      <c r="BQ112" s="276" t="str">
        <f>R112&amp;BQ111&amp;S112&amp;BQ111&amp;T112&amp;BQ111&amp;U112&amp;BQ111&amp;V112&amp;BQ111&amp;W112&amp;BQ111&amp;X112&amp;BQ111&amp;Y112&amp;BQ111&amp;Z112&amp;BQ111&amp;AA112&amp;BQ111&amp;AB112&amp;BQ111&amp;AC112&amp;BQ111&amp;AD112&amp;BQ111&amp;AE112&amp;BQ111&amp;AF112&amp;BQ111&amp;AG112&amp;BQ111&amp;AH112&amp;BQ111&amp;AI112&amp;BQ111&amp;AJ112&amp;BQ111&amp;AK112&amp;BQ111&amp;AL112&amp;BQ111&amp;AM112&amp;BQ111&amp;AN112&amp;BQ111&amp;AO112&amp;BQ111&amp;AP112&amp;BQ111&amp;AQ112&amp;BQ111&amp;AR112&amp;BQ111&amp;AS112&amp;BQ111&amp;AT112&amp;BQ111&amp;AU112&amp;BQ111&amp;AV112&amp;BQ111&amp;AW112&amp;BQ111&amp;AX112&amp;BQ111&amp;AY112&amp;BQ111&amp;AZ112&amp;BQ111&amp;BA112&amp;BQ111&amp;BB112&amp;BQ111&amp;BC112&amp;BQ111&amp;BD112&amp;BQ111&amp;BE112&amp;BQ111&amp;BF112&amp;BQ111&amp;BG112&amp;BQ111&amp;BH112&amp;BQ111&amp;BI112&amp;BQ111&amp;BJ112&amp;BQ111&amp;BK112&amp;BQ111&amp;BL112&amp;BQ111&amp;BM112&amp;BQ111&amp;BN112&amp;BQ111&amp;BO112</f>
        <v xml:space="preserve">                                                                                                  </v>
      </c>
    </row>
    <row r="113" spans="18:69" x14ac:dyDescent="0.35">
      <c r="R113" s="275">
        <f>IF('Print-TOS'!AU16="W",'Encode Data'!I19,IF('Print-TOS'!AU16="X",'Encode Data'!G22,'Encode Data'!F52))</f>
        <v>0</v>
      </c>
      <c r="S113" s="6">
        <f t="shared" ref="S113:AX113" si="112">R113</f>
        <v>0</v>
      </c>
      <c r="T113" s="6">
        <f t="shared" si="112"/>
        <v>0</v>
      </c>
      <c r="U113" s="6">
        <f t="shared" si="112"/>
        <v>0</v>
      </c>
      <c r="V113" s="6">
        <f t="shared" si="112"/>
        <v>0</v>
      </c>
      <c r="W113" s="6">
        <f t="shared" si="112"/>
        <v>0</v>
      </c>
      <c r="X113" s="6">
        <f t="shared" si="112"/>
        <v>0</v>
      </c>
      <c r="Y113" s="6">
        <f t="shared" si="112"/>
        <v>0</v>
      </c>
      <c r="Z113" s="6">
        <f t="shared" si="112"/>
        <v>0</v>
      </c>
      <c r="AA113" s="6">
        <f t="shared" si="112"/>
        <v>0</v>
      </c>
      <c r="AB113" s="6">
        <f t="shared" si="112"/>
        <v>0</v>
      </c>
      <c r="AC113" s="6">
        <f t="shared" si="112"/>
        <v>0</v>
      </c>
      <c r="AD113" s="6">
        <f t="shared" si="112"/>
        <v>0</v>
      </c>
      <c r="AE113" s="6">
        <f t="shared" si="112"/>
        <v>0</v>
      </c>
      <c r="AF113" s="6">
        <f t="shared" si="112"/>
        <v>0</v>
      </c>
      <c r="AG113" s="6">
        <f t="shared" si="112"/>
        <v>0</v>
      </c>
      <c r="AH113" s="6">
        <f t="shared" si="112"/>
        <v>0</v>
      </c>
      <c r="AI113" s="6">
        <f t="shared" si="112"/>
        <v>0</v>
      </c>
      <c r="AJ113" s="6">
        <f t="shared" si="112"/>
        <v>0</v>
      </c>
      <c r="AK113" s="6">
        <f t="shared" si="112"/>
        <v>0</v>
      </c>
      <c r="AL113" s="6">
        <f t="shared" si="112"/>
        <v>0</v>
      </c>
      <c r="AM113" s="6">
        <f t="shared" si="112"/>
        <v>0</v>
      </c>
      <c r="AN113" s="6">
        <f t="shared" si="112"/>
        <v>0</v>
      </c>
      <c r="AO113" s="6">
        <f t="shared" si="112"/>
        <v>0</v>
      </c>
      <c r="AP113" s="6">
        <f t="shared" si="112"/>
        <v>0</v>
      </c>
      <c r="AQ113" s="6">
        <f t="shared" si="112"/>
        <v>0</v>
      </c>
      <c r="AR113" s="6">
        <f t="shared" si="112"/>
        <v>0</v>
      </c>
      <c r="AS113" s="6">
        <f t="shared" si="112"/>
        <v>0</v>
      </c>
      <c r="AT113" s="6">
        <f t="shared" si="112"/>
        <v>0</v>
      </c>
      <c r="AU113" s="6">
        <f t="shared" si="112"/>
        <v>0</v>
      </c>
      <c r="AV113" s="6">
        <f t="shared" si="112"/>
        <v>0</v>
      </c>
      <c r="AW113" s="6">
        <f t="shared" si="112"/>
        <v>0</v>
      </c>
      <c r="AX113" s="6">
        <f t="shared" si="112"/>
        <v>0</v>
      </c>
      <c r="AY113" s="6">
        <f t="shared" ref="AY113:BO113" si="113">AX113</f>
        <v>0</v>
      </c>
      <c r="AZ113" s="6">
        <f t="shared" si="113"/>
        <v>0</v>
      </c>
      <c r="BA113" s="6">
        <f t="shared" si="113"/>
        <v>0</v>
      </c>
      <c r="BB113" s="6">
        <f t="shared" si="113"/>
        <v>0</v>
      </c>
      <c r="BC113" s="6">
        <f t="shared" si="113"/>
        <v>0</v>
      </c>
      <c r="BD113" s="6">
        <f t="shared" si="113"/>
        <v>0</v>
      </c>
      <c r="BE113" s="6">
        <f t="shared" si="113"/>
        <v>0</v>
      </c>
      <c r="BF113" s="6">
        <f t="shared" si="113"/>
        <v>0</v>
      </c>
      <c r="BG113" s="6">
        <f t="shared" si="113"/>
        <v>0</v>
      </c>
      <c r="BH113" s="6">
        <f t="shared" si="113"/>
        <v>0</v>
      </c>
      <c r="BI113" s="6">
        <f t="shared" si="113"/>
        <v>0</v>
      </c>
      <c r="BJ113" s="6">
        <f t="shared" si="113"/>
        <v>0</v>
      </c>
      <c r="BK113" s="6">
        <f t="shared" si="113"/>
        <v>0</v>
      </c>
      <c r="BL113" s="6">
        <f t="shared" si="113"/>
        <v>0</v>
      </c>
      <c r="BM113" s="6">
        <f t="shared" si="113"/>
        <v>0</v>
      </c>
      <c r="BN113" s="6">
        <f t="shared" si="113"/>
        <v>0</v>
      </c>
      <c r="BO113" s="6">
        <f t="shared" si="113"/>
        <v>0</v>
      </c>
    </row>
    <row r="114" spans="18:69" x14ac:dyDescent="0.35">
      <c r="R114" s="6">
        <v>1</v>
      </c>
      <c r="S114" s="6">
        <v>2</v>
      </c>
      <c r="T114" s="6">
        <v>3</v>
      </c>
      <c r="U114" s="6">
        <v>4</v>
      </c>
      <c r="V114" s="6">
        <v>5</v>
      </c>
      <c r="W114" s="6">
        <v>6</v>
      </c>
      <c r="X114" s="6">
        <v>7</v>
      </c>
      <c r="Y114" s="6">
        <v>8</v>
      </c>
      <c r="Z114" s="6">
        <v>9</v>
      </c>
      <c r="AA114" s="6">
        <v>10</v>
      </c>
      <c r="AB114" s="6">
        <v>11</v>
      </c>
      <c r="AC114" s="6">
        <v>12</v>
      </c>
      <c r="AD114" s="6">
        <v>13</v>
      </c>
      <c r="AE114" s="6">
        <v>14</v>
      </c>
      <c r="AF114" s="6">
        <v>15</v>
      </c>
      <c r="AG114" s="6">
        <v>16</v>
      </c>
      <c r="AH114" s="6">
        <v>17</v>
      </c>
      <c r="AI114" s="6">
        <v>18</v>
      </c>
      <c r="AJ114" s="6">
        <v>19</v>
      </c>
      <c r="AK114" s="6">
        <v>20</v>
      </c>
      <c r="AL114" s="6">
        <v>21</v>
      </c>
      <c r="AM114" s="6">
        <v>22</v>
      </c>
      <c r="AN114" s="6">
        <v>23</v>
      </c>
      <c r="AO114" s="6">
        <v>24</v>
      </c>
      <c r="AP114" s="6">
        <v>25</v>
      </c>
      <c r="AQ114" s="6">
        <v>26</v>
      </c>
      <c r="AR114" s="6">
        <v>27</v>
      </c>
      <c r="AS114" s="6">
        <v>28</v>
      </c>
      <c r="AT114" s="6">
        <v>29</v>
      </c>
      <c r="AU114" s="6">
        <v>30</v>
      </c>
      <c r="AV114" s="6">
        <v>31</v>
      </c>
      <c r="AW114" s="6">
        <v>32</v>
      </c>
      <c r="AX114" s="6">
        <v>33</v>
      </c>
      <c r="AY114" s="6">
        <v>34</v>
      </c>
      <c r="AZ114" s="6">
        <v>35</v>
      </c>
      <c r="BA114" s="6">
        <v>36</v>
      </c>
      <c r="BB114" s="6">
        <v>37</v>
      </c>
      <c r="BC114" s="6">
        <v>38</v>
      </c>
      <c r="BD114" s="6">
        <v>39</v>
      </c>
      <c r="BE114" s="6">
        <v>40</v>
      </c>
      <c r="BF114" s="6">
        <v>41</v>
      </c>
      <c r="BG114" s="6">
        <v>42</v>
      </c>
      <c r="BH114" s="6">
        <v>43</v>
      </c>
      <c r="BI114" s="6">
        <v>44</v>
      </c>
      <c r="BJ114" s="6">
        <v>45</v>
      </c>
      <c r="BK114" s="6">
        <v>46</v>
      </c>
      <c r="BL114" s="6">
        <v>47</v>
      </c>
      <c r="BM114" s="6">
        <v>48</v>
      </c>
      <c r="BN114" s="6">
        <v>49</v>
      </c>
      <c r="BO114" s="6">
        <v>50</v>
      </c>
    </row>
    <row r="115" spans="18:69" x14ac:dyDescent="0.35">
      <c r="R115" s="6">
        <f t="shared" ref="R115:AW115" si="114">R113-R114</f>
        <v>-1</v>
      </c>
      <c r="S115" s="6">
        <f t="shared" si="114"/>
        <v>-2</v>
      </c>
      <c r="T115" s="6">
        <f t="shared" si="114"/>
        <v>-3</v>
      </c>
      <c r="U115" s="6">
        <f t="shared" si="114"/>
        <v>-4</v>
      </c>
      <c r="V115" s="6">
        <f t="shared" si="114"/>
        <v>-5</v>
      </c>
      <c r="W115" s="6">
        <f t="shared" si="114"/>
        <v>-6</v>
      </c>
      <c r="X115" s="6">
        <f t="shared" si="114"/>
        <v>-7</v>
      </c>
      <c r="Y115" s="6">
        <f t="shared" si="114"/>
        <v>-8</v>
      </c>
      <c r="Z115" s="6">
        <f t="shared" si="114"/>
        <v>-9</v>
      </c>
      <c r="AA115" s="6">
        <f t="shared" si="114"/>
        <v>-10</v>
      </c>
      <c r="AB115" s="6">
        <f t="shared" si="114"/>
        <v>-11</v>
      </c>
      <c r="AC115" s="6">
        <f t="shared" si="114"/>
        <v>-12</v>
      </c>
      <c r="AD115" s="6">
        <f t="shared" si="114"/>
        <v>-13</v>
      </c>
      <c r="AE115" s="6">
        <f t="shared" si="114"/>
        <v>-14</v>
      </c>
      <c r="AF115" s="6">
        <f t="shared" si="114"/>
        <v>-15</v>
      </c>
      <c r="AG115" s="6">
        <f t="shared" si="114"/>
        <v>-16</v>
      </c>
      <c r="AH115" s="6">
        <f t="shared" si="114"/>
        <v>-17</v>
      </c>
      <c r="AI115" s="6">
        <f t="shared" si="114"/>
        <v>-18</v>
      </c>
      <c r="AJ115" s="6">
        <f t="shared" si="114"/>
        <v>-19</v>
      </c>
      <c r="AK115" s="6">
        <f t="shared" si="114"/>
        <v>-20</v>
      </c>
      <c r="AL115" s="6">
        <f t="shared" si="114"/>
        <v>-21</v>
      </c>
      <c r="AM115" s="6">
        <f t="shared" si="114"/>
        <v>-22</v>
      </c>
      <c r="AN115" s="6">
        <f t="shared" si="114"/>
        <v>-23</v>
      </c>
      <c r="AO115" s="6">
        <f t="shared" si="114"/>
        <v>-24</v>
      </c>
      <c r="AP115" s="6">
        <f t="shared" si="114"/>
        <v>-25</v>
      </c>
      <c r="AQ115" s="6">
        <f t="shared" si="114"/>
        <v>-26</v>
      </c>
      <c r="AR115" s="6">
        <f t="shared" si="114"/>
        <v>-27</v>
      </c>
      <c r="AS115" s="6">
        <f t="shared" si="114"/>
        <v>-28</v>
      </c>
      <c r="AT115" s="6">
        <f t="shared" si="114"/>
        <v>-29</v>
      </c>
      <c r="AU115" s="6">
        <f t="shared" si="114"/>
        <v>-30</v>
      </c>
      <c r="AV115" s="6">
        <f t="shared" si="114"/>
        <v>-31</v>
      </c>
      <c r="AW115" s="6">
        <f t="shared" si="114"/>
        <v>-32</v>
      </c>
      <c r="AX115" s="6">
        <f t="shared" ref="AX115:BO115" si="115">AX113-AX114</f>
        <v>-33</v>
      </c>
      <c r="AY115" s="6">
        <f t="shared" si="115"/>
        <v>-34</v>
      </c>
      <c r="AZ115" s="6">
        <f t="shared" si="115"/>
        <v>-35</v>
      </c>
      <c r="BA115" s="6">
        <f t="shared" si="115"/>
        <v>-36</v>
      </c>
      <c r="BB115" s="6">
        <f t="shared" si="115"/>
        <v>-37</v>
      </c>
      <c r="BC115" s="6">
        <f t="shared" si="115"/>
        <v>-38</v>
      </c>
      <c r="BD115" s="6">
        <f t="shared" si="115"/>
        <v>-39</v>
      </c>
      <c r="BE115" s="6">
        <f t="shared" si="115"/>
        <v>-40</v>
      </c>
      <c r="BF115" s="6">
        <f t="shared" si="115"/>
        <v>-41</v>
      </c>
      <c r="BG115" s="6">
        <f t="shared" si="115"/>
        <v>-42</v>
      </c>
      <c r="BH115" s="6">
        <f t="shared" si="115"/>
        <v>-43</v>
      </c>
      <c r="BI115" s="6">
        <f t="shared" si="115"/>
        <v>-44</v>
      </c>
      <c r="BJ115" s="6">
        <f t="shared" si="115"/>
        <v>-45</v>
      </c>
      <c r="BK115" s="6">
        <f t="shared" si="115"/>
        <v>-46</v>
      </c>
      <c r="BL115" s="6">
        <f t="shared" si="115"/>
        <v>-47</v>
      </c>
      <c r="BM115" s="6">
        <f t="shared" si="115"/>
        <v>-48</v>
      </c>
      <c r="BN115" s="6">
        <f t="shared" si="115"/>
        <v>-49</v>
      </c>
      <c r="BO115" s="6">
        <f t="shared" si="115"/>
        <v>-50</v>
      </c>
      <c r="BQ115" s="6" t="s">
        <v>21</v>
      </c>
    </row>
    <row r="116" spans="18:69" x14ac:dyDescent="0.35">
      <c r="R116" s="6" t="str">
        <f>IF(R115&gt;=0,COUNT($R115)+BP112,"")</f>
        <v/>
      </c>
      <c r="S116" s="6" t="str">
        <f>IF(S115&gt;=0,COUNT($R115:S115)+$BP112,"")</f>
        <v/>
      </c>
      <c r="T116" s="6" t="str">
        <f>IF(T115&gt;=0,COUNT($R115:T115)+$BP112,"")</f>
        <v/>
      </c>
      <c r="U116" s="6" t="str">
        <f>IF(U115&gt;=0,COUNT($R115:U115)+$BP112,"")</f>
        <v/>
      </c>
      <c r="V116" s="6" t="str">
        <f>IF(V115&gt;=0,COUNT($R115:V115)+$BP112,"")</f>
        <v/>
      </c>
      <c r="W116" s="6" t="str">
        <f>IF(W115&gt;=0,COUNT($R115:W115)+$BP112,"")</f>
        <v/>
      </c>
      <c r="X116" s="6" t="str">
        <f>IF(X115&gt;=0,COUNT($R115:X115)+$BP112,"")</f>
        <v/>
      </c>
      <c r="Y116" s="6" t="str">
        <f>IF(Y115&gt;=0,COUNT($R115:Y115)+$BP112,"")</f>
        <v/>
      </c>
      <c r="Z116" s="6" t="str">
        <f>IF(Z115&gt;=0,COUNT($R115:Z115)+$BP112,"")</f>
        <v/>
      </c>
      <c r="AA116" s="6" t="str">
        <f>IF(AA115&gt;=0,COUNT($R115:AA115)+$BP112,"")</f>
        <v/>
      </c>
      <c r="AB116" s="6" t="str">
        <f>IF(AB115&gt;=0,COUNT($R115:AB115)+$BP112,"")</f>
        <v/>
      </c>
      <c r="AC116" s="6" t="str">
        <f>IF(AC115&gt;=0,COUNT($R115:AC115)+$BP112,"")</f>
        <v/>
      </c>
      <c r="AD116" s="6" t="str">
        <f>IF(AD115&gt;=0,COUNT($R115:AD115)+$BP112,"")</f>
        <v/>
      </c>
      <c r="AE116" s="6" t="str">
        <f>IF(AE115&gt;=0,COUNT($R115:AE115)+$BP112,"")</f>
        <v/>
      </c>
      <c r="AF116" s="6" t="str">
        <f>IF(AF115&gt;=0,COUNT($R115:AF115)+$BP112,"")</f>
        <v/>
      </c>
      <c r="AG116" s="6" t="str">
        <f>IF(AG115&gt;=0,COUNT($R115:AG115)+$BP112,"")</f>
        <v/>
      </c>
      <c r="AH116" s="6" t="str">
        <f>IF(AH115&gt;=0,COUNT($R115:AH115)+$BP112,"")</f>
        <v/>
      </c>
      <c r="AI116" s="6" t="str">
        <f>IF(AI115&gt;=0,COUNT($R115:AI115)+$BP112,"")</f>
        <v/>
      </c>
      <c r="AJ116" s="6" t="str">
        <f>IF(AJ115&gt;=0,COUNT($R115:AJ115)+$BP112,"")</f>
        <v/>
      </c>
      <c r="AK116" s="6" t="str">
        <f>IF(AK115&gt;=0,COUNT($R115:AK115)+$BP112,"")</f>
        <v/>
      </c>
      <c r="AL116" s="6" t="str">
        <f>IF(AL115&gt;=0,COUNT($R115:AL115)+$BP112,"")</f>
        <v/>
      </c>
      <c r="AM116" s="6" t="str">
        <f>IF(AM115&gt;=0,COUNT($R115:AM115)+$BP112,"")</f>
        <v/>
      </c>
      <c r="AN116" s="6" t="str">
        <f>IF(AN115&gt;=0,COUNT($R115:AN115)+$BP112,"")</f>
        <v/>
      </c>
      <c r="AO116" s="6" t="str">
        <f>IF(AO115&gt;=0,COUNT($R115:AO115)+$BP112,"")</f>
        <v/>
      </c>
      <c r="AP116" s="6" t="str">
        <f>IF(AP115&gt;=0,COUNT($R115:AP115)+$BP112,"")</f>
        <v/>
      </c>
      <c r="AQ116" s="6" t="str">
        <f>IF(AQ115&gt;=0,COUNT($R115:AQ115)+$BP112,"")</f>
        <v/>
      </c>
      <c r="AR116" s="6" t="str">
        <f>IF(AR115&gt;=0,COUNT($R115:AR115)+$BP112,"")</f>
        <v/>
      </c>
      <c r="AS116" s="6" t="str">
        <f>IF(AS115&gt;=0,COUNT($R115:AS115)+$BP112,"")</f>
        <v/>
      </c>
      <c r="AT116" s="6" t="str">
        <f>IF(AT115&gt;=0,COUNT($R115:AT115)+$BP112,"")</f>
        <v/>
      </c>
      <c r="AU116" s="6" t="str">
        <f>IF(AU115&gt;=0,COUNT($R115:AU115)+$BP112,"")</f>
        <v/>
      </c>
      <c r="AV116" s="6" t="str">
        <f>IF(AV115&gt;=0,COUNT($R115:AV115)+$BP112,"")</f>
        <v/>
      </c>
      <c r="AW116" s="6" t="str">
        <f>IF(AW115&gt;=0,COUNT($R115:AW115)+$BP112,"")</f>
        <v/>
      </c>
      <c r="AX116" s="6" t="str">
        <f>IF(AX115&gt;=0,COUNT($R115:AX115)+$BP112,"")</f>
        <v/>
      </c>
      <c r="AY116" s="6" t="str">
        <f>IF(AY115&gt;=0,COUNT($R115:AY115)+$BP112,"")</f>
        <v/>
      </c>
      <c r="AZ116" s="6" t="str">
        <f>IF(AZ115&gt;=0,COUNT($R115:AZ115)+$BP112,"")</f>
        <v/>
      </c>
      <c r="BA116" s="6" t="str">
        <f>IF(BA115&gt;=0,COUNT($R115:BA115)+$BP112,"")</f>
        <v/>
      </c>
      <c r="BB116" s="6" t="str">
        <f>IF(BB115&gt;=0,COUNT($R115:BB115)+$BP112,"")</f>
        <v/>
      </c>
      <c r="BC116" s="6" t="str">
        <f>IF(BC115&gt;=0,COUNT($R115:BC115)+$BP112,"")</f>
        <v/>
      </c>
      <c r="BD116" s="6" t="str">
        <f>IF(BD115&gt;=0,COUNT($R115:BD115)+$BP112,"")</f>
        <v/>
      </c>
      <c r="BE116" s="6" t="str">
        <f>IF(BE115&gt;=0,COUNT($R115:BE115)+$BP112,"")</f>
        <v/>
      </c>
      <c r="BF116" s="6" t="str">
        <f>IF(BF115&gt;=0,COUNT($R115:BF115)+$BP112,"")</f>
        <v/>
      </c>
      <c r="BG116" s="6" t="str">
        <f>IF(BG115&gt;=0,COUNT($R115:BG115)+$BP112,"")</f>
        <v/>
      </c>
      <c r="BH116" s="6" t="str">
        <f>IF(BH115&gt;=0,COUNT($R115:BH115)+$BP112,"")</f>
        <v/>
      </c>
      <c r="BI116" s="6" t="str">
        <f>IF(BI115&gt;=0,COUNT($R115:BI115)+$BP112,"")</f>
        <v/>
      </c>
      <c r="BJ116" s="6" t="str">
        <f>IF(BJ115&gt;=0,COUNT($R115:BJ115)+$BP112,"")</f>
        <v/>
      </c>
      <c r="BK116" s="6" t="str">
        <f>IF(BK115&gt;=0,COUNT($R115:BK115)+$BP112,"")</f>
        <v/>
      </c>
      <c r="BL116" s="6" t="str">
        <f>IF(BL115&gt;=0,COUNT($R115:BL115)+$BP112,"")</f>
        <v/>
      </c>
      <c r="BM116" s="6" t="str">
        <f>IF(BM115&gt;=0,COUNT($R115:BM115)+$BP112,"")</f>
        <v/>
      </c>
      <c r="BN116" s="6" t="str">
        <f>IF(BN115&gt;=0,COUNT($R115:BN115)+$BP112,"")</f>
        <v/>
      </c>
      <c r="BO116" s="6" t="str">
        <f>IF(BO115&gt;=0,COUNT($R115:BO115)+$BP112,"")</f>
        <v/>
      </c>
      <c r="BP116" s="6">
        <f>COUNT(R116:BO116)+BP112</f>
        <v>40</v>
      </c>
      <c r="BQ116" s="276" t="str">
        <f>R116&amp;BQ115&amp;S116&amp;BQ115&amp;T116&amp;BQ115&amp;U116&amp;BQ115&amp;V116&amp;BQ115&amp;W116&amp;BQ115&amp;X116&amp;BQ115&amp;Y116&amp;BQ115&amp;Z116&amp;BQ115&amp;AA116&amp;BQ115&amp;AB116&amp;BQ115&amp;AC116&amp;BQ115&amp;AD116&amp;BQ115&amp;AE116&amp;BQ115&amp;AF116&amp;BQ115&amp;AG116&amp;BQ115&amp;AH116&amp;BQ115&amp;AI116&amp;BQ115&amp;AJ116&amp;BQ115&amp;AK116&amp;BQ115&amp;AL116&amp;BQ115&amp;AM116&amp;BQ115&amp;AN116&amp;BQ115&amp;AO116&amp;BQ115&amp;AP116&amp;BQ115&amp;AQ116&amp;BQ115&amp;AR116&amp;BQ115&amp;AS116&amp;BQ115&amp;AT116&amp;BQ115&amp;AU116&amp;BQ115&amp;AV116&amp;BQ115&amp;AW116&amp;BQ115&amp;AX116&amp;BQ115&amp;AY116&amp;BQ115&amp;AZ116&amp;BQ115&amp;BA116&amp;BQ115&amp;BB116&amp;BQ115&amp;BC116&amp;BQ115&amp;BD116&amp;BQ115&amp;BE116&amp;BQ115&amp;BF116&amp;BQ115&amp;BG116&amp;BQ115&amp;BH116&amp;BQ115&amp;BI116&amp;BQ115&amp;BJ116&amp;BQ115&amp;BK116&amp;BQ115&amp;BL116&amp;BQ115&amp;BM116&amp;BQ115&amp;BN116&amp;BQ115&amp;BO116</f>
        <v xml:space="preserve">                                                                                                  </v>
      </c>
    </row>
    <row r="117" spans="18:69" x14ac:dyDescent="0.35">
      <c r="S117" s="6">
        <f t="shared" ref="S117:AX117" si="116">R117</f>
        <v>0</v>
      </c>
      <c r="T117" s="6">
        <f t="shared" si="116"/>
        <v>0</v>
      </c>
      <c r="U117" s="6">
        <f t="shared" si="116"/>
        <v>0</v>
      </c>
      <c r="V117" s="6">
        <f t="shared" si="116"/>
        <v>0</v>
      </c>
      <c r="W117" s="6">
        <f t="shared" si="116"/>
        <v>0</v>
      </c>
      <c r="X117" s="6">
        <f t="shared" si="116"/>
        <v>0</v>
      </c>
      <c r="Y117" s="6">
        <f t="shared" si="116"/>
        <v>0</v>
      </c>
      <c r="Z117" s="6">
        <f t="shared" si="116"/>
        <v>0</v>
      </c>
      <c r="AA117" s="6">
        <f t="shared" si="116"/>
        <v>0</v>
      </c>
      <c r="AB117" s="6">
        <f t="shared" si="116"/>
        <v>0</v>
      </c>
      <c r="AC117" s="6">
        <f t="shared" si="116"/>
        <v>0</v>
      </c>
      <c r="AD117" s="6">
        <f t="shared" si="116"/>
        <v>0</v>
      </c>
      <c r="AE117" s="6">
        <f t="shared" si="116"/>
        <v>0</v>
      </c>
      <c r="AF117" s="6">
        <f t="shared" si="116"/>
        <v>0</v>
      </c>
      <c r="AG117" s="6">
        <f t="shared" si="116"/>
        <v>0</v>
      </c>
      <c r="AH117" s="6">
        <f t="shared" si="116"/>
        <v>0</v>
      </c>
      <c r="AI117" s="6">
        <f t="shared" si="116"/>
        <v>0</v>
      </c>
      <c r="AJ117" s="6">
        <f t="shared" si="116"/>
        <v>0</v>
      </c>
      <c r="AK117" s="6">
        <f t="shared" si="116"/>
        <v>0</v>
      </c>
      <c r="AL117" s="6">
        <f t="shared" si="116"/>
        <v>0</v>
      </c>
      <c r="AM117" s="6">
        <f t="shared" si="116"/>
        <v>0</v>
      </c>
      <c r="AN117" s="6">
        <f t="shared" si="116"/>
        <v>0</v>
      </c>
      <c r="AO117" s="6">
        <f t="shared" si="116"/>
        <v>0</v>
      </c>
      <c r="AP117" s="6">
        <f t="shared" si="116"/>
        <v>0</v>
      </c>
      <c r="AQ117" s="6">
        <f t="shared" si="116"/>
        <v>0</v>
      </c>
      <c r="AR117" s="6">
        <f t="shared" si="116"/>
        <v>0</v>
      </c>
      <c r="AS117" s="6">
        <f t="shared" si="116"/>
        <v>0</v>
      </c>
      <c r="AT117" s="6">
        <f t="shared" si="116"/>
        <v>0</v>
      </c>
      <c r="AU117" s="6">
        <f t="shared" si="116"/>
        <v>0</v>
      </c>
      <c r="AV117" s="6">
        <f t="shared" si="116"/>
        <v>0</v>
      </c>
      <c r="AW117" s="6">
        <f t="shared" si="116"/>
        <v>0</v>
      </c>
      <c r="AX117" s="6">
        <f t="shared" si="116"/>
        <v>0</v>
      </c>
      <c r="AY117" s="6">
        <f t="shared" ref="AY117:BO117" si="117">AX117</f>
        <v>0</v>
      </c>
      <c r="AZ117" s="6">
        <f t="shared" si="117"/>
        <v>0</v>
      </c>
      <c r="BA117" s="6">
        <f t="shared" si="117"/>
        <v>0</v>
      </c>
      <c r="BB117" s="6">
        <f t="shared" si="117"/>
        <v>0</v>
      </c>
      <c r="BC117" s="6">
        <f t="shared" si="117"/>
        <v>0</v>
      </c>
      <c r="BD117" s="6">
        <f t="shared" si="117"/>
        <v>0</v>
      </c>
      <c r="BE117" s="6">
        <f t="shared" si="117"/>
        <v>0</v>
      </c>
      <c r="BF117" s="6">
        <f t="shared" si="117"/>
        <v>0</v>
      </c>
      <c r="BG117" s="6">
        <f t="shared" si="117"/>
        <v>0</v>
      </c>
      <c r="BH117" s="6">
        <f t="shared" si="117"/>
        <v>0</v>
      </c>
      <c r="BI117" s="6">
        <f t="shared" si="117"/>
        <v>0</v>
      </c>
      <c r="BJ117" s="6">
        <f t="shared" si="117"/>
        <v>0</v>
      </c>
      <c r="BK117" s="6">
        <f t="shared" si="117"/>
        <v>0</v>
      </c>
      <c r="BL117" s="6">
        <f t="shared" si="117"/>
        <v>0</v>
      </c>
      <c r="BM117" s="6">
        <f t="shared" si="117"/>
        <v>0</v>
      </c>
      <c r="BN117" s="6">
        <f t="shared" si="117"/>
        <v>0</v>
      </c>
      <c r="BO117" s="6">
        <f t="shared" si="117"/>
        <v>0</v>
      </c>
    </row>
    <row r="118" spans="18:69" x14ac:dyDescent="0.35">
      <c r="R118" s="6">
        <v>1</v>
      </c>
      <c r="S118" s="6">
        <v>2</v>
      </c>
      <c r="T118" s="6">
        <v>3</v>
      </c>
      <c r="U118" s="6">
        <v>4</v>
      </c>
      <c r="V118" s="6">
        <v>5</v>
      </c>
      <c r="W118" s="6">
        <v>6</v>
      </c>
      <c r="X118" s="6">
        <v>7</v>
      </c>
      <c r="Y118" s="6">
        <v>8</v>
      </c>
      <c r="Z118" s="6">
        <v>9</v>
      </c>
      <c r="AA118" s="6">
        <v>10</v>
      </c>
      <c r="AB118" s="6">
        <v>11</v>
      </c>
      <c r="AC118" s="6">
        <v>12</v>
      </c>
      <c r="AD118" s="6">
        <v>13</v>
      </c>
      <c r="AE118" s="6">
        <v>14</v>
      </c>
      <c r="AF118" s="6">
        <v>15</v>
      </c>
      <c r="AG118" s="6">
        <v>16</v>
      </c>
      <c r="AH118" s="6">
        <v>17</v>
      </c>
      <c r="AI118" s="6">
        <v>18</v>
      </c>
      <c r="AJ118" s="6">
        <v>19</v>
      </c>
      <c r="AK118" s="6">
        <v>20</v>
      </c>
      <c r="AL118" s="6">
        <v>21</v>
      </c>
      <c r="AM118" s="6">
        <v>22</v>
      </c>
      <c r="AN118" s="6">
        <v>23</v>
      </c>
      <c r="AO118" s="6">
        <v>24</v>
      </c>
      <c r="AP118" s="6">
        <v>25</v>
      </c>
      <c r="AQ118" s="6">
        <v>26</v>
      </c>
      <c r="AR118" s="6">
        <v>27</v>
      </c>
      <c r="AS118" s="6">
        <v>28</v>
      </c>
      <c r="AT118" s="6">
        <v>29</v>
      </c>
      <c r="AU118" s="6">
        <v>30</v>
      </c>
      <c r="AV118" s="6">
        <v>31</v>
      </c>
      <c r="AW118" s="6">
        <v>32</v>
      </c>
      <c r="AX118" s="6">
        <v>33</v>
      </c>
      <c r="AY118" s="6">
        <v>34</v>
      </c>
      <c r="AZ118" s="6">
        <v>35</v>
      </c>
      <c r="BA118" s="6">
        <v>36</v>
      </c>
      <c r="BB118" s="6">
        <v>37</v>
      </c>
      <c r="BC118" s="6">
        <v>38</v>
      </c>
      <c r="BD118" s="6">
        <v>39</v>
      </c>
      <c r="BE118" s="6">
        <v>40</v>
      </c>
      <c r="BF118" s="6">
        <v>41</v>
      </c>
      <c r="BG118" s="6">
        <v>42</v>
      </c>
      <c r="BH118" s="6">
        <v>43</v>
      </c>
      <c r="BI118" s="6">
        <v>44</v>
      </c>
      <c r="BJ118" s="6">
        <v>45</v>
      </c>
      <c r="BK118" s="6">
        <v>46</v>
      </c>
      <c r="BL118" s="6">
        <v>47</v>
      </c>
      <c r="BM118" s="6">
        <v>48</v>
      </c>
      <c r="BN118" s="6">
        <v>49</v>
      </c>
      <c r="BO118" s="6">
        <v>50</v>
      </c>
    </row>
    <row r="119" spans="18:69" x14ac:dyDescent="0.35">
      <c r="R119" s="6">
        <f t="shared" ref="R119:AW119" si="118">R117-R118</f>
        <v>-1</v>
      </c>
      <c r="S119" s="6">
        <f t="shared" si="118"/>
        <v>-2</v>
      </c>
      <c r="T119" s="6">
        <f t="shared" si="118"/>
        <v>-3</v>
      </c>
      <c r="U119" s="6">
        <f t="shared" si="118"/>
        <v>-4</v>
      </c>
      <c r="V119" s="6">
        <f t="shared" si="118"/>
        <v>-5</v>
      </c>
      <c r="W119" s="6">
        <f t="shared" si="118"/>
        <v>-6</v>
      </c>
      <c r="X119" s="6">
        <f t="shared" si="118"/>
        <v>-7</v>
      </c>
      <c r="Y119" s="6">
        <f t="shared" si="118"/>
        <v>-8</v>
      </c>
      <c r="Z119" s="6">
        <f t="shared" si="118"/>
        <v>-9</v>
      </c>
      <c r="AA119" s="6">
        <f t="shared" si="118"/>
        <v>-10</v>
      </c>
      <c r="AB119" s="6">
        <f t="shared" si="118"/>
        <v>-11</v>
      </c>
      <c r="AC119" s="6">
        <f t="shared" si="118"/>
        <v>-12</v>
      </c>
      <c r="AD119" s="6">
        <f t="shared" si="118"/>
        <v>-13</v>
      </c>
      <c r="AE119" s="6">
        <f t="shared" si="118"/>
        <v>-14</v>
      </c>
      <c r="AF119" s="6">
        <f t="shared" si="118"/>
        <v>-15</v>
      </c>
      <c r="AG119" s="6">
        <f t="shared" si="118"/>
        <v>-16</v>
      </c>
      <c r="AH119" s="6">
        <f t="shared" si="118"/>
        <v>-17</v>
      </c>
      <c r="AI119" s="6">
        <f t="shared" si="118"/>
        <v>-18</v>
      </c>
      <c r="AJ119" s="6">
        <f t="shared" si="118"/>
        <v>-19</v>
      </c>
      <c r="AK119" s="6">
        <f t="shared" si="118"/>
        <v>-20</v>
      </c>
      <c r="AL119" s="6">
        <f t="shared" si="118"/>
        <v>-21</v>
      </c>
      <c r="AM119" s="6">
        <f t="shared" si="118"/>
        <v>-22</v>
      </c>
      <c r="AN119" s="6">
        <f t="shared" si="118"/>
        <v>-23</v>
      </c>
      <c r="AO119" s="6">
        <f t="shared" si="118"/>
        <v>-24</v>
      </c>
      <c r="AP119" s="6">
        <f t="shared" si="118"/>
        <v>-25</v>
      </c>
      <c r="AQ119" s="6">
        <f t="shared" si="118"/>
        <v>-26</v>
      </c>
      <c r="AR119" s="6">
        <f t="shared" si="118"/>
        <v>-27</v>
      </c>
      <c r="AS119" s="6">
        <f t="shared" si="118"/>
        <v>-28</v>
      </c>
      <c r="AT119" s="6">
        <f t="shared" si="118"/>
        <v>-29</v>
      </c>
      <c r="AU119" s="6">
        <f t="shared" si="118"/>
        <v>-30</v>
      </c>
      <c r="AV119" s="6">
        <f t="shared" si="118"/>
        <v>-31</v>
      </c>
      <c r="AW119" s="6">
        <f t="shared" si="118"/>
        <v>-32</v>
      </c>
      <c r="AX119" s="6">
        <f t="shared" ref="AX119:BO119" si="119">AX117-AX118</f>
        <v>-33</v>
      </c>
      <c r="AY119" s="6">
        <f t="shared" si="119"/>
        <v>-34</v>
      </c>
      <c r="AZ119" s="6">
        <f t="shared" si="119"/>
        <v>-35</v>
      </c>
      <c r="BA119" s="6">
        <f t="shared" si="119"/>
        <v>-36</v>
      </c>
      <c r="BB119" s="6">
        <f t="shared" si="119"/>
        <v>-37</v>
      </c>
      <c r="BC119" s="6">
        <f t="shared" si="119"/>
        <v>-38</v>
      </c>
      <c r="BD119" s="6">
        <f t="shared" si="119"/>
        <v>-39</v>
      </c>
      <c r="BE119" s="6">
        <f t="shared" si="119"/>
        <v>-40</v>
      </c>
      <c r="BF119" s="6">
        <f t="shared" si="119"/>
        <v>-41</v>
      </c>
      <c r="BG119" s="6">
        <f t="shared" si="119"/>
        <v>-42</v>
      </c>
      <c r="BH119" s="6">
        <f t="shared" si="119"/>
        <v>-43</v>
      </c>
      <c r="BI119" s="6">
        <f t="shared" si="119"/>
        <v>-44</v>
      </c>
      <c r="BJ119" s="6">
        <f t="shared" si="119"/>
        <v>-45</v>
      </c>
      <c r="BK119" s="6">
        <f t="shared" si="119"/>
        <v>-46</v>
      </c>
      <c r="BL119" s="6">
        <f t="shared" si="119"/>
        <v>-47</v>
      </c>
      <c r="BM119" s="6">
        <f t="shared" si="119"/>
        <v>-48</v>
      </c>
      <c r="BN119" s="6">
        <f t="shared" si="119"/>
        <v>-49</v>
      </c>
      <c r="BO119" s="6">
        <f t="shared" si="119"/>
        <v>-50</v>
      </c>
      <c r="BQ119" s="6" t="s">
        <v>21</v>
      </c>
    </row>
    <row r="120" spans="18:69" x14ac:dyDescent="0.35">
      <c r="R120" s="6" t="str">
        <f>IF(R119&gt;=0,COUNT($R119)+BP116,"")</f>
        <v/>
      </c>
      <c r="S120" s="6" t="str">
        <f>IF(S119&gt;=0,COUNT($R119:S119)+$BP116,"")</f>
        <v/>
      </c>
      <c r="T120" s="6" t="str">
        <f>IF(T119&gt;=0,COUNT($R119:T119)+$BP116,"")</f>
        <v/>
      </c>
      <c r="U120" s="6" t="str">
        <f>IF(U119&gt;=0,COUNT($R119:U119)+$BP116,"")</f>
        <v/>
      </c>
      <c r="V120" s="6" t="str">
        <f>IF(V119&gt;=0,COUNT($R119:V119)+$BP116,"")</f>
        <v/>
      </c>
      <c r="W120" s="6" t="str">
        <f>IF(W119&gt;=0,COUNT($R119:W119)+$BP116,"")</f>
        <v/>
      </c>
      <c r="X120" s="6" t="str">
        <f>IF(X119&gt;=0,COUNT($R119:X119)+$BP116,"")</f>
        <v/>
      </c>
      <c r="Y120" s="6" t="str">
        <f>IF(Y119&gt;=0,COUNT($R119:Y119)+$BP116,"")</f>
        <v/>
      </c>
      <c r="Z120" s="6" t="str">
        <f>IF(Z119&gt;=0,COUNT($R119:Z119)+$BP116,"")</f>
        <v/>
      </c>
      <c r="AA120" s="6" t="str">
        <f>IF(AA119&gt;=0,COUNT($R119:AA119)+$BP116,"")</f>
        <v/>
      </c>
      <c r="AB120" s="6" t="str">
        <f>IF(AB119&gt;=0,COUNT($R119:AB119)+$BP116,"")</f>
        <v/>
      </c>
      <c r="AC120" s="6" t="str">
        <f>IF(AC119&gt;=0,COUNT($R119:AC119)+$BP116,"")</f>
        <v/>
      </c>
      <c r="AD120" s="6" t="str">
        <f>IF(AD119&gt;=0,COUNT($R119:AD119)+$BP116,"")</f>
        <v/>
      </c>
      <c r="AE120" s="6" t="str">
        <f>IF(AE119&gt;=0,COUNT($R119:AE119)+$BP116,"")</f>
        <v/>
      </c>
      <c r="AF120" s="6" t="str">
        <f>IF(AF119&gt;=0,COUNT($R119:AF119)+$BP116,"")</f>
        <v/>
      </c>
      <c r="AG120" s="6" t="str">
        <f>IF(AG119&gt;=0,COUNT($R119:AG119)+$BP116,"")</f>
        <v/>
      </c>
      <c r="AH120" s="6" t="str">
        <f>IF(AH119&gt;=0,COUNT($R119:AH119)+$BP116,"")</f>
        <v/>
      </c>
      <c r="AI120" s="6" t="str">
        <f>IF(AI119&gt;=0,COUNT($R119:AI119)+$BP116,"")</f>
        <v/>
      </c>
      <c r="AJ120" s="6" t="str">
        <f>IF(AJ119&gt;=0,COUNT($R119:AJ119)+$BP116,"")</f>
        <v/>
      </c>
      <c r="AK120" s="6" t="str">
        <f>IF(AK119&gt;=0,COUNT($R119:AK119)+$BP116,"")</f>
        <v/>
      </c>
      <c r="AL120" s="6" t="str">
        <f>IF(AL119&gt;=0,COUNT($R119:AL119)+$BP116,"")</f>
        <v/>
      </c>
      <c r="AM120" s="6" t="str">
        <f>IF(AM119&gt;=0,COUNT($R119:AM119)+$BP116,"")</f>
        <v/>
      </c>
      <c r="AN120" s="6" t="str">
        <f>IF(AN119&gt;=0,COUNT($R119:AN119)+$BP116,"")</f>
        <v/>
      </c>
      <c r="AO120" s="6" t="str">
        <f>IF(AO119&gt;=0,COUNT($R119:AO119)+$BP116,"")</f>
        <v/>
      </c>
      <c r="AP120" s="6" t="str">
        <f>IF(AP119&gt;=0,COUNT($R119:AP119)+$BP116,"")</f>
        <v/>
      </c>
      <c r="AQ120" s="6" t="str">
        <f>IF(AQ119&gt;=0,COUNT($R119:AQ119)+$BP116,"")</f>
        <v/>
      </c>
      <c r="AR120" s="6" t="str">
        <f>IF(AR119&gt;=0,COUNT($R119:AR119)+$BP116,"")</f>
        <v/>
      </c>
      <c r="AS120" s="6" t="str">
        <f>IF(AS119&gt;=0,COUNT($R119:AS119)+$BP116,"")</f>
        <v/>
      </c>
      <c r="AT120" s="6" t="str">
        <f>IF(AT119&gt;=0,COUNT($R119:AT119)+$BP116,"")</f>
        <v/>
      </c>
      <c r="AU120" s="6" t="str">
        <f>IF(AU119&gt;=0,COUNT($R119:AU119)+$BP116,"")</f>
        <v/>
      </c>
      <c r="AV120" s="6" t="str">
        <f>IF(AV119&gt;=0,COUNT($R119:AV119)+$BP116,"")</f>
        <v/>
      </c>
      <c r="AW120" s="6" t="str">
        <f>IF(AW119&gt;=0,COUNT($R119:AW119)+$BP116,"")</f>
        <v/>
      </c>
      <c r="AX120" s="6" t="str">
        <f>IF(AX119&gt;=0,COUNT($R119:AX119)+$BP116,"")</f>
        <v/>
      </c>
      <c r="AY120" s="6" t="str">
        <f>IF(AY119&gt;=0,COUNT($R119:AY119)+$BP116,"")</f>
        <v/>
      </c>
      <c r="AZ120" s="6" t="str">
        <f>IF(AZ119&gt;=0,COUNT($R119:AZ119)+$BP116,"")</f>
        <v/>
      </c>
      <c r="BA120" s="6" t="str">
        <f>IF(BA119&gt;=0,COUNT($R119:BA119)+$BP116,"")</f>
        <v/>
      </c>
      <c r="BB120" s="6" t="str">
        <f>IF(BB119&gt;=0,COUNT($R119:BB119)+$BP116,"")</f>
        <v/>
      </c>
      <c r="BC120" s="6" t="str">
        <f>IF(BC119&gt;=0,COUNT($R119:BC119)+$BP116,"")</f>
        <v/>
      </c>
      <c r="BD120" s="6" t="str">
        <f>IF(BD119&gt;=0,COUNT($R119:BD119)+$BP116,"")</f>
        <v/>
      </c>
      <c r="BE120" s="6" t="str">
        <f>IF(BE119&gt;=0,COUNT($R119:BE119)+$BP116,"")</f>
        <v/>
      </c>
      <c r="BF120" s="6" t="str">
        <f>IF(BF119&gt;=0,COUNT($R119:BF119)+$BP116,"")</f>
        <v/>
      </c>
      <c r="BG120" s="6" t="str">
        <f>IF(BG119&gt;=0,COUNT($R119:BG119)+$BP116,"")</f>
        <v/>
      </c>
      <c r="BH120" s="6" t="str">
        <f>IF(BH119&gt;=0,COUNT($R119:BH119)+$BP116,"")</f>
        <v/>
      </c>
      <c r="BI120" s="6" t="str">
        <f>IF(BI119&gt;=0,COUNT($R119:BI119)+$BP116,"")</f>
        <v/>
      </c>
      <c r="BJ120" s="6" t="str">
        <f>IF(BJ119&gt;=0,COUNT($R119:BJ119)+$BP116,"")</f>
        <v/>
      </c>
      <c r="BK120" s="6" t="str">
        <f>IF(BK119&gt;=0,COUNT($R119:BK119)+$BP116,"")</f>
        <v/>
      </c>
      <c r="BL120" s="6" t="str">
        <f>IF(BL119&gt;=0,COUNT($R119:BL119)+$BP116,"")</f>
        <v/>
      </c>
      <c r="BM120" s="6" t="str">
        <f>IF(BM119&gt;=0,COUNT($R119:BM119)+$BP116,"")</f>
        <v/>
      </c>
      <c r="BN120" s="6" t="str">
        <f>IF(BN119&gt;=0,COUNT($R119:BN119)+$BP116,"")</f>
        <v/>
      </c>
      <c r="BO120" s="6" t="str">
        <f>IF(BO119&gt;=0,COUNT($R119:BO119)+$BP116,"")</f>
        <v/>
      </c>
      <c r="BP120" s="6">
        <f>COUNT(R120:BO120)+BP116</f>
        <v>40</v>
      </c>
      <c r="BQ120" s="276" t="str">
        <f>R120&amp;BQ119&amp;S120&amp;BQ119&amp;T120&amp;BQ119&amp;U120&amp;BQ119&amp;V120&amp;BQ119&amp;W120&amp;BQ119&amp;X120&amp;BQ119&amp;Y120&amp;BQ119&amp;Z120&amp;BQ119&amp;AA120&amp;BQ119&amp;AB120&amp;BQ119&amp;AC120&amp;BQ119&amp;AD120&amp;BQ119&amp;AE120&amp;BQ119&amp;AF120&amp;BQ119&amp;AG120&amp;BQ119&amp;AH120&amp;BQ119&amp;AI120&amp;BQ119&amp;AJ120&amp;BQ119&amp;AK120&amp;BQ119&amp;AL120&amp;BQ119&amp;AM120&amp;BQ119&amp;AN120&amp;BQ119&amp;AO120&amp;BQ119&amp;AP120&amp;BQ119&amp;AQ120&amp;BQ119&amp;AR120&amp;BQ119&amp;AS120&amp;BQ119&amp;AT120&amp;BQ119&amp;AU120&amp;BQ119&amp;AV120&amp;BQ119&amp;AW120&amp;BQ119&amp;AX120&amp;BQ119&amp;AY120&amp;BQ119&amp;AZ120&amp;BQ119&amp;BA120&amp;BQ119&amp;BB120&amp;BQ119&amp;BC120&amp;BQ119&amp;BD120&amp;BQ119&amp;BE120&amp;BQ119&amp;BF120&amp;BQ119&amp;BG120&amp;BQ119&amp;BH120&amp;BQ119&amp;BI120&amp;BQ119&amp;BJ120&amp;BQ119&amp;BK120&amp;BQ119&amp;BL120&amp;BQ119&amp;BM120&amp;BQ119&amp;BN120&amp;BQ119&amp;BO120</f>
        <v xml:space="preserve">                                                                                                  </v>
      </c>
    </row>
    <row r="121" spans="18:69" x14ac:dyDescent="0.35">
      <c r="R121" s="275">
        <f>IF('Print-TOS'!AU16="W",'Encode Data'!J19,IF('Print-TOS'!AU16="X",'Encode Data'!H22,'Encode Data'!G13))</f>
        <v>1</v>
      </c>
      <c r="S121" s="6">
        <f t="shared" ref="S121:AX121" si="120">R121</f>
        <v>1</v>
      </c>
      <c r="T121" s="6">
        <f t="shared" si="120"/>
        <v>1</v>
      </c>
      <c r="U121" s="6">
        <f t="shared" si="120"/>
        <v>1</v>
      </c>
      <c r="V121" s="6">
        <f t="shared" si="120"/>
        <v>1</v>
      </c>
      <c r="W121" s="6">
        <f t="shared" si="120"/>
        <v>1</v>
      </c>
      <c r="X121" s="6">
        <f t="shared" si="120"/>
        <v>1</v>
      </c>
      <c r="Y121" s="6">
        <f t="shared" si="120"/>
        <v>1</v>
      </c>
      <c r="Z121" s="6">
        <f t="shared" si="120"/>
        <v>1</v>
      </c>
      <c r="AA121" s="6">
        <f t="shared" si="120"/>
        <v>1</v>
      </c>
      <c r="AB121" s="6">
        <f t="shared" si="120"/>
        <v>1</v>
      </c>
      <c r="AC121" s="6">
        <f t="shared" si="120"/>
        <v>1</v>
      </c>
      <c r="AD121" s="6">
        <f t="shared" si="120"/>
        <v>1</v>
      </c>
      <c r="AE121" s="6">
        <f t="shared" si="120"/>
        <v>1</v>
      </c>
      <c r="AF121" s="6">
        <f t="shared" si="120"/>
        <v>1</v>
      </c>
      <c r="AG121" s="6">
        <f t="shared" si="120"/>
        <v>1</v>
      </c>
      <c r="AH121" s="6">
        <f t="shared" si="120"/>
        <v>1</v>
      </c>
      <c r="AI121" s="6">
        <f t="shared" si="120"/>
        <v>1</v>
      </c>
      <c r="AJ121" s="6">
        <f t="shared" si="120"/>
        <v>1</v>
      </c>
      <c r="AK121" s="6">
        <f t="shared" si="120"/>
        <v>1</v>
      </c>
      <c r="AL121" s="6">
        <f t="shared" si="120"/>
        <v>1</v>
      </c>
      <c r="AM121" s="6">
        <f t="shared" si="120"/>
        <v>1</v>
      </c>
      <c r="AN121" s="6">
        <f t="shared" si="120"/>
        <v>1</v>
      </c>
      <c r="AO121" s="6">
        <f t="shared" si="120"/>
        <v>1</v>
      </c>
      <c r="AP121" s="6">
        <f t="shared" si="120"/>
        <v>1</v>
      </c>
      <c r="AQ121" s="6">
        <f t="shared" si="120"/>
        <v>1</v>
      </c>
      <c r="AR121" s="6">
        <f t="shared" si="120"/>
        <v>1</v>
      </c>
      <c r="AS121" s="6">
        <f t="shared" si="120"/>
        <v>1</v>
      </c>
      <c r="AT121" s="6">
        <f t="shared" si="120"/>
        <v>1</v>
      </c>
      <c r="AU121" s="6">
        <f t="shared" si="120"/>
        <v>1</v>
      </c>
      <c r="AV121" s="6">
        <f t="shared" si="120"/>
        <v>1</v>
      </c>
      <c r="AW121" s="6">
        <f t="shared" si="120"/>
        <v>1</v>
      </c>
      <c r="AX121" s="6">
        <f t="shared" si="120"/>
        <v>1</v>
      </c>
      <c r="AY121" s="6">
        <f t="shared" ref="AY121:BO121" si="121">AX121</f>
        <v>1</v>
      </c>
      <c r="AZ121" s="6">
        <f t="shared" si="121"/>
        <v>1</v>
      </c>
      <c r="BA121" s="6">
        <f t="shared" si="121"/>
        <v>1</v>
      </c>
      <c r="BB121" s="6">
        <f t="shared" si="121"/>
        <v>1</v>
      </c>
      <c r="BC121" s="6">
        <f t="shared" si="121"/>
        <v>1</v>
      </c>
      <c r="BD121" s="6">
        <f t="shared" si="121"/>
        <v>1</v>
      </c>
      <c r="BE121" s="6">
        <f t="shared" si="121"/>
        <v>1</v>
      </c>
      <c r="BF121" s="6">
        <f t="shared" si="121"/>
        <v>1</v>
      </c>
      <c r="BG121" s="6">
        <f t="shared" si="121"/>
        <v>1</v>
      </c>
      <c r="BH121" s="6">
        <f t="shared" si="121"/>
        <v>1</v>
      </c>
      <c r="BI121" s="6">
        <f t="shared" si="121"/>
        <v>1</v>
      </c>
      <c r="BJ121" s="6">
        <f t="shared" si="121"/>
        <v>1</v>
      </c>
      <c r="BK121" s="6">
        <f t="shared" si="121"/>
        <v>1</v>
      </c>
      <c r="BL121" s="6">
        <f t="shared" si="121"/>
        <v>1</v>
      </c>
      <c r="BM121" s="6">
        <f t="shared" si="121"/>
        <v>1</v>
      </c>
      <c r="BN121" s="6">
        <f t="shared" si="121"/>
        <v>1</v>
      </c>
      <c r="BO121" s="6">
        <f t="shared" si="121"/>
        <v>1</v>
      </c>
    </row>
    <row r="122" spans="18:69" x14ac:dyDescent="0.35">
      <c r="R122" s="6">
        <v>1</v>
      </c>
      <c r="S122" s="6">
        <v>2</v>
      </c>
      <c r="T122" s="6">
        <v>3</v>
      </c>
      <c r="U122" s="6">
        <v>4</v>
      </c>
      <c r="V122" s="6">
        <v>5</v>
      </c>
      <c r="W122" s="6">
        <v>6</v>
      </c>
      <c r="X122" s="6">
        <v>7</v>
      </c>
      <c r="Y122" s="6">
        <v>8</v>
      </c>
      <c r="Z122" s="6">
        <v>9</v>
      </c>
      <c r="AA122" s="6">
        <v>10</v>
      </c>
      <c r="AB122" s="6">
        <v>11</v>
      </c>
      <c r="AC122" s="6">
        <v>12</v>
      </c>
      <c r="AD122" s="6">
        <v>13</v>
      </c>
      <c r="AE122" s="6">
        <v>14</v>
      </c>
      <c r="AF122" s="6">
        <v>15</v>
      </c>
      <c r="AG122" s="6">
        <v>16</v>
      </c>
      <c r="AH122" s="6">
        <v>17</v>
      </c>
      <c r="AI122" s="6">
        <v>18</v>
      </c>
      <c r="AJ122" s="6">
        <v>19</v>
      </c>
      <c r="AK122" s="6">
        <v>20</v>
      </c>
      <c r="AL122" s="6">
        <v>21</v>
      </c>
      <c r="AM122" s="6">
        <v>22</v>
      </c>
      <c r="AN122" s="6">
        <v>23</v>
      </c>
      <c r="AO122" s="6">
        <v>24</v>
      </c>
      <c r="AP122" s="6">
        <v>25</v>
      </c>
      <c r="AQ122" s="6">
        <v>26</v>
      </c>
      <c r="AR122" s="6">
        <v>27</v>
      </c>
      <c r="AS122" s="6">
        <v>28</v>
      </c>
      <c r="AT122" s="6">
        <v>29</v>
      </c>
      <c r="AU122" s="6">
        <v>30</v>
      </c>
      <c r="AV122" s="6">
        <v>31</v>
      </c>
      <c r="AW122" s="6">
        <v>32</v>
      </c>
      <c r="AX122" s="6">
        <v>33</v>
      </c>
      <c r="AY122" s="6">
        <v>34</v>
      </c>
      <c r="AZ122" s="6">
        <v>35</v>
      </c>
      <c r="BA122" s="6">
        <v>36</v>
      </c>
      <c r="BB122" s="6">
        <v>37</v>
      </c>
      <c r="BC122" s="6">
        <v>38</v>
      </c>
      <c r="BD122" s="6">
        <v>39</v>
      </c>
      <c r="BE122" s="6">
        <v>40</v>
      </c>
      <c r="BF122" s="6">
        <v>41</v>
      </c>
      <c r="BG122" s="6">
        <v>42</v>
      </c>
      <c r="BH122" s="6">
        <v>43</v>
      </c>
      <c r="BI122" s="6">
        <v>44</v>
      </c>
      <c r="BJ122" s="6">
        <v>45</v>
      </c>
      <c r="BK122" s="6">
        <v>46</v>
      </c>
      <c r="BL122" s="6">
        <v>47</v>
      </c>
      <c r="BM122" s="6">
        <v>48</v>
      </c>
      <c r="BN122" s="6">
        <v>49</v>
      </c>
      <c r="BO122" s="6">
        <v>50</v>
      </c>
    </row>
    <row r="123" spans="18:69" x14ac:dyDescent="0.35">
      <c r="R123" s="6">
        <f t="shared" ref="R123:AW123" si="122">R121-R122</f>
        <v>0</v>
      </c>
      <c r="S123" s="6">
        <f t="shared" si="122"/>
        <v>-1</v>
      </c>
      <c r="T123" s="6">
        <f t="shared" si="122"/>
        <v>-2</v>
      </c>
      <c r="U123" s="6">
        <f t="shared" si="122"/>
        <v>-3</v>
      </c>
      <c r="V123" s="6">
        <f t="shared" si="122"/>
        <v>-4</v>
      </c>
      <c r="W123" s="6">
        <f t="shared" si="122"/>
        <v>-5</v>
      </c>
      <c r="X123" s="6">
        <f t="shared" si="122"/>
        <v>-6</v>
      </c>
      <c r="Y123" s="6">
        <f t="shared" si="122"/>
        <v>-7</v>
      </c>
      <c r="Z123" s="6">
        <f t="shared" si="122"/>
        <v>-8</v>
      </c>
      <c r="AA123" s="6">
        <f t="shared" si="122"/>
        <v>-9</v>
      </c>
      <c r="AB123" s="6">
        <f t="shared" si="122"/>
        <v>-10</v>
      </c>
      <c r="AC123" s="6">
        <f t="shared" si="122"/>
        <v>-11</v>
      </c>
      <c r="AD123" s="6">
        <f t="shared" si="122"/>
        <v>-12</v>
      </c>
      <c r="AE123" s="6">
        <f t="shared" si="122"/>
        <v>-13</v>
      </c>
      <c r="AF123" s="6">
        <f t="shared" si="122"/>
        <v>-14</v>
      </c>
      <c r="AG123" s="6">
        <f t="shared" si="122"/>
        <v>-15</v>
      </c>
      <c r="AH123" s="6">
        <f t="shared" si="122"/>
        <v>-16</v>
      </c>
      <c r="AI123" s="6">
        <f t="shared" si="122"/>
        <v>-17</v>
      </c>
      <c r="AJ123" s="6">
        <f t="shared" si="122"/>
        <v>-18</v>
      </c>
      <c r="AK123" s="6">
        <f t="shared" si="122"/>
        <v>-19</v>
      </c>
      <c r="AL123" s="6">
        <f t="shared" si="122"/>
        <v>-20</v>
      </c>
      <c r="AM123" s="6">
        <f t="shared" si="122"/>
        <v>-21</v>
      </c>
      <c r="AN123" s="6">
        <f t="shared" si="122"/>
        <v>-22</v>
      </c>
      <c r="AO123" s="6">
        <f t="shared" si="122"/>
        <v>-23</v>
      </c>
      <c r="AP123" s="6">
        <f t="shared" si="122"/>
        <v>-24</v>
      </c>
      <c r="AQ123" s="6">
        <f t="shared" si="122"/>
        <v>-25</v>
      </c>
      <c r="AR123" s="6">
        <f t="shared" si="122"/>
        <v>-26</v>
      </c>
      <c r="AS123" s="6">
        <f t="shared" si="122"/>
        <v>-27</v>
      </c>
      <c r="AT123" s="6">
        <f t="shared" si="122"/>
        <v>-28</v>
      </c>
      <c r="AU123" s="6">
        <f t="shared" si="122"/>
        <v>-29</v>
      </c>
      <c r="AV123" s="6">
        <f t="shared" si="122"/>
        <v>-30</v>
      </c>
      <c r="AW123" s="6">
        <f t="shared" si="122"/>
        <v>-31</v>
      </c>
      <c r="AX123" s="6">
        <f t="shared" ref="AX123:BO123" si="123">AX121-AX122</f>
        <v>-32</v>
      </c>
      <c r="AY123" s="6">
        <f t="shared" si="123"/>
        <v>-33</v>
      </c>
      <c r="AZ123" s="6">
        <f t="shared" si="123"/>
        <v>-34</v>
      </c>
      <c r="BA123" s="6">
        <f t="shared" si="123"/>
        <v>-35</v>
      </c>
      <c r="BB123" s="6">
        <f t="shared" si="123"/>
        <v>-36</v>
      </c>
      <c r="BC123" s="6">
        <f t="shared" si="123"/>
        <v>-37</v>
      </c>
      <c r="BD123" s="6">
        <f t="shared" si="123"/>
        <v>-38</v>
      </c>
      <c r="BE123" s="6">
        <f t="shared" si="123"/>
        <v>-39</v>
      </c>
      <c r="BF123" s="6">
        <f t="shared" si="123"/>
        <v>-40</v>
      </c>
      <c r="BG123" s="6">
        <f t="shared" si="123"/>
        <v>-41</v>
      </c>
      <c r="BH123" s="6">
        <f t="shared" si="123"/>
        <v>-42</v>
      </c>
      <c r="BI123" s="6">
        <f t="shared" si="123"/>
        <v>-43</v>
      </c>
      <c r="BJ123" s="6">
        <f t="shared" si="123"/>
        <v>-44</v>
      </c>
      <c r="BK123" s="6">
        <f t="shared" si="123"/>
        <v>-45</v>
      </c>
      <c r="BL123" s="6">
        <f t="shared" si="123"/>
        <v>-46</v>
      </c>
      <c r="BM123" s="6">
        <f t="shared" si="123"/>
        <v>-47</v>
      </c>
      <c r="BN123" s="6">
        <f t="shared" si="123"/>
        <v>-48</v>
      </c>
      <c r="BO123" s="6">
        <f t="shared" si="123"/>
        <v>-49</v>
      </c>
      <c r="BQ123" s="6" t="s">
        <v>21</v>
      </c>
    </row>
    <row r="124" spans="18:69" x14ac:dyDescent="0.35">
      <c r="R124" s="6">
        <f>IF(R123&gt;=0,COUNT($R123)+BP120,"")</f>
        <v>41</v>
      </c>
      <c r="S124" s="6" t="str">
        <f>IF(S123&gt;=0,COUNT($R123:S123)+$BP120,"")</f>
        <v/>
      </c>
      <c r="T124" s="6" t="str">
        <f>IF(T123&gt;=0,COUNT($R123:T123)+$BP120,"")</f>
        <v/>
      </c>
      <c r="U124" s="6" t="str">
        <f>IF(U123&gt;=0,COUNT($R123:U123)+$BP120,"")</f>
        <v/>
      </c>
      <c r="V124" s="6" t="str">
        <f>IF(V123&gt;=0,COUNT($R123:V123)+$BP120,"")</f>
        <v/>
      </c>
      <c r="W124" s="6" t="str">
        <f>IF(W123&gt;=0,COUNT($R123:W123)+$BP120,"")</f>
        <v/>
      </c>
      <c r="X124" s="6" t="str">
        <f>IF(X123&gt;=0,COUNT($R123:X123)+$BP120,"")</f>
        <v/>
      </c>
      <c r="Y124" s="6" t="str">
        <f>IF(Y123&gt;=0,COUNT($R123:Y123)+$BP120,"")</f>
        <v/>
      </c>
      <c r="Z124" s="6" t="str">
        <f>IF(Z123&gt;=0,COUNT($R123:Z123)+$BP120,"")</f>
        <v/>
      </c>
      <c r="AA124" s="6" t="str">
        <f>IF(AA123&gt;=0,COUNT($R123:AA123)+$BP120,"")</f>
        <v/>
      </c>
      <c r="AB124" s="6" t="str">
        <f>IF(AB123&gt;=0,COUNT($R123:AB123)+$BP120,"")</f>
        <v/>
      </c>
      <c r="AC124" s="6" t="str">
        <f>IF(AC123&gt;=0,COUNT($R123:AC123)+$BP120,"")</f>
        <v/>
      </c>
      <c r="AD124" s="6" t="str">
        <f>IF(AD123&gt;=0,COUNT($R123:AD123)+$BP120,"")</f>
        <v/>
      </c>
      <c r="AE124" s="6" t="str">
        <f>IF(AE123&gt;=0,COUNT($R123:AE123)+$BP120,"")</f>
        <v/>
      </c>
      <c r="AF124" s="6" t="str">
        <f>IF(AF123&gt;=0,COUNT($R123:AF123)+$BP120,"")</f>
        <v/>
      </c>
      <c r="AG124" s="6" t="str">
        <f>IF(AG123&gt;=0,COUNT($R123:AG123)+$BP120,"")</f>
        <v/>
      </c>
      <c r="AH124" s="6" t="str">
        <f>IF(AH123&gt;=0,COUNT($R123:AH123)+$BP120,"")</f>
        <v/>
      </c>
      <c r="AI124" s="6" t="str">
        <f>IF(AI123&gt;=0,COUNT($R123:AI123)+$BP120,"")</f>
        <v/>
      </c>
      <c r="AJ124" s="6" t="str">
        <f>IF(AJ123&gt;=0,COUNT($R123:AJ123)+$BP120,"")</f>
        <v/>
      </c>
      <c r="AK124" s="6" t="str">
        <f>IF(AK123&gt;=0,COUNT($R123:AK123)+$BP120,"")</f>
        <v/>
      </c>
      <c r="AL124" s="6" t="str">
        <f>IF(AL123&gt;=0,COUNT($R123:AL123)+$BP120,"")</f>
        <v/>
      </c>
      <c r="AM124" s="6" t="str">
        <f>IF(AM123&gt;=0,COUNT($R123:AM123)+$BP120,"")</f>
        <v/>
      </c>
      <c r="AN124" s="6" t="str">
        <f>IF(AN123&gt;=0,COUNT($R123:AN123)+$BP120,"")</f>
        <v/>
      </c>
      <c r="AO124" s="6" t="str">
        <f>IF(AO123&gt;=0,COUNT($R123:AO123)+$BP120,"")</f>
        <v/>
      </c>
      <c r="AP124" s="6" t="str">
        <f>IF(AP123&gt;=0,COUNT($R123:AP123)+$BP120,"")</f>
        <v/>
      </c>
      <c r="AQ124" s="6" t="str">
        <f>IF(AQ123&gt;=0,COUNT($R123:AQ123)+$BP120,"")</f>
        <v/>
      </c>
      <c r="AR124" s="6" t="str">
        <f>IF(AR123&gt;=0,COUNT($R123:AR123)+$BP120,"")</f>
        <v/>
      </c>
      <c r="AS124" s="6" t="str">
        <f>IF(AS123&gt;=0,COUNT($R123:AS123)+$BP120,"")</f>
        <v/>
      </c>
      <c r="AT124" s="6" t="str">
        <f>IF(AT123&gt;=0,COUNT($R123:AT123)+$BP120,"")</f>
        <v/>
      </c>
      <c r="AU124" s="6" t="str">
        <f>IF(AU123&gt;=0,COUNT($R123:AU123)+$BP120,"")</f>
        <v/>
      </c>
      <c r="AV124" s="6" t="str">
        <f>IF(AV123&gt;=0,COUNT($R123:AV123)+$BP120,"")</f>
        <v/>
      </c>
      <c r="AW124" s="6" t="str">
        <f>IF(AW123&gt;=0,COUNT($R123:AW123)+$BP120,"")</f>
        <v/>
      </c>
      <c r="AX124" s="6" t="str">
        <f>IF(AX123&gt;=0,COUNT($R123:AX123)+$BP120,"")</f>
        <v/>
      </c>
      <c r="AY124" s="6" t="str">
        <f>IF(AY123&gt;=0,COUNT($R123:AY123)+$BP120,"")</f>
        <v/>
      </c>
      <c r="AZ124" s="6" t="str">
        <f>IF(AZ123&gt;=0,COUNT($R123:AZ123)+$BP120,"")</f>
        <v/>
      </c>
      <c r="BA124" s="6" t="str">
        <f>IF(BA123&gt;=0,COUNT($R123:BA123)+$BP120,"")</f>
        <v/>
      </c>
      <c r="BB124" s="6" t="str">
        <f>IF(BB123&gt;=0,COUNT($R123:BB123)+$BP120,"")</f>
        <v/>
      </c>
      <c r="BC124" s="6" t="str">
        <f>IF(BC123&gt;=0,COUNT($R123:BC123)+$BP120,"")</f>
        <v/>
      </c>
      <c r="BD124" s="6" t="str">
        <f>IF(BD123&gt;=0,COUNT($R123:BD123)+$BP120,"")</f>
        <v/>
      </c>
      <c r="BE124" s="6" t="str">
        <f>IF(BE123&gt;=0,COUNT($R123:BE123)+$BP120,"")</f>
        <v/>
      </c>
      <c r="BF124" s="6" t="str">
        <f>IF(BF123&gt;=0,COUNT($R123:BF123)+$BP120,"")</f>
        <v/>
      </c>
      <c r="BG124" s="6" t="str">
        <f>IF(BG123&gt;=0,COUNT($R123:BG123)+$BP120,"")</f>
        <v/>
      </c>
      <c r="BH124" s="6" t="str">
        <f>IF(BH123&gt;=0,COUNT($R123:BH123)+$BP120,"")</f>
        <v/>
      </c>
      <c r="BI124" s="6" t="str">
        <f>IF(BI123&gt;=0,COUNT($R123:BI123)+$BP120,"")</f>
        <v/>
      </c>
      <c r="BJ124" s="6" t="str">
        <f>IF(BJ123&gt;=0,COUNT($R123:BJ123)+$BP120,"")</f>
        <v/>
      </c>
      <c r="BK124" s="6" t="str">
        <f>IF(BK123&gt;=0,COUNT($R123:BK123)+$BP120,"")</f>
        <v/>
      </c>
      <c r="BL124" s="6" t="str">
        <f>IF(BL123&gt;=0,COUNT($R123:BL123)+$BP120,"")</f>
        <v/>
      </c>
      <c r="BM124" s="6" t="str">
        <f>IF(BM123&gt;=0,COUNT($R123:BM123)+$BP120,"")</f>
        <v/>
      </c>
      <c r="BN124" s="6" t="str">
        <f>IF(BN123&gt;=0,COUNT($R123:BN123)+$BP120,"")</f>
        <v/>
      </c>
      <c r="BO124" s="6" t="str">
        <f>IF(BO123&gt;=0,COUNT($R123:BO123)+$BP120,"")</f>
        <v/>
      </c>
      <c r="BP124" s="6">
        <f>COUNT(R124:BO124)+BP120</f>
        <v>41</v>
      </c>
      <c r="BQ124" s="276" t="str">
        <f>R124&amp;BQ123&amp;S124&amp;BQ123&amp;T124&amp;BQ123&amp;U124&amp;BQ123&amp;V124&amp;BQ123&amp;W124&amp;BQ123&amp;X124&amp;BQ123&amp;Y124&amp;BQ123&amp;Z124&amp;BQ123&amp;AA124&amp;BQ123&amp;AB124&amp;BQ123&amp;AC124&amp;BQ123&amp;AD124&amp;BQ123&amp;AE124&amp;BQ123&amp;AF124&amp;BQ123&amp;AG124&amp;BQ123&amp;AH124&amp;BQ123&amp;AI124&amp;BQ123&amp;AJ124&amp;BQ123&amp;AK124&amp;BQ123&amp;AL124&amp;BQ123&amp;AM124&amp;BQ123&amp;AN124&amp;BQ123&amp;AO124&amp;BQ123&amp;AP124&amp;BQ123&amp;AQ124&amp;BQ123&amp;AR124&amp;BQ123&amp;AS124&amp;BQ123&amp;AT124&amp;BQ123&amp;AU124&amp;BQ123&amp;AV124&amp;BQ123&amp;AW124&amp;BQ123&amp;AX124&amp;BQ123&amp;AY124&amp;BQ123&amp;AZ124&amp;BQ123&amp;BA124&amp;BQ123&amp;BB124&amp;BQ123&amp;BC124&amp;BQ123&amp;BD124&amp;BQ123&amp;BE124&amp;BQ123&amp;BF124&amp;BQ123&amp;BG124&amp;BQ123&amp;BH124&amp;BQ123&amp;BI124&amp;BQ123&amp;BJ124&amp;BQ123&amp;BK124&amp;BQ123&amp;BL124&amp;BQ123&amp;BM124&amp;BQ123&amp;BN124&amp;BQ123&amp;BO124</f>
        <v xml:space="preserve">41                                                                                                  </v>
      </c>
    </row>
    <row r="125" spans="18:69" x14ac:dyDescent="0.35">
      <c r="R125" s="275">
        <f>IF('Print-TOS'!AU16="W",'Encode Data'!F22,IF('Print-TOS'!AU16="X",'Encode Data'!I22,'Encode Data'!H13))</f>
        <v>1</v>
      </c>
      <c r="S125" s="6">
        <f t="shared" ref="S125:AX125" si="124">R125</f>
        <v>1</v>
      </c>
      <c r="T125" s="6">
        <f t="shared" si="124"/>
        <v>1</v>
      </c>
      <c r="U125" s="6">
        <f t="shared" si="124"/>
        <v>1</v>
      </c>
      <c r="V125" s="6">
        <f t="shared" si="124"/>
        <v>1</v>
      </c>
      <c r="W125" s="6">
        <f t="shared" si="124"/>
        <v>1</v>
      </c>
      <c r="X125" s="6">
        <f t="shared" si="124"/>
        <v>1</v>
      </c>
      <c r="Y125" s="6">
        <f t="shared" si="124"/>
        <v>1</v>
      </c>
      <c r="Z125" s="6">
        <f t="shared" si="124"/>
        <v>1</v>
      </c>
      <c r="AA125" s="6">
        <f t="shared" si="124"/>
        <v>1</v>
      </c>
      <c r="AB125" s="6">
        <f t="shared" si="124"/>
        <v>1</v>
      </c>
      <c r="AC125" s="6">
        <f t="shared" si="124"/>
        <v>1</v>
      </c>
      <c r="AD125" s="6">
        <f t="shared" si="124"/>
        <v>1</v>
      </c>
      <c r="AE125" s="6">
        <f t="shared" si="124"/>
        <v>1</v>
      </c>
      <c r="AF125" s="6">
        <f t="shared" si="124"/>
        <v>1</v>
      </c>
      <c r="AG125" s="6">
        <f t="shared" si="124"/>
        <v>1</v>
      </c>
      <c r="AH125" s="6">
        <f t="shared" si="124"/>
        <v>1</v>
      </c>
      <c r="AI125" s="6">
        <f t="shared" si="124"/>
        <v>1</v>
      </c>
      <c r="AJ125" s="6">
        <f t="shared" si="124"/>
        <v>1</v>
      </c>
      <c r="AK125" s="6">
        <f t="shared" si="124"/>
        <v>1</v>
      </c>
      <c r="AL125" s="6">
        <f t="shared" si="124"/>
        <v>1</v>
      </c>
      <c r="AM125" s="6">
        <f t="shared" si="124"/>
        <v>1</v>
      </c>
      <c r="AN125" s="6">
        <f t="shared" si="124"/>
        <v>1</v>
      </c>
      <c r="AO125" s="6">
        <f t="shared" si="124"/>
        <v>1</v>
      </c>
      <c r="AP125" s="6">
        <f t="shared" si="124"/>
        <v>1</v>
      </c>
      <c r="AQ125" s="6">
        <f t="shared" si="124"/>
        <v>1</v>
      </c>
      <c r="AR125" s="6">
        <f t="shared" si="124"/>
        <v>1</v>
      </c>
      <c r="AS125" s="6">
        <f t="shared" si="124"/>
        <v>1</v>
      </c>
      <c r="AT125" s="6">
        <f t="shared" si="124"/>
        <v>1</v>
      </c>
      <c r="AU125" s="6">
        <f t="shared" si="124"/>
        <v>1</v>
      </c>
      <c r="AV125" s="6">
        <f t="shared" si="124"/>
        <v>1</v>
      </c>
      <c r="AW125" s="6">
        <f t="shared" si="124"/>
        <v>1</v>
      </c>
      <c r="AX125" s="6">
        <f t="shared" si="124"/>
        <v>1</v>
      </c>
      <c r="AY125" s="6">
        <f t="shared" ref="AY125:BO125" si="125">AX125</f>
        <v>1</v>
      </c>
      <c r="AZ125" s="6">
        <f t="shared" si="125"/>
        <v>1</v>
      </c>
      <c r="BA125" s="6">
        <f t="shared" si="125"/>
        <v>1</v>
      </c>
      <c r="BB125" s="6">
        <f t="shared" si="125"/>
        <v>1</v>
      </c>
      <c r="BC125" s="6">
        <f t="shared" si="125"/>
        <v>1</v>
      </c>
      <c r="BD125" s="6">
        <f t="shared" si="125"/>
        <v>1</v>
      </c>
      <c r="BE125" s="6">
        <f t="shared" si="125"/>
        <v>1</v>
      </c>
      <c r="BF125" s="6">
        <f t="shared" si="125"/>
        <v>1</v>
      </c>
      <c r="BG125" s="6">
        <f t="shared" si="125"/>
        <v>1</v>
      </c>
      <c r="BH125" s="6">
        <f t="shared" si="125"/>
        <v>1</v>
      </c>
      <c r="BI125" s="6">
        <f t="shared" si="125"/>
        <v>1</v>
      </c>
      <c r="BJ125" s="6">
        <f t="shared" si="125"/>
        <v>1</v>
      </c>
      <c r="BK125" s="6">
        <f t="shared" si="125"/>
        <v>1</v>
      </c>
      <c r="BL125" s="6">
        <f t="shared" si="125"/>
        <v>1</v>
      </c>
      <c r="BM125" s="6">
        <f t="shared" si="125"/>
        <v>1</v>
      </c>
      <c r="BN125" s="6">
        <f t="shared" si="125"/>
        <v>1</v>
      </c>
      <c r="BO125" s="6">
        <f t="shared" si="125"/>
        <v>1</v>
      </c>
    </row>
    <row r="126" spans="18:69" x14ac:dyDescent="0.35">
      <c r="R126" s="6">
        <v>1</v>
      </c>
      <c r="S126" s="6">
        <v>2</v>
      </c>
      <c r="T126" s="6">
        <v>3</v>
      </c>
      <c r="U126" s="6">
        <v>4</v>
      </c>
      <c r="V126" s="6">
        <v>5</v>
      </c>
      <c r="W126" s="6">
        <v>6</v>
      </c>
      <c r="X126" s="6">
        <v>7</v>
      </c>
      <c r="Y126" s="6">
        <v>8</v>
      </c>
      <c r="Z126" s="6">
        <v>9</v>
      </c>
      <c r="AA126" s="6">
        <v>10</v>
      </c>
      <c r="AB126" s="6">
        <v>11</v>
      </c>
      <c r="AC126" s="6">
        <v>12</v>
      </c>
      <c r="AD126" s="6">
        <v>13</v>
      </c>
      <c r="AE126" s="6">
        <v>14</v>
      </c>
      <c r="AF126" s="6">
        <v>15</v>
      </c>
      <c r="AG126" s="6">
        <v>16</v>
      </c>
      <c r="AH126" s="6">
        <v>17</v>
      </c>
      <c r="AI126" s="6">
        <v>18</v>
      </c>
      <c r="AJ126" s="6">
        <v>19</v>
      </c>
      <c r="AK126" s="6">
        <v>20</v>
      </c>
      <c r="AL126" s="6">
        <v>21</v>
      </c>
      <c r="AM126" s="6">
        <v>22</v>
      </c>
      <c r="AN126" s="6">
        <v>23</v>
      </c>
      <c r="AO126" s="6">
        <v>24</v>
      </c>
      <c r="AP126" s="6">
        <v>25</v>
      </c>
      <c r="AQ126" s="6">
        <v>26</v>
      </c>
      <c r="AR126" s="6">
        <v>27</v>
      </c>
      <c r="AS126" s="6">
        <v>28</v>
      </c>
      <c r="AT126" s="6">
        <v>29</v>
      </c>
      <c r="AU126" s="6">
        <v>30</v>
      </c>
      <c r="AV126" s="6">
        <v>31</v>
      </c>
      <c r="AW126" s="6">
        <v>32</v>
      </c>
      <c r="AX126" s="6">
        <v>33</v>
      </c>
      <c r="AY126" s="6">
        <v>34</v>
      </c>
      <c r="AZ126" s="6">
        <v>35</v>
      </c>
      <c r="BA126" s="6">
        <v>36</v>
      </c>
      <c r="BB126" s="6">
        <v>37</v>
      </c>
      <c r="BC126" s="6">
        <v>38</v>
      </c>
      <c r="BD126" s="6">
        <v>39</v>
      </c>
      <c r="BE126" s="6">
        <v>40</v>
      </c>
      <c r="BF126" s="6">
        <v>41</v>
      </c>
      <c r="BG126" s="6">
        <v>42</v>
      </c>
      <c r="BH126" s="6">
        <v>43</v>
      </c>
      <c r="BI126" s="6">
        <v>44</v>
      </c>
      <c r="BJ126" s="6">
        <v>45</v>
      </c>
      <c r="BK126" s="6">
        <v>46</v>
      </c>
      <c r="BL126" s="6">
        <v>47</v>
      </c>
      <c r="BM126" s="6">
        <v>48</v>
      </c>
      <c r="BN126" s="6">
        <v>49</v>
      </c>
      <c r="BO126" s="6">
        <v>50</v>
      </c>
    </row>
    <row r="127" spans="18:69" x14ac:dyDescent="0.35">
      <c r="R127" s="6">
        <f t="shared" ref="R127:AW127" si="126">R125-R126</f>
        <v>0</v>
      </c>
      <c r="S127" s="6">
        <f t="shared" si="126"/>
        <v>-1</v>
      </c>
      <c r="T127" s="6">
        <f t="shared" si="126"/>
        <v>-2</v>
      </c>
      <c r="U127" s="6">
        <f t="shared" si="126"/>
        <v>-3</v>
      </c>
      <c r="V127" s="6">
        <f t="shared" si="126"/>
        <v>-4</v>
      </c>
      <c r="W127" s="6">
        <f t="shared" si="126"/>
        <v>-5</v>
      </c>
      <c r="X127" s="6">
        <f t="shared" si="126"/>
        <v>-6</v>
      </c>
      <c r="Y127" s="6">
        <f t="shared" si="126"/>
        <v>-7</v>
      </c>
      <c r="Z127" s="6">
        <f t="shared" si="126"/>
        <v>-8</v>
      </c>
      <c r="AA127" s="6">
        <f t="shared" si="126"/>
        <v>-9</v>
      </c>
      <c r="AB127" s="6">
        <f t="shared" si="126"/>
        <v>-10</v>
      </c>
      <c r="AC127" s="6">
        <f t="shared" si="126"/>
        <v>-11</v>
      </c>
      <c r="AD127" s="6">
        <f t="shared" si="126"/>
        <v>-12</v>
      </c>
      <c r="AE127" s="6">
        <f t="shared" si="126"/>
        <v>-13</v>
      </c>
      <c r="AF127" s="6">
        <f t="shared" si="126"/>
        <v>-14</v>
      </c>
      <c r="AG127" s="6">
        <f t="shared" si="126"/>
        <v>-15</v>
      </c>
      <c r="AH127" s="6">
        <f t="shared" si="126"/>
        <v>-16</v>
      </c>
      <c r="AI127" s="6">
        <f t="shared" si="126"/>
        <v>-17</v>
      </c>
      <c r="AJ127" s="6">
        <f t="shared" si="126"/>
        <v>-18</v>
      </c>
      <c r="AK127" s="6">
        <f t="shared" si="126"/>
        <v>-19</v>
      </c>
      <c r="AL127" s="6">
        <f t="shared" si="126"/>
        <v>-20</v>
      </c>
      <c r="AM127" s="6">
        <f t="shared" si="126"/>
        <v>-21</v>
      </c>
      <c r="AN127" s="6">
        <f t="shared" si="126"/>
        <v>-22</v>
      </c>
      <c r="AO127" s="6">
        <f t="shared" si="126"/>
        <v>-23</v>
      </c>
      <c r="AP127" s="6">
        <f t="shared" si="126"/>
        <v>-24</v>
      </c>
      <c r="AQ127" s="6">
        <f t="shared" si="126"/>
        <v>-25</v>
      </c>
      <c r="AR127" s="6">
        <f t="shared" si="126"/>
        <v>-26</v>
      </c>
      <c r="AS127" s="6">
        <f t="shared" si="126"/>
        <v>-27</v>
      </c>
      <c r="AT127" s="6">
        <f t="shared" si="126"/>
        <v>-28</v>
      </c>
      <c r="AU127" s="6">
        <f t="shared" si="126"/>
        <v>-29</v>
      </c>
      <c r="AV127" s="6">
        <f t="shared" si="126"/>
        <v>-30</v>
      </c>
      <c r="AW127" s="6">
        <f t="shared" si="126"/>
        <v>-31</v>
      </c>
      <c r="AX127" s="6">
        <f t="shared" ref="AX127:BO127" si="127">AX125-AX126</f>
        <v>-32</v>
      </c>
      <c r="AY127" s="6">
        <f t="shared" si="127"/>
        <v>-33</v>
      </c>
      <c r="AZ127" s="6">
        <f t="shared" si="127"/>
        <v>-34</v>
      </c>
      <c r="BA127" s="6">
        <f t="shared" si="127"/>
        <v>-35</v>
      </c>
      <c r="BB127" s="6">
        <f t="shared" si="127"/>
        <v>-36</v>
      </c>
      <c r="BC127" s="6">
        <f t="shared" si="127"/>
        <v>-37</v>
      </c>
      <c r="BD127" s="6">
        <f t="shared" si="127"/>
        <v>-38</v>
      </c>
      <c r="BE127" s="6">
        <f t="shared" si="127"/>
        <v>-39</v>
      </c>
      <c r="BF127" s="6">
        <f t="shared" si="127"/>
        <v>-40</v>
      </c>
      <c r="BG127" s="6">
        <f t="shared" si="127"/>
        <v>-41</v>
      </c>
      <c r="BH127" s="6">
        <f t="shared" si="127"/>
        <v>-42</v>
      </c>
      <c r="BI127" s="6">
        <f t="shared" si="127"/>
        <v>-43</v>
      </c>
      <c r="BJ127" s="6">
        <f t="shared" si="127"/>
        <v>-44</v>
      </c>
      <c r="BK127" s="6">
        <f t="shared" si="127"/>
        <v>-45</v>
      </c>
      <c r="BL127" s="6">
        <f t="shared" si="127"/>
        <v>-46</v>
      </c>
      <c r="BM127" s="6">
        <f t="shared" si="127"/>
        <v>-47</v>
      </c>
      <c r="BN127" s="6">
        <f t="shared" si="127"/>
        <v>-48</v>
      </c>
      <c r="BO127" s="6">
        <f t="shared" si="127"/>
        <v>-49</v>
      </c>
      <c r="BQ127" s="6" t="s">
        <v>21</v>
      </c>
    </row>
    <row r="128" spans="18:69" x14ac:dyDescent="0.35">
      <c r="R128" s="6">
        <f>IF(R127&gt;=0,COUNT($R127)+BP124,"")</f>
        <v>42</v>
      </c>
      <c r="S128" s="6" t="str">
        <f>IF(S127&gt;=0,COUNT($R127:S127)+$BP124,"")</f>
        <v/>
      </c>
      <c r="T128" s="6" t="str">
        <f>IF(T127&gt;=0,COUNT($R127:T127)+$BP124,"")</f>
        <v/>
      </c>
      <c r="U128" s="6" t="str">
        <f>IF(U127&gt;=0,COUNT($R127:U127)+$BP124,"")</f>
        <v/>
      </c>
      <c r="V128" s="6" t="str">
        <f>IF(V127&gt;=0,COUNT($R127:V127)+$BP124,"")</f>
        <v/>
      </c>
      <c r="W128" s="6" t="str">
        <f>IF(W127&gt;=0,COUNT($R127:W127)+$BP124,"")</f>
        <v/>
      </c>
      <c r="X128" s="6" t="str">
        <f>IF(X127&gt;=0,COUNT($R127:X127)+$BP124,"")</f>
        <v/>
      </c>
      <c r="Y128" s="6" t="str">
        <f>IF(Y127&gt;=0,COUNT($R127:Y127)+$BP124,"")</f>
        <v/>
      </c>
      <c r="Z128" s="6" t="str">
        <f>IF(Z127&gt;=0,COUNT($R127:Z127)+$BP124,"")</f>
        <v/>
      </c>
      <c r="AA128" s="6" t="str">
        <f>IF(AA127&gt;=0,COUNT($R127:AA127)+$BP124,"")</f>
        <v/>
      </c>
      <c r="AB128" s="6" t="str">
        <f>IF(AB127&gt;=0,COUNT($R127:AB127)+$BP124,"")</f>
        <v/>
      </c>
      <c r="AC128" s="6" t="str">
        <f>IF(AC127&gt;=0,COUNT($R127:AC127)+$BP124,"")</f>
        <v/>
      </c>
      <c r="AD128" s="6" t="str">
        <f>IF(AD127&gt;=0,COUNT($R127:AD127)+$BP124,"")</f>
        <v/>
      </c>
      <c r="AE128" s="6" t="str">
        <f>IF(AE127&gt;=0,COUNT($R127:AE127)+$BP124,"")</f>
        <v/>
      </c>
      <c r="AF128" s="6" t="str">
        <f>IF(AF127&gt;=0,COUNT($R127:AF127)+$BP124,"")</f>
        <v/>
      </c>
      <c r="AG128" s="6" t="str">
        <f>IF(AG127&gt;=0,COUNT($R127:AG127)+$BP124,"")</f>
        <v/>
      </c>
      <c r="AH128" s="6" t="str">
        <f>IF(AH127&gt;=0,COUNT($R127:AH127)+$BP124,"")</f>
        <v/>
      </c>
      <c r="AI128" s="6" t="str">
        <f>IF(AI127&gt;=0,COUNT($R127:AI127)+$BP124,"")</f>
        <v/>
      </c>
      <c r="AJ128" s="6" t="str">
        <f>IF(AJ127&gt;=0,COUNT($R127:AJ127)+$BP124,"")</f>
        <v/>
      </c>
      <c r="AK128" s="6" t="str">
        <f>IF(AK127&gt;=0,COUNT($R127:AK127)+$BP124,"")</f>
        <v/>
      </c>
      <c r="AL128" s="6" t="str">
        <f>IF(AL127&gt;=0,COUNT($R127:AL127)+$BP124,"")</f>
        <v/>
      </c>
      <c r="AM128" s="6" t="str">
        <f>IF(AM127&gt;=0,COUNT($R127:AM127)+$BP124,"")</f>
        <v/>
      </c>
      <c r="AN128" s="6" t="str">
        <f>IF(AN127&gt;=0,COUNT($R127:AN127)+$BP124,"")</f>
        <v/>
      </c>
      <c r="AO128" s="6" t="str">
        <f>IF(AO127&gt;=0,COUNT($R127:AO127)+$BP124,"")</f>
        <v/>
      </c>
      <c r="AP128" s="6" t="str">
        <f>IF(AP127&gt;=0,COUNT($R127:AP127)+$BP124,"")</f>
        <v/>
      </c>
      <c r="AQ128" s="6" t="str">
        <f>IF(AQ127&gt;=0,COUNT($R127:AQ127)+$BP124,"")</f>
        <v/>
      </c>
      <c r="AR128" s="6" t="str">
        <f>IF(AR127&gt;=0,COUNT($R127:AR127)+$BP124,"")</f>
        <v/>
      </c>
      <c r="AS128" s="6" t="str">
        <f>IF(AS127&gt;=0,COUNT($R127:AS127)+$BP124,"")</f>
        <v/>
      </c>
      <c r="AT128" s="6" t="str">
        <f>IF(AT127&gt;=0,COUNT($R127:AT127)+$BP124,"")</f>
        <v/>
      </c>
      <c r="AU128" s="6" t="str">
        <f>IF(AU127&gt;=0,COUNT($R127:AU127)+$BP124,"")</f>
        <v/>
      </c>
      <c r="AV128" s="6" t="str">
        <f>IF(AV127&gt;=0,COUNT($R127:AV127)+$BP124,"")</f>
        <v/>
      </c>
      <c r="AW128" s="6" t="str">
        <f>IF(AW127&gt;=0,COUNT($R127:AW127)+$BP124,"")</f>
        <v/>
      </c>
      <c r="AX128" s="6" t="str">
        <f>IF(AX127&gt;=0,COUNT($R127:AX127)+$BP124,"")</f>
        <v/>
      </c>
      <c r="AY128" s="6" t="str">
        <f>IF(AY127&gt;=0,COUNT($R127:AY127)+$BP124,"")</f>
        <v/>
      </c>
      <c r="AZ128" s="6" t="str">
        <f>IF(AZ127&gt;=0,COUNT($R127:AZ127)+$BP124,"")</f>
        <v/>
      </c>
      <c r="BA128" s="6" t="str">
        <f>IF(BA127&gt;=0,COUNT($R127:BA127)+$BP124,"")</f>
        <v/>
      </c>
      <c r="BB128" s="6" t="str">
        <f>IF(BB127&gt;=0,COUNT($R127:BB127)+$BP124,"")</f>
        <v/>
      </c>
      <c r="BC128" s="6" t="str">
        <f>IF(BC127&gt;=0,COUNT($R127:BC127)+$BP124,"")</f>
        <v/>
      </c>
      <c r="BD128" s="6" t="str">
        <f>IF(BD127&gt;=0,COUNT($R127:BD127)+$BP124,"")</f>
        <v/>
      </c>
      <c r="BE128" s="6" t="str">
        <f>IF(BE127&gt;=0,COUNT($R127:BE127)+$BP124,"")</f>
        <v/>
      </c>
      <c r="BF128" s="6" t="str">
        <f>IF(BF127&gt;=0,COUNT($R127:BF127)+$BP124,"")</f>
        <v/>
      </c>
      <c r="BG128" s="6" t="str">
        <f>IF(BG127&gt;=0,COUNT($R127:BG127)+$BP124,"")</f>
        <v/>
      </c>
      <c r="BH128" s="6" t="str">
        <f>IF(BH127&gt;=0,COUNT($R127:BH127)+$BP124,"")</f>
        <v/>
      </c>
      <c r="BI128" s="6" t="str">
        <f>IF(BI127&gt;=0,COUNT($R127:BI127)+$BP124,"")</f>
        <v/>
      </c>
      <c r="BJ128" s="6" t="str">
        <f>IF(BJ127&gt;=0,COUNT($R127:BJ127)+$BP124,"")</f>
        <v/>
      </c>
      <c r="BK128" s="6" t="str">
        <f>IF(BK127&gt;=0,COUNT($R127:BK127)+$BP124,"")</f>
        <v/>
      </c>
      <c r="BL128" s="6" t="str">
        <f>IF(BL127&gt;=0,COUNT($R127:BL127)+$BP124,"")</f>
        <v/>
      </c>
      <c r="BM128" s="6" t="str">
        <f>IF(BM127&gt;=0,COUNT($R127:BM127)+$BP124,"")</f>
        <v/>
      </c>
      <c r="BN128" s="6" t="str">
        <f>IF(BN127&gt;=0,COUNT($R127:BN127)+$BP124,"")</f>
        <v/>
      </c>
      <c r="BO128" s="6" t="str">
        <f>IF(BO127&gt;=0,COUNT($R127:BO127)+$BP124,"")</f>
        <v/>
      </c>
      <c r="BP128" s="6">
        <f>COUNT(R128:BO128)+BP124</f>
        <v>42</v>
      </c>
      <c r="BQ128" s="276" t="str">
        <f>R128&amp;BQ127&amp;S128&amp;BQ127&amp;T128&amp;BQ127&amp;U128&amp;BQ127&amp;V128&amp;BQ127&amp;W128&amp;BQ127&amp;X128&amp;BQ127&amp;Y128&amp;BQ127&amp;Z128&amp;BQ127&amp;AA128&amp;BQ127&amp;AB128&amp;BQ127&amp;AC128&amp;BQ127&amp;AD128&amp;BQ127&amp;AE128&amp;BQ127&amp;AF128&amp;BQ127&amp;AG128&amp;BQ127&amp;AH128&amp;BQ127&amp;AI128&amp;BQ127&amp;AJ128&amp;BQ127&amp;AK128&amp;BQ127&amp;AL128&amp;BQ127&amp;AM128&amp;BQ127&amp;AN128&amp;BQ127&amp;AO128&amp;BQ127&amp;AP128&amp;BQ127&amp;AQ128&amp;BQ127&amp;AR128&amp;BQ127&amp;AS128&amp;BQ127&amp;AT128&amp;BQ127&amp;AU128&amp;BQ127&amp;AV128&amp;BQ127&amp;AW128&amp;BQ127&amp;AX128&amp;BQ127&amp;AY128&amp;BQ127&amp;AZ128&amp;BQ127&amp;BA128&amp;BQ127&amp;BB128&amp;BQ127&amp;BC128&amp;BQ127&amp;BD128&amp;BQ127&amp;BE128&amp;BQ127&amp;BF128&amp;BQ127&amp;BG128&amp;BQ127&amp;BH128&amp;BQ127&amp;BI128&amp;BQ127&amp;BJ128&amp;BQ127&amp;BK128&amp;BQ127&amp;BL128&amp;BQ127&amp;BM128&amp;BQ127&amp;BN128&amp;BQ127&amp;BO128</f>
        <v xml:space="preserve">42                                                                                                  </v>
      </c>
    </row>
    <row r="129" spans="18:69" x14ac:dyDescent="0.35">
      <c r="R129" s="275">
        <f>IF('Print-TOS'!AU16="W",'Encode Data'!G22,IF('Print-TOS'!AU16="X",'Encode Data'!F25,'Encode Data'!I13))</f>
        <v>3</v>
      </c>
      <c r="S129" s="6">
        <f t="shared" ref="S129:AX129" si="128">R129</f>
        <v>3</v>
      </c>
      <c r="T129" s="6">
        <f t="shared" si="128"/>
        <v>3</v>
      </c>
      <c r="U129" s="6">
        <f t="shared" si="128"/>
        <v>3</v>
      </c>
      <c r="V129" s="6">
        <f t="shared" si="128"/>
        <v>3</v>
      </c>
      <c r="W129" s="6">
        <f t="shared" si="128"/>
        <v>3</v>
      </c>
      <c r="X129" s="6">
        <f t="shared" si="128"/>
        <v>3</v>
      </c>
      <c r="Y129" s="6">
        <f t="shared" si="128"/>
        <v>3</v>
      </c>
      <c r="Z129" s="6">
        <f t="shared" si="128"/>
        <v>3</v>
      </c>
      <c r="AA129" s="6">
        <f t="shared" si="128"/>
        <v>3</v>
      </c>
      <c r="AB129" s="6">
        <f t="shared" si="128"/>
        <v>3</v>
      </c>
      <c r="AC129" s="6">
        <f t="shared" si="128"/>
        <v>3</v>
      </c>
      <c r="AD129" s="6">
        <f t="shared" si="128"/>
        <v>3</v>
      </c>
      <c r="AE129" s="6">
        <f t="shared" si="128"/>
        <v>3</v>
      </c>
      <c r="AF129" s="6">
        <f t="shared" si="128"/>
        <v>3</v>
      </c>
      <c r="AG129" s="6">
        <f t="shared" si="128"/>
        <v>3</v>
      </c>
      <c r="AH129" s="6">
        <f t="shared" si="128"/>
        <v>3</v>
      </c>
      <c r="AI129" s="6">
        <f t="shared" si="128"/>
        <v>3</v>
      </c>
      <c r="AJ129" s="6">
        <f t="shared" si="128"/>
        <v>3</v>
      </c>
      <c r="AK129" s="6">
        <f t="shared" si="128"/>
        <v>3</v>
      </c>
      <c r="AL129" s="6">
        <f t="shared" si="128"/>
        <v>3</v>
      </c>
      <c r="AM129" s="6">
        <f t="shared" si="128"/>
        <v>3</v>
      </c>
      <c r="AN129" s="6">
        <f t="shared" si="128"/>
        <v>3</v>
      </c>
      <c r="AO129" s="6">
        <f t="shared" si="128"/>
        <v>3</v>
      </c>
      <c r="AP129" s="6">
        <f t="shared" si="128"/>
        <v>3</v>
      </c>
      <c r="AQ129" s="6">
        <f t="shared" si="128"/>
        <v>3</v>
      </c>
      <c r="AR129" s="6">
        <f t="shared" si="128"/>
        <v>3</v>
      </c>
      <c r="AS129" s="6">
        <f t="shared" si="128"/>
        <v>3</v>
      </c>
      <c r="AT129" s="6">
        <f t="shared" si="128"/>
        <v>3</v>
      </c>
      <c r="AU129" s="6">
        <f t="shared" si="128"/>
        <v>3</v>
      </c>
      <c r="AV129" s="6">
        <f t="shared" si="128"/>
        <v>3</v>
      </c>
      <c r="AW129" s="6">
        <f t="shared" si="128"/>
        <v>3</v>
      </c>
      <c r="AX129" s="6">
        <f t="shared" si="128"/>
        <v>3</v>
      </c>
      <c r="AY129" s="6">
        <f t="shared" ref="AY129:BO129" si="129">AX129</f>
        <v>3</v>
      </c>
      <c r="AZ129" s="6">
        <f t="shared" si="129"/>
        <v>3</v>
      </c>
      <c r="BA129" s="6">
        <f t="shared" si="129"/>
        <v>3</v>
      </c>
      <c r="BB129" s="6">
        <f t="shared" si="129"/>
        <v>3</v>
      </c>
      <c r="BC129" s="6">
        <f t="shared" si="129"/>
        <v>3</v>
      </c>
      <c r="BD129" s="6">
        <f t="shared" si="129"/>
        <v>3</v>
      </c>
      <c r="BE129" s="6">
        <f t="shared" si="129"/>
        <v>3</v>
      </c>
      <c r="BF129" s="6">
        <f t="shared" si="129"/>
        <v>3</v>
      </c>
      <c r="BG129" s="6">
        <f t="shared" si="129"/>
        <v>3</v>
      </c>
      <c r="BH129" s="6">
        <f t="shared" si="129"/>
        <v>3</v>
      </c>
      <c r="BI129" s="6">
        <f t="shared" si="129"/>
        <v>3</v>
      </c>
      <c r="BJ129" s="6">
        <f t="shared" si="129"/>
        <v>3</v>
      </c>
      <c r="BK129" s="6">
        <f t="shared" si="129"/>
        <v>3</v>
      </c>
      <c r="BL129" s="6">
        <f t="shared" si="129"/>
        <v>3</v>
      </c>
      <c r="BM129" s="6">
        <f t="shared" si="129"/>
        <v>3</v>
      </c>
      <c r="BN129" s="6">
        <f t="shared" si="129"/>
        <v>3</v>
      </c>
      <c r="BO129" s="6">
        <f t="shared" si="129"/>
        <v>3</v>
      </c>
    </row>
    <row r="130" spans="18:69" x14ac:dyDescent="0.35">
      <c r="R130" s="6">
        <v>1</v>
      </c>
      <c r="S130" s="6">
        <v>2</v>
      </c>
      <c r="T130" s="6">
        <v>3</v>
      </c>
      <c r="U130" s="6">
        <v>4</v>
      </c>
      <c r="V130" s="6">
        <v>5</v>
      </c>
      <c r="W130" s="6">
        <v>6</v>
      </c>
      <c r="X130" s="6">
        <v>7</v>
      </c>
      <c r="Y130" s="6">
        <v>8</v>
      </c>
      <c r="Z130" s="6">
        <v>9</v>
      </c>
      <c r="AA130" s="6">
        <v>10</v>
      </c>
      <c r="AB130" s="6">
        <v>11</v>
      </c>
      <c r="AC130" s="6">
        <v>12</v>
      </c>
      <c r="AD130" s="6">
        <v>13</v>
      </c>
      <c r="AE130" s="6">
        <v>14</v>
      </c>
      <c r="AF130" s="6">
        <v>15</v>
      </c>
      <c r="AG130" s="6">
        <v>16</v>
      </c>
      <c r="AH130" s="6">
        <v>17</v>
      </c>
      <c r="AI130" s="6">
        <v>18</v>
      </c>
      <c r="AJ130" s="6">
        <v>19</v>
      </c>
      <c r="AK130" s="6">
        <v>20</v>
      </c>
      <c r="AL130" s="6">
        <v>21</v>
      </c>
      <c r="AM130" s="6">
        <v>22</v>
      </c>
      <c r="AN130" s="6">
        <v>23</v>
      </c>
      <c r="AO130" s="6">
        <v>24</v>
      </c>
      <c r="AP130" s="6">
        <v>25</v>
      </c>
      <c r="AQ130" s="6">
        <v>26</v>
      </c>
      <c r="AR130" s="6">
        <v>27</v>
      </c>
      <c r="AS130" s="6">
        <v>28</v>
      </c>
      <c r="AT130" s="6">
        <v>29</v>
      </c>
      <c r="AU130" s="6">
        <v>30</v>
      </c>
      <c r="AV130" s="6">
        <v>31</v>
      </c>
      <c r="AW130" s="6">
        <v>32</v>
      </c>
      <c r="AX130" s="6">
        <v>33</v>
      </c>
      <c r="AY130" s="6">
        <v>34</v>
      </c>
      <c r="AZ130" s="6">
        <v>35</v>
      </c>
      <c r="BA130" s="6">
        <v>36</v>
      </c>
      <c r="BB130" s="6">
        <v>37</v>
      </c>
      <c r="BC130" s="6">
        <v>38</v>
      </c>
      <c r="BD130" s="6">
        <v>39</v>
      </c>
      <c r="BE130" s="6">
        <v>40</v>
      </c>
      <c r="BF130" s="6">
        <v>41</v>
      </c>
      <c r="BG130" s="6">
        <v>42</v>
      </c>
      <c r="BH130" s="6">
        <v>43</v>
      </c>
      <c r="BI130" s="6">
        <v>44</v>
      </c>
      <c r="BJ130" s="6">
        <v>45</v>
      </c>
      <c r="BK130" s="6">
        <v>46</v>
      </c>
      <c r="BL130" s="6">
        <v>47</v>
      </c>
      <c r="BM130" s="6">
        <v>48</v>
      </c>
      <c r="BN130" s="6">
        <v>49</v>
      </c>
      <c r="BO130" s="6">
        <v>50</v>
      </c>
    </row>
    <row r="131" spans="18:69" x14ac:dyDescent="0.35">
      <c r="R131" s="6">
        <f t="shared" ref="R131:AW131" si="130">R129-R130</f>
        <v>2</v>
      </c>
      <c r="S131" s="6">
        <f t="shared" si="130"/>
        <v>1</v>
      </c>
      <c r="T131" s="6">
        <f t="shared" si="130"/>
        <v>0</v>
      </c>
      <c r="U131" s="6">
        <f t="shared" si="130"/>
        <v>-1</v>
      </c>
      <c r="V131" s="6">
        <f t="shared" si="130"/>
        <v>-2</v>
      </c>
      <c r="W131" s="6">
        <f t="shared" si="130"/>
        <v>-3</v>
      </c>
      <c r="X131" s="6">
        <f t="shared" si="130"/>
        <v>-4</v>
      </c>
      <c r="Y131" s="6">
        <f t="shared" si="130"/>
        <v>-5</v>
      </c>
      <c r="Z131" s="6">
        <f t="shared" si="130"/>
        <v>-6</v>
      </c>
      <c r="AA131" s="6">
        <f t="shared" si="130"/>
        <v>-7</v>
      </c>
      <c r="AB131" s="6">
        <f t="shared" si="130"/>
        <v>-8</v>
      </c>
      <c r="AC131" s="6">
        <f t="shared" si="130"/>
        <v>-9</v>
      </c>
      <c r="AD131" s="6">
        <f t="shared" si="130"/>
        <v>-10</v>
      </c>
      <c r="AE131" s="6">
        <f t="shared" si="130"/>
        <v>-11</v>
      </c>
      <c r="AF131" s="6">
        <f t="shared" si="130"/>
        <v>-12</v>
      </c>
      <c r="AG131" s="6">
        <f t="shared" si="130"/>
        <v>-13</v>
      </c>
      <c r="AH131" s="6">
        <f t="shared" si="130"/>
        <v>-14</v>
      </c>
      <c r="AI131" s="6">
        <f t="shared" si="130"/>
        <v>-15</v>
      </c>
      <c r="AJ131" s="6">
        <f t="shared" si="130"/>
        <v>-16</v>
      </c>
      <c r="AK131" s="6">
        <f t="shared" si="130"/>
        <v>-17</v>
      </c>
      <c r="AL131" s="6">
        <f t="shared" si="130"/>
        <v>-18</v>
      </c>
      <c r="AM131" s="6">
        <f t="shared" si="130"/>
        <v>-19</v>
      </c>
      <c r="AN131" s="6">
        <f t="shared" si="130"/>
        <v>-20</v>
      </c>
      <c r="AO131" s="6">
        <f t="shared" si="130"/>
        <v>-21</v>
      </c>
      <c r="AP131" s="6">
        <f t="shared" si="130"/>
        <v>-22</v>
      </c>
      <c r="AQ131" s="6">
        <f t="shared" si="130"/>
        <v>-23</v>
      </c>
      <c r="AR131" s="6">
        <f t="shared" si="130"/>
        <v>-24</v>
      </c>
      <c r="AS131" s="6">
        <f t="shared" si="130"/>
        <v>-25</v>
      </c>
      <c r="AT131" s="6">
        <f t="shared" si="130"/>
        <v>-26</v>
      </c>
      <c r="AU131" s="6">
        <f t="shared" si="130"/>
        <v>-27</v>
      </c>
      <c r="AV131" s="6">
        <f t="shared" si="130"/>
        <v>-28</v>
      </c>
      <c r="AW131" s="6">
        <f t="shared" si="130"/>
        <v>-29</v>
      </c>
      <c r="AX131" s="6">
        <f t="shared" ref="AX131:BO131" si="131">AX129-AX130</f>
        <v>-30</v>
      </c>
      <c r="AY131" s="6">
        <f t="shared" si="131"/>
        <v>-31</v>
      </c>
      <c r="AZ131" s="6">
        <f t="shared" si="131"/>
        <v>-32</v>
      </c>
      <c r="BA131" s="6">
        <f t="shared" si="131"/>
        <v>-33</v>
      </c>
      <c r="BB131" s="6">
        <f t="shared" si="131"/>
        <v>-34</v>
      </c>
      <c r="BC131" s="6">
        <f t="shared" si="131"/>
        <v>-35</v>
      </c>
      <c r="BD131" s="6">
        <f t="shared" si="131"/>
        <v>-36</v>
      </c>
      <c r="BE131" s="6">
        <f t="shared" si="131"/>
        <v>-37</v>
      </c>
      <c r="BF131" s="6">
        <f t="shared" si="131"/>
        <v>-38</v>
      </c>
      <c r="BG131" s="6">
        <f t="shared" si="131"/>
        <v>-39</v>
      </c>
      <c r="BH131" s="6">
        <f t="shared" si="131"/>
        <v>-40</v>
      </c>
      <c r="BI131" s="6">
        <f t="shared" si="131"/>
        <v>-41</v>
      </c>
      <c r="BJ131" s="6">
        <f t="shared" si="131"/>
        <v>-42</v>
      </c>
      <c r="BK131" s="6">
        <f t="shared" si="131"/>
        <v>-43</v>
      </c>
      <c r="BL131" s="6">
        <f t="shared" si="131"/>
        <v>-44</v>
      </c>
      <c r="BM131" s="6">
        <f t="shared" si="131"/>
        <v>-45</v>
      </c>
      <c r="BN131" s="6">
        <f t="shared" si="131"/>
        <v>-46</v>
      </c>
      <c r="BO131" s="6">
        <f t="shared" si="131"/>
        <v>-47</v>
      </c>
      <c r="BQ131" s="6" t="s">
        <v>21</v>
      </c>
    </row>
    <row r="132" spans="18:69" x14ac:dyDescent="0.35">
      <c r="R132" s="6">
        <f>IF(R131&gt;=0,COUNT($R131)+BP128,"")</f>
        <v>43</v>
      </c>
      <c r="S132" s="6">
        <f>IF(S131&gt;=0,COUNT($R131:S131)+$BP128,"")</f>
        <v>44</v>
      </c>
      <c r="T132" s="6">
        <f>IF(T131&gt;=0,COUNT($R131:T131)+$BP128,"")</f>
        <v>45</v>
      </c>
      <c r="U132" s="6" t="str">
        <f>IF(U131&gt;=0,COUNT($R131:U131)+$BP128,"")</f>
        <v/>
      </c>
      <c r="V132" s="6" t="str">
        <f>IF(V131&gt;=0,COUNT($R131:V131)+$BP128,"")</f>
        <v/>
      </c>
      <c r="W132" s="6" t="str">
        <f>IF(W131&gt;=0,COUNT($R131:W131)+$BP128,"")</f>
        <v/>
      </c>
      <c r="X132" s="6" t="str">
        <f>IF(X131&gt;=0,COUNT($R131:X131)+$BP128,"")</f>
        <v/>
      </c>
      <c r="Y132" s="6" t="str">
        <f>IF(Y131&gt;=0,COUNT($R131:Y131)+$BP128,"")</f>
        <v/>
      </c>
      <c r="Z132" s="6" t="str">
        <f>IF(Z131&gt;=0,COUNT($R131:Z131)+$BP128,"")</f>
        <v/>
      </c>
      <c r="AA132" s="6" t="str">
        <f>IF(AA131&gt;=0,COUNT($R131:AA131)+$BP128,"")</f>
        <v/>
      </c>
      <c r="AB132" s="6" t="str">
        <f>IF(AB131&gt;=0,COUNT($R131:AB131)+$BP128,"")</f>
        <v/>
      </c>
      <c r="AC132" s="6" t="str">
        <f>IF(AC131&gt;=0,COUNT($R131:AC131)+$BP128,"")</f>
        <v/>
      </c>
      <c r="AD132" s="6" t="str">
        <f>IF(AD131&gt;=0,COUNT($R131:AD131)+$BP128,"")</f>
        <v/>
      </c>
      <c r="AE132" s="6" t="str">
        <f>IF(AE131&gt;=0,COUNT($R131:AE131)+$BP128,"")</f>
        <v/>
      </c>
      <c r="AF132" s="6" t="str">
        <f>IF(AF131&gt;=0,COUNT($R131:AF131)+$BP128,"")</f>
        <v/>
      </c>
      <c r="AG132" s="6" t="str">
        <f>IF(AG131&gt;=0,COUNT($R131:AG131)+$BP128,"")</f>
        <v/>
      </c>
      <c r="AH132" s="6" t="str">
        <f>IF(AH131&gt;=0,COUNT($R131:AH131)+$BP128,"")</f>
        <v/>
      </c>
      <c r="AI132" s="6" t="str">
        <f>IF(AI131&gt;=0,COUNT($R131:AI131)+$BP128,"")</f>
        <v/>
      </c>
      <c r="AJ132" s="6" t="str">
        <f>IF(AJ131&gt;=0,COUNT($R131:AJ131)+$BP128,"")</f>
        <v/>
      </c>
      <c r="AK132" s="6" t="str">
        <f>IF(AK131&gt;=0,COUNT($R131:AK131)+$BP128,"")</f>
        <v/>
      </c>
      <c r="AL132" s="6" t="str">
        <f>IF(AL131&gt;=0,COUNT($R131:AL131)+$BP128,"")</f>
        <v/>
      </c>
      <c r="AM132" s="6" t="str">
        <f>IF(AM131&gt;=0,COUNT($R131:AM131)+$BP128,"")</f>
        <v/>
      </c>
      <c r="AN132" s="6" t="str">
        <f>IF(AN131&gt;=0,COUNT($R131:AN131)+$BP128,"")</f>
        <v/>
      </c>
      <c r="AO132" s="6" t="str">
        <f>IF(AO131&gt;=0,COUNT($R131:AO131)+$BP128,"")</f>
        <v/>
      </c>
      <c r="AP132" s="6" t="str">
        <f>IF(AP131&gt;=0,COUNT($R131:AP131)+$BP128,"")</f>
        <v/>
      </c>
      <c r="AQ132" s="6" t="str">
        <f>IF(AQ131&gt;=0,COUNT($R131:AQ131)+$BP128,"")</f>
        <v/>
      </c>
      <c r="AR132" s="6" t="str">
        <f>IF(AR131&gt;=0,COUNT($R131:AR131)+$BP128,"")</f>
        <v/>
      </c>
      <c r="AS132" s="6" t="str">
        <f>IF(AS131&gt;=0,COUNT($R131:AS131)+$BP128,"")</f>
        <v/>
      </c>
      <c r="AT132" s="6" t="str">
        <f>IF(AT131&gt;=0,COUNT($R131:AT131)+$BP128,"")</f>
        <v/>
      </c>
      <c r="AU132" s="6" t="str">
        <f>IF(AU131&gt;=0,COUNT($R131:AU131)+$BP128,"")</f>
        <v/>
      </c>
      <c r="AV132" s="6" t="str">
        <f>IF(AV131&gt;=0,COUNT($R131:AV131)+$BP128,"")</f>
        <v/>
      </c>
      <c r="AW132" s="6" t="str">
        <f>IF(AW131&gt;=0,COUNT($R131:AW131)+$BP128,"")</f>
        <v/>
      </c>
      <c r="AX132" s="6" t="str">
        <f>IF(AX131&gt;=0,COUNT($R131:AX131)+$BP128,"")</f>
        <v/>
      </c>
      <c r="AY132" s="6" t="str">
        <f>IF(AY131&gt;=0,COUNT($R131:AY131)+$BP128,"")</f>
        <v/>
      </c>
      <c r="AZ132" s="6" t="str">
        <f>IF(AZ131&gt;=0,COUNT($R131:AZ131)+$BP128,"")</f>
        <v/>
      </c>
      <c r="BA132" s="6" t="str">
        <f>IF(BA131&gt;=0,COUNT($R131:BA131)+$BP128,"")</f>
        <v/>
      </c>
      <c r="BB132" s="6" t="str">
        <f>IF(BB131&gt;=0,COUNT($R131:BB131)+$BP128,"")</f>
        <v/>
      </c>
      <c r="BC132" s="6" t="str">
        <f>IF(BC131&gt;=0,COUNT($R131:BC131)+$BP128,"")</f>
        <v/>
      </c>
      <c r="BD132" s="6" t="str">
        <f>IF(BD131&gt;=0,COUNT($R131:BD131)+$BP128,"")</f>
        <v/>
      </c>
      <c r="BE132" s="6" t="str">
        <f>IF(BE131&gt;=0,COUNT($R131:BE131)+$BP128,"")</f>
        <v/>
      </c>
      <c r="BF132" s="6" t="str">
        <f>IF(BF131&gt;=0,COUNT($R131:BF131)+$BP128,"")</f>
        <v/>
      </c>
      <c r="BG132" s="6" t="str">
        <f>IF(BG131&gt;=0,COUNT($R131:BG131)+$BP128,"")</f>
        <v/>
      </c>
      <c r="BH132" s="6" t="str">
        <f>IF(BH131&gt;=0,COUNT($R131:BH131)+$BP128,"")</f>
        <v/>
      </c>
      <c r="BI132" s="6" t="str">
        <f>IF(BI131&gt;=0,COUNT($R131:BI131)+$BP128,"")</f>
        <v/>
      </c>
      <c r="BJ132" s="6" t="str">
        <f>IF(BJ131&gt;=0,COUNT($R131:BJ131)+$BP128,"")</f>
        <v/>
      </c>
      <c r="BK132" s="6" t="str">
        <f>IF(BK131&gt;=0,COUNT($R131:BK131)+$BP128,"")</f>
        <v/>
      </c>
      <c r="BL132" s="6" t="str">
        <f>IF(BL131&gt;=0,COUNT($R131:BL131)+$BP128,"")</f>
        <v/>
      </c>
      <c r="BM132" s="6" t="str">
        <f>IF(BM131&gt;=0,COUNT($R131:BM131)+$BP128,"")</f>
        <v/>
      </c>
      <c r="BN132" s="6" t="str">
        <f>IF(BN131&gt;=0,COUNT($R131:BN131)+$BP128,"")</f>
        <v/>
      </c>
      <c r="BO132" s="6" t="str">
        <f>IF(BO131&gt;=0,COUNT($R131:BO131)+$BP128,"")</f>
        <v/>
      </c>
      <c r="BP132" s="6">
        <f>COUNT(R132:BO132)+BP128</f>
        <v>45</v>
      </c>
      <c r="BQ132" s="276" t="str">
        <f>R132&amp;BQ131&amp;S132&amp;BQ131&amp;T132&amp;BQ131&amp;U132&amp;BQ131&amp;V132&amp;BQ131&amp;W132&amp;BQ131&amp;X132&amp;BQ131&amp;Y132&amp;BQ131&amp;Z132&amp;BQ131&amp;AA132&amp;BQ131&amp;AB132&amp;BQ131&amp;AC132&amp;BQ131&amp;AD132&amp;BQ131&amp;AE132&amp;BQ131&amp;AF132&amp;BQ131&amp;AG132&amp;BQ131&amp;AH132&amp;BQ131&amp;AI132&amp;BQ131&amp;AJ132&amp;BQ131&amp;AK132&amp;BQ131&amp;AL132&amp;BQ131&amp;AM132&amp;BQ131&amp;AN132&amp;BQ131&amp;AO132&amp;BQ131&amp;AP132&amp;BQ131&amp;AQ132&amp;BQ131&amp;AR132&amp;BQ131&amp;AS132&amp;BQ131&amp;AT132&amp;BQ131&amp;AU132&amp;BQ131&amp;AV132&amp;BQ131&amp;AW132&amp;BQ131&amp;AX132&amp;BQ131&amp;AY132&amp;BQ131&amp;AZ132&amp;BQ131&amp;BA132&amp;BQ131&amp;BB132&amp;BQ131&amp;BC132&amp;BQ131&amp;BD132&amp;BQ131&amp;BE132&amp;BQ131&amp;BF132&amp;BQ131&amp;BG132&amp;BQ131&amp;BH132&amp;BQ131&amp;BI132&amp;BQ131&amp;BJ132&amp;BQ131&amp;BK132&amp;BQ131&amp;BL132&amp;BQ131&amp;BM132&amp;BQ131&amp;BN132&amp;BQ131&amp;BO132</f>
        <v xml:space="preserve">43  44  45                                                                                              </v>
      </c>
    </row>
    <row r="133" spans="18:69" x14ac:dyDescent="0.35">
      <c r="R133" s="275">
        <f>IF('Print-TOS'!AU16="W",'Encode Data'!H22,IF('Print-TOS'!AU16="X",'Encode Data'!G25,'Encode Data'!G16))</f>
        <v>1</v>
      </c>
      <c r="S133" s="6">
        <f t="shared" ref="S133:AX133" si="132">R133</f>
        <v>1</v>
      </c>
      <c r="T133" s="6">
        <f t="shared" si="132"/>
        <v>1</v>
      </c>
      <c r="U133" s="6">
        <f t="shared" si="132"/>
        <v>1</v>
      </c>
      <c r="V133" s="6">
        <f t="shared" si="132"/>
        <v>1</v>
      </c>
      <c r="W133" s="6">
        <f t="shared" si="132"/>
        <v>1</v>
      </c>
      <c r="X133" s="6">
        <f t="shared" si="132"/>
        <v>1</v>
      </c>
      <c r="Y133" s="6">
        <f t="shared" si="132"/>
        <v>1</v>
      </c>
      <c r="Z133" s="6">
        <f t="shared" si="132"/>
        <v>1</v>
      </c>
      <c r="AA133" s="6">
        <f t="shared" si="132"/>
        <v>1</v>
      </c>
      <c r="AB133" s="6">
        <f t="shared" si="132"/>
        <v>1</v>
      </c>
      <c r="AC133" s="6">
        <f t="shared" si="132"/>
        <v>1</v>
      </c>
      <c r="AD133" s="6">
        <f t="shared" si="132"/>
        <v>1</v>
      </c>
      <c r="AE133" s="6">
        <f t="shared" si="132"/>
        <v>1</v>
      </c>
      <c r="AF133" s="6">
        <f t="shared" si="132"/>
        <v>1</v>
      </c>
      <c r="AG133" s="6">
        <f t="shared" si="132"/>
        <v>1</v>
      </c>
      <c r="AH133" s="6">
        <f t="shared" si="132"/>
        <v>1</v>
      </c>
      <c r="AI133" s="6">
        <f t="shared" si="132"/>
        <v>1</v>
      </c>
      <c r="AJ133" s="6">
        <f t="shared" si="132"/>
        <v>1</v>
      </c>
      <c r="AK133" s="6">
        <f t="shared" si="132"/>
        <v>1</v>
      </c>
      <c r="AL133" s="6">
        <f t="shared" si="132"/>
        <v>1</v>
      </c>
      <c r="AM133" s="6">
        <f t="shared" si="132"/>
        <v>1</v>
      </c>
      <c r="AN133" s="6">
        <f t="shared" si="132"/>
        <v>1</v>
      </c>
      <c r="AO133" s="6">
        <f t="shared" si="132"/>
        <v>1</v>
      </c>
      <c r="AP133" s="6">
        <f t="shared" si="132"/>
        <v>1</v>
      </c>
      <c r="AQ133" s="6">
        <f t="shared" si="132"/>
        <v>1</v>
      </c>
      <c r="AR133" s="6">
        <f t="shared" si="132"/>
        <v>1</v>
      </c>
      <c r="AS133" s="6">
        <f t="shared" si="132"/>
        <v>1</v>
      </c>
      <c r="AT133" s="6">
        <f t="shared" si="132"/>
        <v>1</v>
      </c>
      <c r="AU133" s="6">
        <f t="shared" si="132"/>
        <v>1</v>
      </c>
      <c r="AV133" s="6">
        <f t="shared" si="132"/>
        <v>1</v>
      </c>
      <c r="AW133" s="6">
        <f t="shared" si="132"/>
        <v>1</v>
      </c>
      <c r="AX133" s="6">
        <f t="shared" si="132"/>
        <v>1</v>
      </c>
      <c r="AY133" s="6">
        <f t="shared" ref="AY133:BO133" si="133">AX133</f>
        <v>1</v>
      </c>
      <c r="AZ133" s="6">
        <f t="shared" si="133"/>
        <v>1</v>
      </c>
      <c r="BA133" s="6">
        <f t="shared" si="133"/>
        <v>1</v>
      </c>
      <c r="BB133" s="6">
        <f t="shared" si="133"/>
        <v>1</v>
      </c>
      <c r="BC133" s="6">
        <f t="shared" si="133"/>
        <v>1</v>
      </c>
      <c r="BD133" s="6">
        <f t="shared" si="133"/>
        <v>1</v>
      </c>
      <c r="BE133" s="6">
        <f t="shared" si="133"/>
        <v>1</v>
      </c>
      <c r="BF133" s="6">
        <f t="shared" si="133"/>
        <v>1</v>
      </c>
      <c r="BG133" s="6">
        <f t="shared" si="133"/>
        <v>1</v>
      </c>
      <c r="BH133" s="6">
        <f t="shared" si="133"/>
        <v>1</v>
      </c>
      <c r="BI133" s="6">
        <f t="shared" si="133"/>
        <v>1</v>
      </c>
      <c r="BJ133" s="6">
        <f t="shared" si="133"/>
        <v>1</v>
      </c>
      <c r="BK133" s="6">
        <f t="shared" si="133"/>
        <v>1</v>
      </c>
      <c r="BL133" s="6">
        <f t="shared" si="133"/>
        <v>1</v>
      </c>
      <c r="BM133" s="6">
        <f t="shared" si="133"/>
        <v>1</v>
      </c>
      <c r="BN133" s="6">
        <f t="shared" si="133"/>
        <v>1</v>
      </c>
      <c r="BO133" s="6">
        <f t="shared" si="133"/>
        <v>1</v>
      </c>
    </row>
    <row r="134" spans="18:69" x14ac:dyDescent="0.35">
      <c r="R134" s="6">
        <v>1</v>
      </c>
      <c r="S134" s="6">
        <v>2</v>
      </c>
      <c r="T134" s="6">
        <v>3</v>
      </c>
      <c r="U134" s="6">
        <v>4</v>
      </c>
      <c r="V134" s="6">
        <v>5</v>
      </c>
      <c r="W134" s="6">
        <v>6</v>
      </c>
      <c r="X134" s="6">
        <v>7</v>
      </c>
      <c r="Y134" s="6">
        <v>8</v>
      </c>
      <c r="Z134" s="6">
        <v>9</v>
      </c>
      <c r="AA134" s="6">
        <v>10</v>
      </c>
      <c r="AB134" s="6">
        <v>11</v>
      </c>
      <c r="AC134" s="6">
        <v>12</v>
      </c>
      <c r="AD134" s="6">
        <v>13</v>
      </c>
      <c r="AE134" s="6">
        <v>14</v>
      </c>
      <c r="AF134" s="6">
        <v>15</v>
      </c>
      <c r="AG134" s="6">
        <v>16</v>
      </c>
      <c r="AH134" s="6">
        <v>17</v>
      </c>
      <c r="AI134" s="6">
        <v>18</v>
      </c>
      <c r="AJ134" s="6">
        <v>19</v>
      </c>
      <c r="AK134" s="6">
        <v>20</v>
      </c>
      <c r="AL134" s="6">
        <v>21</v>
      </c>
      <c r="AM134" s="6">
        <v>22</v>
      </c>
      <c r="AN134" s="6">
        <v>23</v>
      </c>
      <c r="AO134" s="6">
        <v>24</v>
      </c>
      <c r="AP134" s="6">
        <v>25</v>
      </c>
      <c r="AQ134" s="6">
        <v>26</v>
      </c>
      <c r="AR134" s="6">
        <v>27</v>
      </c>
      <c r="AS134" s="6">
        <v>28</v>
      </c>
      <c r="AT134" s="6">
        <v>29</v>
      </c>
      <c r="AU134" s="6">
        <v>30</v>
      </c>
      <c r="AV134" s="6">
        <v>31</v>
      </c>
      <c r="AW134" s="6">
        <v>32</v>
      </c>
      <c r="AX134" s="6">
        <v>33</v>
      </c>
      <c r="AY134" s="6">
        <v>34</v>
      </c>
      <c r="AZ134" s="6">
        <v>35</v>
      </c>
      <c r="BA134" s="6">
        <v>36</v>
      </c>
      <c r="BB134" s="6">
        <v>37</v>
      </c>
      <c r="BC134" s="6">
        <v>38</v>
      </c>
      <c r="BD134" s="6">
        <v>39</v>
      </c>
      <c r="BE134" s="6">
        <v>40</v>
      </c>
      <c r="BF134" s="6">
        <v>41</v>
      </c>
      <c r="BG134" s="6">
        <v>42</v>
      </c>
      <c r="BH134" s="6">
        <v>43</v>
      </c>
      <c r="BI134" s="6">
        <v>44</v>
      </c>
      <c r="BJ134" s="6">
        <v>45</v>
      </c>
      <c r="BK134" s="6">
        <v>46</v>
      </c>
      <c r="BL134" s="6">
        <v>47</v>
      </c>
      <c r="BM134" s="6">
        <v>48</v>
      </c>
      <c r="BN134" s="6">
        <v>49</v>
      </c>
      <c r="BO134" s="6">
        <v>50</v>
      </c>
    </row>
    <row r="135" spans="18:69" x14ac:dyDescent="0.35">
      <c r="R135" s="6">
        <f t="shared" ref="R135:AW135" si="134">R133-R134</f>
        <v>0</v>
      </c>
      <c r="S135" s="6">
        <f t="shared" si="134"/>
        <v>-1</v>
      </c>
      <c r="T135" s="6">
        <f t="shared" si="134"/>
        <v>-2</v>
      </c>
      <c r="U135" s="6">
        <f t="shared" si="134"/>
        <v>-3</v>
      </c>
      <c r="V135" s="6">
        <f t="shared" si="134"/>
        <v>-4</v>
      </c>
      <c r="W135" s="6">
        <f t="shared" si="134"/>
        <v>-5</v>
      </c>
      <c r="X135" s="6">
        <f t="shared" si="134"/>
        <v>-6</v>
      </c>
      <c r="Y135" s="6">
        <f t="shared" si="134"/>
        <v>-7</v>
      </c>
      <c r="Z135" s="6">
        <f t="shared" si="134"/>
        <v>-8</v>
      </c>
      <c r="AA135" s="6">
        <f t="shared" si="134"/>
        <v>-9</v>
      </c>
      <c r="AB135" s="6">
        <f t="shared" si="134"/>
        <v>-10</v>
      </c>
      <c r="AC135" s="6">
        <f t="shared" si="134"/>
        <v>-11</v>
      </c>
      <c r="AD135" s="6">
        <f t="shared" si="134"/>
        <v>-12</v>
      </c>
      <c r="AE135" s="6">
        <f t="shared" si="134"/>
        <v>-13</v>
      </c>
      <c r="AF135" s="6">
        <f t="shared" si="134"/>
        <v>-14</v>
      </c>
      <c r="AG135" s="6">
        <f t="shared" si="134"/>
        <v>-15</v>
      </c>
      <c r="AH135" s="6">
        <f t="shared" si="134"/>
        <v>-16</v>
      </c>
      <c r="AI135" s="6">
        <f t="shared" si="134"/>
        <v>-17</v>
      </c>
      <c r="AJ135" s="6">
        <f t="shared" si="134"/>
        <v>-18</v>
      </c>
      <c r="AK135" s="6">
        <f t="shared" si="134"/>
        <v>-19</v>
      </c>
      <c r="AL135" s="6">
        <f t="shared" si="134"/>
        <v>-20</v>
      </c>
      <c r="AM135" s="6">
        <f t="shared" si="134"/>
        <v>-21</v>
      </c>
      <c r="AN135" s="6">
        <f t="shared" si="134"/>
        <v>-22</v>
      </c>
      <c r="AO135" s="6">
        <f t="shared" si="134"/>
        <v>-23</v>
      </c>
      <c r="AP135" s="6">
        <f t="shared" si="134"/>
        <v>-24</v>
      </c>
      <c r="AQ135" s="6">
        <f t="shared" si="134"/>
        <v>-25</v>
      </c>
      <c r="AR135" s="6">
        <f t="shared" si="134"/>
        <v>-26</v>
      </c>
      <c r="AS135" s="6">
        <f t="shared" si="134"/>
        <v>-27</v>
      </c>
      <c r="AT135" s="6">
        <f t="shared" si="134"/>
        <v>-28</v>
      </c>
      <c r="AU135" s="6">
        <f t="shared" si="134"/>
        <v>-29</v>
      </c>
      <c r="AV135" s="6">
        <f t="shared" si="134"/>
        <v>-30</v>
      </c>
      <c r="AW135" s="6">
        <f t="shared" si="134"/>
        <v>-31</v>
      </c>
      <c r="AX135" s="6">
        <f t="shared" ref="AX135:BO135" si="135">AX133-AX134</f>
        <v>-32</v>
      </c>
      <c r="AY135" s="6">
        <f t="shared" si="135"/>
        <v>-33</v>
      </c>
      <c r="AZ135" s="6">
        <f t="shared" si="135"/>
        <v>-34</v>
      </c>
      <c r="BA135" s="6">
        <f t="shared" si="135"/>
        <v>-35</v>
      </c>
      <c r="BB135" s="6">
        <f t="shared" si="135"/>
        <v>-36</v>
      </c>
      <c r="BC135" s="6">
        <f t="shared" si="135"/>
        <v>-37</v>
      </c>
      <c r="BD135" s="6">
        <f t="shared" si="135"/>
        <v>-38</v>
      </c>
      <c r="BE135" s="6">
        <f t="shared" si="135"/>
        <v>-39</v>
      </c>
      <c r="BF135" s="6">
        <f t="shared" si="135"/>
        <v>-40</v>
      </c>
      <c r="BG135" s="6">
        <f t="shared" si="135"/>
        <v>-41</v>
      </c>
      <c r="BH135" s="6">
        <f t="shared" si="135"/>
        <v>-42</v>
      </c>
      <c r="BI135" s="6">
        <f t="shared" si="135"/>
        <v>-43</v>
      </c>
      <c r="BJ135" s="6">
        <f t="shared" si="135"/>
        <v>-44</v>
      </c>
      <c r="BK135" s="6">
        <f t="shared" si="135"/>
        <v>-45</v>
      </c>
      <c r="BL135" s="6">
        <f t="shared" si="135"/>
        <v>-46</v>
      </c>
      <c r="BM135" s="6">
        <f t="shared" si="135"/>
        <v>-47</v>
      </c>
      <c r="BN135" s="6">
        <f t="shared" si="135"/>
        <v>-48</v>
      </c>
      <c r="BO135" s="6">
        <f t="shared" si="135"/>
        <v>-49</v>
      </c>
      <c r="BQ135" s="6" t="s">
        <v>21</v>
      </c>
    </row>
    <row r="136" spans="18:69" x14ac:dyDescent="0.35">
      <c r="R136" s="6">
        <f>IF(R135&gt;=0,COUNT($R135)+BP132,"")</f>
        <v>46</v>
      </c>
      <c r="S136" s="6" t="str">
        <f>IF(S135&gt;=0,COUNT($R135:S135)+$BP132,"")</f>
        <v/>
      </c>
      <c r="T136" s="6" t="str">
        <f>IF(T135&gt;=0,COUNT($R135:T135)+$BP132,"")</f>
        <v/>
      </c>
      <c r="U136" s="6" t="str">
        <f>IF(U135&gt;=0,COUNT($R135:U135)+$BP132,"")</f>
        <v/>
      </c>
      <c r="V136" s="6" t="str">
        <f>IF(V135&gt;=0,COUNT($R135:V135)+$BP132,"")</f>
        <v/>
      </c>
      <c r="W136" s="6" t="str">
        <f>IF(W135&gt;=0,COUNT($R135:W135)+$BP132,"")</f>
        <v/>
      </c>
      <c r="X136" s="6" t="str">
        <f>IF(X135&gt;=0,COUNT($R135:X135)+$BP132,"")</f>
        <v/>
      </c>
      <c r="Y136" s="6" t="str">
        <f>IF(Y135&gt;=0,COUNT($R135:Y135)+$BP132,"")</f>
        <v/>
      </c>
      <c r="Z136" s="6" t="str">
        <f>IF(Z135&gt;=0,COUNT($R135:Z135)+$BP132,"")</f>
        <v/>
      </c>
      <c r="AA136" s="6" t="str">
        <f>IF(AA135&gt;=0,COUNT($R135:AA135)+$BP132,"")</f>
        <v/>
      </c>
      <c r="AB136" s="6" t="str">
        <f>IF(AB135&gt;=0,COUNT($R135:AB135)+$BP132,"")</f>
        <v/>
      </c>
      <c r="AC136" s="6" t="str">
        <f>IF(AC135&gt;=0,COUNT($R135:AC135)+$BP132,"")</f>
        <v/>
      </c>
      <c r="AD136" s="6" t="str">
        <f>IF(AD135&gt;=0,COUNT($R135:AD135)+$BP132,"")</f>
        <v/>
      </c>
      <c r="AE136" s="6" t="str">
        <f>IF(AE135&gt;=0,COUNT($R135:AE135)+$BP132,"")</f>
        <v/>
      </c>
      <c r="AF136" s="6" t="str">
        <f>IF(AF135&gt;=0,COUNT($R135:AF135)+$BP132,"")</f>
        <v/>
      </c>
      <c r="AG136" s="6" t="str">
        <f>IF(AG135&gt;=0,COUNT($R135:AG135)+$BP132,"")</f>
        <v/>
      </c>
      <c r="AH136" s="6" t="str">
        <f>IF(AH135&gt;=0,COUNT($R135:AH135)+$BP132,"")</f>
        <v/>
      </c>
      <c r="AI136" s="6" t="str">
        <f>IF(AI135&gt;=0,COUNT($R135:AI135)+$BP132,"")</f>
        <v/>
      </c>
      <c r="AJ136" s="6" t="str">
        <f>IF(AJ135&gt;=0,COUNT($R135:AJ135)+$BP132,"")</f>
        <v/>
      </c>
      <c r="AK136" s="6" t="str">
        <f>IF(AK135&gt;=0,COUNT($R135:AK135)+$BP132,"")</f>
        <v/>
      </c>
      <c r="AL136" s="6" t="str">
        <f>IF(AL135&gt;=0,COUNT($R135:AL135)+$BP132,"")</f>
        <v/>
      </c>
      <c r="AM136" s="6" t="str">
        <f>IF(AM135&gt;=0,COUNT($R135:AM135)+$BP132,"")</f>
        <v/>
      </c>
      <c r="AN136" s="6" t="str">
        <f>IF(AN135&gt;=0,COUNT($R135:AN135)+$BP132,"")</f>
        <v/>
      </c>
      <c r="AO136" s="6" t="str">
        <f>IF(AO135&gt;=0,COUNT($R135:AO135)+$BP132,"")</f>
        <v/>
      </c>
      <c r="AP136" s="6" t="str">
        <f>IF(AP135&gt;=0,COUNT($R135:AP135)+$BP132,"")</f>
        <v/>
      </c>
      <c r="AQ136" s="6" t="str">
        <f>IF(AQ135&gt;=0,COUNT($R135:AQ135)+$BP132,"")</f>
        <v/>
      </c>
      <c r="AR136" s="6" t="str">
        <f>IF(AR135&gt;=0,COUNT($R135:AR135)+$BP132,"")</f>
        <v/>
      </c>
      <c r="AS136" s="6" t="str">
        <f>IF(AS135&gt;=0,COUNT($R135:AS135)+$BP132,"")</f>
        <v/>
      </c>
      <c r="AT136" s="6" t="str">
        <f>IF(AT135&gt;=0,COUNT($R135:AT135)+$BP132,"")</f>
        <v/>
      </c>
      <c r="AU136" s="6" t="str">
        <f>IF(AU135&gt;=0,COUNT($R135:AU135)+$BP132,"")</f>
        <v/>
      </c>
      <c r="AV136" s="6" t="str">
        <f>IF(AV135&gt;=0,COUNT($R135:AV135)+$BP132,"")</f>
        <v/>
      </c>
      <c r="AW136" s="6" t="str">
        <f>IF(AW135&gt;=0,COUNT($R135:AW135)+$BP132,"")</f>
        <v/>
      </c>
      <c r="AX136" s="6" t="str">
        <f>IF(AX135&gt;=0,COUNT($R135:AX135)+$BP132,"")</f>
        <v/>
      </c>
      <c r="AY136" s="6" t="str">
        <f>IF(AY135&gt;=0,COUNT($R135:AY135)+$BP132,"")</f>
        <v/>
      </c>
      <c r="AZ136" s="6" t="str">
        <f>IF(AZ135&gt;=0,COUNT($R135:AZ135)+$BP132,"")</f>
        <v/>
      </c>
      <c r="BA136" s="6" t="str">
        <f>IF(BA135&gt;=0,COUNT($R135:BA135)+$BP132,"")</f>
        <v/>
      </c>
      <c r="BB136" s="6" t="str">
        <f>IF(BB135&gt;=0,COUNT($R135:BB135)+$BP132,"")</f>
        <v/>
      </c>
      <c r="BC136" s="6" t="str">
        <f>IF(BC135&gt;=0,COUNT($R135:BC135)+$BP132,"")</f>
        <v/>
      </c>
      <c r="BD136" s="6" t="str">
        <f>IF(BD135&gt;=0,COUNT($R135:BD135)+$BP132,"")</f>
        <v/>
      </c>
      <c r="BE136" s="6" t="str">
        <f>IF(BE135&gt;=0,COUNT($R135:BE135)+$BP132,"")</f>
        <v/>
      </c>
      <c r="BF136" s="6" t="str">
        <f>IF(BF135&gt;=0,COUNT($R135:BF135)+$BP132,"")</f>
        <v/>
      </c>
      <c r="BG136" s="6" t="str">
        <f>IF(BG135&gt;=0,COUNT($R135:BG135)+$BP132,"")</f>
        <v/>
      </c>
      <c r="BH136" s="6" t="str">
        <f>IF(BH135&gt;=0,COUNT($R135:BH135)+$BP132,"")</f>
        <v/>
      </c>
      <c r="BI136" s="6" t="str">
        <f>IF(BI135&gt;=0,COUNT($R135:BI135)+$BP132,"")</f>
        <v/>
      </c>
      <c r="BJ136" s="6" t="str">
        <f>IF(BJ135&gt;=0,COUNT($R135:BJ135)+$BP132,"")</f>
        <v/>
      </c>
      <c r="BK136" s="6" t="str">
        <f>IF(BK135&gt;=0,COUNT($R135:BK135)+$BP132,"")</f>
        <v/>
      </c>
      <c r="BL136" s="6" t="str">
        <f>IF(BL135&gt;=0,COUNT($R135:BL135)+$BP132,"")</f>
        <v/>
      </c>
      <c r="BM136" s="6" t="str">
        <f>IF(BM135&gt;=0,COUNT($R135:BM135)+$BP132,"")</f>
        <v/>
      </c>
      <c r="BN136" s="6" t="str">
        <f>IF(BN135&gt;=0,COUNT($R135:BN135)+$BP132,"")</f>
        <v/>
      </c>
      <c r="BO136" s="6" t="str">
        <f>IF(BO135&gt;=0,COUNT($R135:BO135)+$BP132,"")</f>
        <v/>
      </c>
      <c r="BP136" s="6">
        <f>COUNT(R136:BO136)+BP132</f>
        <v>46</v>
      </c>
      <c r="BQ136" s="276" t="str">
        <f>R136&amp;BQ135&amp;S136&amp;BQ135&amp;T136&amp;BQ135&amp;U136&amp;BQ135&amp;V136&amp;BQ135&amp;W136&amp;BQ135&amp;X136&amp;BQ135&amp;Y136&amp;BQ135&amp;Z136&amp;BQ135&amp;AA136&amp;BQ135&amp;AB136&amp;BQ135&amp;AC136&amp;BQ135&amp;AD136&amp;BQ135&amp;AE136&amp;BQ135&amp;AF136&amp;BQ135&amp;AG136&amp;BQ135&amp;AH136&amp;BQ135&amp;AI136&amp;BQ135&amp;AJ136&amp;BQ135&amp;AK136&amp;BQ135&amp;AL136&amp;BQ135&amp;AM136&amp;BQ135&amp;AN136&amp;BQ135&amp;AO136&amp;BQ135&amp;AP136&amp;BQ135&amp;AQ136&amp;BQ135&amp;AR136&amp;BQ135&amp;AS136&amp;BQ135&amp;AT136&amp;BQ135&amp;AU136&amp;BQ135&amp;AV136&amp;BQ135&amp;AW136&amp;BQ135&amp;AX136&amp;BQ135&amp;AY136&amp;BQ135&amp;AZ136&amp;BQ135&amp;BA136&amp;BQ135&amp;BB136&amp;BQ135&amp;BC136&amp;BQ135&amp;BD136&amp;BQ135&amp;BE136&amp;BQ135&amp;BF136&amp;BQ135&amp;BG136&amp;BQ135&amp;BH136&amp;BQ135&amp;BI136&amp;BQ135&amp;BJ136&amp;BQ135&amp;BK136&amp;BQ135&amp;BL136&amp;BQ135&amp;BM136&amp;BQ135&amp;BN136&amp;BQ135&amp;BO136</f>
        <v xml:space="preserve">46                                                                                                  </v>
      </c>
    </row>
    <row r="137" spans="18:69" x14ac:dyDescent="0.35">
      <c r="R137" s="275">
        <f>IF('Print-TOS'!AU16="W",'Encode Data'!I22,IF('Print-TOS'!AU16="X",'Encode Data'!H25,'Encode Data'!H16))</f>
        <v>1</v>
      </c>
      <c r="S137" s="6">
        <f t="shared" ref="S137:AX137" si="136">R137</f>
        <v>1</v>
      </c>
      <c r="T137" s="6">
        <f t="shared" si="136"/>
        <v>1</v>
      </c>
      <c r="U137" s="6">
        <f t="shared" si="136"/>
        <v>1</v>
      </c>
      <c r="V137" s="6">
        <f t="shared" si="136"/>
        <v>1</v>
      </c>
      <c r="W137" s="6">
        <f t="shared" si="136"/>
        <v>1</v>
      </c>
      <c r="X137" s="6">
        <f t="shared" si="136"/>
        <v>1</v>
      </c>
      <c r="Y137" s="6">
        <f t="shared" si="136"/>
        <v>1</v>
      </c>
      <c r="Z137" s="6">
        <f t="shared" si="136"/>
        <v>1</v>
      </c>
      <c r="AA137" s="6">
        <f t="shared" si="136"/>
        <v>1</v>
      </c>
      <c r="AB137" s="6">
        <f t="shared" si="136"/>
        <v>1</v>
      </c>
      <c r="AC137" s="6">
        <f t="shared" si="136"/>
        <v>1</v>
      </c>
      <c r="AD137" s="6">
        <f t="shared" si="136"/>
        <v>1</v>
      </c>
      <c r="AE137" s="6">
        <f t="shared" si="136"/>
        <v>1</v>
      </c>
      <c r="AF137" s="6">
        <f t="shared" si="136"/>
        <v>1</v>
      </c>
      <c r="AG137" s="6">
        <f t="shared" si="136"/>
        <v>1</v>
      </c>
      <c r="AH137" s="6">
        <f t="shared" si="136"/>
        <v>1</v>
      </c>
      <c r="AI137" s="6">
        <f t="shared" si="136"/>
        <v>1</v>
      </c>
      <c r="AJ137" s="6">
        <f t="shared" si="136"/>
        <v>1</v>
      </c>
      <c r="AK137" s="6">
        <f t="shared" si="136"/>
        <v>1</v>
      </c>
      <c r="AL137" s="6">
        <f t="shared" si="136"/>
        <v>1</v>
      </c>
      <c r="AM137" s="6">
        <f t="shared" si="136"/>
        <v>1</v>
      </c>
      <c r="AN137" s="6">
        <f t="shared" si="136"/>
        <v>1</v>
      </c>
      <c r="AO137" s="6">
        <f t="shared" si="136"/>
        <v>1</v>
      </c>
      <c r="AP137" s="6">
        <f t="shared" si="136"/>
        <v>1</v>
      </c>
      <c r="AQ137" s="6">
        <f t="shared" si="136"/>
        <v>1</v>
      </c>
      <c r="AR137" s="6">
        <f t="shared" si="136"/>
        <v>1</v>
      </c>
      <c r="AS137" s="6">
        <f t="shared" si="136"/>
        <v>1</v>
      </c>
      <c r="AT137" s="6">
        <f t="shared" si="136"/>
        <v>1</v>
      </c>
      <c r="AU137" s="6">
        <f t="shared" si="136"/>
        <v>1</v>
      </c>
      <c r="AV137" s="6">
        <f t="shared" si="136"/>
        <v>1</v>
      </c>
      <c r="AW137" s="6">
        <f t="shared" si="136"/>
        <v>1</v>
      </c>
      <c r="AX137" s="6">
        <f t="shared" si="136"/>
        <v>1</v>
      </c>
      <c r="AY137" s="6">
        <f t="shared" ref="AY137:BO137" si="137">AX137</f>
        <v>1</v>
      </c>
      <c r="AZ137" s="6">
        <f t="shared" si="137"/>
        <v>1</v>
      </c>
      <c r="BA137" s="6">
        <f t="shared" si="137"/>
        <v>1</v>
      </c>
      <c r="BB137" s="6">
        <f t="shared" si="137"/>
        <v>1</v>
      </c>
      <c r="BC137" s="6">
        <f t="shared" si="137"/>
        <v>1</v>
      </c>
      <c r="BD137" s="6">
        <f t="shared" si="137"/>
        <v>1</v>
      </c>
      <c r="BE137" s="6">
        <f t="shared" si="137"/>
        <v>1</v>
      </c>
      <c r="BF137" s="6">
        <f t="shared" si="137"/>
        <v>1</v>
      </c>
      <c r="BG137" s="6">
        <f t="shared" si="137"/>
        <v>1</v>
      </c>
      <c r="BH137" s="6">
        <f t="shared" si="137"/>
        <v>1</v>
      </c>
      <c r="BI137" s="6">
        <f t="shared" si="137"/>
        <v>1</v>
      </c>
      <c r="BJ137" s="6">
        <f t="shared" si="137"/>
        <v>1</v>
      </c>
      <c r="BK137" s="6">
        <f t="shared" si="137"/>
        <v>1</v>
      </c>
      <c r="BL137" s="6">
        <f t="shared" si="137"/>
        <v>1</v>
      </c>
      <c r="BM137" s="6">
        <f t="shared" si="137"/>
        <v>1</v>
      </c>
      <c r="BN137" s="6">
        <f t="shared" si="137"/>
        <v>1</v>
      </c>
      <c r="BO137" s="6">
        <f t="shared" si="137"/>
        <v>1</v>
      </c>
    </row>
    <row r="138" spans="18:69" x14ac:dyDescent="0.35">
      <c r="R138" s="6">
        <v>1</v>
      </c>
      <c r="S138" s="6">
        <v>2</v>
      </c>
      <c r="T138" s="6">
        <v>3</v>
      </c>
      <c r="U138" s="6">
        <v>4</v>
      </c>
      <c r="V138" s="6">
        <v>5</v>
      </c>
      <c r="W138" s="6">
        <v>6</v>
      </c>
      <c r="X138" s="6">
        <v>7</v>
      </c>
      <c r="Y138" s="6">
        <v>8</v>
      </c>
      <c r="Z138" s="6">
        <v>9</v>
      </c>
      <c r="AA138" s="6">
        <v>10</v>
      </c>
      <c r="AB138" s="6">
        <v>11</v>
      </c>
      <c r="AC138" s="6">
        <v>12</v>
      </c>
      <c r="AD138" s="6">
        <v>13</v>
      </c>
      <c r="AE138" s="6">
        <v>14</v>
      </c>
      <c r="AF138" s="6">
        <v>15</v>
      </c>
      <c r="AG138" s="6">
        <v>16</v>
      </c>
      <c r="AH138" s="6">
        <v>17</v>
      </c>
      <c r="AI138" s="6">
        <v>18</v>
      </c>
      <c r="AJ138" s="6">
        <v>19</v>
      </c>
      <c r="AK138" s="6">
        <v>20</v>
      </c>
      <c r="AL138" s="6">
        <v>21</v>
      </c>
      <c r="AM138" s="6">
        <v>22</v>
      </c>
      <c r="AN138" s="6">
        <v>23</v>
      </c>
      <c r="AO138" s="6">
        <v>24</v>
      </c>
      <c r="AP138" s="6">
        <v>25</v>
      </c>
      <c r="AQ138" s="6">
        <v>26</v>
      </c>
      <c r="AR138" s="6">
        <v>27</v>
      </c>
      <c r="AS138" s="6">
        <v>28</v>
      </c>
      <c r="AT138" s="6">
        <v>29</v>
      </c>
      <c r="AU138" s="6">
        <v>30</v>
      </c>
      <c r="AV138" s="6">
        <v>31</v>
      </c>
      <c r="AW138" s="6">
        <v>32</v>
      </c>
      <c r="AX138" s="6">
        <v>33</v>
      </c>
      <c r="AY138" s="6">
        <v>34</v>
      </c>
      <c r="AZ138" s="6">
        <v>35</v>
      </c>
      <c r="BA138" s="6">
        <v>36</v>
      </c>
      <c r="BB138" s="6">
        <v>37</v>
      </c>
      <c r="BC138" s="6">
        <v>38</v>
      </c>
      <c r="BD138" s="6">
        <v>39</v>
      </c>
      <c r="BE138" s="6">
        <v>40</v>
      </c>
      <c r="BF138" s="6">
        <v>41</v>
      </c>
      <c r="BG138" s="6">
        <v>42</v>
      </c>
      <c r="BH138" s="6">
        <v>43</v>
      </c>
      <c r="BI138" s="6">
        <v>44</v>
      </c>
      <c r="BJ138" s="6">
        <v>45</v>
      </c>
      <c r="BK138" s="6">
        <v>46</v>
      </c>
      <c r="BL138" s="6">
        <v>47</v>
      </c>
      <c r="BM138" s="6">
        <v>48</v>
      </c>
      <c r="BN138" s="6">
        <v>49</v>
      </c>
      <c r="BO138" s="6">
        <v>50</v>
      </c>
    </row>
    <row r="139" spans="18:69" x14ac:dyDescent="0.35">
      <c r="R139" s="6">
        <f t="shared" ref="R139:AW139" si="138">R137-R138</f>
        <v>0</v>
      </c>
      <c r="S139" s="6">
        <f t="shared" si="138"/>
        <v>-1</v>
      </c>
      <c r="T139" s="6">
        <f t="shared" si="138"/>
        <v>-2</v>
      </c>
      <c r="U139" s="6">
        <f t="shared" si="138"/>
        <v>-3</v>
      </c>
      <c r="V139" s="6">
        <f t="shared" si="138"/>
        <v>-4</v>
      </c>
      <c r="W139" s="6">
        <f t="shared" si="138"/>
        <v>-5</v>
      </c>
      <c r="X139" s="6">
        <f t="shared" si="138"/>
        <v>-6</v>
      </c>
      <c r="Y139" s="6">
        <f t="shared" si="138"/>
        <v>-7</v>
      </c>
      <c r="Z139" s="6">
        <f t="shared" si="138"/>
        <v>-8</v>
      </c>
      <c r="AA139" s="6">
        <f t="shared" si="138"/>
        <v>-9</v>
      </c>
      <c r="AB139" s="6">
        <f t="shared" si="138"/>
        <v>-10</v>
      </c>
      <c r="AC139" s="6">
        <f t="shared" si="138"/>
        <v>-11</v>
      </c>
      <c r="AD139" s="6">
        <f t="shared" si="138"/>
        <v>-12</v>
      </c>
      <c r="AE139" s="6">
        <f t="shared" si="138"/>
        <v>-13</v>
      </c>
      <c r="AF139" s="6">
        <f t="shared" si="138"/>
        <v>-14</v>
      </c>
      <c r="AG139" s="6">
        <f t="shared" si="138"/>
        <v>-15</v>
      </c>
      <c r="AH139" s="6">
        <f t="shared" si="138"/>
        <v>-16</v>
      </c>
      <c r="AI139" s="6">
        <f t="shared" si="138"/>
        <v>-17</v>
      </c>
      <c r="AJ139" s="6">
        <f t="shared" si="138"/>
        <v>-18</v>
      </c>
      <c r="AK139" s="6">
        <f t="shared" si="138"/>
        <v>-19</v>
      </c>
      <c r="AL139" s="6">
        <f t="shared" si="138"/>
        <v>-20</v>
      </c>
      <c r="AM139" s="6">
        <f t="shared" si="138"/>
        <v>-21</v>
      </c>
      <c r="AN139" s="6">
        <f t="shared" si="138"/>
        <v>-22</v>
      </c>
      <c r="AO139" s="6">
        <f t="shared" si="138"/>
        <v>-23</v>
      </c>
      <c r="AP139" s="6">
        <f t="shared" si="138"/>
        <v>-24</v>
      </c>
      <c r="AQ139" s="6">
        <f t="shared" si="138"/>
        <v>-25</v>
      </c>
      <c r="AR139" s="6">
        <f t="shared" si="138"/>
        <v>-26</v>
      </c>
      <c r="AS139" s="6">
        <f t="shared" si="138"/>
        <v>-27</v>
      </c>
      <c r="AT139" s="6">
        <f t="shared" si="138"/>
        <v>-28</v>
      </c>
      <c r="AU139" s="6">
        <f t="shared" si="138"/>
        <v>-29</v>
      </c>
      <c r="AV139" s="6">
        <f t="shared" si="138"/>
        <v>-30</v>
      </c>
      <c r="AW139" s="6">
        <f t="shared" si="138"/>
        <v>-31</v>
      </c>
      <c r="AX139" s="6">
        <f t="shared" ref="AX139:BO139" si="139">AX137-AX138</f>
        <v>-32</v>
      </c>
      <c r="AY139" s="6">
        <f t="shared" si="139"/>
        <v>-33</v>
      </c>
      <c r="AZ139" s="6">
        <f t="shared" si="139"/>
        <v>-34</v>
      </c>
      <c r="BA139" s="6">
        <f t="shared" si="139"/>
        <v>-35</v>
      </c>
      <c r="BB139" s="6">
        <f t="shared" si="139"/>
        <v>-36</v>
      </c>
      <c r="BC139" s="6">
        <f t="shared" si="139"/>
        <v>-37</v>
      </c>
      <c r="BD139" s="6">
        <f t="shared" si="139"/>
        <v>-38</v>
      </c>
      <c r="BE139" s="6">
        <f t="shared" si="139"/>
        <v>-39</v>
      </c>
      <c r="BF139" s="6">
        <f t="shared" si="139"/>
        <v>-40</v>
      </c>
      <c r="BG139" s="6">
        <f t="shared" si="139"/>
        <v>-41</v>
      </c>
      <c r="BH139" s="6">
        <f t="shared" si="139"/>
        <v>-42</v>
      </c>
      <c r="BI139" s="6">
        <f t="shared" si="139"/>
        <v>-43</v>
      </c>
      <c r="BJ139" s="6">
        <f t="shared" si="139"/>
        <v>-44</v>
      </c>
      <c r="BK139" s="6">
        <f t="shared" si="139"/>
        <v>-45</v>
      </c>
      <c r="BL139" s="6">
        <f t="shared" si="139"/>
        <v>-46</v>
      </c>
      <c r="BM139" s="6">
        <f t="shared" si="139"/>
        <v>-47</v>
      </c>
      <c r="BN139" s="6">
        <f t="shared" si="139"/>
        <v>-48</v>
      </c>
      <c r="BO139" s="6">
        <f t="shared" si="139"/>
        <v>-49</v>
      </c>
      <c r="BQ139" s="6" t="s">
        <v>21</v>
      </c>
    </row>
    <row r="140" spans="18:69" x14ac:dyDescent="0.35">
      <c r="R140" s="6">
        <f>IF(R139&gt;=0,COUNT($R139)+BP136,"")</f>
        <v>47</v>
      </c>
      <c r="S140" s="6" t="str">
        <f>IF(S139&gt;=0,COUNT($R139:S139)+$BP136,"")</f>
        <v/>
      </c>
      <c r="T140" s="6" t="str">
        <f>IF(T139&gt;=0,COUNT($R139:T139)+$BP136,"")</f>
        <v/>
      </c>
      <c r="U140" s="6" t="str">
        <f>IF(U139&gt;=0,COUNT($R139:U139)+$BP136,"")</f>
        <v/>
      </c>
      <c r="V140" s="6" t="str">
        <f>IF(V139&gt;=0,COUNT($R139:V139)+$BP136,"")</f>
        <v/>
      </c>
      <c r="W140" s="6" t="str">
        <f>IF(W139&gt;=0,COUNT($R139:W139)+$BP136,"")</f>
        <v/>
      </c>
      <c r="X140" s="6" t="str">
        <f>IF(X139&gt;=0,COUNT($R139:X139)+$BP136,"")</f>
        <v/>
      </c>
      <c r="Y140" s="6" t="str">
        <f>IF(Y139&gt;=0,COUNT($R139:Y139)+$BP136,"")</f>
        <v/>
      </c>
      <c r="Z140" s="6" t="str">
        <f>IF(Z139&gt;=0,COUNT($R139:Z139)+$BP136,"")</f>
        <v/>
      </c>
      <c r="AA140" s="6" t="str">
        <f>IF(AA139&gt;=0,COUNT($R139:AA139)+$BP136,"")</f>
        <v/>
      </c>
      <c r="AB140" s="6" t="str">
        <f>IF(AB139&gt;=0,COUNT($R139:AB139)+$BP136,"")</f>
        <v/>
      </c>
      <c r="AC140" s="6" t="str">
        <f>IF(AC139&gt;=0,COUNT($R139:AC139)+$BP136,"")</f>
        <v/>
      </c>
      <c r="AD140" s="6" t="str">
        <f>IF(AD139&gt;=0,COUNT($R139:AD139)+$BP136,"")</f>
        <v/>
      </c>
      <c r="AE140" s="6" t="str">
        <f>IF(AE139&gt;=0,COUNT($R139:AE139)+$BP136,"")</f>
        <v/>
      </c>
      <c r="AF140" s="6" t="str">
        <f>IF(AF139&gt;=0,COUNT($R139:AF139)+$BP136,"")</f>
        <v/>
      </c>
      <c r="AG140" s="6" t="str">
        <f>IF(AG139&gt;=0,COUNT($R139:AG139)+$BP136,"")</f>
        <v/>
      </c>
      <c r="AH140" s="6" t="str">
        <f>IF(AH139&gt;=0,COUNT($R139:AH139)+$BP136,"")</f>
        <v/>
      </c>
      <c r="AI140" s="6" t="str">
        <f>IF(AI139&gt;=0,COUNT($R139:AI139)+$BP136,"")</f>
        <v/>
      </c>
      <c r="AJ140" s="6" t="str">
        <f>IF(AJ139&gt;=0,COUNT($R139:AJ139)+$BP136,"")</f>
        <v/>
      </c>
      <c r="AK140" s="6" t="str">
        <f>IF(AK139&gt;=0,COUNT($R139:AK139)+$BP136,"")</f>
        <v/>
      </c>
      <c r="AL140" s="6" t="str">
        <f>IF(AL139&gt;=0,COUNT($R139:AL139)+$BP136,"")</f>
        <v/>
      </c>
      <c r="AM140" s="6" t="str">
        <f>IF(AM139&gt;=0,COUNT($R139:AM139)+$BP136,"")</f>
        <v/>
      </c>
      <c r="AN140" s="6" t="str">
        <f>IF(AN139&gt;=0,COUNT($R139:AN139)+$BP136,"")</f>
        <v/>
      </c>
      <c r="AO140" s="6" t="str">
        <f>IF(AO139&gt;=0,COUNT($R139:AO139)+$BP136,"")</f>
        <v/>
      </c>
      <c r="AP140" s="6" t="str">
        <f>IF(AP139&gt;=0,COUNT($R139:AP139)+$BP136,"")</f>
        <v/>
      </c>
      <c r="AQ140" s="6" t="str">
        <f>IF(AQ139&gt;=0,COUNT($R139:AQ139)+$BP136,"")</f>
        <v/>
      </c>
      <c r="AR140" s="6" t="str">
        <f>IF(AR139&gt;=0,COUNT($R139:AR139)+$BP136,"")</f>
        <v/>
      </c>
      <c r="AS140" s="6" t="str">
        <f>IF(AS139&gt;=0,COUNT($R139:AS139)+$BP136,"")</f>
        <v/>
      </c>
      <c r="AT140" s="6" t="str">
        <f>IF(AT139&gt;=0,COUNT($R139:AT139)+$BP136,"")</f>
        <v/>
      </c>
      <c r="AU140" s="6" t="str">
        <f>IF(AU139&gt;=0,COUNT($R139:AU139)+$BP136,"")</f>
        <v/>
      </c>
      <c r="AV140" s="6" t="str">
        <f>IF(AV139&gt;=0,COUNT($R139:AV139)+$BP136,"")</f>
        <v/>
      </c>
      <c r="AW140" s="6" t="str">
        <f>IF(AW139&gt;=0,COUNT($R139:AW139)+$BP136,"")</f>
        <v/>
      </c>
      <c r="AX140" s="6" t="str">
        <f>IF(AX139&gt;=0,COUNT($R139:AX139)+$BP136,"")</f>
        <v/>
      </c>
      <c r="AY140" s="6" t="str">
        <f>IF(AY139&gt;=0,COUNT($R139:AY139)+$BP136,"")</f>
        <v/>
      </c>
      <c r="AZ140" s="6" t="str">
        <f>IF(AZ139&gt;=0,COUNT($R139:AZ139)+$BP136,"")</f>
        <v/>
      </c>
      <c r="BA140" s="6" t="str">
        <f>IF(BA139&gt;=0,COUNT($R139:BA139)+$BP136,"")</f>
        <v/>
      </c>
      <c r="BB140" s="6" t="str">
        <f>IF(BB139&gt;=0,COUNT($R139:BB139)+$BP136,"")</f>
        <v/>
      </c>
      <c r="BC140" s="6" t="str">
        <f>IF(BC139&gt;=0,COUNT($R139:BC139)+$BP136,"")</f>
        <v/>
      </c>
      <c r="BD140" s="6" t="str">
        <f>IF(BD139&gt;=0,COUNT($R139:BD139)+$BP136,"")</f>
        <v/>
      </c>
      <c r="BE140" s="6" t="str">
        <f>IF(BE139&gt;=0,COUNT($R139:BE139)+$BP136,"")</f>
        <v/>
      </c>
      <c r="BF140" s="6" t="str">
        <f>IF(BF139&gt;=0,COUNT($R139:BF139)+$BP136,"")</f>
        <v/>
      </c>
      <c r="BG140" s="6" t="str">
        <f>IF(BG139&gt;=0,COUNT($R139:BG139)+$BP136,"")</f>
        <v/>
      </c>
      <c r="BH140" s="6" t="str">
        <f>IF(BH139&gt;=0,COUNT($R139:BH139)+$BP136,"")</f>
        <v/>
      </c>
      <c r="BI140" s="6" t="str">
        <f>IF(BI139&gt;=0,COUNT($R139:BI139)+$BP136,"")</f>
        <v/>
      </c>
      <c r="BJ140" s="6" t="str">
        <f>IF(BJ139&gt;=0,COUNT($R139:BJ139)+$BP136,"")</f>
        <v/>
      </c>
      <c r="BK140" s="6" t="str">
        <f>IF(BK139&gt;=0,COUNT($R139:BK139)+$BP136,"")</f>
        <v/>
      </c>
      <c r="BL140" s="6" t="str">
        <f>IF(BL139&gt;=0,COUNT($R139:BL139)+$BP136,"")</f>
        <v/>
      </c>
      <c r="BM140" s="6" t="str">
        <f>IF(BM139&gt;=0,COUNT($R139:BM139)+$BP136,"")</f>
        <v/>
      </c>
      <c r="BN140" s="6" t="str">
        <f>IF(BN139&gt;=0,COUNT($R139:BN139)+$BP136,"")</f>
        <v/>
      </c>
      <c r="BO140" s="6" t="str">
        <f>IF(BO139&gt;=0,COUNT($R139:BO139)+$BP136,"")</f>
        <v/>
      </c>
      <c r="BP140" s="6">
        <f>COUNT(R140:BO140)+BP136</f>
        <v>47</v>
      </c>
      <c r="BQ140" s="276" t="str">
        <f>R140&amp;BQ139&amp;S140&amp;BQ139&amp;T140&amp;BQ139&amp;U140&amp;BQ139&amp;V140&amp;BQ139&amp;W140&amp;BQ139&amp;X140&amp;BQ139&amp;Y140&amp;BQ139&amp;Z140&amp;BQ139&amp;AA140&amp;BQ139&amp;AB140&amp;BQ139&amp;AC140&amp;BQ139&amp;AD140&amp;BQ139&amp;AE140&amp;BQ139&amp;AF140&amp;BQ139&amp;AG140&amp;BQ139&amp;AH140&amp;BQ139&amp;AI140&amp;BQ139&amp;AJ140&amp;BQ139&amp;AK140&amp;BQ139&amp;AL140&amp;BQ139&amp;AM140&amp;BQ139&amp;AN140&amp;BQ139&amp;AO140&amp;BQ139&amp;AP140&amp;BQ139&amp;AQ140&amp;BQ139&amp;AR140&amp;BQ139&amp;AS140&amp;BQ139&amp;AT140&amp;BQ139&amp;AU140&amp;BQ139&amp;AV140&amp;BQ139&amp;AW140&amp;BQ139&amp;AX140&amp;BQ139&amp;AY140&amp;BQ139&amp;AZ140&amp;BQ139&amp;BA140&amp;BQ139&amp;BB140&amp;BQ139&amp;BC140&amp;BQ139&amp;BD140&amp;BQ139&amp;BE140&amp;BQ139&amp;BF140&amp;BQ139&amp;BG140&amp;BQ139&amp;BH140&amp;BQ139&amp;BI140&amp;BQ139&amp;BJ140&amp;BQ139&amp;BK140&amp;BQ139&amp;BL140&amp;BQ139&amp;BM140&amp;BQ139&amp;BN140&amp;BQ139&amp;BO140</f>
        <v xml:space="preserve">47                                                                                                  </v>
      </c>
    </row>
    <row r="141" spans="18:69" x14ac:dyDescent="0.35">
      <c r="R141" s="275">
        <f>IF('Print-TOS'!AU16="W",'Encode Data'!J22,IF('Print-TOS'!AU16="X",'Encode Data'!I25,'Encode Data'!I16))</f>
        <v>4</v>
      </c>
      <c r="S141" s="6">
        <f t="shared" ref="S141:AX141" si="140">R141</f>
        <v>4</v>
      </c>
      <c r="T141" s="6">
        <f t="shared" si="140"/>
        <v>4</v>
      </c>
      <c r="U141" s="6">
        <f t="shared" si="140"/>
        <v>4</v>
      </c>
      <c r="V141" s="6">
        <f t="shared" si="140"/>
        <v>4</v>
      </c>
      <c r="W141" s="6">
        <f t="shared" si="140"/>
        <v>4</v>
      </c>
      <c r="X141" s="6">
        <f t="shared" si="140"/>
        <v>4</v>
      </c>
      <c r="Y141" s="6">
        <f t="shared" si="140"/>
        <v>4</v>
      </c>
      <c r="Z141" s="6">
        <f t="shared" si="140"/>
        <v>4</v>
      </c>
      <c r="AA141" s="6">
        <f t="shared" si="140"/>
        <v>4</v>
      </c>
      <c r="AB141" s="6">
        <f t="shared" si="140"/>
        <v>4</v>
      </c>
      <c r="AC141" s="6">
        <f t="shared" si="140"/>
        <v>4</v>
      </c>
      <c r="AD141" s="6">
        <f t="shared" si="140"/>
        <v>4</v>
      </c>
      <c r="AE141" s="6">
        <f t="shared" si="140"/>
        <v>4</v>
      </c>
      <c r="AF141" s="6">
        <f t="shared" si="140"/>
        <v>4</v>
      </c>
      <c r="AG141" s="6">
        <f t="shared" si="140"/>
        <v>4</v>
      </c>
      <c r="AH141" s="6">
        <f t="shared" si="140"/>
        <v>4</v>
      </c>
      <c r="AI141" s="6">
        <f t="shared" si="140"/>
        <v>4</v>
      </c>
      <c r="AJ141" s="6">
        <f t="shared" si="140"/>
        <v>4</v>
      </c>
      <c r="AK141" s="6">
        <f t="shared" si="140"/>
        <v>4</v>
      </c>
      <c r="AL141" s="6">
        <f t="shared" si="140"/>
        <v>4</v>
      </c>
      <c r="AM141" s="6">
        <f t="shared" si="140"/>
        <v>4</v>
      </c>
      <c r="AN141" s="6">
        <f t="shared" si="140"/>
        <v>4</v>
      </c>
      <c r="AO141" s="6">
        <f t="shared" si="140"/>
        <v>4</v>
      </c>
      <c r="AP141" s="6">
        <f t="shared" si="140"/>
        <v>4</v>
      </c>
      <c r="AQ141" s="6">
        <f t="shared" si="140"/>
        <v>4</v>
      </c>
      <c r="AR141" s="6">
        <f t="shared" si="140"/>
        <v>4</v>
      </c>
      <c r="AS141" s="6">
        <f t="shared" si="140"/>
        <v>4</v>
      </c>
      <c r="AT141" s="6">
        <f t="shared" si="140"/>
        <v>4</v>
      </c>
      <c r="AU141" s="6">
        <f t="shared" si="140"/>
        <v>4</v>
      </c>
      <c r="AV141" s="6">
        <f t="shared" si="140"/>
        <v>4</v>
      </c>
      <c r="AW141" s="6">
        <f t="shared" si="140"/>
        <v>4</v>
      </c>
      <c r="AX141" s="6">
        <f t="shared" si="140"/>
        <v>4</v>
      </c>
      <c r="AY141" s="6">
        <f t="shared" ref="AY141:BO141" si="141">AX141</f>
        <v>4</v>
      </c>
      <c r="AZ141" s="6">
        <f t="shared" si="141"/>
        <v>4</v>
      </c>
      <c r="BA141" s="6">
        <f t="shared" si="141"/>
        <v>4</v>
      </c>
      <c r="BB141" s="6">
        <f t="shared" si="141"/>
        <v>4</v>
      </c>
      <c r="BC141" s="6">
        <f t="shared" si="141"/>
        <v>4</v>
      </c>
      <c r="BD141" s="6">
        <f t="shared" si="141"/>
        <v>4</v>
      </c>
      <c r="BE141" s="6">
        <f t="shared" si="141"/>
        <v>4</v>
      </c>
      <c r="BF141" s="6">
        <f t="shared" si="141"/>
        <v>4</v>
      </c>
      <c r="BG141" s="6">
        <f t="shared" si="141"/>
        <v>4</v>
      </c>
      <c r="BH141" s="6">
        <f t="shared" si="141"/>
        <v>4</v>
      </c>
      <c r="BI141" s="6">
        <f t="shared" si="141"/>
        <v>4</v>
      </c>
      <c r="BJ141" s="6">
        <f t="shared" si="141"/>
        <v>4</v>
      </c>
      <c r="BK141" s="6">
        <f t="shared" si="141"/>
        <v>4</v>
      </c>
      <c r="BL141" s="6">
        <f t="shared" si="141"/>
        <v>4</v>
      </c>
      <c r="BM141" s="6">
        <f t="shared" si="141"/>
        <v>4</v>
      </c>
      <c r="BN141" s="6">
        <f t="shared" si="141"/>
        <v>4</v>
      </c>
      <c r="BO141" s="6">
        <f t="shared" si="141"/>
        <v>4</v>
      </c>
    </row>
    <row r="142" spans="18:69" x14ac:dyDescent="0.35">
      <c r="R142" s="6">
        <v>1</v>
      </c>
      <c r="S142" s="6">
        <v>2</v>
      </c>
      <c r="T142" s="6">
        <v>3</v>
      </c>
      <c r="U142" s="6">
        <v>4</v>
      </c>
      <c r="V142" s="6">
        <v>5</v>
      </c>
      <c r="W142" s="6">
        <v>6</v>
      </c>
      <c r="X142" s="6">
        <v>7</v>
      </c>
      <c r="Y142" s="6">
        <v>8</v>
      </c>
      <c r="Z142" s="6">
        <v>9</v>
      </c>
      <c r="AA142" s="6">
        <v>10</v>
      </c>
      <c r="AB142" s="6">
        <v>11</v>
      </c>
      <c r="AC142" s="6">
        <v>12</v>
      </c>
      <c r="AD142" s="6">
        <v>13</v>
      </c>
      <c r="AE142" s="6">
        <v>14</v>
      </c>
      <c r="AF142" s="6">
        <v>15</v>
      </c>
      <c r="AG142" s="6">
        <v>16</v>
      </c>
      <c r="AH142" s="6">
        <v>17</v>
      </c>
      <c r="AI142" s="6">
        <v>18</v>
      </c>
      <c r="AJ142" s="6">
        <v>19</v>
      </c>
      <c r="AK142" s="6">
        <v>20</v>
      </c>
      <c r="AL142" s="6">
        <v>21</v>
      </c>
      <c r="AM142" s="6">
        <v>22</v>
      </c>
      <c r="AN142" s="6">
        <v>23</v>
      </c>
      <c r="AO142" s="6">
        <v>24</v>
      </c>
      <c r="AP142" s="6">
        <v>25</v>
      </c>
      <c r="AQ142" s="6">
        <v>26</v>
      </c>
      <c r="AR142" s="6">
        <v>27</v>
      </c>
      <c r="AS142" s="6">
        <v>28</v>
      </c>
      <c r="AT142" s="6">
        <v>29</v>
      </c>
      <c r="AU142" s="6">
        <v>30</v>
      </c>
      <c r="AV142" s="6">
        <v>31</v>
      </c>
      <c r="AW142" s="6">
        <v>32</v>
      </c>
      <c r="AX142" s="6">
        <v>33</v>
      </c>
      <c r="AY142" s="6">
        <v>34</v>
      </c>
      <c r="AZ142" s="6">
        <v>35</v>
      </c>
      <c r="BA142" s="6">
        <v>36</v>
      </c>
      <c r="BB142" s="6">
        <v>37</v>
      </c>
      <c r="BC142" s="6">
        <v>38</v>
      </c>
      <c r="BD142" s="6">
        <v>39</v>
      </c>
      <c r="BE142" s="6">
        <v>40</v>
      </c>
      <c r="BF142" s="6">
        <v>41</v>
      </c>
      <c r="BG142" s="6">
        <v>42</v>
      </c>
      <c r="BH142" s="6">
        <v>43</v>
      </c>
      <c r="BI142" s="6">
        <v>44</v>
      </c>
      <c r="BJ142" s="6">
        <v>45</v>
      </c>
      <c r="BK142" s="6">
        <v>46</v>
      </c>
      <c r="BL142" s="6">
        <v>47</v>
      </c>
      <c r="BM142" s="6">
        <v>48</v>
      </c>
      <c r="BN142" s="6">
        <v>49</v>
      </c>
      <c r="BO142" s="6">
        <v>50</v>
      </c>
    </row>
    <row r="143" spans="18:69" x14ac:dyDescent="0.35">
      <c r="R143" s="6">
        <f t="shared" ref="R143:AW143" si="142">R141-R142</f>
        <v>3</v>
      </c>
      <c r="S143" s="6">
        <f t="shared" si="142"/>
        <v>2</v>
      </c>
      <c r="T143" s="6">
        <f t="shared" si="142"/>
        <v>1</v>
      </c>
      <c r="U143" s="6">
        <f t="shared" si="142"/>
        <v>0</v>
      </c>
      <c r="V143" s="6">
        <f t="shared" si="142"/>
        <v>-1</v>
      </c>
      <c r="W143" s="6">
        <f t="shared" si="142"/>
        <v>-2</v>
      </c>
      <c r="X143" s="6">
        <f t="shared" si="142"/>
        <v>-3</v>
      </c>
      <c r="Y143" s="6">
        <f t="shared" si="142"/>
        <v>-4</v>
      </c>
      <c r="Z143" s="6">
        <f t="shared" si="142"/>
        <v>-5</v>
      </c>
      <c r="AA143" s="6">
        <f t="shared" si="142"/>
        <v>-6</v>
      </c>
      <c r="AB143" s="6">
        <f t="shared" si="142"/>
        <v>-7</v>
      </c>
      <c r="AC143" s="6">
        <f t="shared" si="142"/>
        <v>-8</v>
      </c>
      <c r="AD143" s="6">
        <f t="shared" si="142"/>
        <v>-9</v>
      </c>
      <c r="AE143" s="6">
        <f t="shared" si="142"/>
        <v>-10</v>
      </c>
      <c r="AF143" s="6">
        <f t="shared" si="142"/>
        <v>-11</v>
      </c>
      <c r="AG143" s="6">
        <f t="shared" si="142"/>
        <v>-12</v>
      </c>
      <c r="AH143" s="6">
        <f t="shared" si="142"/>
        <v>-13</v>
      </c>
      <c r="AI143" s="6">
        <f t="shared" si="142"/>
        <v>-14</v>
      </c>
      <c r="AJ143" s="6">
        <f t="shared" si="142"/>
        <v>-15</v>
      </c>
      <c r="AK143" s="6">
        <f t="shared" si="142"/>
        <v>-16</v>
      </c>
      <c r="AL143" s="6">
        <f t="shared" si="142"/>
        <v>-17</v>
      </c>
      <c r="AM143" s="6">
        <f t="shared" si="142"/>
        <v>-18</v>
      </c>
      <c r="AN143" s="6">
        <f t="shared" si="142"/>
        <v>-19</v>
      </c>
      <c r="AO143" s="6">
        <f t="shared" si="142"/>
        <v>-20</v>
      </c>
      <c r="AP143" s="6">
        <f t="shared" si="142"/>
        <v>-21</v>
      </c>
      <c r="AQ143" s="6">
        <f t="shared" si="142"/>
        <v>-22</v>
      </c>
      <c r="AR143" s="6">
        <f t="shared" si="142"/>
        <v>-23</v>
      </c>
      <c r="AS143" s="6">
        <f t="shared" si="142"/>
        <v>-24</v>
      </c>
      <c r="AT143" s="6">
        <f t="shared" si="142"/>
        <v>-25</v>
      </c>
      <c r="AU143" s="6">
        <f t="shared" si="142"/>
        <v>-26</v>
      </c>
      <c r="AV143" s="6">
        <f t="shared" si="142"/>
        <v>-27</v>
      </c>
      <c r="AW143" s="6">
        <f t="shared" si="142"/>
        <v>-28</v>
      </c>
      <c r="AX143" s="6">
        <f t="shared" ref="AX143:BO143" si="143">AX141-AX142</f>
        <v>-29</v>
      </c>
      <c r="AY143" s="6">
        <f t="shared" si="143"/>
        <v>-30</v>
      </c>
      <c r="AZ143" s="6">
        <f t="shared" si="143"/>
        <v>-31</v>
      </c>
      <c r="BA143" s="6">
        <f t="shared" si="143"/>
        <v>-32</v>
      </c>
      <c r="BB143" s="6">
        <f t="shared" si="143"/>
        <v>-33</v>
      </c>
      <c r="BC143" s="6">
        <f t="shared" si="143"/>
        <v>-34</v>
      </c>
      <c r="BD143" s="6">
        <f t="shared" si="143"/>
        <v>-35</v>
      </c>
      <c r="BE143" s="6">
        <f t="shared" si="143"/>
        <v>-36</v>
      </c>
      <c r="BF143" s="6">
        <f t="shared" si="143"/>
        <v>-37</v>
      </c>
      <c r="BG143" s="6">
        <f t="shared" si="143"/>
        <v>-38</v>
      </c>
      <c r="BH143" s="6">
        <f t="shared" si="143"/>
        <v>-39</v>
      </c>
      <c r="BI143" s="6">
        <f t="shared" si="143"/>
        <v>-40</v>
      </c>
      <c r="BJ143" s="6">
        <f t="shared" si="143"/>
        <v>-41</v>
      </c>
      <c r="BK143" s="6">
        <f t="shared" si="143"/>
        <v>-42</v>
      </c>
      <c r="BL143" s="6">
        <f t="shared" si="143"/>
        <v>-43</v>
      </c>
      <c r="BM143" s="6">
        <f t="shared" si="143"/>
        <v>-44</v>
      </c>
      <c r="BN143" s="6">
        <f t="shared" si="143"/>
        <v>-45</v>
      </c>
      <c r="BO143" s="6">
        <f t="shared" si="143"/>
        <v>-46</v>
      </c>
      <c r="BQ143" s="6" t="s">
        <v>21</v>
      </c>
    </row>
    <row r="144" spans="18:69" x14ac:dyDescent="0.35">
      <c r="R144" s="6">
        <f>IF(R143&gt;=0,COUNT($R143)+BP140,"")</f>
        <v>48</v>
      </c>
      <c r="S144" s="6">
        <f>IF(S143&gt;=0,COUNT($R143:S143)+$BP140,"")</f>
        <v>49</v>
      </c>
      <c r="T144" s="6">
        <f>IF(T143&gt;=0,COUNT($R143:T143)+$BP140,"")</f>
        <v>50</v>
      </c>
      <c r="U144" s="6">
        <f>IF(U143&gt;=0,COUNT($R143:U143)+$BP140,"")</f>
        <v>51</v>
      </c>
      <c r="V144" s="6" t="str">
        <f>IF(V143&gt;=0,COUNT($R143:V143)+$BP140,"")</f>
        <v/>
      </c>
      <c r="W144" s="6" t="str">
        <f>IF(W143&gt;=0,COUNT($R143:W143)+$BP140,"")</f>
        <v/>
      </c>
      <c r="X144" s="6" t="str">
        <f>IF(X143&gt;=0,COUNT($R143:X143)+$BP140,"")</f>
        <v/>
      </c>
      <c r="Y144" s="6" t="str">
        <f>IF(Y143&gt;=0,COUNT($R143:Y143)+$BP140,"")</f>
        <v/>
      </c>
      <c r="Z144" s="6" t="str">
        <f>IF(Z143&gt;=0,COUNT($R143:Z143)+$BP140,"")</f>
        <v/>
      </c>
      <c r="AA144" s="6" t="str">
        <f>IF(AA143&gt;=0,COUNT($R143:AA143)+$BP140,"")</f>
        <v/>
      </c>
      <c r="AB144" s="6" t="str">
        <f>IF(AB143&gt;=0,COUNT($R143:AB143)+$BP140,"")</f>
        <v/>
      </c>
      <c r="AC144" s="6" t="str">
        <f>IF(AC143&gt;=0,COUNT($R143:AC143)+$BP140,"")</f>
        <v/>
      </c>
      <c r="AD144" s="6" t="str">
        <f>IF(AD143&gt;=0,COUNT($R143:AD143)+$BP140,"")</f>
        <v/>
      </c>
      <c r="AE144" s="6" t="str">
        <f>IF(AE143&gt;=0,COUNT($R143:AE143)+$BP140,"")</f>
        <v/>
      </c>
      <c r="AF144" s="6" t="str">
        <f>IF(AF143&gt;=0,COUNT($R143:AF143)+$BP140,"")</f>
        <v/>
      </c>
      <c r="AG144" s="6" t="str">
        <f>IF(AG143&gt;=0,COUNT($R143:AG143)+$BP140,"")</f>
        <v/>
      </c>
      <c r="AH144" s="6" t="str">
        <f>IF(AH143&gt;=0,COUNT($R143:AH143)+$BP140,"")</f>
        <v/>
      </c>
      <c r="AI144" s="6" t="str">
        <f>IF(AI143&gt;=0,COUNT($R143:AI143)+$BP140,"")</f>
        <v/>
      </c>
      <c r="AJ144" s="6" t="str">
        <f>IF(AJ143&gt;=0,COUNT($R143:AJ143)+$BP140,"")</f>
        <v/>
      </c>
      <c r="AK144" s="6" t="str">
        <f>IF(AK143&gt;=0,COUNT($R143:AK143)+$BP140,"")</f>
        <v/>
      </c>
      <c r="AL144" s="6" t="str">
        <f>IF(AL143&gt;=0,COUNT($R143:AL143)+$BP140,"")</f>
        <v/>
      </c>
      <c r="AM144" s="6" t="str">
        <f>IF(AM143&gt;=0,COUNT($R143:AM143)+$BP140,"")</f>
        <v/>
      </c>
      <c r="AN144" s="6" t="str">
        <f>IF(AN143&gt;=0,COUNT($R143:AN143)+$BP140,"")</f>
        <v/>
      </c>
      <c r="AO144" s="6" t="str">
        <f>IF(AO143&gt;=0,COUNT($R143:AO143)+$BP140,"")</f>
        <v/>
      </c>
      <c r="AP144" s="6" t="str">
        <f>IF(AP143&gt;=0,COUNT($R143:AP143)+$BP140,"")</f>
        <v/>
      </c>
      <c r="AQ144" s="6" t="str">
        <f>IF(AQ143&gt;=0,COUNT($R143:AQ143)+$BP140,"")</f>
        <v/>
      </c>
      <c r="AR144" s="6" t="str">
        <f>IF(AR143&gt;=0,COUNT($R143:AR143)+$BP140,"")</f>
        <v/>
      </c>
      <c r="AS144" s="6" t="str">
        <f>IF(AS143&gt;=0,COUNT($R143:AS143)+$BP140,"")</f>
        <v/>
      </c>
      <c r="AT144" s="6" t="str">
        <f>IF(AT143&gt;=0,COUNT($R143:AT143)+$BP140,"")</f>
        <v/>
      </c>
      <c r="AU144" s="6" t="str">
        <f>IF(AU143&gt;=0,COUNT($R143:AU143)+$BP140,"")</f>
        <v/>
      </c>
      <c r="AV144" s="6" t="str">
        <f>IF(AV143&gt;=0,COUNT($R143:AV143)+$BP140,"")</f>
        <v/>
      </c>
      <c r="AW144" s="6" t="str">
        <f>IF(AW143&gt;=0,COUNT($R143:AW143)+$BP140,"")</f>
        <v/>
      </c>
      <c r="AX144" s="6" t="str">
        <f>IF(AX143&gt;=0,COUNT($R143:AX143)+$BP140,"")</f>
        <v/>
      </c>
      <c r="AY144" s="6" t="str">
        <f>IF(AY143&gt;=0,COUNT($R143:AY143)+$BP140,"")</f>
        <v/>
      </c>
      <c r="AZ144" s="6" t="str">
        <f>IF(AZ143&gt;=0,COUNT($R143:AZ143)+$BP140,"")</f>
        <v/>
      </c>
      <c r="BA144" s="6" t="str">
        <f>IF(BA143&gt;=0,COUNT($R143:BA143)+$BP140,"")</f>
        <v/>
      </c>
      <c r="BB144" s="6" t="str">
        <f>IF(BB143&gt;=0,COUNT($R143:BB143)+$BP140,"")</f>
        <v/>
      </c>
      <c r="BC144" s="6" t="str">
        <f>IF(BC143&gt;=0,COUNT($R143:BC143)+$BP140,"")</f>
        <v/>
      </c>
      <c r="BD144" s="6" t="str">
        <f>IF(BD143&gt;=0,COUNT($R143:BD143)+$BP140,"")</f>
        <v/>
      </c>
      <c r="BE144" s="6" t="str">
        <f>IF(BE143&gt;=0,COUNT($R143:BE143)+$BP140,"")</f>
        <v/>
      </c>
      <c r="BF144" s="6" t="str">
        <f>IF(BF143&gt;=0,COUNT($R143:BF143)+$BP140,"")</f>
        <v/>
      </c>
      <c r="BG144" s="6" t="str">
        <f>IF(BG143&gt;=0,COUNT($R143:BG143)+$BP140,"")</f>
        <v/>
      </c>
      <c r="BH144" s="6" t="str">
        <f>IF(BH143&gt;=0,COUNT($R143:BH143)+$BP140,"")</f>
        <v/>
      </c>
      <c r="BI144" s="6" t="str">
        <f>IF(BI143&gt;=0,COUNT($R143:BI143)+$BP140,"")</f>
        <v/>
      </c>
      <c r="BJ144" s="6" t="str">
        <f>IF(BJ143&gt;=0,COUNT($R143:BJ143)+$BP140,"")</f>
        <v/>
      </c>
      <c r="BK144" s="6" t="str">
        <f>IF(BK143&gt;=0,COUNT($R143:BK143)+$BP140,"")</f>
        <v/>
      </c>
      <c r="BL144" s="6" t="str">
        <f>IF(BL143&gt;=0,COUNT($R143:BL143)+$BP140,"")</f>
        <v/>
      </c>
      <c r="BM144" s="6" t="str">
        <f>IF(BM143&gt;=0,COUNT($R143:BM143)+$BP140,"")</f>
        <v/>
      </c>
      <c r="BN144" s="6" t="str">
        <f>IF(BN143&gt;=0,COUNT($R143:BN143)+$BP140,"")</f>
        <v/>
      </c>
      <c r="BO144" s="6" t="str">
        <f>IF(BO143&gt;=0,COUNT($R143:BO143)+$BP140,"")</f>
        <v/>
      </c>
      <c r="BP144" s="6">
        <f>COUNT(R144:BO144)+BP140</f>
        <v>51</v>
      </c>
      <c r="BQ144" s="276" t="str">
        <f>R144&amp;BQ143&amp;S144&amp;BQ143&amp;T144&amp;BQ143&amp;U144&amp;BQ143&amp;V144&amp;BQ143&amp;W144&amp;BQ143&amp;X144&amp;BQ143&amp;Y144&amp;BQ143&amp;Z144&amp;BQ143&amp;AA144&amp;BQ143&amp;AB144&amp;BQ143&amp;AC144&amp;BQ143&amp;AD144&amp;BQ143&amp;AE144&amp;BQ143&amp;AF144&amp;BQ143&amp;AG144&amp;BQ143&amp;AH144&amp;BQ143&amp;AI144&amp;BQ143&amp;AJ144&amp;BQ143&amp;AK144&amp;BQ143&amp;AL144&amp;BQ143&amp;AM144&amp;BQ143&amp;AN144&amp;BQ143&amp;AO144&amp;BQ143&amp;AP144&amp;BQ143&amp;AQ144&amp;BQ143&amp;AR144&amp;BQ143&amp;AS144&amp;BQ143&amp;AT144&amp;BQ143&amp;AU144&amp;BQ143&amp;AV144&amp;BQ143&amp;AW144&amp;BQ143&amp;AX144&amp;BQ143&amp;AY144&amp;BQ143&amp;AZ144&amp;BQ143&amp;BA144&amp;BQ143&amp;BB144&amp;BQ143&amp;BC144&amp;BQ143&amp;BD144&amp;BQ143&amp;BE144&amp;BQ143&amp;BF144&amp;BQ143&amp;BG144&amp;BQ143&amp;BH144&amp;BQ143&amp;BI144&amp;BQ143&amp;BJ144&amp;BQ143&amp;BK144&amp;BQ143&amp;BL144&amp;BQ143&amp;BM144&amp;BQ143&amp;BN144&amp;BQ143&amp;BO144</f>
        <v xml:space="preserve">48  49  50  51                                                                                            </v>
      </c>
    </row>
    <row r="145" spans="18:69" x14ac:dyDescent="0.35">
      <c r="R145" s="275">
        <f>IF('Print-TOS'!AU16="W",'Encode Data'!F25,IF('Print-TOS'!AU16="X",'Encode Data'!F28,'Encode Data'!G19))</f>
        <v>1</v>
      </c>
      <c r="S145" s="6">
        <f t="shared" ref="S145:AX145" si="144">R145</f>
        <v>1</v>
      </c>
      <c r="T145" s="6">
        <f t="shared" si="144"/>
        <v>1</v>
      </c>
      <c r="U145" s="6">
        <f t="shared" si="144"/>
        <v>1</v>
      </c>
      <c r="V145" s="6">
        <f t="shared" si="144"/>
        <v>1</v>
      </c>
      <c r="W145" s="6">
        <f t="shared" si="144"/>
        <v>1</v>
      </c>
      <c r="X145" s="6">
        <f t="shared" si="144"/>
        <v>1</v>
      </c>
      <c r="Y145" s="6">
        <f t="shared" si="144"/>
        <v>1</v>
      </c>
      <c r="Z145" s="6">
        <f t="shared" si="144"/>
        <v>1</v>
      </c>
      <c r="AA145" s="6">
        <f t="shared" si="144"/>
        <v>1</v>
      </c>
      <c r="AB145" s="6">
        <f t="shared" si="144"/>
        <v>1</v>
      </c>
      <c r="AC145" s="6">
        <f t="shared" si="144"/>
        <v>1</v>
      </c>
      <c r="AD145" s="6">
        <f t="shared" si="144"/>
        <v>1</v>
      </c>
      <c r="AE145" s="6">
        <f t="shared" si="144"/>
        <v>1</v>
      </c>
      <c r="AF145" s="6">
        <f t="shared" si="144"/>
        <v>1</v>
      </c>
      <c r="AG145" s="6">
        <f t="shared" si="144"/>
        <v>1</v>
      </c>
      <c r="AH145" s="6">
        <f t="shared" si="144"/>
        <v>1</v>
      </c>
      <c r="AI145" s="6">
        <f t="shared" si="144"/>
        <v>1</v>
      </c>
      <c r="AJ145" s="6">
        <f t="shared" si="144"/>
        <v>1</v>
      </c>
      <c r="AK145" s="6">
        <f t="shared" si="144"/>
        <v>1</v>
      </c>
      <c r="AL145" s="6">
        <f t="shared" si="144"/>
        <v>1</v>
      </c>
      <c r="AM145" s="6">
        <f t="shared" si="144"/>
        <v>1</v>
      </c>
      <c r="AN145" s="6">
        <f t="shared" si="144"/>
        <v>1</v>
      </c>
      <c r="AO145" s="6">
        <f t="shared" si="144"/>
        <v>1</v>
      </c>
      <c r="AP145" s="6">
        <f t="shared" si="144"/>
        <v>1</v>
      </c>
      <c r="AQ145" s="6">
        <f t="shared" si="144"/>
        <v>1</v>
      </c>
      <c r="AR145" s="6">
        <f t="shared" si="144"/>
        <v>1</v>
      </c>
      <c r="AS145" s="6">
        <f t="shared" si="144"/>
        <v>1</v>
      </c>
      <c r="AT145" s="6">
        <f t="shared" si="144"/>
        <v>1</v>
      </c>
      <c r="AU145" s="6">
        <f t="shared" si="144"/>
        <v>1</v>
      </c>
      <c r="AV145" s="6">
        <f t="shared" si="144"/>
        <v>1</v>
      </c>
      <c r="AW145" s="6">
        <f t="shared" si="144"/>
        <v>1</v>
      </c>
      <c r="AX145" s="6">
        <f t="shared" si="144"/>
        <v>1</v>
      </c>
      <c r="AY145" s="6">
        <f t="shared" ref="AY145:BO145" si="145">AX145</f>
        <v>1</v>
      </c>
      <c r="AZ145" s="6">
        <f t="shared" si="145"/>
        <v>1</v>
      </c>
      <c r="BA145" s="6">
        <f t="shared" si="145"/>
        <v>1</v>
      </c>
      <c r="BB145" s="6">
        <f t="shared" si="145"/>
        <v>1</v>
      </c>
      <c r="BC145" s="6">
        <f t="shared" si="145"/>
        <v>1</v>
      </c>
      <c r="BD145" s="6">
        <f t="shared" si="145"/>
        <v>1</v>
      </c>
      <c r="BE145" s="6">
        <f t="shared" si="145"/>
        <v>1</v>
      </c>
      <c r="BF145" s="6">
        <f t="shared" si="145"/>
        <v>1</v>
      </c>
      <c r="BG145" s="6">
        <f t="shared" si="145"/>
        <v>1</v>
      </c>
      <c r="BH145" s="6">
        <f t="shared" si="145"/>
        <v>1</v>
      </c>
      <c r="BI145" s="6">
        <f t="shared" si="145"/>
        <v>1</v>
      </c>
      <c r="BJ145" s="6">
        <f t="shared" si="145"/>
        <v>1</v>
      </c>
      <c r="BK145" s="6">
        <f t="shared" si="145"/>
        <v>1</v>
      </c>
      <c r="BL145" s="6">
        <f t="shared" si="145"/>
        <v>1</v>
      </c>
      <c r="BM145" s="6">
        <f t="shared" si="145"/>
        <v>1</v>
      </c>
      <c r="BN145" s="6">
        <f t="shared" si="145"/>
        <v>1</v>
      </c>
      <c r="BO145" s="6">
        <f t="shared" si="145"/>
        <v>1</v>
      </c>
    </row>
    <row r="146" spans="18:69" x14ac:dyDescent="0.35">
      <c r="R146" s="6">
        <v>1</v>
      </c>
      <c r="S146" s="6">
        <v>2</v>
      </c>
      <c r="T146" s="6">
        <v>3</v>
      </c>
      <c r="U146" s="6">
        <v>4</v>
      </c>
      <c r="V146" s="6">
        <v>5</v>
      </c>
      <c r="W146" s="6">
        <v>6</v>
      </c>
      <c r="X146" s="6">
        <v>7</v>
      </c>
      <c r="Y146" s="6">
        <v>8</v>
      </c>
      <c r="Z146" s="6">
        <v>9</v>
      </c>
      <c r="AA146" s="6">
        <v>10</v>
      </c>
      <c r="AB146" s="6">
        <v>11</v>
      </c>
      <c r="AC146" s="6">
        <v>12</v>
      </c>
      <c r="AD146" s="6">
        <v>13</v>
      </c>
      <c r="AE146" s="6">
        <v>14</v>
      </c>
      <c r="AF146" s="6">
        <v>15</v>
      </c>
      <c r="AG146" s="6">
        <v>16</v>
      </c>
      <c r="AH146" s="6">
        <v>17</v>
      </c>
      <c r="AI146" s="6">
        <v>18</v>
      </c>
      <c r="AJ146" s="6">
        <v>19</v>
      </c>
      <c r="AK146" s="6">
        <v>20</v>
      </c>
      <c r="AL146" s="6">
        <v>21</v>
      </c>
      <c r="AM146" s="6">
        <v>22</v>
      </c>
      <c r="AN146" s="6">
        <v>23</v>
      </c>
      <c r="AO146" s="6">
        <v>24</v>
      </c>
      <c r="AP146" s="6">
        <v>25</v>
      </c>
      <c r="AQ146" s="6">
        <v>26</v>
      </c>
      <c r="AR146" s="6">
        <v>27</v>
      </c>
      <c r="AS146" s="6">
        <v>28</v>
      </c>
      <c r="AT146" s="6">
        <v>29</v>
      </c>
      <c r="AU146" s="6">
        <v>30</v>
      </c>
      <c r="AV146" s="6">
        <v>31</v>
      </c>
      <c r="AW146" s="6">
        <v>32</v>
      </c>
      <c r="AX146" s="6">
        <v>33</v>
      </c>
      <c r="AY146" s="6">
        <v>34</v>
      </c>
      <c r="AZ146" s="6">
        <v>35</v>
      </c>
      <c r="BA146" s="6">
        <v>36</v>
      </c>
      <c r="BB146" s="6">
        <v>37</v>
      </c>
      <c r="BC146" s="6">
        <v>38</v>
      </c>
      <c r="BD146" s="6">
        <v>39</v>
      </c>
      <c r="BE146" s="6">
        <v>40</v>
      </c>
      <c r="BF146" s="6">
        <v>41</v>
      </c>
      <c r="BG146" s="6">
        <v>42</v>
      </c>
      <c r="BH146" s="6">
        <v>43</v>
      </c>
      <c r="BI146" s="6">
        <v>44</v>
      </c>
      <c r="BJ146" s="6">
        <v>45</v>
      </c>
      <c r="BK146" s="6">
        <v>46</v>
      </c>
      <c r="BL146" s="6">
        <v>47</v>
      </c>
      <c r="BM146" s="6">
        <v>48</v>
      </c>
      <c r="BN146" s="6">
        <v>49</v>
      </c>
      <c r="BO146" s="6">
        <v>50</v>
      </c>
    </row>
    <row r="147" spans="18:69" x14ac:dyDescent="0.35">
      <c r="R147" s="6">
        <f t="shared" ref="R147:AW147" si="146">R145-R146</f>
        <v>0</v>
      </c>
      <c r="S147" s="6">
        <f t="shared" si="146"/>
        <v>-1</v>
      </c>
      <c r="T147" s="6">
        <f t="shared" si="146"/>
        <v>-2</v>
      </c>
      <c r="U147" s="6">
        <f t="shared" si="146"/>
        <v>-3</v>
      </c>
      <c r="V147" s="6">
        <f t="shared" si="146"/>
        <v>-4</v>
      </c>
      <c r="W147" s="6">
        <f t="shared" si="146"/>
        <v>-5</v>
      </c>
      <c r="X147" s="6">
        <f t="shared" si="146"/>
        <v>-6</v>
      </c>
      <c r="Y147" s="6">
        <f t="shared" si="146"/>
        <v>-7</v>
      </c>
      <c r="Z147" s="6">
        <f t="shared" si="146"/>
        <v>-8</v>
      </c>
      <c r="AA147" s="6">
        <f t="shared" si="146"/>
        <v>-9</v>
      </c>
      <c r="AB147" s="6">
        <f t="shared" si="146"/>
        <v>-10</v>
      </c>
      <c r="AC147" s="6">
        <f t="shared" si="146"/>
        <v>-11</v>
      </c>
      <c r="AD147" s="6">
        <f t="shared" si="146"/>
        <v>-12</v>
      </c>
      <c r="AE147" s="6">
        <f t="shared" si="146"/>
        <v>-13</v>
      </c>
      <c r="AF147" s="6">
        <f t="shared" si="146"/>
        <v>-14</v>
      </c>
      <c r="AG147" s="6">
        <f t="shared" si="146"/>
        <v>-15</v>
      </c>
      <c r="AH147" s="6">
        <f t="shared" si="146"/>
        <v>-16</v>
      </c>
      <c r="AI147" s="6">
        <f t="shared" si="146"/>
        <v>-17</v>
      </c>
      <c r="AJ147" s="6">
        <f t="shared" si="146"/>
        <v>-18</v>
      </c>
      <c r="AK147" s="6">
        <f t="shared" si="146"/>
        <v>-19</v>
      </c>
      <c r="AL147" s="6">
        <f t="shared" si="146"/>
        <v>-20</v>
      </c>
      <c r="AM147" s="6">
        <f t="shared" si="146"/>
        <v>-21</v>
      </c>
      <c r="AN147" s="6">
        <f t="shared" si="146"/>
        <v>-22</v>
      </c>
      <c r="AO147" s="6">
        <f t="shared" si="146"/>
        <v>-23</v>
      </c>
      <c r="AP147" s="6">
        <f t="shared" si="146"/>
        <v>-24</v>
      </c>
      <c r="AQ147" s="6">
        <f t="shared" si="146"/>
        <v>-25</v>
      </c>
      <c r="AR147" s="6">
        <f t="shared" si="146"/>
        <v>-26</v>
      </c>
      <c r="AS147" s="6">
        <f t="shared" si="146"/>
        <v>-27</v>
      </c>
      <c r="AT147" s="6">
        <f t="shared" si="146"/>
        <v>-28</v>
      </c>
      <c r="AU147" s="6">
        <f t="shared" si="146"/>
        <v>-29</v>
      </c>
      <c r="AV147" s="6">
        <f t="shared" si="146"/>
        <v>-30</v>
      </c>
      <c r="AW147" s="6">
        <f t="shared" si="146"/>
        <v>-31</v>
      </c>
      <c r="AX147" s="6">
        <f t="shared" ref="AX147:BO147" si="147">AX145-AX146</f>
        <v>-32</v>
      </c>
      <c r="AY147" s="6">
        <f t="shared" si="147"/>
        <v>-33</v>
      </c>
      <c r="AZ147" s="6">
        <f t="shared" si="147"/>
        <v>-34</v>
      </c>
      <c r="BA147" s="6">
        <f t="shared" si="147"/>
        <v>-35</v>
      </c>
      <c r="BB147" s="6">
        <f t="shared" si="147"/>
        <v>-36</v>
      </c>
      <c r="BC147" s="6">
        <f t="shared" si="147"/>
        <v>-37</v>
      </c>
      <c r="BD147" s="6">
        <f t="shared" si="147"/>
        <v>-38</v>
      </c>
      <c r="BE147" s="6">
        <f t="shared" si="147"/>
        <v>-39</v>
      </c>
      <c r="BF147" s="6">
        <f t="shared" si="147"/>
        <v>-40</v>
      </c>
      <c r="BG147" s="6">
        <f t="shared" si="147"/>
        <v>-41</v>
      </c>
      <c r="BH147" s="6">
        <f t="shared" si="147"/>
        <v>-42</v>
      </c>
      <c r="BI147" s="6">
        <f t="shared" si="147"/>
        <v>-43</v>
      </c>
      <c r="BJ147" s="6">
        <f t="shared" si="147"/>
        <v>-44</v>
      </c>
      <c r="BK147" s="6">
        <f t="shared" si="147"/>
        <v>-45</v>
      </c>
      <c r="BL147" s="6">
        <f t="shared" si="147"/>
        <v>-46</v>
      </c>
      <c r="BM147" s="6">
        <f t="shared" si="147"/>
        <v>-47</v>
      </c>
      <c r="BN147" s="6">
        <f t="shared" si="147"/>
        <v>-48</v>
      </c>
      <c r="BO147" s="6">
        <f t="shared" si="147"/>
        <v>-49</v>
      </c>
      <c r="BQ147" s="6" t="s">
        <v>21</v>
      </c>
    </row>
    <row r="148" spans="18:69" x14ac:dyDescent="0.35">
      <c r="R148" s="6">
        <f>IF(R147&gt;=0,COUNT($R147)+BP144,"")</f>
        <v>52</v>
      </c>
      <c r="S148" s="6" t="str">
        <f>IF(S147&gt;=0,COUNT($R147:S147)+$BP144,"")</f>
        <v/>
      </c>
      <c r="T148" s="6" t="str">
        <f>IF(T147&gt;=0,COUNT($R147:T147)+$BP144,"")</f>
        <v/>
      </c>
      <c r="U148" s="6" t="str">
        <f>IF(U147&gt;=0,COUNT($R147:U147)+$BP144,"")</f>
        <v/>
      </c>
      <c r="V148" s="6" t="str">
        <f>IF(V147&gt;=0,COUNT($R147:V147)+$BP144,"")</f>
        <v/>
      </c>
      <c r="W148" s="6" t="str">
        <f>IF(W147&gt;=0,COUNT($R147:W147)+$BP144,"")</f>
        <v/>
      </c>
      <c r="X148" s="6" t="str">
        <f>IF(X147&gt;=0,COUNT($R147:X147)+$BP144,"")</f>
        <v/>
      </c>
      <c r="Y148" s="6" t="str">
        <f>IF(Y147&gt;=0,COUNT($R147:Y147)+$BP144,"")</f>
        <v/>
      </c>
      <c r="Z148" s="6" t="str">
        <f>IF(Z147&gt;=0,COUNT($R147:Z147)+$BP144,"")</f>
        <v/>
      </c>
      <c r="AA148" s="6" t="str">
        <f>IF(AA147&gt;=0,COUNT($R147:AA147)+$BP144,"")</f>
        <v/>
      </c>
      <c r="AB148" s="6" t="str">
        <f>IF(AB147&gt;=0,COUNT($R147:AB147)+$BP144,"")</f>
        <v/>
      </c>
      <c r="AC148" s="6" t="str">
        <f>IF(AC147&gt;=0,COUNT($R147:AC147)+$BP144,"")</f>
        <v/>
      </c>
      <c r="AD148" s="6" t="str">
        <f>IF(AD147&gt;=0,COUNT($R147:AD147)+$BP144,"")</f>
        <v/>
      </c>
      <c r="AE148" s="6" t="str">
        <f>IF(AE147&gt;=0,COUNT($R147:AE147)+$BP144,"")</f>
        <v/>
      </c>
      <c r="AF148" s="6" t="str">
        <f>IF(AF147&gt;=0,COUNT($R147:AF147)+$BP144,"")</f>
        <v/>
      </c>
      <c r="AG148" s="6" t="str">
        <f>IF(AG147&gt;=0,COUNT($R147:AG147)+$BP144,"")</f>
        <v/>
      </c>
      <c r="AH148" s="6" t="str">
        <f>IF(AH147&gt;=0,COUNT($R147:AH147)+$BP144,"")</f>
        <v/>
      </c>
      <c r="AI148" s="6" t="str">
        <f>IF(AI147&gt;=0,COUNT($R147:AI147)+$BP144,"")</f>
        <v/>
      </c>
      <c r="AJ148" s="6" t="str">
        <f>IF(AJ147&gt;=0,COUNT($R147:AJ147)+$BP144,"")</f>
        <v/>
      </c>
      <c r="AK148" s="6" t="str">
        <f>IF(AK147&gt;=0,COUNT($R147:AK147)+$BP144,"")</f>
        <v/>
      </c>
      <c r="AL148" s="6" t="str">
        <f>IF(AL147&gt;=0,COUNT($R147:AL147)+$BP144,"")</f>
        <v/>
      </c>
      <c r="AM148" s="6" t="str">
        <f>IF(AM147&gt;=0,COUNT($R147:AM147)+$BP144,"")</f>
        <v/>
      </c>
      <c r="AN148" s="6" t="str">
        <f>IF(AN147&gt;=0,COUNT($R147:AN147)+$BP144,"")</f>
        <v/>
      </c>
      <c r="AO148" s="6" t="str">
        <f>IF(AO147&gt;=0,COUNT($R147:AO147)+$BP144,"")</f>
        <v/>
      </c>
      <c r="AP148" s="6" t="str">
        <f>IF(AP147&gt;=0,COUNT($R147:AP147)+$BP144,"")</f>
        <v/>
      </c>
      <c r="AQ148" s="6" t="str">
        <f>IF(AQ147&gt;=0,COUNT($R147:AQ147)+$BP144,"")</f>
        <v/>
      </c>
      <c r="AR148" s="6" t="str">
        <f>IF(AR147&gt;=0,COUNT($R147:AR147)+$BP144,"")</f>
        <v/>
      </c>
      <c r="AS148" s="6" t="str">
        <f>IF(AS147&gt;=0,COUNT($R147:AS147)+$BP144,"")</f>
        <v/>
      </c>
      <c r="AT148" s="6" t="str">
        <f>IF(AT147&gt;=0,COUNT($R147:AT147)+$BP144,"")</f>
        <v/>
      </c>
      <c r="AU148" s="6" t="str">
        <f>IF(AU147&gt;=0,COUNT($R147:AU147)+$BP144,"")</f>
        <v/>
      </c>
      <c r="AV148" s="6" t="str">
        <f>IF(AV147&gt;=0,COUNT($R147:AV147)+$BP144,"")</f>
        <v/>
      </c>
      <c r="AW148" s="6" t="str">
        <f>IF(AW147&gt;=0,COUNT($R147:AW147)+$BP144,"")</f>
        <v/>
      </c>
      <c r="AX148" s="6" t="str">
        <f>IF(AX147&gt;=0,COUNT($R147:AX147)+$BP144,"")</f>
        <v/>
      </c>
      <c r="AY148" s="6" t="str">
        <f>IF(AY147&gt;=0,COUNT($R147:AY147)+$BP144,"")</f>
        <v/>
      </c>
      <c r="AZ148" s="6" t="str">
        <f>IF(AZ147&gt;=0,COUNT($R147:AZ147)+$BP144,"")</f>
        <v/>
      </c>
      <c r="BA148" s="6" t="str">
        <f>IF(BA147&gt;=0,COUNT($R147:BA147)+$BP144,"")</f>
        <v/>
      </c>
      <c r="BB148" s="6" t="str">
        <f>IF(BB147&gt;=0,COUNT($R147:BB147)+$BP144,"")</f>
        <v/>
      </c>
      <c r="BC148" s="6" t="str">
        <f>IF(BC147&gt;=0,COUNT($R147:BC147)+$BP144,"")</f>
        <v/>
      </c>
      <c r="BD148" s="6" t="str">
        <f>IF(BD147&gt;=0,COUNT($R147:BD147)+$BP144,"")</f>
        <v/>
      </c>
      <c r="BE148" s="6" t="str">
        <f>IF(BE147&gt;=0,COUNT($R147:BE147)+$BP144,"")</f>
        <v/>
      </c>
      <c r="BF148" s="6" t="str">
        <f>IF(BF147&gt;=0,COUNT($R147:BF147)+$BP144,"")</f>
        <v/>
      </c>
      <c r="BG148" s="6" t="str">
        <f>IF(BG147&gt;=0,COUNT($R147:BG147)+$BP144,"")</f>
        <v/>
      </c>
      <c r="BH148" s="6" t="str">
        <f>IF(BH147&gt;=0,COUNT($R147:BH147)+$BP144,"")</f>
        <v/>
      </c>
      <c r="BI148" s="6" t="str">
        <f>IF(BI147&gt;=0,COUNT($R147:BI147)+$BP144,"")</f>
        <v/>
      </c>
      <c r="BJ148" s="6" t="str">
        <f>IF(BJ147&gt;=0,COUNT($R147:BJ147)+$BP144,"")</f>
        <v/>
      </c>
      <c r="BK148" s="6" t="str">
        <f>IF(BK147&gt;=0,COUNT($R147:BK147)+$BP144,"")</f>
        <v/>
      </c>
      <c r="BL148" s="6" t="str">
        <f>IF(BL147&gt;=0,COUNT($R147:BL147)+$BP144,"")</f>
        <v/>
      </c>
      <c r="BM148" s="6" t="str">
        <f>IF(BM147&gt;=0,COUNT($R147:BM147)+$BP144,"")</f>
        <v/>
      </c>
      <c r="BN148" s="6" t="str">
        <f>IF(BN147&gt;=0,COUNT($R147:BN147)+$BP144,"")</f>
        <v/>
      </c>
      <c r="BO148" s="6" t="str">
        <f>IF(BO147&gt;=0,COUNT($R147:BO147)+$BP144,"")</f>
        <v/>
      </c>
      <c r="BP148" s="6">
        <f>COUNT(R148:BO148)+BP144</f>
        <v>52</v>
      </c>
      <c r="BQ148" s="276" t="str">
        <f>R148&amp;BQ147&amp;S148&amp;BQ147&amp;T148&amp;BQ147&amp;U148&amp;BQ147&amp;V148&amp;BQ147&amp;W148&amp;BQ147&amp;X148&amp;BQ147&amp;Y148&amp;BQ147&amp;Z148&amp;BQ147&amp;AA148&amp;BQ147&amp;AB148&amp;BQ147&amp;AC148&amp;BQ147&amp;AD148&amp;BQ147&amp;AE148&amp;BQ147&amp;AF148&amp;BQ147&amp;AG148&amp;BQ147&amp;AH148&amp;BQ147&amp;AI148&amp;BQ147&amp;AJ148&amp;BQ147&amp;AK148&amp;BQ147&amp;AL148&amp;BQ147&amp;AM148&amp;BQ147&amp;AN148&amp;BQ147&amp;AO148&amp;BQ147&amp;AP148&amp;BQ147&amp;AQ148&amp;BQ147&amp;AR148&amp;BQ147&amp;AS148&amp;BQ147&amp;AT148&amp;BQ147&amp;AU148&amp;BQ147&amp;AV148&amp;BQ147&amp;AW148&amp;BQ147&amp;AX148&amp;BQ147&amp;AY148&amp;BQ147&amp;AZ148&amp;BQ147&amp;BA148&amp;BQ147&amp;BB148&amp;BQ147&amp;BC148&amp;BQ147&amp;BD148&amp;BQ147&amp;BE148&amp;BQ147&amp;BF148&amp;BQ147&amp;BG148&amp;BQ147&amp;BH148&amp;BQ147&amp;BI148&amp;BQ147&amp;BJ148&amp;BQ147&amp;BK148&amp;BQ147&amp;BL148&amp;BQ147&amp;BM148&amp;BQ147&amp;BN148&amp;BQ147&amp;BO148</f>
        <v xml:space="preserve">52                                                                                                  </v>
      </c>
    </row>
    <row r="149" spans="18:69" x14ac:dyDescent="0.35">
      <c r="R149" s="275">
        <f>IF('Print-TOS'!AU16="W",'Encode Data'!G25,IF('Print-TOS'!AU16="X",'Encode Data'!G28,'Encode Data'!H19))</f>
        <v>1</v>
      </c>
      <c r="S149" s="6">
        <f t="shared" ref="S149:AX149" si="148">R149</f>
        <v>1</v>
      </c>
      <c r="T149" s="6">
        <f t="shared" si="148"/>
        <v>1</v>
      </c>
      <c r="U149" s="6">
        <f t="shared" si="148"/>
        <v>1</v>
      </c>
      <c r="V149" s="6">
        <f t="shared" si="148"/>
        <v>1</v>
      </c>
      <c r="W149" s="6">
        <f t="shared" si="148"/>
        <v>1</v>
      </c>
      <c r="X149" s="6">
        <f t="shared" si="148"/>
        <v>1</v>
      </c>
      <c r="Y149" s="6">
        <f t="shared" si="148"/>
        <v>1</v>
      </c>
      <c r="Z149" s="6">
        <f t="shared" si="148"/>
        <v>1</v>
      </c>
      <c r="AA149" s="6">
        <f t="shared" si="148"/>
        <v>1</v>
      </c>
      <c r="AB149" s="6">
        <f t="shared" si="148"/>
        <v>1</v>
      </c>
      <c r="AC149" s="6">
        <f t="shared" si="148"/>
        <v>1</v>
      </c>
      <c r="AD149" s="6">
        <f t="shared" si="148"/>
        <v>1</v>
      </c>
      <c r="AE149" s="6">
        <f t="shared" si="148"/>
        <v>1</v>
      </c>
      <c r="AF149" s="6">
        <f t="shared" si="148"/>
        <v>1</v>
      </c>
      <c r="AG149" s="6">
        <f t="shared" si="148"/>
        <v>1</v>
      </c>
      <c r="AH149" s="6">
        <f t="shared" si="148"/>
        <v>1</v>
      </c>
      <c r="AI149" s="6">
        <f t="shared" si="148"/>
        <v>1</v>
      </c>
      <c r="AJ149" s="6">
        <f t="shared" si="148"/>
        <v>1</v>
      </c>
      <c r="AK149" s="6">
        <f t="shared" si="148"/>
        <v>1</v>
      </c>
      <c r="AL149" s="6">
        <f t="shared" si="148"/>
        <v>1</v>
      </c>
      <c r="AM149" s="6">
        <f t="shared" si="148"/>
        <v>1</v>
      </c>
      <c r="AN149" s="6">
        <f t="shared" si="148"/>
        <v>1</v>
      </c>
      <c r="AO149" s="6">
        <f t="shared" si="148"/>
        <v>1</v>
      </c>
      <c r="AP149" s="6">
        <f t="shared" si="148"/>
        <v>1</v>
      </c>
      <c r="AQ149" s="6">
        <f t="shared" si="148"/>
        <v>1</v>
      </c>
      <c r="AR149" s="6">
        <f t="shared" si="148"/>
        <v>1</v>
      </c>
      <c r="AS149" s="6">
        <f t="shared" si="148"/>
        <v>1</v>
      </c>
      <c r="AT149" s="6">
        <f t="shared" si="148"/>
        <v>1</v>
      </c>
      <c r="AU149" s="6">
        <f t="shared" si="148"/>
        <v>1</v>
      </c>
      <c r="AV149" s="6">
        <f t="shared" si="148"/>
        <v>1</v>
      </c>
      <c r="AW149" s="6">
        <f t="shared" si="148"/>
        <v>1</v>
      </c>
      <c r="AX149" s="6">
        <f t="shared" si="148"/>
        <v>1</v>
      </c>
      <c r="AY149" s="6">
        <f t="shared" ref="AY149:BO149" si="149">AX149</f>
        <v>1</v>
      </c>
      <c r="AZ149" s="6">
        <f t="shared" si="149"/>
        <v>1</v>
      </c>
      <c r="BA149" s="6">
        <f t="shared" si="149"/>
        <v>1</v>
      </c>
      <c r="BB149" s="6">
        <f t="shared" si="149"/>
        <v>1</v>
      </c>
      <c r="BC149" s="6">
        <f t="shared" si="149"/>
        <v>1</v>
      </c>
      <c r="BD149" s="6">
        <f t="shared" si="149"/>
        <v>1</v>
      </c>
      <c r="BE149" s="6">
        <f t="shared" si="149"/>
        <v>1</v>
      </c>
      <c r="BF149" s="6">
        <f t="shared" si="149"/>
        <v>1</v>
      </c>
      <c r="BG149" s="6">
        <f t="shared" si="149"/>
        <v>1</v>
      </c>
      <c r="BH149" s="6">
        <f t="shared" si="149"/>
        <v>1</v>
      </c>
      <c r="BI149" s="6">
        <f t="shared" si="149"/>
        <v>1</v>
      </c>
      <c r="BJ149" s="6">
        <f t="shared" si="149"/>
        <v>1</v>
      </c>
      <c r="BK149" s="6">
        <f t="shared" si="149"/>
        <v>1</v>
      </c>
      <c r="BL149" s="6">
        <f t="shared" si="149"/>
        <v>1</v>
      </c>
      <c r="BM149" s="6">
        <f t="shared" si="149"/>
        <v>1</v>
      </c>
      <c r="BN149" s="6">
        <f t="shared" si="149"/>
        <v>1</v>
      </c>
      <c r="BO149" s="6">
        <f t="shared" si="149"/>
        <v>1</v>
      </c>
    </row>
    <row r="150" spans="18:69" x14ac:dyDescent="0.35">
      <c r="R150" s="6">
        <v>1</v>
      </c>
      <c r="S150" s="6">
        <v>2</v>
      </c>
      <c r="T150" s="6">
        <v>3</v>
      </c>
      <c r="U150" s="6">
        <v>4</v>
      </c>
      <c r="V150" s="6">
        <v>5</v>
      </c>
      <c r="W150" s="6">
        <v>6</v>
      </c>
      <c r="X150" s="6">
        <v>7</v>
      </c>
      <c r="Y150" s="6">
        <v>8</v>
      </c>
      <c r="Z150" s="6">
        <v>9</v>
      </c>
      <c r="AA150" s="6">
        <v>10</v>
      </c>
      <c r="AB150" s="6">
        <v>11</v>
      </c>
      <c r="AC150" s="6">
        <v>12</v>
      </c>
      <c r="AD150" s="6">
        <v>13</v>
      </c>
      <c r="AE150" s="6">
        <v>14</v>
      </c>
      <c r="AF150" s="6">
        <v>15</v>
      </c>
      <c r="AG150" s="6">
        <v>16</v>
      </c>
      <c r="AH150" s="6">
        <v>17</v>
      </c>
      <c r="AI150" s="6">
        <v>18</v>
      </c>
      <c r="AJ150" s="6">
        <v>19</v>
      </c>
      <c r="AK150" s="6">
        <v>20</v>
      </c>
      <c r="AL150" s="6">
        <v>21</v>
      </c>
      <c r="AM150" s="6">
        <v>22</v>
      </c>
      <c r="AN150" s="6">
        <v>23</v>
      </c>
      <c r="AO150" s="6">
        <v>24</v>
      </c>
      <c r="AP150" s="6">
        <v>25</v>
      </c>
      <c r="AQ150" s="6">
        <v>26</v>
      </c>
      <c r="AR150" s="6">
        <v>27</v>
      </c>
      <c r="AS150" s="6">
        <v>28</v>
      </c>
      <c r="AT150" s="6">
        <v>29</v>
      </c>
      <c r="AU150" s="6">
        <v>30</v>
      </c>
      <c r="AV150" s="6">
        <v>31</v>
      </c>
      <c r="AW150" s="6">
        <v>32</v>
      </c>
      <c r="AX150" s="6">
        <v>33</v>
      </c>
      <c r="AY150" s="6">
        <v>34</v>
      </c>
      <c r="AZ150" s="6">
        <v>35</v>
      </c>
      <c r="BA150" s="6">
        <v>36</v>
      </c>
      <c r="BB150" s="6">
        <v>37</v>
      </c>
      <c r="BC150" s="6">
        <v>38</v>
      </c>
      <c r="BD150" s="6">
        <v>39</v>
      </c>
      <c r="BE150" s="6">
        <v>40</v>
      </c>
      <c r="BF150" s="6">
        <v>41</v>
      </c>
      <c r="BG150" s="6">
        <v>42</v>
      </c>
      <c r="BH150" s="6">
        <v>43</v>
      </c>
      <c r="BI150" s="6">
        <v>44</v>
      </c>
      <c r="BJ150" s="6">
        <v>45</v>
      </c>
      <c r="BK150" s="6">
        <v>46</v>
      </c>
      <c r="BL150" s="6">
        <v>47</v>
      </c>
      <c r="BM150" s="6">
        <v>48</v>
      </c>
      <c r="BN150" s="6">
        <v>49</v>
      </c>
      <c r="BO150" s="6">
        <v>50</v>
      </c>
    </row>
    <row r="151" spans="18:69" x14ac:dyDescent="0.35">
      <c r="R151" s="6">
        <f t="shared" ref="R151:AW151" si="150">R149-R150</f>
        <v>0</v>
      </c>
      <c r="S151" s="6">
        <f t="shared" si="150"/>
        <v>-1</v>
      </c>
      <c r="T151" s="6">
        <f t="shared" si="150"/>
        <v>-2</v>
      </c>
      <c r="U151" s="6">
        <f t="shared" si="150"/>
        <v>-3</v>
      </c>
      <c r="V151" s="6">
        <f t="shared" si="150"/>
        <v>-4</v>
      </c>
      <c r="W151" s="6">
        <f t="shared" si="150"/>
        <v>-5</v>
      </c>
      <c r="X151" s="6">
        <f t="shared" si="150"/>
        <v>-6</v>
      </c>
      <c r="Y151" s="6">
        <f t="shared" si="150"/>
        <v>-7</v>
      </c>
      <c r="Z151" s="6">
        <f t="shared" si="150"/>
        <v>-8</v>
      </c>
      <c r="AA151" s="6">
        <f t="shared" si="150"/>
        <v>-9</v>
      </c>
      <c r="AB151" s="6">
        <f t="shared" si="150"/>
        <v>-10</v>
      </c>
      <c r="AC151" s="6">
        <f t="shared" si="150"/>
        <v>-11</v>
      </c>
      <c r="AD151" s="6">
        <f t="shared" si="150"/>
        <v>-12</v>
      </c>
      <c r="AE151" s="6">
        <f t="shared" si="150"/>
        <v>-13</v>
      </c>
      <c r="AF151" s="6">
        <f t="shared" si="150"/>
        <v>-14</v>
      </c>
      <c r="AG151" s="6">
        <f t="shared" si="150"/>
        <v>-15</v>
      </c>
      <c r="AH151" s="6">
        <f t="shared" si="150"/>
        <v>-16</v>
      </c>
      <c r="AI151" s="6">
        <f t="shared" si="150"/>
        <v>-17</v>
      </c>
      <c r="AJ151" s="6">
        <f t="shared" si="150"/>
        <v>-18</v>
      </c>
      <c r="AK151" s="6">
        <f t="shared" si="150"/>
        <v>-19</v>
      </c>
      <c r="AL151" s="6">
        <f t="shared" si="150"/>
        <v>-20</v>
      </c>
      <c r="AM151" s="6">
        <f t="shared" si="150"/>
        <v>-21</v>
      </c>
      <c r="AN151" s="6">
        <f t="shared" si="150"/>
        <v>-22</v>
      </c>
      <c r="AO151" s="6">
        <f t="shared" si="150"/>
        <v>-23</v>
      </c>
      <c r="AP151" s="6">
        <f t="shared" si="150"/>
        <v>-24</v>
      </c>
      <c r="AQ151" s="6">
        <f t="shared" si="150"/>
        <v>-25</v>
      </c>
      <c r="AR151" s="6">
        <f t="shared" si="150"/>
        <v>-26</v>
      </c>
      <c r="AS151" s="6">
        <f t="shared" si="150"/>
        <v>-27</v>
      </c>
      <c r="AT151" s="6">
        <f t="shared" si="150"/>
        <v>-28</v>
      </c>
      <c r="AU151" s="6">
        <f t="shared" si="150"/>
        <v>-29</v>
      </c>
      <c r="AV151" s="6">
        <f t="shared" si="150"/>
        <v>-30</v>
      </c>
      <c r="AW151" s="6">
        <f t="shared" si="150"/>
        <v>-31</v>
      </c>
      <c r="AX151" s="6">
        <f t="shared" ref="AX151:BO151" si="151">AX149-AX150</f>
        <v>-32</v>
      </c>
      <c r="AY151" s="6">
        <f t="shared" si="151"/>
        <v>-33</v>
      </c>
      <c r="AZ151" s="6">
        <f t="shared" si="151"/>
        <v>-34</v>
      </c>
      <c r="BA151" s="6">
        <f t="shared" si="151"/>
        <v>-35</v>
      </c>
      <c r="BB151" s="6">
        <f t="shared" si="151"/>
        <v>-36</v>
      </c>
      <c r="BC151" s="6">
        <f t="shared" si="151"/>
        <v>-37</v>
      </c>
      <c r="BD151" s="6">
        <f t="shared" si="151"/>
        <v>-38</v>
      </c>
      <c r="BE151" s="6">
        <f t="shared" si="151"/>
        <v>-39</v>
      </c>
      <c r="BF151" s="6">
        <f t="shared" si="151"/>
        <v>-40</v>
      </c>
      <c r="BG151" s="6">
        <f t="shared" si="151"/>
        <v>-41</v>
      </c>
      <c r="BH151" s="6">
        <f t="shared" si="151"/>
        <v>-42</v>
      </c>
      <c r="BI151" s="6">
        <f t="shared" si="151"/>
        <v>-43</v>
      </c>
      <c r="BJ151" s="6">
        <f t="shared" si="151"/>
        <v>-44</v>
      </c>
      <c r="BK151" s="6">
        <f t="shared" si="151"/>
        <v>-45</v>
      </c>
      <c r="BL151" s="6">
        <f t="shared" si="151"/>
        <v>-46</v>
      </c>
      <c r="BM151" s="6">
        <f t="shared" si="151"/>
        <v>-47</v>
      </c>
      <c r="BN151" s="6">
        <f t="shared" si="151"/>
        <v>-48</v>
      </c>
      <c r="BO151" s="6">
        <f t="shared" si="151"/>
        <v>-49</v>
      </c>
      <c r="BQ151" s="6" t="s">
        <v>21</v>
      </c>
    </row>
    <row r="152" spans="18:69" x14ac:dyDescent="0.35">
      <c r="R152" s="6">
        <f>IF(R151&gt;=0,COUNT($R151)+BP148,"")</f>
        <v>53</v>
      </c>
      <c r="S152" s="6" t="str">
        <f>IF(S151&gt;=0,COUNT($R151:S151)+$BP148,"")</f>
        <v/>
      </c>
      <c r="T152" s="6" t="str">
        <f>IF(T151&gt;=0,COUNT($R151:T151)+$BP148,"")</f>
        <v/>
      </c>
      <c r="U152" s="6" t="str">
        <f>IF(U151&gt;=0,COUNT($R151:U151)+$BP148,"")</f>
        <v/>
      </c>
      <c r="V152" s="6" t="str">
        <f>IF(V151&gt;=0,COUNT($R151:V151)+$BP148,"")</f>
        <v/>
      </c>
      <c r="W152" s="6" t="str">
        <f>IF(W151&gt;=0,COUNT($R151:W151)+$BP148,"")</f>
        <v/>
      </c>
      <c r="X152" s="6" t="str">
        <f>IF(X151&gt;=0,COUNT($R151:X151)+$BP148,"")</f>
        <v/>
      </c>
      <c r="Y152" s="6" t="str">
        <f>IF(Y151&gt;=0,COUNT($R151:Y151)+$BP148,"")</f>
        <v/>
      </c>
      <c r="Z152" s="6" t="str">
        <f>IF(Z151&gt;=0,COUNT($R151:Z151)+$BP148,"")</f>
        <v/>
      </c>
      <c r="AA152" s="6" t="str">
        <f>IF(AA151&gt;=0,COUNT($R151:AA151)+$BP148,"")</f>
        <v/>
      </c>
      <c r="AB152" s="6" t="str">
        <f>IF(AB151&gt;=0,COUNT($R151:AB151)+$BP148,"")</f>
        <v/>
      </c>
      <c r="AC152" s="6" t="str">
        <f>IF(AC151&gt;=0,COUNT($R151:AC151)+$BP148,"")</f>
        <v/>
      </c>
      <c r="AD152" s="6" t="str">
        <f>IF(AD151&gt;=0,COUNT($R151:AD151)+$BP148,"")</f>
        <v/>
      </c>
      <c r="AE152" s="6" t="str">
        <f>IF(AE151&gt;=0,COUNT($R151:AE151)+$BP148,"")</f>
        <v/>
      </c>
      <c r="AF152" s="6" t="str">
        <f>IF(AF151&gt;=0,COUNT($R151:AF151)+$BP148,"")</f>
        <v/>
      </c>
      <c r="AG152" s="6" t="str">
        <f>IF(AG151&gt;=0,COUNT($R151:AG151)+$BP148,"")</f>
        <v/>
      </c>
      <c r="AH152" s="6" t="str">
        <f>IF(AH151&gt;=0,COUNT($R151:AH151)+$BP148,"")</f>
        <v/>
      </c>
      <c r="AI152" s="6" t="str">
        <f>IF(AI151&gt;=0,COUNT($R151:AI151)+$BP148,"")</f>
        <v/>
      </c>
      <c r="AJ152" s="6" t="str">
        <f>IF(AJ151&gt;=0,COUNT($R151:AJ151)+$BP148,"")</f>
        <v/>
      </c>
      <c r="AK152" s="6" t="str">
        <f>IF(AK151&gt;=0,COUNT($R151:AK151)+$BP148,"")</f>
        <v/>
      </c>
      <c r="AL152" s="6" t="str">
        <f>IF(AL151&gt;=0,COUNT($R151:AL151)+$BP148,"")</f>
        <v/>
      </c>
      <c r="AM152" s="6" t="str">
        <f>IF(AM151&gt;=0,COUNT($R151:AM151)+$BP148,"")</f>
        <v/>
      </c>
      <c r="AN152" s="6" t="str">
        <f>IF(AN151&gt;=0,COUNT($R151:AN151)+$BP148,"")</f>
        <v/>
      </c>
      <c r="AO152" s="6" t="str">
        <f>IF(AO151&gt;=0,COUNT($R151:AO151)+$BP148,"")</f>
        <v/>
      </c>
      <c r="AP152" s="6" t="str">
        <f>IF(AP151&gt;=0,COUNT($R151:AP151)+$BP148,"")</f>
        <v/>
      </c>
      <c r="AQ152" s="6" t="str">
        <f>IF(AQ151&gt;=0,COUNT($R151:AQ151)+$BP148,"")</f>
        <v/>
      </c>
      <c r="AR152" s="6" t="str">
        <f>IF(AR151&gt;=0,COUNT($R151:AR151)+$BP148,"")</f>
        <v/>
      </c>
      <c r="AS152" s="6" t="str">
        <f>IF(AS151&gt;=0,COUNT($R151:AS151)+$BP148,"")</f>
        <v/>
      </c>
      <c r="AT152" s="6" t="str">
        <f>IF(AT151&gt;=0,COUNT($R151:AT151)+$BP148,"")</f>
        <v/>
      </c>
      <c r="AU152" s="6" t="str">
        <f>IF(AU151&gt;=0,COUNT($R151:AU151)+$BP148,"")</f>
        <v/>
      </c>
      <c r="AV152" s="6" t="str">
        <f>IF(AV151&gt;=0,COUNT($R151:AV151)+$BP148,"")</f>
        <v/>
      </c>
      <c r="AW152" s="6" t="str">
        <f>IF(AW151&gt;=0,COUNT($R151:AW151)+$BP148,"")</f>
        <v/>
      </c>
      <c r="AX152" s="6" t="str">
        <f>IF(AX151&gt;=0,COUNT($R151:AX151)+$BP148,"")</f>
        <v/>
      </c>
      <c r="AY152" s="6" t="str">
        <f>IF(AY151&gt;=0,COUNT($R151:AY151)+$BP148,"")</f>
        <v/>
      </c>
      <c r="AZ152" s="6" t="str">
        <f>IF(AZ151&gt;=0,COUNT($R151:AZ151)+$BP148,"")</f>
        <v/>
      </c>
      <c r="BA152" s="6" t="str">
        <f>IF(BA151&gt;=0,COUNT($R151:BA151)+$BP148,"")</f>
        <v/>
      </c>
      <c r="BB152" s="6" t="str">
        <f>IF(BB151&gt;=0,COUNT($R151:BB151)+$BP148,"")</f>
        <v/>
      </c>
      <c r="BC152" s="6" t="str">
        <f>IF(BC151&gt;=0,COUNT($R151:BC151)+$BP148,"")</f>
        <v/>
      </c>
      <c r="BD152" s="6" t="str">
        <f>IF(BD151&gt;=0,COUNT($R151:BD151)+$BP148,"")</f>
        <v/>
      </c>
      <c r="BE152" s="6" t="str">
        <f>IF(BE151&gt;=0,COUNT($R151:BE151)+$BP148,"")</f>
        <v/>
      </c>
      <c r="BF152" s="6" t="str">
        <f>IF(BF151&gt;=0,COUNT($R151:BF151)+$BP148,"")</f>
        <v/>
      </c>
      <c r="BG152" s="6" t="str">
        <f>IF(BG151&gt;=0,COUNT($R151:BG151)+$BP148,"")</f>
        <v/>
      </c>
      <c r="BH152" s="6" t="str">
        <f>IF(BH151&gt;=0,COUNT($R151:BH151)+$BP148,"")</f>
        <v/>
      </c>
      <c r="BI152" s="6" t="str">
        <f>IF(BI151&gt;=0,COUNT($R151:BI151)+$BP148,"")</f>
        <v/>
      </c>
      <c r="BJ152" s="6" t="str">
        <f>IF(BJ151&gt;=0,COUNT($R151:BJ151)+$BP148,"")</f>
        <v/>
      </c>
      <c r="BK152" s="6" t="str">
        <f>IF(BK151&gt;=0,COUNT($R151:BK151)+$BP148,"")</f>
        <v/>
      </c>
      <c r="BL152" s="6" t="str">
        <f>IF(BL151&gt;=0,COUNT($R151:BL151)+$BP148,"")</f>
        <v/>
      </c>
      <c r="BM152" s="6" t="str">
        <f>IF(BM151&gt;=0,COUNT($R151:BM151)+$BP148,"")</f>
        <v/>
      </c>
      <c r="BN152" s="6" t="str">
        <f>IF(BN151&gt;=0,COUNT($R151:BN151)+$BP148,"")</f>
        <v/>
      </c>
      <c r="BO152" s="6" t="str">
        <f>IF(BO151&gt;=0,COUNT($R151:BO151)+$BP148,"")</f>
        <v/>
      </c>
      <c r="BP152" s="6">
        <f>COUNT(R152:BO152)+BP148</f>
        <v>53</v>
      </c>
      <c r="BQ152" s="276" t="str">
        <f>R152&amp;BQ151&amp;S152&amp;BQ151&amp;T152&amp;BQ151&amp;U152&amp;BQ151&amp;V152&amp;BQ151&amp;W152&amp;BQ151&amp;X152&amp;BQ151&amp;Y152&amp;BQ151&amp;Z152&amp;BQ151&amp;AA152&amp;BQ151&amp;AB152&amp;BQ151&amp;AC152&amp;BQ151&amp;AD152&amp;BQ151&amp;AE152&amp;BQ151&amp;AF152&amp;BQ151&amp;AG152&amp;BQ151&amp;AH152&amp;BQ151&amp;AI152&amp;BQ151&amp;AJ152&amp;BQ151&amp;AK152&amp;BQ151&amp;AL152&amp;BQ151&amp;AM152&amp;BQ151&amp;AN152&amp;BQ151&amp;AO152&amp;BQ151&amp;AP152&amp;BQ151&amp;AQ152&amp;BQ151&amp;AR152&amp;BQ151&amp;AS152&amp;BQ151&amp;AT152&amp;BQ151&amp;AU152&amp;BQ151&amp;AV152&amp;BQ151&amp;AW152&amp;BQ151&amp;AX152&amp;BQ151&amp;AY152&amp;BQ151&amp;AZ152&amp;BQ151&amp;BA152&amp;BQ151&amp;BB152&amp;BQ151&amp;BC152&amp;BQ151&amp;BD152&amp;BQ151&amp;BE152&amp;BQ151&amp;BF152&amp;BQ151&amp;BG152&amp;BQ151&amp;BH152&amp;BQ151&amp;BI152&amp;BQ151&amp;BJ152&amp;BQ151&amp;BK152&amp;BQ151&amp;BL152&amp;BQ151&amp;BM152&amp;BQ151&amp;BN152&amp;BQ151&amp;BO152</f>
        <v xml:space="preserve">53                                                                                                  </v>
      </c>
    </row>
    <row r="153" spans="18:69" x14ac:dyDescent="0.35">
      <c r="R153" s="275">
        <f>IF('Print-TOS'!AU16="W",'Encode Data'!H25,IF('Print-TOS'!AU16="X",'Encode Data'!H28,'Encode Data'!I19))</f>
        <v>4</v>
      </c>
      <c r="S153" s="6">
        <f t="shared" ref="S153:AX153" si="152">R153</f>
        <v>4</v>
      </c>
      <c r="T153" s="6">
        <f t="shared" si="152"/>
        <v>4</v>
      </c>
      <c r="U153" s="6">
        <f t="shared" si="152"/>
        <v>4</v>
      </c>
      <c r="V153" s="6">
        <f t="shared" si="152"/>
        <v>4</v>
      </c>
      <c r="W153" s="6">
        <f t="shared" si="152"/>
        <v>4</v>
      </c>
      <c r="X153" s="6">
        <f t="shared" si="152"/>
        <v>4</v>
      </c>
      <c r="Y153" s="6">
        <f t="shared" si="152"/>
        <v>4</v>
      </c>
      <c r="Z153" s="6">
        <f t="shared" si="152"/>
        <v>4</v>
      </c>
      <c r="AA153" s="6">
        <f t="shared" si="152"/>
        <v>4</v>
      </c>
      <c r="AB153" s="6">
        <f t="shared" si="152"/>
        <v>4</v>
      </c>
      <c r="AC153" s="6">
        <f t="shared" si="152"/>
        <v>4</v>
      </c>
      <c r="AD153" s="6">
        <f t="shared" si="152"/>
        <v>4</v>
      </c>
      <c r="AE153" s="6">
        <f t="shared" si="152"/>
        <v>4</v>
      </c>
      <c r="AF153" s="6">
        <f t="shared" si="152"/>
        <v>4</v>
      </c>
      <c r="AG153" s="6">
        <f t="shared" si="152"/>
        <v>4</v>
      </c>
      <c r="AH153" s="6">
        <f t="shared" si="152"/>
        <v>4</v>
      </c>
      <c r="AI153" s="6">
        <f t="shared" si="152"/>
        <v>4</v>
      </c>
      <c r="AJ153" s="6">
        <f t="shared" si="152"/>
        <v>4</v>
      </c>
      <c r="AK153" s="6">
        <f t="shared" si="152"/>
        <v>4</v>
      </c>
      <c r="AL153" s="6">
        <f t="shared" si="152"/>
        <v>4</v>
      </c>
      <c r="AM153" s="6">
        <f t="shared" si="152"/>
        <v>4</v>
      </c>
      <c r="AN153" s="6">
        <f t="shared" si="152"/>
        <v>4</v>
      </c>
      <c r="AO153" s="6">
        <f t="shared" si="152"/>
        <v>4</v>
      </c>
      <c r="AP153" s="6">
        <f t="shared" si="152"/>
        <v>4</v>
      </c>
      <c r="AQ153" s="6">
        <f t="shared" si="152"/>
        <v>4</v>
      </c>
      <c r="AR153" s="6">
        <f t="shared" si="152"/>
        <v>4</v>
      </c>
      <c r="AS153" s="6">
        <f t="shared" si="152"/>
        <v>4</v>
      </c>
      <c r="AT153" s="6">
        <f t="shared" si="152"/>
        <v>4</v>
      </c>
      <c r="AU153" s="6">
        <f t="shared" si="152"/>
        <v>4</v>
      </c>
      <c r="AV153" s="6">
        <f t="shared" si="152"/>
        <v>4</v>
      </c>
      <c r="AW153" s="6">
        <f t="shared" si="152"/>
        <v>4</v>
      </c>
      <c r="AX153" s="6">
        <f t="shared" si="152"/>
        <v>4</v>
      </c>
      <c r="AY153" s="6">
        <f t="shared" ref="AY153:BO153" si="153">AX153</f>
        <v>4</v>
      </c>
      <c r="AZ153" s="6">
        <f t="shared" si="153"/>
        <v>4</v>
      </c>
      <c r="BA153" s="6">
        <f t="shared" si="153"/>
        <v>4</v>
      </c>
      <c r="BB153" s="6">
        <f t="shared" si="153"/>
        <v>4</v>
      </c>
      <c r="BC153" s="6">
        <f t="shared" si="153"/>
        <v>4</v>
      </c>
      <c r="BD153" s="6">
        <f t="shared" si="153"/>
        <v>4</v>
      </c>
      <c r="BE153" s="6">
        <f t="shared" si="153"/>
        <v>4</v>
      </c>
      <c r="BF153" s="6">
        <f t="shared" si="153"/>
        <v>4</v>
      </c>
      <c r="BG153" s="6">
        <f t="shared" si="153"/>
        <v>4</v>
      </c>
      <c r="BH153" s="6">
        <f t="shared" si="153"/>
        <v>4</v>
      </c>
      <c r="BI153" s="6">
        <f t="shared" si="153"/>
        <v>4</v>
      </c>
      <c r="BJ153" s="6">
        <f t="shared" si="153"/>
        <v>4</v>
      </c>
      <c r="BK153" s="6">
        <f t="shared" si="153"/>
        <v>4</v>
      </c>
      <c r="BL153" s="6">
        <f t="shared" si="153"/>
        <v>4</v>
      </c>
      <c r="BM153" s="6">
        <f t="shared" si="153"/>
        <v>4</v>
      </c>
      <c r="BN153" s="6">
        <f t="shared" si="153"/>
        <v>4</v>
      </c>
      <c r="BO153" s="6">
        <f t="shared" si="153"/>
        <v>4</v>
      </c>
    </row>
    <row r="154" spans="18:69" x14ac:dyDescent="0.35">
      <c r="R154" s="6">
        <v>1</v>
      </c>
      <c r="S154" s="6">
        <v>2</v>
      </c>
      <c r="T154" s="6">
        <v>3</v>
      </c>
      <c r="U154" s="6">
        <v>4</v>
      </c>
      <c r="V154" s="6">
        <v>5</v>
      </c>
      <c r="W154" s="6">
        <v>6</v>
      </c>
      <c r="X154" s="6">
        <v>7</v>
      </c>
      <c r="Y154" s="6">
        <v>8</v>
      </c>
      <c r="Z154" s="6">
        <v>9</v>
      </c>
      <c r="AA154" s="6">
        <v>10</v>
      </c>
      <c r="AB154" s="6">
        <v>11</v>
      </c>
      <c r="AC154" s="6">
        <v>12</v>
      </c>
      <c r="AD154" s="6">
        <v>13</v>
      </c>
      <c r="AE154" s="6">
        <v>14</v>
      </c>
      <c r="AF154" s="6">
        <v>15</v>
      </c>
      <c r="AG154" s="6">
        <v>16</v>
      </c>
      <c r="AH154" s="6">
        <v>17</v>
      </c>
      <c r="AI154" s="6">
        <v>18</v>
      </c>
      <c r="AJ154" s="6">
        <v>19</v>
      </c>
      <c r="AK154" s="6">
        <v>20</v>
      </c>
      <c r="AL154" s="6">
        <v>21</v>
      </c>
      <c r="AM154" s="6">
        <v>22</v>
      </c>
      <c r="AN154" s="6">
        <v>23</v>
      </c>
      <c r="AO154" s="6">
        <v>24</v>
      </c>
      <c r="AP154" s="6">
        <v>25</v>
      </c>
      <c r="AQ154" s="6">
        <v>26</v>
      </c>
      <c r="AR154" s="6">
        <v>27</v>
      </c>
      <c r="AS154" s="6">
        <v>28</v>
      </c>
      <c r="AT154" s="6">
        <v>29</v>
      </c>
      <c r="AU154" s="6">
        <v>30</v>
      </c>
      <c r="AV154" s="6">
        <v>31</v>
      </c>
      <c r="AW154" s="6">
        <v>32</v>
      </c>
      <c r="AX154" s="6">
        <v>33</v>
      </c>
      <c r="AY154" s="6">
        <v>34</v>
      </c>
      <c r="AZ154" s="6">
        <v>35</v>
      </c>
      <c r="BA154" s="6">
        <v>36</v>
      </c>
      <c r="BB154" s="6">
        <v>37</v>
      </c>
      <c r="BC154" s="6">
        <v>38</v>
      </c>
      <c r="BD154" s="6">
        <v>39</v>
      </c>
      <c r="BE154" s="6">
        <v>40</v>
      </c>
      <c r="BF154" s="6">
        <v>41</v>
      </c>
      <c r="BG154" s="6">
        <v>42</v>
      </c>
      <c r="BH154" s="6">
        <v>43</v>
      </c>
      <c r="BI154" s="6">
        <v>44</v>
      </c>
      <c r="BJ154" s="6">
        <v>45</v>
      </c>
      <c r="BK154" s="6">
        <v>46</v>
      </c>
      <c r="BL154" s="6">
        <v>47</v>
      </c>
      <c r="BM154" s="6">
        <v>48</v>
      </c>
      <c r="BN154" s="6">
        <v>49</v>
      </c>
      <c r="BO154" s="6">
        <v>50</v>
      </c>
    </row>
    <row r="155" spans="18:69" x14ac:dyDescent="0.35">
      <c r="R155" s="6">
        <f t="shared" ref="R155:AW155" si="154">R153-R154</f>
        <v>3</v>
      </c>
      <c r="S155" s="6">
        <f t="shared" si="154"/>
        <v>2</v>
      </c>
      <c r="T155" s="6">
        <f t="shared" si="154"/>
        <v>1</v>
      </c>
      <c r="U155" s="6">
        <f t="shared" si="154"/>
        <v>0</v>
      </c>
      <c r="V155" s="6">
        <f t="shared" si="154"/>
        <v>-1</v>
      </c>
      <c r="W155" s="6">
        <f t="shared" si="154"/>
        <v>-2</v>
      </c>
      <c r="X155" s="6">
        <f t="shared" si="154"/>
        <v>-3</v>
      </c>
      <c r="Y155" s="6">
        <f t="shared" si="154"/>
        <v>-4</v>
      </c>
      <c r="Z155" s="6">
        <f t="shared" si="154"/>
        <v>-5</v>
      </c>
      <c r="AA155" s="6">
        <f t="shared" si="154"/>
        <v>-6</v>
      </c>
      <c r="AB155" s="6">
        <f t="shared" si="154"/>
        <v>-7</v>
      </c>
      <c r="AC155" s="6">
        <f t="shared" si="154"/>
        <v>-8</v>
      </c>
      <c r="AD155" s="6">
        <f t="shared" si="154"/>
        <v>-9</v>
      </c>
      <c r="AE155" s="6">
        <f t="shared" si="154"/>
        <v>-10</v>
      </c>
      <c r="AF155" s="6">
        <f t="shared" si="154"/>
        <v>-11</v>
      </c>
      <c r="AG155" s="6">
        <f t="shared" si="154"/>
        <v>-12</v>
      </c>
      <c r="AH155" s="6">
        <f t="shared" si="154"/>
        <v>-13</v>
      </c>
      <c r="AI155" s="6">
        <f t="shared" si="154"/>
        <v>-14</v>
      </c>
      <c r="AJ155" s="6">
        <f t="shared" si="154"/>
        <v>-15</v>
      </c>
      <c r="AK155" s="6">
        <f t="shared" si="154"/>
        <v>-16</v>
      </c>
      <c r="AL155" s="6">
        <f t="shared" si="154"/>
        <v>-17</v>
      </c>
      <c r="AM155" s="6">
        <f t="shared" si="154"/>
        <v>-18</v>
      </c>
      <c r="AN155" s="6">
        <f t="shared" si="154"/>
        <v>-19</v>
      </c>
      <c r="AO155" s="6">
        <f t="shared" si="154"/>
        <v>-20</v>
      </c>
      <c r="AP155" s="6">
        <f t="shared" si="154"/>
        <v>-21</v>
      </c>
      <c r="AQ155" s="6">
        <f t="shared" si="154"/>
        <v>-22</v>
      </c>
      <c r="AR155" s="6">
        <f t="shared" si="154"/>
        <v>-23</v>
      </c>
      <c r="AS155" s="6">
        <f t="shared" si="154"/>
        <v>-24</v>
      </c>
      <c r="AT155" s="6">
        <f t="shared" si="154"/>
        <v>-25</v>
      </c>
      <c r="AU155" s="6">
        <f t="shared" si="154"/>
        <v>-26</v>
      </c>
      <c r="AV155" s="6">
        <f t="shared" si="154"/>
        <v>-27</v>
      </c>
      <c r="AW155" s="6">
        <f t="shared" si="154"/>
        <v>-28</v>
      </c>
      <c r="AX155" s="6">
        <f t="shared" ref="AX155:BO155" si="155">AX153-AX154</f>
        <v>-29</v>
      </c>
      <c r="AY155" s="6">
        <f t="shared" si="155"/>
        <v>-30</v>
      </c>
      <c r="AZ155" s="6">
        <f t="shared" si="155"/>
        <v>-31</v>
      </c>
      <c r="BA155" s="6">
        <f t="shared" si="155"/>
        <v>-32</v>
      </c>
      <c r="BB155" s="6">
        <f t="shared" si="155"/>
        <v>-33</v>
      </c>
      <c r="BC155" s="6">
        <f t="shared" si="155"/>
        <v>-34</v>
      </c>
      <c r="BD155" s="6">
        <f t="shared" si="155"/>
        <v>-35</v>
      </c>
      <c r="BE155" s="6">
        <f t="shared" si="155"/>
        <v>-36</v>
      </c>
      <c r="BF155" s="6">
        <f t="shared" si="155"/>
        <v>-37</v>
      </c>
      <c r="BG155" s="6">
        <f t="shared" si="155"/>
        <v>-38</v>
      </c>
      <c r="BH155" s="6">
        <f t="shared" si="155"/>
        <v>-39</v>
      </c>
      <c r="BI155" s="6">
        <f t="shared" si="155"/>
        <v>-40</v>
      </c>
      <c r="BJ155" s="6">
        <f t="shared" si="155"/>
        <v>-41</v>
      </c>
      <c r="BK155" s="6">
        <f t="shared" si="155"/>
        <v>-42</v>
      </c>
      <c r="BL155" s="6">
        <f t="shared" si="155"/>
        <v>-43</v>
      </c>
      <c r="BM155" s="6">
        <f t="shared" si="155"/>
        <v>-44</v>
      </c>
      <c r="BN155" s="6">
        <f t="shared" si="155"/>
        <v>-45</v>
      </c>
      <c r="BO155" s="6">
        <f t="shared" si="155"/>
        <v>-46</v>
      </c>
      <c r="BQ155" s="6" t="s">
        <v>21</v>
      </c>
    </row>
    <row r="156" spans="18:69" x14ac:dyDescent="0.35">
      <c r="R156" s="6">
        <f>IF(R155&gt;=0,COUNT($R155)+BP152,"")</f>
        <v>54</v>
      </c>
      <c r="S156" s="6">
        <f>IF(S155&gt;=0,COUNT($R155:S155)+$BP152,"")</f>
        <v>55</v>
      </c>
      <c r="T156" s="6">
        <f>IF(T155&gt;=0,COUNT($R155:T155)+$BP152,"")</f>
        <v>56</v>
      </c>
      <c r="U156" s="6">
        <f>IF(U155&gt;=0,COUNT($R155:U155)+$BP152,"")</f>
        <v>57</v>
      </c>
      <c r="V156" s="6" t="str">
        <f>IF(V155&gt;=0,COUNT($R155:V155)+$BP152,"")</f>
        <v/>
      </c>
      <c r="W156" s="6" t="str">
        <f>IF(W155&gt;=0,COUNT($R155:W155)+$BP152,"")</f>
        <v/>
      </c>
      <c r="X156" s="6" t="str">
        <f>IF(X155&gt;=0,COUNT($R155:X155)+$BP152,"")</f>
        <v/>
      </c>
      <c r="Y156" s="6" t="str">
        <f>IF(Y155&gt;=0,COUNT($R155:Y155)+$BP152,"")</f>
        <v/>
      </c>
      <c r="Z156" s="6" t="str">
        <f>IF(Z155&gt;=0,COUNT($R155:Z155)+$BP152,"")</f>
        <v/>
      </c>
      <c r="AA156" s="6" t="str">
        <f>IF(AA155&gt;=0,COUNT($R155:AA155)+$BP152,"")</f>
        <v/>
      </c>
      <c r="AB156" s="6" t="str">
        <f>IF(AB155&gt;=0,COUNT($R155:AB155)+$BP152,"")</f>
        <v/>
      </c>
      <c r="AC156" s="6" t="str">
        <f>IF(AC155&gt;=0,COUNT($R155:AC155)+$BP152,"")</f>
        <v/>
      </c>
      <c r="AD156" s="6" t="str">
        <f>IF(AD155&gt;=0,COUNT($R155:AD155)+$BP152,"")</f>
        <v/>
      </c>
      <c r="AE156" s="6" t="str">
        <f>IF(AE155&gt;=0,COUNT($R155:AE155)+$BP152,"")</f>
        <v/>
      </c>
      <c r="AF156" s="6" t="str">
        <f>IF(AF155&gt;=0,COUNT($R155:AF155)+$BP152,"")</f>
        <v/>
      </c>
      <c r="AG156" s="6" t="str">
        <f>IF(AG155&gt;=0,COUNT($R155:AG155)+$BP152,"")</f>
        <v/>
      </c>
      <c r="AH156" s="6" t="str">
        <f>IF(AH155&gt;=0,COUNT($R155:AH155)+$BP152,"")</f>
        <v/>
      </c>
      <c r="AI156" s="6" t="str">
        <f>IF(AI155&gt;=0,COUNT($R155:AI155)+$BP152,"")</f>
        <v/>
      </c>
      <c r="AJ156" s="6" t="str">
        <f>IF(AJ155&gt;=0,COUNT($R155:AJ155)+$BP152,"")</f>
        <v/>
      </c>
      <c r="AK156" s="6" t="str">
        <f>IF(AK155&gt;=0,COUNT($R155:AK155)+$BP152,"")</f>
        <v/>
      </c>
      <c r="AL156" s="6" t="str">
        <f>IF(AL155&gt;=0,COUNT($R155:AL155)+$BP152,"")</f>
        <v/>
      </c>
      <c r="AM156" s="6" t="str">
        <f>IF(AM155&gt;=0,COUNT($R155:AM155)+$BP152,"")</f>
        <v/>
      </c>
      <c r="AN156" s="6" t="str">
        <f>IF(AN155&gt;=0,COUNT($R155:AN155)+$BP152,"")</f>
        <v/>
      </c>
      <c r="AO156" s="6" t="str">
        <f>IF(AO155&gt;=0,COUNT($R155:AO155)+$BP152,"")</f>
        <v/>
      </c>
      <c r="AP156" s="6" t="str">
        <f>IF(AP155&gt;=0,COUNT($R155:AP155)+$BP152,"")</f>
        <v/>
      </c>
      <c r="AQ156" s="6" t="str">
        <f>IF(AQ155&gt;=0,COUNT($R155:AQ155)+$BP152,"")</f>
        <v/>
      </c>
      <c r="AR156" s="6" t="str">
        <f>IF(AR155&gt;=0,COUNT($R155:AR155)+$BP152,"")</f>
        <v/>
      </c>
      <c r="AS156" s="6" t="str">
        <f>IF(AS155&gt;=0,COUNT($R155:AS155)+$BP152,"")</f>
        <v/>
      </c>
      <c r="AT156" s="6" t="str">
        <f>IF(AT155&gt;=0,COUNT($R155:AT155)+$BP152,"")</f>
        <v/>
      </c>
      <c r="AU156" s="6" t="str">
        <f>IF(AU155&gt;=0,COUNT($R155:AU155)+$BP152,"")</f>
        <v/>
      </c>
      <c r="AV156" s="6" t="str">
        <f>IF(AV155&gt;=0,COUNT($R155:AV155)+$BP152,"")</f>
        <v/>
      </c>
      <c r="AW156" s="6" t="str">
        <f>IF(AW155&gt;=0,COUNT($R155:AW155)+$BP152,"")</f>
        <v/>
      </c>
      <c r="AX156" s="6" t="str">
        <f>IF(AX155&gt;=0,COUNT($R155:AX155)+$BP152,"")</f>
        <v/>
      </c>
      <c r="AY156" s="6" t="str">
        <f>IF(AY155&gt;=0,COUNT($R155:AY155)+$BP152,"")</f>
        <v/>
      </c>
      <c r="AZ156" s="6" t="str">
        <f>IF(AZ155&gt;=0,COUNT($R155:AZ155)+$BP152,"")</f>
        <v/>
      </c>
      <c r="BA156" s="6" t="str">
        <f>IF(BA155&gt;=0,COUNT($R155:BA155)+$BP152,"")</f>
        <v/>
      </c>
      <c r="BB156" s="6" t="str">
        <f>IF(BB155&gt;=0,COUNT($R155:BB155)+$BP152,"")</f>
        <v/>
      </c>
      <c r="BC156" s="6" t="str">
        <f>IF(BC155&gt;=0,COUNT($R155:BC155)+$BP152,"")</f>
        <v/>
      </c>
      <c r="BD156" s="6" t="str">
        <f>IF(BD155&gt;=0,COUNT($R155:BD155)+$BP152,"")</f>
        <v/>
      </c>
      <c r="BE156" s="6" t="str">
        <f>IF(BE155&gt;=0,COUNT($R155:BE155)+$BP152,"")</f>
        <v/>
      </c>
      <c r="BF156" s="6" t="str">
        <f>IF(BF155&gt;=0,COUNT($R155:BF155)+$BP152,"")</f>
        <v/>
      </c>
      <c r="BG156" s="6" t="str">
        <f>IF(BG155&gt;=0,COUNT($R155:BG155)+$BP152,"")</f>
        <v/>
      </c>
      <c r="BH156" s="6" t="str">
        <f>IF(BH155&gt;=0,COUNT($R155:BH155)+$BP152,"")</f>
        <v/>
      </c>
      <c r="BI156" s="6" t="str">
        <f>IF(BI155&gt;=0,COUNT($R155:BI155)+$BP152,"")</f>
        <v/>
      </c>
      <c r="BJ156" s="6" t="str">
        <f>IF(BJ155&gt;=0,COUNT($R155:BJ155)+$BP152,"")</f>
        <v/>
      </c>
      <c r="BK156" s="6" t="str">
        <f>IF(BK155&gt;=0,COUNT($R155:BK155)+$BP152,"")</f>
        <v/>
      </c>
      <c r="BL156" s="6" t="str">
        <f>IF(BL155&gt;=0,COUNT($R155:BL155)+$BP152,"")</f>
        <v/>
      </c>
      <c r="BM156" s="6" t="str">
        <f>IF(BM155&gt;=0,COUNT($R155:BM155)+$BP152,"")</f>
        <v/>
      </c>
      <c r="BN156" s="6" t="str">
        <f>IF(BN155&gt;=0,COUNT($R155:BN155)+$BP152,"")</f>
        <v/>
      </c>
      <c r="BO156" s="6" t="str">
        <f>IF(BO155&gt;=0,COUNT($R155:BO155)+$BP152,"")</f>
        <v/>
      </c>
      <c r="BP156" s="6">
        <f>COUNT(R156:BO156)+BP152</f>
        <v>57</v>
      </c>
      <c r="BQ156" s="276" t="str">
        <f>R156&amp;BQ155&amp;S156&amp;BQ155&amp;T156&amp;BQ155&amp;U156&amp;BQ155&amp;V156&amp;BQ155&amp;W156&amp;BQ155&amp;X156&amp;BQ155&amp;Y156&amp;BQ155&amp;Z156&amp;BQ155&amp;AA156&amp;BQ155&amp;AB156&amp;BQ155&amp;AC156&amp;BQ155&amp;AD156&amp;BQ155&amp;AE156&amp;BQ155&amp;AF156&amp;BQ155&amp;AG156&amp;BQ155&amp;AH156&amp;BQ155&amp;AI156&amp;BQ155&amp;AJ156&amp;BQ155&amp;AK156&amp;BQ155&amp;AL156&amp;BQ155&amp;AM156&amp;BQ155&amp;AN156&amp;BQ155&amp;AO156&amp;BQ155&amp;AP156&amp;BQ155&amp;AQ156&amp;BQ155&amp;AR156&amp;BQ155&amp;AS156&amp;BQ155&amp;AT156&amp;BQ155&amp;AU156&amp;BQ155&amp;AV156&amp;BQ155&amp;AW156&amp;BQ155&amp;AX156&amp;BQ155&amp;AY156&amp;BQ155&amp;AZ156&amp;BQ155&amp;BA156&amp;BQ155&amp;BB156&amp;BQ155&amp;BC156&amp;BQ155&amp;BD156&amp;BQ155&amp;BE156&amp;BQ155&amp;BF156&amp;BQ155&amp;BG156&amp;BQ155&amp;BH156&amp;BQ155&amp;BI156&amp;BQ155&amp;BJ156&amp;BQ155&amp;BK156&amp;BQ155&amp;BL156&amp;BQ155&amp;BM156&amp;BQ155&amp;BN156&amp;BQ155&amp;BO156</f>
        <v xml:space="preserve">54  55  56  57                                                                                            </v>
      </c>
    </row>
    <row r="157" spans="18:69" x14ac:dyDescent="0.35">
      <c r="R157" s="275">
        <f>IF('Print-TOS'!AU16="W",'Encode Data'!I25,IF('Print-TOS'!AU16="X",'Encode Data'!I28,'Encode Data'!G22))</f>
        <v>1</v>
      </c>
      <c r="S157" s="6">
        <f t="shared" ref="S157:AX157" si="156">R157</f>
        <v>1</v>
      </c>
      <c r="T157" s="6">
        <f t="shared" si="156"/>
        <v>1</v>
      </c>
      <c r="U157" s="6">
        <f t="shared" si="156"/>
        <v>1</v>
      </c>
      <c r="V157" s="6">
        <f t="shared" si="156"/>
        <v>1</v>
      </c>
      <c r="W157" s="6">
        <f t="shared" si="156"/>
        <v>1</v>
      </c>
      <c r="X157" s="6">
        <f t="shared" si="156"/>
        <v>1</v>
      </c>
      <c r="Y157" s="6">
        <f t="shared" si="156"/>
        <v>1</v>
      </c>
      <c r="Z157" s="6">
        <f t="shared" si="156"/>
        <v>1</v>
      </c>
      <c r="AA157" s="6">
        <f t="shared" si="156"/>
        <v>1</v>
      </c>
      <c r="AB157" s="6">
        <f t="shared" si="156"/>
        <v>1</v>
      </c>
      <c r="AC157" s="6">
        <f t="shared" si="156"/>
        <v>1</v>
      </c>
      <c r="AD157" s="6">
        <f t="shared" si="156"/>
        <v>1</v>
      </c>
      <c r="AE157" s="6">
        <f t="shared" si="156"/>
        <v>1</v>
      </c>
      <c r="AF157" s="6">
        <f t="shared" si="156"/>
        <v>1</v>
      </c>
      <c r="AG157" s="6">
        <f t="shared" si="156"/>
        <v>1</v>
      </c>
      <c r="AH157" s="6">
        <f t="shared" si="156"/>
        <v>1</v>
      </c>
      <c r="AI157" s="6">
        <f t="shared" si="156"/>
        <v>1</v>
      </c>
      <c r="AJ157" s="6">
        <f t="shared" si="156"/>
        <v>1</v>
      </c>
      <c r="AK157" s="6">
        <f t="shared" si="156"/>
        <v>1</v>
      </c>
      <c r="AL157" s="6">
        <f t="shared" si="156"/>
        <v>1</v>
      </c>
      <c r="AM157" s="6">
        <f t="shared" si="156"/>
        <v>1</v>
      </c>
      <c r="AN157" s="6">
        <f t="shared" si="156"/>
        <v>1</v>
      </c>
      <c r="AO157" s="6">
        <f t="shared" si="156"/>
        <v>1</v>
      </c>
      <c r="AP157" s="6">
        <f t="shared" si="156"/>
        <v>1</v>
      </c>
      <c r="AQ157" s="6">
        <f t="shared" si="156"/>
        <v>1</v>
      </c>
      <c r="AR157" s="6">
        <f t="shared" si="156"/>
        <v>1</v>
      </c>
      <c r="AS157" s="6">
        <f t="shared" si="156"/>
        <v>1</v>
      </c>
      <c r="AT157" s="6">
        <f t="shared" si="156"/>
        <v>1</v>
      </c>
      <c r="AU157" s="6">
        <f t="shared" si="156"/>
        <v>1</v>
      </c>
      <c r="AV157" s="6">
        <f t="shared" si="156"/>
        <v>1</v>
      </c>
      <c r="AW157" s="6">
        <f t="shared" si="156"/>
        <v>1</v>
      </c>
      <c r="AX157" s="6">
        <f t="shared" si="156"/>
        <v>1</v>
      </c>
      <c r="AY157" s="6">
        <f t="shared" ref="AY157:BO157" si="157">AX157</f>
        <v>1</v>
      </c>
      <c r="AZ157" s="6">
        <f t="shared" si="157"/>
        <v>1</v>
      </c>
      <c r="BA157" s="6">
        <f t="shared" si="157"/>
        <v>1</v>
      </c>
      <c r="BB157" s="6">
        <f t="shared" si="157"/>
        <v>1</v>
      </c>
      <c r="BC157" s="6">
        <f t="shared" si="157"/>
        <v>1</v>
      </c>
      <c r="BD157" s="6">
        <f t="shared" si="157"/>
        <v>1</v>
      </c>
      <c r="BE157" s="6">
        <f t="shared" si="157"/>
        <v>1</v>
      </c>
      <c r="BF157" s="6">
        <f t="shared" si="157"/>
        <v>1</v>
      </c>
      <c r="BG157" s="6">
        <f t="shared" si="157"/>
        <v>1</v>
      </c>
      <c r="BH157" s="6">
        <f t="shared" si="157"/>
        <v>1</v>
      </c>
      <c r="BI157" s="6">
        <f t="shared" si="157"/>
        <v>1</v>
      </c>
      <c r="BJ157" s="6">
        <f t="shared" si="157"/>
        <v>1</v>
      </c>
      <c r="BK157" s="6">
        <f t="shared" si="157"/>
        <v>1</v>
      </c>
      <c r="BL157" s="6">
        <f t="shared" si="157"/>
        <v>1</v>
      </c>
      <c r="BM157" s="6">
        <f t="shared" si="157"/>
        <v>1</v>
      </c>
      <c r="BN157" s="6">
        <f t="shared" si="157"/>
        <v>1</v>
      </c>
      <c r="BO157" s="6">
        <f t="shared" si="157"/>
        <v>1</v>
      </c>
    </row>
    <row r="158" spans="18:69" x14ac:dyDescent="0.35">
      <c r="R158" s="6">
        <v>1</v>
      </c>
      <c r="S158" s="6">
        <v>2</v>
      </c>
      <c r="T158" s="6">
        <v>3</v>
      </c>
      <c r="U158" s="6">
        <v>4</v>
      </c>
      <c r="V158" s="6">
        <v>5</v>
      </c>
      <c r="W158" s="6">
        <v>6</v>
      </c>
      <c r="X158" s="6">
        <v>7</v>
      </c>
      <c r="Y158" s="6">
        <v>8</v>
      </c>
      <c r="Z158" s="6">
        <v>9</v>
      </c>
      <c r="AA158" s="6">
        <v>10</v>
      </c>
      <c r="AB158" s="6">
        <v>11</v>
      </c>
      <c r="AC158" s="6">
        <v>12</v>
      </c>
      <c r="AD158" s="6">
        <v>13</v>
      </c>
      <c r="AE158" s="6">
        <v>14</v>
      </c>
      <c r="AF158" s="6">
        <v>15</v>
      </c>
      <c r="AG158" s="6">
        <v>16</v>
      </c>
      <c r="AH158" s="6">
        <v>17</v>
      </c>
      <c r="AI158" s="6">
        <v>18</v>
      </c>
      <c r="AJ158" s="6">
        <v>19</v>
      </c>
      <c r="AK158" s="6">
        <v>20</v>
      </c>
      <c r="AL158" s="6">
        <v>21</v>
      </c>
      <c r="AM158" s="6">
        <v>22</v>
      </c>
      <c r="AN158" s="6">
        <v>23</v>
      </c>
      <c r="AO158" s="6">
        <v>24</v>
      </c>
      <c r="AP158" s="6">
        <v>25</v>
      </c>
      <c r="AQ158" s="6">
        <v>26</v>
      </c>
      <c r="AR158" s="6">
        <v>27</v>
      </c>
      <c r="AS158" s="6">
        <v>28</v>
      </c>
      <c r="AT158" s="6">
        <v>29</v>
      </c>
      <c r="AU158" s="6">
        <v>30</v>
      </c>
      <c r="AV158" s="6">
        <v>31</v>
      </c>
      <c r="AW158" s="6">
        <v>32</v>
      </c>
      <c r="AX158" s="6">
        <v>33</v>
      </c>
      <c r="AY158" s="6">
        <v>34</v>
      </c>
      <c r="AZ158" s="6">
        <v>35</v>
      </c>
      <c r="BA158" s="6">
        <v>36</v>
      </c>
      <c r="BB158" s="6">
        <v>37</v>
      </c>
      <c r="BC158" s="6">
        <v>38</v>
      </c>
      <c r="BD158" s="6">
        <v>39</v>
      </c>
      <c r="BE158" s="6">
        <v>40</v>
      </c>
      <c r="BF158" s="6">
        <v>41</v>
      </c>
      <c r="BG158" s="6">
        <v>42</v>
      </c>
      <c r="BH158" s="6">
        <v>43</v>
      </c>
      <c r="BI158" s="6">
        <v>44</v>
      </c>
      <c r="BJ158" s="6">
        <v>45</v>
      </c>
      <c r="BK158" s="6">
        <v>46</v>
      </c>
      <c r="BL158" s="6">
        <v>47</v>
      </c>
      <c r="BM158" s="6">
        <v>48</v>
      </c>
      <c r="BN158" s="6">
        <v>49</v>
      </c>
      <c r="BO158" s="6">
        <v>50</v>
      </c>
    </row>
    <row r="159" spans="18:69" x14ac:dyDescent="0.35">
      <c r="R159" s="6">
        <f t="shared" ref="R159:AW159" si="158">R157-R158</f>
        <v>0</v>
      </c>
      <c r="S159" s="6">
        <f t="shared" si="158"/>
        <v>-1</v>
      </c>
      <c r="T159" s="6">
        <f t="shared" si="158"/>
        <v>-2</v>
      </c>
      <c r="U159" s="6">
        <f t="shared" si="158"/>
        <v>-3</v>
      </c>
      <c r="V159" s="6">
        <f t="shared" si="158"/>
        <v>-4</v>
      </c>
      <c r="W159" s="6">
        <f t="shared" si="158"/>
        <v>-5</v>
      </c>
      <c r="X159" s="6">
        <f t="shared" si="158"/>
        <v>-6</v>
      </c>
      <c r="Y159" s="6">
        <f t="shared" si="158"/>
        <v>-7</v>
      </c>
      <c r="Z159" s="6">
        <f t="shared" si="158"/>
        <v>-8</v>
      </c>
      <c r="AA159" s="6">
        <f t="shared" si="158"/>
        <v>-9</v>
      </c>
      <c r="AB159" s="6">
        <f t="shared" si="158"/>
        <v>-10</v>
      </c>
      <c r="AC159" s="6">
        <f t="shared" si="158"/>
        <v>-11</v>
      </c>
      <c r="AD159" s="6">
        <f t="shared" si="158"/>
        <v>-12</v>
      </c>
      <c r="AE159" s="6">
        <f t="shared" si="158"/>
        <v>-13</v>
      </c>
      <c r="AF159" s="6">
        <f t="shared" si="158"/>
        <v>-14</v>
      </c>
      <c r="AG159" s="6">
        <f t="shared" si="158"/>
        <v>-15</v>
      </c>
      <c r="AH159" s="6">
        <f t="shared" si="158"/>
        <v>-16</v>
      </c>
      <c r="AI159" s="6">
        <f t="shared" si="158"/>
        <v>-17</v>
      </c>
      <c r="AJ159" s="6">
        <f t="shared" si="158"/>
        <v>-18</v>
      </c>
      <c r="AK159" s="6">
        <f t="shared" si="158"/>
        <v>-19</v>
      </c>
      <c r="AL159" s="6">
        <f t="shared" si="158"/>
        <v>-20</v>
      </c>
      <c r="AM159" s="6">
        <f t="shared" si="158"/>
        <v>-21</v>
      </c>
      <c r="AN159" s="6">
        <f t="shared" si="158"/>
        <v>-22</v>
      </c>
      <c r="AO159" s="6">
        <f t="shared" si="158"/>
        <v>-23</v>
      </c>
      <c r="AP159" s="6">
        <f t="shared" si="158"/>
        <v>-24</v>
      </c>
      <c r="AQ159" s="6">
        <f t="shared" si="158"/>
        <v>-25</v>
      </c>
      <c r="AR159" s="6">
        <f t="shared" si="158"/>
        <v>-26</v>
      </c>
      <c r="AS159" s="6">
        <f t="shared" si="158"/>
        <v>-27</v>
      </c>
      <c r="AT159" s="6">
        <f t="shared" si="158"/>
        <v>-28</v>
      </c>
      <c r="AU159" s="6">
        <f t="shared" si="158"/>
        <v>-29</v>
      </c>
      <c r="AV159" s="6">
        <f t="shared" si="158"/>
        <v>-30</v>
      </c>
      <c r="AW159" s="6">
        <f t="shared" si="158"/>
        <v>-31</v>
      </c>
      <c r="AX159" s="6">
        <f t="shared" ref="AX159:BO159" si="159">AX157-AX158</f>
        <v>-32</v>
      </c>
      <c r="AY159" s="6">
        <f t="shared" si="159"/>
        <v>-33</v>
      </c>
      <c r="AZ159" s="6">
        <f t="shared" si="159"/>
        <v>-34</v>
      </c>
      <c r="BA159" s="6">
        <f t="shared" si="159"/>
        <v>-35</v>
      </c>
      <c r="BB159" s="6">
        <f t="shared" si="159"/>
        <v>-36</v>
      </c>
      <c r="BC159" s="6">
        <f t="shared" si="159"/>
        <v>-37</v>
      </c>
      <c r="BD159" s="6">
        <f t="shared" si="159"/>
        <v>-38</v>
      </c>
      <c r="BE159" s="6">
        <f t="shared" si="159"/>
        <v>-39</v>
      </c>
      <c r="BF159" s="6">
        <f t="shared" si="159"/>
        <v>-40</v>
      </c>
      <c r="BG159" s="6">
        <f t="shared" si="159"/>
        <v>-41</v>
      </c>
      <c r="BH159" s="6">
        <f t="shared" si="159"/>
        <v>-42</v>
      </c>
      <c r="BI159" s="6">
        <f t="shared" si="159"/>
        <v>-43</v>
      </c>
      <c r="BJ159" s="6">
        <f t="shared" si="159"/>
        <v>-44</v>
      </c>
      <c r="BK159" s="6">
        <f t="shared" si="159"/>
        <v>-45</v>
      </c>
      <c r="BL159" s="6">
        <f t="shared" si="159"/>
        <v>-46</v>
      </c>
      <c r="BM159" s="6">
        <f t="shared" si="159"/>
        <v>-47</v>
      </c>
      <c r="BN159" s="6">
        <f t="shared" si="159"/>
        <v>-48</v>
      </c>
      <c r="BO159" s="6">
        <f t="shared" si="159"/>
        <v>-49</v>
      </c>
      <c r="BQ159" s="6" t="s">
        <v>21</v>
      </c>
    </row>
    <row r="160" spans="18:69" x14ac:dyDescent="0.35">
      <c r="R160" s="6">
        <f>IF(R159&gt;=0,COUNT($R159)+BP156,"")</f>
        <v>58</v>
      </c>
      <c r="S160" s="6" t="str">
        <f>IF(S159&gt;=0,COUNT($R159:S159)+$BP156,"")</f>
        <v/>
      </c>
      <c r="T160" s="6" t="str">
        <f>IF(T159&gt;=0,COUNT($R159:T159)+$BP156,"")</f>
        <v/>
      </c>
      <c r="U160" s="6" t="str">
        <f>IF(U159&gt;=0,COUNT($R159:U159)+$BP156,"")</f>
        <v/>
      </c>
      <c r="V160" s="6" t="str">
        <f>IF(V159&gt;=0,COUNT($R159:V159)+$BP156,"")</f>
        <v/>
      </c>
      <c r="W160" s="6" t="str">
        <f>IF(W159&gt;=0,COUNT($R159:W159)+$BP156,"")</f>
        <v/>
      </c>
      <c r="X160" s="6" t="str">
        <f>IF(X159&gt;=0,COUNT($R159:X159)+$BP156,"")</f>
        <v/>
      </c>
      <c r="Y160" s="6" t="str">
        <f>IF(Y159&gt;=0,COUNT($R159:Y159)+$BP156,"")</f>
        <v/>
      </c>
      <c r="Z160" s="6" t="str">
        <f>IF(Z159&gt;=0,COUNT($R159:Z159)+$BP156,"")</f>
        <v/>
      </c>
      <c r="AA160" s="6" t="str">
        <f>IF(AA159&gt;=0,COUNT($R159:AA159)+$BP156,"")</f>
        <v/>
      </c>
      <c r="AB160" s="6" t="str">
        <f>IF(AB159&gt;=0,COUNT($R159:AB159)+$BP156,"")</f>
        <v/>
      </c>
      <c r="AC160" s="6" t="str">
        <f>IF(AC159&gt;=0,COUNT($R159:AC159)+$BP156,"")</f>
        <v/>
      </c>
      <c r="AD160" s="6" t="str">
        <f>IF(AD159&gt;=0,COUNT($R159:AD159)+$BP156,"")</f>
        <v/>
      </c>
      <c r="AE160" s="6" t="str">
        <f>IF(AE159&gt;=0,COUNT($R159:AE159)+$BP156,"")</f>
        <v/>
      </c>
      <c r="AF160" s="6" t="str">
        <f>IF(AF159&gt;=0,COUNT($R159:AF159)+$BP156,"")</f>
        <v/>
      </c>
      <c r="AG160" s="6" t="str">
        <f>IF(AG159&gt;=0,COUNT($R159:AG159)+$BP156,"")</f>
        <v/>
      </c>
      <c r="AH160" s="6" t="str">
        <f>IF(AH159&gt;=0,COUNT($R159:AH159)+$BP156,"")</f>
        <v/>
      </c>
      <c r="AI160" s="6" t="str">
        <f>IF(AI159&gt;=0,COUNT($R159:AI159)+$BP156,"")</f>
        <v/>
      </c>
      <c r="AJ160" s="6" t="str">
        <f>IF(AJ159&gt;=0,COUNT($R159:AJ159)+$BP156,"")</f>
        <v/>
      </c>
      <c r="AK160" s="6" t="str">
        <f>IF(AK159&gt;=0,COUNT($R159:AK159)+$BP156,"")</f>
        <v/>
      </c>
      <c r="AL160" s="6" t="str">
        <f>IF(AL159&gt;=0,COUNT($R159:AL159)+$BP156,"")</f>
        <v/>
      </c>
      <c r="AM160" s="6" t="str">
        <f>IF(AM159&gt;=0,COUNT($R159:AM159)+$BP156,"")</f>
        <v/>
      </c>
      <c r="AN160" s="6" t="str">
        <f>IF(AN159&gt;=0,COUNT($R159:AN159)+$BP156,"")</f>
        <v/>
      </c>
      <c r="AO160" s="6" t="str">
        <f>IF(AO159&gt;=0,COUNT($R159:AO159)+$BP156,"")</f>
        <v/>
      </c>
      <c r="AP160" s="6" t="str">
        <f>IF(AP159&gt;=0,COUNT($R159:AP159)+$BP156,"")</f>
        <v/>
      </c>
      <c r="AQ160" s="6" t="str">
        <f>IF(AQ159&gt;=0,COUNT($R159:AQ159)+$BP156,"")</f>
        <v/>
      </c>
      <c r="AR160" s="6" t="str">
        <f>IF(AR159&gt;=0,COUNT($R159:AR159)+$BP156,"")</f>
        <v/>
      </c>
      <c r="AS160" s="6" t="str">
        <f>IF(AS159&gt;=0,COUNT($R159:AS159)+$BP156,"")</f>
        <v/>
      </c>
      <c r="AT160" s="6" t="str">
        <f>IF(AT159&gt;=0,COUNT($R159:AT159)+$BP156,"")</f>
        <v/>
      </c>
      <c r="AU160" s="6" t="str">
        <f>IF(AU159&gt;=0,COUNT($R159:AU159)+$BP156,"")</f>
        <v/>
      </c>
      <c r="AV160" s="6" t="str">
        <f>IF(AV159&gt;=0,COUNT($R159:AV159)+$BP156,"")</f>
        <v/>
      </c>
      <c r="AW160" s="6" t="str">
        <f>IF(AW159&gt;=0,COUNT($R159:AW159)+$BP156,"")</f>
        <v/>
      </c>
      <c r="AX160" s="6" t="str">
        <f>IF(AX159&gt;=0,COUNT($R159:AX159)+$BP156,"")</f>
        <v/>
      </c>
      <c r="AY160" s="6" t="str">
        <f>IF(AY159&gt;=0,COUNT($R159:AY159)+$BP156,"")</f>
        <v/>
      </c>
      <c r="AZ160" s="6" t="str">
        <f>IF(AZ159&gt;=0,COUNT($R159:AZ159)+$BP156,"")</f>
        <v/>
      </c>
      <c r="BA160" s="6" t="str">
        <f>IF(BA159&gt;=0,COUNT($R159:BA159)+$BP156,"")</f>
        <v/>
      </c>
      <c r="BB160" s="6" t="str">
        <f>IF(BB159&gt;=0,COUNT($R159:BB159)+$BP156,"")</f>
        <v/>
      </c>
      <c r="BC160" s="6" t="str">
        <f>IF(BC159&gt;=0,COUNT($R159:BC159)+$BP156,"")</f>
        <v/>
      </c>
      <c r="BD160" s="6" t="str">
        <f>IF(BD159&gt;=0,COUNT($R159:BD159)+$BP156,"")</f>
        <v/>
      </c>
      <c r="BE160" s="6" t="str">
        <f>IF(BE159&gt;=0,COUNT($R159:BE159)+$BP156,"")</f>
        <v/>
      </c>
      <c r="BF160" s="6" t="str">
        <f>IF(BF159&gt;=0,COUNT($R159:BF159)+$BP156,"")</f>
        <v/>
      </c>
      <c r="BG160" s="6" t="str">
        <f>IF(BG159&gt;=0,COUNT($R159:BG159)+$BP156,"")</f>
        <v/>
      </c>
      <c r="BH160" s="6" t="str">
        <f>IF(BH159&gt;=0,COUNT($R159:BH159)+$BP156,"")</f>
        <v/>
      </c>
      <c r="BI160" s="6" t="str">
        <f>IF(BI159&gt;=0,COUNT($R159:BI159)+$BP156,"")</f>
        <v/>
      </c>
      <c r="BJ160" s="6" t="str">
        <f>IF(BJ159&gt;=0,COUNT($R159:BJ159)+$BP156,"")</f>
        <v/>
      </c>
      <c r="BK160" s="6" t="str">
        <f>IF(BK159&gt;=0,COUNT($R159:BK159)+$BP156,"")</f>
        <v/>
      </c>
      <c r="BL160" s="6" t="str">
        <f>IF(BL159&gt;=0,COUNT($R159:BL159)+$BP156,"")</f>
        <v/>
      </c>
      <c r="BM160" s="6" t="str">
        <f>IF(BM159&gt;=0,COUNT($R159:BM159)+$BP156,"")</f>
        <v/>
      </c>
      <c r="BN160" s="6" t="str">
        <f>IF(BN159&gt;=0,COUNT($R159:BN159)+$BP156,"")</f>
        <v/>
      </c>
      <c r="BO160" s="6" t="str">
        <f>IF(BO159&gt;=0,COUNT($R159:BO159)+$BP156,"")</f>
        <v/>
      </c>
      <c r="BP160" s="6">
        <f>COUNT(R160:BO160)+BP156</f>
        <v>58</v>
      </c>
      <c r="BQ160" s="276" t="str">
        <f>R160&amp;BQ159&amp;S160&amp;BQ159&amp;T160&amp;BQ159&amp;U160&amp;BQ159&amp;V160&amp;BQ159&amp;W160&amp;BQ159&amp;X160&amp;BQ159&amp;Y160&amp;BQ159&amp;Z160&amp;BQ159&amp;AA160&amp;BQ159&amp;AB160&amp;BQ159&amp;AC160&amp;BQ159&amp;AD160&amp;BQ159&amp;AE160&amp;BQ159&amp;AF160&amp;BQ159&amp;AG160&amp;BQ159&amp;AH160&amp;BQ159&amp;AI160&amp;BQ159&amp;AJ160&amp;BQ159&amp;AK160&amp;BQ159&amp;AL160&amp;BQ159&amp;AM160&amp;BQ159&amp;AN160&amp;BQ159&amp;AO160&amp;BQ159&amp;AP160&amp;BQ159&amp;AQ160&amp;BQ159&amp;AR160&amp;BQ159&amp;AS160&amp;BQ159&amp;AT160&amp;BQ159&amp;AU160&amp;BQ159&amp;AV160&amp;BQ159&amp;AW160&amp;BQ159&amp;AX160&amp;BQ159&amp;AY160&amp;BQ159&amp;AZ160&amp;BQ159&amp;BA160&amp;BQ159&amp;BB160&amp;BQ159&amp;BC160&amp;BQ159&amp;BD160&amp;BQ159&amp;BE160&amp;BQ159&amp;BF160&amp;BQ159&amp;BG160&amp;BQ159&amp;BH160&amp;BQ159&amp;BI160&amp;BQ159&amp;BJ160&amp;BQ159&amp;BK160&amp;BQ159&amp;BL160&amp;BQ159&amp;BM160&amp;BQ159&amp;BN160&amp;BQ159&amp;BO160</f>
        <v xml:space="preserve">58                                                                                                  </v>
      </c>
    </row>
    <row r="161" spans="18:69" x14ac:dyDescent="0.35">
      <c r="R161" s="275">
        <f>IF('Print-TOS'!AU16="W",'Encode Data'!J25,IF('Print-TOS'!AU16="X",'Encode Data'!F31,'Encode Data'!H22))</f>
        <v>2</v>
      </c>
      <c r="S161" s="6">
        <f t="shared" ref="S161:AX161" si="160">R161</f>
        <v>2</v>
      </c>
      <c r="T161" s="6">
        <f t="shared" si="160"/>
        <v>2</v>
      </c>
      <c r="U161" s="6">
        <f t="shared" si="160"/>
        <v>2</v>
      </c>
      <c r="V161" s="6">
        <f t="shared" si="160"/>
        <v>2</v>
      </c>
      <c r="W161" s="6">
        <f t="shared" si="160"/>
        <v>2</v>
      </c>
      <c r="X161" s="6">
        <f t="shared" si="160"/>
        <v>2</v>
      </c>
      <c r="Y161" s="6">
        <f t="shared" si="160"/>
        <v>2</v>
      </c>
      <c r="Z161" s="6">
        <f t="shared" si="160"/>
        <v>2</v>
      </c>
      <c r="AA161" s="6">
        <f t="shared" si="160"/>
        <v>2</v>
      </c>
      <c r="AB161" s="6">
        <f t="shared" si="160"/>
        <v>2</v>
      </c>
      <c r="AC161" s="6">
        <f t="shared" si="160"/>
        <v>2</v>
      </c>
      <c r="AD161" s="6">
        <f t="shared" si="160"/>
        <v>2</v>
      </c>
      <c r="AE161" s="6">
        <f t="shared" si="160"/>
        <v>2</v>
      </c>
      <c r="AF161" s="6">
        <f t="shared" si="160"/>
        <v>2</v>
      </c>
      <c r="AG161" s="6">
        <f t="shared" si="160"/>
        <v>2</v>
      </c>
      <c r="AH161" s="6">
        <f t="shared" si="160"/>
        <v>2</v>
      </c>
      <c r="AI161" s="6">
        <f t="shared" si="160"/>
        <v>2</v>
      </c>
      <c r="AJ161" s="6">
        <f t="shared" si="160"/>
        <v>2</v>
      </c>
      <c r="AK161" s="6">
        <f t="shared" si="160"/>
        <v>2</v>
      </c>
      <c r="AL161" s="6">
        <f t="shared" si="160"/>
        <v>2</v>
      </c>
      <c r="AM161" s="6">
        <f t="shared" si="160"/>
        <v>2</v>
      </c>
      <c r="AN161" s="6">
        <f t="shared" si="160"/>
        <v>2</v>
      </c>
      <c r="AO161" s="6">
        <f t="shared" si="160"/>
        <v>2</v>
      </c>
      <c r="AP161" s="6">
        <f t="shared" si="160"/>
        <v>2</v>
      </c>
      <c r="AQ161" s="6">
        <f t="shared" si="160"/>
        <v>2</v>
      </c>
      <c r="AR161" s="6">
        <f t="shared" si="160"/>
        <v>2</v>
      </c>
      <c r="AS161" s="6">
        <f t="shared" si="160"/>
        <v>2</v>
      </c>
      <c r="AT161" s="6">
        <f t="shared" si="160"/>
        <v>2</v>
      </c>
      <c r="AU161" s="6">
        <f t="shared" si="160"/>
        <v>2</v>
      </c>
      <c r="AV161" s="6">
        <f t="shared" si="160"/>
        <v>2</v>
      </c>
      <c r="AW161" s="6">
        <f t="shared" si="160"/>
        <v>2</v>
      </c>
      <c r="AX161" s="6">
        <f t="shared" si="160"/>
        <v>2</v>
      </c>
      <c r="AY161" s="6">
        <f t="shared" ref="AY161:BO161" si="161">AX161</f>
        <v>2</v>
      </c>
      <c r="AZ161" s="6">
        <f t="shared" si="161"/>
        <v>2</v>
      </c>
      <c r="BA161" s="6">
        <f t="shared" si="161"/>
        <v>2</v>
      </c>
      <c r="BB161" s="6">
        <f t="shared" si="161"/>
        <v>2</v>
      </c>
      <c r="BC161" s="6">
        <f t="shared" si="161"/>
        <v>2</v>
      </c>
      <c r="BD161" s="6">
        <f t="shared" si="161"/>
        <v>2</v>
      </c>
      <c r="BE161" s="6">
        <f t="shared" si="161"/>
        <v>2</v>
      </c>
      <c r="BF161" s="6">
        <f t="shared" si="161"/>
        <v>2</v>
      </c>
      <c r="BG161" s="6">
        <f t="shared" si="161"/>
        <v>2</v>
      </c>
      <c r="BH161" s="6">
        <f t="shared" si="161"/>
        <v>2</v>
      </c>
      <c r="BI161" s="6">
        <f t="shared" si="161"/>
        <v>2</v>
      </c>
      <c r="BJ161" s="6">
        <f t="shared" si="161"/>
        <v>2</v>
      </c>
      <c r="BK161" s="6">
        <f t="shared" si="161"/>
        <v>2</v>
      </c>
      <c r="BL161" s="6">
        <f t="shared" si="161"/>
        <v>2</v>
      </c>
      <c r="BM161" s="6">
        <f t="shared" si="161"/>
        <v>2</v>
      </c>
      <c r="BN161" s="6">
        <f t="shared" si="161"/>
        <v>2</v>
      </c>
      <c r="BO161" s="6">
        <f t="shared" si="161"/>
        <v>2</v>
      </c>
    </row>
    <row r="162" spans="18:69" x14ac:dyDescent="0.35">
      <c r="R162" s="6">
        <v>1</v>
      </c>
      <c r="S162" s="6">
        <v>2</v>
      </c>
      <c r="T162" s="6">
        <v>3</v>
      </c>
      <c r="U162" s="6">
        <v>4</v>
      </c>
      <c r="V162" s="6">
        <v>5</v>
      </c>
      <c r="W162" s="6">
        <v>6</v>
      </c>
      <c r="X162" s="6">
        <v>7</v>
      </c>
      <c r="Y162" s="6">
        <v>8</v>
      </c>
      <c r="Z162" s="6">
        <v>9</v>
      </c>
      <c r="AA162" s="6">
        <v>10</v>
      </c>
      <c r="AB162" s="6">
        <v>11</v>
      </c>
      <c r="AC162" s="6">
        <v>12</v>
      </c>
      <c r="AD162" s="6">
        <v>13</v>
      </c>
      <c r="AE162" s="6">
        <v>14</v>
      </c>
      <c r="AF162" s="6">
        <v>15</v>
      </c>
      <c r="AG162" s="6">
        <v>16</v>
      </c>
      <c r="AH162" s="6">
        <v>17</v>
      </c>
      <c r="AI162" s="6">
        <v>18</v>
      </c>
      <c r="AJ162" s="6">
        <v>19</v>
      </c>
      <c r="AK162" s="6">
        <v>20</v>
      </c>
      <c r="AL162" s="6">
        <v>21</v>
      </c>
      <c r="AM162" s="6">
        <v>22</v>
      </c>
      <c r="AN162" s="6">
        <v>23</v>
      </c>
      <c r="AO162" s="6">
        <v>24</v>
      </c>
      <c r="AP162" s="6">
        <v>25</v>
      </c>
      <c r="AQ162" s="6">
        <v>26</v>
      </c>
      <c r="AR162" s="6">
        <v>27</v>
      </c>
      <c r="AS162" s="6">
        <v>28</v>
      </c>
      <c r="AT162" s="6">
        <v>29</v>
      </c>
      <c r="AU162" s="6">
        <v>30</v>
      </c>
      <c r="AV162" s="6">
        <v>31</v>
      </c>
      <c r="AW162" s="6">
        <v>32</v>
      </c>
      <c r="AX162" s="6">
        <v>33</v>
      </c>
      <c r="AY162" s="6">
        <v>34</v>
      </c>
      <c r="AZ162" s="6">
        <v>35</v>
      </c>
      <c r="BA162" s="6">
        <v>36</v>
      </c>
      <c r="BB162" s="6">
        <v>37</v>
      </c>
      <c r="BC162" s="6">
        <v>38</v>
      </c>
      <c r="BD162" s="6">
        <v>39</v>
      </c>
      <c r="BE162" s="6">
        <v>40</v>
      </c>
      <c r="BF162" s="6">
        <v>41</v>
      </c>
      <c r="BG162" s="6">
        <v>42</v>
      </c>
      <c r="BH162" s="6">
        <v>43</v>
      </c>
      <c r="BI162" s="6">
        <v>44</v>
      </c>
      <c r="BJ162" s="6">
        <v>45</v>
      </c>
      <c r="BK162" s="6">
        <v>46</v>
      </c>
      <c r="BL162" s="6">
        <v>47</v>
      </c>
      <c r="BM162" s="6">
        <v>48</v>
      </c>
      <c r="BN162" s="6">
        <v>49</v>
      </c>
      <c r="BO162" s="6">
        <v>50</v>
      </c>
    </row>
    <row r="163" spans="18:69" x14ac:dyDescent="0.35">
      <c r="R163" s="6">
        <f t="shared" ref="R163:AW163" si="162">R161-R162</f>
        <v>1</v>
      </c>
      <c r="S163" s="6">
        <f t="shared" si="162"/>
        <v>0</v>
      </c>
      <c r="T163" s="6">
        <f t="shared" si="162"/>
        <v>-1</v>
      </c>
      <c r="U163" s="6">
        <f t="shared" si="162"/>
        <v>-2</v>
      </c>
      <c r="V163" s="6">
        <f t="shared" si="162"/>
        <v>-3</v>
      </c>
      <c r="W163" s="6">
        <f t="shared" si="162"/>
        <v>-4</v>
      </c>
      <c r="X163" s="6">
        <f t="shared" si="162"/>
        <v>-5</v>
      </c>
      <c r="Y163" s="6">
        <f t="shared" si="162"/>
        <v>-6</v>
      </c>
      <c r="Z163" s="6">
        <f t="shared" si="162"/>
        <v>-7</v>
      </c>
      <c r="AA163" s="6">
        <f t="shared" si="162"/>
        <v>-8</v>
      </c>
      <c r="AB163" s="6">
        <f t="shared" si="162"/>
        <v>-9</v>
      </c>
      <c r="AC163" s="6">
        <f t="shared" si="162"/>
        <v>-10</v>
      </c>
      <c r="AD163" s="6">
        <f t="shared" si="162"/>
        <v>-11</v>
      </c>
      <c r="AE163" s="6">
        <f t="shared" si="162"/>
        <v>-12</v>
      </c>
      <c r="AF163" s="6">
        <f t="shared" si="162"/>
        <v>-13</v>
      </c>
      <c r="AG163" s="6">
        <f t="shared" si="162"/>
        <v>-14</v>
      </c>
      <c r="AH163" s="6">
        <f t="shared" si="162"/>
        <v>-15</v>
      </c>
      <c r="AI163" s="6">
        <f t="shared" si="162"/>
        <v>-16</v>
      </c>
      <c r="AJ163" s="6">
        <f t="shared" si="162"/>
        <v>-17</v>
      </c>
      <c r="AK163" s="6">
        <f t="shared" si="162"/>
        <v>-18</v>
      </c>
      <c r="AL163" s="6">
        <f t="shared" si="162"/>
        <v>-19</v>
      </c>
      <c r="AM163" s="6">
        <f t="shared" si="162"/>
        <v>-20</v>
      </c>
      <c r="AN163" s="6">
        <f t="shared" si="162"/>
        <v>-21</v>
      </c>
      <c r="AO163" s="6">
        <f t="shared" si="162"/>
        <v>-22</v>
      </c>
      <c r="AP163" s="6">
        <f t="shared" si="162"/>
        <v>-23</v>
      </c>
      <c r="AQ163" s="6">
        <f t="shared" si="162"/>
        <v>-24</v>
      </c>
      <c r="AR163" s="6">
        <f t="shared" si="162"/>
        <v>-25</v>
      </c>
      <c r="AS163" s="6">
        <f t="shared" si="162"/>
        <v>-26</v>
      </c>
      <c r="AT163" s="6">
        <f t="shared" si="162"/>
        <v>-27</v>
      </c>
      <c r="AU163" s="6">
        <f t="shared" si="162"/>
        <v>-28</v>
      </c>
      <c r="AV163" s="6">
        <f t="shared" si="162"/>
        <v>-29</v>
      </c>
      <c r="AW163" s="6">
        <f t="shared" si="162"/>
        <v>-30</v>
      </c>
      <c r="AX163" s="6">
        <f t="shared" ref="AX163:BO163" si="163">AX161-AX162</f>
        <v>-31</v>
      </c>
      <c r="AY163" s="6">
        <f t="shared" si="163"/>
        <v>-32</v>
      </c>
      <c r="AZ163" s="6">
        <f t="shared" si="163"/>
        <v>-33</v>
      </c>
      <c r="BA163" s="6">
        <f t="shared" si="163"/>
        <v>-34</v>
      </c>
      <c r="BB163" s="6">
        <f t="shared" si="163"/>
        <v>-35</v>
      </c>
      <c r="BC163" s="6">
        <f t="shared" si="163"/>
        <v>-36</v>
      </c>
      <c r="BD163" s="6">
        <f t="shared" si="163"/>
        <v>-37</v>
      </c>
      <c r="BE163" s="6">
        <f t="shared" si="163"/>
        <v>-38</v>
      </c>
      <c r="BF163" s="6">
        <f t="shared" si="163"/>
        <v>-39</v>
      </c>
      <c r="BG163" s="6">
        <f t="shared" si="163"/>
        <v>-40</v>
      </c>
      <c r="BH163" s="6">
        <f t="shared" si="163"/>
        <v>-41</v>
      </c>
      <c r="BI163" s="6">
        <f t="shared" si="163"/>
        <v>-42</v>
      </c>
      <c r="BJ163" s="6">
        <f t="shared" si="163"/>
        <v>-43</v>
      </c>
      <c r="BK163" s="6">
        <f t="shared" si="163"/>
        <v>-44</v>
      </c>
      <c r="BL163" s="6">
        <f t="shared" si="163"/>
        <v>-45</v>
      </c>
      <c r="BM163" s="6">
        <f t="shared" si="163"/>
        <v>-46</v>
      </c>
      <c r="BN163" s="6">
        <f t="shared" si="163"/>
        <v>-47</v>
      </c>
      <c r="BO163" s="6">
        <f t="shared" si="163"/>
        <v>-48</v>
      </c>
      <c r="BQ163" s="6" t="s">
        <v>21</v>
      </c>
    </row>
    <row r="164" spans="18:69" x14ac:dyDescent="0.35">
      <c r="R164" s="6">
        <f>IF(R163&gt;=0,COUNT($R163)+BP160,"")</f>
        <v>59</v>
      </c>
      <c r="S164" s="6">
        <f>IF(S163&gt;=0,COUNT($R163:S163)+$BP160,"")</f>
        <v>60</v>
      </c>
      <c r="T164" s="6" t="str">
        <f>IF(T163&gt;=0,COUNT($R163:T163)+$BP160,"")</f>
        <v/>
      </c>
      <c r="U164" s="6" t="str">
        <f>IF(U163&gt;=0,COUNT($R163:U163)+$BP160,"")</f>
        <v/>
      </c>
      <c r="V164" s="6" t="str">
        <f>IF(V163&gt;=0,COUNT($R163:V163)+$BP160,"")</f>
        <v/>
      </c>
      <c r="W164" s="6" t="str">
        <f>IF(W163&gt;=0,COUNT($R163:W163)+$BP160,"")</f>
        <v/>
      </c>
      <c r="X164" s="6" t="str">
        <f>IF(X163&gt;=0,COUNT($R163:X163)+$BP160,"")</f>
        <v/>
      </c>
      <c r="Y164" s="6" t="str">
        <f>IF(Y163&gt;=0,COUNT($R163:Y163)+$BP160,"")</f>
        <v/>
      </c>
      <c r="Z164" s="6" t="str">
        <f>IF(Z163&gt;=0,COUNT($R163:Z163)+$BP160,"")</f>
        <v/>
      </c>
      <c r="AA164" s="6" t="str">
        <f>IF(AA163&gt;=0,COUNT($R163:AA163)+$BP160,"")</f>
        <v/>
      </c>
      <c r="AB164" s="6" t="str">
        <f>IF(AB163&gt;=0,COUNT($R163:AB163)+$BP160,"")</f>
        <v/>
      </c>
      <c r="AC164" s="6" t="str">
        <f>IF(AC163&gt;=0,COUNT($R163:AC163)+$BP160,"")</f>
        <v/>
      </c>
      <c r="AD164" s="6" t="str">
        <f>IF(AD163&gt;=0,COUNT($R163:AD163)+$BP160,"")</f>
        <v/>
      </c>
      <c r="AE164" s="6" t="str">
        <f>IF(AE163&gt;=0,COUNT($R163:AE163)+$BP160,"")</f>
        <v/>
      </c>
      <c r="AF164" s="6" t="str">
        <f>IF(AF163&gt;=0,COUNT($R163:AF163)+$BP160,"")</f>
        <v/>
      </c>
      <c r="AG164" s="6" t="str">
        <f>IF(AG163&gt;=0,COUNT($R163:AG163)+$BP160,"")</f>
        <v/>
      </c>
      <c r="AH164" s="6" t="str">
        <f>IF(AH163&gt;=0,COUNT($R163:AH163)+$BP160,"")</f>
        <v/>
      </c>
      <c r="AI164" s="6" t="str">
        <f>IF(AI163&gt;=0,COUNT($R163:AI163)+$BP160,"")</f>
        <v/>
      </c>
      <c r="AJ164" s="6" t="str">
        <f>IF(AJ163&gt;=0,COUNT($R163:AJ163)+$BP160,"")</f>
        <v/>
      </c>
      <c r="AK164" s="6" t="str">
        <f>IF(AK163&gt;=0,COUNT($R163:AK163)+$BP160,"")</f>
        <v/>
      </c>
      <c r="AL164" s="6" t="str">
        <f>IF(AL163&gt;=0,COUNT($R163:AL163)+$BP160,"")</f>
        <v/>
      </c>
      <c r="AM164" s="6" t="str">
        <f>IF(AM163&gt;=0,COUNT($R163:AM163)+$BP160,"")</f>
        <v/>
      </c>
      <c r="AN164" s="6" t="str">
        <f>IF(AN163&gt;=0,COUNT($R163:AN163)+$BP160,"")</f>
        <v/>
      </c>
      <c r="AO164" s="6" t="str">
        <f>IF(AO163&gt;=0,COUNT($R163:AO163)+$BP160,"")</f>
        <v/>
      </c>
      <c r="AP164" s="6" t="str">
        <f>IF(AP163&gt;=0,COUNT($R163:AP163)+$BP160,"")</f>
        <v/>
      </c>
      <c r="AQ164" s="6" t="str">
        <f>IF(AQ163&gt;=0,COUNT($R163:AQ163)+$BP160,"")</f>
        <v/>
      </c>
      <c r="AR164" s="6" t="str">
        <f>IF(AR163&gt;=0,COUNT($R163:AR163)+$BP160,"")</f>
        <v/>
      </c>
      <c r="AS164" s="6" t="str">
        <f>IF(AS163&gt;=0,COUNT($R163:AS163)+$BP160,"")</f>
        <v/>
      </c>
      <c r="AT164" s="6" t="str">
        <f>IF(AT163&gt;=0,COUNT($R163:AT163)+$BP160,"")</f>
        <v/>
      </c>
      <c r="AU164" s="6" t="str">
        <f>IF(AU163&gt;=0,COUNT($R163:AU163)+$BP160,"")</f>
        <v/>
      </c>
      <c r="AV164" s="6" t="str">
        <f>IF(AV163&gt;=0,COUNT($R163:AV163)+$BP160,"")</f>
        <v/>
      </c>
      <c r="AW164" s="6" t="str">
        <f>IF(AW163&gt;=0,COUNT($R163:AW163)+$BP160,"")</f>
        <v/>
      </c>
      <c r="AX164" s="6" t="str">
        <f>IF(AX163&gt;=0,COUNT($R163:AX163)+$BP160,"")</f>
        <v/>
      </c>
      <c r="AY164" s="6" t="str">
        <f>IF(AY163&gt;=0,COUNT($R163:AY163)+$BP160,"")</f>
        <v/>
      </c>
      <c r="AZ164" s="6" t="str">
        <f>IF(AZ163&gt;=0,COUNT($R163:AZ163)+$BP160,"")</f>
        <v/>
      </c>
      <c r="BA164" s="6" t="str">
        <f>IF(BA163&gt;=0,COUNT($R163:BA163)+$BP160,"")</f>
        <v/>
      </c>
      <c r="BB164" s="6" t="str">
        <f>IF(BB163&gt;=0,COUNT($R163:BB163)+$BP160,"")</f>
        <v/>
      </c>
      <c r="BC164" s="6" t="str">
        <f>IF(BC163&gt;=0,COUNT($R163:BC163)+$BP160,"")</f>
        <v/>
      </c>
      <c r="BD164" s="6" t="str">
        <f>IF(BD163&gt;=0,COUNT($R163:BD163)+$BP160,"")</f>
        <v/>
      </c>
      <c r="BE164" s="6" t="str">
        <f>IF(BE163&gt;=0,COUNT($R163:BE163)+$BP160,"")</f>
        <v/>
      </c>
      <c r="BF164" s="6" t="str">
        <f>IF(BF163&gt;=0,COUNT($R163:BF163)+$BP160,"")</f>
        <v/>
      </c>
      <c r="BG164" s="6" t="str">
        <f>IF(BG163&gt;=0,COUNT($R163:BG163)+$BP160,"")</f>
        <v/>
      </c>
      <c r="BH164" s="6" t="str">
        <f>IF(BH163&gt;=0,COUNT($R163:BH163)+$BP160,"")</f>
        <v/>
      </c>
      <c r="BI164" s="6" t="str">
        <f>IF(BI163&gt;=0,COUNT($R163:BI163)+$BP160,"")</f>
        <v/>
      </c>
      <c r="BJ164" s="6" t="str">
        <f>IF(BJ163&gt;=0,COUNT($R163:BJ163)+$BP160,"")</f>
        <v/>
      </c>
      <c r="BK164" s="6" t="str">
        <f>IF(BK163&gt;=0,COUNT($R163:BK163)+$BP160,"")</f>
        <v/>
      </c>
      <c r="BL164" s="6" t="str">
        <f>IF(BL163&gt;=0,COUNT($R163:BL163)+$BP160,"")</f>
        <v/>
      </c>
      <c r="BM164" s="6" t="str">
        <f>IF(BM163&gt;=0,COUNT($R163:BM163)+$BP160,"")</f>
        <v/>
      </c>
      <c r="BN164" s="6" t="str">
        <f>IF(BN163&gt;=0,COUNT($R163:BN163)+$BP160,"")</f>
        <v/>
      </c>
      <c r="BO164" s="6" t="str">
        <f>IF(BO163&gt;=0,COUNT($R163:BO163)+$BP160,"")</f>
        <v/>
      </c>
      <c r="BP164" s="6">
        <f>COUNT(R164:BO164)+BP160</f>
        <v>60</v>
      </c>
      <c r="BQ164" s="276" t="str">
        <f>R164&amp;BQ163&amp;S164&amp;BQ163&amp;T164&amp;BQ163&amp;U164&amp;BQ163&amp;V164&amp;BQ163&amp;W164&amp;BQ163&amp;X164&amp;BQ163&amp;Y164&amp;BQ163&amp;Z164&amp;BQ163&amp;AA164&amp;BQ163&amp;AB164&amp;BQ163&amp;AC164&amp;BQ163&amp;AD164&amp;BQ163&amp;AE164&amp;BQ163&amp;AF164&amp;BQ163&amp;AG164&amp;BQ163&amp;AH164&amp;BQ163&amp;AI164&amp;BQ163&amp;AJ164&amp;BQ163&amp;AK164&amp;BQ163&amp;AL164&amp;BQ163&amp;AM164&amp;BQ163&amp;AN164&amp;BQ163&amp;AO164&amp;BQ163&amp;AP164&amp;BQ163&amp;AQ164&amp;BQ163&amp;AR164&amp;BQ163&amp;AS164&amp;BQ163&amp;AT164&amp;BQ163&amp;AU164&amp;BQ163&amp;AV164&amp;BQ163&amp;AW164&amp;BQ163&amp;AX164&amp;BQ163&amp;AY164&amp;BQ163&amp;AZ164&amp;BQ163&amp;BA164&amp;BQ163&amp;BB164&amp;BQ163&amp;BC164&amp;BQ163&amp;BD164&amp;BQ163&amp;BE164&amp;BQ163&amp;BF164&amp;BQ163&amp;BG164&amp;BQ163&amp;BH164&amp;BQ163&amp;BI164&amp;BQ163&amp;BJ164&amp;BQ163&amp;BK164&amp;BQ163&amp;BL164&amp;BQ163&amp;BM164&amp;BQ163&amp;BN164&amp;BQ163&amp;BO164</f>
        <v xml:space="preserve">59  60                                                                                                </v>
      </c>
    </row>
    <row r="165" spans="18:69" x14ac:dyDescent="0.35">
      <c r="R165" s="275">
        <f>IF('Print-TOS'!AU16="W",'Encode Data'!F28,IF('Print-TOS'!AU16="X",'Encode Data'!G31,'Encode Data'!I22))</f>
        <v>3</v>
      </c>
      <c r="S165" s="6">
        <f t="shared" ref="S165:AX165" si="164">R165</f>
        <v>3</v>
      </c>
      <c r="T165" s="6">
        <f t="shared" si="164"/>
        <v>3</v>
      </c>
      <c r="U165" s="6">
        <f t="shared" si="164"/>
        <v>3</v>
      </c>
      <c r="V165" s="6">
        <f t="shared" si="164"/>
        <v>3</v>
      </c>
      <c r="W165" s="6">
        <f t="shared" si="164"/>
        <v>3</v>
      </c>
      <c r="X165" s="6">
        <f t="shared" si="164"/>
        <v>3</v>
      </c>
      <c r="Y165" s="6">
        <f t="shared" si="164"/>
        <v>3</v>
      </c>
      <c r="Z165" s="6">
        <f t="shared" si="164"/>
        <v>3</v>
      </c>
      <c r="AA165" s="6">
        <f t="shared" si="164"/>
        <v>3</v>
      </c>
      <c r="AB165" s="6">
        <f t="shared" si="164"/>
        <v>3</v>
      </c>
      <c r="AC165" s="6">
        <f t="shared" si="164"/>
        <v>3</v>
      </c>
      <c r="AD165" s="6">
        <f t="shared" si="164"/>
        <v>3</v>
      </c>
      <c r="AE165" s="6">
        <f t="shared" si="164"/>
        <v>3</v>
      </c>
      <c r="AF165" s="6">
        <f t="shared" si="164"/>
        <v>3</v>
      </c>
      <c r="AG165" s="6">
        <f t="shared" si="164"/>
        <v>3</v>
      </c>
      <c r="AH165" s="6">
        <f t="shared" si="164"/>
        <v>3</v>
      </c>
      <c r="AI165" s="6">
        <f t="shared" si="164"/>
        <v>3</v>
      </c>
      <c r="AJ165" s="6">
        <f t="shared" si="164"/>
        <v>3</v>
      </c>
      <c r="AK165" s="6">
        <f t="shared" si="164"/>
        <v>3</v>
      </c>
      <c r="AL165" s="6">
        <f t="shared" si="164"/>
        <v>3</v>
      </c>
      <c r="AM165" s="6">
        <f t="shared" si="164"/>
        <v>3</v>
      </c>
      <c r="AN165" s="6">
        <f t="shared" si="164"/>
        <v>3</v>
      </c>
      <c r="AO165" s="6">
        <f t="shared" si="164"/>
        <v>3</v>
      </c>
      <c r="AP165" s="6">
        <f t="shared" si="164"/>
        <v>3</v>
      </c>
      <c r="AQ165" s="6">
        <f t="shared" si="164"/>
        <v>3</v>
      </c>
      <c r="AR165" s="6">
        <f t="shared" si="164"/>
        <v>3</v>
      </c>
      <c r="AS165" s="6">
        <f t="shared" si="164"/>
        <v>3</v>
      </c>
      <c r="AT165" s="6">
        <f t="shared" si="164"/>
        <v>3</v>
      </c>
      <c r="AU165" s="6">
        <f t="shared" si="164"/>
        <v>3</v>
      </c>
      <c r="AV165" s="6">
        <f t="shared" si="164"/>
        <v>3</v>
      </c>
      <c r="AW165" s="6">
        <f t="shared" si="164"/>
        <v>3</v>
      </c>
      <c r="AX165" s="6">
        <f t="shared" si="164"/>
        <v>3</v>
      </c>
      <c r="AY165" s="6">
        <f t="shared" ref="AY165:BO165" si="165">AX165</f>
        <v>3</v>
      </c>
      <c r="AZ165" s="6">
        <f t="shared" si="165"/>
        <v>3</v>
      </c>
      <c r="BA165" s="6">
        <f t="shared" si="165"/>
        <v>3</v>
      </c>
      <c r="BB165" s="6">
        <f t="shared" si="165"/>
        <v>3</v>
      </c>
      <c r="BC165" s="6">
        <f t="shared" si="165"/>
        <v>3</v>
      </c>
      <c r="BD165" s="6">
        <f t="shared" si="165"/>
        <v>3</v>
      </c>
      <c r="BE165" s="6">
        <f t="shared" si="165"/>
        <v>3</v>
      </c>
      <c r="BF165" s="6">
        <f t="shared" si="165"/>
        <v>3</v>
      </c>
      <c r="BG165" s="6">
        <f t="shared" si="165"/>
        <v>3</v>
      </c>
      <c r="BH165" s="6">
        <f t="shared" si="165"/>
        <v>3</v>
      </c>
      <c r="BI165" s="6">
        <f t="shared" si="165"/>
        <v>3</v>
      </c>
      <c r="BJ165" s="6">
        <f t="shared" si="165"/>
        <v>3</v>
      </c>
      <c r="BK165" s="6">
        <f t="shared" si="165"/>
        <v>3</v>
      </c>
      <c r="BL165" s="6">
        <f t="shared" si="165"/>
        <v>3</v>
      </c>
      <c r="BM165" s="6">
        <f t="shared" si="165"/>
        <v>3</v>
      </c>
      <c r="BN165" s="6">
        <f t="shared" si="165"/>
        <v>3</v>
      </c>
      <c r="BO165" s="6">
        <f t="shared" si="165"/>
        <v>3</v>
      </c>
    </row>
    <row r="166" spans="18:69" x14ac:dyDescent="0.35">
      <c r="R166" s="6">
        <v>1</v>
      </c>
      <c r="S166" s="6">
        <v>2</v>
      </c>
      <c r="T166" s="6">
        <v>3</v>
      </c>
      <c r="U166" s="6">
        <v>4</v>
      </c>
      <c r="V166" s="6">
        <v>5</v>
      </c>
      <c r="W166" s="6">
        <v>6</v>
      </c>
      <c r="X166" s="6">
        <v>7</v>
      </c>
      <c r="Y166" s="6">
        <v>8</v>
      </c>
      <c r="Z166" s="6">
        <v>9</v>
      </c>
      <c r="AA166" s="6">
        <v>10</v>
      </c>
      <c r="AB166" s="6">
        <v>11</v>
      </c>
      <c r="AC166" s="6">
        <v>12</v>
      </c>
      <c r="AD166" s="6">
        <v>13</v>
      </c>
      <c r="AE166" s="6">
        <v>14</v>
      </c>
      <c r="AF166" s="6">
        <v>15</v>
      </c>
      <c r="AG166" s="6">
        <v>16</v>
      </c>
      <c r="AH166" s="6">
        <v>17</v>
      </c>
      <c r="AI166" s="6">
        <v>18</v>
      </c>
      <c r="AJ166" s="6">
        <v>19</v>
      </c>
      <c r="AK166" s="6">
        <v>20</v>
      </c>
      <c r="AL166" s="6">
        <v>21</v>
      </c>
      <c r="AM166" s="6">
        <v>22</v>
      </c>
      <c r="AN166" s="6">
        <v>23</v>
      </c>
      <c r="AO166" s="6">
        <v>24</v>
      </c>
      <c r="AP166" s="6">
        <v>25</v>
      </c>
      <c r="AQ166" s="6">
        <v>26</v>
      </c>
      <c r="AR166" s="6">
        <v>27</v>
      </c>
      <c r="AS166" s="6">
        <v>28</v>
      </c>
      <c r="AT166" s="6">
        <v>29</v>
      </c>
      <c r="AU166" s="6">
        <v>30</v>
      </c>
      <c r="AV166" s="6">
        <v>31</v>
      </c>
      <c r="AW166" s="6">
        <v>32</v>
      </c>
      <c r="AX166" s="6">
        <v>33</v>
      </c>
      <c r="AY166" s="6">
        <v>34</v>
      </c>
      <c r="AZ166" s="6">
        <v>35</v>
      </c>
      <c r="BA166" s="6">
        <v>36</v>
      </c>
      <c r="BB166" s="6">
        <v>37</v>
      </c>
      <c r="BC166" s="6">
        <v>38</v>
      </c>
      <c r="BD166" s="6">
        <v>39</v>
      </c>
      <c r="BE166" s="6">
        <v>40</v>
      </c>
      <c r="BF166" s="6">
        <v>41</v>
      </c>
      <c r="BG166" s="6">
        <v>42</v>
      </c>
      <c r="BH166" s="6">
        <v>43</v>
      </c>
      <c r="BI166" s="6">
        <v>44</v>
      </c>
      <c r="BJ166" s="6">
        <v>45</v>
      </c>
      <c r="BK166" s="6">
        <v>46</v>
      </c>
      <c r="BL166" s="6">
        <v>47</v>
      </c>
      <c r="BM166" s="6">
        <v>48</v>
      </c>
      <c r="BN166" s="6">
        <v>49</v>
      </c>
      <c r="BO166" s="6">
        <v>50</v>
      </c>
    </row>
    <row r="167" spans="18:69" x14ac:dyDescent="0.35">
      <c r="R167" s="6">
        <f t="shared" ref="R167:AW167" si="166">R165-R166</f>
        <v>2</v>
      </c>
      <c r="S167" s="6">
        <f t="shared" si="166"/>
        <v>1</v>
      </c>
      <c r="T167" s="6">
        <f t="shared" si="166"/>
        <v>0</v>
      </c>
      <c r="U167" s="6">
        <f t="shared" si="166"/>
        <v>-1</v>
      </c>
      <c r="V167" s="6">
        <f t="shared" si="166"/>
        <v>-2</v>
      </c>
      <c r="W167" s="6">
        <f t="shared" si="166"/>
        <v>-3</v>
      </c>
      <c r="X167" s="6">
        <f t="shared" si="166"/>
        <v>-4</v>
      </c>
      <c r="Y167" s="6">
        <f t="shared" si="166"/>
        <v>-5</v>
      </c>
      <c r="Z167" s="6">
        <f t="shared" si="166"/>
        <v>-6</v>
      </c>
      <c r="AA167" s="6">
        <f t="shared" si="166"/>
        <v>-7</v>
      </c>
      <c r="AB167" s="6">
        <f t="shared" si="166"/>
        <v>-8</v>
      </c>
      <c r="AC167" s="6">
        <f t="shared" si="166"/>
        <v>-9</v>
      </c>
      <c r="AD167" s="6">
        <f t="shared" si="166"/>
        <v>-10</v>
      </c>
      <c r="AE167" s="6">
        <f t="shared" si="166"/>
        <v>-11</v>
      </c>
      <c r="AF167" s="6">
        <f t="shared" si="166"/>
        <v>-12</v>
      </c>
      <c r="AG167" s="6">
        <f t="shared" si="166"/>
        <v>-13</v>
      </c>
      <c r="AH167" s="6">
        <f t="shared" si="166"/>
        <v>-14</v>
      </c>
      <c r="AI167" s="6">
        <f t="shared" si="166"/>
        <v>-15</v>
      </c>
      <c r="AJ167" s="6">
        <f t="shared" si="166"/>
        <v>-16</v>
      </c>
      <c r="AK167" s="6">
        <f t="shared" si="166"/>
        <v>-17</v>
      </c>
      <c r="AL167" s="6">
        <f t="shared" si="166"/>
        <v>-18</v>
      </c>
      <c r="AM167" s="6">
        <f t="shared" si="166"/>
        <v>-19</v>
      </c>
      <c r="AN167" s="6">
        <f t="shared" si="166"/>
        <v>-20</v>
      </c>
      <c r="AO167" s="6">
        <f t="shared" si="166"/>
        <v>-21</v>
      </c>
      <c r="AP167" s="6">
        <f t="shared" si="166"/>
        <v>-22</v>
      </c>
      <c r="AQ167" s="6">
        <f t="shared" si="166"/>
        <v>-23</v>
      </c>
      <c r="AR167" s="6">
        <f t="shared" si="166"/>
        <v>-24</v>
      </c>
      <c r="AS167" s="6">
        <f t="shared" si="166"/>
        <v>-25</v>
      </c>
      <c r="AT167" s="6">
        <f t="shared" si="166"/>
        <v>-26</v>
      </c>
      <c r="AU167" s="6">
        <f t="shared" si="166"/>
        <v>-27</v>
      </c>
      <c r="AV167" s="6">
        <f t="shared" si="166"/>
        <v>-28</v>
      </c>
      <c r="AW167" s="6">
        <f t="shared" si="166"/>
        <v>-29</v>
      </c>
      <c r="AX167" s="6">
        <f t="shared" ref="AX167:BO167" si="167">AX165-AX166</f>
        <v>-30</v>
      </c>
      <c r="AY167" s="6">
        <f t="shared" si="167"/>
        <v>-31</v>
      </c>
      <c r="AZ167" s="6">
        <f t="shared" si="167"/>
        <v>-32</v>
      </c>
      <c r="BA167" s="6">
        <f t="shared" si="167"/>
        <v>-33</v>
      </c>
      <c r="BB167" s="6">
        <f t="shared" si="167"/>
        <v>-34</v>
      </c>
      <c r="BC167" s="6">
        <f t="shared" si="167"/>
        <v>-35</v>
      </c>
      <c r="BD167" s="6">
        <f t="shared" si="167"/>
        <v>-36</v>
      </c>
      <c r="BE167" s="6">
        <f t="shared" si="167"/>
        <v>-37</v>
      </c>
      <c r="BF167" s="6">
        <f t="shared" si="167"/>
        <v>-38</v>
      </c>
      <c r="BG167" s="6">
        <f t="shared" si="167"/>
        <v>-39</v>
      </c>
      <c r="BH167" s="6">
        <f t="shared" si="167"/>
        <v>-40</v>
      </c>
      <c r="BI167" s="6">
        <f t="shared" si="167"/>
        <v>-41</v>
      </c>
      <c r="BJ167" s="6">
        <f t="shared" si="167"/>
        <v>-42</v>
      </c>
      <c r="BK167" s="6">
        <f t="shared" si="167"/>
        <v>-43</v>
      </c>
      <c r="BL167" s="6">
        <f t="shared" si="167"/>
        <v>-44</v>
      </c>
      <c r="BM167" s="6">
        <f t="shared" si="167"/>
        <v>-45</v>
      </c>
      <c r="BN167" s="6">
        <f t="shared" si="167"/>
        <v>-46</v>
      </c>
      <c r="BO167" s="6">
        <f t="shared" si="167"/>
        <v>-47</v>
      </c>
      <c r="BQ167" s="6" t="s">
        <v>21</v>
      </c>
    </row>
    <row r="168" spans="18:69" x14ac:dyDescent="0.35">
      <c r="R168" s="6">
        <f>IF(R167&gt;=0,COUNT($R167)+BP164,"")</f>
        <v>61</v>
      </c>
      <c r="S168" s="6">
        <f>IF(S167&gt;=0,COUNT($R167:S167)+$BP164,"")</f>
        <v>62</v>
      </c>
      <c r="T168" s="6">
        <f>IF(T167&gt;=0,COUNT($R167:T167)+$BP164,"")</f>
        <v>63</v>
      </c>
      <c r="U168" s="6" t="str">
        <f>IF(U167&gt;=0,COUNT($R167:U167)+$BP164,"")</f>
        <v/>
      </c>
      <c r="V168" s="6" t="str">
        <f>IF(V167&gt;=0,COUNT($R167:V167)+$BP164,"")</f>
        <v/>
      </c>
      <c r="W168" s="6" t="str">
        <f>IF(W167&gt;=0,COUNT($R167:W167)+$BP164,"")</f>
        <v/>
      </c>
      <c r="X168" s="6" t="str">
        <f>IF(X167&gt;=0,COUNT($R167:X167)+$BP164,"")</f>
        <v/>
      </c>
      <c r="Y168" s="6" t="str">
        <f>IF(Y167&gt;=0,COUNT($R167:Y167)+$BP164,"")</f>
        <v/>
      </c>
      <c r="Z168" s="6" t="str">
        <f>IF(Z167&gt;=0,COUNT($R167:Z167)+$BP164,"")</f>
        <v/>
      </c>
      <c r="AA168" s="6" t="str">
        <f>IF(AA167&gt;=0,COUNT($R167:AA167)+$BP164,"")</f>
        <v/>
      </c>
      <c r="AB168" s="6" t="str">
        <f>IF(AB167&gt;=0,COUNT($R167:AB167)+$BP164,"")</f>
        <v/>
      </c>
      <c r="AC168" s="6" t="str">
        <f>IF(AC167&gt;=0,COUNT($R167:AC167)+$BP164,"")</f>
        <v/>
      </c>
      <c r="AD168" s="6" t="str">
        <f>IF(AD167&gt;=0,COUNT($R167:AD167)+$BP164,"")</f>
        <v/>
      </c>
      <c r="AE168" s="6" t="str">
        <f>IF(AE167&gt;=0,COUNT($R167:AE167)+$BP164,"")</f>
        <v/>
      </c>
      <c r="AF168" s="6" t="str">
        <f>IF(AF167&gt;=0,COUNT($R167:AF167)+$BP164,"")</f>
        <v/>
      </c>
      <c r="AG168" s="6" t="str">
        <f>IF(AG167&gt;=0,COUNT($R167:AG167)+$BP164,"")</f>
        <v/>
      </c>
      <c r="AH168" s="6" t="str">
        <f>IF(AH167&gt;=0,COUNT($R167:AH167)+$BP164,"")</f>
        <v/>
      </c>
      <c r="AI168" s="6" t="str">
        <f>IF(AI167&gt;=0,COUNT($R167:AI167)+$BP164,"")</f>
        <v/>
      </c>
      <c r="AJ168" s="6" t="str">
        <f>IF(AJ167&gt;=0,COUNT($R167:AJ167)+$BP164,"")</f>
        <v/>
      </c>
      <c r="AK168" s="6" t="str">
        <f>IF(AK167&gt;=0,COUNT($R167:AK167)+$BP164,"")</f>
        <v/>
      </c>
      <c r="AL168" s="6" t="str">
        <f>IF(AL167&gt;=0,COUNT($R167:AL167)+$BP164,"")</f>
        <v/>
      </c>
      <c r="AM168" s="6" t="str">
        <f>IF(AM167&gt;=0,COUNT($R167:AM167)+$BP164,"")</f>
        <v/>
      </c>
      <c r="AN168" s="6" t="str">
        <f>IF(AN167&gt;=0,COUNT($R167:AN167)+$BP164,"")</f>
        <v/>
      </c>
      <c r="AO168" s="6" t="str">
        <f>IF(AO167&gt;=0,COUNT($R167:AO167)+$BP164,"")</f>
        <v/>
      </c>
      <c r="AP168" s="6" t="str">
        <f>IF(AP167&gt;=0,COUNT($R167:AP167)+$BP164,"")</f>
        <v/>
      </c>
      <c r="AQ168" s="6" t="str">
        <f>IF(AQ167&gt;=0,COUNT($R167:AQ167)+$BP164,"")</f>
        <v/>
      </c>
      <c r="AR168" s="6" t="str">
        <f>IF(AR167&gt;=0,COUNT($R167:AR167)+$BP164,"")</f>
        <v/>
      </c>
      <c r="AS168" s="6" t="str">
        <f>IF(AS167&gt;=0,COUNT($R167:AS167)+$BP164,"")</f>
        <v/>
      </c>
      <c r="AT168" s="6" t="str">
        <f>IF(AT167&gt;=0,COUNT($R167:AT167)+$BP164,"")</f>
        <v/>
      </c>
      <c r="AU168" s="6" t="str">
        <f>IF(AU167&gt;=0,COUNT($R167:AU167)+$BP164,"")</f>
        <v/>
      </c>
      <c r="AV168" s="6" t="str">
        <f>IF(AV167&gt;=0,COUNT($R167:AV167)+$BP164,"")</f>
        <v/>
      </c>
      <c r="AW168" s="6" t="str">
        <f>IF(AW167&gt;=0,COUNT($R167:AW167)+$BP164,"")</f>
        <v/>
      </c>
      <c r="AX168" s="6" t="str">
        <f>IF(AX167&gt;=0,COUNT($R167:AX167)+$BP164,"")</f>
        <v/>
      </c>
      <c r="AY168" s="6" t="str">
        <f>IF(AY167&gt;=0,COUNT($R167:AY167)+$BP164,"")</f>
        <v/>
      </c>
      <c r="AZ168" s="6" t="str">
        <f>IF(AZ167&gt;=0,COUNT($R167:AZ167)+$BP164,"")</f>
        <v/>
      </c>
      <c r="BA168" s="6" t="str">
        <f>IF(BA167&gt;=0,COUNT($R167:BA167)+$BP164,"")</f>
        <v/>
      </c>
      <c r="BB168" s="6" t="str">
        <f>IF(BB167&gt;=0,COUNT($R167:BB167)+$BP164,"")</f>
        <v/>
      </c>
      <c r="BC168" s="6" t="str">
        <f>IF(BC167&gt;=0,COUNT($R167:BC167)+$BP164,"")</f>
        <v/>
      </c>
      <c r="BD168" s="6" t="str">
        <f>IF(BD167&gt;=0,COUNT($R167:BD167)+$BP164,"")</f>
        <v/>
      </c>
      <c r="BE168" s="6" t="str">
        <f>IF(BE167&gt;=0,COUNT($R167:BE167)+$BP164,"")</f>
        <v/>
      </c>
      <c r="BF168" s="6" t="str">
        <f>IF(BF167&gt;=0,COUNT($R167:BF167)+$BP164,"")</f>
        <v/>
      </c>
      <c r="BG168" s="6" t="str">
        <f>IF(BG167&gt;=0,COUNT($R167:BG167)+$BP164,"")</f>
        <v/>
      </c>
      <c r="BH168" s="6" t="str">
        <f>IF(BH167&gt;=0,COUNT($R167:BH167)+$BP164,"")</f>
        <v/>
      </c>
      <c r="BI168" s="6" t="str">
        <f>IF(BI167&gt;=0,COUNT($R167:BI167)+$BP164,"")</f>
        <v/>
      </c>
      <c r="BJ168" s="6" t="str">
        <f>IF(BJ167&gt;=0,COUNT($R167:BJ167)+$BP164,"")</f>
        <v/>
      </c>
      <c r="BK168" s="6" t="str">
        <f>IF(BK167&gt;=0,COUNT($R167:BK167)+$BP164,"")</f>
        <v/>
      </c>
      <c r="BL168" s="6" t="str">
        <f>IF(BL167&gt;=0,COUNT($R167:BL167)+$BP164,"")</f>
        <v/>
      </c>
      <c r="BM168" s="6" t="str">
        <f>IF(BM167&gt;=0,COUNT($R167:BM167)+$BP164,"")</f>
        <v/>
      </c>
      <c r="BN168" s="6" t="str">
        <f>IF(BN167&gt;=0,COUNT($R167:BN167)+$BP164,"")</f>
        <v/>
      </c>
      <c r="BO168" s="6" t="str">
        <f>IF(BO167&gt;=0,COUNT($R167:BO167)+$BP164,"")</f>
        <v/>
      </c>
      <c r="BP168" s="6">
        <f>COUNT(R168:BO168)+BP164</f>
        <v>63</v>
      </c>
      <c r="BQ168" s="276" t="str">
        <f>R168&amp;BQ167&amp;S168&amp;BQ167&amp;T168&amp;BQ167&amp;U168&amp;BQ167&amp;V168&amp;BQ167&amp;W168&amp;BQ167&amp;X168&amp;BQ167&amp;Y168&amp;BQ167&amp;Z168&amp;BQ167&amp;AA168&amp;BQ167&amp;AB168&amp;BQ167&amp;AC168&amp;BQ167&amp;AD168&amp;BQ167&amp;AE168&amp;BQ167&amp;AF168&amp;BQ167&amp;AG168&amp;BQ167&amp;AH168&amp;BQ167&amp;AI168&amp;BQ167&amp;AJ168&amp;BQ167&amp;AK168&amp;BQ167&amp;AL168&amp;BQ167&amp;AM168&amp;BQ167&amp;AN168&amp;BQ167&amp;AO168&amp;BQ167&amp;AP168&amp;BQ167&amp;AQ168&amp;BQ167&amp;AR168&amp;BQ167&amp;AS168&amp;BQ167&amp;AT168&amp;BQ167&amp;AU168&amp;BQ167&amp;AV168&amp;BQ167&amp;AW168&amp;BQ167&amp;AX168&amp;BQ167&amp;AY168&amp;BQ167&amp;AZ168&amp;BQ167&amp;BA168&amp;BQ167&amp;BB168&amp;BQ167&amp;BC168&amp;BQ167&amp;BD168&amp;BQ167&amp;BE168&amp;BQ167&amp;BF168&amp;BQ167&amp;BG168&amp;BQ167&amp;BH168&amp;BQ167&amp;BI168&amp;BQ167&amp;BJ168&amp;BQ167&amp;BK168&amp;BQ167&amp;BL168&amp;BQ167&amp;BM168&amp;BQ167&amp;BN168&amp;BQ167&amp;BO168</f>
        <v xml:space="preserve">61  62  63                                                                                              </v>
      </c>
    </row>
    <row r="169" spans="18:69" x14ac:dyDescent="0.35">
      <c r="R169" s="275">
        <f>IF('Print-TOS'!AU16="W",'Encode Data'!G28,IF('Print-TOS'!AU16="X",'Encode Data'!H31,'Encode Data'!G25))</f>
        <v>3</v>
      </c>
      <c r="S169" s="6">
        <f t="shared" ref="S169:AX169" si="168">R169</f>
        <v>3</v>
      </c>
      <c r="T169" s="6">
        <f t="shared" si="168"/>
        <v>3</v>
      </c>
      <c r="U169" s="6">
        <f t="shared" si="168"/>
        <v>3</v>
      </c>
      <c r="V169" s="6">
        <f t="shared" si="168"/>
        <v>3</v>
      </c>
      <c r="W169" s="6">
        <f t="shared" si="168"/>
        <v>3</v>
      </c>
      <c r="X169" s="6">
        <f t="shared" si="168"/>
        <v>3</v>
      </c>
      <c r="Y169" s="6">
        <f t="shared" si="168"/>
        <v>3</v>
      </c>
      <c r="Z169" s="6">
        <f t="shared" si="168"/>
        <v>3</v>
      </c>
      <c r="AA169" s="6">
        <f t="shared" si="168"/>
        <v>3</v>
      </c>
      <c r="AB169" s="6">
        <f t="shared" si="168"/>
        <v>3</v>
      </c>
      <c r="AC169" s="6">
        <f t="shared" si="168"/>
        <v>3</v>
      </c>
      <c r="AD169" s="6">
        <f t="shared" si="168"/>
        <v>3</v>
      </c>
      <c r="AE169" s="6">
        <f t="shared" si="168"/>
        <v>3</v>
      </c>
      <c r="AF169" s="6">
        <f t="shared" si="168"/>
        <v>3</v>
      </c>
      <c r="AG169" s="6">
        <f t="shared" si="168"/>
        <v>3</v>
      </c>
      <c r="AH169" s="6">
        <f t="shared" si="168"/>
        <v>3</v>
      </c>
      <c r="AI169" s="6">
        <f t="shared" si="168"/>
        <v>3</v>
      </c>
      <c r="AJ169" s="6">
        <f t="shared" si="168"/>
        <v>3</v>
      </c>
      <c r="AK169" s="6">
        <f t="shared" si="168"/>
        <v>3</v>
      </c>
      <c r="AL169" s="6">
        <f t="shared" si="168"/>
        <v>3</v>
      </c>
      <c r="AM169" s="6">
        <f t="shared" si="168"/>
        <v>3</v>
      </c>
      <c r="AN169" s="6">
        <f t="shared" si="168"/>
        <v>3</v>
      </c>
      <c r="AO169" s="6">
        <f t="shared" si="168"/>
        <v>3</v>
      </c>
      <c r="AP169" s="6">
        <f t="shared" si="168"/>
        <v>3</v>
      </c>
      <c r="AQ169" s="6">
        <f t="shared" si="168"/>
        <v>3</v>
      </c>
      <c r="AR169" s="6">
        <f t="shared" si="168"/>
        <v>3</v>
      </c>
      <c r="AS169" s="6">
        <f t="shared" si="168"/>
        <v>3</v>
      </c>
      <c r="AT169" s="6">
        <f t="shared" si="168"/>
        <v>3</v>
      </c>
      <c r="AU169" s="6">
        <f t="shared" si="168"/>
        <v>3</v>
      </c>
      <c r="AV169" s="6">
        <f t="shared" si="168"/>
        <v>3</v>
      </c>
      <c r="AW169" s="6">
        <f t="shared" si="168"/>
        <v>3</v>
      </c>
      <c r="AX169" s="6">
        <f t="shared" si="168"/>
        <v>3</v>
      </c>
      <c r="AY169" s="6">
        <f t="shared" ref="AY169:BO169" si="169">AX169</f>
        <v>3</v>
      </c>
      <c r="AZ169" s="6">
        <f t="shared" si="169"/>
        <v>3</v>
      </c>
      <c r="BA169" s="6">
        <f t="shared" si="169"/>
        <v>3</v>
      </c>
      <c r="BB169" s="6">
        <f t="shared" si="169"/>
        <v>3</v>
      </c>
      <c r="BC169" s="6">
        <f t="shared" si="169"/>
        <v>3</v>
      </c>
      <c r="BD169" s="6">
        <f t="shared" si="169"/>
        <v>3</v>
      </c>
      <c r="BE169" s="6">
        <f t="shared" si="169"/>
        <v>3</v>
      </c>
      <c r="BF169" s="6">
        <f t="shared" si="169"/>
        <v>3</v>
      </c>
      <c r="BG169" s="6">
        <f t="shared" si="169"/>
        <v>3</v>
      </c>
      <c r="BH169" s="6">
        <f t="shared" si="169"/>
        <v>3</v>
      </c>
      <c r="BI169" s="6">
        <f t="shared" si="169"/>
        <v>3</v>
      </c>
      <c r="BJ169" s="6">
        <f t="shared" si="169"/>
        <v>3</v>
      </c>
      <c r="BK169" s="6">
        <f t="shared" si="169"/>
        <v>3</v>
      </c>
      <c r="BL169" s="6">
        <f t="shared" si="169"/>
        <v>3</v>
      </c>
      <c r="BM169" s="6">
        <f t="shared" si="169"/>
        <v>3</v>
      </c>
      <c r="BN169" s="6">
        <f t="shared" si="169"/>
        <v>3</v>
      </c>
      <c r="BO169" s="6">
        <f t="shared" si="169"/>
        <v>3</v>
      </c>
    </row>
    <row r="170" spans="18:69" x14ac:dyDescent="0.35">
      <c r="R170" s="6">
        <v>1</v>
      </c>
      <c r="S170" s="6">
        <v>2</v>
      </c>
      <c r="T170" s="6">
        <v>3</v>
      </c>
      <c r="U170" s="6">
        <v>4</v>
      </c>
      <c r="V170" s="6">
        <v>5</v>
      </c>
      <c r="W170" s="6">
        <v>6</v>
      </c>
      <c r="X170" s="6">
        <v>7</v>
      </c>
      <c r="Y170" s="6">
        <v>8</v>
      </c>
      <c r="Z170" s="6">
        <v>9</v>
      </c>
      <c r="AA170" s="6">
        <v>10</v>
      </c>
      <c r="AB170" s="6">
        <v>11</v>
      </c>
      <c r="AC170" s="6">
        <v>12</v>
      </c>
      <c r="AD170" s="6">
        <v>13</v>
      </c>
      <c r="AE170" s="6">
        <v>14</v>
      </c>
      <c r="AF170" s="6">
        <v>15</v>
      </c>
      <c r="AG170" s="6">
        <v>16</v>
      </c>
      <c r="AH170" s="6">
        <v>17</v>
      </c>
      <c r="AI170" s="6">
        <v>18</v>
      </c>
      <c r="AJ170" s="6">
        <v>19</v>
      </c>
      <c r="AK170" s="6">
        <v>20</v>
      </c>
      <c r="AL170" s="6">
        <v>21</v>
      </c>
      <c r="AM170" s="6">
        <v>22</v>
      </c>
      <c r="AN170" s="6">
        <v>23</v>
      </c>
      <c r="AO170" s="6">
        <v>24</v>
      </c>
      <c r="AP170" s="6">
        <v>25</v>
      </c>
      <c r="AQ170" s="6">
        <v>26</v>
      </c>
      <c r="AR170" s="6">
        <v>27</v>
      </c>
      <c r="AS170" s="6">
        <v>28</v>
      </c>
      <c r="AT170" s="6">
        <v>29</v>
      </c>
      <c r="AU170" s="6">
        <v>30</v>
      </c>
      <c r="AV170" s="6">
        <v>31</v>
      </c>
      <c r="AW170" s="6">
        <v>32</v>
      </c>
      <c r="AX170" s="6">
        <v>33</v>
      </c>
      <c r="AY170" s="6">
        <v>34</v>
      </c>
      <c r="AZ170" s="6">
        <v>35</v>
      </c>
      <c r="BA170" s="6">
        <v>36</v>
      </c>
      <c r="BB170" s="6">
        <v>37</v>
      </c>
      <c r="BC170" s="6">
        <v>38</v>
      </c>
      <c r="BD170" s="6">
        <v>39</v>
      </c>
      <c r="BE170" s="6">
        <v>40</v>
      </c>
      <c r="BF170" s="6">
        <v>41</v>
      </c>
      <c r="BG170" s="6">
        <v>42</v>
      </c>
      <c r="BH170" s="6">
        <v>43</v>
      </c>
      <c r="BI170" s="6">
        <v>44</v>
      </c>
      <c r="BJ170" s="6">
        <v>45</v>
      </c>
      <c r="BK170" s="6">
        <v>46</v>
      </c>
      <c r="BL170" s="6">
        <v>47</v>
      </c>
      <c r="BM170" s="6">
        <v>48</v>
      </c>
      <c r="BN170" s="6">
        <v>49</v>
      </c>
      <c r="BO170" s="6">
        <v>50</v>
      </c>
    </row>
    <row r="171" spans="18:69" x14ac:dyDescent="0.35">
      <c r="R171" s="6">
        <f t="shared" ref="R171:AW171" si="170">R169-R170</f>
        <v>2</v>
      </c>
      <c r="S171" s="6">
        <f t="shared" si="170"/>
        <v>1</v>
      </c>
      <c r="T171" s="6">
        <f t="shared" si="170"/>
        <v>0</v>
      </c>
      <c r="U171" s="6">
        <f t="shared" si="170"/>
        <v>-1</v>
      </c>
      <c r="V171" s="6">
        <f t="shared" si="170"/>
        <v>-2</v>
      </c>
      <c r="W171" s="6">
        <f t="shared" si="170"/>
        <v>-3</v>
      </c>
      <c r="X171" s="6">
        <f t="shared" si="170"/>
        <v>-4</v>
      </c>
      <c r="Y171" s="6">
        <f t="shared" si="170"/>
        <v>-5</v>
      </c>
      <c r="Z171" s="6">
        <f t="shared" si="170"/>
        <v>-6</v>
      </c>
      <c r="AA171" s="6">
        <f t="shared" si="170"/>
        <v>-7</v>
      </c>
      <c r="AB171" s="6">
        <f t="shared" si="170"/>
        <v>-8</v>
      </c>
      <c r="AC171" s="6">
        <f t="shared" si="170"/>
        <v>-9</v>
      </c>
      <c r="AD171" s="6">
        <f t="shared" si="170"/>
        <v>-10</v>
      </c>
      <c r="AE171" s="6">
        <f t="shared" si="170"/>
        <v>-11</v>
      </c>
      <c r="AF171" s="6">
        <f t="shared" si="170"/>
        <v>-12</v>
      </c>
      <c r="AG171" s="6">
        <f t="shared" si="170"/>
        <v>-13</v>
      </c>
      <c r="AH171" s="6">
        <f t="shared" si="170"/>
        <v>-14</v>
      </c>
      <c r="AI171" s="6">
        <f t="shared" si="170"/>
        <v>-15</v>
      </c>
      <c r="AJ171" s="6">
        <f t="shared" si="170"/>
        <v>-16</v>
      </c>
      <c r="AK171" s="6">
        <f t="shared" si="170"/>
        <v>-17</v>
      </c>
      <c r="AL171" s="6">
        <f t="shared" si="170"/>
        <v>-18</v>
      </c>
      <c r="AM171" s="6">
        <f t="shared" si="170"/>
        <v>-19</v>
      </c>
      <c r="AN171" s="6">
        <f t="shared" si="170"/>
        <v>-20</v>
      </c>
      <c r="AO171" s="6">
        <f t="shared" si="170"/>
        <v>-21</v>
      </c>
      <c r="AP171" s="6">
        <f t="shared" si="170"/>
        <v>-22</v>
      </c>
      <c r="AQ171" s="6">
        <f t="shared" si="170"/>
        <v>-23</v>
      </c>
      <c r="AR171" s="6">
        <f t="shared" si="170"/>
        <v>-24</v>
      </c>
      <c r="AS171" s="6">
        <f t="shared" si="170"/>
        <v>-25</v>
      </c>
      <c r="AT171" s="6">
        <f t="shared" si="170"/>
        <v>-26</v>
      </c>
      <c r="AU171" s="6">
        <f t="shared" si="170"/>
        <v>-27</v>
      </c>
      <c r="AV171" s="6">
        <f t="shared" si="170"/>
        <v>-28</v>
      </c>
      <c r="AW171" s="6">
        <f t="shared" si="170"/>
        <v>-29</v>
      </c>
      <c r="AX171" s="6">
        <f t="shared" ref="AX171:BO171" si="171">AX169-AX170</f>
        <v>-30</v>
      </c>
      <c r="AY171" s="6">
        <f t="shared" si="171"/>
        <v>-31</v>
      </c>
      <c r="AZ171" s="6">
        <f t="shared" si="171"/>
        <v>-32</v>
      </c>
      <c r="BA171" s="6">
        <f t="shared" si="171"/>
        <v>-33</v>
      </c>
      <c r="BB171" s="6">
        <f t="shared" si="171"/>
        <v>-34</v>
      </c>
      <c r="BC171" s="6">
        <f t="shared" si="171"/>
        <v>-35</v>
      </c>
      <c r="BD171" s="6">
        <f t="shared" si="171"/>
        <v>-36</v>
      </c>
      <c r="BE171" s="6">
        <f t="shared" si="171"/>
        <v>-37</v>
      </c>
      <c r="BF171" s="6">
        <f t="shared" si="171"/>
        <v>-38</v>
      </c>
      <c r="BG171" s="6">
        <f t="shared" si="171"/>
        <v>-39</v>
      </c>
      <c r="BH171" s="6">
        <f t="shared" si="171"/>
        <v>-40</v>
      </c>
      <c r="BI171" s="6">
        <f t="shared" si="171"/>
        <v>-41</v>
      </c>
      <c r="BJ171" s="6">
        <f t="shared" si="171"/>
        <v>-42</v>
      </c>
      <c r="BK171" s="6">
        <f t="shared" si="171"/>
        <v>-43</v>
      </c>
      <c r="BL171" s="6">
        <f t="shared" si="171"/>
        <v>-44</v>
      </c>
      <c r="BM171" s="6">
        <f t="shared" si="171"/>
        <v>-45</v>
      </c>
      <c r="BN171" s="6">
        <f t="shared" si="171"/>
        <v>-46</v>
      </c>
      <c r="BO171" s="6">
        <f t="shared" si="171"/>
        <v>-47</v>
      </c>
      <c r="BQ171" s="6" t="s">
        <v>21</v>
      </c>
    </row>
    <row r="172" spans="18:69" x14ac:dyDescent="0.35">
      <c r="R172" s="6">
        <f>IF(R171&gt;=0,COUNT($R171)+BP168,"")</f>
        <v>64</v>
      </c>
      <c r="S172" s="6">
        <f>IF(S171&gt;=0,COUNT($R171:S171)+$BP168,"")</f>
        <v>65</v>
      </c>
      <c r="T172" s="6">
        <f>IF(T171&gt;=0,COUNT($R171:T171)+$BP168,"")</f>
        <v>66</v>
      </c>
      <c r="U172" s="6" t="str">
        <f>IF(U171&gt;=0,COUNT($R171:U171)+$BP168,"")</f>
        <v/>
      </c>
      <c r="V172" s="6" t="str">
        <f>IF(V171&gt;=0,COUNT($R171:V171)+$BP168,"")</f>
        <v/>
      </c>
      <c r="W172" s="6" t="str">
        <f>IF(W171&gt;=0,COUNT($R171:W171)+$BP168,"")</f>
        <v/>
      </c>
      <c r="X172" s="6" t="str">
        <f>IF(X171&gt;=0,COUNT($R171:X171)+$BP168,"")</f>
        <v/>
      </c>
      <c r="Y172" s="6" t="str">
        <f>IF(Y171&gt;=0,COUNT($R171:Y171)+$BP168,"")</f>
        <v/>
      </c>
      <c r="Z172" s="6" t="str">
        <f>IF(Z171&gt;=0,COUNT($R171:Z171)+$BP168,"")</f>
        <v/>
      </c>
      <c r="AA172" s="6" t="str">
        <f>IF(AA171&gt;=0,COUNT($R171:AA171)+$BP168,"")</f>
        <v/>
      </c>
      <c r="AB172" s="6" t="str">
        <f>IF(AB171&gt;=0,COUNT($R171:AB171)+$BP168,"")</f>
        <v/>
      </c>
      <c r="AC172" s="6" t="str">
        <f>IF(AC171&gt;=0,COUNT($R171:AC171)+$BP168,"")</f>
        <v/>
      </c>
      <c r="AD172" s="6" t="str">
        <f>IF(AD171&gt;=0,COUNT($R171:AD171)+$BP168,"")</f>
        <v/>
      </c>
      <c r="AE172" s="6" t="str">
        <f>IF(AE171&gt;=0,COUNT($R171:AE171)+$BP168,"")</f>
        <v/>
      </c>
      <c r="AF172" s="6" t="str">
        <f>IF(AF171&gt;=0,COUNT($R171:AF171)+$BP168,"")</f>
        <v/>
      </c>
      <c r="AG172" s="6" t="str">
        <f>IF(AG171&gt;=0,COUNT($R171:AG171)+$BP168,"")</f>
        <v/>
      </c>
      <c r="AH172" s="6" t="str">
        <f>IF(AH171&gt;=0,COUNT($R171:AH171)+$BP168,"")</f>
        <v/>
      </c>
      <c r="AI172" s="6" t="str">
        <f>IF(AI171&gt;=0,COUNT($R171:AI171)+$BP168,"")</f>
        <v/>
      </c>
      <c r="AJ172" s="6" t="str">
        <f>IF(AJ171&gt;=0,COUNT($R171:AJ171)+$BP168,"")</f>
        <v/>
      </c>
      <c r="AK172" s="6" t="str">
        <f>IF(AK171&gt;=0,COUNT($R171:AK171)+$BP168,"")</f>
        <v/>
      </c>
      <c r="AL172" s="6" t="str">
        <f>IF(AL171&gt;=0,COUNT($R171:AL171)+$BP168,"")</f>
        <v/>
      </c>
      <c r="AM172" s="6" t="str">
        <f>IF(AM171&gt;=0,COUNT($R171:AM171)+$BP168,"")</f>
        <v/>
      </c>
      <c r="AN172" s="6" t="str">
        <f>IF(AN171&gt;=0,COUNT($R171:AN171)+$BP168,"")</f>
        <v/>
      </c>
      <c r="AO172" s="6" t="str">
        <f>IF(AO171&gt;=0,COUNT($R171:AO171)+$BP168,"")</f>
        <v/>
      </c>
      <c r="AP172" s="6" t="str">
        <f>IF(AP171&gt;=0,COUNT($R171:AP171)+$BP168,"")</f>
        <v/>
      </c>
      <c r="AQ172" s="6" t="str">
        <f>IF(AQ171&gt;=0,COUNT($R171:AQ171)+$BP168,"")</f>
        <v/>
      </c>
      <c r="AR172" s="6" t="str">
        <f>IF(AR171&gt;=0,COUNT($R171:AR171)+$BP168,"")</f>
        <v/>
      </c>
      <c r="AS172" s="6" t="str">
        <f>IF(AS171&gt;=0,COUNT($R171:AS171)+$BP168,"")</f>
        <v/>
      </c>
      <c r="AT172" s="6" t="str">
        <f>IF(AT171&gt;=0,COUNT($R171:AT171)+$BP168,"")</f>
        <v/>
      </c>
      <c r="AU172" s="6" t="str">
        <f>IF(AU171&gt;=0,COUNT($R171:AU171)+$BP168,"")</f>
        <v/>
      </c>
      <c r="AV172" s="6" t="str">
        <f>IF(AV171&gt;=0,COUNT($R171:AV171)+$BP168,"")</f>
        <v/>
      </c>
      <c r="AW172" s="6" t="str">
        <f>IF(AW171&gt;=0,COUNT($R171:AW171)+$BP168,"")</f>
        <v/>
      </c>
      <c r="AX172" s="6" t="str">
        <f>IF(AX171&gt;=0,COUNT($R171:AX171)+$BP168,"")</f>
        <v/>
      </c>
      <c r="AY172" s="6" t="str">
        <f>IF(AY171&gt;=0,COUNT($R171:AY171)+$BP168,"")</f>
        <v/>
      </c>
      <c r="AZ172" s="6" t="str">
        <f>IF(AZ171&gt;=0,COUNT($R171:AZ171)+$BP168,"")</f>
        <v/>
      </c>
      <c r="BA172" s="6" t="str">
        <f>IF(BA171&gt;=0,COUNT($R171:BA171)+$BP168,"")</f>
        <v/>
      </c>
      <c r="BB172" s="6" t="str">
        <f>IF(BB171&gt;=0,COUNT($R171:BB171)+$BP168,"")</f>
        <v/>
      </c>
      <c r="BC172" s="6" t="str">
        <f>IF(BC171&gt;=0,COUNT($R171:BC171)+$BP168,"")</f>
        <v/>
      </c>
      <c r="BD172" s="6" t="str">
        <f>IF(BD171&gt;=0,COUNT($R171:BD171)+$BP168,"")</f>
        <v/>
      </c>
      <c r="BE172" s="6" t="str">
        <f>IF(BE171&gt;=0,COUNT($R171:BE171)+$BP168,"")</f>
        <v/>
      </c>
      <c r="BF172" s="6" t="str">
        <f>IF(BF171&gt;=0,COUNT($R171:BF171)+$BP168,"")</f>
        <v/>
      </c>
      <c r="BG172" s="6" t="str">
        <f>IF(BG171&gt;=0,COUNT($R171:BG171)+$BP168,"")</f>
        <v/>
      </c>
      <c r="BH172" s="6" t="str">
        <f>IF(BH171&gt;=0,COUNT($R171:BH171)+$BP168,"")</f>
        <v/>
      </c>
      <c r="BI172" s="6" t="str">
        <f>IF(BI171&gt;=0,COUNT($R171:BI171)+$BP168,"")</f>
        <v/>
      </c>
      <c r="BJ172" s="6" t="str">
        <f>IF(BJ171&gt;=0,COUNT($R171:BJ171)+$BP168,"")</f>
        <v/>
      </c>
      <c r="BK172" s="6" t="str">
        <f>IF(BK171&gt;=0,COUNT($R171:BK171)+$BP168,"")</f>
        <v/>
      </c>
      <c r="BL172" s="6" t="str">
        <f>IF(BL171&gt;=0,COUNT($R171:BL171)+$BP168,"")</f>
        <v/>
      </c>
      <c r="BM172" s="6" t="str">
        <f>IF(BM171&gt;=0,COUNT($R171:BM171)+$BP168,"")</f>
        <v/>
      </c>
      <c r="BN172" s="6" t="str">
        <f>IF(BN171&gt;=0,COUNT($R171:BN171)+$BP168,"")</f>
        <v/>
      </c>
      <c r="BO172" s="6" t="str">
        <f>IF(BO171&gt;=0,COUNT($R171:BO171)+$BP168,"")</f>
        <v/>
      </c>
      <c r="BP172" s="6">
        <f>COUNT(R172:BO172)+BP168</f>
        <v>66</v>
      </c>
      <c r="BQ172" s="276" t="str">
        <f>R172&amp;BQ171&amp;S172&amp;BQ171&amp;T172&amp;BQ171&amp;U172&amp;BQ171&amp;V172&amp;BQ171&amp;W172&amp;BQ171&amp;X172&amp;BQ171&amp;Y172&amp;BQ171&amp;Z172&amp;BQ171&amp;AA172&amp;BQ171&amp;AB172&amp;BQ171&amp;AC172&amp;BQ171&amp;AD172&amp;BQ171&amp;AE172&amp;BQ171&amp;AF172&amp;BQ171&amp;AG172&amp;BQ171&amp;AH172&amp;BQ171&amp;AI172&amp;BQ171&amp;AJ172&amp;BQ171&amp;AK172&amp;BQ171&amp;AL172&amp;BQ171&amp;AM172&amp;BQ171&amp;AN172&amp;BQ171&amp;AO172&amp;BQ171&amp;AP172&amp;BQ171&amp;AQ172&amp;BQ171&amp;AR172&amp;BQ171&amp;AS172&amp;BQ171&amp;AT172&amp;BQ171&amp;AU172&amp;BQ171&amp;AV172&amp;BQ171&amp;AW172&amp;BQ171&amp;AX172&amp;BQ171&amp;AY172&amp;BQ171&amp;AZ172&amp;BQ171&amp;BA172&amp;BQ171&amp;BB172&amp;BQ171&amp;BC172&amp;BQ171&amp;BD172&amp;BQ171&amp;BE172&amp;BQ171&amp;BF172&amp;BQ171&amp;BG172&amp;BQ171&amp;BH172&amp;BQ171&amp;BI172&amp;BQ171&amp;BJ172&amp;BQ171&amp;BK172&amp;BQ171&amp;BL172&amp;BQ171&amp;BM172&amp;BQ171&amp;BN172&amp;BQ171&amp;BO172</f>
        <v xml:space="preserve">64  65  66                                                                                              </v>
      </c>
    </row>
    <row r="173" spans="18:69" x14ac:dyDescent="0.35">
      <c r="R173" s="275">
        <f>IF('Print-TOS'!AU16="W",'Encode Data'!H28,IF('Print-TOS'!AU16="X",'Encode Data'!I31,'Encode Data'!H25))</f>
        <v>2</v>
      </c>
      <c r="S173" s="6">
        <f t="shared" ref="S173:AX173" si="172">R173</f>
        <v>2</v>
      </c>
      <c r="T173" s="6">
        <f t="shared" si="172"/>
        <v>2</v>
      </c>
      <c r="U173" s="6">
        <f t="shared" si="172"/>
        <v>2</v>
      </c>
      <c r="V173" s="6">
        <f t="shared" si="172"/>
        <v>2</v>
      </c>
      <c r="W173" s="6">
        <f t="shared" si="172"/>
        <v>2</v>
      </c>
      <c r="X173" s="6">
        <f t="shared" si="172"/>
        <v>2</v>
      </c>
      <c r="Y173" s="6">
        <f t="shared" si="172"/>
        <v>2</v>
      </c>
      <c r="Z173" s="6">
        <f t="shared" si="172"/>
        <v>2</v>
      </c>
      <c r="AA173" s="6">
        <f t="shared" si="172"/>
        <v>2</v>
      </c>
      <c r="AB173" s="6">
        <f t="shared" si="172"/>
        <v>2</v>
      </c>
      <c r="AC173" s="6">
        <f t="shared" si="172"/>
        <v>2</v>
      </c>
      <c r="AD173" s="6">
        <f t="shared" si="172"/>
        <v>2</v>
      </c>
      <c r="AE173" s="6">
        <f t="shared" si="172"/>
        <v>2</v>
      </c>
      <c r="AF173" s="6">
        <f t="shared" si="172"/>
        <v>2</v>
      </c>
      <c r="AG173" s="6">
        <f t="shared" si="172"/>
        <v>2</v>
      </c>
      <c r="AH173" s="6">
        <f t="shared" si="172"/>
        <v>2</v>
      </c>
      <c r="AI173" s="6">
        <f t="shared" si="172"/>
        <v>2</v>
      </c>
      <c r="AJ173" s="6">
        <f t="shared" si="172"/>
        <v>2</v>
      </c>
      <c r="AK173" s="6">
        <f t="shared" si="172"/>
        <v>2</v>
      </c>
      <c r="AL173" s="6">
        <f t="shared" si="172"/>
        <v>2</v>
      </c>
      <c r="AM173" s="6">
        <f t="shared" si="172"/>
        <v>2</v>
      </c>
      <c r="AN173" s="6">
        <f t="shared" si="172"/>
        <v>2</v>
      </c>
      <c r="AO173" s="6">
        <f t="shared" si="172"/>
        <v>2</v>
      </c>
      <c r="AP173" s="6">
        <f t="shared" si="172"/>
        <v>2</v>
      </c>
      <c r="AQ173" s="6">
        <f t="shared" si="172"/>
        <v>2</v>
      </c>
      <c r="AR173" s="6">
        <f t="shared" si="172"/>
        <v>2</v>
      </c>
      <c r="AS173" s="6">
        <f t="shared" si="172"/>
        <v>2</v>
      </c>
      <c r="AT173" s="6">
        <f t="shared" si="172"/>
        <v>2</v>
      </c>
      <c r="AU173" s="6">
        <f t="shared" si="172"/>
        <v>2</v>
      </c>
      <c r="AV173" s="6">
        <f t="shared" si="172"/>
        <v>2</v>
      </c>
      <c r="AW173" s="6">
        <f t="shared" si="172"/>
        <v>2</v>
      </c>
      <c r="AX173" s="6">
        <f t="shared" si="172"/>
        <v>2</v>
      </c>
      <c r="AY173" s="6">
        <f t="shared" ref="AY173:BO173" si="173">AX173</f>
        <v>2</v>
      </c>
      <c r="AZ173" s="6">
        <f t="shared" si="173"/>
        <v>2</v>
      </c>
      <c r="BA173" s="6">
        <f t="shared" si="173"/>
        <v>2</v>
      </c>
      <c r="BB173" s="6">
        <f t="shared" si="173"/>
        <v>2</v>
      </c>
      <c r="BC173" s="6">
        <f t="shared" si="173"/>
        <v>2</v>
      </c>
      <c r="BD173" s="6">
        <f t="shared" si="173"/>
        <v>2</v>
      </c>
      <c r="BE173" s="6">
        <f t="shared" si="173"/>
        <v>2</v>
      </c>
      <c r="BF173" s="6">
        <f t="shared" si="173"/>
        <v>2</v>
      </c>
      <c r="BG173" s="6">
        <f t="shared" si="173"/>
        <v>2</v>
      </c>
      <c r="BH173" s="6">
        <f t="shared" si="173"/>
        <v>2</v>
      </c>
      <c r="BI173" s="6">
        <f t="shared" si="173"/>
        <v>2</v>
      </c>
      <c r="BJ173" s="6">
        <f t="shared" si="173"/>
        <v>2</v>
      </c>
      <c r="BK173" s="6">
        <f t="shared" si="173"/>
        <v>2</v>
      </c>
      <c r="BL173" s="6">
        <f t="shared" si="173"/>
        <v>2</v>
      </c>
      <c r="BM173" s="6">
        <f t="shared" si="173"/>
        <v>2</v>
      </c>
      <c r="BN173" s="6">
        <f t="shared" si="173"/>
        <v>2</v>
      </c>
      <c r="BO173" s="6">
        <f t="shared" si="173"/>
        <v>2</v>
      </c>
    </row>
    <row r="174" spans="18:69" x14ac:dyDescent="0.35">
      <c r="R174" s="6">
        <v>1</v>
      </c>
      <c r="S174" s="6">
        <v>2</v>
      </c>
      <c r="T174" s="6">
        <v>3</v>
      </c>
      <c r="U174" s="6">
        <v>4</v>
      </c>
      <c r="V174" s="6">
        <v>5</v>
      </c>
      <c r="W174" s="6">
        <v>6</v>
      </c>
      <c r="X174" s="6">
        <v>7</v>
      </c>
      <c r="Y174" s="6">
        <v>8</v>
      </c>
      <c r="Z174" s="6">
        <v>9</v>
      </c>
      <c r="AA174" s="6">
        <v>10</v>
      </c>
      <c r="AB174" s="6">
        <v>11</v>
      </c>
      <c r="AC174" s="6">
        <v>12</v>
      </c>
      <c r="AD174" s="6">
        <v>13</v>
      </c>
      <c r="AE174" s="6">
        <v>14</v>
      </c>
      <c r="AF174" s="6">
        <v>15</v>
      </c>
      <c r="AG174" s="6">
        <v>16</v>
      </c>
      <c r="AH174" s="6">
        <v>17</v>
      </c>
      <c r="AI174" s="6">
        <v>18</v>
      </c>
      <c r="AJ174" s="6">
        <v>19</v>
      </c>
      <c r="AK174" s="6">
        <v>20</v>
      </c>
      <c r="AL174" s="6">
        <v>21</v>
      </c>
      <c r="AM174" s="6">
        <v>22</v>
      </c>
      <c r="AN174" s="6">
        <v>23</v>
      </c>
      <c r="AO174" s="6">
        <v>24</v>
      </c>
      <c r="AP174" s="6">
        <v>25</v>
      </c>
      <c r="AQ174" s="6">
        <v>26</v>
      </c>
      <c r="AR174" s="6">
        <v>27</v>
      </c>
      <c r="AS174" s="6">
        <v>28</v>
      </c>
      <c r="AT174" s="6">
        <v>29</v>
      </c>
      <c r="AU174" s="6">
        <v>30</v>
      </c>
      <c r="AV174" s="6">
        <v>31</v>
      </c>
      <c r="AW174" s="6">
        <v>32</v>
      </c>
      <c r="AX174" s="6">
        <v>33</v>
      </c>
      <c r="AY174" s="6">
        <v>34</v>
      </c>
      <c r="AZ174" s="6">
        <v>35</v>
      </c>
      <c r="BA174" s="6">
        <v>36</v>
      </c>
      <c r="BB174" s="6">
        <v>37</v>
      </c>
      <c r="BC174" s="6">
        <v>38</v>
      </c>
      <c r="BD174" s="6">
        <v>39</v>
      </c>
      <c r="BE174" s="6">
        <v>40</v>
      </c>
      <c r="BF174" s="6">
        <v>41</v>
      </c>
      <c r="BG174" s="6">
        <v>42</v>
      </c>
      <c r="BH174" s="6">
        <v>43</v>
      </c>
      <c r="BI174" s="6">
        <v>44</v>
      </c>
      <c r="BJ174" s="6">
        <v>45</v>
      </c>
      <c r="BK174" s="6">
        <v>46</v>
      </c>
      <c r="BL174" s="6">
        <v>47</v>
      </c>
      <c r="BM174" s="6">
        <v>48</v>
      </c>
      <c r="BN174" s="6">
        <v>49</v>
      </c>
      <c r="BO174" s="6">
        <v>50</v>
      </c>
    </row>
    <row r="175" spans="18:69" x14ac:dyDescent="0.35">
      <c r="R175" s="6">
        <f t="shared" ref="R175:AW175" si="174">R173-R174</f>
        <v>1</v>
      </c>
      <c r="S175" s="6">
        <f t="shared" si="174"/>
        <v>0</v>
      </c>
      <c r="T175" s="6">
        <f t="shared" si="174"/>
        <v>-1</v>
      </c>
      <c r="U175" s="6">
        <f t="shared" si="174"/>
        <v>-2</v>
      </c>
      <c r="V175" s="6">
        <f t="shared" si="174"/>
        <v>-3</v>
      </c>
      <c r="W175" s="6">
        <f t="shared" si="174"/>
        <v>-4</v>
      </c>
      <c r="X175" s="6">
        <f t="shared" si="174"/>
        <v>-5</v>
      </c>
      <c r="Y175" s="6">
        <f t="shared" si="174"/>
        <v>-6</v>
      </c>
      <c r="Z175" s="6">
        <f t="shared" si="174"/>
        <v>-7</v>
      </c>
      <c r="AA175" s="6">
        <f t="shared" si="174"/>
        <v>-8</v>
      </c>
      <c r="AB175" s="6">
        <f t="shared" si="174"/>
        <v>-9</v>
      </c>
      <c r="AC175" s="6">
        <f t="shared" si="174"/>
        <v>-10</v>
      </c>
      <c r="AD175" s="6">
        <f t="shared" si="174"/>
        <v>-11</v>
      </c>
      <c r="AE175" s="6">
        <f t="shared" si="174"/>
        <v>-12</v>
      </c>
      <c r="AF175" s="6">
        <f t="shared" si="174"/>
        <v>-13</v>
      </c>
      <c r="AG175" s="6">
        <f t="shared" si="174"/>
        <v>-14</v>
      </c>
      <c r="AH175" s="6">
        <f t="shared" si="174"/>
        <v>-15</v>
      </c>
      <c r="AI175" s="6">
        <f t="shared" si="174"/>
        <v>-16</v>
      </c>
      <c r="AJ175" s="6">
        <f t="shared" si="174"/>
        <v>-17</v>
      </c>
      <c r="AK175" s="6">
        <f t="shared" si="174"/>
        <v>-18</v>
      </c>
      <c r="AL175" s="6">
        <f t="shared" si="174"/>
        <v>-19</v>
      </c>
      <c r="AM175" s="6">
        <f t="shared" si="174"/>
        <v>-20</v>
      </c>
      <c r="AN175" s="6">
        <f t="shared" si="174"/>
        <v>-21</v>
      </c>
      <c r="AO175" s="6">
        <f t="shared" si="174"/>
        <v>-22</v>
      </c>
      <c r="AP175" s="6">
        <f t="shared" si="174"/>
        <v>-23</v>
      </c>
      <c r="AQ175" s="6">
        <f t="shared" si="174"/>
        <v>-24</v>
      </c>
      <c r="AR175" s="6">
        <f t="shared" si="174"/>
        <v>-25</v>
      </c>
      <c r="AS175" s="6">
        <f t="shared" si="174"/>
        <v>-26</v>
      </c>
      <c r="AT175" s="6">
        <f t="shared" si="174"/>
        <v>-27</v>
      </c>
      <c r="AU175" s="6">
        <f t="shared" si="174"/>
        <v>-28</v>
      </c>
      <c r="AV175" s="6">
        <f t="shared" si="174"/>
        <v>-29</v>
      </c>
      <c r="AW175" s="6">
        <f t="shared" si="174"/>
        <v>-30</v>
      </c>
      <c r="AX175" s="6">
        <f t="shared" ref="AX175:BO175" si="175">AX173-AX174</f>
        <v>-31</v>
      </c>
      <c r="AY175" s="6">
        <f t="shared" si="175"/>
        <v>-32</v>
      </c>
      <c r="AZ175" s="6">
        <f t="shared" si="175"/>
        <v>-33</v>
      </c>
      <c r="BA175" s="6">
        <f t="shared" si="175"/>
        <v>-34</v>
      </c>
      <c r="BB175" s="6">
        <f t="shared" si="175"/>
        <v>-35</v>
      </c>
      <c r="BC175" s="6">
        <f t="shared" si="175"/>
        <v>-36</v>
      </c>
      <c r="BD175" s="6">
        <f t="shared" si="175"/>
        <v>-37</v>
      </c>
      <c r="BE175" s="6">
        <f t="shared" si="175"/>
        <v>-38</v>
      </c>
      <c r="BF175" s="6">
        <f t="shared" si="175"/>
        <v>-39</v>
      </c>
      <c r="BG175" s="6">
        <f t="shared" si="175"/>
        <v>-40</v>
      </c>
      <c r="BH175" s="6">
        <f t="shared" si="175"/>
        <v>-41</v>
      </c>
      <c r="BI175" s="6">
        <f t="shared" si="175"/>
        <v>-42</v>
      </c>
      <c r="BJ175" s="6">
        <f t="shared" si="175"/>
        <v>-43</v>
      </c>
      <c r="BK175" s="6">
        <f t="shared" si="175"/>
        <v>-44</v>
      </c>
      <c r="BL175" s="6">
        <f t="shared" si="175"/>
        <v>-45</v>
      </c>
      <c r="BM175" s="6">
        <f t="shared" si="175"/>
        <v>-46</v>
      </c>
      <c r="BN175" s="6">
        <f t="shared" si="175"/>
        <v>-47</v>
      </c>
      <c r="BO175" s="6">
        <f t="shared" si="175"/>
        <v>-48</v>
      </c>
      <c r="BQ175" s="6" t="s">
        <v>21</v>
      </c>
    </row>
    <row r="176" spans="18:69" x14ac:dyDescent="0.35">
      <c r="R176" s="6">
        <f>IF(R175&gt;=0,COUNT($R175)+BP172,"")</f>
        <v>67</v>
      </c>
      <c r="S176" s="6">
        <f>IF(S175&gt;=0,COUNT($R175:S175)+$BP172,"")</f>
        <v>68</v>
      </c>
      <c r="T176" s="6" t="str">
        <f>IF(T175&gt;=0,COUNT($R175:T175)+$BP172,"")</f>
        <v/>
      </c>
      <c r="U176" s="6" t="str">
        <f>IF(U175&gt;=0,COUNT($R175:U175)+$BP172,"")</f>
        <v/>
      </c>
      <c r="V176" s="6" t="str">
        <f>IF(V175&gt;=0,COUNT($R175:V175)+$BP172,"")</f>
        <v/>
      </c>
      <c r="W176" s="6" t="str">
        <f>IF(W175&gt;=0,COUNT($R175:W175)+$BP172,"")</f>
        <v/>
      </c>
      <c r="X176" s="6" t="str">
        <f>IF(X175&gt;=0,COUNT($R175:X175)+$BP172,"")</f>
        <v/>
      </c>
      <c r="Y176" s="6" t="str">
        <f>IF(Y175&gt;=0,COUNT($R175:Y175)+$BP172,"")</f>
        <v/>
      </c>
      <c r="Z176" s="6" t="str">
        <f>IF(Z175&gt;=0,COUNT($R175:Z175)+$BP172,"")</f>
        <v/>
      </c>
      <c r="AA176" s="6" t="str">
        <f>IF(AA175&gt;=0,COUNT($R175:AA175)+$BP172,"")</f>
        <v/>
      </c>
      <c r="AB176" s="6" t="str">
        <f>IF(AB175&gt;=0,COUNT($R175:AB175)+$BP172,"")</f>
        <v/>
      </c>
      <c r="AC176" s="6" t="str">
        <f>IF(AC175&gt;=0,COUNT($R175:AC175)+$BP172,"")</f>
        <v/>
      </c>
      <c r="AD176" s="6" t="str">
        <f>IF(AD175&gt;=0,COUNT($R175:AD175)+$BP172,"")</f>
        <v/>
      </c>
      <c r="AE176" s="6" t="str">
        <f>IF(AE175&gt;=0,COUNT($R175:AE175)+$BP172,"")</f>
        <v/>
      </c>
      <c r="AF176" s="6" t="str">
        <f>IF(AF175&gt;=0,COUNT($R175:AF175)+$BP172,"")</f>
        <v/>
      </c>
      <c r="AG176" s="6" t="str">
        <f>IF(AG175&gt;=0,COUNT($R175:AG175)+$BP172,"")</f>
        <v/>
      </c>
      <c r="AH176" s="6" t="str">
        <f>IF(AH175&gt;=0,COUNT($R175:AH175)+$BP172,"")</f>
        <v/>
      </c>
      <c r="AI176" s="6" t="str">
        <f>IF(AI175&gt;=0,COUNT($R175:AI175)+$BP172,"")</f>
        <v/>
      </c>
      <c r="AJ176" s="6" t="str">
        <f>IF(AJ175&gt;=0,COUNT($R175:AJ175)+$BP172,"")</f>
        <v/>
      </c>
      <c r="AK176" s="6" t="str">
        <f>IF(AK175&gt;=0,COUNT($R175:AK175)+$BP172,"")</f>
        <v/>
      </c>
      <c r="AL176" s="6" t="str">
        <f>IF(AL175&gt;=0,COUNT($R175:AL175)+$BP172,"")</f>
        <v/>
      </c>
      <c r="AM176" s="6" t="str">
        <f>IF(AM175&gt;=0,COUNT($R175:AM175)+$BP172,"")</f>
        <v/>
      </c>
      <c r="AN176" s="6" t="str">
        <f>IF(AN175&gt;=0,COUNT($R175:AN175)+$BP172,"")</f>
        <v/>
      </c>
      <c r="AO176" s="6" t="str">
        <f>IF(AO175&gt;=0,COUNT($R175:AO175)+$BP172,"")</f>
        <v/>
      </c>
      <c r="AP176" s="6" t="str">
        <f>IF(AP175&gt;=0,COUNT($R175:AP175)+$BP172,"")</f>
        <v/>
      </c>
      <c r="AQ176" s="6" t="str">
        <f>IF(AQ175&gt;=0,COUNT($R175:AQ175)+$BP172,"")</f>
        <v/>
      </c>
      <c r="AR176" s="6" t="str">
        <f>IF(AR175&gt;=0,COUNT($R175:AR175)+$BP172,"")</f>
        <v/>
      </c>
      <c r="AS176" s="6" t="str">
        <f>IF(AS175&gt;=0,COUNT($R175:AS175)+$BP172,"")</f>
        <v/>
      </c>
      <c r="AT176" s="6" t="str">
        <f>IF(AT175&gt;=0,COUNT($R175:AT175)+$BP172,"")</f>
        <v/>
      </c>
      <c r="AU176" s="6" t="str">
        <f>IF(AU175&gt;=0,COUNT($R175:AU175)+$BP172,"")</f>
        <v/>
      </c>
      <c r="AV176" s="6" t="str">
        <f>IF(AV175&gt;=0,COUNT($R175:AV175)+$BP172,"")</f>
        <v/>
      </c>
      <c r="AW176" s="6" t="str">
        <f>IF(AW175&gt;=0,COUNT($R175:AW175)+$BP172,"")</f>
        <v/>
      </c>
      <c r="AX176" s="6" t="str">
        <f>IF(AX175&gt;=0,COUNT($R175:AX175)+$BP172,"")</f>
        <v/>
      </c>
      <c r="AY176" s="6" t="str">
        <f>IF(AY175&gt;=0,COUNT($R175:AY175)+$BP172,"")</f>
        <v/>
      </c>
      <c r="AZ176" s="6" t="str">
        <f>IF(AZ175&gt;=0,COUNT($R175:AZ175)+$BP172,"")</f>
        <v/>
      </c>
      <c r="BA176" s="6" t="str">
        <f>IF(BA175&gt;=0,COUNT($R175:BA175)+$BP172,"")</f>
        <v/>
      </c>
      <c r="BB176" s="6" t="str">
        <f>IF(BB175&gt;=0,COUNT($R175:BB175)+$BP172,"")</f>
        <v/>
      </c>
      <c r="BC176" s="6" t="str">
        <f>IF(BC175&gt;=0,COUNT($R175:BC175)+$BP172,"")</f>
        <v/>
      </c>
      <c r="BD176" s="6" t="str">
        <f>IF(BD175&gt;=0,COUNT($R175:BD175)+$BP172,"")</f>
        <v/>
      </c>
      <c r="BE176" s="6" t="str">
        <f>IF(BE175&gt;=0,COUNT($R175:BE175)+$BP172,"")</f>
        <v/>
      </c>
      <c r="BF176" s="6" t="str">
        <f>IF(BF175&gt;=0,COUNT($R175:BF175)+$BP172,"")</f>
        <v/>
      </c>
      <c r="BG176" s="6" t="str">
        <f>IF(BG175&gt;=0,COUNT($R175:BG175)+$BP172,"")</f>
        <v/>
      </c>
      <c r="BH176" s="6" t="str">
        <f>IF(BH175&gt;=0,COUNT($R175:BH175)+$BP172,"")</f>
        <v/>
      </c>
      <c r="BI176" s="6" t="str">
        <f>IF(BI175&gt;=0,COUNT($R175:BI175)+$BP172,"")</f>
        <v/>
      </c>
      <c r="BJ176" s="6" t="str">
        <f>IF(BJ175&gt;=0,COUNT($R175:BJ175)+$BP172,"")</f>
        <v/>
      </c>
      <c r="BK176" s="6" t="str">
        <f>IF(BK175&gt;=0,COUNT($R175:BK175)+$BP172,"")</f>
        <v/>
      </c>
      <c r="BL176" s="6" t="str">
        <f>IF(BL175&gt;=0,COUNT($R175:BL175)+$BP172,"")</f>
        <v/>
      </c>
      <c r="BM176" s="6" t="str">
        <f>IF(BM175&gt;=0,COUNT($R175:BM175)+$BP172,"")</f>
        <v/>
      </c>
      <c r="BN176" s="6" t="str">
        <f>IF(BN175&gt;=0,COUNT($R175:BN175)+$BP172,"")</f>
        <v/>
      </c>
      <c r="BO176" s="6" t="str">
        <f>IF(BO175&gt;=0,COUNT($R175:BO175)+$BP172,"")</f>
        <v/>
      </c>
      <c r="BP176" s="6">
        <f>COUNT(R176:BO176)+BP172</f>
        <v>68</v>
      </c>
      <c r="BQ176" s="276" t="str">
        <f>R176&amp;BQ175&amp;S176&amp;BQ175&amp;T176&amp;BQ175&amp;U176&amp;BQ175&amp;V176&amp;BQ175&amp;W176&amp;BQ175&amp;X176&amp;BQ175&amp;Y176&amp;BQ175&amp;Z176&amp;BQ175&amp;AA176&amp;BQ175&amp;AB176&amp;BQ175&amp;AC176&amp;BQ175&amp;AD176&amp;BQ175&amp;AE176&amp;BQ175&amp;AF176&amp;BQ175&amp;AG176&amp;BQ175&amp;AH176&amp;BQ175&amp;AI176&amp;BQ175&amp;AJ176&amp;BQ175&amp;AK176&amp;BQ175&amp;AL176&amp;BQ175&amp;AM176&amp;BQ175&amp;AN176&amp;BQ175&amp;AO176&amp;BQ175&amp;AP176&amp;BQ175&amp;AQ176&amp;BQ175&amp;AR176&amp;BQ175&amp;AS176&amp;BQ175&amp;AT176&amp;BQ175&amp;AU176&amp;BQ175&amp;AV176&amp;BQ175&amp;AW176&amp;BQ175&amp;AX176&amp;BQ175&amp;AY176&amp;BQ175&amp;AZ176&amp;BQ175&amp;BA176&amp;BQ175&amp;BB176&amp;BQ175&amp;BC176&amp;BQ175&amp;BD176&amp;BQ175&amp;BE176&amp;BQ175&amp;BF176&amp;BQ175&amp;BG176&amp;BQ175&amp;BH176&amp;BQ175&amp;BI176&amp;BQ175&amp;BJ176&amp;BQ175&amp;BK176&amp;BQ175&amp;BL176&amp;BQ175&amp;BM176&amp;BQ175&amp;BN176&amp;BQ175&amp;BO176</f>
        <v xml:space="preserve">67  68                                                                                                </v>
      </c>
    </row>
    <row r="177" spans="18:69" x14ac:dyDescent="0.35">
      <c r="R177" s="275">
        <f>IF('Print-TOS'!AU16="W",'Encode Data'!I28,IF('Print-TOS'!AU16="X",'Encode Data'!F34,'Encode Data'!I25))</f>
        <v>4</v>
      </c>
      <c r="S177" s="6">
        <f t="shared" ref="S177:AX177" si="176">R177</f>
        <v>4</v>
      </c>
      <c r="T177" s="6">
        <f t="shared" si="176"/>
        <v>4</v>
      </c>
      <c r="U177" s="6">
        <f t="shared" si="176"/>
        <v>4</v>
      </c>
      <c r="V177" s="6">
        <f t="shared" si="176"/>
        <v>4</v>
      </c>
      <c r="W177" s="6">
        <f t="shared" si="176"/>
        <v>4</v>
      </c>
      <c r="X177" s="6">
        <f t="shared" si="176"/>
        <v>4</v>
      </c>
      <c r="Y177" s="6">
        <f t="shared" si="176"/>
        <v>4</v>
      </c>
      <c r="Z177" s="6">
        <f t="shared" si="176"/>
        <v>4</v>
      </c>
      <c r="AA177" s="6">
        <f t="shared" si="176"/>
        <v>4</v>
      </c>
      <c r="AB177" s="6">
        <f t="shared" si="176"/>
        <v>4</v>
      </c>
      <c r="AC177" s="6">
        <f t="shared" si="176"/>
        <v>4</v>
      </c>
      <c r="AD177" s="6">
        <f t="shared" si="176"/>
        <v>4</v>
      </c>
      <c r="AE177" s="6">
        <f t="shared" si="176"/>
        <v>4</v>
      </c>
      <c r="AF177" s="6">
        <f t="shared" si="176"/>
        <v>4</v>
      </c>
      <c r="AG177" s="6">
        <f t="shared" si="176"/>
        <v>4</v>
      </c>
      <c r="AH177" s="6">
        <f t="shared" si="176"/>
        <v>4</v>
      </c>
      <c r="AI177" s="6">
        <f t="shared" si="176"/>
        <v>4</v>
      </c>
      <c r="AJ177" s="6">
        <f t="shared" si="176"/>
        <v>4</v>
      </c>
      <c r="AK177" s="6">
        <f t="shared" si="176"/>
        <v>4</v>
      </c>
      <c r="AL177" s="6">
        <f t="shared" si="176"/>
        <v>4</v>
      </c>
      <c r="AM177" s="6">
        <f t="shared" si="176"/>
        <v>4</v>
      </c>
      <c r="AN177" s="6">
        <f t="shared" si="176"/>
        <v>4</v>
      </c>
      <c r="AO177" s="6">
        <f t="shared" si="176"/>
        <v>4</v>
      </c>
      <c r="AP177" s="6">
        <f t="shared" si="176"/>
        <v>4</v>
      </c>
      <c r="AQ177" s="6">
        <f t="shared" si="176"/>
        <v>4</v>
      </c>
      <c r="AR177" s="6">
        <f t="shared" si="176"/>
        <v>4</v>
      </c>
      <c r="AS177" s="6">
        <f t="shared" si="176"/>
        <v>4</v>
      </c>
      <c r="AT177" s="6">
        <f t="shared" si="176"/>
        <v>4</v>
      </c>
      <c r="AU177" s="6">
        <f t="shared" si="176"/>
        <v>4</v>
      </c>
      <c r="AV177" s="6">
        <f t="shared" si="176"/>
        <v>4</v>
      </c>
      <c r="AW177" s="6">
        <f t="shared" si="176"/>
        <v>4</v>
      </c>
      <c r="AX177" s="6">
        <f t="shared" si="176"/>
        <v>4</v>
      </c>
      <c r="AY177" s="6">
        <f t="shared" ref="AY177:BO177" si="177">AX177</f>
        <v>4</v>
      </c>
      <c r="AZ177" s="6">
        <f t="shared" si="177"/>
        <v>4</v>
      </c>
      <c r="BA177" s="6">
        <f t="shared" si="177"/>
        <v>4</v>
      </c>
      <c r="BB177" s="6">
        <f t="shared" si="177"/>
        <v>4</v>
      </c>
      <c r="BC177" s="6">
        <f t="shared" si="177"/>
        <v>4</v>
      </c>
      <c r="BD177" s="6">
        <f t="shared" si="177"/>
        <v>4</v>
      </c>
      <c r="BE177" s="6">
        <f t="shared" si="177"/>
        <v>4</v>
      </c>
      <c r="BF177" s="6">
        <f t="shared" si="177"/>
        <v>4</v>
      </c>
      <c r="BG177" s="6">
        <f t="shared" si="177"/>
        <v>4</v>
      </c>
      <c r="BH177" s="6">
        <f t="shared" si="177"/>
        <v>4</v>
      </c>
      <c r="BI177" s="6">
        <f t="shared" si="177"/>
        <v>4</v>
      </c>
      <c r="BJ177" s="6">
        <f t="shared" si="177"/>
        <v>4</v>
      </c>
      <c r="BK177" s="6">
        <f t="shared" si="177"/>
        <v>4</v>
      </c>
      <c r="BL177" s="6">
        <f t="shared" si="177"/>
        <v>4</v>
      </c>
      <c r="BM177" s="6">
        <f t="shared" si="177"/>
        <v>4</v>
      </c>
      <c r="BN177" s="6">
        <f t="shared" si="177"/>
        <v>4</v>
      </c>
      <c r="BO177" s="6">
        <f t="shared" si="177"/>
        <v>4</v>
      </c>
    </row>
    <row r="178" spans="18:69" x14ac:dyDescent="0.35">
      <c r="R178" s="6">
        <v>1</v>
      </c>
      <c r="S178" s="6">
        <v>2</v>
      </c>
      <c r="T178" s="6">
        <v>3</v>
      </c>
      <c r="U178" s="6">
        <v>4</v>
      </c>
      <c r="V178" s="6">
        <v>5</v>
      </c>
      <c r="W178" s="6">
        <v>6</v>
      </c>
      <c r="X178" s="6">
        <v>7</v>
      </c>
      <c r="Y178" s="6">
        <v>8</v>
      </c>
      <c r="Z178" s="6">
        <v>9</v>
      </c>
      <c r="AA178" s="6">
        <v>10</v>
      </c>
      <c r="AB178" s="6">
        <v>11</v>
      </c>
      <c r="AC178" s="6">
        <v>12</v>
      </c>
      <c r="AD178" s="6">
        <v>13</v>
      </c>
      <c r="AE178" s="6">
        <v>14</v>
      </c>
      <c r="AF178" s="6">
        <v>15</v>
      </c>
      <c r="AG178" s="6">
        <v>16</v>
      </c>
      <c r="AH178" s="6">
        <v>17</v>
      </c>
      <c r="AI178" s="6">
        <v>18</v>
      </c>
      <c r="AJ178" s="6">
        <v>19</v>
      </c>
      <c r="AK178" s="6">
        <v>20</v>
      </c>
      <c r="AL178" s="6">
        <v>21</v>
      </c>
      <c r="AM178" s="6">
        <v>22</v>
      </c>
      <c r="AN178" s="6">
        <v>23</v>
      </c>
      <c r="AO178" s="6">
        <v>24</v>
      </c>
      <c r="AP178" s="6">
        <v>25</v>
      </c>
      <c r="AQ178" s="6">
        <v>26</v>
      </c>
      <c r="AR178" s="6">
        <v>27</v>
      </c>
      <c r="AS178" s="6">
        <v>28</v>
      </c>
      <c r="AT178" s="6">
        <v>29</v>
      </c>
      <c r="AU178" s="6">
        <v>30</v>
      </c>
      <c r="AV178" s="6">
        <v>31</v>
      </c>
      <c r="AW178" s="6">
        <v>32</v>
      </c>
      <c r="AX178" s="6">
        <v>33</v>
      </c>
      <c r="AY178" s="6">
        <v>34</v>
      </c>
      <c r="AZ178" s="6">
        <v>35</v>
      </c>
      <c r="BA178" s="6">
        <v>36</v>
      </c>
      <c r="BB178" s="6">
        <v>37</v>
      </c>
      <c r="BC178" s="6">
        <v>38</v>
      </c>
      <c r="BD178" s="6">
        <v>39</v>
      </c>
      <c r="BE178" s="6">
        <v>40</v>
      </c>
      <c r="BF178" s="6">
        <v>41</v>
      </c>
      <c r="BG178" s="6">
        <v>42</v>
      </c>
      <c r="BH178" s="6">
        <v>43</v>
      </c>
      <c r="BI178" s="6">
        <v>44</v>
      </c>
      <c r="BJ178" s="6">
        <v>45</v>
      </c>
      <c r="BK178" s="6">
        <v>46</v>
      </c>
      <c r="BL178" s="6">
        <v>47</v>
      </c>
      <c r="BM178" s="6">
        <v>48</v>
      </c>
      <c r="BN178" s="6">
        <v>49</v>
      </c>
      <c r="BO178" s="6">
        <v>50</v>
      </c>
    </row>
    <row r="179" spans="18:69" x14ac:dyDescent="0.35">
      <c r="R179" s="6">
        <f t="shared" ref="R179:AW179" si="178">R177-R178</f>
        <v>3</v>
      </c>
      <c r="S179" s="6">
        <f t="shared" si="178"/>
        <v>2</v>
      </c>
      <c r="T179" s="6">
        <f t="shared" si="178"/>
        <v>1</v>
      </c>
      <c r="U179" s="6">
        <f t="shared" si="178"/>
        <v>0</v>
      </c>
      <c r="V179" s="6">
        <f t="shared" si="178"/>
        <v>-1</v>
      </c>
      <c r="W179" s="6">
        <f t="shared" si="178"/>
        <v>-2</v>
      </c>
      <c r="X179" s="6">
        <f t="shared" si="178"/>
        <v>-3</v>
      </c>
      <c r="Y179" s="6">
        <f t="shared" si="178"/>
        <v>-4</v>
      </c>
      <c r="Z179" s="6">
        <f t="shared" si="178"/>
        <v>-5</v>
      </c>
      <c r="AA179" s="6">
        <f t="shared" si="178"/>
        <v>-6</v>
      </c>
      <c r="AB179" s="6">
        <f t="shared" si="178"/>
        <v>-7</v>
      </c>
      <c r="AC179" s="6">
        <f t="shared" si="178"/>
        <v>-8</v>
      </c>
      <c r="AD179" s="6">
        <f t="shared" si="178"/>
        <v>-9</v>
      </c>
      <c r="AE179" s="6">
        <f t="shared" si="178"/>
        <v>-10</v>
      </c>
      <c r="AF179" s="6">
        <f t="shared" si="178"/>
        <v>-11</v>
      </c>
      <c r="AG179" s="6">
        <f t="shared" si="178"/>
        <v>-12</v>
      </c>
      <c r="AH179" s="6">
        <f t="shared" si="178"/>
        <v>-13</v>
      </c>
      <c r="AI179" s="6">
        <f t="shared" si="178"/>
        <v>-14</v>
      </c>
      <c r="AJ179" s="6">
        <f t="shared" si="178"/>
        <v>-15</v>
      </c>
      <c r="AK179" s="6">
        <f t="shared" si="178"/>
        <v>-16</v>
      </c>
      <c r="AL179" s="6">
        <f t="shared" si="178"/>
        <v>-17</v>
      </c>
      <c r="AM179" s="6">
        <f t="shared" si="178"/>
        <v>-18</v>
      </c>
      <c r="AN179" s="6">
        <f t="shared" si="178"/>
        <v>-19</v>
      </c>
      <c r="AO179" s="6">
        <f t="shared" si="178"/>
        <v>-20</v>
      </c>
      <c r="AP179" s="6">
        <f t="shared" si="178"/>
        <v>-21</v>
      </c>
      <c r="AQ179" s="6">
        <f t="shared" si="178"/>
        <v>-22</v>
      </c>
      <c r="AR179" s="6">
        <f t="shared" si="178"/>
        <v>-23</v>
      </c>
      <c r="AS179" s="6">
        <f t="shared" si="178"/>
        <v>-24</v>
      </c>
      <c r="AT179" s="6">
        <f t="shared" si="178"/>
        <v>-25</v>
      </c>
      <c r="AU179" s="6">
        <f t="shared" si="178"/>
        <v>-26</v>
      </c>
      <c r="AV179" s="6">
        <f t="shared" si="178"/>
        <v>-27</v>
      </c>
      <c r="AW179" s="6">
        <f t="shared" si="178"/>
        <v>-28</v>
      </c>
      <c r="AX179" s="6">
        <f t="shared" ref="AX179:BO179" si="179">AX177-AX178</f>
        <v>-29</v>
      </c>
      <c r="AY179" s="6">
        <f t="shared" si="179"/>
        <v>-30</v>
      </c>
      <c r="AZ179" s="6">
        <f t="shared" si="179"/>
        <v>-31</v>
      </c>
      <c r="BA179" s="6">
        <f t="shared" si="179"/>
        <v>-32</v>
      </c>
      <c r="BB179" s="6">
        <f t="shared" si="179"/>
        <v>-33</v>
      </c>
      <c r="BC179" s="6">
        <f t="shared" si="179"/>
        <v>-34</v>
      </c>
      <c r="BD179" s="6">
        <f t="shared" si="179"/>
        <v>-35</v>
      </c>
      <c r="BE179" s="6">
        <f t="shared" si="179"/>
        <v>-36</v>
      </c>
      <c r="BF179" s="6">
        <f t="shared" si="179"/>
        <v>-37</v>
      </c>
      <c r="BG179" s="6">
        <f t="shared" si="179"/>
        <v>-38</v>
      </c>
      <c r="BH179" s="6">
        <f t="shared" si="179"/>
        <v>-39</v>
      </c>
      <c r="BI179" s="6">
        <f t="shared" si="179"/>
        <v>-40</v>
      </c>
      <c r="BJ179" s="6">
        <f t="shared" si="179"/>
        <v>-41</v>
      </c>
      <c r="BK179" s="6">
        <f t="shared" si="179"/>
        <v>-42</v>
      </c>
      <c r="BL179" s="6">
        <f t="shared" si="179"/>
        <v>-43</v>
      </c>
      <c r="BM179" s="6">
        <f t="shared" si="179"/>
        <v>-44</v>
      </c>
      <c r="BN179" s="6">
        <f t="shared" si="179"/>
        <v>-45</v>
      </c>
      <c r="BO179" s="6">
        <f t="shared" si="179"/>
        <v>-46</v>
      </c>
      <c r="BQ179" s="6" t="s">
        <v>21</v>
      </c>
    </row>
    <row r="180" spans="18:69" x14ac:dyDescent="0.35">
      <c r="R180" s="6">
        <f>IF(R179&gt;=0,COUNT($R179)+BP176,"")</f>
        <v>69</v>
      </c>
      <c r="S180" s="6">
        <f>IF(S179&gt;=0,COUNT($R179:S179)+$BP176,"")</f>
        <v>70</v>
      </c>
      <c r="T180" s="6">
        <f>IF(T179&gt;=0,COUNT($R179:T179)+$BP176,"")</f>
        <v>71</v>
      </c>
      <c r="U180" s="6">
        <f>IF(U179&gt;=0,COUNT($R179:U179)+$BP176,"")</f>
        <v>72</v>
      </c>
      <c r="V180" s="6" t="str">
        <f>IF(V179&gt;=0,COUNT($R179:V179)+$BP176,"")</f>
        <v/>
      </c>
      <c r="W180" s="6" t="str">
        <f>IF(W179&gt;=0,COUNT($R179:W179)+$BP176,"")</f>
        <v/>
      </c>
      <c r="X180" s="6" t="str">
        <f>IF(X179&gt;=0,COUNT($R179:X179)+$BP176,"")</f>
        <v/>
      </c>
      <c r="Y180" s="6" t="str">
        <f>IF(Y179&gt;=0,COUNT($R179:Y179)+$BP176,"")</f>
        <v/>
      </c>
      <c r="Z180" s="6" t="str">
        <f>IF(Z179&gt;=0,COUNT($R179:Z179)+$BP176,"")</f>
        <v/>
      </c>
      <c r="AA180" s="6" t="str">
        <f>IF(AA179&gt;=0,COUNT($R179:AA179)+$BP176,"")</f>
        <v/>
      </c>
      <c r="AB180" s="6" t="str">
        <f>IF(AB179&gt;=0,COUNT($R179:AB179)+$BP176,"")</f>
        <v/>
      </c>
      <c r="AC180" s="6" t="str">
        <f>IF(AC179&gt;=0,COUNT($R179:AC179)+$BP176,"")</f>
        <v/>
      </c>
      <c r="AD180" s="6" t="str">
        <f>IF(AD179&gt;=0,COUNT($R179:AD179)+$BP176,"")</f>
        <v/>
      </c>
      <c r="AE180" s="6" t="str">
        <f>IF(AE179&gt;=0,COUNT($R179:AE179)+$BP176,"")</f>
        <v/>
      </c>
      <c r="AF180" s="6" t="str">
        <f>IF(AF179&gt;=0,COUNT($R179:AF179)+$BP176,"")</f>
        <v/>
      </c>
      <c r="AG180" s="6" t="str">
        <f>IF(AG179&gt;=0,COUNT($R179:AG179)+$BP176,"")</f>
        <v/>
      </c>
      <c r="AH180" s="6" t="str">
        <f>IF(AH179&gt;=0,COUNT($R179:AH179)+$BP176,"")</f>
        <v/>
      </c>
      <c r="AI180" s="6" t="str">
        <f>IF(AI179&gt;=0,COUNT($R179:AI179)+$BP176,"")</f>
        <v/>
      </c>
      <c r="AJ180" s="6" t="str">
        <f>IF(AJ179&gt;=0,COUNT($R179:AJ179)+$BP176,"")</f>
        <v/>
      </c>
      <c r="AK180" s="6" t="str">
        <f>IF(AK179&gt;=0,COUNT($R179:AK179)+$BP176,"")</f>
        <v/>
      </c>
      <c r="AL180" s="6" t="str">
        <f>IF(AL179&gt;=0,COUNT($R179:AL179)+$BP176,"")</f>
        <v/>
      </c>
      <c r="AM180" s="6" t="str">
        <f>IF(AM179&gt;=0,COUNT($R179:AM179)+$BP176,"")</f>
        <v/>
      </c>
      <c r="AN180" s="6" t="str">
        <f>IF(AN179&gt;=0,COUNT($R179:AN179)+$BP176,"")</f>
        <v/>
      </c>
      <c r="AO180" s="6" t="str">
        <f>IF(AO179&gt;=0,COUNT($R179:AO179)+$BP176,"")</f>
        <v/>
      </c>
      <c r="AP180" s="6" t="str">
        <f>IF(AP179&gt;=0,COUNT($R179:AP179)+$BP176,"")</f>
        <v/>
      </c>
      <c r="AQ180" s="6" t="str">
        <f>IF(AQ179&gt;=0,COUNT($R179:AQ179)+$BP176,"")</f>
        <v/>
      </c>
      <c r="AR180" s="6" t="str">
        <f>IF(AR179&gt;=0,COUNT($R179:AR179)+$BP176,"")</f>
        <v/>
      </c>
      <c r="AS180" s="6" t="str">
        <f>IF(AS179&gt;=0,COUNT($R179:AS179)+$BP176,"")</f>
        <v/>
      </c>
      <c r="AT180" s="6" t="str">
        <f>IF(AT179&gt;=0,COUNT($R179:AT179)+$BP176,"")</f>
        <v/>
      </c>
      <c r="AU180" s="6" t="str">
        <f>IF(AU179&gt;=0,COUNT($R179:AU179)+$BP176,"")</f>
        <v/>
      </c>
      <c r="AV180" s="6" t="str">
        <f>IF(AV179&gt;=0,COUNT($R179:AV179)+$BP176,"")</f>
        <v/>
      </c>
      <c r="AW180" s="6" t="str">
        <f>IF(AW179&gt;=0,COUNT($R179:AW179)+$BP176,"")</f>
        <v/>
      </c>
      <c r="AX180" s="6" t="str">
        <f>IF(AX179&gt;=0,COUNT($R179:AX179)+$BP176,"")</f>
        <v/>
      </c>
      <c r="AY180" s="6" t="str">
        <f>IF(AY179&gt;=0,COUNT($R179:AY179)+$BP176,"")</f>
        <v/>
      </c>
      <c r="AZ180" s="6" t="str">
        <f>IF(AZ179&gt;=0,COUNT($R179:AZ179)+$BP176,"")</f>
        <v/>
      </c>
      <c r="BA180" s="6" t="str">
        <f>IF(BA179&gt;=0,COUNT($R179:BA179)+$BP176,"")</f>
        <v/>
      </c>
      <c r="BB180" s="6" t="str">
        <f>IF(BB179&gt;=0,COUNT($R179:BB179)+$BP176,"")</f>
        <v/>
      </c>
      <c r="BC180" s="6" t="str">
        <f>IF(BC179&gt;=0,COUNT($R179:BC179)+$BP176,"")</f>
        <v/>
      </c>
      <c r="BD180" s="6" t="str">
        <f>IF(BD179&gt;=0,COUNT($R179:BD179)+$BP176,"")</f>
        <v/>
      </c>
      <c r="BE180" s="6" t="str">
        <f>IF(BE179&gt;=0,COUNT($R179:BE179)+$BP176,"")</f>
        <v/>
      </c>
      <c r="BF180" s="6" t="str">
        <f>IF(BF179&gt;=0,COUNT($R179:BF179)+$BP176,"")</f>
        <v/>
      </c>
      <c r="BG180" s="6" t="str">
        <f>IF(BG179&gt;=0,COUNT($R179:BG179)+$BP176,"")</f>
        <v/>
      </c>
      <c r="BH180" s="6" t="str">
        <f>IF(BH179&gt;=0,COUNT($R179:BH179)+$BP176,"")</f>
        <v/>
      </c>
      <c r="BI180" s="6" t="str">
        <f>IF(BI179&gt;=0,COUNT($R179:BI179)+$BP176,"")</f>
        <v/>
      </c>
      <c r="BJ180" s="6" t="str">
        <f>IF(BJ179&gt;=0,COUNT($R179:BJ179)+$BP176,"")</f>
        <v/>
      </c>
      <c r="BK180" s="6" t="str">
        <f>IF(BK179&gt;=0,COUNT($R179:BK179)+$BP176,"")</f>
        <v/>
      </c>
      <c r="BL180" s="6" t="str">
        <f>IF(BL179&gt;=0,COUNT($R179:BL179)+$BP176,"")</f>
        <v/>
      </c>
      <c r="BM180" s="6" t="str">
        <f>IF(BM179&gt;=0,COUNT($R179:BM179)+$BP176,"")</f>
        <v/>
      </c>
      <c r="BN180" s="6" t="str">
        <f>IF(BN179&gt;=0,COUNT($R179:BN179)+$BP176,"")</f>
        <v/>
      </c>
      <c r="BO180" s="6" t="str">
        <f>IF(BO179&gt;=0,COUNT($R179:BO179)+$BP176,"")</f>
        <v/>
      </c>
      <c r="BP180" s="6">
        <f>COUNT(R180:BO180)+BP176</f>
        <v>72</v>
      </c>
      <c r="BQ180" s="276" t="str">
        <f>R180&amp;BQ179&amp;S180&amp;BQ179&amp;T180&amp;BQ179&amp;U180&amp;BQ179&amp;V180&amp;BQ179&amp;W180&amp;BQ179&amp;X180&amp;BQ179&amp;Y180&amp;BQ179&amp;Z180&amp;BQ179&amp;AA180&amp;BQ179&amp;AB180&amp;BQ179&amp;AC180&amp;BQ179&amp;AD180&amp;BQ179&amp;AE180&amp;BQ179&amp;AF180&amp;BQ179&amp;AG180&amp;BQ179&amp;AH180&amp;BQ179&amp;AI180&amp;BQ179&amp;AJ180&amp;BQ179&amp;AK180&amp;BQ179&amp;AL180&amp;BQ179&amp;AM180&amp;BQ179&amp;AN180&amp;BQ179&amp;AO180&amp;BQ179&amp;AP180&amp;BQ179&amp;AQ180&amp;BQ179&amp;AR180&amp;BQ179&amp;AS180&amp;BQ179&amp;AT180&amp;BQ179&amp;AU180&amp;BQ179&amp;AV180&amp;BQ179&amp;AW180&amp;BQ179&amp;AX180&amp;BQ179&amp;AY180&amp;BQ179&amp;AZ180&amp;BQ179&amp;BA180&amp;BQ179&amp;BB180&amp;BQ179&amp;BC180&amp;BQ179&amp;BD180&amp;BQ179&amp;BE180&amp;BQ179&amp;BF180&amp;BQ179&amp;BG180&amp;BQ179&amp;BH180&amp;BQ179&amp;BI180&amp;BQ179&amp;BJ180&amp;BQ179&amp;BK180&amp;BQ179&amp;BL180&amp;BQ179&amp;BM180&amp;BQ179&amp;BN180&amp;BQ179&amp;BO180</f>
        <v xml:space="preserve">69  70  71  72                                                                                            </v>
      </c>
    </row>
    <row r="181" spans="18:69" x14ac:dyDescent="0.35">
      <c r="R181" s="275">
        <f>IF('Print-TOS'!AU16="W",'Encode Data'!J28,IF('Print-TOS'!AU16="X",'Encode Data'!G34,'Encode Data'!G28))</f>
        <v>2</v>
      </c>
      <c r="S181" s="6">
        <f t="shared" ref="S181:AX181" si="180">R181</f>
        <v>2</v>
      </c>
      <c r="T181" s="6">
        <f t="shared" si="180"/>
        <v>2</v>
      </c>
      <c r="U181" s="6">
        <f t="shared" si="180"/>
        <v>2</v>
      </c>
      <c r="V181" s="6">
        <f t="shared" si="180"/>
        <v>2</v>
      </c>
      <c r="W181" s="6">
        <f t="shared" si="180"/>
        <v>2</v>
      </c>
      <c r="X181" s="6">
        <f t="shared" si="180"/>
        <v>2</v>
      </c>
      <c r="Y181" s="6">
        <f t="shared" si="180"/>
        <v>2</v>
      </c>
      <c r="Z181" s="6">
        <f t="shared" si="180"/>
        <v>2</v>
      </c>
      <c r="AA181" s="6">
        <f t="shared" si="180"/>
        <v>2</v>
      </c>
      <c r="AB181" s="6">
        <f t="shared" si="180"/>
        <v>2</v>
      </c>
      <c r="AC181" s="6">
        <f t="shared" si="180"/>
        <v>2</v>
      </c>
      <c r="AD181" s="6">
        <f t="shared" si="180"/>
        <v>2</v>
      </c>
      <c r="AE181" s="6">
        <f t="shared" si="180"/>
        <v>2</v>
      </c>
      <c r="AF181" s="6">
        <f t="shared" si="180"/>
        <v>2</v>
      </c>
      <c r="AG181" s="6">
        <f t="shared" si="180"/>
        <v>2</v>
      </c>
      <c r="AH181" s="6">
        <f t="shared" si="180"/>
        <v>2</v>
      </c>
      <c r="AI181" s="6">
        <f t="shared" si="180"/>
        <v>2</v>
      </c>
      <c r="AJ181" s="6">
        <f t="shared" si="180"/>
        <v>2</v>
      </c>
      <c r="AK181" s="6">
        <f t="shared" si="180"/>
        <v>2</v>
      </c>
      <c r="AL181" s="6">
        <f t="shared" si="180"/>
        <v>2</v>
      </c>
      <c r="AM181" s="6">
        <f t="shared" si="180"/>
        <v>2</v>
      </c>
      <c r="AN181" s="6">
        <f t="shared" si="180"/>
        <v>2</v>
      </c>
      <c r="AO181" s="6">
        <f t="shared" si="180"/>
        <v>2</v>
      </c>
      <c r="AP181" s="6">
        <f t="shared" si="180"/>
        <v>2</v>
      </c>
      <c r="AQ181" s="6">
        <f t="shared" si="180"/>
        <v>2</v>
      </c>
      <c r="AR181" s="6">
        <f t="shared" si="180"/>
        <v>2</v>
      </c>
      <c r="AS181" s="6">
        <f t="shared" si="180"/>
        <v>2</v>
      </c>
      <c r="AT181" s="6">
        <f t="shared" si="180"/>
        <v>2</v>
      </c>
      <c r="AU181" s="6">
        <f t="shared" si="180"/>
        <v>2</v>
      </c>
      <c r="AV181" s="6">
        <f t="shared" si="180"/>
        <v>2</v>
      </c>
      <c r="AW181" s="6">
        <f t="shared" si="180"/>
        <v>2</v>
      </c>
      <c r="AX181" s="6">
        <f t="shared" si="180"/>
        <v>2</v>
      </c>
      <c r="AY181" s="6">
        <f t="shared" ref="AY181:BO181" si="181">AX181</f>
        <v>2</v>
      </c>
      <c r="AZ181" s="6">
        <f t="shared" si="181"/>
        <v>2</v>
      </c>
      <c r="BA181" s="6">
        <f t="shared" si="181"/>
        <v>2</v>
      </c>
      <c r="BB181" s="6">
        <f t="shared" si="181"/>
        <v>2</v>
      </c>
      <c r="BC181" s="6">
        <f t="shared" si="181"/>
        <v>2</v>
      </c>
      <c r="BD181" s="6">
        <f t="shared" si="181"/>
        <v>2</v>
      </c>
      <c r="BE181" s="6">
        <f t="shared" si="181"/>
        <v>2</v>
      </c>
      <c r="BF181" s="6">
        <f t="shared" si="181"/>
        <v>2</v>
      </c>
      <c r="BG181" s="6">
        <f t="shared" si="181"/>
        <v>2</v>
      </c>
      <c r="BH181" s="6">
        <f t="shared" si="181"/>
        <v>2</v>
      </c>
      <c r="BI181" s="6">
        <f t="shared" si="181"/>
        <v>2</v>
      </c>
      <c r="BJ181" s="6">
        <f t="shared" si="181"/>
        <v>2</v>
      </c>
      <c r="BK181" s="6">
        <f t="shared" si="181"/>
        <v>2</v>
      </c>
      <c r="BL181" s="6">
        <f t="shared" si="181"/>
        <v>2</v>
      </c>
      <c r="BM181" s="6">
        <f t="shared" si="181"/>
        <v>2</v>
      </c>
      <c r="BN181" s="6">
        <f t="shared" si="181"/>
        <v>2</v>
      </c>
      <c r="BO181" s="6">
        <f t="shared" si="181"/>
        <v>2</v>
      </c>
    </row>
    <row r="182" spans="18:69" x14ac:dyDescent="0.35">
      <c r="R182" s="6">
        <v>1</v>
      </c>
      <c r="S182" s="6">
        <v>2</v>
      </c>
      <c r="T182" s="6">
        <v>3</v>
      </c>
      <c r="U182" s="6">
        <v>4</v>
      </c>
      <c r="V182" s="6">
        <v>5</v>
      </c>
      <c r="W182" s="6">
        <v>6</v>
      </c>
      <c r="X182" s="6">
        <v>7</v>
      </c>
      <c r="Y182" s="6">
        <v>8</v>
      </c>
      <c r="Z182" s="6">
        <v>9</v>
      </c>
      <c r="AA182" s="6">
        <v>10</v>
      </c>
      <c r="AB182" s="6">
        <v>11</v>
      </c>
      <c r="AC182" s="6">
        <v>12</v>
      </c>
      <c r="AD182" s="6">
        <v>13</v>
      </c>
      <c r="AE182" s="6">
        <v>14</v>
      </c>
      <c r="AF182" s="6">
        <v>15</v>
      </c>
      <c r="AG182" s="6">
        <v>16</v>
      </c>
      <c r="AH182" s="6">
        <v>17</v>
      </c>
      <c r="AI182" s="6">
        <v>18</v>
      </c>
      <c r="AJ182" s="6">
        <v>19</v>
      </c>
      <c r="AK182" s="6">
        <v>20</v>
      </c>
      <c r="AL182" s="6">
        <v>21</v>
      </c>
      <c r="AM182" s="6">
        <v>22</v>
      </c>
      <c r="AN182" s="6">
        <v>23</v>
      </c>
      <c r="AO182" s="6">
        <v>24</v>
      </c>
      <c r="AP182" s="6">
        <v>25</v>
      </c>
      <c r="AQ182" s="6">
        <v>26</v>
      </c>
      <c r="AR182" s="6">
        <v>27</v>
      </c>
      <c r="AS182" s="6">
        <v>28</v>
      </c>
      <c r="AT182" s="6">
        <v>29</v>
      </c>
      <c r="AU182" s="6">
        <v>30</v>
      </c>
      <c r="AV182" s="6">
        <v>31</v>
      </c>
      <c r="AW182" s="6">
        <v>32</v>
      </c>
      <c r="AX182" s="6">
        <v>33</v>
      </c>
      <c r="AY182" s="6">
        <v>34</v>
      </c>
      <c r="AZ182" s="6">
        <v>35</v>
      </c>
      <c r="BA182" s="6">
        <v>36</v>
      </c>
      <c r="BB182" s="6">
        <v>37</v>
      </c>
      <c r="BC182" s="6">
        <v>38</v>
      </c>
      <c r="BD182" s="6">
        <v>39</v>
      </c>
      <c r="BE182" s="6">
        <v>40</v>
      </c>
      <c r="BF182" s="6">
        <v>41</v>
      </c>
      <c r="BG182" s="6">
        <v>42</v>
      </c>
      <c r="BH182" s="6">
        <v>43</v>
      </c>
      <c r="BI182" s="6">
        <v>44</v>
      </c>
      <c r="BJ182" s="6">
        <v>45</v>
      </c>
      <c r="BK182" s="6">
        <v>46</v>
      </c>
      <c r="BL182" s="6">
        <v>47</v>
      </c>
      <c r="BM182" s="6">
        <v>48</v>
      </c>
      <c r="BN182" s="6">
        <v>49</v>
      </c>
      <c r="BO182" s="6">
        <v>50</v>
      </c>
    </row>
    <row r="183" spans="18:69" x14ac:dyDescent="0.35">
      <c r="R183" s="6">
        <f t="shared" ref="R183:AW183" si="182">R181-R182</f>
        <v>1</v>
      </c>
      <c r="S183" s="6">
        <f t="shared" si="182"/>
        <v>0</v>
      </c>
      <c r="T183" s="6">
        <f t="shared" si="182"/>
        <v>-1</v>
      </c>
      <c r="U183" s="6">
        <f t="shared" si="182"/>
        <v>-2</v>
      </c>
      <c r="V183" s="6">
        <f t="shared" si="182"/>
        <v>-3</v>
      </c>
      <c r="W183" s="6">
        <f t="shared" si="182"/>
        <v>-4</v>
      </c>
      <c r="X183" s="6">
        <f t="shared" si="182"/>
        <v>-5</v>
      </c>
      <c r="Y183" s="6">
        <f t="shared" si="182"/>
        <v>-6</v>
      </c>
      <c r="Z183" s="6">
        <f t="shared" si="182"/>
        <v>-7</v>
      </c>
      <c r="AA183" s="6">
        <f t="shared" si="182"/>
        <v>-8</v>
      </c>
      <c r="AB183" s="6">
        <f t="shared" si="182"/>
        <v>-9</v>
      </c>
      <c r="AC183" s="6">
        <f t="shared" si="182"/>
        <v>-10</v>
      </c>
      <c r="AD183" s="6">
        <f t="shared" si="182"/>
        <v>-11</v>
      </c>
      <c r="AE183" s="6">
        <f t="shared" si="182"/>
        <v>-12</v>
      </c>
      <c r="AF183" s="6">
        <f t="shared" si="182"/>
        <v>-13</v>
      </c>
      <c r="AG183" s="6">
        <f t="shared" si="182"/>
        <v>-14</v>
      </c>
      <c r="AH183" s="6">
        <f t="shared" si="182"/>
        <v>-15</v>
      </c>
      <c r="AI183" s="6">
        <f t="shared" si="182"/>
        <v>-16</v>
      </c>
      <c r="AJ183" s="6">
        <f t="shared" si="182"/>
        <v>-17</v>
      </c>
      <c r="AK183" s="6">
        <f t="shared" si="182"/>
        <v>-18</v>
      </c>
      <c r="AL183" s="6">
        <f t="shared" si="182"/>
        <v>-19</v>
      </c>
      <c r="AM183" s="6">
        <f t="shared" si="182"/>
        <v>-20</v>
      </c>
      <c r="AN183" s="6">
        <f t="shared" si="182"/>
        <v>-21</v>
      </c>
      <c r="AO183" s="6">
        <f t="shared" si="182"/>
        <v>-22</v>
      </c>
      <c r="AP183" s="6">
        <f t="shared" si="182"/>
        <v>-23</v>
      </c>
      <c r="AQ183" s="6">
        <f t="shared" si="182"/>
        <v>-24</v>
      </c>
      <c r="AR183" s="6">
        <f t="shared" si="182"/>
        <v>-25</v>
      </c>
      <c r="AS183" s="6">
        <f t="shared" si="182"/>
        <v>-26</v>
      </c>
      <c r="AT183" s="6">
        <f t="shared" si="182"/>
        <v>-27</v>
      </c>
      <c r="AU183" s="6">
        <f t="shared" si="182"/>
        <v>-28</v>
      </c>
      <c r="AV183" s="6">
        <f t="shared" si="182"/>
        <v>-29</v>
      </c>
      <c r="AW183" s="6">
        <f t="shared" si="182"/>
        <v>-30</v>
      </c>
      <c r="AX183" s="6">
        <f t="shared" ref="AX183:BO183" si="183">AX181-AX182</f>
        <v>-31</v>
      </c>
      <c r="AY183" s="6">
        <f t="shared" si="183"/>
        <v>-32</v>
      </c>
      <c r="AZ183" s="6">
        <f t="shared" si="183"/>
        <v>-33</v>
      </c>
      <c r="BA183" s="6">
        <f t="shared" si="183"/>
        <v>-34</v>
      </c>
      <c r="BB183" s="6">
        <f t="shared" si="183"/>
        <v>-35</v>
      </c>
      <c r="BC183" s="6">
        <f t="shared" si="183"/>
        <v>-36</v>
      </c>
      <c r="BD183" s="6">
        <f t="shared" si="183"/>
        <v>-37</v>
      </c>
      <c r="BE183" s="6">
        <f t="shared" si="183"/>
        <v>-38</v>
      </c>
      <c r="BF183" s="6">
        <f t="shared" si="183"/>
        <v>-39</v>
      </c>
      <c r="BG183" s="6">
        <f t="shared" si="183"/>
        <v>-40</v>
      </c>
      <c r="BH183" s="6">
        <f t="shared" si="183"/>
        <v>-41</v>
      </c>
      <c r="BI183" s="6">
        <f t="shared" si="183"/>
        <v>-42</v>
      </c>
      <c r="BJ183" s="6">
        <f t="shared" si="183"/>
        <v>-43</v>
      </c>
      <c r="BK183" s="6">
        <f t="shared" si="183"/>
        <v>-44</v>
      </c>
      <c r="BL183" s="6">
        <f t="shared" si="183"/>
        <v>-45</v>
      </c>
      <c r="BM183" s="6">
        <f t="shared" si="183"/>
        <v>-46</v>
      </c>
      <c r="BN183" s="6">
        <f t="shared" si="183"/>
        <v>-47</v>
      </c>
      <c r="BO183" s="6">
        <f t="shared" si="183"/>
        <v>-48</v>
      </c>
      <c r="BQ183" s="6" t="s">
        <v>21</v>
      </c>
    </row>
    <row r="184" spans="18:69" x14ac:dyDescent="0.35">
      <c r="R184" s="6">
        <f>IF(R183&gt;=0,COUNT($R183)+BP180,"")</f>
        <v>73</v>
      </c>
      <c r="S184" s="6">
        <f>IF(S183&gt;=0,COUNT($R183:S183)+$BP180,"")</f>
        <v>74</v>
      </c>
      <c r="T184" s="6" t="str">
        <f>IF(T183&gt;=0,COUNT($R183:T183)+$BP180,"")</f>
        <v/>
      </c>
      <c r="U184" s="6" t="str">
        <f>IF(U183&gt;=0,COUNT($R183:U183)+$BP180,"")</f>
        <v/>
      </c>
      <c r="V184" s="6" t="str">
        <f>IF(V183&gt;=0,COUNT($R183:V183)+$BP180,"")</f>
        <v/>
      </c>
      <c r="W184" s="6" t="str">
        <f>IF(W183&gt;=0,COUNT($R183:W183)+$BP180,"")</f>
        <v/>
      </c>
      <c r="X184" s="6" t="str">
        <f>IF(X183&gt;=0,COUNT($R183:X183)+$BP180,"")</f>
        <v/>
      </c>
      <c r="Y184" s="6" t="str">
        <f>IF(Y183&gt;=0,COUNT($R183:Y183)+$BP180,"")</f>
        <v/>
      </c>
      <c r="Z184" s="6" t="str">
        <f>IF(Z183&gt;=0,COUNT($R183:Z183)+$BP180,"")</f>
        <v/>
      </c>
      <c r="AA184" s="6" t="str">
        <f>IF(AA183&gt;=0,COUNT($R183:AA183)+$BP180,"")</f>
        <v/>
      </c>
      <c r="AB184" s="6" t="str">
        <f>IF(AB183&gt;=0,COUNT($R183:AB183)+$BP180,"")</f>
        <v/>
      </c>
      <c r="AC184" s="6" t="str">
        <f>IF(AC183&gt;=0,COUNT($R183:AC183)+$BP180,"")</f>
        <v/>
      </c>
      <c r="AD184" s="6" t="str">
        <f>IF(AD183&gt;=0,COUNT($R183:AD183)+$BP180,"")</f>
        <v/>
      </c>
      <c r="AE184" s="6" t="str">
        <f>IF(AE183&gt;=0,COUNT($R183:AE183)+$BP180,"")</f>
        <v/>
      </c>
      <c r="AF184" s="6" t="str">
        <f>IF(AF183&gt;=0,COUNT($R183:AF183)+$BP180,"")</f>
        <v/>
      </c>
      <c r="AG184" s="6" t="str">
        <f>IF(AG183&gt;=0,COUNT($R183:AG183)+$BP180,"")</f>
        <v/>
      </c>
      <c r="AH184" s="6" t="str">
        <f>IF(AH183&gt;=0,COUNT($R183:AH183)+$BP180,"")</f>
        <v/>
      </c>
      <c r="AI184" s="6" t="str">
        <f>IF(AI183&gt;=0,COUNT($R183:AI183)+$BP180,"")</f>
        <v/>
      </c>
      <c r="AJ184" s="6" t="str">
        <f>IF(AJ183&gt;=0,COUNT($R183:AJ183)+$BP180,"")</f>
        <v/>
      </c>
      <c r="AK184" s="6" t="str">
        <f>IF(AK183&gt;=0,COUNT($R183:AK183)+$BP180,"")</f>
        <v/>
      </c>
      <c r="AL184" s="6" t="str">
        <f>IF(AL183&gt;=0,COUNT($R183:AL183)+$BP180,"")</f>
        <v/>
      </c>
      <c r="AM184" s="6" t="str">
        <f>IF(AM183&gt;=0,COUNT($R183:AM183)+$BP180,"")</f>
        <v/>
      </c>
      <c r="AN184" s="6" t="str">
        <f>IF(AN183&gt;=0,COUNT($R183:AN183)+$BP180,"")</f>
        <v/>
      </c>
      <c r="AO184" s="6" t="str">
        <f>IF(AO183&gt;=0,COUNT($R183:AO183)+$BP180,"")</f>
        <v/>
      </c>
      <c r="AP184" s="6" t="str">
        <f>IF(AP183&gt;=0,COUNT($R183:AP183)+$BP180,"")</f>
        <v/>
      </c>
      <c r="AQ184" s="6" t="str">
        <f>IF(AQ183&gt;=0,COUNT($R183:AQ183)+$BP180,"")</f>
        <v/>
      </c>
      <c r="AR184" s="6" t="str">
        <f>IF(AR183&gt;=0,COUNT($R183:AR183)+$BP180,"")</f>
        <v/>
      </c>
      <c r="AS184" s="6" t="str">
        <f>IF(AS183&gt;=0,COUNT($R183:AS183)+$BP180,"")</f>
        <v/>
      </c>
      <c r="AT184" s="6" t="str">
        <f>IF(AT183&gt;=0,COUNT($R183:AT183)+$BP180,"")</f>
        <v/>
      </c>
      <c r="AU184" s="6" t="str">
        <f>IF(AU183&gt;=0,COUNT($R183:AU183)+$BP180,"")</f>
        <v/>
      </c>
      <c r="AV184" s="6" t="str">
        <f>IF(AV183&gt;=0,COUNT($R183:AV183)+$BP180,"")</f>
        <v/>
      </c>
      <c r="AW184" s="6" t="str">
        <f>IF(AW183&gt;=0,COUNT($R183:AW183)+$BP180,"")</f>
        <v/>
      </c>
      <c r="AX184" s="6" t="str">
        <f>IF(AX183&gt;=0,COUNT($R183:AX183)+$BP180,"")</f>
        <v/>
      </c>
      <c r="AY184" s="6" t="str">
        <f>IF(AY183&gt;=0,COUNT($R183:AY183)+$BP180,"")</f>
        <v/>
      </c>
      <c r="AZ184" s="6" t="str">
        <f>IF(AZ183&gt;=0,COUNT($R183:AZ183)+$BP180,"")</f>
        <v/>
      </c>
      <c r="BA184" s="6" t="str">
        <f>IF(BA183&gt;=0,COUNT($R183:BA183)+$BP180,"")</f>
        <v/>
      </c>
      <c r="BB184" s="6" t="str">
        <f>IF(BB183&gt;=0,COUNT($R183:BB183)+$BP180,"")</f>
        <v/>
      </c>
      <c r="BC184" s="6" t="str">
        <f>IF(BC183&gt;=0,COUNT($R183:BC183)+$BP180,"")</f>
        <v/>
      </c>
      <c r="BD184" s="6" t="str">
        <f>IF(BD183&gt;=0,COUNT($R183:BD183)+$BP180,"")</f>
        <v/>
      </c>
      <c r="BE184" s="6" t="str">
        <f>IF(BE183&gt;=0,COUNT($R183:BE183)+$BP180,"")</f>
        <v/>
      </c>
      <c r="BF184" s="6" t="str">
        <f>IF(BF183&gt;=0,COUNT($R183:BF183)+$BP180,"")</f>
        <v/>
      </c>
      <c r="BG184" s="6" t="str">
        <f>IF(BG183&gt;=0,COUNT($R183:BG183)+$BP180,"")</f>
        <v/>
      </c>
      <c r="BH184" s="6" t="str">
        <f>IF(BH183&gt;=0,COUNT($R183:BH183)+$BP180,"")</f>
        <v/>
      </c>
      <c r="BI184" s="6" t="str">
        <f>IF(BI183&gt;=0,COUNT($R183:BI183)+$BP180,"")</f>
        <v/>
      </c>
      <c r="BJ184" s="6" t="str">
        <f>IF(BJ183&gt;=0,COUNT($R183:BJ183)+$BP180,"")</f>
        <v/>
      </c>
      <c r="BK184" s="6" t="str">
        <f>IF(BK183&gt;=0,COUNT($R183:BK183)+$BP180,"")</f>
        <v/>
      </c>
      <c r="BL184" s="6" t="str">
        <f>IF(BL183&gt;=0,COUNT($R183:BL183)+$BP180,"")</f>
        <v/>
      </c>
      <c r="BM184" s="6" t="str">
        <f>IF(BM183&gt;=0,COUNT($R183:BM183)+$BP180,"")</f>
        <v/>
      </c>
      <c r="BN184" s="6" t="str">
        <f>IF(BN183&gt;=0,COUNT($R183:BN183)+$BP180,"")</f>
        <v/>
      </c>
      <c r="BO184" s="6" t="str">
        <f>IF(BO183&gt;=0,COUNT($R183:BO183)+$BP180,"")</f>
        <v/>
      </c>
      <c r="BP184" s="6">
        <f>COUNT(R184:BO184)+BP180</f>
        <v>74</v>
      </c>
      <c r="BQ184" s="276" t="str">
        <f>R184&amp;BQ183&amp;S184&amp;BQ183&amp;T184&amp;BQ183&amp;U184&amp;BQ183&amp;V184&amp;BQ183&amp;W184&amp;BQ183&amp;X184&amp;BQ183&amp;Y184&amp;BQ183&amp;Z184&amp;BQ183&amp;AA184&amp;BQ183&amp;AB184&amp;BQ183&amp;AC184&amp;BQ183&amp;AD184&amp;BQ183&amp;AE184&amp;BQ183&amp;AF184&amp;BQ183&amp;AG184&amp;BQ183&amp;AH184&amp;BQ183&amp;AI184&amp;BQ183&amp;AJ184&amp;BQ183&amp;AK184&amp;BQ183&amp;AL184&amp;BQ183&amp;AM184&amp;BQ183&amp;AN184&amp;BQ183&amp;AO184&amp;BQ183&amp;AP184&amp;BQ183&amp;AQ184&amp;BQ183&amp;AR184&amp;BQ183&amp;AS184&amp;BQ183&amp;AT184&amp;BQ183&amp;AU184&amp;BQ183&amp;AV184&amp;BQ183&amp;AW184&amp;BQ183&amp;AX184&amp;BQ183&amp;AY184&amp;BQ183&amp;AZ184&amp;BQ183&amp;BA184&amp;BQ183&amp;BB184&amp;BQ183&amp;BC184&amp;BQ183&amp;BD184&amp;BQ183&amp;BE184&amp;BQ183&amp;BF184&amp;BQ183&amp;BG184&amp;BQ183&amp;BH184&amp;BQ183&amp;BI184&amp;BQ183&amp;BJ184&amp;BQ183&amp;BK184&amp;BQ183&amp;BL184&amp;BQ183&amp;BM184&amp;BQ183&amp;BN184&amp;BQ183&amp;BO184</f>
        <v xml:space="preserve">73  74                                                                                                </v>
      </c>
    </row>
    <row r="185" spans="18:69" x14ac:dyDescent="0.35">
      <c r="R185" s="275">
        <f>IF('Print-TOS'!AU16="W",'Encode Data'!F31,IF('Print-TOS'!AU16="X",'Encode Data'!H34,'Encode Data'!H28))</f>
        <v>2</v>
      </c>
      <c r="S185" s="6">
        <f t="shared" ref="S185:AX185" si="184">R185</f>
        <v>2</v>
      </c>
      <c r="T185" s="6">
        <f t="shared" si="184"/>
        <v>2</v>
      </c>
      <c r="U185" s="6">
        <f t="shared" si="184"/>
        <v>2</v>
      </c>
      <c r="V185" s="6">
        <f t="shared" si="184"/>
        <v>2</v>
      </c>
      <c r="W185" s="6">
        <f t="shared" si="184"/>
        <v>2</v>
      </c>
      <c r="X185" s="6">
        <f t="shared" si="184"/>
        <v>2</v>
      </c>
      <c r="Y185" s="6">
        <f t="shared" si="184"/>
        <v>2</v>
      </c>
      <c r="Z185" s="6">
        <f t="shared" si="184"/>
        <v>2</v>
      </c>
      <c r="AA185" s="6">
        <f t="shared" si="184"/>
        <v>2</v>
      </c>
      <c r="AB185" s="6">
        <f t="shared" si="184"/>
        <v>2</v>
      </c>
      <c r="AC185" s="6">
        <f t="shared" si="184"/>
        <v>2</v>
      </c>
      <c r="AD185" s="6">
        <f t="shared" si="184"/>
        <v>2</v>
      </c>
      <c r="AE185" s="6">
        <f t="shared" si="184"/>
        <v>2</v>
      </c>
      <c r="AF185" s="6">
        <f t="shared" si="184"/>
        <v>2</v>
      </c>
      <c r="AG185" s="6">
        <f t="shared" si="184"/>
        <v>2</v>
      </c>
      <c r="AH185" s="6">
        <f t="shared" si="184"/>
        <v>2</v>
      </c>
      <c r="AI185" s="6">
        <f t="shared" si="184"/>
        <v>2</v>
      </c>
      <c r="AJ185" s="6">
        <f t="shared" si="184"/>
        <v>2</v>
      </c>
      <c r="AK185" s="6">
        <f t="shared" si="184"/>
        <v>2</v>
      </c>
      <c r="AL185" s="6">
        <f t="shared" si="184"/>
        <v>2</v>
      </c>
      <c r="AM185" s="6">
        <f t="shared" si="184"/>
        <v>2</v>
      </c>
      <c r="AN185" s="6">
        <f t="shared" si="184"/>
        <v>2</v>
      </c>
      <c r="AO185" s="6">
        <f t="shared" si="184"/>
        <v>2</v>
      </c>
      <c r="AP185" s="6">
        <f t="shared" si="184"/>
        <v>2</v>
      </c>
      <c r="AQ185" s="6">
        <f t="shared" si="184"/>
        <v>2</v>
      </c>
      <c r="AR185" s="6">
        <f t="shared" si="184"/>
        <v>2</v>
      </c>
      <c r="AS185" s="6">
        <f t="shared" si="184"/>
        <v>2</v>
      </c>
      <c r="AT185" s="6">
        <f t="shared" si="184"/>
        <v>2</v>
      </c>
      <c r="AU185" s="6">
        <f t="shared" si="184"/>
        <v>2</v>
      </c>
      <c r="AV185" s="6">
        <f t="shared" si="184"/>
        <v>2</v>
      </c>
      <c r="AW185" s="6">
        <f t="shared" si="184"/>
        <v>2</v>
      </c>
      <c r="AX185" s="6">
        <f t="shared" si="184"/>
        <v>2</v>
      </c>
      <c r="AY185" s="6">
        <f t="shared" ref="AY185:BO185" si="185">AX185</f>
        <v>2</v>
      </c>
      <c r="AZ185" s="6">
        <f t="shared" si="185"/>
        <v>2</v>
      </c>
      <c r="BA185" s="6">
        <f t="shared" si="185"/>
        <v>2</v>
      </c>
      <c r="BB185" s="6">
        <f t="shared" si="185"/>
        <v>2</v>
      </c>
      <c r="BC185" s="6">
        <f t="shared" si="185"/>
        <v>2</v>
      </c>
      <c r="BD185" s="6">
        <f t="shared" si="185"/>
        <v>2</v>
      </c>
      <c r="BE185" s="6">
        <f t="shared" si="185"/>
        <v>2</v>
      </c>
      <c r="BF185" s="6">
        <f t="shared" si="185"/>
        <v>2</v>
      </c>
      <c r="BG185" s="6">
        <f t="shared" si="185"/>
        <v>2</v>
      </c>
      <c r="BH185" s="6">
        <f t="shared" si="185"/>
        <v>2</v>
      </c>
      <c r="BI185" s="6">
        <f t="shared" si="185"/>
        <v>2</v>
      </c>
      <c r="BJ185" s="6">
        <f t="shared" si="185"/>
        <v>2</v>
      </c>
      <c r="BK185" s="6">
        <f t="shared" si="185"/>
        <v>2</v>
      </c>
      <c r="BL185" s="6">
        <f t="shared" si="185"/>
        <v>2</v>
      </c>
      <c r="BM185" s="6">
        <f t="shared" si="185"/>
        <v>2</v>
      </c>
      <c r="BN185" s="6">
        <f t="shared" si="185"/>
        <v>2</v>
      </c>
      <c r="BO185" s="6">
        <f t="shared" si="185"/>
        <v>2</v>
      </c>
    </row>
    <row r="186" spans="18:69" x14ac:dyDescent="0.35">
      <c r="R186" s="6">
        <v>1</v>
      </c>
      <c r="S186" s="6">
        <v>2</v>
      </c>
      <c r="T186" s="6">
        <v>3</v>
      </c>
      <c r="U186" s="6">
        <v>4</v>
      </c>
      <c r="V186" s="6">
        <v>5</v>
      </c>
      <c r="W186" s="6">
        <v>6</v>
      </c>
      <c r="X186" s="6">
        <v>7</v>
      </c>
      <c r="Y186" s="6">
        <v>8</v>
      </c>
      <c r="Z186" s="6">
        <v>9</v>
      </c>
      <c r="AA186" s="6">
        <v>10</v>
      </c>
      <c r="AB186" s="6">
        <v>11</v>
      </c>
      <c r="AC186" s="6">
        <v>12</v>
      </c>
      <c r="AD186" s="6">
        <v>13</v>
      </c>
      <c r="AE186" s="6">
        <v>14</v>
      </c>
      <c r="AF186" s="6">
        <v>15</v>
      </c>
      <c r="AG186" s="6">
        <v>16</v>
      </c>
      <c r="AH186" s="6">
        <v>17</v>
      </c>
      <c r="AI186" s="6">
        <v>18</v>
      </c>
      <c r="AJ186" s="6">
        <v>19</v>
      </c>
      <c r="AK186" s="6">
        <v>20</v>
      </c>
      <c r="AL186" s="6">
        <v>21</v>
      </c>
      <c r="AM186" s="6">
        <v>22</v>
      </c>
      <c r="AN186" s="6">
        <v>23</v>
      </c>
      <c r="AO186" s="6">
        <v>24</v>
      </c>
      <c r="AP186" s="6">
        <v>25</v>
      </c>
      <c r="AQ186" s="6">
        <v>26</v>
      </c>
      <c r="AR186" s="6">
        <v>27</v>
      </c>
      <c r="AS186" s="6">
        <v>28</v>
      </c>
      <c r="AT186" s="6">
        <v>29</v>
      </c>
      <c r="AU186" s="6">
        <v>30</v>
      </c>
      <c r="AV186" s="6">
        <v>31</v>
      </c>
      <c r="AW186" s="6">
        <v>32</v>
      </c>
      <c r="AX186" s="6">
        <v>33</v>
      </c>
      <c r="AY186" s="6">
        <v>34</v>
      </c>
      <c r="AZ186" s="6">
        <v>35</v>
      </c>
      <c r="BA186" s="6">
        <v>36</v>
      </c>
      <c r="BB186" s="6">
        <v>37</v>
      </c>
      <c r="BC186" s="6">
        <v>38</v>
      </c>
      <c r="BD186" s="6">
        <v>39</v>
      </c>
      <c r="BE186" s="6">
        <v>40</v>
      </c>
      <c r="BF186" s="6">
        <v>41</v>
      </c>
      <c r="BG186" s="6">
        <v>42</v>
      </c>
      <c r="BH186" s="6">
        <v>43</v>
      </c>
      <c r="BI186" s="6">
        <v>44</v>
      </c>
      <c r="BJ186" s="6">
        <v>45</v>
      </c>
      <c r="BK186" s="6">
        <v>46</v>
      </c>
      <c r="BL186" s="6">
        <v>47</v>
      </c>
      <c r="BM186" s="6">
        <v>48</v>
      </c>
      <c r="BN186" s="6">
        <v>49</v>
      </c>
      <c r="BO186" s="6">
        <v>50</v>
      </c>
    </row>
    <row r="187" spans="18:69" x14ac:dyDescent="0.35">
      <c r="R187" s="6">
        <f t="shared" ref="R187:AW187" si="186">R185-R186</f>
        <v>1</v>
      </c>
      <c r="S187" s="6">
        <f t="shared" si="186"/>
        <v>0</v>
      </c>
      <c r="T187" s="6">
        <f t="shared" si="186"/>
        <v>-1</v>
      </c>
      <c r="U187" s="6">
        <f t="shared" si="186"/>
        <v>-2</v>
      </c>
      <c r="V187" s="6">
        <f t="shared" si="186"/>
        <v>-3</v>
      </c>
      <c r="W187" s="6">
        <f t="shared" si="186"/>
        <v>-4</v>
      </c>
      <c r="X187" s="6">
        <f t="shared" si="186"/>
        <v>-5</v>
      </c>
      <c r="Y187" s="6">
        <f t="shared" si="186"/>
        <v>-6</v>
      </c>
      <c r="Z187" s="6">
        <f t="shared" si="186"/>
        <v>-7</v>
      </c>
      <c r="AA187" s="6">
        <f t="shared" si="186"/>
        <v>-8</v>
      </c>
      <c r="AB187" s="6">
        <f t="shared" si="186"/>
        <v>-9</v>
      </c>
      <c r="AC187" s="6">
        <f t="shared" si="186"/>
        <v>-10</v>
      </c>
      <c r="AD187" s="6">
        <f t="shared" si="186"/>
        <v>-11</v>
      </c>
      <c r="AE187" s="6">
        <f t="shared" si="186"/>
        <v>-12</v>
      </c>
      <c r="AF187" s="6">
        <f t="shared" si="186"/>
        <v>-13</v>
      </c>
      <c r="AG187" s="6">
        <f t="shared" si="186"/>
        <v>-14</v>
      </c>
      <c r="AH187" s="6">
        <f t="shared" si="186"/>
        <v>-15</v>
      </c>
      <c r="AI187" s="6">
        <f t="shared" si="186"/>
        <v>-16</v>
      </c>
      <c r="AJ187" s="6">
        <f t="shared" si="186"/>
        <v>-17</v>
      </c>
      <c r="AK187" s="6">
        <f t="shared" si="186"/>
        <v>-18</v>
      </c>
      <c r="AL187" s="6">
        <f t="shared" si="186"/>
        <v>-19</v>
      </c>
      <c r="AM187" s="6">
        <f t="shared" si="186"/>
        <v>-20</v>
      </c>
      <c r="AN187" s="6">
        <f t="shared" si="186"/>
        <v>-21</v>
      </c>
      <c r="AO187" s="6">
        <f t="shared" si="186"/>
        <v>-22</v>
      </c>
      <c r="AP187" s="6">
        <f t="shared" si="186"/>
        <v>-23</v>
      </c>
      <c r="AQ187" s="6">
        <f t="shared" si="186"/>
        <v>-24</v>
      </c>
      <c r="AR187" s="6">
        <f t="shared" si="186"/>
        <v>-25</v>
      </c>
      <c r="AS187" s="6">
        <f t="shared" si="186"/>
        <v>-26</v>
      </c>
      <c r="AT187" s="6">
        <f t="shared" si="186"/>
        <v>-27</v>
      </c>
      <c r="AU187" s="6">
        <f t="shared" si="186"/>
        <v>-28</v>
      </c>
      <c r="AV187" s="6">
        <f t="shared" si="186"/>
        <v>-29</v>
      </c>
      <c r="AW187" s="6">
        <f t="shared" si="186"/>
        <v>-30</v>
      </c>
      <c r="AX187" s="6">
        <f t="shared" ref="AX187:BO187" si="187">AX185-AX186</f>
        <v>-31</v>
      </c>
      <c r="AY187" s="6">
        <f t="shared" si="187"/>
        <v>-32</v>
      </c>
      <c r="AZ187" s="6">
        <f t="shared" si="187"/>
        <v>-33</v>
      </c>
      <c r="BA187" s="6">
        <f t="shared" si="187"/>
        <v>-34</v>
      </c>
      <c r="BB187" s="6">
        <f t="shared" si="187"/>
        <v>-35</v>
      </c>
      <c r="BC187" s="6">
        <f t="shared" si="187"/>
        <v>-36</v>
      </c>
      <c r="BD187" s="6">
        <f t="shared" si="187"/>
        <v>-37</v>
      </c>
      <c r="BE187" s="6">
        <f t="shared" si="187"/>
        <v>-38</v>
      </c>
      <c r="BF187" s="6">
        <f t="shared" si="187"/>
        <v>-39</v>
      </c>
      <c r="BG187" s="6">
        <f t="shared" si="187"/>
        <v>-40</v>
      </c>
      <c r="BH187" s="6">
        <f t="shared" si="187"/>
        <v>-41</v>
      </c>
      <c r="BI187" s="6">
        <f t="shared" si="187"/>
        <v>-42</v>
      </c>
      <c r="BJ187" s="6">
        <f t="shared" si="187"/>
        <v>-43</v>
      </c>
      <c r="BK187" s="6">
        <f t="shared" si="187"/>
        <v>-44</v>
      </c>
      <c r="BL187" s="6">
        <f t="shared" si="187"/>
        <v>-45</v>
      </c>
      <c r="BM187" s="6">
        <f t="shared" si="187"/>
        <v>-46</v>
      </c>
      <c r="BN187" s="6">
        <f t="shared" si="187"/>
        <v>-47</v>
      </c>
      <c r="BO187" s="6">
        <f t="shared" si="187"/>
        <v>-48</v>
      </c>
      <c r="BQ187" s="6" t="s">
        <v>21</v>
      </c>
    </row>
    <row r="188" spans="18:69" x14ac:dyDescent="0.35">
      <c r="R188" s="6">
        <f>IF(R187&gt;=0,COUNT($R187)+BP184,"")</f>
        <v>75</v>
      </c>
      <c r="S188" s="6">
        <f>IF(S187&gt;=0,COUNT($R187:S187)+$BP184,"")</f>
        <v>76</v>
      </c>
      <c r="T188" s="6" t="str">
        <f>IF(T187&gt;=0,COUNT($R187:T187)+$BP184,"")</f>
        <v/>
      </c>
      <c r="U188" s="6" t="str">
        <f>IF(U187&gt;=0,COUNT($R187:U187)+$BP184,"")</f>
        <v/>
      </c>
      <c r="V188" s="6" t="str">
        <f>IF(V187&gt;=0,COUNT($R187:V187)+$BP184,"")</f>
        <v/>
      </c>
      <c r="W188" s="6" t="str">
        <f>IF(W187&gt;=0,COUNT($R187:W187)+$BP184,"")</f>
        <v/>
      </c>
      <c r="X188" s="6" t="str">
        <f>IF(X187&gt;=0,COUNT($R187:X187)+$BP184,"")</f>
        <v/>
      </c>
      <c r="Y188" s="6" t="str">
        <f>IF(Y187&gt;=0,COUNT($R187:Y187)+$BP184,"")</f>
        <v/>
      </c>
      <c r="Z188" s="6" t="str">
        <f>IF(Z187&gt;=0,COUNT($R187:Z187)+$BP184,"")</f>
        <v/>
      </c>
      <c r="AA188" s="6" t="str">
        <f>IF(AA187&gt;=0,COUNT($R187:AA187)+$BP184,"")</f>
        <v/>
      </c>
      <c r="AB188" s="6" t="str">
        <f>IF(AB187&gt;=0,COUNT($R187:AB187)+$BP184,"")</f>
        <v/>
      </c>
      <c r="AC188" s="6" t="str">
        <f>IF(AC187&gt;=0,COUNT($R187:AC187)+$BP184,"")</f>
        <v/>
      </c>
      <c r="AD188" s="6" t="str">
        <f>IF(AD187&gt;=0,COUNT($R187:AD187)+$BP184,"")</f>
        <v/>
      </c>
      <c r="AE188" s="6" t="str">
        <f>IF(AE187&gt;=0,COUNT($R187:AE187)+$BP184,"")</f>
        <v/>
      </c>
      <c r="AF188" s="6" t="str">
        <f>IF(AF187&gt;=0,COUNT($R187:AF187)+$BP184,"")</f>
        <v/>
      </c>
      <c r="AG188" s="6" t="str">
        <f>IF(AG187&gt;=0,COUNT($R187:AG187)+$BP184,"")</f>
        <v/>
      </c>
      <c r="AH188" s="6" t="str">
        <f>IF(AH187&gt;=0,COUNT($R187:AH187)+$BP184,"")</f>
        <v/>
      </c>
      <c r="AI188" s="6" t="str">
        <f>IF(AI187&gt;=0,COUNT($R187:AI187)+$BP184,"")</f>
        <v/>
      </c>
      <c r="AJ188" s="6" t="str">
        <f>IF(AJ187&gt;=0,COUNT($R187:AJ187)+$BP184,"")</f>
        <v/>
      </c>
      <c r="AK188" s="6" t="str">
        <f>IF(AK187&gt;=0,COUNT($R187:AK187)+$BP184,"")</f>
        <v/>
      </c>
      <c r="AL188" s="6" t="str">
        <f>IF(AL187&gt;=0,COUNT($R187:AL187)+$BP184,"")</f>
        <v/>
      </c>
      <c r="AM188" s="6" t="str">
        <f>IF(AM187&gt;=0,COUNT($R187:AM187)+$BP184,"")</f>
        <v/>
      </c>
      <c r="AN188" s="6" t="str">
        <f>IF(AN187&gt;=0,COUNT($R187:AN187)+$BP184,"")</f>
        <v/>
      </c>
      <c r="AO188" s="6" t="str">
        <f>IF(AO187&gt;=0,COUNT($R187:AO187)+$BP184,"")</f>
        <v/>
      </c>
      <c r="AP188" s="6" t="str">
        <f>IF(AP187&gt;=0,COUNT($R187:AP187)+$BP184,"")</f>
        <v/>
      </c>
      <c r="AQ188" s="6" t="str">
        <f>IF(AQ187&gt;=0,COUNT($R187:AQ187)+$BP184,"")</f>
        <v/>
      </c>
      <c r="AR188" s="6" t="str">
        <f>IF(AR187&gt;=0,COUNT($R187:AR187)+$BP184,"")</f>
        <v/>
      </c>
      <c r="AS188" s="6" t="str">
        <f>IF(AS187&gt;=0,COUNT($R187:AS187)+$BP184,"")</f>
        <v/>
      </c>
      <c r="AT188" s="6" t="str">
        <f>IF(AT187&gt;=0,COUNT($R187:AT187)+$BP184,"")</f>
        <v/>
      </c>
      <c r="AU188" s="6" t="str">
        <f>IF(AU187&gt;=0,COUNT($R187:AU187)+$BP184,"")</f>
        <v/>
      </c>
      <c r="AV188" s="6" t="str">
        <f>IF(AV187&gt;=0,COUNT($R187:AV187)+$BP184,"")</f>
        <v/>
      </c>
      <c r="AW188" s="6" t="str">
        <f>IF(AW187&gt;=0,COUNT($R187:AW187)+$BP184,"")</f>
        <v/>
      </c>
      <c r="AX188" s="6" t="str">
        <f>IF(AX187&gt;=0,COUNT($R187:AX187)+$BP184,"")</f>
        <v/>
      </c>
      <c r="AY188" s="6" t="str">
        <f>IF(AY187&gt;=0,COUNT($R187:AY187)+$BP184,"")</f>
        <v/>
      </c>
      <c r="AZ188" s="6" t="str">
        <f>IF(AZ187&gt;=0,COUNT($R187:AZ187)+$BP184,"")</f>
        <v/>
      </c>
      <c r="BA188" s="6" t="str">
        <f>IF(BA187&gt;=0,COUNT($R187:BA187)+$BP184,"")</f>
        <v/>
      </c>
      <c r="BB188" s="6" t="str">
        <f>IF(BB187&gt;=0,COUNT($R187:BB187)+$BP184,"")</f>
        <v/>
      </c>
      <c r="BC188" s="6" t="str">
        <f>IF(BC187&gt;=0,COUNT($R187:BC187)+$BP184,"")</f>
        <v/>
      </c>
      <c r="BD188" s="6" t="str">
        <f>IF(BD187&gt;=0,COUNT($R187:BD187)+$BP184,"")</f>
        <v/>
      </c>
      <c r="BE188" s="6" t="str">
        <f>IF(BE187&gt;=0,COUNT($R187:BE187)+$BP184,"")</f>
        <v/>
      </c>
      <c r="BF188" s="6" t="str">
        <f>IF(BF187&gt;=0,COUNT($R187:BF187)+$BP184,"")</f>
        <v/>
      </c>
      <c r="BG188" s="6" t="str">
        <f>IF(BG187&gt;=0,COUNT($R187:BG187)+$BP184,"")</f>
        <v/>
      </c>
      <c r="BH188" s="6" t="str">
        <f>IF(BH187&gt;=0,COUNT($R187:BH187)+$BP184,"")</f>
        <v/>
      </c>
      <c r="BI188" s="6" t="str">
        <f>IF(BI187&gt;=0,COUNT($R187:BI187)+$BP184,"")</f>
        <v/>
      </c>
      <c r="BJ188" s="6" t="str">
        <f>IF(BJ187&gt;=0,COUNT($R187:BJ187)+$BP184,"")</f>
        <v/>
      </c>
      <c r="BK188" s="6" t="str">
        <f>IF(BK187&gt;=0,COUNT($R187:BK187)+$BP184,"")</f>
        <v/>
      </c>
      <c r="BL188" s="6" t="str">
        <f>IF(BL187&gt;=0,COUNT($R187:BL187)+$BP184,"")</f>
        <v/>
      </c>
      <c r="BM188" s="6" t="str">
        <f>IF(BM187&gt;=0,COUNT($R187:BM187)+$BP184,"")</f>
        <v/>
      </c>
      <c r="BN188" s="6" t="str">
        <f>IF(BN187&gt;=0,COUNT($R187:BN187)+$BP184,"")</f>
        <v/>
      </c>
      <c r="BO188" s="6" t="str">
        <f>IF(BO187&gt;=0,COUNT($R187:BO187)+$BP184,"")</f>
        <v/>
      </c>
      <c r="BP188" s="6">
        <f>COUNT(R188:BO188)+BP184</f>
        <v>76</v>
      </c>
      <c r="BQ188" s="276" t="str">
        <f>R188&amp;BQ187&amp;S188&amp;BQ187&amp;T188&amp;BQ187&amp;U188&amp;BQ187&amp;V188&amp;BQ187&amp;W188&amp;BQ187&amp;X188&amp;BQ187&amp;Y188&amp;BQ187&amp;Z188&amp;BQ187&amp;AA188&amp;BQ187&amp;AB188&amp;BQ187&amp;AC188&amp;BQ187&amp;AD188&amp;BQ187&amp;AE188&amp;BQ187&amp;AF188&amp;BQ187&amp;AG188&amp;BQ187&amp;AH188&amp;BQ187&amp;AI188&amp;BQ187&amp;AJ188&amp;BQ187&amp;AK188&amp;BQ187&amp;AL188&amp;BQ187&amp;AM188&amp;BQ187&amp;AN188&amp;BQ187&amp;AO188&amp;BQ187&amp;AP188&amp;BQ187&amp;AQ188&amp;BQ187&amp;AR188&amp;BQ187&amp;AS188&amp;BQ187&amp;AT188&amp;BQ187&amp;AU188&amp;BQ187&amp;AV188&amp;BQ187&amp;AW188&amp;BQ187&amp;AX188&amp;BQ187&amp;AY188&amp;BQ187&amp;AZ188&amp;BQ187&amp;BA188&amp;BQ187&amp;BB188&amp;BQ187&amp;BC188&amp;BQ187&amp;BD188&amp;BQ187&amp;BE188&amp;BQ187&amp;BF188&amp;BQ187&amp;BG188&amp;BQ187&amp;BH188&amp;BQ187&amp;BI188&amp;BQ187&amp;BJ188&amp;BQ187&amp;BK188&amp;BQ187&amp;BL188&amp;BQ187&amp;BM188&amp;BQ187&amp;BN188&amp;BQ187&amp;BO188</f>
        <v xml:space="preserve">75  76                                                                                                </v>
      </c>
    </row>
    <row r="189" spans="18:69" x14ac:dyDescent="0.35">
      <c r="R189" s="275">
        <f>IF('Print-TOS'!AU16="W",'Encode Data'!G31,IF('Print-TOS'!AU16="X",'Encode Data'!I34,'Encode Data'!I28))</f>
        <v>3</v>
      </c>
      <c r="S189" s="6">
        <f t="shared" ref="S189:AX189" si="188">R189</f>
        <v>3</v>
      </c>
      <c r="T189" s="6">
        <f t="shared" si="188"/>
        <v>3</v>
      </c>
      <c r="U189" s="6">
        <f t="shared" si="188"/>
        <v>3</v>
      </c>
      <c r="V189" s="6">
        <f t="shared" si="188"/>
        <v>3</v>
      </c>
      <c r="W189" s="6">
        <f t="shared" si="188"/>
        <v>3</v>
      </c>
      <c r="X189" s="6">
        <f t="shared" si="188"/>
        <v>3</v>
      </c>
      <c r="Y189" s="6">
        <f t="shared" si="188"/>
        <v>3</v>
      </c>
      <c r="Z189" s="6">
        <f t="shared" si="188"/>
        <v>3</v>
      </c>
      <c r="AA189" s="6">
        <f t="shared" si="188"/>
        <v>3</v>
      </c>
      <c r="AB189" s="6">
        <f t="shared" si="188"/>
        <v>3</v>
      </c>
      <c r="AC189" s="6">
        <f t="shared" si="188"/>
        <v>3</v>
      </c>
      <c r="AD189" s="6">
        <f t="shared" si="188"/>
        <v>3</v>
      </c>
      <c r="AE189" s="6">
        <f t="shared" si="188"/>
        <v>3</v>
      </c>
      <c r="AF189" s="6">
        <f t="shared" si="188"/>
        <v>3</v>
      </c>
      <c r="AG189" s="6">
        <f t="shared" si="188"/>
        <v>3</v>
      </c>
      <c r="AH189" s="6">
        <f t="shared" si="188"/>
        <v>3</v>
      </c>
      <c r="AI189" s="6">
        <f t="shared" si="188"/>
        <v>3</v>
      </c>
      <c r="AJ189" s="6">
        <f t="shared" si="188"/>
        <v>3</v>
      </c>
      <c r="AK189" s="6">
        <f t="shared" si="188"/>
        <v>3</v>
      </c>
      <c r="AL189" s="6">
        <f t="shared" si="188"/>
        <v>3</v>
      </c>
      <c r="AM189" s="6">
        <f t="shared" si="188"/>
        <v>3</v>
      </c>
      <c r="AN189" s="6">
        <f t="shared" si="188"/>
        <v>3</v>
      </c>
      <c r="AO189" s="6">
        <f t="shared" si="188"/>
        <v>3</v>
      </c>
      <c r="AP189" s="6">
        <f t="shared" si="188"/>
        <v>3</v>
      </c>
      <c r="AQ189" s="6">
        <f t="shared" si="188"/>
        <v>3</v>
      </c>
      <c r="AR189" s="6">
        <f t="shared" si="188"/>
        <v>3</v>
      </c>
      <c r="AS189" s="6">
        <f t="shared" si="188"/>
        <v>3</v>
      </c>
      <c r="AT189" s="6">
        <f t="shared" si="188"/>
        <v>3</v>
      </c>
      <c r="AU189" s="6">
        <f t="shared" si="188"/>
        <v>3</v>
      </c>
      <c r="AV189" s="6">
        <f t="shared" si="188"/>
        <v>3</v>
      </c>
      <c r="AW189" s="6">
        <f t="shared" si="188"/>
        <v>3</v>
      </c>
      <c r="AX189" s="6">
        <f t="shared" si="188"/>
        <v>3</v>
      </c>
      <c r="AY189" s="6">
        <f t="shared" ref="AY189:BO189" si="189">AX189</f>
        <v>3</v>
      </c>
      <c r="AZ189" s="6">
        <f t="shared" si="189"/>
        <v>3</v>
      </c>
      <c r="BA189" s="6">
        <f t="shared" si="189"/>
        <v>3</v>
      </c>
      <c r="BB189" s="6">
        <f t="shared" si="189"/>
        <v>3</v>
      </c>
      <c r="BC189" s="6">
        <f t="shared" si="189"/>
        <v>3</v>
      </c>
      <c r="BD189" s="6">
        <f t="shared" si="189"/>
        <v>3</v>
      </c>
      <c r="BE189" s="6">
        <f t="shared" si="189"/>
        <v>3</v>
      </c>
      <c r="BF189" s="6">
        <f t="shared" si="189"/>
        <v>3</v>
      </c>
      <c r="BG189" s="6">
        <f t="shared" si="189"/>
        <v>3</v>
      </c>
      <c r="BH189" s="6">
        <f t="shared" si="189"/>
        <v>3</v>
      </c>
      <c r="BI189" s="6">
        <f t="shared" si="189"/>
        <v>3</v>
      </c>
      <c r="BJ189" s="6">
        <f t="shared" si="189"/>
        <v>3</v>
      </c>
      <c r="BK189" s="6">
        <f t="shared" si="189"/>
        <v>3</v>
      </c>
      <c r="BL189" s="6">
        <f t="shared" si="189"/>
        <v>3</v>
      </c>
      <c r="BM189" s="6">
        <f t="shared" si="189"/>
        <v>3</v>
      </c>
      <c r="BN189" s="6">
        <f t="shared" si="189"/>
        <v>3</v>
      </c>
      <c r="BO189" s="6">
        <f t="shared" si="189"/>
        <v>3</v>
      </c>
    </row>
    <row r="190" spans="18:69" x14ac:dyDescent="0.35">
      <c r="R190" s="6">
        <v>1</v>
      </c>
      <c r="S190" s="6">
        <v>2</v>
      </c>
      <c r="T190" s="6">
        <v>3</v>
      </c>
      <c r="U190" s="6">
        <v>4</v>
      </c>
      <c r="V190" s="6">
        <v>5</v>
      </c>
      <c r="W190" s="6">
        <v>6</v>
      </c>
      <c r="X190" s="6">
        <v>7</v>
      </c>
      <c r="Y190" s="6">
        <v>8</v>
      </c>
      <c r="Z190" s="6">
        <v>9</v>
      </c>
      <c r="AA190" s="6">
        <v>10</v>
      </c>
      <c r="AB190" s="6">
        <v>11</v>
      </c>
      <c r="AC190" s="6">
        <v>12</v>
      </c>
      <c r="AD190" s="6">
        <v>13</v>
      </c>
      <c r="AE190" s="6">
        <v>14</v>
      </c>
      <c r="AF190" s="6">
        <v>15</v>
      </c>
      <c r="AG190" s="6">
        <v>16</v>
      </c>
      <c r="AH190" s="6">
        <v>17</v>
      </c>
      <c r="AI190" s="6">
        <v>18</v>
      </c>
      <c r="AJ190" s="6">
        <v>19</v>
      </c>
      <c r="AK190" s="6">
        <v>20</v>
      </c>
      <c r="AL190" s="6">
        <v>21</v>
      </c>
      <c r="AM190" s="6">
        <v>22</v>
      </c>
      <c r="AN190" s="6">
        <v>23</v>
      </c>
      <c r="AO190" s="6">
        <v>24</v>
      </c>
      <c r="AP190" s="6">
        <v>25</v>
      </c>
      <c r="AQ190" s="6">
        <v>26</v>
      </c>
      <c r="AR190" s="6">
        <v>27</v>
      </c>
      <c r="AS190" s="6">
        <v>28</v>
      </c>
      <c r="AT190" s="6">
        <v>29</v>
      </c>
      <c r="AU190" s="6">
        <v>30</v>
      </c>
      <c r="AV190" s="6">
        <v>31</v>
      </c>
      <c r="AW190" s="6">
        <v>32</v>
      </c>
      <c r="AX190" s="6">
        <v>33</v>
      </c>
      <c r="AY190" s="6">
        <v>34</v>
      </c>
      <c r="AZ190" s="6">
        <v>35</v>
      </c>
      <c r="BA190" s="6">
        <v>36</v>
      </c>
      <c r="BB190" s="6">
        <v>37</v>
      </c>
      <c r="BC190" s="6">
        <v>38</v>
      </c>
      <c r="BD190" s="6">
        <v>39</v>
      </c>
      <c r="BE190" s="6">
        <v>40</v>
      </c>
      <c r="BF190" s="6">
        <v>41</v>
      </c>
      <c r="BG190" s="6">
        <v>42</v>
      </c>
      <c r="BH190" s="6">
        <v>43</v>
      </c>
      <c r="BI190" s="6">
        <v>44</v>
      </c>
      <c r="BJ190" s="6">
        <v>45</v>
      </c>
      <c r="BK190" s="6">
        <v>46</v>
      </c>
      <c r="BL190" s="6">
        <v>47</v>
      </c>
      <c r="BM190" s="6">
        <v>48</v>
      </c>
      <c r="BN190" s="6">
        <v>49</v>
      </c>
      <c r="BO190" s="6">
        <v>50</v>
      </c>
    </row>
    <row r="191" spans="18:69" x14ac:dyDescent="0.35">
      <c r="R191" s="6">
        <f t="shared" ref="R191:AW191" si="190">R189-R190</f>
        <v>2</v>
      </c>
      <c r="S191" s="6">
        <f t="shared" si="190"/>
        <v>1</v>
      </c>
      <c r="T191" s="6">
        <f t="shared" si="190"/>
        <v>0</v>
      </c>
      <c r="U191" s="6">
        <f t="shared" si="190"/>
        <v>-1</v>
      </c>
      <c r="V191" s="6">
        <f t="shared" si="190"/>
        <v>-2</v>
      </c>
      <c r="W191" s="6">
        <f t="shared" si="190"/>
        <v>-3</v>
      </c>
      <c r="X191" s="6">
        <f t="shared" si="190"/>
        <v>-4</v>
      </c>
      <c r="Y191" s="6">
        <f t="shared" si="190"/>
        <v>-5</v>
      </c>
      <c r="Z191" s="6">
        <f t="shared" si="190"/>
        <v>-6</v>
      </c>
      <c r="AA191" s="6">
        <f t="shared" si="190"/>
        <v>-7</v>
      </c>
      <c r="AB191" s="6">
        <f t="shared" si="190"/>
        <v>-8</v>
      </c>
      <c r="AC191" s="6">
        <f t="shared" si="190"/>
        <v>-9</v>
      </c>
      <c r="AD191" s="6">
        <f t="shared" si="190"/>
        <v>-10</v>
      </c>
      <c r="AE191" s="6">
        <f t="shared" si="190"/>
        <v>-11</v>
      </c>
      <c r="AF191" s="6">
        <f t="shared" si="190"/>
        <v>-12</v>
      </c>
      <c r="AG191" s="6">
        <f t="shared" si="190"/>
        <v>-13</v>
      </c>
      <c r="AH191" s="6">
        <f t="shared" si="190"/>
        <v>-14</v>
      </c>
      <c r="AI191" s="6">
        <f t="shared" si="190"/>
        <v>-15</v>
      </c>
      <c r="AJ191" s="6">
        <f t="shared" si="190"/>
        <v>-16</v>
      </c>
      <c r="AK191" s="6">
        <f t="shared" si="190"/>
        <v>-17</v>
      </c>
      <c r="AL191" s="6">
        <f t="shared" si="190"/>
        <v>-18</v>
      </c>
      <c r="AM191" s="6">
        <f t="shared" si="190"/>
        <v>-19</v>
      </c>
      <c r="AN191" s="6">
        <f t="shared" si="190"/>
        <v>-20</v>
      </c>
      <c r="AO191" s="6">
        <f t="shared" si="190"/>
        <v>-21</v>
      </c>
      <c r="AP191" s="6">
        <f t="shared" si="190"/>
        <v>-22</v>
      </c>
      <c r="AQ191" s="6">
        <f t="shared" si="190"/>
        <v>-23</v>
      </c>
      <c r="AR191" s="6">
        <f t="shared" si="190"/>
        <v>-24</v>
      </c>
      <c r="AS191" s="6">
        <f t="shared" si="190"/>
        <v>-25</v>
      </c>
      <c r="AT191" s="6">
        <f t="shared" si="190"/>
        <v>-26</v>
      </c>
      <c r="AU191" s="6">
        <f t="shared" si="190"/>
        <v>-27</v>
      </c>
      <c r="AV191" s="6">
        <f t="shared" si="190"/>
        <v>-28</v>
      </c>
      <c r="AW191" s="6">
        <f t="shared" si="190"/>
        <v>-29</v>
      </c>
      <c r="AX191" s="6">
        <f t="shared" ref="AX191:BO191" si="191">AX189-AX190</f>
        <v>-30</v>
      </c>
      <c r="AY191" s="6">
        <f t="shared" si="191"/>
        <v>-31</v>
      </c>
      <c r="AZ191" s="6">
        <f t="shared" si="191"/>
        <v>-32</v>
      </c>
      <c r="BA191" s="6">
        <f t="shared" si="191"/>
        <v>-33</v>
      </c>
      <c r="BB191" s="6">
        <f t="shared" si="191"/>
        <v>-34</v>
      </c>
      <c r="BC191" s="6">
        <f t="shared" si="191"/>
        <v>-35</v>
      </c>
      <c r="BD191" s="6">
        <f t="shared" si="191"/>
        <v>-36</v>
      </c>
      <c r="BE191" s="6">
        <f t="shared" si="191"/>
        <v>-37</v>
      </c>
      <c r="BF191" s="6">
        <f t="shared" si="191"/>
        <v>-38</v>
      </c>
      <c r="BG191" s="6">
        <f t="shared" si="191"/>
        <v>-39</v>
      </c>
      <c r="BH191" s="6">
        <f t="shared" si="191"/>
        <v>-40</v>
      </c>
      <c r="BI191" s="6">
        <f t="shared" si="191"/>
        <v>-41</v>
      </c>
      <c r="BJ191" s="6">
        <f t="shared" si="191"/>
        <v>-42</v>
      </c>
      <c r="BK191" s="6">
        <f t="shared" si="191"/>
        <v>-43</v>
      </c>
      <c r="BL191" s="6">
        <f t="shared" si="191"/>
        <v>-44</v>
      </c>
      <c r="BM191" s="6">
        <f t="shared" si="191"/>
        <v>-45</v>
      </c>
      <c r="BN191" s="6">
        <f t="shared" si="191"/>
        <v>-46</v>
      </c>
      <c r="BO191" s="6">
        <f t="shared" si="191"/>
        <v>-47</v>
      </c>
      <c r="BQ191" s="6" t="s">
        <v>21</v>
      </c>
    </row>
    <row r="192" spans="18:69" x14ac:dyDescent="0.35">
      <c r="R192" s="6">
        <f>IF(R191&gt;=0,COUNT($R191)+BP188,"")</f>
        <v>77</v>
      </c>
      <c r="S192" s="6">
        <f>IF(S191&gt;=0,COUNT($R191:S191)+$BP188,"")</f>
        <v>78</v>
      </c>
      <c r="T192" s="6">
        <f>IF(T191&gt;=0,COUNT($R191:T191)+$BP188,"")</f>
        <v>79</v>
      </c>
      <c r="U192" s="6" t="str">
        <f>IF(U191&gt;=0,COUNT($R191:U191)+$BP188,"")</f>
        <v/>
      </c>
      <c r="V192" s="6" t="str">
        <f>IF(V191&gt;=0,COUNT($R191:V191)+$BP188,"")</f>
        <v/>
      </c>
      <c r="W192" s="6" t="str">
        <f>IF(W191&gt;=0,COUNT($R191:W191)+$BP188,"")</f>
        <v/>
      </c>
      <c r="X192" s="6" t="str">
        <f>IF(X191&gt;=0,COUNT($R191:X191)+$BP188,"")</f>
        <v/>
      </c>
      <c r="Y192" s="6" t="str">
        <f>IF(Y191&gt;=0,COUNT($R191:Y191)+$BP188,"")</f>
        <v/>
      </c>
      <c r="Z192" s="6" t="str">
        <f>IF(Z191&gt;=0,COUNT($R191:Z191)+$BP188,"")</f>
        <v/>
      </c>
      <c r="AA192" s="6" t="str">
        <f>IF(AA191&gt;=0,COUNT($R191:AA191)+$BP188,"")</f>
        <v/>
      </c>
      <c r="AB192" s="6" t="str">
        <f>IF(AB191&gt;=0,COUNT($R191:AB191)+$BP188,"")</f>
        <v/>
      </c>
      <c r="AC192" s="6" t="str">
        <f>IF(AC191&gt;=0,COUNT($R191:AC191)+$BP188,"")</f>
        <v/>
      </c>
      <c r="AD192" s="6" t="str">
        <f>IF(AD191&gt;=0,COUNT($R191:AD191)+$BP188,"")</f>
        <v/>
      </c>
      <c r="AE192" s="6" t="str">
        <f>IF(AE191&gt;=0,COUNT($R191:AE191)+$BP188,"")</f>
        <v/>
      </c>
      <c r="AF192" s="6" t="str">
        <f>IF(AF191&gt;=0,COUNT($R191:AF191)+$BP188,"")</f>
        <v/>
      </c>
      <c r="AG192" s="6" t="str">
        <f>IF(AG191&gt;=0,COUNT($R191:AG191)+$BP188,"")</f>
        <v/>
      </c>
      <c r="AH192" s="6" t="str">
        <f>IF(AH191&gt;=0,COUNT($R191:AH191)+$BP188,"")</f>
        <v/>
      </c>
      <c r="AI192" s="6" t="str">
        <f>IF(AI191&gt;=0,COUNT($R191:AI191)+$BP188,"")</f>
        <v/>
      </c>
      <c r="AJ192" s="6" t="str">
        <f>IF(AJ191&gt;=0,COUNT($R191:AJ191)+$BP188,"")</f>
        <v/>
      </c>
      <c r="AK192" s="6" t="str">
        <f>IF(AK191&gt;=0,COUNT($R191:AK191)+$BP188,"")</f>
        <v/>
      </c>
      <c r="AL192" s="6" t="str">
        <f>IF(AL191&gt;=0,COUNT($R191:AL191)+$BP188,"")</f>
        <v/>
      </c>
      <c r="AM192" s="6" t="str">
        <f>IF(AM191&gt;=0,COUNT($R191:AM191)+$BP188,"")</f>
        <v/>
      </c>
      <c r="AN192" s="6" t="str">
        <f>IF(AN191&gt;=0,COUNT($R191:AN191)+$BP188,"")</f>
        <v/>
      </c>
      <c r="AO192" s="6" t="str">
        <f>IF(AO191&gt;=0,COUNT($R191:AO191)+$BP188,"")</f>
        <v/>
      </c>
      <c r="AP192" s="6" t="str">
        <f>IF(AP191&gt;=0,COUNT($R191:AP191)+$BP188,"")</f>
        <v/>
      </c>
      <c r="AQ192" s="6" t="str">
        <f>IF(AQ191&gt;=0,COUNT($R191:AQ191)+$BP188,"")</f>
        <v/>
      </c>
      <c r="AR192" s="6" t="str">
        <f>IF(AR191&gt;=0,COUNT($R191:AR191)+$BP188,"")</f>
        <v/>
      </c>
      <c r="AS192" s="6" t="str">
        <f>IF(AS191&gt;=0,COUNT($R191:AS191)+$BP188,"")</f>
        <v/>
      </c>
      <c r="AT192" s="6" t="str">
        <f>IF(AT191&gt;=0,COUNT($R191:AT191)+$BP188,"")</f>
        <v/>
      </c>
      <c r="AU192" s="6" t="str">
        <f>IF(AU191&gt;=0,COUNT($R191:AU191)+$BP188,"")</f>
        <v/>
      </c>
      <c r="AV192" s="6" t="str">
        <f>IF(AV191&gt;=0,COUNT($R191:AV191)+$BP188,"")</f>
        <v/>
      </c>
      <c r="AW192" s="6" t="str">
        <f>IF(AW191&gt;=0,COUNT($R191:AW191)+$BP188,"")</f>
        <v/>
      </c>
      <c r="AX192" s="6" t="str">
        <f>IF(AX191&gt;=0,COUNT($R191:AX191)+$BP188,"")</f>
        <v/>
      </c>
      <c r="AY192" s="6" t="str">
        <f>IF(AY191&gt;=0,COUNT($R191:AY191)+$BP188,"")</f>
        <v/>
      </c>
      <c r="AZ192" s="6" t="str">
        <f>IF(AZ191&gt;=0,COUNT($R191:AZ191)+$BP188,"")</f>
        <v/>
      </c>
      <c r="BA192" s="6" t="str">
        <f>IF(BA191&gt;=0,COUNT($R191:BA191)+$BP188,"")</f>
        <v/>
      </c>
      <c r="BB192" s="6" t="str">
        <f>IF(BB191&gt;=0,COUNT($R191:BB191)+$BP188,"")</f>
        <v/>
      </c>
      <c r="BC192" s="6" t="str">
        <f>IF(BC191&gt;=0,COUNT($R191:BC191)+$BP188,"")</f>
        <v/>
      </c>
      <c r="BD192" s="6" t="str">
        <f>IF(BD191&gt;=0,COUNT($R191:BD191)+$BP188,"")</f>
        <v/>
      </c>
      <c r="BE192" s="6" t="str">
        <f>IF(BE191&gt;=0,COUNT($R191:BE191)+$BP188,"")</f>
        <v/>
      </c>
      <c r="BF192" s="6" t="str">
        <f>IF(BF191&gt;=0,COUNT($R191:BF191)+$BP188,"")</f>
        <v/>
      </c>
      <c r="BG192" s="6" t="str">
        <f>IF(BG191&gt;=0,COUNT($R191:BG191)+$BP188,"")</f>
        <v/>
      </c>
      <c r="BH192" s="6" t="str">
        <f>IF(BH191&gt;=0,COUNT($R191:BH191)+$BP188,"")</f>
        <v/>
      </c>
      <c r="BI192" s="6" t="str">
        <f>IF(BI191&gt;=0,COUNT($R191:BI191)+$BP188,"")</f>
        <v/>
      </c>
      <c r="BJ192" s="6" t="str">
        <f>IF(BJ191&gt;=0,COUNT($R191:BJ191)+$BP188,"")</f>
        <v/>
      </c>
      <c r="BK192" s="6" t="str">
        <f>IF(BK191&gt;=0,COUNT($R191:BK191)+$BP188,"")</f>
        <v/>
      </c>
      <c r="BL192" s="6" t="str">
        <f>IF(BL191&gt;=0,COUNT($R191:BL191)+$BP188,"")</f>
        <v/>
      </c>
      <c r="BM192" s="6" t="str">
        <f>IF(BM191&gt;=0,COUNT($R191:BM191)+$BP188,"")</f>
        <v/>
      </c>
      <c r="BN192" s="6" t="str">
        <f>IF(BN191&gt;=0,COUNT($R191:BN191)+$BP188,"")</f>
        <v/>
      </c>
      <c r="BO192" s="6" t="str">
        <f>IF(BO191&gt;=0,COUNT($R191:BO191)+$BP188,"")</f>
        <v/>
      </c>
      <c r="BP192" s="6">
        <f>COUNT(R192:BO192)+BP188</f>
        <v>79</v>
      </c>
      <c r="BQ192" s="276" t="str">
        <f>R192&amp;BQ191&amp;S192&amp;BQ191&amp;T192&amp;BQ191&amp;U192&amp;BQ191&amp;V192&amp;BQ191&amp;W192&amp;BQ191&amp;X192&amp;BQ191&amp;Y192&amp;BQ191&amp;Z192&amp;BQ191&amp;AA192&amp;BQ191&amp;AB192&amp;BQ191&amp;AC192&amp;BQ191&amp;AD192&amp;BQ191&amp;AE192&amp;BQ191&amp;AF192&amp;BQ191&amp;AG192&amp;BQ191&amp;AH192&amp;BQ191&amp;AI192&amp;BQ191&amp;AJ192&amp;BQ191&amp;AK192&amp;BQ191&amp;AL192&amp;BQ191&amp;AM192&amp;BQ191&amp;AN192&amp;BQ191&amp;AO192&amp;BQ191&amp;AP192&amp;BQ191&amp;AQ192&amp;BQ191&amp;AR192&amp;BQ191&amp;AS192&amp;BQ191&amp;AT192&amp;BQ191&amp;AU192&amp;BQ191&amp;AV192&amp;BQ191&amp;AW192&amp;BQ191&amp;AX192&amp;BQ191&amp;AY192&amp;BQ191&amp;AZ192&amp;BQ191&amp;BA192&amp;BQ191&amp;BB192&amp;BQ191&amp;BC192&amp;BQ191&amp;BD192&amp;BQ191&amp;BE192&amp;BQ191&amp;BF192&amp;BQ191&amp;BG192&amp;BQ191&amp;BH192&amp;BQ191&amp;BI192&amp;BQ191&amp;BJ192&amp;BQ191&amp;BK192&amp;BQ191&amp;BL192&amp;BQ191&amp;BM192&amp;BQ191&amp;BN192&amp;BQ191&amp;BO192</f>
        <v xml:space="preserve">77  78  79                                                                                              </v>
      </c>
    </row>
    <row r="193" spans="18:69" x14ac:dyDescent="0.35">
      <c r="R193" s="275">
        <f>IF('Print-TOS'!AU16="W",'Encode Data'!H31,IF('Print-TOS'!AU16="X",'Encode Data'!F37,'Encode Data'!G31))</f>
        <v>2</v>
      </c>
      <c r="S193" s="6">
        <f t="shared" ref="S193:AX193" si="192">R193</f>
        <v>2</v>
      </c>
      <c r="T193" s="6">
        <f t="shared" si="192"/>
        <v>2</v>
      </c>
      <c r="U193" s="6">
        <f t="shared" si="192"/>
        <v>2</v>
      </c>
      <c r="V193" s="6">
        <f t="shared" si="192"/>
        <v>2</v>
      </c>
      <c r="W193" s="6">
        <f t="shared" si="192"/>
        <v>2</v>
      </c>
      <c r="X193" s="6">
        <f t="shared" si="192"/>
        <v>2</v>
      </c>
      <c r="Y193" s="6">
        <f t="shared" si="192"/>
        <v>2</v>
      </c>
      <c r="Z193" s="6">
        <f t="shared" si="192"/>
        <v>2</v>
      </c>
      <c r="AA193" s="6">
        <f t="shared" si="192"/>
        <v>2</v>
      </c>
      <c r="AB193" s="6">
        <f t="shared" si="192"/>
        <v>2</v>
      </c>
      <c r="AC193" s="6">
        <f t="shared" si="192"/>
        <v>2</v>
      </c>
      <c r="AD193" s="6">
        <f t="shared" si="192"/>
        <v>2</v>
      </c>
      <c r="AE193" s="6">
        <f t="shared" si="192"/>
        <v>2</v>
      </c>
      <c r="AF193" s="6">
        <f t="shared" si="192"/>
        <v>2</v>
      </c>
      <c r="AG193" s="6">
        <f t="shared" si="192"/>
        <v>2</v>
      </c>
      <c r="AH193" s="6">
        <f t="shared" si="192"/>
        <v>2</v>
      </c>
      <c r="AI193" s="6">
        <f t="shared" si="192"/>
        <v>2</v>
      </c>
      <c r="AJ193" s="6">
        <f t="shared" si="192"/>
        <v>2</v>
      </c>
      <c r="AK193" s="6">
        <f t="shared" si="192"/>
        <v>2</v>
      </c>
      <c r="AL193" s="6">
        <f t="shared" si="192"/>
        <v>2</v>
      </c>
      <c r="AM193" s="6">
        <f t="shared" si="192"/>
        <v>2</v>
      </c>
      <c r="AN193" s="6">
        <f t="shared" si="192"/>
        <v>2</v>
      </c>
      <c r="AO193" s="6">
        <f t="shared" si="192"/>
        <v>2</v>
      </c>
      <c r="AP193" s="6">
        <f t="shared" si="192"/>
        <v>2</v>
      </c>
      <c r="AQ193" s="6">
        <f t="shared" si="192"/>
        <v>2</v>
      </c>
      <c r="AR193" s="6">
        <f t="shared" si="192"/>
        <v>2</v>
      </c>
      <c r="AS193" s="6">
        <f t="shared" si="192"/>
        <v>2</v>
      </c>
      <c r="AT193" s="6">
        <f t="shared" si="192"/>
        <v>2</v>
      </c>
      <c r="AU193" s="6">
        <f t="shared" si="192"/>
        <v>2</v>
      </c>
      <c r="AV193" s="6">
        <f t="shared" si="192"/>
        <v>2</v>
      </c>
      <c r="AW193" s="6">
        <f t="shared" si="192"/>
        <v>2</v>
      </c>
      <c r="AX193" s="6">
        <f t="shared" si="192"/>
        <v>2</v>
      </c>
      <c r="AY193" s="6">
        <f t="shared" ref="AY193:BO193" si="193">AX193</f>
        <v>2</v>
      </c>
      <c r="AZ193" s="6">
        <f t="shared" si="193"/>
        <v>2</v>
      </c>
      <c r="BA193" s="6">
        <f t="shared" si="193"/>
        <v>2</v>
      </c>
      <c r="BB193" s="6">
        <f t="shared" si="193"/>
        <v>2</v>
      </c>
      <c r="BC193" s="6">
        <f t="shared" si="193"/>
        <v>2</v>
      </c>
      <c r="BD193" s="6">
        <f t="shared" si="193"/>
        <v>2</v>
      </c>
      <c r="BE193" s="6">
        <f t="shared" si="193"/>
        <v>2</v>
      </c>
      <c r="BF193" s="6">
        <f t="shared" si="193"/>
        <v>2</v>
      </c>
      <c r="BG193" s="6">
        <f t="shared" si="193"/>
        <v>2</v>
      </c>
      <c r="BH193" s="6">
        <f t="shared" si="193"/>
        <v>2</v>
      </c>
      <c r="BI193" s="6">
        <f t="shared" si="193"/>
        <v>2</v>
      </c>
      <c r="BJ193" s="6">
        <f t="shared" si="193"/>
        <v>2</v>
      </c>
      <c r="BK193" s="6">
        <f t="shared" si="193"/>
        <v>2</v>
      </c>
      <c r="BL193" s="6">
        <f t="shared" si="193"/>
        <v>2</v>
      </c>
      <c r="BM193" s="6">
        <f t="shared" si="193"/>
        <v>2</v>
      </c>
      <c r="BN193" s="6">
        <f t="shared" si="193"/>
        <v>2</v>
      </c>
      <c r="BO193" s="6">
        <f t="shared" si="193"/>
        <v>2</v>
      </c>
    </row>
    <row r="194" spans="18:69" x14ac:dyDescent="0.35">
      <c r="R194" s="6">
        <v>1</v>
      </c>
      <c r="S194" s="6">
        <v>2</v>
      </c>
      <c r="T194" s="6">
        <v>3</v>
      </c>
      <c r="U194" s="6">
        <v>4</v>
      </c>
      <c r="V194" s="6">
        <v>5</v>
      </c>
      <c r="W194" s="6">
        <v>6</v>
      </c>
      <c r="X194" s="6">
        <v>7</v>
      </c>
      <c r="Y194" s="6">
        <v>8</v>
      </c>
      <c r="Z194" s="6">
        <v>9</v>
      </c>
      <c r="AA194" s="6">
        <v>10</v>
      </c>
      <c r="AB194" s="6">
        <v>11</v>
      </c>
      <c r="AC194" s="6">
        <v>12</v>
      </c>
      <c r="AD194" s="6">
        <v>13</v>
      </c>
      <c r="AE194" s="6">
        <v>14</v>
      </c>
      <c r="AF194" s="6">
        <v>15</v>
      </c>
      <c r="AG194" s="6">
        <v>16</v>
      </c>
      <c r="AH194" s="6">
        <v>17</v>
      </c>
      <c r="AI194" s="6">
        <v>18</v>
      </c>
      <c r="AJ194" s="6">
        <v>19</v>
      </c>
      <c r="AK194" s="6">
        <v>20</v>
      </c>
      <c r="AL194" s="6">
        <v>21</v>
      </c>
      <c r="AM194" s="6">
        <v>22</v>
      </c>
      <c r="AN194" s="6">
        <v>23</v>
      </c>
      <c r="AO194" s="6">
        <v>24</v>
      </c>
      <c r="AP194" s="6">
        <v>25</v>
      </c>
      <c r="AQ194" s="6">
        <v>26</v>
      </c>
      <c r="AR194" s="6">
        <v>27</v>
      </c>
      <c r="AS194" s="6">
        <v>28</v>
      </c>
      <c r="AT194" s="6">
        <v>29</v>
      </c>
      <c r="AU194" s="6">
        <v>30</v>
      </c>
      <c r="AV194" s="6">
        <v>31</v>
      </c>
      <c r="AW194" s="6">
        <v>32</v>
      </c>
      <c r="AX194" s="6">
        <v>33</v>
      </c>
      <c r="AY194" s="6">
        <v>34</v>
      </c>
      <c r="AZ194" s="6">
        <v>35</v>
      </c>
      <c r="BA194" s="6">
        <v>36</v>
      </c>
      <c r="BB194" s="6">
        <v>37</v>
      </c>
      <c r="BC194" s="6">
        <v>38</v>
      </c>
      <c r="BD194" s="6">
        <v>39</v>
      </c>
      <c r="BE194" s="6">
        <v>40</v>
      </c>
      <c r="BF194" s="6">
        <v>41</v>
      </c>
      <c r="BG194" s="6">
        <v>42</v>
      </c>
      <c r="BH194" s="6">
        <v>43</v>
      </c>
      <c r="BI194" s="6">
        <v>44</v>
      </c>
      <c r="BJ194" s="6">
        <v>45</v>
      </c>
      <c r="BK194" s="6">
        <v>46</v>
      </c>
      <c r="BL194" s="6">
        <v>47</v>
      </c>
      <c r="BM194" s="6">
        <v>48</v>
      </c>
      <c r="BN194" s="6">
        <v>49</v>
      </c>
      <c r="BO194" s="6">
        <v>50</v>
      </c>
    </row>
    <row r="195" spans="18:69" x14ac:dyDescent="0.35">
      <c r="R195" s="6">
        <f t="shared" ref="R195:AW195" si="194">R193-R194</f>
        <v>1</v>
      </c>
      <c r="S195" s="6">
        <f t="shared" si="194"/>
        <v>0</v>
      </c>
      <c r="T195" s="6">
        <f t="shared" si="194"/>
        <v>-1</v>
      </c>
      <c r="U195" s="6">
        <f t="shared" si="194"/>
        <v>-2</v>
      </c>
      <c r="V195" s="6">
        <f t="shared" si="194"/>
        <v>-3</v>
      </c>
      <c r="W195" s="6">
        <f t="shared" si="194"/>
        <v>-4</v>
      </c>
      <c r="X195" s="6">
        <f t="shared" si="194"/>
        <v>-5</v>
      </c>
      <c r="Y195" s="6">
        <f t="shared" si="194"/>
        <v>-6</v>
      </c>
      <c r="Z195" s="6">
        <f t="shared" si="194"/>
        <v>-7</v>
      </c>
      <c r="AA195" s="6">
        <f t="shared" si="194"/>
        <v>-8</v>
      </c>
      <c r="AB195" s="6">
        <f t="shared" si="194"/>
        <v>-9</v>
      </c>
      <c r="AC195" s="6">
        <f t="shared" si="194"/>
        <v>-10</v>
      </c>
      <c r="AD195" s="6">
        <f t="shared" si="194"/>
        <v>-11</v>
      </c>
      <c r="AE195" s="6">
        <f t="shared" si="194"/>
        <v>-12</v>
      </c>
      <c r="AF195" s="6">
        <f t="shared" si="194"/>
        <v>-13</v>
      </c>
      <c r="AG195" s="6">
        <f t="shared" si="194"/>
        <v>-14</v>
      </c>
      <c r="AH195" s="6">
        <f t="shared" si="194"/>
        <v>-15</v>
      </c>
      <c r="AI195" s="6">
        <f t="shared" si="194"/>
        <v>-16</v>
      </c>
      <c r="AJ195" s="6">
        <f t="shared" si="194"/>
        <v>-17</v>
      </c>
      <c r="AK195" s="6">
        <f t="shared" si="194"/>
        <v>-18</v>
      </c>
      <c r="AL195" s="6">
        <f t="shared" si="194"/>
        <v>-19</v>
      </c>
      <c r="AM195" s="6">
        <f t="shared" si="194"/>
        <v>-20</v>
      </c>
      <c r="AN195" s="6">
        <f t="shared" si="194"/>
        <v>-21</v>
      </c>
      <c r="AO195" s="6">
        <f t="shared" si="194"/>
        <v>-22</v>
      </c>
      <c r="AP195" s="6">
        <f t="shared" si="194"/>
        <v>-23</v>
      </c>
      <c r="AQ195" s="6">
        <f t="shared" si="194"/>
        <v>-24</v>
      </c>
      <c r="AR195" s="6">
        <f t="shared" si="194"/>
        <v>-25</v>
      </c>
      <c r="AS195" s="6">
        <f t="shared" si="194"/>
        <v>-26</v>
      </c>
      <c r="AT195" s="6">
        <f t="shared" si="194"/>
        <v>-27</v>
      </c>
      <c r="AU195" s="6">
        <f t="shared" si="194"/>
        <v>-28</v>
      </c>
      <c r="AV195" s="6">
        <f t="shared" si="194"/>
        <v>-29</v>
      </c>
      <c r="AW195" s="6">
        <f t="shared" si="194"/>
        <v>-30</v>
      </c>
      <c r="AX195" s="6">
        <f t="shared" ref="AX195:BO195" si="195">AX193-AX194</f>
        <v>-31</v>
      </c>
      <c r="AY195" s="6">
        <f t="shared" si="195"/>
        <v>-32</v>
      </c>
      <c r="AZ195" s="6">
        <f t="shared" si="195"/>
        <v>-33</v>
      </c>
      <c r="BA195" s="6">
        <f t="shared" si="195"/>
        <v>-34</v>
      </c>
      <c r="BB195" s="6">
        <f t="shared" si="195"/>
        <v>-35</v>
      </c>
      <c r="BC195" s="6">
        <f t="shared" si="195"/>
        <v>-36</v>
      </c>
      <c r="BD195" s="6">
        <f t="shared" si="195"/>
        <v>-37</v>
      </c>
      <c r="BE195" s="6">
        <f t="shared" si="195"/>
        <v>-38</v>
      </c>
      <c r="BF195" s="6">
        <f t="shared" si="195"/>
        <v>-39</v>
      </c>
      <c r="BG195" s="6">
        <f t="shared" si="195"/>
        <v>-40</v>
      </c>
      <c r="BH195" s="6">
        <f t="shared" si="195"/>
        <v>-41</v>
      </c>
      <c r="BI195" s="6">
        <f t="shared" si="195"/>
        <v>-42</v>
      </c>
      <c r="BJ195" s="6">
        <f t="shared" si="195"/>
        <v>-43</v>
      </c>
      <c r="BK195" s="6">
        <f t="shared" si="195"/>
        <v>-44</v>
      </c>
      <c r="BL195" s="6">
        <f t="shared" si="195"/>
        <v>-45</v>
      </c>
      <c r="BM195" s="6">
        <f t="shared" si="195"/>
        <v>-46</v>
      </c>
      <c r="BN195" s="6">
        <f t="shared" si="195"/>
        <v>-47</v>
      </c>
      <c r="BO195" s="6">
        <f t="shared" si="195"/>
        <v>-48</v>
      </c>
      <c r="BQ195" s="6" t="s">
        <v>21</v>
      </c>
    </row>
    <row r="196" spans="18:69" x14ac:dyDescent="0.35">
      <c r="R196" s="6">
        <f>IF(R195&gt;=0,COUNT($R195)+BP192,"")</f>
        <v>80</v>
      </c>
      <c r="S196" s="6">
        <f>IF(S195&gt;=0,COUNT($R195:S195)+$BP192,"")</f>
        <v>81</v>
      </c>
      <c r="T196" s="6" t="str">
        <f>IF(T195&gt;=0,COUNT($R195:T195)+$BP192,"")</f>
        <v/>
      </c>
      <c r="U196" s="6" t="str">
        <f>IF(U195&gt;=0,COUNT($R195:U195)+$BP192,"")</f>
        <v/>
      </c>
      <c r="V196" s="6" t="str">
        <f>IF(V195&gt;=0,COUNT($R195:V195)+$BP192,"")</f>
        <v/>
      </c>
      <c r="W196" s="6" t="str">
        <f>IF(W195&gt;=0,COUNT($R195:W195)+$BP192,"")</f>
        <v/>
      </c>
      <c r="X196" s="6" t="str">
        <f>IF(X195&gt;=0,COUNT($R195:X195)+$BP192,"")</f>
        <v/>
      </c>
      <c r="Y196" s="6" t="str">
        <f>IF(Y195&gt;=0,COUNT($R195:Y195)+$BP192,"")</f>
        <v/>
      </c>
      <c r="Z196" s="6" t="str">
        <f>IF(Z195&gt;=0,COUNT($R195:Z195)+$BP192,"")</f>
        <v/>
      </c>
      <c r="AA196" s="6" t="str">
        <f>IF(AA195&gt;=0,COUNT($R195:AA195)+$BP192,"")</f>
        <v/>
      </c>
      <c r="AB196" s="6" t="str">
        <f>IF(AB195&gt;=0,COUNT($R195:AB195)+$BP192,"")</f>
        <v/>
      </c>
      <c r="AC196" s="6" t="str">
        <f>IF(AC195&gt;=0,COUNT($R195:AC195)+$BP192,"")</f>
        <v/>
      </c>
      <c r="AD196" s="6" t="str">
        <f>IF(AD195&gt;=0,COUNT($R195:AD195)+$BP192,"")</f>
        <v/>
      </c>
      <c r="AE196" s="6" t="str">
        <f>IF(AE195&gt;=0,COUNT($R195:AE195)+$BP192,"")</f>
        <v/>
      </c>
      <c r="AF196" s="6" t="str">
        <f>IF(AF195&gt;=0,COUNT($R195:AF195)+$BP192,"")</f>
        <v/>
      </c>
      <c r="AG196" s="6" t="str">
        <f>IF(AG195&gt;=0,COUNT($R195:AG195)+$BP192,"")</f>
        <v/>
      </c>
      <c r="AH196" s="6" t="str">
        <f>IF(AH195&gt;=0,COUNT($R195:AH195)+$BP192,"")</f>
        <v/>
      </c>
      <c r="AI196" s="6" t="str">
        <f>IF(AI195&gt;=0,COUNT($R195:AI195)+$BP192,"")</f>
        <v/>
      </c>
      <c r="AJ196" s="6" t="str">
        <f>IF(AJ195&gt;=0,COUNT($R195:AJ195)+$BP192,"")</f>
        <v/>
      </c>
      <c r="AK196" s="6" t="str">
        <f>IF(AK195&gt;=0,COUNT($R195:AK195)+$BP192,"")</f>
        <v/>
      </c>
      <c r="AL196" s="6" t="str">
        <f>IF(AL195&gt;=0,COUNT($R195:AL195)+$BP192,"")</f>
        <v/>
      </c>
      <c r="AM196" s="6" t="str">
        <f>IF(AM195&gt;=0,COUNT($R195:AM195)+$BP192,"")</f>
        <v/>
      </c>
      <c r="AN196" s="6" t="str">
        <f>IF(AN195&gt;=0,COUNT($R195:AN195)+$BP192,"")</f>
        <v/>
      </c>
      <c r="AO196" s="6" t="str">
        <f>IF(AO195&gt;=0,COUNT($R195:AO195)+$BP192,"")</f>
        <v/>
      </c>
      <c r="AP196" s="6" t="str">
        <f>IF(AP195&gt;=0,COUNT($R195:AP195)+$BP192,"")</f>
        <v/>
      </c>
      <c r="AQ196" s="6" t="str">
        <f>IF(AQ195&gt;=0,COUNT($R195:AQ195)+$BP192,"")</f>
        <v/>
      </c>
      <c r="AR196" s="6" t="str">
        <f>IF(AR195&gt;=0,COUNT($R195:AR195)+$BP192,"")</f>
        <v/>
      </c>
      <c r="AS196" s="6" t="str">
        <f>IF(AS195&gt;=0,COUNT($R195:AS195)+$BP192,"")</f>
        <v/>
      </c>
      <c r="AT196" s="6" t="str">
        <f>IF(AT195&gt;=0,COUNT($R195:AT195)+$BP192,"")</f>
        <v/>
      </c>
      <c r="AU196" s="6" t="str">
        <f>IF(AU195&gt;=0,COUNT($R195:AU195)+$BP192,"")</f>
        <v/>
      </c>
      <c r="AV196" s="6" t="str">
        <f>IF(AV195&gt;=0,COUNT($R195:AV195)+$BP192,"")</f>
        <v/>
      </c>
      <c r="AW196" s="6" t="str">
        <f>IF(AW195&gt;=0,COUNT($R195:AW195)+$BP192,"")</f>
        <v/>
      </c>
      <c r="AX196" s="6" t="str">
        <f>IF(AX195&gt;=0,COUNT($R195:AX195)+$BP192,"")</f>
        <v/>
      </c>
      <c r="AY196" s="6" t="str">
        <f>IF(AY195&gt;=0,COUNT($R195:AY195)+$BP192,"")</f>
        <v/>
      </c>
      <c r="AZ196" s="6" t="str">
        <f>IF(AZ195&gt;=0,COUNT($R195:AZ195)+$BP192,"")</f>
        <v/>
      </c>
      <c r="BA196" s="6" t="str">
        <f>IF(BA195&gt;=0,COUNT($R195:BA195)+$BP192,"")</f>
        <v/>
      </c>
      <c r="BB196" s="6" t="str">
        <f>IF(BB195&gt;=0,COUNT($R195:BB195)+$BP192,"")</f>
        <v/>
      </c>
      <c r="BC196" s="6" t="str">
        <f>IF(BC195&gt;=0,COUNT($R195:BC195)+$BP192,"")</f>
        <v/>
      </c>
      <c r="BD196" s="6" t="str">
        <f>IF(BD195&gt;=0,COUNT($R195:BD195)+$BP192,"")</f>
        <v/>
      </c>
      <c r="BE196" s="6" t="str">
        <f>IF(BE195&gt;=0,COUNT($R195:BE195)+$BP192,"")</f>
        <v/>
      </c>
      <c r="BF196" s="6" t="str">
        <f>IF(BF195&gt;=0,COUNT($R195:BF195)+$BP192,"")</f>
        <v/>
      </c>
      <c r="BG196" s="6" t="str">
        <f>IF(BG195&gt;=0,COUNT($R195:BG195)+$BP192,"")</f>
        <v/>
      </c>
      <c r="BH196" s="6" t="str">
        <f>IF(BH195&gt;=0,COUNT($R195:BH195)+$BP192,"")</f>
        <v/>
      </c>
      <c r="BI196" s="6" t="str">
        <f>IF(BI195&gt;=0,COUNT($R195:BI195)+$BP192,"")</f>
        <v/>
      </c>
      <c r="BJ196" s="6" t="str">
        <f>IF(BJ195&gt;=0,COUNT($R195:BJ195)+$BP192,"")</f>
        <v/>
      </c>
      <c r="BK196" s="6" t="str">
        <f>IF(BK195&gt;=0,COUNT($R195:BK195)+$BP192,"")</f>
        <v/>
      </c>
      <c r="BL196" s="6" t="str">
        <f>IF(BL195&gt;=0,COUNT($R195:BL195)+$BP192,"")</f>
        <v/>
      </c>
      <c r="BM196" s="6" t="str">
        <f>IF(BM195&gt;=0,COUNT($R195:BM195)+$BP192,"")</f>
        <v/>
      </c>
      <c r="BN196" s="6" t="str">
        <f>IF(BN195&gt;=0,COUNT($R195:BN195)+$BP192,"")</f>
        <v/>
      </c>
      <c r="BO196" s="6" t="str">
        <f>IF(BO195&gt;=0,COUNT($R195:BO195)+$BP192,"")</f>
        <v/>
      </c>
      <c r="BP196" s="6">
        <f>COUNT(R196:BO196)+BP192</f>
        <v>81</v>
      </c>
      <c r="BQ196" s="276" t="str">
        <f>R196&amp;BQ195&amp;S196&amp;BQ195&amp;T196&amp;BQ195&amp;U196&amp;BQ195&amp;V196&amp;BQ195&amp;W196&amp;BQ195&amp;X196&amp;BQ195&amp;Y196&amp;BQ195&amp;Z196&amp;BQ195&amp;AA196&amp;BQ195&amp;AB196&amp;BQ195&amp;AC196&amp;BQ195&amp;AD196&amp;BQ195&amp;AE196&amp;BQ195&amp;AF196&amp;BQ195&amp;AG196&amp;BQ195&amp;AH196&amp;BQ195&amp;AI196&amp;BQ195&amp;AJ196&amp;BQ195&amp;AK196&amp;BQ195&amp;AL196&amp;BQ195&amp;AM196&amp;BQ195&amp;AN196&amp;BQ195&amp;AO196&amp;BQ195&amp;AP196&amp;BQ195&amp;AQ196&amp;BQ195&amp;AR196&amp;BQ195&amp;AS196&amp;BQ195&amp;AT196&amp;BQ195&amp;AU196&amp;BQ195&amp;AV196&amp;BQ195&amp;AW196&amp;BQ195&amp;AX196&amp;BQ195&amp;AY196&amp;BQ195&amp;AZ196&amp;BQ195&amp;BA196&amp;BQ195&amp;BB196&amp;BQ195&amp;BC196&amp;BQ195&amp;BD196&amp;BQ195&amp;BE196&amp;BQ195&amp;BF196&amp;BQ195&amp;BG196&amp;BQ195&amp;BH196&amp;BQ195&amp;BI196&amp;BQ195&amp;BJ196&amp;BQ195&amp;BK196&amp;BQ195&amp;BL196&amp;BQ195&amp;BM196&amp;BQ195&amp;BN196&amp;BQ195&amp;BO196</f>
        <v xml:space="preserve">80  81                                                                                                </v>
      </c>
    </row>
    <row r="197" spans="18:69" x14ac:dyDescent="0.35">
      <c r="R197" s="275">
        <f>IF('Print-TOS'!AU16="W",'Encode Data'!I31,IF('Print-TOS'!AU16="X",'Encode Data'!G37,'Encode Data'!H31))</f>
        <v>2</v>
      </c>
      <c r="S197" s="6">
        <f t="shared" ref="S197:AX197" si="196">R197</f>
        <v>2</v>
      </c>
      <c r="T197" s="6">
        <f t="shared" si="196"/>
        <v>2</v>
      </c>
      <c r="U197" s="6">
        <f t="shared" si="196"/>
        <v>2</v>
      </c>
      <c r="V197" s="6">
        <f t="shared" si="196"/>
        <v>2</v>
      </c>
      <c r="W197" s="6">
        <f t="shared" si="196"/>
        <v>2</v>
      </c>
      <c r="X197" s="6">
        <f t="shared" si="196"/>
        <v>2</v>
      </c>
      <c r="Y197" s="6">
        <f t="shared" si="196"/>
        <v>2</v>
      </c>
      <c r="Z197" s="6">
        <f t="shared" si="196"/>
        <v>2</v>
      </c>
      <c r="AA197" s="6">
        <f t="shared" si="196"/>
        <v>2</v>
      </c>
      <c r="AB197" s="6">
        <f t="shared" si="196"/>
        <v>2</v>
      </c>
      <c r="AC197" s="6">
        <f t="shared" si="196"/>
        <v>2</v>
      </c>
      <c r="AD197" s="6">
        <f t="shared" si="196"/>
        <v>2</v>
      </c>
      <c r="AE197" s="6">
        <f t="shared" si="196"/>
        <v>2</v>
      </c>
      <c r="AF197" s="6">
        <f t="shared" si="196"/>
        <v>2</v>
      </c>
      <c r="AG197" s="6">
        <f t="shared" si="196"/>
        <v>2</v>
      </c>
      <c r="AH197" s="6">
        <f t="shared" si="196"/>
        <v>2</v>
      </c>
      <c r="AI197" s="6">
        <f t="shared" si="196"/>
        <v>2</v>
      </c>
      <c r="AJ197" s="6">
        <f t="shared" si="196"/>
        <v>2</v>
      </c>
      <c r="AK197" s="6">
        <f t="shared" si="196"/>
        <v>2</v>
      </c>
      <c r="AL197" s="6">
        <f t="shared" si="196"/>
        <v>2</v>
      </c>
      <c r="AM197" s="6">
        <f t="shared" si="196"/>
        <v>2</v>
      </c>
      <c r="AN197" s="6">
        <f t="shared" si="196"/>
        <v>2</v>
      </c>
      <c r="AO197" s="6">
        <f t="shared" si="196"/>
        <v>2</v>
      </c>
      <c r="AP197" s="6">
        <f t="shared" si="196"/>
        <v>2</v>
      </c>
      <c r="AQ197" s="6">
        <f t="shared" si="196"/>
        <v>2</v>
      </c>
      <c r="AR197" s="6">
        <f t="shared" si="196"/>
        <v>2</v>
      </c>
      <c r="AS197" s="6">
        <f t="shared" si="196"/>
        <v>2</v>
      </c>
      <c r="AT197" s="6">
        <f t="shared" si="196"/>
        <v>2</v>
      </c>
      <c r="AU197" s="6">
        <f t="shared" si="196"/>
        <v>2</v>
      </c>
      <c r="AV197" s="6">
        <f t="shared" si="196"/>
        <v>2</v>
      </c>
      <c r="AW197" s="6">
        <f t="shared" si="196"/>
        <v>2</v>
      </c>
      <c r="AX197" s="6">
        <f t="shared" si="196"/>
        <v>2</v>
      </c>
      <c r="AY197" s="6">
        <f t="shared" ref="AY197:BO197" si="197">AX197</f>
        <v>2</v>
      </c>
      <c r="AZ197" s="6">
        <f t="shared" si="197"/>
        <v>2</v>
      </c>
      <c r="BA197" s="6">
        <f t="shared" si="197"/>
        <v>2</v>
      </c>
      <c r="BB197" s="6">
        <f t="shared" si="197"/>
        <v>2</v>
      </c>
      <c r="BC197" s="6">
        <f t="shared" si="197"/>
        <v>2</v>
      </c>
      <c r="BD197" s="6">
        <f t="shared" si="197"/>
        <v>2</v>
      </c>
      <c r="BE197" s="6">
        <f t="shared" si="197"/>
        <v>2</v>
      </c>
      <c r="BF197" s="6">
        <f t="shared" si="197"/>
        <v>2</v>
      </c>
      <c r="BG197" s="6">
        <f t="shared" si="197"/>
        <v>2</v>
      </c>
      <c r="BH197" s="6">
        <f t="shared" si="197"/>
        <v>2</v>
      </c>
      <c r="BI197" s="6">
        <f t="shared" si="197"/>
        <v>2</v>
      </c>
      <c r="BJ197" s="6">
        <f t="shared" si="197"/>
        <v>2</v>
      </c>
      <c r="BK197" s="6">
        <f t="shared" si="197"/>
        <v>2</v>
      </c>
      <c r="BL197" s="6">
        <f t="shared" si="197"/>
        <v>2</v>
      </c>
      <c r="BM197" s="6">
        <f t="shared" si="197"/>
        <v>2</v>
      </c>
      <c r="BN197" s="6">
        <f t="shared" si="197"/>
        <v>2</v>
      </c>
      <c r="BO197" s="6">
        <f t="shared" si="197"/>
        <v>2</v>
      </c>
    </row>
    <row r="198" spans="18:69" x14ac:dyDescent="0.35">
      <c r="R198" s="6">
        <v>1</v>
      </c>
      <c r="S198" s="6">
        <v>2</v>
      </c>
      <c r="T198" s="6">
        <v>3</v>
      </c>
      <c r="U198" s="6">
        <v>4</v>
      </c>
      <c r="V198" s="6">
        <v>5</v>
      </c>
      <c r="W198" s="6">
        <v>6</v>
      </c>
      <c r="X198" s="6">
        <v>7</v>
      </c>
      <c r="Y198" s="6">
        <v>8</v>
      </c>
      <c r="Z198" s="6">
        <v>9</v>
      </c>
      <c r="AA198" s="6">
        <v>10</v>
      </c>
      <c r="AB198" s="6">
        <v>11</v>
      </c>
      <c r="AC198" s="6">
        <v>12</v>
      </c>
      <c r="AD198" s="6">
        <v>13</v>
      </c>
      <c r="AE198" s="6">
        <v>14</v>
      </c>
      <c r="AF198" s="6">
        <v>15</v>
      </c>
      <c r="AG198" s="6">
        <v>16</v>
      </c>
      <c r="AH198" s="6">
        <v>17</v>
      </c>
      <c r="AI198" s="6">
        <v>18</v>
      </c>
      <c r="AJ198" s="6">
        <v>19</v>
      </c>
      <c r="AK198" s="6">
        <v>20</v>
      </c>
      <c r="AL198" s="6">
        <v>21</v>
      </c>
      <c r="AM198" s="6">
        <v>22</v>
      </c>
      <c r="AN198" s="6">
        <v>23</v>
      </c>
      <c r="AO198" s="6">
        <v>24</v>
      </c>
      <c r="AP198" s="6">
        <v>25</v>
      </c>
      <c r="AQ198" s="6">
        <v>26</v>
      </c>
      <c r="AR198" s="6">
        <v>27</v>
      </c>
      <c r="AS198" s="6">
        <v>28</v>
      </c>
      <c r="AT198" s="6">
        <v>29</v>
      </c>
      <c r="AU198" s="6">
        <v>30</v>
      </c>
      <c r="AV198" s="6">
        <v>31</v>
      </c>
      <c r="AW198" s="6">
        <v>32</v>
      </c>
      <c r="AX198" s="6">
        <v>33</v>
      </c>
      <c r="AY198" s="6">
        <v>34</v>
      </c>
      <c r="AZ198" s="6">
        <v>35</v>
      </c>
      <c r="BA198" s="6">
        <v>36</v>
      </c>
      <c r="BB198" s="6">
        <v>37</v>
      </c>
      <c r="BC198" s="6">
        <v>38</v>
      </c>
      <c r="BD198" s="6">
        <v>39</v>
      </c>
      <c r="BE198" s="6">
        <v>40</v>
      </c>
      <c r="BF198" s="6">
        <v>41</v>
      </c>
      <c r="BG198" s="6">
        <v>42</v>
      </c>
      <c r="BH198" s="6">
        <v>43</v>
      </c>
      <c r="BI198" s="6">
        <v>44</v>
      </c>
      <c r="BJ198" s="6">
        <v>45</v>
      </c>
      <c r="BK198" s="6">
        <v>46</v>
      </c>
      <c r="BL198" s="6">
        <v>47</v>
      </c>
      <c r="BM198" s="6">
        <v>48</v>
      </c>
      <c r="BN198" s="6">
        <v>49</v>
      </c>
      <c r="BO198" s="6">
        <v>50</v>
      </c>
    </row>
    <row r="199" spans="18:69" x14ac:dyDescent="0.35">
      <c r="R199" s="6">
        <f t="shared" ref="R199:AW199" si="198">R197-R198</f>
        <v>1</v>
      </c>
      <c r="S199" s="6">
        <f t="shared" si="198"/>
        <v>0</v>
      </c>
      <c r="T199" s="6">
        <f t="shared" si="198"/>
        <v>-1</v>
      </c>
      <c r="U199" s="6">
        <f t="shared" si="198"/>
        <v>-2</v>
      </c>
      <c r="V199" s="6">
        <f t="shared" si="198"/>
        <v>-3</v>
      </c>
      <c r="W199" s="6">
        <f t="shared" si="198"/>
        <v>-4</v>
      </c>
      <c r="X199" s="6">
        <f t="shared" si="198"/>
        <v>-5</v>
      </c>
      <c r="Y199" s="6">
        <f t="shared" si="198"/>
        <v>-6</v>
      </c>
      <c r="Z199" s="6">
        <f t="shared" si="198"/>
        <v>-7</v>
      </c>
      <c r="AA199" s="6">
        <f t="shared" si="198"/>
        <v>-8</v>
      </c>
      <c r="AB199" s="6">
        <f t="shared" si="198"/>
        <v>-9</v>
      </c>
      <c r="AC199" s="6">
        <f t="shared" si="198"/>
        <v>-10</v>
      </c>
      <c r="AD199" s="6">
        <f t="shared" si="198"/>
        <v>-11</v>
      </c>
      <c r="AE199" s="6">
        <f t="shared" si="198"/>
        <v>-12</v>
      </c>
      <c r="AF199" s="6">
        <f t="shared" si="198"/>
        <v>-13</v>
      </c>
      <c r="AG199" s="6">
        <f t="shared" si="198"/>
        <v>-14</v>
      </c>
      <c r="AH199" s="6">
        <f t="shared" si="198"/>
        <v>-15</v>
      </c>
      <c r="AI199" s="6">
        <f t="shared" si="198"/>
        <v>-16</v>
      </c>
      <c r="AJ199" s="6">
        <f t="shared" si="198"/>
        <v>-17</v>
      </c>
      <c r="AK199" s="6">
        <f t="shared" si="198"/>
        <v>-18</v>
      </c>
      <c r="AL199" s="6">
        <f t="shared" si="198"/>
        <v>-19</v>
      </c>
      <c r="AM199" s="6">
        <f t="shared" si="198"/>
        <v>-20</v>
      </c>
      <c r="AN199" s="6">
        <f t="shared" si="198"/>
        <v>-21</v>
      </c>
      <c r="AO199" s="6">
        <f t="shared" si="198"/>
        <v>-22</v>
      </c>
      <c r="AP199" s="6">
        <f t="shared" si="198"/>
        <v>-23</v>
      </c>
      <c r="AQ199" s="6">
        <f t="shared" si="198"/>
        <v>-24</v>
      </c>
      <c r="AR199" s="6">
        <f t="shared" si="198"/>
        <v>-25</v>
      </c>
      <c r="AS199" s="6">
        <f t="shared" si="198"/>
        <v>-26</v>
      </c>
      <c r="AT199" s="6">
        <f t="shared" si="198"/>
        <v>-27</v>
      </c>
      <c r="AU199" s="6">
        <f t="shared" si="198"/>
        <v>-28</v>
      </c>
      <c r="AV199" s="6">
        <f t="shared" si="198"/>
        <v>-29</v>
      </c>
      <c r="AW199" s="6">
        <f t="shared" si="198"/>
        <v>-30</v>
      </c>
      <c r="AX199" s="6">
        <f t="shared" ref="AX199:BO199" si="199">AX197-AX198</f>
        <v>-31</v>
      </c>
      <c r="AY199" s="6">
        <f t="shared" si="199"/>
        <v>-32</v>
      </c>
      <c r="AZ199" s="6">
        <f t="shared" si="199"/>
        <v>-33</v>
      </c>
      <c r="BA199" s="6">
        <f t="shared" si="199"/>
        <v>-34</v>
      </c>
      <c r="BB199" s="6">
        <f t="shared" si="199"/>
        <v>-35</v>
      </c>
      <c r="BC199" s="6">
        <f t="shared" si="199"/>
        <v>-36</v>
      </c>
      <c r="BD199" s="6">
        <f t="shared" si="199"/>
        <v>-37</v>
      </c>
      <c r="BE199" s="6">
        <f t="shared" si="199"/>
        <v>-38</v>
      </c>
      <c r="BF199" s="6">
        <f t="shared" si="199"/>
        <v>-39</v>
      </c>
      <c r="BG199" s="6">
        <f t="shared" si="199"/>
        <v>-40</v>
      </c>
      <c r="BH199" s="6">
        <f t="shared" si="199"/>
        <v>-41</v>
      </c>
      <c r="BI199" s="6">
        <f t="shared" si="199"/>
        <v>-42</v>
      </c>
      <c r="BJ199" s="6">
        <f t="shared" si="199"/>
        <v>-43</v>
      </c>
      <c r="BK199" s="6">
        <f t="shared" si="199"/>
        <v>-44</v>
      </c>
      <c r="BL199" s="6">
        <f t="shared" si="199"/>
        <v>-45</v>
      </c>
      <c r="BM199" s="6">
        <f t="shared" si="199"/>
        <v>-46</v>
      </c>
      <c r="BN199" s="6">
        <f t="shared" si="199"/>
        <v>-47</v>
      </c>
      <c r="BO199" s="6">
        <f t="shared" si="199"/>
        <v>-48</v>
      </c>
      <c r="BQ199" s="6" t="s">
        <v>21</v>
      </c>
    </row>
    <row r="200" spans="18:69" x14ac:dyDescent="0.35">
      <c r="R200" s="6">
        <f>IF(R199&gt;=0,COUNT($R199)+BP196,"")</f>
        <v>82</v>
      </c>
      <c r="S200" s="6">
        <f>IF(S199&gt;=0,COUNT($R199:S199)+$BP196,"")</f>
        <v>83</v>
      </c>
      <c r="T200" s="6" t="str">
        <f>IF(T199&gt;=0,COUNT($R199:T199)+$BP196,"")</f>
        <v/>
      </c>
      <c r="U200" s="6" t="str">
        <f>IF(U199&gt;=0,COUNT($R199:U199)+$BP196,"")</f>
        <v/>
      </c>
      <c r="V200" s="6" t="str">
        <f>IF(V199&gt;=0,COUNT($R199:V199)+$BP196,"")</f>
        <v/>
      </c>
      <c r="W200" s="6" t="str">
        <f>IF(W199&gt;=0,COUNT($R199:W199)+$BP196,"")</f>
        <v/>
      </c>
      <c r="X200" s="6" t="str">
        <f>IF(X199&gt;=0,COUNT($R199:X199)+$BP196,"")</f>
        <v/>
      </c>
      <c r="Y200" s="6" t="str">
        <f>IF(Y199&gt;=0,COUNT($R199:Y199)+$BP196,"")</f>
        <v/>
      </c>
      <c r="Z200" s="6" t="str">
        <f>IF(Z199&gt;=0,COUNT($R199:Z199)+$BP196,"")</f>
        <v/>
      </c>
      <c r="AA200" s="6" t="str">
        <f>IF(AA199&gt;=0,COUNT($R199:AA199)+$BP196,"")</f>
        <v/>
      </c>
      <c r="AB200" s="6" t="str">
        <f>IF(AB199&gt;=0,COUNT($R199:AB199)+$BP196,"")</f>
        <v/>
      </c>
      <c r="AC200" s="6" t="str">
        <f>IF(AC199&gt;=0,COUNT($R199:AC199)+$BP196,"")</f>
        <v/>
      </c>
      <c r="AD200" s="6" t="str">
        <f>IF(AD199&gt;=0,COUNT($R199:AD199)+$BP196,"")</f>
        <v/>
      </c>
      <c r="AE200" s="6" t="str">
        <f>IF(AE199&gt;=0,COUNT($R199:AE199)+$BP196,"")</f>
        <v/>
      </c>
      <c r="AF200" s="6" t="str">
        <f>IF(AF199&gt;=0,COUNT($R199:AF199)+$BP196,"")</f>
        <v/>
      </c>
      <c r="AG200" s="6" t="str">
        <f>IF(AG199&gt;=0,COUNT($R199:AG199)+$BP196,"")</f>
        <v/>
      </c>
      <c r="AH200" s="6" t="str">
        <f>IF(AH199&gt;=0,COUNT($R199:AH199)+$BP196,"")</f>
        <v/>
      </c>
      <c r="AI200" s="6" t="str">
        <f>IF(AI199&gt;=0,COUNT($R199:AI199)+$BP196,"")</f>
        <v/>
      </c>
      <c r="AJ200" s="6" t="str">
        <f>IF(AJ199&gt;=0,COUNT($R199:AJ199)+$BP196,"")</f>
        <v/>
      </c>
      <c r="AK200" s="6" t="str">
        <f>IF(AK199&gt;=0,COUNT($R199:AK199)+$BP196,"")</f>
        <v/>
      </c>
      <c r="AL200" s="6" t="str">
        <f>IF(AL199&gt;=0,COUNT($R199:AL199)+$BP196,"")</f>
        <v/>
      </c>
      <c r="AM200" s="6" t="str">
        <f>IF(AM199&gt;=0,COUNT($R199:AM199)+$BP196,"")</f>
        <v/>
      </c>
      <c r="AN200" s="6" t="str">
        <f>IF(AN199&gt;=0,COUNT($R199:AN199)+$BP196,"")</f>
        <v/>
      </c>
      <c r="AO200" s="6" t="str">
        <f>IF(AO199&gt;=0,COUNT($R199:AO199)+$BP196,"")</f>
        <v/>
      </c>
      <c r="AP200" s="6" t="str">
        <f>IF(AP199&gt;=0,COUNT($R199:AP199)+$BP196,"")</f>
        <v/>
      </c>
      <c r="AQ200" s="6" t="str">
        <f>IF(AQ199&gt;=0,COUNT($R199:AQ199)+$BP196,"")</f>
        <v/>
      </c>
      <c r="AR200" s="6" t="str">
        <f>IF(AR199&gt;=0,COUNT($R199:AR199)+$BP196,"")</f>
        <v/>
      </c>
      <c r="AS200" s="6" t="str">
        <f>IF(AS199&gt;=0,COUNT($R199:AS199)+$BP196,"")</f>
        <v/>
      </c>
      <c r="AT200" s="6" t="str">
        <f>IF(AT199&gt;=0,COUNT($R199:AT199)+$BP196,"")</f>
        <v/>
      </c>
      <c r="AU200" s="6" t="str">
        <f>IF(AU199&gt;=0,COUNT($R199:AU199)+$BP196,"")</f>
        <v/>
      </c>
      <c r="AV200" s="6" t="str">
        <f>IF(AV199&gt;=0,COUNT($R199:AV199)+$BP196,"")</f>
        <v/>
      </c>
      <c r="AW200" s="6" t="str">
        <f>IF(AW199&gt;=0,COUNT($R199:AW199)+$BP196,"")</f>
        <v/>
      </c>
      <c r="AX200" s="6" t="str">
        <f>IF(AX199&gt;=0,COUNT($R199:AX199)+$BP196,"")</f>
        <v/>
      </c>
      <c r="AY200" s="6" t="str">
        <f>IF(AY199&gt;=0,COUNT($R199:AY199)+$BP196,"")</f>
        <v/>
      </c>
      <c r="AZ200" s="6" t="str">
        <f>IF(AZ199&gt;=0,COUNT($R199:AZ199)+$BP196,"")</f>
        <v/>
      </c>
      <c r="BA200" s="6" t="str">
        <f>IF(BA199&gt;=0,COUNT($R199:BA199)+$BP196,"")</f>
        <v/>
      </c>
      <c r="BB200" s="6" t="str">
        <f>IF(BB199&gt;=0,COUNT($R199:BB199)+$BP196,"")</f>
        <v/>
      </c>
      <c r="BC200" s="6" t="str">
        <f>IF(BC199&gt;=0,COUNT($R199:BC199)+$BP196,"")</f>
        <v/>
      </c>
      <c r="BD200" s="6" t="str">
        <f>IF(BD199&gt;=0,COUNT($R199:BD199)+$BP196,"")</f>
        <v/>
      </c>
      <c r="BE200" s="6" t="str">
        <f>IF(BE199&gt;=0,COUNT($R199:BE199)+$BP196,"")</f>
        <v/>
      </c>
      <c r="BF200" s="6" t="str">
        <f>IF(BF199&gt;=0,COUNT($R199:BF199)+$BP196,"")</f>
        <v/>
      </c>
      <c r="BG200" s="6" t="str">
        <f>IF(BG199&gt;=0,COUNT($R199:BG199)+$BP196,"")</f>
        <v/>
      </c>
      <c r="BH200" s="6" t="str">
        <f>IF(BH199&gt;=0,COUNT($R199:BH199)+$BP196,"")</f>
        <v/>
      </c>
      <c r="BI200" s="6" t="str">
        <f>IF(BI199&gt;=0,COUNT($R199:BI199)+$BP196,"")</f>
        <v/>
      </c>
      <c r="BJ200" s="6" t="str">
        <f>IF(BJ199&gt;=0,COUNT($R199:BJ199)+$BP196,"")</f>
        <v/>
      </c>
      <c r="BK200" s="6" t="str">
        <f>IF(BK199&gt;=0,COUNT($R199:BK199)+$BP196,"")</f>
        <v/>
      </c>
      <c r="BL200" s="6" t="str">
        <f>IF(BL199&gt;=0,COUNT($R199:BL199)+$BP196,"")</f>
        <v/>
      </c>
      <c r="BM200" s="6" t="str">
        <f>IF(BM199&gt;=0,COUNT($R199:BM199)+$BP196,"")</f>
        <v/>
      </c>
      <c r="BN200" s="6" t="str">
        <f>IF(BN199&gt;=0,COUNT($R199:BN199)+$BP196,"")</f>
        <v/>
      </c>
      <c r="BO200" s="6" t="str">
        <f>IF(BO199&gt;=0,COUNT($R199:BO199)+$BP196,"")</f>
        <v/>
      </c>
      <c r="BP200" s="6">
        <f>COUNT(R200:BO200)+BP196</f>
        <v>83</v>
      </c>
      <c r="BQ200" s="276" t="str">
        <f>R200&amp;BQ199&amp;S200&amp;BQ199&amp;T200&amp;BQ199&amp;U200&amp;BQ199&amp;V200&amp;BQ199&amp;W200&amp;BQ199&amp;X200&amp;BQ199&amp;Y200&amp;BQ199&amp;Z200&amp;BQ199&amp;AA200&amp;BQ199&amp;AB200&amp;BQ199&amp;AC200&amp;BQ199&amp;AD200&amp;BQ199&amp;AE200&amp;BQ199&amp;AF200&amp;BQ199&amp;AG200&amp;BQ199&amp;AH200&amp;BQ199&amp;AI200&amp;BQ199&amp;AJ200&amp;BQ199&amp;AK200&amp;BQ199&amp;AL200&amp;BQ199&amp;AM200&amp;BQ199&amp;AN200&amp;BQ199&amp;AO200&amp;BQ199&amp;AP200&amp;BQ199&amp;AQ200&amp;BQ199&amp;AR200&amp;BQ199&amp;AS200&amp;BQ199&amp;AT200&amp;BQ199&amp;AU200&amp;BQ199&amp;AV200&amp;BQ199&amp;AW200&amp;BQ199&amp;AX200&amp;BQ199&amp;AY200&amp;BQ199&amp;AZ200&amp;BQ199&amp;BA200&amp;BQ199&amp;BB200&amp;BQ199&amp;BC200&amp;BQ199&amp;BD200&amp;BQ199&amp;BE200&amp;BQ199&amp;BF200&amp;BQ199&amp;BG200&amp;BQ199&amp;BH200&amp;BQ199&amp;BI200&amp;BQ199&amp;BJ200&amp;BQ199&amp;BK200&amp;BQ199&amp;BL200&amp;BQ199&amp;BM200&amp;BQ199&amp;BN200&amp;BQ199&amp;BO200</f>
        <v xml:space="preserve">82  83                                                                                                </v>
      </c>
    </row>
    <row r="201" spans="18:69" x14ac:dyDescent="0.35">
      <c r="R201" s="275">
        <f>IF('Print-TOS'!AU16="W",'Encode Data'!J31,IF('Print-TOS'!AU16="X",'Encode Data'!H37,'Encode Data'!I31))</f>
        <v>3</v>
      </c>
      <c r="S201" s="6">
        <f t="shared" ref="S201:AX201" si="200">R201</f>
        <v>3</v>
      </c>
      <c r="T201" s="6">
        <f t="shared" si="200"/>
        <v>3</v>
      </c>
      <c r="U201" s="6">
        <f t="shared" si="200"/>
        <v>3</v>
      </c>
      <c r="V201" s="6">
        <f t="shared" si="200"/>
        <v>3</v>
      </c>
      <c r="W201" s="6">
        <f t="shared" si="200"/>
        <v>3</v>
      </c>
      <c r="X201" s="6">
        <f t="shared" si="200"/>
        <v>3</v>
      </c>
      <c r="Y201" s="6">
        <f t="shared" si="200"/>
        <v>3</v>
      </c>
      <c r="Z201" s="6">
        <f t="shared" si="200"/>
        <v>3</v>
      </c>
      <c r="AA201" s="6">
        <f t="shared" si="200"/>
        <v>3</v>
      </c>
      <c r="AB201" s="6">
        <f t="shared" si="200"/>
        <v>3</v>
      </c>
      <c r="AC201" s="6">
        <f t="shared" si="200"/>
        <v>3</v>
      </c>
      <c r="AD201" s="6">
        <f t="shared" si="200"/>
        <v>3</v>
      </c>
      <c r="AE201" s="6">
        <f t="shared" si="200"/>
        <v>3</v>
      </c>
      <c r="AF201" s="6">
        <f t="shared" si="200"/>
        <v>3</v>
      </c>
      <c r="AG201" s="6">
        <f t="shared" si="200"/>
        <v>3</v>
      </c>
      <c r="AH201" s="6">
        <f t="shared" si="200"/>
        <v>3</v>
      </c>
      <c r="AI201" s="6">
        <f t="shared" si="200"/>
        <v>3</v>
      </c>
      <c r="AJ201" s="6">
        <f t="shared" si="200"/>
        <v>3</v>
      </c>
      <c r="AK201" s="6">
        <f t="shared" si="200"/>
        <v>3</v>
      </c>
      <c r="AL201" s="6">
        <f t="shared" si="200"/>
        <v>3</v>
      </c>
      <c r="AM201" s="6">
        <f t="shared" si="200"/>
        <v>3</v>
      </c>
      <c r="AN201" s="6">
        <f t="shared" si="200"/>
        <v>3</v>
      </c>
      <c r="AO201" s="6">
        <f t="shared" si="200"/>
        <v>3</v>
      </c>
      <c r="AP201" s="6">
        <f t="shared" si="200"/>
        <v>3</v>
      </c>
      <c r="AQ201" s="6">
        <f t="shared" si="200"/>
        <v>3</v>
      </c>
      <c r="AR201" s="6">
        <f t="shared" si="200"/>
        <v>3</v>
      </c>
      <c r="AS201" s="6">
        <f t="shared" si="200"/>
        <v>3</v>
      </c>
      <c r="AT201" s="6">
        <f t="shared" si="200"/>
        <v>3</v>
      </c>
      <c r="AU201" s="6">
        <f t="shared" si="200"/>
        <v>3</v>
      </c>
      <c r="AV201" s="6">
        <f t="shared" si="200"/>
        <v>3</v>
      </c>
      <c r="AW201" s="6">
        <f t="shared" si="200"/>
        <v>3</v>
      </c>
      <c r="AX201" s="6">
        <f t="shared" si="200"/>
        <v>3</v>
      </c>
      <c r="AY201" s="6">
        <f t="shared" ref="AY201:BO201" si="201">AX201</f>
        <v>3</v>
      </c>
      <c r="AZ201" s="6">
        <f t="shared" si="201"/>
        <v>3</v>
      </c>
      <c r="BA201" s="6">
        <f t="shared" si="201"/>
        <v>3</v>
      </c>
      <c r="BB201" s="6">
        <f t="shared" si="201"/>
        <v>3</v>
      </c>
      <c r="BC201" s="6">
        <f t="shared" si="201"/>
        <v>3</v>
      </c>
      <c r="BD201" s="6">
        <f t="shared" si="201"/>
        <v>3</v>
      </c>
      <c r="BE201" s="6">
        <f t="shared" si="201"/>
        <v>3</v>
      </c>
      <c r="BF201" s="6">
        <f t="shared" si="201"/>
        <v>3</v>
      </c>
      <c r="BG201" s="6">
        <f t="shared" si="201"/>
        <v>3</v>
      </c>
      <c r="BH201" s="6">
        <f t="shared" si="201"/>
        <v>3</v>
      </c>
      <c r="BI201" s="6">
        <f t="shared" si="201"/>
        <v>3</v>
      </c>
      <c r="BJ201" s="6">
        <f t="shared" si="201"/>
        <v>3</v>
      </c>
      <c r="BK201" s="6">
        <f t="shared" si="201"/>
        <v>3</v>
      </c>
      <c r="BL201" s="6">
        <f t="shared" si="201"/>
        <v>3</v>
      </c>
      <c r="BM201" s="6">
        <f t="shared" si="201"/>
        <v>3</v>
      </c>
      <c r="BN201" s="6">
        <f t="shared" si="201"/>
        <v>3</v>
      </c>
      <c r="BO201" s="6">
        <f t="shared" si="201"/>
        <v>3</v>
      </c>
    </row>
    <row r="202" spans="18:69" x14ac:dyDescent="0.35">
      <c r="R202" s="6">
        <v>1</v>
      </c>
      <c r="S202" s="6">
        <v>2</v>
      </c>
      <c r="T202" s="6">
        <v>3</v>
      </c>
      <c r="U202" s="6">
        <v>4</v>
      </c>
      <c r="V202" s="6">
        <v>5</v>
      </c>
      <c r="W202" s="6">
        <v>6</v>
      </c>
      <c r="X202" s="6">
        <v>7</v>
      </c>
      <c r="Y202" s="6">
        <v>8</v>
      </c>
      <c r="Z202" s="6">
        <v>9</v>
      </c>
      <c r="AA202" s="6">
        <v>10</v>
      </c>
      <c r="AB202" s="6">
        <v>11</v>
      </c>
      <c r="AC202" s="6">
        <v>12</v>
      </c>
      <c r="AD202" s="6">
        <v>13</v>
      </c>
      <c r="AE202" s="6">
        <v>14</v>
      </c>
      <c r="AF202" s="6">
        <v>15</v>
      </c>
      <c r="AG202" s="6">
        <v>16</v>
      </c>
      <c r="AH202" s="6">
        <v>17</v>
      </c>
      <c r="AI202" s="6">
        <v>18</v>
      </c>
      <c r="AJ202" s="6">
        <v>19</v>
      </c>
      <c r="AK202" s="6">
        <v>20</v>
      </c>
      <c r="AL202" s="6">
        <v>21</v>
      </c>
      <c r="AM202" s="6">
        <v>22</v>
      </c>
      <c r="AN202" s="6">
        <v>23</v>
      </c>
      <c r="AO202" s="6">
        <v>24</v>
      </c>
      <c r="AP202" s="6">
        <v>25</v>
      </c>
      <c r="AQ202" s="6">
        <v>26</v>
      </c>
      <c r="AR202" s="6">
        <v>27</v>
      </c>
      <c r="AS202" s="6">
        <v>28</v>
      </c>
      <c r="AT202" s="6">
        <v>29</v>
      </c>
      <c r="AU202" s="6">
        <v>30</v>
      </c>
      <c r="AV202" s="6">
        <v>31</v>
      </c>
      <c r="AW202" s="6">
        <v>32</v>
      </c>
      <c r="AX202" s="6">
        <v>33</v>
      </c>
      <c r="AY202" s="6">
        <v>34</v>
      </c>
      <c r="AZ202" s="6">
        <v>35</v>
      </c>
      <c r="BA202" s="6">
        <v>36</v>
      </c>
      <c r="BB202" s="6">
        <v>37</v>
      </c>
      <c r="BC202" s="6">
        <v>38</v>
      </c>
      <c r="BD202" s="6">
        <v>39</v>
      </c>
      <c r="BE202" s="6">
        <v>40</v>
      </c>
      <c r="BF202" s="6">
        <v>41</v>
      </c>
      <c r="BG202" s="6">
        <v>42</v>
      </c>
      <c r="BH202" s="6">
        <v>43</v>
      </c>
      <c r="BI202" s="6">
        <v>44</v>
      </c>
      <c r="BJ202" s="6">
        <v>45</v>
      </c>
      <c r="BK202" s="6">
        <v>46</v>
      </c>
      <c r="BL202" s="6">
        <v>47</v>
      </c>
      <c r="BM202" s="6">
        <v>48</v>
      </c>
      <c r="BN202" s="6">
        <v>49</v>
      </c>
      <c r="BO202" s="6">
        <v>50</v>
      </c>
    </row>
    <row r="203" spans="18:69" x14ac:dyDescent="0.35">
      <c r="R203" s="6">
        <f t="shared" ref="R203:AW203" si="202">R201-R202</f>
        <v>2</v>
      </c>
      <c r="S203" s="6">
        <f t="shared" si="202"/>
        <v>1</v>
      </c>
      <c r="T203" s="6">
        <f t="shared" si="202"/>
        <v>0</v>
      </c>
      <c r="U203" s="6">
        <f t="shared" si="202"/>
        <v>-1</v>
      </c>
      <c r="V203" s="6">
        <f t="shared" si="202"/>
        <v>-2</v>
      </c>
      <c r="W203" s="6">
        <f t="shared" si="202"/>
        <v>-3</v>
      </c>
      <c r="X203" s="6">
        <f t="shared" si="202"/>
        <v>-4</v>
      </c>
      <c r="Y203" s="6">
        <f t="shared" si="202"/>
        <v>-5</v>
      </c>
      <c r="Z203" s="6">
        <f t="shared" si="202"/>
        <v>-6</v>
      </c>
      <c r="AA203" s="6">
        <f t="shared" si="202"/>
        <v>-7</v>
      </c>
      <c r="AB203" s="6">
        <f t="shared" si="202"/>
        <v>-8</v>
      </c>
      <c r="AC203" s="6">
        <f t="shared" si="202"/>
        <v>-9</v>
      </c>
      <c r="AD203" s="6">
        <f t="shared" si="202"/>
        <v>-10</v>
      </c>
      <c r="AE203" s="6">
        <f t="shared" si="202"/>
        <v>-11</v>
      </c>
      <c r="AF203" s="6">
        <f t="shared" si="202"/>
        <v>-12</v>
      </c>
      <c r="AG203" s="6">
        <f t="shared" si="202"/>
        <v>-13</v>
      </c>
      <c r="AH203" s="6">
        <f t="shared" si="202"/>
        <v>-14</v>
      </c>
      <c r="AI203" s="6">
        <f t="shared" si="202"/>
        <v>-15</v>
      </c>
      <c r="AJ203" s="6">
        <f t="shared" si="202"/>
        <v>-16</v>
      </c>
      <c r="AK203" s="6">
        <f t="shared" si="202"/>
        <v>-17</v>
      </c>
      <c r="AL203" s="6">
        <f t="shared" si="202"/>
        <v>-18</v>
      </c>
      <c r="AM203" s="6">
        <f t="shared" si="202"/>
        <v>-19</v>
      </c>
      <c r="AN203" s="6">
        <f t="shared" si="202"/>
        <v>-20</v>
      </c>
      <c r="AO203" s="6">
        <f t="shared" si="202"/>
        <v>-21</v>
      </c>
      <c r="AP203" s="6">
        <f t="shared" si="202"/>
        <v>-22</v>
      </c>
      <c r="AQ203" s="6">
        <f t="shared" si="202"/>
        <v>-23</v>
      </c>
      <c r="AR203" s="6">
        <f t="shared" si="202"/>
        <v>-24</v>
      </c>
      <c r="AS203" s="6">
        <f t="shared" si="202"/>
        <v>-25</v>
      </c>
      <c r="AT203" s="6">
        <f t="shared" si="202"/>
        <v>-26</v>
      </c>
      <c r="AU203" s="6">
        <f t="shared" si="202"/>
        <v>-27</v>
      </c>
      <c r="AV203" s="6">
        <f t="shared" si="202"/>
        <v>-28</v>
      </c>
      <c r="AW203" s="6">
        <f t="shared" si="202"/>
        <v>-29</v>
      </c>
      <c r="AX203" s="6">
        <f t="shared" ref="AX203:BO203" si="203">AX201-AX202</f>
        <v>-30</v>
      </c>
      <c r="AY203" s="6">
        <f t="shared" si="203"/>
        <v>-31</v>
      </c>
      <c r="AZ203" s="6">
        <f t="shared" si="203"/>
        <v>-32</v>
      </c>
      <c r="BA203" s="6">
        <f t="shared" si="203"/>
        <v>-33</v>
      </c>
      <c r="BB203" s="6">
        <f t="shared" si="203"/>
        <v>-34</v>
      </c>
      <c r="BC203" s="6">
        <f t="shared" si="203"/>
        <v>-35</v>
      </c>
      <c r="BD203" s="6">
        <f t="shared" si="203"/>
        <v>-36</v>
      </c>
      <c r="BE203" s="6">
        <f t="shared" si="203"/>
        <v>-37</v>
      </c>
      <c r="BF203" s="6">
        <f t="shared" si="203"/>
        <v>-38</v>
      </c>
      <c r="BG203" s="6">
        <f t="shared" si="203"/>
        <v>-39</v>
      </c>
      <c r="BH203" s="6">
        <f t="shared" si="203"/>
        <v>-40</v>
      </c>
      <c r="BI203" s="6">
        <f t="shared" si="203"/>
        <v>-41</v>
      </c>
      <c r="BJ203" s="6">
        <f t="shared" si="203"/>
        <v>-42</v>
      </c>
      <c r="BK203" s="6">
        <f t="shared" si="203"/>
        <v>-43</v>
      </c>
      <c r="BL203" s="6">
        <f t="shared" si="203"/>
        <v>-44</v>
      </c>
      <c r="BM203" s="6">
        <f t="shared" si="203"/>
        <v>-45</v>
      </c>
      <c r="BN203" s="6">
        <f t="shared" si="203"/>
        <v>-46</v>
      </c>
      <c r="BO203" s="6">
        <f t="shared" si="203"/>
        <v>-47</v>
      </c>
      <c r="BQ203" s="6" t="s">
        <v>21</v>
      </c>
    </row>
    <row r="204" spans="18:69" x14ac:dyDescent="0.35">
      <c r="R204" s="6">
        <f>IF(R203&gt;=0,COUNT($R203)+BP200,"")</f>
        <v>84</v>
      </c>
      <c r="S204" s="6">
        <f>IF(S203&gt;=0,COUNT($R203:S203)+$BP200,"")</f>
        <v>85</v>
      </c>
      <c r="T204" s="6">
        <f>IF(T203&gt;=0,COUNT($R203:T203)+$BP200,"")</f>
        <v>86</v>
      </c>
      <c r="U204" s="6" t="str">
        <f>IF(U203&gt;=0,COUNT($R203:U203)+$BP200,"")</f>
        <v/>
      </c>
      <c r="V204" s="6" t="str">
        <f>IF(V203&gt;=0,COUNT($R203:V203)+$BP200,"")</f>
        <v/>
      </c>
      <c r="W204" s="6" t="str">
        <f>IF(W203&gt;=0,COUNT($R203:W203)+$BP200,"")</f>
        <v/>
      </c>
      <c r="X204" s="6" t="str">
        <f>IF(X203&gt;=0,COUNT($R203:X203)+$BP200,"")</f>
        <v/>
      </c>
      <c r="Y204" s="6" t="str">
        <f>IF(Y203&gt;=0,COUNT($R203:Y203)+$BP200,"")</f>
        <v/>
      </c>
      <c r="Z204" s="6" t="str">
        <f>IF(Z203&gt;=0,COUNT($R203:Z203)+$BP200,"")</f>
        <v/>
      </c>
      <c r="AA204" s="6" t="str">
        <f>IF(AA203&gt;=0,COUNT($R203:AA203)+$BP200,"")</f>
        <v/>
      </c>
      <c r="AB204" s="6" t="str">
        <f>IF(AB203&gt;=0,COUNT($R203:AB203)+$BP200,"")</f>
        <v/>
      </c>
      <c r="AC204" s="6" t="str">
        <f>IF(AC203&gt;=0,COUNT($R203:AC203)+$BP200,"")</f>
        <v/>
      </c>
      <c r="AD204" s="6" t="str">
        <f>IF(AD203&gt;=0,COUNT($R203:AD203)+$BP200,"")</f>
        <v/>
      </c>
      <c r="AE204" s="6" t="str">
        <f>IF(AE203&gt;=0,COUNT($R203:AE203)+$BP200,"")</f>
        <v/>
      </c>
      <c r="AF204" s="6" t="str">
        <f>IF(AF203&gt;=0,COUNT($R203:AF203)+$BP200,"")</f>
        <v/>
      </c>
      <c r="AG204" s="6" t="str">
        <f>IF(AG203&gt;=0,COUNT($R203:AG203)+$BP200,"")</f>
        <v/>
      </c>
      <c r="AH204" s="6" t="str">
        <f>IF(AH203&gt;=0,COUNT($R203:AH203)+$BP200,"")</f>
        <v/>
      </c>
      <c r="AI204" s="6" t="str">
        <f>IF(AI203&gt;=0,COUNT($R203:AI203)+$BP200,"")</f>
        <v/>
      </c>
      <c r="AJ204" s="6" t="str">
        <f>IF(AJ203&gt;=0,COUNT($R203:AJ203)+$BP200,"")</f>
        <v/>
      </c>
      <c r="AK204" s="6" t="str">
        <f>IF(AK203&gt;=0,COUNT($R203:AK203)+$BP200,"")</f>
        <v/>
      </c>
      <c r="AL204" s="6" t="str">
        <f>IF(AL203&gt;=0,COUNT($R203:AL203)+$BP200,"")</f>
        <v/>
      </c>
      <c r="AM204" s="6" t="str">
        <f>IF(AM203&gt;=0,COUNT($R203:AM203)+$BP200,"")</f>
        <v/>
      </c>
      <c r="AN204" s="6" t="str">
        <f>IF(AN203&gt;=0,COUNT($R203:AN203)+$BP200,"")</f>
        <v/>
      </c>
      <c r="AO204" s="6" t="str">
        <f>IF(AO203&gt;=0,COUNT($R203:AO203)+$BP200,"")</f>
        <v/>
      </c>
      <c r="AP204" s="6" t="str">
        <f>IF(AP203&gt;=0,COUNT($R203:AP203)+$BP200,"")</f>
        <v/>
      </c>
      <c r="AQ204" s="6" t="str">
        <f>IF(AQ203&gt;=0,COUNT($R203:AQ203)+$BP200,"")</f>
        <v/>
      </c>
      <c r="AR204" s="6" t="str">
        <f>IF(AR203&gt;=0,COUNT($R203:AR203)+$BP200,"")</f>
        <v/>
      </c>
      <c r="AS204" s="6" t="str">
        <f>IF(AS203&gt;=0,COUNT($R203:AS203)+$BP200,"")</f>
        <v/>
      </c>
      <c r="AT204" s="6" t="str">
        <f>IF(AT203&gt;=0,COUNT($R203:AT203)+$BP200,"")</f>
        <v/>
      </c>
      <c r="AU204" s="6" t="str">
        <f>IF(AU203&gt;=0,COUNT($R203:AU203)+$BP200,"")</f>
        <v/>
      </c>
      <c r="AV204" s="6" t="str">
        <f>IF(AV203&gt;=0,COUNT($R203:AV203)+$BP200,"")</f>
        <v/>
      </c>
      <c r="AW204" s="6" t="str">
        <f>IF(AW203&gt;=0,COUNT($R203:AW203)+$BP200,"")</f>
        <v/>
      </c>
      <c r="AX204" s="6" t="str">
        <f>IF(AX203&gt;=0,COUNT($R203:AX203)+$BP200,"")</f>
        <v/>
      </c>
      <c r="AY204" s="6" t="str">
        <f>IF(AY203&gt;=0,COUNT($R203:AY203)+$BP200,"")</f>
        <v/>
      </c>
      <c r="AZ204" s="6" t="str">
        <f>IF(AZ203&gt;=0,COUNT($R203:AZ203)+$BP200,"")</f>
        <v/>
      </c>
      <c r="BA204" s="6" t="str">
        <f>IF(BA203&gt;=0,COUNT($R203:BA203)+$BP200,"")</f>
        <v/>
      </c>
      <c r="BB204" s="6" t="str">
        <f>IF(BB203&gt;=0,COUNT($R203:BB203)+$BP200,"")</f>
        <v/>
      </c>
      <c r="BC204" s="6" t="str">
        <f>IF(BC203&gt;=0,COUNT($R203:BC203)+$BP200,"")</f>
        <v/>
      </c>
      <c r="BD204" s="6" t="str">
        <f>IF(BD203&gt;=0,COUNT($R203:BD203)+$BP200,"")</f>
        <v/>
      </c>
      <c r="BE204" s="6" t="str">
        <f>IF(BE203&gt;=0,COUNT($R203:BE203)+$BP200,"")</f>
        <v/>
      </c>
      <c r="BF204" s="6" t="str">
        <f>IF(BF203&gt;=0,COUNT($R203:BF203)+$BP200,"")</f>
        <v/>
      </c>
      <c r="BG204" s="6" t="str">
        <f>IF(BG203&gt;=0,COUNT($R203:BG203)+$BP200,"")</f>
        <v/>
      </c>
      <c r="BH204" s="6" t="str">
        <f>IF(BH203&gt;=0,COUNT($R203:BH203)+$BP200,"")</f>
        <v/>
      </c>
      <c r="BI204" s="6" t="str">
        <f>IF(BI203&gt;=0,COUNT($R203:BI203)+$BP200,"")</f>
        <v/>
      </c>
      <c r="BJ204" s="6" t="str">
        <f>IF(BJ203&gt;=0,COUNT($R203:BJ203)+$BP200,"")</f>
        <v/>
      </c>
      <c r="BK204" s="6" t="str">
        <f>IF(BK203&gt;=0,COUNT($R203:BK203)+$BP200,"")</f>
        <v/>
      </c>
      <c r="BL204" s="6" t="str">
        <f>IF(BL203&gt;=0,COUNT($R203:BL203)+$BP200,"")</f>
        <v/>
      </c>
      <c r="BM204" s="6" t="str">
        <f>IF(BM203&gt;=0,COUNT($R203:BM203)+$BP200,"")</f>
        <v/>
      </c>
      <c r="BN204" s="6" t="str">
        <f>IF(BN203&gt;=0,COUNT($R203:BN203)+$BP200,"")</f>
        <v/>
      </c>
      <c r="BO204" s="6" t="str">
        <f>IF(BO203&gt;=0,COUNT($R203:BO203)+$BP200,"")</f>
        <v/>
      </c>
      <c r="BP204" s="6">
        <f>COUNT(R204:BO204)+BP200</f>
        <v>86</v>
      </c>
      <c r="BQ204" s="276" t="str">
        <f>R204&amp;BQ203&amp;S204&amp;BQ203&amp;T204&amp;BQ203&amp;U204&amp;BQ203&amp;V204&amp;BQ203&amp;W204&amp;BQ203&amp;X204&amp;BQ203&amp;Y204&amp;BQ203&amp;Z204&amp;BQ203&amp;AA204&amp;BQ203&amp;AB204&amp;BQ203&amp;AC204&amp;BQ203&amp;AD204&amp;BQ203&amp;AE204&amp;BQ203&amp;AF204&amp;BQ203&amp;AG204&amp;BQ203&amp;AH204&amp;BQ203&amp;AI204&amp;BQ203&amp;AJ204&amp;BQ203&amp;AK204&amp;BQ203&amp;AL204&amp;BQ203&amp;AM204&amp;BQ203&amp;AN204&amp;BQ203&amp;AO204&amp;BQ203&amp;AP204&amp;BQ203&amp;AQ204&amp;BQ203&amp;AR204&amp;BQ203&amp;AS204&amp;BQ203&amp;AT204&amp;BQ203&amp;AU204&amp;BQ203&amp;AV204&amp;BQ203&amp;AW204&amp;BQ203&amp;AX204&amp;BQ203&amp;AY204&amp;BQ203&amp;AZ204&amp;BQ203&amp;BA204&amp;BQ203&amp;BB204&amp;BQ203&amp;BC204&amp;BQ203&amp;BD204&amp;BQ203&amp;BE204&amp;BQ203&amp;BF204&amp;BQ203&amp;BG204&amp;BQ203&amp;BH204&amp;BQ203&amp;BI204&amp;BQ203&amp;BJ204&amp;BQ203&amp;BK204&amp;BQ203&amp;BL204&amp;BQ203&amp;BM204&amp;BQ203&amp;BN204&amp;BQ203&amp;BO204</f>
        <v xml:space="preserve">84  85  86                                                                                              </v>
      </c>
    </row>
    <row r="205" spans="18:69" x14ac:dyDescent="0.35">
      <c r="R205" s="275">
        <f>IF('Print-TOS'!AU16="W",'Encode Data'!F34,IF('Print-TOS'!AU16="X",'Encode Data'!I37,'Encode Data'!G34))</f>
        <v>2</v>
      </c>
      <c r="S205" s="6">
        <f t="shared" ref="S205:AX205" si="204">R205</f>
        <v>2</v>
      </c>
      <c r="T205" s="6">
        <f t="shared" si="204"/>
        <v>2</v>
      </c>
      <c r="U205" s="6">
        <f t="shared" si="204"/>
        <v>2</v>
      </c>
      <c r="V205" s="6">
        <f t="shared" si="204"/>
        <v>2</v>
      </c>
      <c r="W205" s="6">
        <f t="shared" si="204"/>
        <v>2</v>
      </c>
      <c r="X205" s="6">
        <f t="shared" si="204"/>
        <v>2</v>
      </c>
      <c r="Y205" s="6">
        <f t="shared" si="204"/>
        <v>2</v>
      </c>
      <c r="Z205" s="6">
        <f t="shared" si="204"/>
        <v>2</v>
      </c>
      <c r="AA205" s="6">
        <f t="shared" si="204"/>
        <v>2</v>
      </c>
      <c r="AB205" s="6">
        <f t="shared" si="204"/>
        <v>2</v>
      </c>
      <c r="AC205" s="6">
        <f t="shared" si="204"/>
        <v>2</v>
      </c>
      <c r="AD205" s="6">
        <f t="shared" si="204"/>
        <v>2</v>
      </c>
      <c r="AE205" s="6">
        <f t="shared" si="204"/>
        <v>2</v>
      </c>
      <c r="AF205" s="6">
        <f t="shared" si="204"/>
        <v>2</v>
      </c>
      <c r="AG205" s="6">
        <f t="shared" si="204"/>
        <v>2</v>
      </c>
      <c r="AH205" s="6">
        <f t="shared" si="204"/>
        <v>2</v>
      </c>
      <c r="AI205" s="6">
        <f t="shared" si="204"/>
        <v>2</v>
      </c>
      <c r="AJ205" s="6">
        <f t="shared" si="204"/>
        <v>2</v>
      </c>
      <c r="AK205" s="6">
        <f t="shared" si="204"/>
        <v>2</v>
      </c>
      <c r="AL205" s="6">
        <f t="shared" si="204"/>
        <v>2</v>
      </c>
      <c r="AM205" s="6">
        <f t="shared" si="204"/>
        <v>2</v>
      </c>
      <c r="AN205" s="6">
        <f t="shared" si="204"/>
        <v>2</v>
      </c>
      <c r="AO205" s="6">
        <f t="shared" si="204"/>
        <v>2</v>
      </c>
      <c r="AP205" s="6">
        <f t="shared" si="204"/>
        <v>2</v>
      </c>
      <c r="AQ205" s="6">
        <f t="shared" si="204"/>
        <v>2</v>
      </c>
      <c r="AR205" s="6">
        <f t="shared" si="204"/>
        <v>2</v>
      </c>
      <c r="AS205" s="6">
        <f t="shared" si="204"/>
        <v>2</v>
      </c>
      <c r="AT205" s="6">
        <f t="shared" si="204"/>
        <v>2</v>
      </c>
      <c r="AU205" s="6">
        <f t="shared" si="204"/>
        <v>2</v>
      </c>
      <c r="AV205" s="6">
        <f t="shared" si="204"/>
        <v>2</v>
      </c>
      <c r="AW205" s="6">
        <f t="shared" si="204"/>
        <v>2</v>
      </c>
      <c r="AX205" s="6">
        <f t="shared" si="204"/>
        <v>2</v>
      </c>
      <c r="AY205" s="6">
        <f t="shared" ref="AY205:BO205" si="205">AX205</f>
        <v>2</v>
      </c>
      <c r="AZ205" s="6">
        <f t="shared" si="205"/>
        <v>2</v>
      </c>
      <c r="BA205" s="6">
        <f t="shared" si="205"/>
        <v>2</v>
      </c>
      <c r="BB205" s="6">
        <f t="shared" si="205"/>
        <v>2</v>
      </c>
      <c r="BC205" s="6">
        <f t="shared" si="205"/>
        <v>2</v>
      </c>
      <c r="BD205" s="6">
        <f t="shared" si="205"/>
        <v>2</v>
      </c>
      <c r="BE205" s="6">
        <f t="shared" si="205"/>
        <v>2</v>
      </c>
      <c r="BF205" s="6">
        <f t="shared" si="205"/>
        <v>2</v>
      </c>
      <c r="BG205" s="6">
        <f t="shared" si="205"/>
        <v>2</v>
      </c>
      <c r="BH205" s="6">
        <f t="shared" si="205"/>
        <v>2</v>
      </c>
      <c r="BI205" s="6">
        <f t="shared" si="205"/>
        <v>2</v>
      </c>
      <c r="BJ205" s="6">
        <f t="shared" si="205"/>
        <v>2</v>
      </c>
      <c r="BK205" s="6">
        <f t="shared" si="205"/>
        <v>2</v>
      </c>
      <c r="BL205" s="6">
        <f t="shared" si="205"/>
        <v>2</v>
      </c>
      <c r="BM205" s="6">
        <f t="shared" si="205"/>
        <v>2</v>
      </c>
      <c r="BN205" s="6">
        <f t="shared" si="205"/>
        <v>2</v>
      </c>
      <c r="BO205" s="6">
        <f t="shared" si="205"/>
        <v>2</v>
      </c>
    </row>
    <row r="206" spans="18:69" x14ac:dyDescent="0.35">
      <c r="R206" s="6">
        <v>1</v>
      </c>
      <c r="S206" s="6">
        <v>2</v>
      </c>
      <c r="T206" s="6">
        <v>3</v>
      </c>
      <c r="U206" s="6">
        <v>4</v>
      </c>
      <c r="V206" s="6">
        <v>5</v>
      </c>
      <c r="W206" s="6">
        <v>6</v>
      </c>
      <c r="X206" s="6">
        <v>7</v>
      </c>
      <c r="Y206" s="6">
        <v>8</v>
      </c>
      <c r="Z206" s="6">
        <v>9</v>
      </c>
      <c r="AA206" s="6">
        <v>10</v>
      </c>
      <c r="AB206" s="6">
        <v>11</v>
      </c>
      <c r="AC206" s="6">
        <v>12</v>
      </c>
      <c r="AD206" s="6">
        <v>13</v>
      </c>
      <c r="AE206" s="6">
        <v>14</v>
      </c>
      <c r="AF206" s="6">
        <v>15</v>
      </c>
      <c r="AG206" s="6">
        <v>16</v>
      </c>
      <c r="AH206" s="6">
        <v>17</v>
      </c>
      <c r="AI206" s="6">
        <v>18</v>
      </c>
      <c r="AJ206" s="6">
        <v>19</v>
      </c>
      <c r="AK206" s="6">
        <v>20</v>
      </c>
      <c r="AL206" s="6">
        <v>21</v>
      </c>
      <c r="AM206" s="6">
        <v>22</v>
      </c>
      <c r="AN206" s="6">
        <v>23</v>
      </c>
      <c r="AO206" s="6">
        <v>24</v>
      </c>
      <c r="AP206" s="6">
        <v>25</v>
      </c>
      <c r="AQ206" s="6">
        <v>26</v>
      </c>
      <c r="AR206" s="6">
        <v>27</v>
      </c>
      <c r="AS206" s="6">
        <v>28</v>
      </c>
      <c r="AT206" s="6">
        <v>29</v>
      </c>
      <c r="AU206" s="6">
        <v>30</v>
      </c>
      <c r="AV206" s="6">
        <v>31</v>
      </c>
      <c r="AW206" s="6">
        <v>32</v>
      </c>
      <c r="AX206" s="6">
        <v>33</v>
      </c>
      <c r="AY206" s="6">
        <v>34</v>
      </c>
      <c r="AZ206" s="6">
        <v>35</v>
      </c>
      <c r="BA206" s="6">
        <v>36</v>
      </c>
      <c r="BB206" s="6">
        <v>37</v>
      </c>
      <c r="BC206" s="6">
        <v>38</v>
      </c>
      <c r="BD206" s="6">
        <v>39</v>
      </c>
      <c r="BE206" s="6">
        <v>40</v>
      </c>
      <c r="BF206" s="6">
        <v>41</v>
      </c>
      <c r="BG206" s="6">
        <v>42</v>
      </c>
      <c r="BH206" s="6">
        <v>43</v>
      </c>
      <c r="BI206" s="6">
        <v>44</v>
      </c>
      <c r="BJ206" s="6">
        <v>45</v>
      </c>
      <c r="BK206" s="6">
        <v>46</v>
      </c>
      <c r="BL206" s="6">
        <v>47</v>
      </c>
      <c r="BM206" s="6">
        <v>48</v>
      </c>
      <c r="BN206" s="6">
        <v>49</v>
      </c>
      <c r="BO206" s="6">
        <v>50</v>
      </c>
    </row>
    <row r="207" spans="18:69" x14ac:dyDescent="0.35">
      <c r="R207" s="6">
        <f t="shared" ref="R207:AW207" si="206">R205-R206</f>
        <v>1</v>
      </c>
      <c r="S207" s="6">
        <f t="shared" si="206"/>
        <v>0</v>
      </c>
      <c r="T207" s="6">
        <f t="shared" si="206"/>
        <v>-1</v>
      </c>
      <c r="U207" s="6">
        <f t="shared" si="206"/>
        <v>-2</v>
      </c>
      <c r="V207" s="6">
        <f t="shared" si="206"/>
        <v>-3</v>
      </c>
      <c r="W207" s="6">
        <f t="shared" si="206"/>
        <v>-4</v>
      </c>
      <c r="X207" s="6">
        <f t="shared" si="206"/>
        <v>-5</v>
      </c>
      <c r="Y207" s="6">
        <f t="shared" si="206"/>
        <v>-6</v>
      </c>
      <c r="Z207" s="6">
        <f t="shared" si="206"/>
        <v>-7</v>
      </c>
      <c r="AA207" s="6">
        <f t="shared" si="206"/>
        <v>-8</v>
      </c>
      <c r="AB207" s="6">
        <f t="shared" si="206"/>
        <v>-9</v>
      </c>
      <c r="AC207" s="6">
        <f t="shared" si="206"/>
        <v>-10</v>
      </c>
      <c r="AD207" s="6">
        <f t="shared" si="206"/>
        <v>-11</v>
      </c>
      <c r="AE207" s="6">
        <f t="shared" si="206"/>
        <v>-12</v>
      </c>
      <c r="AF207" s="6">
        <f t="shared" si="206"/>
        <v>-13</v>
      </c>
      <c r="AG207" s="6">
        <f t="shared" si="206"/>
        <v>-14</v>
      </c>
      <c r="AH207" s="6">
        <f t="shared" si="206"/>
        <v>-15</v>
      </c>
      <c r="AI207" s="6">
        <f t="shared" si="206"/>
        <v>-16</v>
      </c>
      <c r="AJ207" s="6">
        <f t="shared" si="206"/>
        <v>-17</v>
      </c>
      <c r="AK207" s="6">
        <f t="shared" si="206"/>
        <v>-18</v>
      </c>
      <c r="AL207" s="6">
        <f t="shared" si="206"/>
        <v>-19</v>
      </c>
      <c r="AM207" s="6">
        <f t="shared" si="206"/>
        <v>-20</v>
      </c>
      <c r="AN207" s="6">
        <f t="shared" si="206"/>
        <v>-21</v>
      </c>
      <c r="AO207" s="6">
        <f t="shared" si="206"/>
        <v>-22</v>
      </c>
      <c r="AP207" s="6">
        <f t="shared" si="206"/>
        <v>-23</v>
      </c>
      <c r="AQ207" s="6">
        <f t="shared" si="206"/>
        <v>-24</v>
      </c>
      <c r="AR207" s="6">
        <f t="shared" si="206"/>
        <v>-25</v>
      </c>
      <c r="AS207" s="6">
        <f t="shared" si="206"/>
        <v>-26</v>
      </c>
      <c r="AT207" s="6">
        <f t="shared" si="206"/>
        <v>-27</v>
      </c>
      <c r="AU207" s="6">
        <f t="shared" si="206"/>
        <v>-28</v>
      </c>
      <c r="AV207" s="6">
        <f t="shared" si="206"/>
        <v>-29</v>
      </c>
      <c r="AW207" s="6">
        <f t="shared" si="206"/>
        <v>-30</v>
      </c>
      <c r="AX207" s="6">
        <f t="shared" ref="AX207:BO207" si="207">AX205-AX206</f>
        <v>-31</v>
      </c>
      <c r="AY207" s="6">
        <f t="shared" si="207"/>
        <v>-32</v>
      </c>
      <c r="AZ207" s="6">
        <f t="shared" si="207"/>
        <v>-33</v>
      </c>
      <c r="BA207" s="6">
        <f t="shared" si="207"/>
        <v>-34</v>
      </c>
      <c r="BB207" s="6">
        <f t="shared" si="207"/>
        <v>-35</v>
      </c>
      <c r="BC207" s="6">
        <f t="shared" si="207"/>
        <v>-36</v>
      </c>
      <c r="BD207" s="6">
        <f t="shared" si="207"/>
        <v>-37</v>
      </c>
      <c r="BE207" s="6">
        <f t="shared" si="207"/>
        <v>-38</v>
      </c>
      <c r="BF207" s="6">
        <f t="shared" si="207"/>
        <v>-39</v>
      </c>
      <c r="BG207" s="6">
        <f t="shared" si="207"/>
        <v>-40</v>
      </c>
      <c r="BH207" s="6">
        <f t="shared" si="207"/>
        <v>-41</v>
      </c>
      <c r="BI207" s="6">
        <f t="shared" si="207"/>
        <v>-42</v>
      </c>
      <c r="BJ207" s="6">
        <f t="shared" si="207"/>
        <v>-43</v>
      </c>
      <c r="BK207" s="6">
        <f t="shared" si="207"/>
        <v>-44</v>
      </c>
      <c r="BL207" s="6">
        <f t="shared" si="207"/>
        <v>-45</v>
      </c>
      <c r="BM207" s="6">
        <f t="shared" si="207"/>
        <v>-46</v>
      </c>
      <c r="BN207" s="6">
        <f t="shared" si="207"/>
        <v>-47</v>
      </c>
      <c r="BO207" s="6">
        <f t="shared" si="207"/>
        <v>-48</v>
      </c>
      <c r="BQ207" s="6" t="s">
        <v>21</v>
      </c>
    </row>
    <row r="208" spans="18:69" x14ac:dyDescent="0.35">
      <c r="R208" s="6">
        <f>IF(R207&gt;=0,COUNT($R207)+BP204,"")</f>
        <v>87</v>
      </c>
      <c r="S208" s="6">
        <f>IF(S207&gt;=0,COUNT($R207:S207)+$BP204,"")</f>
        <v>88</v>
      </c>
      <c r="T208" s="6" t="str">
        <f>IF(T207&gt;=0,COUNT($R207:T207)+$BP204,"")</f>
        <v/>
      </c>
      <c r="U208" s="6" t="str">
        <f>IF(U207&gt;=0,COUNT($R207:U207)+$BP204,"")</f>
        <v/>
      </c>
      <c r="V208" s="6" t="str">
        <f>IF(V207&gt;=0,COUNT($R207:V207)+$BP204,"")</f>
        <v/>
      </c>
      <c r="W208" s="6" t="str">
        <f>IF(W207&gt;=0,COUNT($R207:W207)+$BP204,"")</f>
        <v/>
      </c>
      <c r="X208" s="6" t="str">
        <f>IF(X207&gt;=0,COUNT($R207:X207)+$BP204,"")</f>
        <v/>
      </c>
      <c r="Y208" s="6" t="str">
        <f>IF(Y207&gt;=0,COUNT($R207:Y207)+$BP204,"")</f>
        <v/>
      </c>
      <c r="Z208" s="6" t="str">
        <f>IF(Z207&gt;=0,COUNT($R207:Z207)+$BP204,"")</f>
        <v/>
      </c>
      <c r="AA208" s="6" t="str">
        <f>IF(AA207&gt;=0,COUNT($R207:AA207)+$BP204,"")</f>
        <v/>
      </c>
      <c r="AB208" s="6" t="str">
        <f>IF(AB207&gt;=0,COUNT($R207:AB207)+$BP204,"")</f>
        <v/>
      </c>
      <c r="AC208" s="6" t="str">
        <f>IF(AC207&gt;=0,COUNT($R207:AC207)+$BP204,"")</f>
        <v/>
      </c>
      <c r="AD208" s="6" t="str">
        <f>IF(AD207&gt;=0,COUNT($R207:AD207)+$BP204,"")</f>
        <v/>
      </c>
      <c r="AE208" s="6" t="str">
        <f>IF(AE207&gt;=0,COUNT($R207:AE207)+$BP204,"")</f>
        <v/>
      </c>
      <c r="AF208" s="6" t="str">
        <f>IF(AF207&gt;=0,COUNT($R207:AF207)+$BP204,"")</f>
        <v/>
      </c>
      <c r="AG208" s="6" t="str">
        <f>IF(AG207&gt;=0,COUNT($R207:AG207)+$BP204,"")</f>
        <v/>
      </c>
      <c r="AH208" s="6" t="str">
        <f>IF(AH207&gt;=0,COUNT($R207:AH207)+$BP204,"")</f>
        <v/>
      </c>
      <c r="AI208" s="6" t="str">
        <f>IF(AI207&gt;=0,COUNT($R207:AI207)+$BP204,"")</f>
        <v/>
      </c>
      <c r="AJ208" s="6" t="str">
        <f>IF(AJ207&gt;=0,COUNT($R207:AJ207)+$BP204,"")</f>
        <v/>
      </c>
      <c r="AK208" s="6" t="str">
        <f>IF(AK207&gt;=0,COUNT($R207:AK207)+$BP204,"")</f>
        <v/>
      </c>
      <c r="AL208" s="6" t="str">
        <f>IF(AL207&gt;=0,COUNT($R207:AL207)+$BP204,"")</f>
        <v/>
      </c>
      <c r="AM208" s="6" t="str">
        <f>IF(AM207&gt;=0,COUNT($R207:AM207)+$BP204,"")</f>
        <v/>
      </c>
      <c r="AN208" s="6" t="str">
        <f>IF(AN207&gt;=0,COUNT($R207:AN207)+$BP204,"")</f>
        <v/>
      </c>
      <c r="AO208" s="6" t="str">
        <f>IF(AO207&gt;=0,COUNT($R207:AO207)+$BP204,"")</f>
        <v/>
      </c>
      <c r="AP208" s="6" t="str">
        <f>IF(AP207&gt;=0,COUNT($R207:AP207)+$BP204,"")</f>
        <v/>
      </c>
      <c r="AQ208" s="6" t="str">
        <f>IF(AQ207&gt;=0,COUNT($R207:AQ207)+$BP204,"")</f>
        <v/>
      </c>
      <c r="AR208" s="6" t="str">
        <f>IF(AR207&gt;=0,COUNT($R207:AR207)+$BP204,"")</f>
        <v/>
      </c>
      <c r="AS208" s="6" t="str">
        <f>IF(AS207&gt;=0,COUNT($R207:AS207)+$BP204,"")</f>
        <v/>
      </c>
      <c r="AT208" s="6" t="str">
        <f>IF(AT207&gt;=0,COUNT($R207:AT207)+$BP204,"")</f>
        <v/>
      </c>
      <c r="AU208" s="6" t="str">
        <f>IF(AU207&gt;=0,COUNT($R207:AU207)+$BP204,"")</f>
        <v/>
      </c>
      <c r="AV208" s="6" t="str">
        <f>IF(AV207&gt;=0,COUNT($R207:AV207)+$BP204,"")</f>
        <v/>
      </c>
      <c r="AW208" s="6" t="str">
        <f>IF(AW207&gt;=0,COUNT($R207:AW207)+$BP204,"")</f>
        <v/>
      </c>
      <c r="AX208" s="6" t="str">
        <f>IF(AX207&gt;=0,COUNT($R207:AX207)+$BP204,"")</f>
        <v/>
      </c>
      <c r="AY208" s="6" t="str">
        <f>IF(AY207&gt;=0,COUNT($R207:AY207)+$BP204,"")</f>
        <v/>
      </c>
      <c r="AZ208" s="6" t="str">
        <f>IF(AZ207&gt;=0,COUNT($R207:AZ207)+$BP204,"")</f>
        <v/>
      </c>
      <c r="BA208" s="6" t="str">
        <f>IF(BA207&gt;=0,COUNT($R207:BA207)+$BP204,"")</f>
        <v/>
      </c>
      <c r="BB208" s="6" t="str">
        <f>IF(BB207&gt;=0,COUNT($R207:BB207)+$BP204,"")</f>
        <v/>
      </c>
      <c r="BC208" s="6" t="str">
        <f>IF(BC207&gt;=0,COUNT($R207:BC207)+$BP204,"")</f>
        <v/>
      </c>
      <c r="BD208" s="6" t="str">
        <f>IF(BD207&gt;=0,COUNT($R207:BD207)+$BP204,"")</f>
        <v/>
      </c>
      <c r="BE208" s="6" t="str">
        <f>IF(BE207&gt;=0,COUNT($R207:BE207)+$BP204,"")</f>
        <v/>
      </c>
      <c r="BF208" s="6" t="str">
        <f>IF(BF207&gt;=0,COUNT($R207:BF207)+$BP204,"")</f>
        <v/>
      </c>
      <c r="BG208" s="6" t="str">
        <f>IF(BG207&gt;=0,COUNT($R207:BG207)+$BP204,"")</f>
        <v/>
      </c>
      <c r="BH208" s="6" t="str">
        <f>IF(BH207&gt;=0,COUNT($R207:BH207)+$BP204,"")</f>
        <v/>
      </c>
      <c r="BI208" s="6" t="str">
        <f>IF(BI207&gt;=0,COUNT($R207:BI207)+$BP204,"")</f>
        <v/>
      </c>
      <c r="BJ208" s="6" t="str">
        <f>IF(BJ207&gt;=0,COUNT($R207:BJ207)+$BP204,"")</f>
        <v/>
      </c>
      <c r="BK208" s="6" t="str">
        <f>IF(BK207&gt;=0,COUNT($R207:BK207)+$BP204,"")</f>
        <v/>
      </c>
      <c r="BL208" s="6" t="str">
        <f>IF(BL207&gt;=0,COUNT($R207:BL207)+$BP204,"")</f>
        <v/>
      </c>
      <c r="BM208" s="6" t="str">
        <f>IF(BM207&gt;=0,COUNT($R207:BM207)+$BP204,"")</f>
        <v/>
      </c>
      <c r="BN208" s="6" t="str">
        <f>IF(BN207&gt;=0,COUNT($R207:BN207)+$BP204,"")</f>
        <v/>
      </c>
      <c r="BO208" s="6" t="str">
        <f>IF(BO207&gt;=0,COUNT($R207:BO207)+$BP204,"")</f>
        <v/>
      </c>
      <c r="BP208" s="6">
        <f>COUNT(R208:BO208)+BP204</f>
        <v>88</v>
      </c>
      <c r="BQ208" s="276" t="str">
        <f>R208&amp;BQ207&amp;S208&amp;BQ207&amp;T208&amp;BQ207&amp;U208&amp;BQ207&amp;V208&amp;BQ207&amp;W208&amp;BQ207&amp;X208&amp;BQ207&amp;Y208&amp;BQ207&amp;Z208&amp;BQ207&amp;AA208&amp;BQ207&amp;AB208&amp;BQ207&amp;AC208&amp;BQ207&amp;AD208&amp;BQ207&amp;AE208&amp;BQ207&amp;AF208&amp;BQ207&amp;AG208&amp;BQ207&amp;AH208&amp;BQ207&amp;AI208&amp;BQ207&amp;AJ208&amp;BQ207&amp;AK208&amp;BQ207&amp;AL208&amp;BQ207&amp;AM208&amp;BQ207&amp;AN208&amp;BQ207&amp;AO208&amp;BQ207&amp;AP208&amp;BQ207&amp;AQ208&amp;BQ207&amp;AR208&amp;BQ207&amp;AS208&amp;BQ207&amp;AT208&amp;BQ207&amp;AU208&amp;BQ207&amp;AV208&amp;BQ207&amp;AW208&amp;BQ207&amp;AX208&amp;BQ207&amp;AY208&amp;BQ207&amp;AZ208&amp;BQ207&amp;BA208&amp;BQ207&amp;BB208&amp;BQ207&amp;BC208&amp;BQ207&amp;BD208&amp;BQ207&amp;BE208&amp;BQ207&amp;BF208&amp;BQ207&amp;BG208&amp;BQ207&amp;BH208&amp;BQ207&amp;BI208&amp;BQ207&amp;BJ208&amp;BQ207&amp;BK208&amp;BQ207&amp;BL208&amp;BQ207&amp;BM208&amp;BQ207&amp;BN208&amp;BQ207&amp;BO208</f>
        <v xml:space="preserve">87  88                                                                                                </v>
      </c>
    </row>
    <row r="209" spans="18:69" x14ac:dyDescent="0.35">
      <c r="R209" s="275">
        <f>IF('Print-TOS'!AU16="W",'Encode Data'!G34,IF('Print-TOS'!AU16="X",'Encode Data'!F40,'Encode Data'!H34))</f>
        <v>2</v>
      </c>
      <c r="S209" s="6">
        <f t="shared" ref="S209:AX209" si="208">R209</f>
        <v>2</v>
      </c>
      <c r="T209" s="6">
        <f t="shared" si="208"/>
        <v>2</v>
      </c>
      <c r="U209" s="6">
        <f t="shared" si="208"/>
        <v>2</v>
      </c>
      <c r="V209" s="6">
        <f t="shared" si="208"/>
        <v>2</v>
      </c>
      <c r="W209" s="6">
        <f t="shared" si="208"/>
        <v>2</v>
      </c>
      <c r="X209" s="6">
        <f t="shared" si="208"/>
        <v>2</v>
      </c>
      <c r="Y209" s="6">
        <f t="shared" si="208"/>
        <v>2</v>
      </c>
      <c r="Z209" s="6">
        <f t="shared" si="208"/>
        <v>2</v>
      </c>
      <c r="AA209" s="6">
        <f t="shared" si="208"/>
        <v>2</v>
      </c>
      <c r="AB209" s="6">
        <f t="shared" si="208"/>
        <v>2</v>
      </c>
      <c r="AC209" s="6">
        <f t="shared" si="208"/>
        <v>2</v>
      </c>
      <c r="AD209" s="6">
        <f t="shared" si="208"/>
        <v>2</v>
      </c>
      <c r="AE209" s="6">
        <f t="shared" si="208"/>
        <v>2</v>
      </c>
      <c r="AF209" s="6">
        <f t="shared" si="208"/>
        <v>2</v>
      </c>
      <c r="AG209" s="6">
        <f t="shared" si="208"/>
        <v>2</v>
      </c>
      <c r="AH209" s="6">
        <f t="shared" si="208"/>
        <v>2</v>
      </c>
      <c r="AI209" s="6">
        <f t="shared" si="208"/>
        <v>2</v>
      </c>
      <c r="AJ209" s="6">
        <f t="shared" si="208"/>
        <v>2</v>
      </c>
      <c r="AK209" s="6">
        <f t="shared" si="208"/>
        <v>2</v>
      </c>
      <c r="AL209" s="6">
        <f t="shared" si="208"/>
        <v>2</v>
      </c>
      <c r="AM209" s="6">
        <f t="shared" si="208"/>
        <v>2</v>
      </c>
      <c r="AN209" s="6">
        <f t="shared" si="208"/>
        <v>2</v>
      </c>
      <c r="AO209" s="6">
        <f t="shared" si="208"/>
        <v>2</v>
      </c>
      <c r="AP209" s="6">
        <f t="shared" si="208"/>
        <v>2</v>
      </c>
      <c r="AQ209" s="6">
        <f t="shared" si="208"/>
        <v>2</v>
      </c>
      <c r="AR209" s="6">
        <f t="shared" si="208"/>
        <v>2</v>
      </c>
      <c r="AS209" s="6">
        <f t="shared" si="208"/>
        <v>2</v>
      </c>
      <c r="AT209" s="6">
        <f t="shared" si="208"/>
        <v>2</v>
      </c>
      <c r="AU209" s="6">
        <f t="shared" si="208"/>
        <v>2</v>
      </c>
      <c r="AV209" s="6">
        <f t="shared" si="208"/>
        <v>2</v>
      </c>
      <c r="AW209" s="6">
        <f t="shared" si="208"/>
        <v>2</v>
      </c>
      <c r="AX209" s="6">
        <f t="shared" si="208"/>
        <v>2</v>
      </c>
      <c r="AY209" s="6">
        <f t="shared" ref="AY209:BO209" si="209">AX209</f>
        <v>2</v>
      </c>
      <c r="AZ209" s="6">
        <f t="shared" si="209"/>
        <v>2</v>
      </c>
      <c r="BA209" s="6">
        <f t="shared" si="209"/>
        <v>2</v>
      </c>
      <c r="BB209" s="6">
        <f t="shared" si="209"/>
        <v>2</v>
      </c>
      <c r="BC209" s="6">
        <f t="shared" si="209"/>
        <v>2</v>
      </c>
      <c r="BD209" s="6">
        <f t="shared" si="209"/>
        <v>2</v>
      </c>
      <c r="BE209" s="6">
        <f t="shared" si="209"/>
        <v>2</v>
      </c>
      <c r="BF209" s="6">
        <f t="shared" si="209"/>
        <v>2</v>
      </c>
      <c r="BG209" s="6">
        <f t="shared" si="209"/>
        <v>2</v>
      </c>
      <c r="BH209" s="6">
        <f t="shared" si="209"/>
        <v>2</v>
      </c>
      <c r="BI209" s="6">
        <f t="shared" si="209"/>
        <v>2</v>
      </c>
      <c r="BJ209" s="6">
        <f t="shared" si="209"/>
        <v>2</v>
      </c>
      <c r="BK209" s="6">
        <f t="shared" si="209"/>
        <v>2</v>
      </c>
      <c r="BL209" s="6">
        <f t="shared" si="209"/>
        <v>2</v>
      </c>
      <c r="BM209" s="6">
        <f t="shared" si="209"/>
        <v>2</v>
      </c>
      <c r="BN209" s="6">
        <f t="shared" si="209"/>
        <v>2</v>
      </c>
      <c r="BO209" s="6">
        <f t="shared" si="209"/>
        <v>2</v>
      </c>
    </row>
    <row r="210" spans="18:69" x14ac:dyDescent="0.35">
      <c r="R210" s="6">
        <v>1</v>
      </c>
      <c r="S210" s="6">
        <v>2</v>
      </c>
      <c r="T210" s="6">
        <v>3</v>
      </c>
      <c r="U210" s="6">
        <v>4</v>
      </c>
      <c r="V210" s="6">
        <v>5</v>
      </c>
      <c r="W210" s="6">
        <v>6</v>
      </c>
      <c r="X210" s="6">
        <v>7</v>
      </c>
      <c r="Y210" s="6">
        <v>8</v>
      </c>
      <c r="Z210" s="6">
        <v>9</v>
      </c>
      <c r="AA210" s="6">
        <v>10</v>
      </c>
      <c r="AB210" s="6">
        <v>11</v>
      </c>
      <c r="AC210" s="6">
        <v>12</v>
      </c>
      <c r="AD210" s="6">
        <v>13</v>
      </c>
      <c r="AE210" s="6">
        <v>14</v>
      </c>
      <c r="AF210" s="6">
        <v>15</v>
      </c>
      <c r="AG210" s="6">
        <v>16</v>
      </c>
      <c r="AH210" s="6">
        <v>17</v>
      </c>
      <c r="AI210" s="6">
        <v>18</v>
      </c>
      <c r="AJ210" s="6">
        <v>19</v>
      </c>
      <c r="AK210" s="6">
        <v>20</v>
      </c>
      <c r="AL210" s="6">
        <v>21</v>
      </c>
      <c r="AM210" s="6">
        <v>22</v>
      </c>
      <c r="AN210" s="6">
        <v>23</v>
      </c>
      <c r="AO210" s="6">
        <v>24</v>
      </c>
      <c r="AP210" s="6">
        <v>25</v>
      </c>
      <c r="AQ210" s="6">
        <v>26</v>
      </c>
      <c r="AR210" s="6">
        <v>27</v>
      </c>
      <c r="AS210" s="6">
        <v>28</v>
      </c>
      <c r="AT210" s="6">
        <v>29</v>
      </c>
      <c r="AU210" s="6">
        <v>30</v>
      </c>
      <c r="AV210" s="6">
        <v>31</v>
      </c>
      <c r="AW210" s="6">
        <v>32</v>
      </c>
      <c r="AX210" s="6">
        <v>33</v>
      </c>
      <c r="AY210" s="6">
        <v>34</v>
      </c>
      <c r="AZ210" s="6">
        <v>35</v>
      </c>
      <c r="BA210" s="6">
        <v>36</v>
      </c>
      <c r="BB210" s="6">
        <v>37</v>
      </c>
      <c r="BC210" s="6">
        <v>38</v>
      </c>
      <c r="BD210" s="6">
        <v>39</v>
      </c>
      <c r="BE210" s="6">
        <v>40</v>
      </c>
      <c r="BF210" s="6">
        <v>41</v>
      </c>
      <c r="BG210" s="6">
        <v>42</v>
      </c>
      <c r="BH210" s="6">
        <v>43</v>
      </c>
      <c r="BI210" s="6">
        <v>44</v>
      </c>
      <c r="BJ210" s="6">
        <v>45</v>
      </c>
      <c r="BK210" s="6">
        <v>46</v>
      </c>
      <c r="BL210" s="6">
        <v>47</v>
      </c>
      <c r="BM210" s="6">
        <v>48</v>
      </c>
      <c r="BN210" s="6">
        <v>49</v>
      </c>
      <c r="BO210" s="6">
        <v>50</v>
      </c>
    </row>
    <row r="211" spans="18:69" x14ac:dyDescent="0.35">
      <c r="R211" s="6">
        <f t="shared" ref="R211:AW211" si="210">R209-R210</f>
        <v>1</v>
      </c>
      <c r="S211" s="6">
        <f t="shared" si="210"/>
        <v>0</v>
      </c>
      <c r="T211" s="6">
        <f t="shared" si="210"/>
        <v>-1</v>
      </c>
      <c r="U211" s="6">
        <f t="shared" si="210"/>
        <v>-2</v>
      </c>
      <c r="V211" s="6">
        <f t="shared" si="210"/>
        <v>-3</v>
      </c>
      <c r="W211" s="6">
        <f t="shared" si="210"/>
        <v>-4</v>
      </c>
      <c r="X211" s="6">
        <f t="shared" si="210"/>
        <v>-5</v>
      </c>
      <c r="Y211" s="6">
        <f t="shared" si="210"/>
        <v>-6</v>
      </c>
      <c r="Z211" s="6">
        <f t="shared" si="210"/>
        <v>-7</v>
      </c>
      <c r="AA211" s="6">
        <f t="shared" si="210"/>
        <v>-8</v>
      </c>
      <c r="AB211" s="6">
        <f t="shared" si="210"/>
        <v>-9</v>
      </c>
      <c r="AC211" s="6">
        <f t="shared" si="210"/>
        <v>-10</v>
      </c>
      <c r="AD211" s="6">
        <f t="shared" si="210"/>
        <v>-11</v>
      </c>
      <c r="AE211" s="6">
        <f t="shared" si="210"/>
        <v>-12</v>
      </c>
      <c r="AF211" s="6">
        <f t="shared" si="210"/>
        <v>-13</v>
      </c>
      <c r="AG211" s="6">
        <f t="shared" si="210"/>
        <v>-14</v>
      </c>
      <c r="AH211" s="6">
        <f t="shared" si="210"/>
        <v>-15</v>
      </c>
      <c r="AI211" s="6">
        <f t="shared" si="210"/>
        <v>-16</v>
      </c>
      <c r="AJ211" s="6">
        <f t="shared" si="210"/>
        <v>-17</v>
      </c>
      <c r="AK211" s="6">
        <f t="shared" si="210"/>
        <v>-18</v>
      </c>
      <c r="AL211" s="6">
        <f t="shared" si="210"/>
        <v>-19</v>
      </c>
      <c r="AM211" s="6">
        <f t="shared" si="210"/>
        <v>-20</v>
      </c>
      <c r="AN211" s="6">
        <f t="shared" si="210"/>
        <v>-21</v>
      </c>
      <c r="AO211" s="6">
        <f t="shared" si="210"/>
        <v>-22</v>
      </c>
      <c r="AP211" s="6">
        <f t="shared" si="210"/>
        <v>-23</v>
      </c>
      <c r="AQ211" s="6">
        <f t="shared" si="210"/>
        <v>-24</v>
      </c>
      <c r="AR211" s="6">
        <f t="shared" si="210"/>
        <v>-25</v>
      </c>
      <c r="AS211" s="6">
        <f t="shared" si="210"/>
        <v>-26</v>
      </c>
      <c r="AT211" s="6">
        <f t="shared" si="210"/>
        <v>-27</v>
      </c>
      <c r="AU211" s="6">
        <f t="shared" si="210"/>
        <v>-28</v>
      </c>
      <c r="AV211" s="6">
        <f t="shared" si="210"/>
        <v>-29</v>
      </c>
      <c r="AW211" s="6">
        <f t="shared" si="210"/>
        <v>-30</v>
      </c>
      <c r="AX211" s="6">
        <f t="shared" ref="AX211:BO211" si="211">AX209-AX210</f>
        <v>-31</v>
      </c>
      <c r="AY211" s="6">
        <f t="shared" si="211"/>
        <v>-32</v>
      </c>
      <c r="AZ211" s="6">
        <f t="shared" si="211"/>
        <v>-33</v>
      </c>
      <c r="BA211" s="6">
        <f t="shared" si="211"/>
        <v>-34</v>
      </c>
      <c r="BB211" s="6">
        <f t="shared" si="211"/>
        <v>-35</v>
      </c>
      <c r="BC211" s="6">
        <f t="shared" si="211"/>
        <v>-36</v>
      </c>
      <c r="BD211" s="6">
        <f t="shared" si="211"/>
        <v>-37</v>
      </c>
      <c r="BE211" s="6">
        <f t="shared" si="211"/>
        <v>-38</v>
      </c>
      <c r="BF211" s="6">
        <f t="shared" si="211"/>
        <v>-39</v>
      </c>
      <c r="BG211" s="6">
        <f t="shared" si="211"/>
        <v>-40</v>
      </c>
      <c r="BH211" s="6">
        <f t="shared" si="211"/>
        <v>-41</v>
      </c>
      <c r="BI211" s="6">
        <f t="shared" si="211"/>
        <v>-42</v>
      </c>
      <c r="BJ211" s="6">
        <f t="shared" si="211"/>
        <v>-43</v>
      </c>
      <c r="BK211" s="6">
        <f t="shared" si="211"/>
        <v>-44</v>
      </c>
      <c r="BL211" s="6">
        <f t="shared" si="211"/>
        <v>-45</v>
      </c>
      <c r="BM211" s="6">
        <f t="shared" si="211"/>
        <v>-46</v>
      </c>
      <c r="BN211" s="6">
        <f t="shared" si="211"/>
        <v>-47</v>
      </c>
      <c r="BO211" s="6">
        <f t="shared" si="211"/>
        <v>-48</v>
      </c>
      <c r="BQ211" s="6" t="s">
        <v>21</v>
      </c>
    </row>
    <row r="212" spans="18:69" x14ac:dyDescent="0.35">
      <c r="R212" s="6">
        <f>IF(R211&gt;=0,COUNT($R211)+BP208,"")</f>
        <v>89</v>
      </c>
      <c r="S212" s="6">
        <f>IF(S211&gt;=0,COUNT($R211:S211)+$BP208,"")</f>
        <v>90</v>
      </c>
      <c r="T212" s="6" t="str">
        <f>IF(T211&gt;=0,COUNT($R211:T211)+$BP208,"")</f>
        <v/>
      </c>
      <c r="U212" s="6" t="str">
        <f>IF(U211&gt;=0,COUNT($R211:U211)+$BP208,"")</f>
        <v/>
      </c>
      <c r="V212" s="6" t="str">
        <f>IF(V211&gt;=0,COUNT($R211:V211)+$BP208,"")</f>
        <v/>
      </c>
      <c r="W212" s="6" t="str">
        <f>IF(W211&gt;=0,COUNT($R211:W211)+$BP208,"")</f>
        <v/>
      </c>
      <c r="X212" s="6" t="str">
        <f>IF(X211&gt;=0,COUNT($R211:X211)+$BP208,"")</f>
        <v/>
      </c>
      <c r="Y212" s="6" t="str">
        <f>IF(Y211&gt;=0,COUNT($R211:Y211)+$BP208,"")</f>
        <v/>
      </c>
      <c r="Z212" s="6" t="str">
        <f>IF(Z211&gt;=0,COUNT($R211:Z211)+$BP208,"")</f>
        <v/>
      </c>
      <c r="AA212" s="6" t="str">
        <f>IF(AA211&gt;=0,COUNT($R211:AA211)+$BP208,"")</f>
        <v/>
      </c>
      <c r="AB212" s="6" t="str">
        <f>IF(AB211&gt;=0,COUNT($R211:AB211)+$BP208,"")</f>
        <v/>
      </c>
      <c r="AC212" s="6" t="str">
        <f>IF(AC211&gt;=0,COUNT($R211:AC211)+$BP208,"")</f>
        <v/>
      </c>
      <c r="AD212" s="6" t="str">
        <f>IF(AD211&gt;=0,COUNT($R211:AD211)+$BP208,"")</f>
        <v/>
      </c>
      <c r="AE212" s="6" t="str">
        <f>IF(AE211&gt;=0,COUNT($R211:AE211)+$BP208,"")</f>
        <v/>
      </c>
      <c r="AF212" s="6" t="str">
        <f>IF(AF211&gt;=0,COUNT($R211:AF211)+$BP208,"")</f>
        <v/>
      </c>
      <c r="AG212" s="6" t="str">
        <f>IF(AG211&gt;=0,COUNT($R211:AG211)+$BP208,"")</f>
        <v/>
      </c>
      <c r="AH212" s="6" t="str">
        <f>IF(AH211&gt;=0,COUNT($R211:AH211)+$BP208,"")</f>
        <v/>
      </c>
      <c r="AI212" s="6" t="str">
        <f>IF(AI211&gt;=0,COUNT($R211:AI211)+$BP208,"")</f>
        <v/>
      </c>
      <c r="AJ212" s="6" t="str">
        <f>IF(AJ211&gt;=0,COUNT($R211:AJ211)+$BP208,"")</f>
        <v/>
      </c>
      <c r="AK212" s="6" t="str">
        <f>IF(AK211&gt;=0,COUNT($R211:AK211)+$BP208,"")</f>
        <v/>
      </c>
      <c r="AL212" s="6" t="str">
        <f>IF(AL211&gt;=0,COUNT($R211:AL211)+$BP208,"")</f>
        <v/>
      </c>
      <c r="AM212" s="6" t="str">
        <f>IF(AM211&gt;=0,COUNT($R211:AM211)+$BP208,"")</f>
        <v/>
      </c>
      <c r="AN212" s="6" t="str">
        <f>IF(AN211&gt;=0,COUNT($R211:AN211)+$BP208,"")</f>
        <v/>
      </c>
      <c r="AO212" s="6" t="str">
        <f>IF(AO211&gt;=0,COUNT($R211:AO211)+$BP208,"")</f>
        <v/>
      </c>
      <c r="AP212" s="6" t="str">
        <f>IF(AP211&gt;=0,COUNT($R211:AP211)+$BP208,"")</f>
        <v/>
      </c>
      <c r="AQ212" s="6" t="str">
        <f>IF(AQ211&gt;=0,COUNT($R211:AQ211)+$BP208,"")</f>
        <v/>
      </c>
      <c r="AR212" s="6" t="str">
        <f>IF(AR211&gt;=0,COUNT($R211:AR211)+$BP208,"")</f>
        <v/>
      </c>
      <c r="AS212" s="6" t="str">
        <f>IF(AS211&gt;=0,COUNT($R211:AS211)+$BP208,"")</f>
        <v/>
      </c>
      <c r="AT212" s="6" t="str">
        <f>IF(AT211&gt;=0,COUNT($R211:AT211)+$BP208,"")</f>
        <v/>
      </c>
      <c r="AU212" s="6" t="str">
        <f>IF(AU211&gt;=0,COUNT($R211:AU211)+$BP208,"")</f>
        <v/>
      </c>
      <c r="AV212" s="6" t="str">
        <f>IF(AV211&gt;=0,COUNT($R211:AV211)+$BP208,"")</f>
        <v/>
      </c>
      <c r="AW212" s="6" t="str">
        <f>IF(AW211&gt;=0,COUNT($R211:AW211)+$BP208,"")</f>
        <v/>
      </c>
      <c r="AX212" s="6" t="str">
        <f>IF(AX211&gt;=0,COUNT($R211:AX211)+$BP208,"")</f>
        <v/>
      </c>
      <c r="AY212" s="6" t="str">
        <f>IF(AY211&gt;=0,COUNT($R211:AY211)+$BP208,"")</f>
        <v/>
      </c>
      <c r="AZ212" s="6" t="str">
        <f>IF(AZ211&gt;=0,COUNT($R211:AZ211)+$BP208,"")</f>
        <v/>
      </c>
      <c r="BA212" s="6" t="str">
        <f>IF(BA211&gt;=0,COUNT($R211:BA211)+$BP208,"")</f>
        <v/>
      </c>
      <c r="BB212" s="6" t="str">
        <f>IF(BB211&gt;=0,COUNT($R211:BB211)+$BP208,"")</f>
        <v/>
      </c>
      <c r="BC212" s="6" t="str">
        <f>IF(BC211&gt;=0,COUNT($R211:BC211)+$BP208,"")</f>
        <v/>
      </c>
      <c r="BD212" s="6" t="str">
        <f>IF(BD211&gt;=0,COUNT($R211:BD211)+$BP208,"")</f>
        <v/>
      </c>
      <c r="BE212" s="6" t="str">
        <f>IF(BE211&gt;=0,COUNT($R211:BE211)+$BP208,"")</f>
        <v/>
      </c>
      <c r="BF212" s="6" t="str">
        <f>IF(BF211&gt;=0,COUNT($R211:BF211)+$BP208,"")</f>
        <v/>
      </c>
      <c r="BG212" s="6" t="str">
        <f>IF(BG211&gt;=0,COUNT($R211:BG211)+$BP208,"")</f>
        <v/>
      </c>
      <c r="BH212" s="6" t="str">
        <f>IF(BH211&gt;=0,COUNT($R211:BH211)+$BP208,"")</f>
        <v/>
      </c>
      <c r="BI212" s="6" t="str">
        <f>IF(BI211&gt;=0,COUNT($R211:BI211)+$BP208,"")</f>
        <v/>
      </c>
      <c r="BJ212" s="6" t="str">
        <f>IF(BJ211&gt;=0,COUNT($R211:BJ211)+$BP208,"")</f>
        <v/>
      </c>
      <c r="BK212" s="6" t="str">
        <f>IF(BK211&gt;=0,COUNT($R211:BK211)+$BP208,"")</f>
        <v/>
      </c>
      <c r="BL212" s="6" t="str">
        <f>IF(BL211&gt;=0,COUNT($R211:BL211)+$BP208,"")</f>
        <v/>
      </c>
      <c r="BM212" s="6" t="str">
        <f>IF(BM211&gt;=0,COUNT($R211:BM211)+$BP208,"")</f>
        <v/>
      </c>
      <c r="BN212" s="6" t="str">
        <f>IF(BN211&gt;=0,COUNT($R211:BN211)+$BP208,"")</f>
        <v/>
      </c>
      <c r="BO212" s="6" t="str">
        <f>IF(BO211&gt;=0,COUNT($R211:BO211)+$BP208,"")</f>
        <v/>
      </c>
      <c r="BP212" s="6">
        <f>COUNT(R212:BO212)+BP208</f>
        <v>90</v>
      </c>
      <c r="BQ212" s="276" t="str">
        <f>R212&amp;BQ211&amp;S212&amp;BQ211&amp;T212&amp;BQ211&amp;U212&amp;BQ211&amp;V212&amp;BQ211&amp;W212&amp;BQ211&amp;X212&amp;BQ211&amp;Y212&amp;BQ211&amp;Z212&amp;BQ211&amp;AA212&amp;BQ211&amp;AB212&amp;BQ211&amp;AC212&amp;BQ211&amp;AD212&amp;BQ211&amp;AE212&amp;BQ211&amp;AF212&amp;BQ211&amp;AG212&amp;BQ211&amp;AH212&amp;BQ211&amp;AI212&amp;BQ211&amp;AJ212&amp;BQ211&amp;AK212&amp;BQ211&amp;AL212&amp;BQ211&amp;AM212&amp;BQ211&amp;AN212&amp;BQ211&amp;AO212&amp;BQ211&amp;AP212&amp;BQ211&amp;AQ212&amp;BQ211&amp;AR212&amp;BQ211&amp;AS212&amp;BQ211&amp;AT212&amp;BQ211&amp;AU212&amp;BQ211&amp;AV212&amp;BQ211&amp;AW212&amp;BQ211&amp;AX212&amp;BQ211&amp;AY212&amp;BQ211&amp;AZ212&amp;BQ211&amp;BA212&amp;BQ211&amp;BB212&amp;BQ211&amp;BC212&amp;BQ211&amp;BD212&amp;BQ211&amp;BE212&amp;BQ211&amp;BF212&amp;BQ211&amp;BG212&amp;BQ211&amp;BH212&amp;BQ211&amp;BI212&amp;BQ211&amp;BJ212&amp;BQ211&amp;BK212&amp;BQ211&amp;BL212&amp;BQ211&amp;BM212&amp;BQ211&amp;BN212&amp;BQ211&amp;BO212</f>
        <v xml:space="preserve">89  90                                                                                                </v>
      </c>
    </row>
    <row r="213" spans="18:69" x14ac:dyDescent="0.35">
      <c r="R213" s="275">
        <f>IF('Print-TOS'!AU16="W",'Encode Data'!H34,IF('Print-TOS'!AU16="X",'Encode Data'!G40,'Encode Data'!I34))</f>
        <v>3</v>
      </c>
      <c r="S213" s="6">
        <f t="shared" ref="S213:AX213" si="212">R213</f>
        <v>3</v>
      </c>
      <c r="T213" s="6">
        <f t="shared" si="212"/>
        <v>3</v>
      </c>
      <c r="U213" s="6">
        <f t="shared" si="212"/>
        <v>3</v>
      </c>
      <c r="V213" s="6">
        <f t="shared" si="212"/>
        <v>3</v>
      </c>
      <c r="W213" s="6">
        <f t="shared" si="212"/>
        <v>3</v>
      </c>
      <c r="X213" s="6">
        <f t="shared" si="212"/>
        <v>3</v>
      </c>
      <c r="Y213" s="6">
        <f t="shared" si="212"/>
        <v>3</v>
      </c>
      <c r="Z213" s="6">
        <f t="shared" si="212"/>
        <v>3</v>
      </c>
      <c r="AA213" s="6">
        <f t="shared" si="212"/>
        <v>3</v>
      </c>
      <c r="AB213" s="6">
        <f t="shared" si="212"/>
        <v>3</v>
      </c>
      <c r="AC213" s="6">
        <f t="shared" si="212"/>
        <v>3</v>
      </c>
      <c r="AD213" s="6">
        <f t="shared" si="212"/>
        <v>3</v>
      </c>
      <c r="AE213" s="6">
        <f t="shared" si="212"/>
        <v>3</v>
      </c>
      <c r="AF213" s="6">
        <f t="shared" si="212"/>
        <v>3</v>
      </c>
      <c r="AG213" s="6">
        <f t="shared" si="212"/>
        <v>3</v>
      </c>
      <c r="AH213" s="6">
        <f t="shared" si="212"/>
        <v>3</v>
      </c>
      <c r="AI213" s="6">
        <f t="shared" si="212"/>
        <v>3</v>
      </c>
      <c r="AJ213" s="6">
        <f t="shared" si="212"/>
        <v>3</v>
      </c>
      <c r="AK213" s="6">
        <f t="shared" si="212"/>
        <v>3</v>
      </c>
      <c r="AL213" s="6">
        <f t="shared" si="212"/>
        <v>3</v>
      </c>
      <c r="AM213" s="6">
        <f t="shared" si="212"/>
        <v>3</v>
      </c>
      <c r="AN213" s="6">
        <f t="shared" si="212"/>
        <v>3</v>
      </c>
      <c r="AO213" s="6">
        <f t="shared" si="212"/>
        <v>3</v>
      </c>
      <c r="AP213" s="6">
        <f t="shared" si="212"/>
        <v>3</v>
      </c>
      <c r="AQ213" s="6">
        <f t="shared" si="212"/>
        <v>3</v>
      </c>
      <c r="AR213" s="6">
        <f t="shared" si="212"/>
        <v>3</v>
      </c>
      <c r="AS213" s="6">
        <f t="shared" si="212"/>
        <v>3</v>
      </c>
      <c r="AT213" s="6">
        <f t="shared" si="212"/>
        <v>3</v>
      </c>
      <c r="AU213" s="6">
        <f t="shared" si="212"/>
        <v>3</v>
      </c>
      <c r="AV213" s="6">
        <f t="shared" si="212"/>
        <v>3</v>
      </c>
      <c r="AW213" s="6">
        <f t="shared" si="212"/>
        <v>3</v>
      </c>
      <c r="AX213" s="6">
        <f t="shared" si="212"/>
        <v>3</v>
      </c>
      <c r="AY213" s="6">
        <f t="shared" ref="AY213:BO213" si="213">AX213</f>
        <v>3</v>
      </c>
      <c r="AZ213" s="6">
        <f t="shared" si="213"/>
        <v>3</v>
      </c>
      <c r="BA213" s="6">
        <f t="shared" si="213"/>
        <v>3</v>
      </c>
      <c r="BB213" s="6">
        <f t="shared" si="213"/>
        <v>3</v>
      </c>
      <c r="BC213" s="6">
        <f t="shared" si="213"/>
        <v>3</v>
      </c>
      <c r="BD213" s="6">
        <f t="shared" si="213"/>
        <v>3</v>
      </c>
      <c r="BE213" s="6">
        <f t="shared" si="213"/>
        <v>3</v>
      </c>
      <c r="BF213" s="6">
        <f t="shared" si="213"/>
        <v>3</v>
      </c>
      <c r="BG213" s="6">
        <f t="shared" si="213"/>
        <v>3</v>
      </c>
      <c r="BH213" s="6">
        <f t="shared" si="213"/>
        <v>3</v>
      </c>
      <c r="BI213" s="6">
        <f t="shared" si="213"/>
        <v>3</v>
      </c>
      <c r="BJ213" s="6">
        <f t="shared" si="213"/>
        <v>3</v>
      </c>
      <c r="BK213" s="6">
        <f t="shared" si="213"/>
        <v>3</v>
      </c>
      <c r="BL213" s="6">
        <f t="shared" si="213"/>
        <v>3</v>
      </c>
      <c r="BM213" s="6">
        <f t="shared" si="213"/>
        <v>3</v>
      </c>
      <c r="BN213" s="6">
        <f t="shared" si="213"/>
        <v>3</v>
      </c>
      <c r="BO213" s="6">
        <f t="shared" si="213"/>
        <v>3</v>
      </c>
    </row>
    <row r="214" spans="18:69" x14ac:dyDescent="0.35">
      <c r="R214" s="6">
        <v>1</v>
      </c>
      <c r="S214" s="6">
        <v>2</v>
      </c>
      <c r="T214" s="6">
        <v>3</v>
      </c>
      <c r="U214" s="6">
        <v>4</v>
      </c>
      <c r="V214" s="6">
        <v>5</v>
      </c>
      <c r="W214" s="6">
        <v>6</v>
      </c>
      <c r="X214" s="6">
        <v>7</v>
      </c>
      <c r="Y214" s="6">
        <v>8</v>
      </c>
      <c r="Z214" s="6">
        <v>9</v>
      </c>
      <c r="AA214" s="6">
        <v>10</v>
      </c>
      <c r="AB214" s="6">
        <v>11</v>
      </c>
      <c r="AC214" s="6">
        <v>12</v>
      </c>
      <c r="AD214" s="6">
        <v>13</v>
      </c>
      <c r="AE214" s="6">
        <v>14</v>
      </c>
      <c r="AF214" s="6">
        <v>15</v>
      </c>
      <c r="AG214" s="6">
        <v>16</v>
      </c>
      <c r="AH214" s="6">
        <v>17</v>
      </c>
      <c r="AI214" s="6">
        <v>18</v>
      </c>
      <c r="AJ214" s="6">
        <v>19</v>
      </c>
      <c r="AK214" s="6">
        <v>20</v>
      </c>
      <c r="AL214" s="6">
        <v>21</v>
      </c>
      <c r="AM214" s="6">
        <v>22</v>
      </c>
      <c r="AN214" s="6">
        <v>23</v>
      </c>
      <c r="AO214" s="6">
        <v>24</v>
      </c>
      <c r="AP214" s="6">
        <v>25</v>
      </c>
      <c r="AQ214" s="6">
        <v>26</v>
      </c>
      <c r="AR214" s="6">
        <v>27</v>
      </c>
      <c r="AS214" s="6">
        <v>28</v>
      </c>
      <c r="AT214" s="6">
        <v>29</v>
      </c>
      <c r="AU214" s="6">
        <v>30</v>
      </c>
      <c r="AV214" s="6">
        <v>31</v>
      </c>
      <c r="AW214" s="6">
        <v>32</v>
      </c>
      <c r="AX214" s="6">
        <v>33</v>
      </c>
      <c r="AY214" s="6">
        <v>34</v>
      </c>
      <c r="AZ214" s="6">
        <v>35</v>
      </c>
      <c r="BA214" s="6">
        <v>36</v>
      </c>
      <c r="BB214" s="6">
        <v>37</v>
      </c>
      <c r="BC214" s="6">
        <v>38</v>
      </c>
      <c r="BD214" s="6">
        <v>39</v>
      </c>
      <c r="BE214" s="6">
        <v>40</v>
      </c>
      <c r="BF214" s="6">
        <v>41</v>
      </c>
      <c r="BG214" s="6">
        <v>42</v>
      </c>
      <c r="BH214" s="6">
        <v>43</v>
      </c>
      <c r="BI214" s="6">
        <v>44</v>
      </c>
      <c r="BJ214" s="6">
        <v>45</v>
      </c>
      <c r="BK214" s="6">
        <v>46</v>
      </c>
      <c r="BL214" s="6">
        <v>47</v>
      </c>
      <c r="BM214" s="6">
        <v>48</v>
      </c>
      <c r="BN214" s="6">
        <v>49</v>
      </c>
      <c r="BO214" s="6">
        <v>50</v>
      </c>
    </row>
    <row r="215" spans="18:69" x14ac:dyDescent="0.35">
      <c r="R215" s="6">
        <f t="shared" ref="R215:AW215" si="214">R213-R214</f>
        <v>2</v>
      </c>
      <c r="S215" s="6">
        <f t="shared" si="214"/>
        <v>1</v>
      </c>
      <c r="T215" s="6">
        <f t="shared" si="214"/>
        <v>0</v>
      </c>
      <c r="U215" s="6">
        <f t="shared" si="214"/>
        <v>-1</v>
      </c>
      <c r="V215" s="6">
        <f t="shared" si="214"/>
        <v>-2</v>
      </c>
      <c r="W215" s="6">
        <f t="shared" si="214"/>
        <v>-3</v>
      </c>
      <c r="X215" s="6">
        <f t="shared" si="214"/>
        <v>-4</v>
      </c>
      <c r="Y215" s="6">
        <f t="shared" si="214"/>
        <v>-5</v>
      </c>
      <c r="Z215" s="6">
        <f t="shared" si="214"/>
        <v>-6</v>
      </c>
      <c r="AA215" s="6">
        <f t="shared" si="214"/>
        <v>-7</v>
      </c>
      <c r="AB215" s="6">
        <f t="shared" si="214"/>
        <v>-8</v>
      </c>
      <c r="AC215" s="6">
        <f t="shared" si="214"/>
        <v>-9</v>
      </c>
      <c r="AD215" s="6">
        <f t="shared" si="214"/>
        <v>-10</v>
      </c>
      <c r="AE215" s="6">
        <f t="shared" si="214"/>
        <v>-11</v>
      </c>
      <c r="AF215" s="6">
        <f t="shared" si="214"/>
        <v>-12</v>
      </c>
      <c r="AG215" s="6">
        <f t="shared" si="214"/>
        <v>-13</v>
      </c>
      <c r="AH215" s="6">
        <f t="shared" si="214"/>
        <v>-14</v>
      </c>
      <c r="AI215" s="6">
        <f t="shared" si="214"/>
        <v>-15</v>
      </c>
      <c r="AJ215" s="6">
        <f t="shared" si="214"/>
        <v>-16</v>
      </c>
      <c r="AK215" s="6">
        <f t="shared" si="214"/>
        <v>-17</v>
      </c>
      <c r="AL215" s="6">
        <f t="shared" si="214"/>
        <v>-18</v>
      </c>
      <c r="AM215" s="6">
        <f t="shared" si="214"/>
        <v>-19</v>
      </c>
      <c r="AN215" s="6">
        <f t="shared" si="214"/>
        <v>-20</v>
      </c>
      <c r="AO215" s="6">
        <f t="shared" si="214"/>
        <v>-21</v>
      </c>
      <c r="AP215" s="6">
        <f t="shared" si="214"/>
        <v>-22</v>
      </c>
      <c r="AQ215" s="6">
        <f t="shared" si="214"/>
        <v>-23</v>
      </c>
      <c r="AR215" s="6">
        <f t="shared" si="214"/>
        <v>-24</v>
      </c>
      <c r="AS215" s="6">
        <f t="shared" si="214"/>
        <v>-25</v>
      </c>
      <c r="AT215" s="6">
        <f t="shared" si="214"/>
        <v>-26</v>
      </c>
      <c r="AU215" s="6">
        <f t="shared" si="214"/>
        <v>-27</v>
      </c>
      <c r="AV215" s="6">
        <f t="shared" si="214"/>
        <v>-28</v>
      </c>
      <c r="AW215" s="6">
        <f t="shared" si="214"/>
        <v>-29</v>
      </c>
      <c r="AX215" s="6">
        <f t="shared" ref="AX215:BO215" si="215">AX213-AX214</f>
        <v>-30</v>
      </c>
      <c r="AY215" s="6">
        <f t="shared" si="215"/>
        <v>-31</v>
      </c>
      <c r="AZ215" s="6">
        <f t="shared" si="215"/>
        <v>-32</v>
      </c>
      <c r="BA215" s="6">
        <f t="shared" si="215"/>
        <v>-33</v>
      </c>
      <c r="BB215" s="6">
        <f t="shared" si="215"/>
        <v>-34</v>
      </c>
      <c r="BC215" s="6">
        <f t="shared" si="215"/>
        <v>-35</v>
      </c>
      <c r="BD215" s="6">
        <f t="shared" si="215"/>
        <v>-36</v>
      </c>
      <c r="BE215" s="6">
        <f t="shared" si="215"/>
        <v>-37</v>
      </c>
      <c r="BF215" s="6">
        <f t="shared" si="215"/>
        <v>-38</v>
      </c>
      <c r="BG215" s="6">
        <f t="shared" si="215"/>
        <v>-39</v>
      </c>
      <c r="BH215" s="6">
        <f t="shared" si="215"/>
        <v>-40</v>
      </c>
      <c r="BI215" s="6">
        <f t="shared" si="215"/>
        <v>-41</v>
      </c>
      <c r="BJ215" s="6">
        <f t="shared" si="215"/>
        <v>-42</v>
      </c>
      <c r="BK215" s="6">
        <f t="shared" si="215"/>
        <v>-43</v>
      </c>
      <c r="BL215" s="6">
        <f t="shared" si="215"/>
        <v>-44</v>
      </c>
      <c r="BM215" s="6">
        <f t="shared" si="215"/>
        <v>-45</v>
      </c>
      <c r="BN215" s="6">
        <f t="shared" si="215"/>
        <v>-46</v>
      </c>
      <c r="BO215" s="6">
        <f t="shared" si="215"/>
        <v>-47</v>
      </c>
      <c r="BQ215" s="6" t="s">
        <v>21</v>
      </c>
    </row>
    <row r="216" spans="18:69" x14ac:dyDescent="0.35">
      <c r="R216" s="6">
        <f>IF(R215&gt;=0,COUNT($R215)+BP212,"")</f>
        <v>91</v>
      </c>
      <c r="S216" s="6">
        <f>IF(S215&gt;=0,COUNT($R215:S215)+$BP212,"")</f>
        <v>92</v>
      </c>
      <c r="T216" s="6">
        <f>IF(T215&gt;=0,COUNT($R215:T215)+$BP212,"")</f>
        <v>93</v>
      </c>
      <c r="U216" s="6" t="str">
        <f>IF(U215&gt;=0,COUNT($R215:U215)+$BP212,"")</f>
        <v/>
      </c>
      <c r="V216" s="6" t="str">
        <f>IF(V215&gt;=0,COUNT($R215:V215)+$BP212,"")</f>
        <v/>
      </c>
      <c r="W216" s="6" t="str">
        <f>IF(W215&gt;=0,COUNT($R215:W215)+$BP212,"")</f>
        <v/>
      </c>
      <c r="X216" s="6" t="str">
        <f>IF(X215&gt;=0,COUNT($R215:X215)+$BP212,"")</f>
        <v/>
      </c>
      <c r="Y216" s="6" t="str">
        <f>IF(Y215&gt;=0,COUNT($R215:Y215)+$BP212,"")</f>
        <v/>
      </c>
      <c r="Z216" s="6" t="str">
        <f>IF(Z215&gt;=0,COUNT($R215:Z215)+$BP212,"")</f>
        <v/>
      </c>
      <c r="AA216" s="6" t="str">
        <f>IF(AA215&gt;=0,COUNT($R215:AA215)+$BP212,"")</f>
        <v/>
      </c>
      <c r="AB216" s="6" t="str">
        <f>IF(AB215&gt;=0,COUNT($R215:AB215)+$BP212,"")</f>
        <v/>
      </c>
      <c r="AC216" s="6" t="str">
        <f>IF(AC215&gt;=0,COUNT($R215:AC215)+$BP212,"")</f>
        <v/>
      </c>
      <c r="AD216" s="6" t="str">
        <f>IF(AD215&gt;=0,COUNT($R215:AD215)+$BP212,"")</f>
        <v/>
      </c>
      <c r="AE216" s="6" t="str">
        <f>IF(AE215&gt;=0,COUNT($R215:AE215)+$BP212,"")</f>
        <v/>
      </c>
      <c r="AF216" s="6" t="str">
        <f>IF(AF215&gt;=0,COUNT($R215:AF215)+$BP212,"")</f>
        <v/>
      </c>
      <c r="AG216" s="6" t="str">
        <f>IF(AG215&gt;=0,COUNT($R215:AG215)+$BP212,"")</f>
        <v/>
      </c>
      <c r="AH216" s="6" t="str">
        <f>IF(AH215&gt;=0,COUNT($R215:AH215)+$BP212,"")</f>
        <v/>
      </c>
      <c r="AI216" s="6" t="str">
        <f>IF(AI215&gt;=0,COUNT($R215:AI215)+$BP212,"")</f>
        <v/>
      </c>
      <c r="AJ216" s="6" t="str">
        <f>IF(AJ215&gt;=0,COUNT($R215:AJ215)+$BP212,"")</f>
        <v/>
      </c>
      <c r="AK216" s="6" t="str">
        <f>IF(AK215&gt;=0,COUNT($R215:AK215)+$BP212,"")</f>
        <v/>
      </c>
      <c r="AL216" s="6" t="str">
        <f>IF(AL215&gt;=0,COUNT($R215:AL215)+$BP212,"")</f>
        <v/>
      </c>
      <c r="AM216" s="6" t="str">
        <f>IF(AM215&gt;=0,COUNT($R215:AM215)+$BP212,"")</f>
        <v/>
      </c>
      <c r="AN216" s="6" t="str">
        <f>IF(AN215&gt;=0,COUNT($R215:AN215)+$BP212,"")</f>
        <v/>
      </c>
      <c r="AO216" s="6" t="str">
        <f>IF(AO215&gt;=0,COUNT($R215:AO215)+$BP212,"")</f>
        <v/>
      </c>
      <c r="AP216" s="6" t="str">
        <f>IF(AP215&gt;=0,COUNT($R215:AP215)+$BP212,"")</f>
        <v/>
      </c>
      <c r="AQ216" s="6" t="str">
        <f>IF(AQ215&gt;=0,COUNT($R215:AQ215)+$BP212,"")</f>
        <v/>
      </c>
      <c r="AR216" s="6" t="str">
        <f>IF(AR215&gt;=0,COUNT($R215:AR215)+$BP212,"")</f>
        <v/>
      </c>
      <c r="AS216" s="6" t="str">
        <f>IF(AS215&gt;=0,COUNT($R215:AS215)+$BP212,"")</f>
        <v/>
      </c>
      <c r="AT216" s="6" t="str">
        <f>IF(AT215&gt;=0,COUNT($R215:AT215)+$BP212,"")</f>
        <v/>
      </c>
      <c r="AU216" s="6" t="str">
        <f>IF(AU215&gt;=0,COUNT($R215:AU215)+$BP212,"")</f>
        <v/>
      </c>
      <c r="AV216" s="6" t="str">
        <f>IF(AV215&gt;=0,COUNT($R215:AV215)+$BP212,"")</f>
        <v/>
      </c>
      <c r="AW216" s="6" t="str">
        <f>IF(AW215&gt;=0,COUNT($R215:AW215)+$BP212,"")</f>
        <v/>
      </c>
      <c r="AX216" s="6" t="str">
        <f>IF(AX215&gt;=0,COUNT($R215:AX215)+$BP212,"")</f>
        <v/>
      </c>
      <c r="AY216" s="6" t="str">
        <f>IF(AY215&gt;=0,COUNT($R215:AY215)+$BP212,"")</f>
        <v/>
      </c>
      <c r="AZ216" s="6" t="str">
        <f>IF(AZ215&gt;=0,COUNT($R215:AZ215)+$BP212,"")</f>
        <v/>
      </c>
      <c r="BA216" s="6" t="str">
        <f>IF(BA215&gt;=0,COUNT($R215:BA215)+$BP212,"")</f>
        <v/>
      </c>
      <c r="BB216" s="6" t="str">
        <f>IF(BB215&gt;=0,COUNT($R215:BB215)+$BP212,"")</f>
        <v/>
      </c>
      <c r="BC216" s="6" t="str">
        <f>IF(BC215&gt;=0,COUNT($R215:BC215)+$BP212,"")</f>
        <v/>
      </c>
      <c r="BD216" s="6" t="str">
        <f>IF(BD215&gt;=0,COUNT($R215:BD215)+$BP212,"")</f>
        <v/>
      </c>
      <c r="BE216" s="6" t="str">
        <f>IF(BE215&gt;=0,COUNT($R215:BE215)+$BP212,"")</f>
        <v/>
      </c>
      <c r="BF216" s="6" t="str">
        <f>IF(BF215&gt;=0,COUNT($R215:BF215)+$BP212,"")</f>
        <v/>
      </c>
      <c r="BG216" s="6" t="str">
        <f>IF(BG215&gt;=0,COUNT($R215:BG215)+$BP212,"")</f>
        <v/>
      </c>
      <c r="BH216" s="6" t="str">
        <f>IF(BH215&gt;=0,COUNT($R215:BH215)+$BP212,"")</f>
        <v/>
      </c>
      <c r="BI216" s="6" t="str">
        <f>IF(BI215&gt;=0,COUNT($R215:BI215)+$BP212,"")</f>
        <v/>
      </c>
      <c r="BJ216" s="6" t="str">
        <f>IF(BJ215&gt;=0,COUNT($R215:BJ215)+$BP212,"")</f>
        <v/>
      </c>
      <c r="BK216" s="6" t="str">
        <f>IF(BK215&gt;=0,COUNT($R215:BK215)+$BP212,"")</f>
        <v/>
      </c>
      <c r="BL216" s="6" t="str">
        <f>IF(BL215&gt;=0,COUNT($R215:BL215)+$BP212,"")</f>
        <v/>
      </c>
      <c r="BM216" s="6" t="str">
        <f>IF(BM215&gt;=0,COUNT($R215:BM215)+$BP212,"")</f>
        <v/>
      </c>
      <c r="BN216" s="6" t="str">
        <f>IF(BN215&gt;=0,COUNT($R215:BN215)+$BP212,"")</f>
        <v/>
      </c>
      <c r="BO216" s="6" t="str">
        <f>IF(BO215&gt;=0,COUNT($R215:BO215)+$BP212,"")</f>
        <v/>
      </c>
      <c r="BP216" s="6">
        <f>COUNT(R216:BO216)+BP212</f>
        <v>93</v>
      </c>
      <c r="BQ216" s="276" t="str">
        <f>R216&amp;BQ215&amp;S216&amp;BQ215&amp;T216&amp;BQ215&amp;U216&amp;BQ215&amp;V216&amp;BQ215&amp;W216&amp;BQ215&amp;X216&amp;BQ215&amp;Y216&amp;BQ215&amp;Z216&amp;BQ215&amp;AA216&amp;BQ215&amp;AB216&amp;BQ215&amp;AC216&amp;BQ215&amp;AD216&amp;BQ215&amp;AE216&amp;BQ215&amp;AF216&amp;BQ215&amp;AG216&amp;BQ215&amp;AH216&amp;BQ215&amp;AI216&amp;BQ215&amp;AJ216&amp;BQ215&amp;AK216&amp;BQ215&amp;AL216&amp;BQ215&amp;AM216&amp;BQ215&amp;AN216&amp;BQ215&amp;AO216&amp;BQ215&amp;AP216&amp;BQ215&amp;AQ216&amp;BQ215&amp;AR216&amp;BQ215&amp;AS216&amp;BQ215&amp;AT216&amp;BQ215&amp;AU216&amp;BQ215&amp;AV216&amp;BQ215&amp;AW216&amp;BQ215&amp;AX216&amp;BQ215&amp;AY216&amp;BQ215&amp;AZ216&amp;BQ215&amp;BA216&amp;BQ215&amp;BB216&amp;BQ215&amp;BC216&amp;BQ215&amp;BD216&amp;BQ215&amp;BE216&amp;BQ215&amp;BF216&amp;BQ215&amp;BG216&amp;BQ215&amp;BH216&amp;BQ215&amp;BI216&amp;BQ215&amp;BJ216&amp;BQ215&amp;BK216&amp;BQ215&amp;BL216&amp;BQ215&amp;BM216&amp;BQ215&amp;BN216&amp;BQ215&amp;BO216</f>
        <v xml:space="preserve">91  92  93                                                                                              </v>
      </c>
    </row>
    <row r="217" spans="18:69" x14ac:dyDescent="0.35">
      <c r="R217" s="275">
        <f>IF('Print-TOS'!AU16="W",'Encode Data'!I34,IF('Print-TOS'!AU16="X",'Encode Data'!H40,'Encode Data'!G37))</f>
        <v>2</v>
      </c>
      <c r="S217" s="6">
        <f t="shared" ref="S217:AX217" si="216">R217</f>
        <v>2</v>
      </c>
      <c r="T217" s="6">
        <f t="shared" si="216"/>
        <v>2</v>
      </c>
      <c r="U217" s="6">
        <f t="shared" si="216"/>
        <v>2</v>
      </c>
      <c r="V217" s="6">
        <f t="shared" si="216"/>
        <v>2</v>
      </c>
      <c r="W217" s="6">
        <f t="shared" si="216"/>
        <v>2</v>
      </c>
      <c r="X217" s="6">
        <f t="shared" si="216"/>
        <v>2</v>
      </c>
      <c r="Y217" s="6">
        <f t="shared" si="216"/>
        <v>2</v>
      </c>
      <c r="Z217" s="6">
        <f t="shared" si="216"/>
        <v>2</v>
      </c>
      <c r="AA217" s="6">
        <f t="shared" si="216"/>
        <v>2</v>
      </c>
      <c r="AB217" s="6">
        <f t="shared" si="216"/>
        <v>2</v>
      </c>
      <c r="AC217" s="6">
        <f t="shared" si="216"/>
        <v>2</v>
      </c>
      <c r="AD217" s="6">
        <f t="shared" si="216"/>
        <v>2</v>
      </c>
      <c r="AE217" s="6">
        <f t="shared" si="216"/>
        <v>2</v>
      </c>
      <c r="AF217" s="6">
        <f t="shared" si="216"/>
        <v>2</v>
      </c>
      <c r="AG217" s="6">
        <f t="shared" si="216"/>
        <v>2</v>
      </c>
      <c r="AH217" s="6">
        <f t="shared" si="216"/>
        <v>2</v>
      </c>
      <c r="AI217" s="6">
        <f t="shared" si="216"/>
        <v>2</v>
      </c>
      <c r="AJ217" s="6">
        <f t="shared" si="216"/>
        <v>2</v>
      </c>
      <c r="AK217" s="6">
        <f t="shared" si="216"/>
        <v>2</v>
      </c>
      <c r="AL217" s="6">
        <f t="shared" si="216"/>
        <v>2</v>
      </c>
      <c r="AM217" s="6">
        <f t="shared" si="216"/>
        <v>2</v>
      </c>
      <c r="AN217" s="6">
        <f t="shared" si="216"/>
        <v>2</v>
      </c>
      <c r="AO217" s="6">
        <f t="shared" si="216"/>
        <v>2</v>
      </c>
      <c r="AP217" s="6">
        <f t="shared" si="216"/>
        <v>2</v>
      </c>
      <c r="AQ217" s="6">
        <f t="shared" si="216"/>
        <v>2</v>
      </c>
      <c r="AR217" s="6">
        <f t="shared" si="216"/>
        <v>2</v>
      </c>
      <c r="AS217" s="6">
        <f t="shared" si="216"/>
        <v>2</v>
      </c>
      <c r="AT217" s="6">
        <f t="shared" si="216"/>
        <v>2</v>
      </c>
      <c r="AU217" s="6">
        <f t="shared" si="216"/>
        <v>2</v>
      </c>
      <c r="AV217" s="6">
        <f t="shared" si="216"/>
        <v>2</v>
      </c>
      <c r="AW217" s="6">
        <f t="shared" si="216"/>
        <v>2</v>
      </c>
      <c r="AX217" s="6">
        <f t="shared" si="216"/>
        <v>2</v>
      </c>
      <c r="AY217" s="6">
        <f t="shared" ref="AY217:BO217" si="217">AX217</f>
        <v>2</v>
      </c>
      <c r="AZ217" s="6">
        <f t="shared" si="217"/>
        <v>2</v>
      </c>
      <c r="BA217" s="6">
        <f t="shared" si="217"/>
        <v>2</v>
      </c>
      <c r="BB217" s="6">
        <f t="shared" si="217"/>
        <v>2</v>
      </c>
      <c r="BC217" s="6">
        <f t="shared" si="217"/>
        <v>2</v>
      </c>
      <c r="BD217" s="6">
        <f t="shared" si="217"/>
        <v>2</v>
      </c>
      <c r="BE217" s="6">
        <f t="shared" si="217"/>
        <v>2</v>
      </c>
      <c r="BF217" s="6">
        <f t="shared" si="217"/>
        <v>2</v>
      </c>
      <c r="BG217" s="6">
        <f t="shared" si="217"/>
        <v>2</v>
      </c>
      <c r="BH217" s="6">
        <f t="shared" si="217"/>
        <v>2</v>
      </c>
      <c r="BI217" s="6">
        <f t="shared" si="217"/>
        <v>2</v>
      </c>
      <c r="BJ217" s="6">
        <f t="shared" si="217"/>
        <v>2</v>
      </c>
      <c r="BK217" s="6">
        <f t="shared" si="217"/>
        <v>2</v>
      </c>
      <c r="BL217" s="6">
        <f t="shared" si="217"/>
        <v>2</v>
      </c>
      <c r="BM217" s="6">
        <f t="shared" si="217"/>
        <v>2</v>
      </c>
      <c r="BN217" s="6">
        <f t="shared" si="217"/>
        <v>2</v>
      </c>
      <c r="BO217" s="6">
        <f t="shared" si="217"/>
        <v>2</v>
      </c>
    </row>
    <row r="218" spans="18:69" x14ac:dyDescent="0.35">
      <c r="R218" s="6">
        <v>1</v>
      </c>
      <c r="S218" s="6">
        <v>2</v>
      </c>
      <c r="T218" s="6">
        <v>3</v>
      </c>
      <c r="U218" s="6">
        <v>4</v>
      </c>
      <c r="V218" s="6">
        <v>5</v>
      </c>
      <c r="W218" s="6">
        <v>6</v>
      </c>
      <c r="X218" s="6">
        <v>7</v>
      </c>
      <c r="Y218" s="6">
        <v>8</v>
      </c>
      <c r="Z218" s="6">
        <v>9</v>
      </c>
      <c r="AA218" s="6">
        <v>10</v>
      </c>
      <c r="AB218" s="6">
        <v>11</v>
      </c>
      <c r="AC218" s="6">
        <v>12</v>
      </c>
      <c r="AD218" s="6">
        <v>13</v>
      </c>
      <c r="AE218" s="6">
        <v>14</v>
      </c>
      <c r="AF218" s="6">
        <v>15</v>
      </c>
      <c r="AG218" s="6">
        <v>16</v>
      </c>
      <c r="AH218" s="6">
        <v>17</v>
      </c>
      <c r="AI218" s="6">
        <v>18</v>
      </c>
      <c r="AJ218" s="6">
        <v>19</v>
      </c>
      <c r="AK218" s="6">
        <v>20</v>
      </c>
      <c r="AL218" s="6">
        <v>21</v>
      </c>
      <c r="AM218" s="6">
        <v>22</v>
      </c>
      <c r="AN218" s="6">
        <v>23</v>
      </c>
      <c r="AO218" s="6">
        <v>24</v>
      </c>
      <c r="AP218" s="6">
        <v>25</v>
      </c>
      <c r="AQ218" s="6">
        <v>26</v>
      </c>
      <c r="AR218" s="6">
        <v>27</v>
      </c>
      <c r="AS218" s="6">
        <v>28</v>
      </c>
      <c r="AT218" s="6">
        <v>29</v>
      </c>
      <c r="AU218" s="6">
        <v>30</v>
      </c>
      <c r="AV218" s="6">
        <v>31</v>
      </c>
      <c r="AW218" s="6">
        <v>32</v>
      </c>
      <c r="AX218" s="6">
        <v>33</v>
      </c>
      <c r="AY218" s="6">
        <v>34</v>
      </c>
      <c r="AZ218" s="6">
        <v>35</v>
      </c>
      <c r="BA218" s="6">
        <v>36</v>
      </c>
      <c r="BB218" s="6">
        <v>37</v>
      </c>
      <c r="BC218" s="6">
        <v>38</v>
      </c>
      <c r="BD218" s="6">
        <v>39</v>
      </c>
      <c r="BE218" s="6">
        <v>40</v>
      </c>
      <c r="BF218" s="6">
        <v>41</v>
      </c>
      <c r="BG218" s="6">
        <v>42</v>
      </c>
      <c r="BH218" s="6">
        <v>43</v>
      </c>
      <c r="BI218" s="6">
        <v>44</v>
      </c>
      <c r="BJ218" s="6">
        <v>45</v>
      </c>
      <c r="BK218" s="6">
        <v>46</v>
      </c>
      <c r="BL218" s="6">
        <v>47</v>
      </c>
      <c r="BM218" s="6">
        <v>48</v>
      </c>
      <c r="BN218" s="6">
        <v>49</v>
      </c>
      <c r="BO218" s="6">
        <v>50</v>
      </c>
    </row>
    <row r="219" spans="18:69" x14ac:dyDescent="0.35">
      <c r="R219" s="6">
        <f t="shared" ref="R219:AW219" si="218">R217-R218</f>
        <v>1</v>
      </c>
      <c r="S219" s="6">
        <f t="shared" si="218"/>
        <v>0</v>
      </c>
      <c r="T219" s="6">
        <f t="shared" si="218"/>
        <v>-1</v>
      </c>
      <c r="U219" s="6">
        <f t="shared" si="218"/>
        <v>-2</v>
      </c>
      <c r="V219" s="6">
        <f t="shared" si="218"/>
        <v>-3</v>
      </c>
      <c r="W219" s="6">
        <f t="shared" si="218"/>
        <v>-4</v>
      </c>
      <c r="X219" s="6">
        <f t="shared" si="218"/>
        <v>-5</v>
      </c>
      <c r="Y219" s="6">
        <f t="shared" si="218"/>
        <v>-6</v>
      </c>
      <c r="Z219" s="6">
        <f t="shared" si="218"/>
        <v>-7</v>
      </c>
      <c r="AA219" s="6">
        <f t="shared" si="218"/>
        <v>-8</v>
      </c>
      <c r="AB219" s="6">
        <f t="shared" si="218"/>
        <v>-9</v>
      </c>
      <c r="AC219" s="6">
        <f t="shared" si="218"/>
        <v>-10</v>
      </c>
      <c r="AD219" s="6">
        <f t="shared" si="218"/>
        <v>-11</v>
      </c>
      <c r="AE219" s="6">
        <f t="shared" si="218"/>
        <v>-12</v>
      </c>
      <c r="AF219" s="6">
        <f t="shared" si="218"/>
        <v>-13</v>
      </c>
      <c r="AG219" s="6">
        <f t="shared" si="218"/>
        <v>-14</v>
      </c>
      <c r="AH219" s="6">
        <f t="shared" si="218"/>
        <v>-15</v>
      </c>
      <c r="AI219" s="6">
        <f t="shared" si="218"/>
        <v>-16</v>
      </c>
      <c r="AJ219" s="6">
        <f t="shared" si="218"/>
        <v>-17</v>
      </c>
      <c r="AK219" s="6">
        <f t="shared" si="218"/>
        <v>-18</v>
      </c>
      <c r="AL219" s="6">
        <f t="shared" si="218"/>
        <v>-19</v>
      </c>
      <c r="AM219" s="6">
        <f t="shared" si="218"/>
        <v>-20</v>
      </c>
      <c r="AN219" s="6">
        <f t="shared" si="218"/>
        <v>-21</v>
      </c>
      <c r="AO219" s="6">
        <f t="shared" si="218"/>
        <v>-22</v>
      </c>
      <c r="AP219" s="6">
        <f t="shared" si="218"/>
        <v>-23</v>
      </c>
      <c r="AQ219" s="6">
        <f t="shared" si="218"/>
        <v>-24</v>
      </c>
      <c r="AR219" s="6">
        <f t="shared" si="218"/>
        <v>-25</v>
      </c>
      <c r="AS219" s="6">
        <f t="shared" si="218"/>
        <v>-26</v>
      </c>
      <c r="AT219" s="6">
        <f t="shared" si="218"/>
        <v>-27</v>
      </c>
      <c r="AU219" s="6">
        <f t="shared" si="218"/>
        <v>-28</v>
      </c>
      <c r="AV219" s="6">
        <f t="shared" si="218"/>
        <v>-29</v>
      </c>
      <c r="AW219" s="6">
        <f t="shared" si="218"/>
        <v>-30</v>
      </c>
      <c r="AX219" s="6">
        <f t="shared" ref="AX219:BO219" si="219">AX217-AX218</f>
        <v>-31</v>
      </c>
      <c r="AY219" s="6">
        <f t="shared" si="219"/>
        <v>-32</v>
      </c>
      <c r="AZ219" s="6">
        <f t="shared" si="219"/>
        <v>-33</v>
      </c>
      <c r="BA219" s="6">
        <f t="shared" si="219"/>
        <v>-34</v>
      </c>
      <c r="BB219" s="6">
        <f t="shared" si="219"/>
        <v>-35</v>
      </c>
      <c r="BC219" s="6">
        <f t="shared" si="219"/>
        <v>-36</v>
      </c>
      <c r="BD219" s="6">
        <f t="shared" si="219"/>
        <v>-37</v>
      </c>
      <c r="BE219" s="6">
        <f t="shared" si="219"/>
        <v>-38</v>
      </c>
      <c r="BF219" s="6">
        <f t="shared" si="219"/>
        <v>-39</v>
      </c>
      <c r="BG219" s="6">
        <f t="shared" si="219"/>
        <v>-40</v>
      </c>
      <c r="BH219" s="6">
        <f t="shared" si="219"/>
        <v>-41</v>
      </c>
      <c r="BI219" s="6">
        <f t="shared" si="219"/>
        <v>-42</v>
      </c>
      <c r="BJ219" s="6">
        <f t="shared" si="219"/>
        <v>-43</v>
      </c>
      <c r="BK219" s="6">
        <f t="shared" si="219"/>
        <v>-44</v>
      </c>
      <c r="BL219" s="6">
        <f t="shared" si="219"/>
        <v>-45</v>
      </c>
      <c r="BM219" s="6">
        <f t="shared" si="219"/>
        <v>-46</v>
      </c>
      <c r="BN219" s="6">
        <f t="shared" si="219"/>
        <v>-47</v>
      </c>
      <c r="BO219" s="6">
        <f t="shared" si="219"/>
        <v>-48</v>
      </c>
      <c r="BQ219" s="6" t="s">
        <v>21</v>
      </c>
    </row>
    <row r="220" spans="18:69" x14ac:dyDescent="0.35">
      <c r="R220" s="6">
        <f>IF(R219&gt;=0,COUNT($R219)+BP216,"")</f>
        <v>94</v>
      </c>
      <c r="S220" s="6">
        <f>IF(S219&gt;=0,COUNT($R219:S219)+$BP216,"")</f>
        <v>95</v>
      </c>
      <c r="T220" s="6" t="str">
        <f>IF(T219&gt;=0,COUNT($R219:T219)+$BP216,"")</f>
        <v/>
      </c>
      <c r="U220" s="6" t="str">
        <f>IF(U219&gt;=0,COUNT($R219:U219)+$BP216,"")</f>
        <v/>
      </c>
      <c r="V220" s="6" t="str">
        <f>IF(V219&gt;=0,COUNT($R219:V219)+$BP216,"")</f>
        <v/>
      </c>
      <c r="W220" s="6" t="str">
        <f>IF(W219&gt;=0,COUNT($R219:W219)+$BP216,"")</f>
        <v/>
      </c>
      <c r="X220" s="6" t="str">
        <f>IF(X219&gt;=0,COUNT($R219:X219)+$BP216,"")</f>
        <v/>
      </c>
      <c r="Y220" s="6" t="str">
        <f>IF(Y219&gt;=0,COUNT($R219:Y219)+$BP216,"")</f>
        <v/>
      </c>
      <c r="Z220" s="6" t="str">
        <f>IF(Z219&gt;=0,COUNT($R219:Z219)+$BP216,"")</f>
        <v/>
      </c>
      <c r="AA220" s="6" t="str">
        <f>IF(AA219&gt;=0,COUNT($R219:AA219)+$BP216,"")</f>
        <v/>
      </c>
      <c r="AB220" s="6" t="str">
        <f>IF(AB219&gt;=0,COUNT($R219:AB219)+$BP216,"")</f>
        <v/>
      </c>
      <c r="AC220" s="6" t="str">
        <f>IF(AC219&gt;=0,COUNT($R219:AC219)+$BP216,"")</f>
        <v/>
      </c>
      <c r="AD220" s="6" t="str">
        <f>IF(AD219&gt;=0,COUNT($R219:AD219)+$BP216,"")</f>
        <v/>
      </c>
      <c r="AE220" s="6" t="str">
        <f>IF(AE219&gt;=0,COUNT($R219:AE219)+$BP216,"")</f>
        <v/>
      </c>
      <c r="AF220" s="6" t="str">
        <f>IF(AF219&gt;=0,COUNT($R219:AF219)+$BP216,"")</f>
        <v/>
      </c>
      <c r="AG220" s="6" t="str">
        <f>IF(AG219&gt;=0,COUNT($R219:AG219)+$BP216,"")</f>
        <v/>
      </c>
      <c r="AH220" s="6" t="str">
        <f>IF(AH219&gt;=0,COUNT($R219:AH219)+$BP216,"")</f>
        <v/>
      </c>
      <c r="AI220" s="6" t="str">
        <f>IF(AI219&gt;=0,COUNT($R219:AI219)+$BP216,"")</f>
        <v/>
      </c>
      <c r="AJ220" s="6" t="str">
        <f>IF(AJ219&gt;=0,COUNT($R219:AJ219)+$BP216,"")</f>
        <v/>
      </c>
      <c r="AK220" s="6" t="str">
        <f>IF(AK219&gt;=0,COUNT($R219:AK219)+$BP216,"")</f>
        <v/>
      </c>
      <c r="AL220" s="6" t="str">
        <f>IF(AL219&gt;=0,COUNT($R219:AL219)+$BP216,"")</f>
        <v/>
      </c>
      <c r="AM220" s="6" t="str">
        <f>IF(AM219&gt;=0,COUNT($R219:AM219)+$BP216,"")</f>
        <v/>
      </c>
      <c r="AN220" s="6" t="str">
        <f>IF(AN219&gt;=0,COUNT($R219:AN219)+$BP216,"")</f>
        <v/>
      </c>
      <c r="AO220" s="6" t="str">
        <f>IF(AO219&gt;=0,COUNT($R219:AO219)+$BP216,"")</f>
        <v/>
      </c>
      <c r="AP220" s="6" t="str">
        <f>IF(AP219&gt;=0,COUNT($R219:AP219)+$BP216,"")</f>
        <v/>
      </c>
      <c r="AQ220" s="6" t="str">
        <f>IF(AQ219&gt;=0,COUNT($R219:AQ219)+$BP216,"")</f>
        <v/>
      </c>
      <c r="AR220" s="6" t="str">
        <f>IF(AR219&gt;=0,COUNT($R219:AR219)+$BP216,"")</f>
        <v/>
      </c>
      <c r="AS220" s="6" t="str">
        <f>IF(AS219&gt;=0,COUNT($R219:AS219)+$BP216,"")</f>
        <v/>
      </c>
      <c r="AT220" s="6" t="str">
        <f>IF(AT219&gt;=0,COUNT($R219:AT219)+$BP216,"")</f>
        <v/>
      </c>
      <c r="AU220" s="6" t="str">
        <f>IF(AU219&gt;=0,COUNT($R219:AU219)+$BP216,"")</f>
        <v/>
      </c>
      <c r="AV220" s="6" t="str">
        <f>IF(AV219&gt;=0,COUNT($R219:AV219)+$BP216,"")</f>
        <v/>
      </c>
      <c r="AW220" s="6" t="str">
        <f>IF(AW219&gt;=0,COUNT($R219:AW219)+$BP216,"")</f>
        <v/>
      </c>
      <c r="AX220" s="6" t="str">
        <f>IF(AX219&gt;=0,COUNT($R219:AX219)+$BP216,"")</f>
        <v/>
      </c>
      <c r="AY220" s="6" t="str">
        <f>IF(AY219&gt;=0,COUNT($R219:AY219)+$BP216,"")</f>
        <v/>
      </c>
      <c r="AZ220" s="6" t="str">
        <f>IF(AZ219&gt;=0,COUNT($R219:AZ219)+$BP216,"")</f>
        <v/>
      </c>
      <c r="BA220" s="6" t="str">
        <f>IF(BA219&gt;=0,COUNT($R219:BA219)+$BP216,"")</f>
        <v/>
      </c>
      <c r="BB220" s="6" t="str">
        <f>IF(BB219&gt;=0,COUNT($R219:BB219)+$BP216,"")</f>
        <v/>
      </c>
      <c r="BC220" s="6" t="str">
        <f>IF(BC219&gt;=0,COUNT($R219:BC219)+$BP216,"")</f>
        <v/>
      </c>
      <c r="BD220" s="6" t="str">
        <f>IF(BD219&gt;=0,COUNT($R219:BD219)+$BP216,"")</f>
        <v/>
      </c>
      <c r="BE220" s="6" t="str">
        <f>IF(BE219&gt;=0,COUNT($R219:BE219)+$BP216,"")</f>
        <v/>
      </c>
      <c r="BF220" s="6" t="str">
        <f>IF(BF219&gt;=0,COUNT($R219:BF219)+$BP216,"")</f>
        <v/>
      </c>
      <c r="BG220" s="6" t="str">
        <f>IF(BG219&gt;=0,COUNT($R219:BG219)+$BP216,"")</f>
        <v/>
      </c>
      <c r="BH220" s="6" t="str">
        <f>IF(BH219&gt;=0,COUNT($R219:BH219)+$BP216,"")</f>
        <v/>
      </c>
      <c r="BI220" s="6" t="str">
        <f>IF(BI219&gt;=0,COUNT($R219:BI219)+$BP216,"")</f>
        <v/>
      </c>
      <c r="BJ220" s="6" t="str">
        <f>IF(BJ219&gt;=0,COUNT($R219:BJ219)+$BP216,"")</f>
        <v/>
      </c>
      <c r="BK220" s="6" t="str">
        <f>IF(BK219&gt;=0,COUNT($R219:BK219)+$BP216,"")</f>
        <v/>
      </c>
      <c r="BL220" s="6" t="str">
        <f>IF(BL219&gt;=0,COUNT($R219:BL219)+$BP216,"")</f>
        <v/>
      </c>
      <c r="BM220" s="6" t="str">
        <f>IF(BM219&gt;=0,COUNT($R219:BM219)+$BP216,"")</f>
        <v/>
      </c>
      <c r="BN220" s="6" t="str">
        <f>IF(BN219&gt;=0,COUNT($R219:BN219)+$BP216,"")</f>
        <v/>
      </c>
      <c r="BO220" s="6" t="str">
        <f>IF(BO219&gt;=0,COUNT($R219:BO219)+$BP216,"")</f>
        <v/>
      </c>
      <c r="BP220" s="6">
        <f>COUNT(R220:BO220)+BP216</f>
        <v>95</v>
      </c>
      <c r="BQ220" s="276" t="str">
        <f>R220&amp;BQ219&amp;S220&amp;BQ219&amp;T220&amp;BQ219&amp;U220&amp;BQ219&amp;V220&amp;BQ219&amp;W220&amp;BQ219&amp;X220&amp;BQ219&amp;Y220&amp;BQ219&amp;Z220&amp;BQ219&amp;AA220&amp;BQ219&amp;AB220&amp;BQ219&amp;AC220&amp;BQ219&amp;AD220&amp;BQ219&amp;AE220&amp;BQ219&amp;AF220&amp;BQ219&amp;AG220&amp;BQ219&amp;AH220&amp;BQ219&amp;AI220&amp;BQ219&amp;AJ220&amp;BQ219&amp;AK220&amp;BQ219&amp;AL220&amp;BQ219&amp;AM220&amp;BQ219&amp;AN220&amp;BQ219&amp;AO220&amp;BQ219&amp;AP220&amp;BQ219&amp;AQ220&amp;BQ219&amp;AR220&amp;BQ219&amp;AS220&amp;BQ219&amp;AT220&amp;BQ219&amp;AU220&amp;BQ219&amp;AV220&amp;BQ219&amp;AW220&amp;BQ219&amp;AX220&amp;BQ219&amp;AY220&amp;BQ219&amp;AZ220&amp;BQ219&amp;BA220&amp;BQ219&amp;BB220&amp;BQ219&amp;BC220&amp;BQ219&amp;BD220&amp;BQ219&amp;BE220&amp;BQ219&amp;BF220&amp;BQ219&amp;BG220&amp;BQ219&amp;BH220&amp;BQ219&amp;BI220&amp;BQ219&amp;BJ220&amp;BQ219&amp;BK220&amp;BQ219&amp;BL220&amp;BQ219&amp;BM220&amp;BQ219&amp;BN220&amp;BQ219&amp;BO220</f>
        <v xml:space="preserve">94  95                                                                                                </v>
      </c>
    </row>
    <row r="221" spans="18:69" x14ac:dyDescent="0.35">
      <c r="R221" s="275">
        <f>IF('Print-TOS'!AU16="W",'Encode Data'!J34,IF('Print-TOS'!AU16="X",'Encode Data'!I40,'Encode Data'!H37))</f>
        <v>2</v>
      </c>
      <c r="S221" s="6">
        <f t="shared" ref="S221:AX221" si="220">R221</f>
        <v>2</v>
      </c>
      <c r="T221" s="6">
        <f t="shared" si="220"/>
        <v>2</v>
      </c>
      <c r="U221" s="6">
        <f t="shared" si="220"/>
        <v>2</v>
      </c>
      <c r="V221" s="6">
        <f t="shared" si="220"/>
        <v>2</v>
      </c>
      <c r="W221" s="6">
        <f t="shared" si="220"/>
        <v>2</v>
      </c>
      <c r="X221" s="6">
        <f t="shared" si="220"/>
        <v>2</v>
      </c>
      <c r="Y221" s="6">
        <f t="shared" si="220"/>
        <v>2</v>
      </c>
      <c r="Z221" s="6">
        <f t="shared" si="220"/>
        <v>2</v>
      </c>
      <c r="AA221" s="6">
        <f t="shared" si="220"/>
        <v>2</v>
      </c>
      <c r="AB221" s="6">
        <f t="shared" si="220"/>
        <v>2</v>
      </c>
      <c r="AC221" s="6">
        <f t="shared" si="220"/>
        <v>2</v>
      </c>
      <c r="AD221" s="6">
        <f t="shared" si="220"/>
        <v>2</v>
      </c>
      <c r="AE221" s="6">
        <f t="shared" si="220"/>
        <v>2</v>
      </c>
      <c r="AF221" s="6">
        <f t="shared" si="220"/>
        <v>2</v>
      </c>
      <c r="AG221" s="6">
        <f t="shared" si="220"/>
        <v>2</v>
      </c>
      <c r="AH221" s="6">
        <f t="shared" si="220"/>
        <v>2</v>
      </c>
      <c r="AI221" s="6">
        <f t="shared" si="220"/>
        <v>2</v>
      </c>
      <c r="AJ221" s="6">
        <f t="shared" si="220"/>
        <v>2</v>
      </c>
      <c r="AK221" s="6">
        <f t="shared" si="220"/>
        <v>2</v>
      </c>
      <c r="AL221" s="6">
        <f t="shared" si="220"/>
        <v>2</v>
      </c>
      <c r="AM221" s="6">
        <f t="shared" si="220"/>
        <v>2</v>
      </c>
      <c r="AN221" s="6">
        <f t="shared" si="220"/>
        <v>2</v>
      </c>
      <c r="AO221" s="6">
        <f t="shared" si="220"/>
        <v>2</v>
      </c>
      <c r="AP221" s="6">
        <f t="shared" si="220"/>
        <v>2</v>
      </c>
      <c r="AQ221" s="6">
        <f t="shared" si="220"/>
        <v>2</v>
      </c>
      <c r="AR221" s="6">
        <f t="shared" si="220"/>
        <v>2</v>
      </c>
      <c r="AS221" s="6">
        <f t="shared" si="220"/>
        <v>2</v>
      </c>
      <c r="AT221" s="6">
        <f t="shared" si="220"/>
        <v>2</v>
      </c>
      <c r="AU221" s="6">
        <f t="shared" si="220"/>
        <v>2</v>
      </c>
      <c r="AV221" s="6">
        <f t="shared" si="220"/>
        <v>2</v>
      </c>
      <c r="AW221" s="6">
        <f t="shared" si="220"/>
        <v>2</v>
      </c>
      <c r="AX221" s="6">
        <f t="shared" si="220"/>
        <v>2</v>
      </c>
      <c r="AY221" s="6">
        <f t="shared" ref="AY221:BO221" si="221">AX221</f>
        <v>2</v>
      </c>
      <c r="AZ221" s="6">
        <f t="shared" si="221"/>
        <v>2</v>
      </c>
      <c r="BA221" s="6">
        <f t="shared" si="221"/>
        <v>2</v>
      </c>
      <c r="BB221" s="6">
        <f t="shared" si="221"/>
        <v>2</v>
      </c>
      <c r="BC221" s="6">
        <f t="shared" si="221"/>
        <v>2</v>
      </c>
      <c r="BD221" s="6">
        <f t="shared" si="221"/>
        <v>2</v>
      </c>
      <c r="BE221" s="6">
        <f t="shared" si="221"/>
        <v>2</v>
      </c>
      <c r="BF221" s="6">
        <f t="shared" si="221"/>
        <v>2</v>
      </c>
      <c r="BG221" s="6">
        <f t="shared" si="221"/>
        <v>2</v>
      </c>
      <c r="BH221" s="6">
        <f t="shared" si="221"/>
        <v>2</v>
      </c>
      <c r="BI221" s="6">
        <f t="shared" si="221"/>
        <v>2</v>
      </c>
      <c r="BJ221" s="6">
        <f t="shared" si="221"/>
        <v>2</v>
      </c>
      <c r="BK221" s="6">
        <f t="shared" si="221"/>
        <v>2</v>
      </c>
      <c r="BL221" s="6">
        <f t="shared" si="221"/>
        <v>2</v>
      </c>
      <c r="BM221" s="6">
        <f t="shared" si="221"/>
        <v>2</v>
      </c>
      <c r="BN221" s="6">
        <f t="shared" si="221"/>
        <v>2</v>
      </c>
      <c r="BO221" s="6">
        <f t="shared" si="221"/>
        <v>2</v>
      </c>
    </row>
    <row r="222" spans="18:69" x14ac:dyDescent="0.35">
      <c r="R222" s="6">
        <v>1</v>
      </c>
      <c r="S222" s="6">
        <v>2</v>
      </c>
      <c r="T222" s="6">
        <v>3</v>
      </c>
      <c r="U222" s="6">
        <v>4</v>
      </c>
      <c r="V222" s="6">
        <v>5</v>
      </c>
      <c r="W222" s="6">
        <v>6</v>
      </c>
      <c r="X222" s="6">
        <v>7</v>
      </c>
      <c r="Y222" s="6">
        <v>8</v>
      </c>
      <c r="Z222" s="6">
        <v>9</v>
      </c>
      <c r="AA222" s="6">
        <v>10</v>
      </c>
      <c r="AB222" s="6">
        <v>11</v>
      </c>
      <c r="AC222" s="6">
        <v>12</v>
      </c>
      <c r="AD222" s="6">
        <v>13</v>
      </c>
      <c r="AE222" s="6">
        <v>14</v>
      </c>
      <c r="AF222" s="6">
        <v>15</v>
      </c>
      <c r="AG222" s="6">
        <v>16</v>
      </c>
      <c r="AH222" s="6">
        <v>17</v>
      </c>
      <c r="AI222" s="6">
        <v>18</v>
      </c>
      <c r="AJ222" s="6">
        <v>19</v>
      </c>
      <c r="AK222" s="6">
        <v>20</v>
      </c>
      <c r="AL222" s="6">
        <v>21</v>
      </c>
      <c r="AM222" s="6">
        <v>22</v>
      </c>
      <c r="AN222" s="6">
        <v>23</v>
      </c>
      <c r="AO222" s="6">
        <v>24</v>
      </c>
      <c r="AP222" s="6">
        <v>25</v>
      </c>
      <c r="AQ222" s="6">
        <v>26</v>
      </c>
      <c r="AR222" s="6">
        <v>27</v>
      </c>
      <c r="AS222" s="6">
        <v>28</v>
      </c>
      <c r="AT222" s="6">
        <v>29</v>
      </c>
      <c r="AU222" s="6">
        <v>30</v>
      </c>
      <c r="AV222" s="6">
        <v>31</v>
      </c>
      <c r="AW222" s="6">
        <v>32</v>
      </c>
      <c r="AX222" s="6">
        <v>33</v>
      </c>
      <c r="AY222" s="6">
        <v>34</v>
      </c>
      <c r="AZ222" s="6">
        <v>35</v>
      </c>
      <c r="BA222" s="6">
        <v>36</v>
      </c>
      <c r="BB222" s="6">
        <v>37</v>
      </c>
      <c r="BC222" s="6">
        <v>38</v>
      </c>
      <c r="BD222" s="6">
        <v>39</v>
      </c>
      <c r="BE222" s="6">
        <v>40</v>
      </c>
      <c r="BF222" s="6">
        <v>41</v>
      </c>
      <c r="BG222" s="6">
        <v>42</v>
      </c>
      <c r="BH222" s="6">
        <v>43</v>
      </c>
      <c r="BI222" s="6">
        <v>44</v>
      </c>
      <c r="BJ222" s="6">
        <v>45</v>
      </c>
      <c r="BK222" s="6">
        <v>46</v>
      </c>
      <c r="BL222" s="6">
        <v>47</v>
      </c>
      <c r="BM222" s="6">
        <v>48</v>
      </c>
      <c r="BN222" s="6">
        <v>49</v>
      </c>
      <c r="BO222" s="6">
        <v>50</v>
      </c>
    </row>
    <row r="223" spans="18:69" x14ac:dyDescent="0.35">
      <c r="R223" s="6">
        <f t="shared" ref="R223:AW223" si="222">R221-R222</f>
        <v>1</v>
      </c>
      <c r="S223" s="6">
        <f t="shared" si="222"/>
        <v>0</v>
      </c>
      <c r="T223" s="6">
        <f t="shared" si="222"/>
        <v>-1</v>
      </c>
      <c r="U223" s="6">
        <f t="shared" si="222"/>
        <v>-2</v>
      </c>
      <c r="V223" s="6">
        <f t="shared" si="222"/>
        <v>-3</v>
      </c>
      <c r="W223" s="6">
        <f t="shared" si="222"/>
        <v>-4</v>
      </c>
      <c r="X223" s="6">
        <f t="shared" si="222"/>
        <v>-5</v>
      </c>
      <c r="Y223" s="6">
        <f t="shared" si="222"/>
        <v>-6</v>
      </c>
      <c r="Z223" s="6">
        <f t="shared" si="222"/>
        <v>-7</v>
      </c>
      <c r="AA223" s="6">
        <f t="shared" si="222"/>
        <v>-8</v>
      </c>
      <c r="AB223" s="6">
        <f t="shared" si="222"/>
        <v>-9</v>
      </c>
      <c r="AC223" s="6">
        <f t="shared" si="222"/>
        <v>-10</v>
      </c>
      <c r="AD223" s="6">
        <f t="shared" si="222"/>
        <v>-11</v>
      </c>
      <c r="AE223" s="6">
        <f t="shared" si="222"/>
        <v>-12</v>
      </c>
      <c r="AF223" s="6">
        <f t="shared" si="222"/>
        <v>-13</v>
      </c>
      <c r="AG223" s="6">
        <f t="shared" si="222"/>
        <v>-14</v>
      </c>
      <c r="AH223" s="6">
        <f t="shared" si="222"/>
        <v>-15</v>
      </c>
      <c r="AI223" s="6">
        <f t="shared" si="222"/>
        <v>-16</v>
      </c>
      <c r="AJ223" s="6">
        <f t="shared" si="222"/>
        <v>-17</v>
      </c>
      <c r="AK223" s="6">
        <f t="shared" si="222"/>
        <v>-18</v>
      </c>
      <c r="AL223" s="6">
        <f t="shared" si="222"/>
        <v>-19</v>
      </c>
      <c r="AM223" s="6">
        <f t="shared" si="222"/>
        <v>-20</v>
      </c>
      <c r="AN223" s="6">
        <f t="shared" si="222"/>
        <v>-21</v>
      </c>
      <c r="AO223" s="6">
        <f t="shared" si="222"/>
        <v>-22</v>
      </c>
      <c r="AP223" s="6">
        <f t="shared" si="222"/>
        <v>-23</v>
      </c>
      <c r="AQ223" s="6">
        <f t="shared" si="222"/>
        <v>-24</v>
      </c>
      <c r="AR223" s="6">
        <f t="shared" si="222"/>
        <v>-25</v>
      </c>
      <c r="AS223" s="6">
        <f t="shared" si="222"/>
        <v>-26</v>
      </c>
      <c r="AT223" s="6">
        <f t="shared" si="222"/>
        <v>-27</v>
      </c>
      <c r="AU223" s="6">
        <f t="shared" si="222"/>
        <v>-28</v>
      </c>
      <c r="AV223" s="6">
        <f t="shared" si="222"/>
        <v>-29</v>
      </c>
      <c r="AW223" s="6">
        <f t="shared" si="222"/>
        <v>-30</v>
      </c>
      <c r="AX223" s="6">
        <f t="shared" ref="AX223:BO223" si="223">AX221-AX222</f>
        <v>-31</v>
      </c>
      <c r="AY223" s="6">
        <f t="shared" si="223"/>
        <v>-32</v>
      </c>
      <c r="AZ223" s="6">
        <f t="shared" si="223"/>
        <v>-33</v>
      </c>
      <c r="BA223" s="6">
        <f t="shared" si="223"/>
        <v>-34</v>
      </c>
      <c r="BB223" s="6">
        <f t="shared" si="223"/>
        <v>-35</v>
      </c>
      <c r="BC223" s="6">
        <f t="shared" si="223"/>
        <v>-36</v>
      </c>
      <c r="BD223" s="6">
        <f t="shared" si="223"/>
        <v>-37</v>
      </c>
      <c r="BE223" s="6">
        <f t="shared" si="223"/>
        <v>-38</v>
      </c>
      <c r="BF223" s="6">
        <f t="shared" si="223"/>
        <v>-39</v>
      </c>
      <c r="BG223" s="6">
        <f t="shared" si="223"/>
        <v>-40</v>
      </c>
      <c r="BH223" s="6">
        <f t="shared" si="223"/>
        <v>-41</v>
      </c>
      <c r="BI223" s="6">
        <f t="shared" si="223"/>
        <v>-42</v>
      </c>
      <c r="BJ223" s="6">
        <f t="shared" si="223"/>
        <v>-43</v>
      </c>
      <c r="BK223" s="6">
        <f t="shared" si="223"/>
        <v>-44</v>
      </c>
      <c r="BL223" s="6">
        <f t="shared" si="223"/>
        <v>-45</v>
      </c>
      <c r="BM223" s="6">
        <f t="shared" si="223"/>
        <v>-46</v>
      </c>
      <c r="BN223" s="6">
        <f t="shared" si="223"/>
        <v>-47</v>
      </c>
      <c r="BO223" s="6">
        <f t="shared" si="223"/>
        <v>-48</v>
      </c>
      <c r="BQ223" s="6" t="s">
        <v>21</v>
      </c>
    </row>
    <row r="224" spans="18:69" x14ac:dyDescent="0.35">
      <c r="R224" s="6">
        <f>IF(R223&gt;=0,COUNT($R223)+BP220,"")</f>
        <v>96</v>
      </c>
      <c r="S224" s="6">
        <f>IF(S223&gt;=0,COUNT($R223:S223)+$BP220,"")</f>
        <v>97</v>
      </c>
      <c r="T224" s="6" t="str">
        <f>IF(T223&gt;=0,COUNT($R223:T223)+$BP220,"")</f>
        <v/>
      </c>
      <c r="U224" s="6" t="str">
        <f>IF(U223&gt;=0,COUNT($R223:U223)+$BP220,"")</f>
        <v/>
      </c>
      <c r="V224" s="6" t="str">
        <f>IF(V223&gt;=0,COUNT($R223:V223)+$BP220,"")</f>
        <v/>
      </c>
      <c r="W224" s="6" t="str">
        <f>IF(W223&gt;=0,COUNT($R223:W223)+$BP220,"")</f>
        <v/>
      </c>
      <c r="X224" s="6" t="str">
        <f>IF(X223&gt;=0,COUNT($R223:X223)+$BP220,"")</f>
        <v/>
      </c>
      <c r="Y224" s="6" t="str">
        <f>IF(Y223&gt;=0,COUNT($R223:Y223)+$BP220,"")</f>
        <v/>
      </c>
      <c r="Z224" s="6" t="str">
        <f>IF(Z223&gt;=0,COUNT($R223:Z223)+$BP220,"")</f>
        <v/>
      </c>
      <c r="AA224" s="6" t="str">
        <f>IF(AA223&gt;=0,COUNT($R223:AA223)+$BP220,"")</f>
        <v/>
      </c>
      <c r="AB224" s="6" t="str">
        <f>IF(AB223&gt;=0,COUNT($R223:AB223)+$BP220,"")</f>
        <v/>
      </c>
      <c r="AC224" s="6" t="str">
        <f>IF(AC223&gt;=0,COUNT($R223:AC223)+$BP220,"")</f>
        <v/>
      </c>
      <c r="AD224" s="6" t="str">
        <f>IF(AD223&gt;=0,COUNT($R223:AD223)+$BP220,"")</f>
        <v/>
      </c>
      <c r="AE224" s="6" t="str">
        <f>IF(AE223&gt;=0,COUNT($R223:AE223)+$BP220,"")</f>
        <v/>
      </c>
      <c r="AF224" s="6" t="str">
        <f>IF(AF223&gt;=0,COUNT($R223:AF223)+$BP220,"")</f>
        <v/>
      </c>
      <c r="AG224" s="6" t="str">
        <f>IF(AG223&gt;=0,COUNT($R223:AG223)+$BP220,"")</f>
        <v/>
      </c>
      <c r="AH224" s="6" t="str">
        <f>IF(AH223&gt;=0,COUNT($R223:AH223)+$BP220,"")</f>
        <v/>
      </c>
      <c r="AI224" s="6" t="str">
        <f>IF(AI223&gt;=0,COUNT($R223:AI223)+$BP220,"")</f>
        <v/>
      </c>
      <c r="AJ224" s="6" t="str">
        <f>IF(AJ223&gt;=0,COUNT($R223:AJ223)+$BP220,"")</f>
        <v/>
      </c>
      <c r="AK224" s="6" t="str">
        <f>IF(AK223&gt;=0,COUNT($R223:AK223)+$BP220,"")</f>
        <v/>
      </c>
      <c r="AL224" s="6" t="str">
        <f>IF(AL223&gt;=0,COUNT($R223:AL223)+$BP220,"")</f>
        <v/>
      </c>
      <c r="AM224" s="6" t="str">
        <f>IF(AM223&gt;=0,COUNT($R223:AM223)+$BP220,"")</f>
        <v/>
      </c>
      <c r="AN224" s="6" t="str">
        <f>IF(AN223&gt;=0,COUNT($R223:AN223)+$BP220,"")</f>
        <v/>
      </c>
      <c r="AO224" s="6" t="str">
        <f>IF(AO223&gt;=0,COUNT($R223:AO223)+$BP220,"")</f>
        <v/>
      </c>
      <c r="AP224" s="6" t="str">
        <f>IF(AP223&gt;=0,COUNT($R223:AP223)+$BP220,"")</f>
        <v/>
      </c>
      <c r="AQ224" s="6" t="str">
        <f>IF(AQ223&gt;=0,COUNT($R223:AQ223)+$BP220,"")</f>
        <v/>
      </c>
      <c r="AR224" s="6" t="str">
        <f>IF(AR223&gt;=0,COUNT($R223:AR223)+$BP220,"")</f>
        <v/>
      </c>
      <c r="AS224" s="6" t="str">
        <f>IF(AS223&gt;=0,COUNT($R223:AS223)+$BP220,"")</f>
        <v/>
      </c>
      <c r="AT224" s="6" t="str">
        <f>IF(AT223&gt;=0,COUNT($R223:AT223)+$BP220,"")</f>
        <v/>
      </c>
      <c r="AU224" s="6" t="str">
        <f>IF(AU223&gt;=0,COUNT($R223:AU223)+$BP220,"")</f>
        <v/>
      </c>
      <c r="AV224" s="6" t="str">
        <f>IF(AV223&gt;=0,COUNT($R223:AV223)+$BP220,"")</f>
        <v/>
      </c>
      <c r="AW224" s="6" t="str">
        <f>IF(AW223&gt;=0,COUNT($R223:AW223)+$BP220,"")</f>
        <v/>
      </c>
      <c r="AX224" s="6" t="str">
        <f>IF(AX223&gt;=0,COUNT($R223:AX223)+$BP220,"")</f>
        <v/>
      </c>
      <c r="AY224" s="6" t="str">
        <f>IF(AY223&gt;=0,COUNT($R223:AY223)+$BP220,"")</f>
        <v/>
      </c>
      <c r="AZ224" s="6" t="str">
        <f>IF(AZ223&gt;=0,COUNT($R223:AZ223)+$BP220,"")</f>
        <v/>
      </c>
      <c r="BA224" s="6" t="str">
        <f>IF(BA223&gt;=0,COUNT($R223:BA223)+$BP220,"")</f>
        <v/>
      </c>
      <c r="BB224" s="6" t="str">
        <f>IF(BB223&gt;=0,COUNT($R223:BB223)+$BP220,"")</f>
        <v/>
      </c>
      <c r="BC224" s="6" t="str">
        <f>IF(BC223&gt;=0,COUNT($R223:BC223)+$BP220,"")</f>
        <v/>
      </c>
      <c r="BD224" s="6" t="str">
        <f>IF(BD223&gt;=0,COUNT($R223:BD223)+$BP220,"")</f>
        <v/>
      </c>
      <c r="BE224" s="6" t="str">
        <f>IF(BE223&gt;=0,COUNT($R223:BE223)+$BP220,"")</f>
        <v/>
      </c>
      <c r="BF224" s="6" t="str">
        <f>IF(BF223&gt;=0,COUNT($R223:BF223)+$BP220,"")</f>
        <v/>
      </c>
      <c r="BG224" s="6" t="str">
        <f>IF(BG223&gt;=0,COUNT($R223:BG223)+$BP220,"")</f>
        <v/>
      </c>
      <c r="BH224" s="6" t="str">
        <f>IF(BH223&gt;=0,COUNT($R223:BH223)+$BP220,"")</f>
        <v/>
      </c>
      <c r="BI224" s="6" t="str">
        <f>IF(BI223&gt;=0,COUNT($R223:BI223)+$BP220,"")</f>
        <v/>
      </c>
      <c r="BJ224" s="6" t="str">
        <f>IF(BJ223&gt;=0,COUNT($R223:BJ223)+$BP220,"")</f>
        <v/>
      </c>
      <c r="BK224" s="6" t="str">
        <f>IF(BK223&gt;=0,COUNT($R223:BK223)+$BP220,"")</f>
        <v/>
      </c>
      <c r="BL224" s="6" t="str">
        <f>IF(BL223&gt;=0,COUNT($R223:BL223)+$BP220,"")</f>
        <v/>
      </c>
      <c r="BM224" s="6" t="str">
        <f>IF(BM223&gt;=0,COUNT($R223:BM223)+$BP220,"")</f>
        <v/>
      </c>
      <c r="BN224" s="6" t="str">
        <f>IF(BN223&gt;=0,COUNT($R223:BN223)+$BP220,"")</f>
        <v/>
      </c>
      <c r="BO224" s="6" t="str">
        <f>IF(BO223&gt;=0,COUNT($R223:BO223)+$BP220,"")</f>
        <v/>
      </c>
      <c r="BP224" s="6">
        <f>COUNT(R224:BO224)+BP220</f>
        <v>97</v>
      </c>
      <c r="BQ224" s="276" t="str">
        <f>R224&amp;BQ223&amp;S224&amp;BQ223&amp;T224&amp;BQ223&amp;U224&amp;BQ223&amp;V224&amp;BQ223&amp;W224&amp;BQ223&amp;X224&amp;BQ223&amp;Y224&amp;BQ223&amp;Z224&amp;BQ223&amp;AA224&amp;BQ223&amp;AB224&amp;BQ223&amp;AC224&amp;BQ223&amp;AD224&amp;BQ223&amp;AE224&amp;BQ223&amp;AF224&amp;BQ223&amp;AG224&amp;BQ223&amp;AH224&amp;BQ223&amp;AI224&amp;BQ223&amp;AJ224&amp;BQ223&amp;AK224&amp;BQ223&amp;AL224&amp;BQ223&amp;AM224&amp;BQ223&amp;AN224&amp;BQ223&amp;AO224&amp;BQ223&amp;AP224&amp;BQ223&amp;AQ224&amp;BQ223&amp;AR224&amp;BQ223&amp;AS224&amp;BQ223&amp;AT224&amp;BQ223&amp;AU224&amp;BQ223&amp;AV224&amp;BQ223&amp;AW224&amp;BQ223&amp;AX224&amp;BQ223&amp;AY224&amp;BQ223&amp;AZ224&amp;BQ223&amp;BA224&amp;BQ223&amp;BB224&amp;BQ223&amp;BC224&amp;BQ223&amp;BD224&amp;BQ223&amp;BE224&amp;BQ223&amp;BF224&amp;BQ223&amp;BG224&amp;BQ223&amp;BH224&amp;BQ223&amp;BI224&amp;BQ223&amp;BJ224&amp;BQ223&amp;BK224&amp;BQ223&amp;BL224&amp;BQ223&amp;BM224&amp;BQ223&amp;BN224&amp;BQ223&amp;BO224</f>
        <v xml:space="preserve">96  97                                                                                                </v>
      </c>
    </row>
    <row r="225" spans="18:69" x14ac:dyDescent="0.35">
      <c r="R225" s="275">
        <f>IF('Print-TOS'!AU16="W",'Encode Data'!F37,IF('Print-TOS'!AU16="X",'Encode Data'!F43,'Encode Data'!I37))</f>
        <v>3</v>
      </c>
      <c r="S225" s="6">
        <f t="shared" ref="S225:AX225" si="224">R225</f>
        <v>3</v>
      </c>
      <c r="T225" s="6">
        <f t="shared" si="224"/>
        <v>3</v>
      </c>
      <c r="U225" s="6">
        <f t="shared" si="224"/>
        <v>3</v>
      </c>
      <c r="V225" s="6">
        <f t="shared" si="224"/>
        <v>3</v>
      </c>
      <c r="W225" s="6">
        <f t="shared" si="224"/>
        <v>3</v>
      </c>
      <c r="X225" s="6">
        <f t="shared" si="224"/>
        <v>3</v>
      </c>
      <c r="Y225" s="6">
        <f t="shared" si="224"/>
        <v>3</v>
      </c>
      <c r="Z225" s="6">
        <f t="shared" si="224"/>
        <v>3</v>
      </c>
      <c r="AA225" s="6">
        <f t="shared" si="224"/>
        <v>3</v>
      </c>
      <c r="AB225" s="6">
        <f t="shared" si="224"/>
        <v>3</v>
      </c>
      <c r="AC225" s="6">
        <f t="shared" si="224"/>
        <v>3</v>
      </c>
      <c r="AD225" s="6">
        <f t="shared" si="224"/>
        <v>3</v>
      </c>
      <c r="AE225" s="6">
        <f t="shared" si="224"/>
        <v>3</v>
      </c>
      <c r="AF225" s="6">
        <f t="shared" si="224"/>
        <v>3</v>
      </c>
      <c r="AG225" s="6">
        <f t="shared" si="224"/>
        <v>3</v>
      </c>
      <c r="AH225" s="6">
        <f t="shared" si="224"/>
        <v>3</v>
      </c>
      <c r="AI225" s="6">
        <f t="shared" si="224"/>
        <v>3</v>
      </c>
      <c r="AJ225" s="6">
        <f t="shared" si="224"/>
        <v>3</v>
      </c>
      <c r="AK225" s="6">
        <f t="shared" si="224"/>
        <v>3</v>
      </c>
      <c r="AL225" s="6">
        <f t="shared" si="224"/>
        <v>3</v>
      </c>
      <c r="AM225" s="6">
        <f t="shared" si="224"/>
        <v>3</v>
      </c>
      <c r="AN225" s="6">
        <f t="shared" si="224"/>
        <v>3</v>
      </c>
      <c r="AO225" s="6">
        <f t="shared" si="224"/>
        <v>3</v>
      </c>
      <c r="AP225" s="6">
        <f t="shared" si="224"/>
        <v>3</v>
      </c>
      <c r="AQ225" s="6">
        <f t="shared" si="224"/>
        <v>3</v>
      </c>
      <c r="AR225" s="6">
        <f t="shared" si="224"/>
        <v>3</v>
      </c>
      <c r="AS225" s="6">
        <f t="shared" si="224"/>
        <v>3</v>
      </c>
      <c r="AT225" s="6">
        <f t="shared" si="224"/>
        <v>3</v>
      </c>
      <c r="AU225" s="6">
        <f t="shared" si="224"/>
        <v>3</v>
      </c>
      <c r="AV225" s="6">
        <f t="shared" si="224"/>
        <v>3</v>
      </c>
      <c r="AW225" s="6">
        <f t="shared" si="224"/>
        <v>3</v>
      </c>
      <c r="AX225" s="6">
        <f t="shared" si="224"/>
        <v>3</v>
      </c>
      <c r="AY225" s="6">
        <f t="shared" ref="AY225:BO225" si="225">AX225</f>
        <v>3</v>
      </c>
      <c r="AZ225" s="6">
        <f t="shared" si="225"/>
        <v>3</v>
      </c>
      <c r="BA225" s="6">
        <f t="shared" si="225"/>
        <v>3</v>
      </c>
      <c r="BB225" s="6">
        <f t="shared" si="225"/>
        <v>3</v>
      </c>
      <c r="BC225" s="6">
        <f t="shared" si="225"/>
        <v>3</v>
      </c>
      <c r="BD225" s="6">
        <f t="shared" si="225"/>
        <v>3</v>
      </c>
      <c r="BE225" s="6">
        <f t="shared" si="225"/>
        <v>3</v>
      </c>
      <c r="BF225" s="6">
        <f t="shared" si="225"/>
        <v>3</v>
      </c>
      <c r="BG225" s="6">
        <f t="shared" si="225"/>
        <v>3</v>
      </c>
      <c r="BH225" s="6">
        <f t="shared" si="225"/>
        <v>3</v>
      </c>
      <c r="BI225" s="6">
        <f t="shared" si="225"/>
        <v>3</v>
      </c>
      <c r="BJ225" s="6">
        <f t="shared" si="225"/>
        <v>3</v>
      </c>
      <c r="BK225" s="6">
        <f t="shared" si="225"/>
        <v>3</v>
      </c>
      <c r="BL225" s="6">
        <f t="shared" si="225"/>
        <v>3</v>
      </c>
      <c r="BM225" s="6">
        <f t="shared" si="225"/>
        <v>3</v>
      </c>
      <c r="BN225" s="6">
        <f t="shared" si="225"/>
        <v>3</v>
      </c>
      <c r="BO225" s="6">
        <f t="shared" si="225"/>
        <v>3</v>
      </c>
    </row>
    <row r="226" spans="18:69" x14ac:dyDescent="0.35">
      <c r="R226" s="6">
        <v>1</v>
      </c>
      <c r="S226" s="6">
        <v>2</v>
      </c>
      <c r="T226" s="6">
        <v>3</v>
      </c>
      <c r="U226" s="6">
        <v>4</v>
      </c>
      <c r="V226" s="6">
        <v>5</v>
      </c>
      <c r="W226" s="6">
        <v>6</v>
      </c>
      <c r="X226" s="6">
        <v>7</v>
      </c>
      <c r="Y226" s="6">
        <v>8</v>
      </c>
      <c r="Z226" s="6">
        <v>9</v>
      </c>
      <c r="AA226" s="6">
        <v>10</v>
      </c>
      <c r="AB226" s="6">
        <v>11</v>
      </c>
      <c r="AC226" s="6">
        <v>12</v>
      </c>
      <c r="AD226" s="6">
        <v>13</v>
      </c>
      <c r="AE226" s="6">
        <v>14</v>
      </c>
      <c r="AF226" s="6">
        <v>15</v>
      </c>
      <c r="AG226" s="6">
        <v>16</v>
      </c>
      <c r="AH226" s="6">
        <v>17</v>
      </c>
      <c r="AI226" s="6">
        <v>18</v>
      </c>
      <c r="AJ226" s="6">
        <v>19</v>
      </c>
      <c r="AK226" s="6">
        <v>20</v>
      </c>
      <c r="AL226" s="6">
        <v>21</v>
      </c>
      <c r="AM226" s="6">
        <v>22</v>
      </c>
      <c r="AN226" s="6">
        <v>23</v>
      </c>
      <c r="AO226" s="6">
        <v>24</v>
      </c>
      <c r="AP226" s="6">
        <v>25</v>
      </c>
      <c r="AQ226" s="6">
        <v>26</v>
      </c>
      <c r="AR226" s="6">
        <v>27</v>
      </c>
      <c r="AS226" s="6">
        <v>28</v>
      </c>
      <c r="AT226" s="6">
        <v>29</v>
      </c>
      <c r="AU226" s="6">
        <v>30</v>
      </c>
      <c r="AV226" s="6">
        <v>31</v>
      </c>
      <c r="AW226" s="6">
        <v>32</v>
      </c>
      <c r="AX226" s="6">
        <v>33</v>
      </c>
      <c r="AY226" s="6">
        <v>34</v>
      </c>
      <c r="AZ226" s="6">
        <v>35</v>
      </c>
      <c r="BA226" s="6">
        <v>36</v>
      </c>
      <c r="BB226" s="6">
        <v>37</v>
      </c>
      <c r="BC226" s="6">
        <v>38</v>
      </c>
      <c r="BD226" s="6">
        <v>39</v>
      </c>
      <c r="BE226" s="6">
        <v>40</v>
      </c>
      <c r="BF226" s="6">
        <v>41</v>
      </c>
      <c r="BG226" s="6">
        <v>42</v>
      </c>
      <c r="BH226" s="6">
        <v>43</v>
      </c>
      <c r="BI226" s="6">
        <v>44</v>
      </c>
      <c r="BJ226" s="6">
        <v>45</v>
      </c>
      <c r="BK226" s="6">
        <v>46</v>
      </c>
      <c r="BL226" s="6">
        <v>47</v>
      </c>
      <c r="BM226" s="6">
        <v>48</v>
      </c>
      <c r="BN226" s="6">
        <v>49</v>
      </c>
      <c r="BO226" s="6">
        <v>50</v>
      </c>
    </row>
    <row r="227" spans="18:69" x14ac:dyDescent="0.35">
      <c r="R227" s="6">
        <f t="shared" ref="R227:AW227" si="226">R225-R226</f>
        <v>2</v>
      </c>
      <c r="S227" s="6">
        <f t="shared" si="226"/>
        <v>1</v>
      </c>
      <c r="T227" s="6">
        <f t="shared" si="226"/>
        <v>0</v>
      </c>
      <c r="U227" s="6">
        <f t="shared" si="226"/>
        <v>-1</v>
      </c>
      <c r="V227" s="6">
        <f t="shared" si="226"/>
        <v>-2</v>
      </c>
      <c r="W227" s="6">
        <f t="shared" si="226"/>
        <v>-3</v>
      </c>
      <c r="X227" s="6">
        <f t="shared" si="226"/>
        <v>-4</v>
      </c>
      <c r="Y227" s="6">
        <f t="shared" si="226"/>
        <v>-5</v>
      </c>
      <c r="Z227" s="6">
        <f t="shared" si="226"/>
        <v>-6</v>
      </c>
      <c r="AA227" s="6">
        <f t="shared" si="226"/>
        <v>-7</v>
      </c>
      <c r="AB227" s="6">
        <f t="shared" si="226"/>
        <v>-8</v>
      </c>
      <c r="AC227" s="6">
        <f t="shared" si="226"/>
        <v>-9</v>
      </c>
      <c r="AD227" s="6">
        <f t="shared" si="226"/>
        <v>-10</v>
      </c>
      <c r="AE227" s="6">
        <f t="shared" si="226"/>
        <v>-11</v>
      </c>
      <c r="AF227" s="6">
        <f t="shared" si="226"/>
        <v>-12</v>
      </c>
      <c r="AG227" s="6">
        <f t="shared" si="226"/>
        <v>-13</v>
      </c>
      <c r="AH227" s="6">
        <f t="shared" si="226"/>
        <v>-14</v>
      </c>
      <c r="AI227" s="6">
        <f t="shared" si="226"/>
        <v>-15</v>
      </c>
      <c r="AJ227" s="6">
        <f t="shared" si="226"/>
        <v>-16</v>
      </c>
      <c r="AK227" s="6">
        <f t="shared" si="226"/>
        <v>-17</v>
      </c>
      <c r="AL227" s="6">
        <f t="shared" si="226"/>
        <v>-18</v>
      </c>
      <c r="AM227" s="6">
        <f t="shared" si="226"/>
        <v>-19</v>
      </c>
      <c r="AN227" s="6">
        <f t="shared" si="226"/>
        <v>-20</v>
      </c>
      <c r="AO227" s="6">
        <f t="shared" si="226"/>
        <v>-21</v>
      </c>
      <c r="AP227" s="6">
        <f t="shared" si="226"/>
        <v>-22</v>
      </c>
      <c r="AQ227" s="6">
        <f t="shared" si="226"/>
        <v>-23</v>
      </c>
      <c r="AR227" s="6">
        <f t="shared" si="226"/>
        <v>-24</v>
      </c>
      <c r="AS227" s="6">
        <f t="shared" si="226"/>
        <v>-25</v>
      </c>
      <c r="AT227" s="6">
        <f t="shared" si="226"/>
        <v>-26</v>
      </c>
      <c r="AU227" s="6">
        <f t="shared" si="226"/>
        <v>-27</v>
      </c>
      <c r="AV227" s="6">
        <f t="shared" si="226"/>
        <v>-28</v>
      </c>
      <c r="AW227" s="6">
        <f t="shared" si="226"/>
        <v>-29</v>
      </c>
      <c r="AX227" s="6">
        <f t="shared" ref="AX227:BO227" si="227">AX225-AX226</f>
        <v>-30</v>
      </c>
      <c r="AY227" s="6">
        <f t="shared" si="227"/>
        <v>-31</v>
      </c>
      <c r="AZ227" s="6">
        <f t="shared" si="227"/>
        <v>-32</v>
      </c>
      <c r="BA227" s="6">
        <f t="shared" si="227"/>
        <v>-33</v>
      </c>
      <c r="BB227" s="6">
        <f t="shared" si="227"/>
        <v>-34</v>
      </c>
      <c r="BC227" s="6">
        <f t="shared" si="227"/>
        <v>-35</v>
      </c>
      <c r="BD227" s="6">
        <f t="shared" si="227"/>
        <v>-36</v>
      </c>
      <c r="BE227" s="6">
        <f t="shared" si="227"/>
        <v>-37</v>
      </c>
      <c r="BF227" s="6">
        <f t="shared" si="227"/>
        <v>-38</v>
      </c>
      <c r="BG227" s="6">
        <f t="shared" si="227"/>
        <v>-39</v>
      </c>
      <c r="BH227" s="6">
        <f t="shared" si="227"/>
        <v>-40</v>
      </c>
      <c r="BI227" s="6">
        <f t="shared" si="227"/>
        <v>-41</v>
      </c>
      <c r="BJ227" s="6">
        <f t="shared" si="227"/>
        <v>-42</v>
      </c>
      <c r="BK227" s="6">
        <f t="shared" si="227"/>
        <v>-43</v>
      </c>
      <c r="BL227" s="6">
        <f t="shared" si="227"/>
        <v>-44</v>
      </c>
      <c r="BM227" s="6">
        <f t="shared" si="227"/>
        <v>-45</v>
      </c>
      <c r="BN227" s="6">
        <f t="shared" si="227"/>
        <v>-46</v>
      </c>
      <c r="BO227" s="6">
        <f t="shared" si="227"/>
        <v>-47</v>
      </c>
      <c r="BQ227" s="6" t="s">
        <v>21</v>
      </c>
    </row>
    <row r="228" spans="18:69" x14ac:dyDescent="0.35">
      <c r="R228" s="6">
        <f>IF(R227&gt;=0,COUNT($R227)+BP224,"")</f>
        <v>98</v>
      </c>
      <c r="S228" s="6">
        <f>IF(S227&gt;=0,COUNT($R227:S227)+$BP224,"")</f>
        <v>99</v>
      </c>
      <c r="T228" s="6">
        <f>IF(T227&gt;=0,COUNT($R227:T227)+$BP224,"")</f>
        <v>100</v>
      </c>
      <c r="U228" s="6" t="str">
        <f>IF(U227&gt;=0,COUNT($R227:U227)+$BP224,"")</f>
        <v/>
      </c>
      <c r="V228" s="6" t="str">
        <f>IF(V227&gt;=0,COUNT($R227:V227)+$BP224,"")</f>
        <v/>
      </c>
      <c r="W228" s="6" t="str">
        <f>IF(W227&gt;=0,COUNT($R227:W227)+$BP224,"")</f>
        <v/>
      </c>
      <c r="X228" s="6" t="str">
        <f>IF(X227&gt;=0,COUNT($R227:X227)+$BP224,"")</f>
        <v/>
      </c>
      <c r="Y228" s="6" t="str">
        <f>IF(Y227&gt;=0,COUNT($R227:Y227)+$BP224,"")</f>
        <v/>
      </c>
      <c r="Z228" s="6" t="str">
        <f>IF(Z227&gt;=0,COUNT($R227:Z227)+$BP224,"")</f>
        <v/>
      </c>
      <c r="AA228" s="6" t="str">
        <f>IF(AA227&gt;=0,COUNT($R227:AA227)+$BP224,"")</f>
        <v/>
      </c>
      <c r="AB228" s="6" t="str">
        <f>IF(AB227&gt;=0,COUNT($R227:AB227)+$BP224,"")</f>
        <v/>
      </c>
      <c r="AC228" s="6" t="str">
        <f>IF(AC227&gt;=0,COUNT($R227:AC227)+$BP224,"")</f>
        <v/>
      </c>
      <c r="AD228" s="6" t="str">
        <f>IF(AD227&gt;=0,COUNT($R227:AD227)+$BP224,"")</f>
        <v/>
      </c>
      <c r="AE228" s="6" t="str">
        <f>IF(AE227&gt;=0,COUNT($R227:AE227)+$BP224,"")</f>
        <v/>
      </c>
      <c r="AF228" s="6" t="str">
        <f>IF(AF227&gt;=0,COUNT($R227:AF227)+$BP224,"")</f>
        <v/>
      </c>
      <c r="AG228" s="6" t="str">
        <f>IF(AG227&gt;=0,COUNT($R227:AG227)+$BP224,"")</f>
        <v/>
      </c>
      <c r="AH228" s="6" t="str">
        <f>IF(AH227&gt;=0,COUNT($R227:AH227)+$BP224,"")</f>
        <v/>
      </c>
      <c r="AI228" s="6" t="str">
        <f>IF(AI227&gt;=0,COUNT($R227:AI227)+$BP224,"")</f>
        <v/>
      </c>
      <c r="AJ228" s="6" t="str">
        <f>IF(AJ227&gt;=0,COUNT($R227:AJ227)+$BP224,"")</f>
        <v/>
      </c>
      <c r="AK228" s="6" t="str">
        <f>IF(AK227&gt;=0,COUNT($R227:AK227)+$BP224,"")</f>
        <v/>
      </c>
      <c r="AL228" s="6" t="str">
        <f>IF(AL227&gt;=0,COUNT($R227:AL227)+$BP224,"")</f>
        <v/>
      </c>
      <c r="AM228" s="6" t="str">
        <f>IF(AM227&gt;=0,COUNT($R227:AM227)+$BP224,"")</f>
        <v/>
      </c>
      <c r="AN228" s="6" t="str">
        <f>IF(AN227&gt;=0,COUNT($R227:AN227)+$BP224,"")</f>
        <v/>
      </c>
      <c r="AO228" s="6" t="str">
        <f>IF(AO227&gt;=0,COUNT($R227:AO227)+$BP224,"")</f>
        <v/>
      </c>
      <c r="AP228" s="6" t="str">
        <f>IF(AP227&gt;=0,COUNT($R227:AP227)+$BP224,"")</f>
        <v/>
      </c>
      <c r="AQ228" s="6" t="str">
        <f>IF(AQ227&gt;=0,COUNT($R227:AQ227)+$BP224,"")</f>
        <v/>
      </c>
      <c r="AR228" s="6" t="str">
        <f>IF(AR227&gt;=0,COUNT($R227:AR227)+$BP224,"")</f>
        <v/>
      </c>
      <c r="AS228" s="6" t="str">
        <f>IF(AS227&gt;=0,COUNT($R227:AS227)+$BP224,"")</f>
        <v/>
      </c>
      <c r="AT228" s="6" t="str">
        <f>IF(AT227&gt;=0,COUNT($R227:AT227)+$BP224,"")</f>
        <v/>
      </c>
      <c r="AU228" s="6" t="str">
        <f>IF(AU227&gt;=0,COUNT($R227:AU227)+$BP224,"")</f>
        <v/>
      </c>
      <c r="AV228" s="6" t="str">
        <f>IF(AV227&gt;=0,COUNT($R227:AV227)+$BP224,"")</f>
        <v/>
      </c>
      <c r="AW228" s="6" t="str">
        <f>IF(AW227&gt;=0,COUNT($R227:AW227)+$BP224,"")</f>
        <v/>
      </c>
      <c r="AX228" s="6" t="str">
        <f>IF(AX227&gt;=0,COUNT($R227:AX227)+$BP224,"")</f>
        <v/>
      </c>
      <c r="AY228" s="6" t="str">
        <f>IF(AY227&gt;=0,COUNT($R227:AY227)+$BP224,"")</f>
        <v/>
      </c>
      <c r="AZ228" s="6" t="str">
        <f>IF(AZ227&gt;=0,COUNT($R227:AZ227)+$BP224,"")</f>
        <v/>
      </c>
      <c r="BA228" s="6" t="str">
        <f>IF(BA227&gt;=0,COUNT($R227:BA227)+$BP224,"")</f>
        <v/>
      </c>
      <c r="BB228" s="6" t="str">
        <f>IF(BB227&gt;=0,COUNT($R227:BB227)+$BP224,"")</f>
        <v/>
      </c>
      <c r="BC228" s="6" t="str">
        <f>IF(BC227&gt;=0,COUNT($R227:BC227)+$BP224,"")</f>
        <v/>
      </c>
      <c r="BD228" s="6" t="str">
        <f>IF(BD227&gt;=0,COUNT($R227:BD227)+$BP224,"")</f>
        <v/>
      </c>
      <c r="BE228" s="6" t="str">
        <f>IF(BE227&gt;=0,COUNT($R227:BE227)+$BP224,"")</f>
        <v/>
      </c>
      <c r="BF228" s="6" t="str">
        <f>IF(BF227&gt;=0,COUNT($R227:BF227)+$BP224,"")</f>
        <v/>
      </c>
      <c r="BG228" s="6" t="str">
        <f>IF(BG227&gt;=0,COUNT($R227:BG227)+$BP224,"")</f>
        <v/>
      </c>
      <c r="BH228" s="6" t="str">
        <f>IF(BH227&gt;=0,COUNT($R227:BH227)+$BP224,"")</f>
        <v/>
      </c>
      <c r="BI228" s="6" t="str">
        <f>IF(BI227&gt;=0,COUNT($R227:BI227)+$BP224,"")</f>
        <v/>
      </c>
      <c r="BJ228" s="6" t="str">
        <f>IF(BJ227&gt;=0,COUNT($R227:BJ227)+$BP224,"")</f>
        <v/>
      </c>
      <c r="BK228" s="6" t="str">
        <f>IF(BK227&gt;=0,COUNT($R227:BK227)+$BP224,"")</f>
        <v/>
      </c>
      <c r="BL228" s="6" t="str">
        <f>IF(BL227&gt;=0,COUNT($R227:BL227)+$BP224,"")</f>
        <v/>
      </c>
      <c r="BM228" s="6" t="str">
        <f>IF(BM227&gt;=0,COUNT($R227:BM227)+$BP224,"")</f>
        <v/>
      </c>
      <c r="BN228" s="6" t="str">
        <f>IF(BN227&gt;=0,COUNT($R227:BN227)+$BP224,"")</f>
        <v/>
      </c>
      <c r="BO228" s="6" t="str">
        <f>IF(BO227&gt;=0,COUNT($R227:BO227)+$BP224,"")</f>
        <v/>
      </c>
      <c r="BP228" s="6">
        <f>COUNT(R228:BO228)+BP224</f>
        <v>100</v>
      </c>
      <c r="BQ228" s="276" t="str">
        <f>R228&amp;BQ227&amp;S228&amp;BQ227&amp;T228&amp;BQ227&amp;U228&amp;BQ227&amp;V228&amp;BQ227&amp;W228&amp;BQ227&amp;X228&amp;BQ227&amp;Y228&amp;BQ227&amp;Z228&amp;BQ227&amp;AA228&amp;BQ227&amp;AB228&amp;BQ227&amp;AC228&amp;BQ227&amp;AD228&amp;BQ227&amp;AE228&amp;BQ227&amp;AF228&amp;BQ227&amp;AG228&amp;BQ227&amp;AH228&amp;BQ227&amp;AI228&amp;BQ227&amp;AJ228&amp;BQ227&amp;AK228&amp;BQ227&amp;AL228&amp;BQ227&amp;AM228&amp;BQ227&amp;AN228&amp;BQ227&amp;AO228&amp;BQ227&amp;AP228&amp;BQ227&amp;AQ228&amp;BQ227&amp;AR228&amp;BQ227&amp;AS228&amp;BQ227&amp;AT228&amp;BQ227&amp;AU228&amp;BQ227&amp;AV228&amp;BQ227&amp;AW228&amp;BQ227&amp;AX228&amp;BQ227&amp;AY228&amp;BQ227&amp;AZ228&amp;BQ227&amp;BA228&amp;BQ227&amp;BB228&amp;BQ227&amp;BC228&amp;BQ227&amp;BD228&amp;BQ227&amp;BE228&amp;BQ227&amp;BF228&amp;BQ227&amp;BG228&amp;BQ227&amp;BH228&amp;BQ227&amp;BI228&amp;BQ227&amp;BJ228&amp;BQ227&amp;BK228&amp;BQ227&amp;BL228&amp;BQ227&amp;BM228&amp;BQ227&amp;BN228&amp;BQ227&amp;BO228</f>
        <v xml:space="preserve">98  99  100                                                                                              </v>
      </c>
    </row>
    <row r="229" spans="18:69" x14ac:dyDescent="0.35">
      <c r="R229" s="275">
        <f>IF('Print-TOS'!AU16="W",'Encode Data'!G37,IF('Print-TOS'!AU16="X",'Encode Data'!G43,'Encode Data'!G40))</f>
        <v>0</v>
      </c>
      <c r="S229" s="6">
        <f t="shared" ref="S229:AX229" si="228">R229</f>
        <v>0</v>
      </c>
      <c r="T229" s="6">
        <f t="shared" si="228"/>
        <v>0</v>
      </c>
      <c r="U229" s="6">
        <f t="shared" si="228"/>
        <v>0</v>
      </c>
      <c r="V229" s="6">
        <f t="shared" si="228"/>
        <v>0</v>
      </c>
      <c r="W229" s="6">
        <f t="shared" si="228"/>
        <v>0</v>
      </c>
      <c r="X229" s="6">
        <f t="shared" si="228"/>
        <v>0</v>
      </c>
      <c r="Y229" s="6">
        <f t="shared" si="228"/>
        <v>0</v>
      </c>
      <c r="Z229" s="6">
        <f t="shared" si="228"/>
        <v>0</v>
      </c>
      <c r="AA229" s="6">
        <f t="shared" si="228"/>
        <v>0</v>
      </c>
      <c r="AB229" s="6">
        <f t="shared" si="228"/>
        <v>0</v>
      </c>
      <c r="AC229" s="6">
        <f t="shared" si="228"/>
        <v>0</v>
      </c>
      <c r="AD229" s="6">
        <f t="shared" si="228"/>
        <v>0</v>
      </c>
      <c r="AE229" s="6">
        <f t="shared" si="228"/>
        <v>0</v>
      </c>
      <c r="AF229" s="6">
        <f t="shared" si="228"/>
        <v>0</v>
      </c>
      <c r="AG229" s="6">
        <f t="shared" si="228"/>
        <v>0</v>
      </c>
      <c r="AH229" s="6">
        <f t="shared" si="228"/>
        <v>0</v>
      </c>
      <c r="AI229" s="6">
        <f t="shared" si="228"/>
        <v>0</v>
      </c>
      <c r="AJ229" s="6">
        <f t="shared" si="228"/>
        <v>0</v>
      </c>
      <c r="AK229" s="6">
        <f t="shared" si="228"/>
        <v>0</v>
      </c>
      <c r="AL229" s="6">
        <f t="shared" si="228"/>
        <v>0</v>
      </c>
      <c r="AM229" s="6">
        <f t="shared" si="228"/>
        <v>0</v>
      </c>
      <c r="AN229" s="6">
        <f t="shared" si="228"/>
        <v>0</v>
      </c>
      <c r="AO229" s="6">
        <f t="shared" si="228"/>
        <v>0</v>
      </c>
      <c r="AP229" s="6">
        <f t="shared" si="228"/>
        <v>0</v>
      </c>
      <c r="AQ229" s="6">
        <f t="shared" si="228"/>
        <v>0</v>
      </c>
      <c r="AR229" s="6">
        <f t="shared" si="228"/>
        <v>0</v>
      </c>
      <c r="AS229" s="6">
        <f t="shared" si="228"/>
        <v>0</v>
      </c>
      <c r="AT229" s="6">
        <f t="shared" si="228"/>
        <v>0</v>
      </c>
      <c r="AU229" s="6">
        <f t="shared" si="228"/>
        <v>0</v>
      </c>
      <c r="AV229" s="6">
        <f t="shared" si="228"/>
        <v>0</v>
      </c>
      <c r="AW229" s="6">
        <f t="shared" si="228"/>
        <v>0</v>
      </c>
      <c r="AX229" s="6">
        <f t="shared" si="228"/>
        <v>0</v>
      </c>
      <c r="AY229" s="6">
        <f t="shared" ref="AY229:BO229" si="229">AX229</f>
        <v>0</v>
      </c>
      <c r="AZ229" s="6">
        <f t="shared" si="229"/>
        <v>0</v>
      </c>
      <c r="BA229" s="6">
        <f t="shared" si="229"/>
        <v>0</v>
      </c>
      <c r="BB229" s="6">
        <f t="shared" si="229"/>
        <v>0</v>
      </c>
      <c r="BC229" s="6">
        <f t="shared" si="229"/>
        <v>0</v>
      </c>
      <c r="BD229" s="6">
        <f t="shared" si="229"/>
        <v>0</v>
      </c>
      <c r="BE229" s="6">
        <f t="shared" si="229"/>
        <v>0</v>
      </c>
      <c r="BF229" s="6">
        <f t="shared" si="229"/>
        <v>0</v>
      </c>
      <c r="BG229" s="6">
        <f t="shared" si="229"/>
        <v>0</v>
      </c>
      <c r="BH229" s="6">
        <f t="shared" si="229"/>
        <v>0</v>
      </c>
      <c r="BI229" s="6">
        <f t="shared" si="229"/>
        <v>0</v>
      </c>
      <c r="BJ229" s="6">
        <f t="shared" si="229"/>
        <v>0</v>
      </c>
      <c r="BK229" s="6">
        <f t="shared" si="229"/>
        <v>0</v>
      </c>
      <c r="BL229" s="6">
        <f t="shared" si="229"/>
        <v>0</v>
      </c>
      <c r="BM229" s="6">
        <f t="shared" si="229"/>
        <v>0</v>
      </c>
      <c r="BN229" s="6">
        <f t="shared" si="229"/>
        <v>0</v>
      </c>
      <c r="BO229" s="6">
        <f t="shared" si="229"/>
        <v>0</v>
      </c>
    </row>
    <row r="230" spans="18:69" x14ac:dyDescent="0.35">
      <c r="R230" s="6">
        <v>1</v>
      </c>
      <c r="S230" s="6">
        <v>2</v>
      </c>
      <c r="T230" s="6">
        <v>3</v>
      </c>
      <c r="U230" s="6">
        <v>4</v>
      </c>
      <c r="V230" s="6">
        <v>5</v>
      </c>
      <c r="W230" s="6">
        <v>6</v>
      </c>
      <c r="X230" s="6">
        <v>7</v>
      </c>
      <c r="Y230" s="6">
        <v>8</v>
      </c>
      <c r="Z230" s="6">
        <v>9</v>
      </c>
      <c r="AA230" s="6">
        <v>10</v>
      </c>
      <c r="AB230" s="6">
        <v>11</v>
      </c>
      <c r="AC230" s="6">
        <v>12</v>
      </c>
      <c r="AD230" s="6">
        <v>13</v>
      </c>
      <c r="AE230" s="6">
        <v>14</v>
      </c>
      <c r="AF230" s="6">
        <v>15</v>
      </c>
      <c r="AG230" s="6">
        <v>16</v>
      </c>
      <c r="AH230" s="6">
        <v>17</v>
      </c>
      <c r="AI230" s="6">
        <v>18</v>
      </c>
      <c r="AJ230" s="6">
        <v>19</v>
      </c>
      <c r="AK230" s="6">
        <v>20</v>
      </c>
      <c r="AL230" s="6">
        <v>21</v>
      </c>
      <c r="AM230" s="6">
        <v>22</v>
      </c>
      <c r="AN230" s="6">
        <v>23</v>
      </c>
      <c r="AO230" s="6">
        <v>24</v>
      </c>
      <c r="AP230" s="6">
        <v>25</v>
      </c>
      <c r="AQ230" s="6">
        <v>26</v>
      </c>
      <c r="AR230" s="6">
        <v>27</v>
      </c>
      <c r="AS230" s="6">
        <v>28</v>
      </c>
      <c r="AT230" s="6">
        <v>29</v>
      </c>
      <c r="AU230" s="6">
        <v>30</v>
      </c>
      <c r="AV230" s="6">
        <v>31</v>
      </c>
      <c r="AW230" s="6">
        <v>32</v>
      </c>
      <c r="AX230" s="6">
        <v>33</v>
      </c>
      <c r="AY230" s="6">
        <v>34</v>
      </c>
      <c r="AZ230" s="6">
        <v>35</v>
      </c>
      <c r="BA230" s="6">
        <v>36</v>
      </c>
      <c r="BB230" s="6">
        <v>37</v>
      </c>
      <c r="BC230" s="6">
        <v>38</v>
      </c>
      <c r="BD230" s="6">
        <v>39</v>
      </c>
      <c r="BE230" s="6">
        <v>40</v>
      </c>
      <c r="BF230" s="6">
        <v>41</v>
      </c>
      <c r="BG230" s="6">
        <v>42</v>
      </c>
      <c r="BH230" s="6">
        <v>43</v>
      </c>
      <c r="BI230" s="6">
        <v>44</v>
      </c>
      <c r="BJ230" s="6">
        <v>45</v>
      </c>
      <c r="BK230" s="6">
        <v>46</v>
      </c>
      <c r="BL230" s="6">
        <v>47</v>
      </c>
      <c r="BM230" s="6">
        <v>48</v>
      </c>
      <c r="BN230" s="6">
        <v>49</v>
      </c>
      <c r="BO230" s="6">
        <v>50</v>
      </c>
    </row>
    <row r="231" spans="18:69" x14ac:dyDescent="0.35">
      <c r="R231" s="6">
        <f t="shared" ref="R231:AW231" si="230">R229-R230</f>
        <v>-1</v>
      </c>
      <c r="S231" s="6">
        <f t="shared" si="230"/>
        <v>-2</v>
      </c>
      <c r="T231" s="6">
        <f t="shared" si="230"/>
        <v>-3</v>
      </c>
      <c r="U231" s="6">
        <f t="shared" si="230"/>
        <v>-4</v>
      </c>
      <c r="V231" s="6">
        <f t="shared" si="230"/>
        <v>-5</v>
      </c>
      <c r="W231" s="6">
        <f t="shared" si="230"/>
        <v>-6</v>
      </c>
      <c r="X231" s="6">
        <f t="shared" si="230"/>
        <v>-7</v>
      </c>
      <c r="Y231" s="6">
        <f t="shared" si="230"/>
        <v>-8</v>
      </c>
      <c r="Z231" s="6">
        <f t="shared" si="230"/>
        <v>-9</v>
      </c>
      <c r="AA231" s="6">
        <f t="shared" si="230"/>
        <v>-10</v>
      </c>
      <c r="AB231" s="6">
        <f t="shared" si="230"/>
        <v>-11</v>
      </c>
      <c r="AC231" s="6">
        <f t="shared" si="230"/>
        <v>-12</v>
      </c>
      <c r="AD231" s="6">
        <f t="shared" si="230"/>
        <v>-13</v>
      </c>
      <c r="AE231" s="6">
        <f t="shared" si="230"/>
        <v>-14</v>
      </c>
      <c r="AF231" s="6">
        <f t="shared" si="230"/>
        <v>-15</v>
      </c>
      <c r="AG231" s="6">
        <f t="shared" si="230"/>
        <v>-16</v>
      </c>
      <c r="AH231" s="6">
        <f t="shared" si="230"/>
        <v>-17</v>
      </c>
      <c r="AI231" s="6">
        <f t="shared" si="230"/>
        <v>-18</v>
      </c>
      <c r="AJ231" s="6">
        <f t="shared" si="230"/>
        <v>-19</v>
      </c>
      <c r="AK231" s="6">
        <f t="shared" si="230"/>
        <v>-20</v>
      </c>
      <c r="AL231" s="6">
        <f t="shared" si="230"/>
        <v>-21</v>
      </c>
      <c r="AM231" s="6">
        <f t="shared" si="230"/>
        <v>-22</v>
      </c>
      <c r="AN231" s="6">
        <f t="shared" si="230"/>
        <v>-23</v>
      </c>
      <c r="AO231" s="6">
        <f t="shared" si="230"/>
        <v>-24</v>
      </c>
      <c r="AP231" s="6">
        <f t="shared" si="230"/>
        <v>-25</v>
      </c>
      <c r="AQ231" s="6">
        <f t="shared" si="230"/>
        <v>-26</v>
      </c>
      <c r="AR231" s="6">
        <f t="shared" si="230"/>
        <v>-27</v>
      </c>
      <c r="AS231" s="6">
        <f t="shared" si="230"/>
        <v>-28</v>
      </c>
      <c r="AT231" s="6">
        <f t="shared" si="230"/>
        <v>-29</v>
      </c>
      <c r="AU231" s="6">
        <f t="shared" si="230"/>
        <v>-30</v>
      </c>
      <c r="AV231" s="6">
        <f t="shared" si="230"/>
        <v>-31</v>
      </c>
      <c r="AW231" s="6">
        <f t="shared" si="230"/>
        <v>-32</v>
      </c>
      <c r="AX231" s="6">
        <f t="shared" ref="AX231:BO231" si="231">AX229-AX230</f>
        <v>-33</v>
      </c>
      <c r="AY231" s="6">
        <f t="shared" si="231"/>
        <v>-34</v>
      </c>
      <c r="AZ231" s="6">
        <f t="shared" si="231"/>
        <v>-35</v>
      </c>
      <c r="BA231" s="6">
        <f t="shared" si="231"/>
        <v>-36</v>
      </c>
      <c r="BB231" s="6">
        <f t="shared" si="231"/>
        <v>-37</v>
      </c>
      <c r="BC231" s="6">
        <f t="shared" si="231"/>
        <v>-38</v>
      </c>
      <c r="BD231" s="6">
        <f t="shared" si="231"/>
        <v>-39</v>
      </c>
      <c r="BE231" s="6">
        <f t="shared" si="231"/>
        <v>-40</v>
      </c>
      <c r="BF231" s="6">
        <f t="shared" si="231"/>
        <v>-41</v>
      </c>
      <c r="BG231" s="6">
        <f t="shared" si="231"/>
        <v>-42</v>
      </c>
      <c r="BH231" s="6">
        <f t="shared" si="231"/>
        <v>-43</v>
      </c>
      <c r="BI231" s="6">
        <f t="shared" si="231"/>
        <v>-44</v>
      </c>
      <c r="BJ231" s="6">
        <f t="shared" si="231"/>
        <v>-45</v>
      </c>
      <c r="BK231" s="6">
        <f t="shared" si="231"/>
        <v>-46</v>
      </c>
      <c r="BL231" s="6">
        <f t="shared" si="231"/>
        <v>-47</v>
      </c>
      <c r="BM231" s="6">
        <f t="shared" si="231"/>
        <v>-48</v>
      </c>
      <c r="BN231" s="6">
        <f t="shared" si="231"/>
        <v>-49</v>
      </c>
      <c r="BO231" s="6">
        <f t="shared" si="231"/>
        <v>-50</v>
      </c>
      <c r="BQ231" s="6" t="s">
        <v>21</v>
      </c>
    </row>
    <row r="232" spans="18:69" x14ac:dyDescent="0.35">
      <c r="R232" s="6" t="str">
        <f>IF(R231&gt;=0,COUNT($R231)+BP228,"")</f>
        <v/>
      </c>
      <c r="S232" s="6" t="str">
        <f>IF(S231&gt;=0,COUNT($R231:S231)+$BP228,"")</f>
        <v/>
      </c>
      <c r="T232" s="6" t="str">
        <f>IF(T231&gt;=0,COUNT($R231:T231)+$BP228,"")</f>
        <v/>
      </c>
      <c r="U232" s="6" t="str">
        <f>IF(U231&gt;=0,COUNT($R231:U231)+$BP228,"")</f>
        <v/>
      </c>
      <c r="V232" s="6" t="str">
        <f>IF(V231&gt;=0,COUNT($R231:V231)+$BP228,"")</f>
        <v/>
      </c>
      <c r="W232" s="6" t="str">
        <f>IF(W231&gt;=0,COUNT($R231:W231)+$BP228,"")</f>
        <v/>
      </c>
      <c r="X232" s="6" t="str">
        <f>IF(X231&gt;=0,COUNT($R231:X231)+$BP228,"")</f>
        <v/>
      </c>
      <c r="Y232" s="6" t="str">
        <f>IF(Y231&gt;=0,COUNT($R231:Y231)+$BP228,"")</f>
        <v/>
      </c>
      <c r="Z232" s="6" t="str">
        <f>IF(Z231&gt;=0,COUNT($R231:Z231)+$BP228,"")</f>
        <v/>
      </c>
      <c r="AA232" s="6" t="str">
        <f>IF(AA231&gt;=0,COUNT($R231:AA231)+$BP228,"")</f>
        <v/>
      </c>
      <c r="AB232" s="6" t="str">
        <f>IF(AB231&gt;=0,COUNT($R231:AB231)+$BP228,"")</f>
        <v/>
      </c>
      <c r="AC232" s="6" t="str">
        <f>IF(AC231&gt;=0,COUNT($R231:AC231)+$BP228,"")</f>
        <v/>
      </c>
      <c r="AD232" s="6" t="str">
        <f>IF(AD231&gt;=0,COUNT($R231:AD231)+$BP228,"")</f>
        <v/>
      </c>
      <c r="AE232" s="6" t="str">
        <f>IF(AE231&gt;=0,COUNT($R231:AE231)+$BP228,"")</f>
        <v/>
      </c>
      <c r="AF232" s="6" t="str">
        <f>IF(AF231&gt;=0,COUNT($R231:AF231)+$BP228,"")</f>
        <v/>
      </c>
      <c r="AG232" s="6" t="str">
        <f>IF(AG231&gt;=0,COUNT($R231:AG231)+$BP228,"")</f>
        <v/>
      </c>
      <c r="AH232" s="6" t="str">
        <f>IF(AH231&gt;=0,COUNT($R231:AH231)+$BP228,"")</f>
        <v/>
      </c>
      <c r="AI232" s="6" t="str">
        <f>IF(AI231&gt;=0,COUNT($R231:AI231)+$BP228,"")</f>
        <v/>
      </c>
      <c r="AJ232" s="6" t="str">
        <f>IF(AJ231&gt;=0,COUNT($R231:AJ231)+$BP228,"")</f>
        <v/>
      </c>
      <c r="AK232" s="6" t="str">
        <f>IF(AK231&gt;=0,COUNT($R231:AK231)+$BP228,"")</f>
        <v/>
      </c>
      <c r="AL232" s="6" t="str">
        <f>IF(AL231&gt;=0,COUNT($R231:AL231)+$BP228,"")</f>
        <v/>
      </c>
      <c r="AM232" s="6" t="str">
        <f>IF(AM231&gt;=0,COUNT($R231:AM231)+$BP228,"")</f>
        <v/>
      </c>
      <c r="AN232" s="6" t="str">
        <f>IF(AN231&gt;=0,COUNT($R231:AN231)+$BP228,"")</f>
        <v/>
      </c>
      <c r="AO232" s="6" t="str">
        <f>IF(AO231&gt;=0,COUNT($R231:AO231)+$BP228,"")</f>
        <v/>
      </c>
      <c r="AP232" s="6" t="str">
        <f>IF(AP231&gt;=0,COUNT($R231:AP231)+$BP228,"")</f>
        <v/>
      </c>
      <c r="AQ232" s="6" t="str">
        <f>IF(AQ231&gt;=0,COUNT($R231:AQ231)+$BP228,"")</f>
        <v/>
      </c>
      <c r="AR232" s="6" t="str">
        <f>IF(AR231&gt;=0,COUNT($R231:AR231)+$BP228,"")</f>
        <v/>
      </c>
      <c r="AS232" s="6" t="str">
        <f>IF(AS231&gt;=0,COUNT($R231:AS231)+$BP228,"")</f>
        <v/>
      </c>
      <c r="AT232" s="6" t="str">
        <f>IF(AT231&gt;=0,COUNT($R231:AT231)+$BP228,"")</f>
        <v/>
      </c>
      <c r="AU232" s="6" t="str">
        <f>IF(AU231&gt;=0,COUNT($R231:AU231)+$BP228,"")</f>
        <v/>
      </c>
      <c r="AV232" s="6" t="str">
        <f>IF(AV231&gt;=0,COUNT($R231:AV231)+$BP228,"")</f>
        <v/>
      </c>
      <c r="AW232" s="6" t="str">
        <f>IF(AW231&gt;=0,COUNT($R231:AW231)+$BP228,"")</f>
        <v/>
      </c>
      <c r="AX232" s="6" t="str">
        <f>IF(AX231&gt;=0,COUNT($R231:AX231)+$BP228,"")</f>
        <v/>
      </c>
      <c r="AY232" s="6" t="str">
        <f>IF(AY231&gt;=0,COUNT($R231:AY231)+$BP228,"")</f>
        <v/>
      </c>
      <c r="AZ232" s="6" t="str">
        <f>IF(AZ231&gt;=0,COUNT($R231:AZ231)+$BP228,"")</f>
        <v/>
      </c>
      <c r="BA232" s="6" t="str">
        <f>IF(BA231&gt;=0,COUNT($R231:BA231)+$BP228,"")</f>
        <v/>
      </c>
      <c r="BB232" s="6" t="str">
        <f>IF(BB231&gt;=0,COUNT($R231:BB231)+$BP228,"")</f>
        <v/>
      </c>
      <c r="BC232" s="6" t="str">
        <f>IF(BC231&gt;=0,COUNT($R231:BC231)+$BP228,"")</f>
        <v/>
      </c>
      <c r="BD232" s="6" t="str">
        <f>IF(BD231&gt;=0,COUNT($R231:BD231)+$BP228,"")</f>
        <v/>
      </c>
      <c r="BE232" s="6" t="str">
        <f>IF(BE231&gt;=0,COUNT($R231:BE231)+$BP228,"")</f>
        <v/>
      </c>
      <c r="BF232" s="6" t="str">
        <f>IF(BF231&gt;=0,COUNT($R231:BF231)+$BP228,"")</f>
        <v/>
      </c>
      <c r="BG232" s="6" t="str">
        <f>IF(BG231&gt;=0,COUNT($R231:BG231)+$BP228,"")</f>
        <v/>
      </c>
      <c r="BH232" s="6" t="str">
        <f>IF(BH231&gt;=0,COUNT($R231:BH231)+$BP228,"")</f>
        <v/>
      </c>
      <c r="BI232" s="6" t="str">
        <f>IF(BI231&gt;=0,COUNT($R231:BI231)+$BP228,"")</f>
        <v/>
      </c>
      <c r="BJ232" s="6" t="str">
        <f>IF(BJ231&gt;=0,COUNT($R231:BJ231)+$BP228,"")</f>
        <v/>
      </c>
      <c r="BK232" s="6" t="str">
        <f>IF(BK231&gt;=0,COUNT($R231:BK231)+$BP228,"")</f>
        <v/>
      </c>
      <c r="BL232" s="6" t="str">
        <f>IF(BL231&gt;=0,COUNT($R231:BL231)+$BP228,"")</f>
        <v/>
      </c>
      <c r="BM232" s="6" t="str">
        <f>IF(BM231&gt;=0,COUNT($R231:BM231)+$BP228,"")</f>
        <v/>
      </c>
      <c r="BN232" s="6" t="str">
        <f>IF(BN231&gt;=0,COUNT($R231:BN231)+$BP228,"")</f>
        <v/>
      </c>
      <c r="BO232" s="6" t="str">
        <f>IF(BO231&gt;=0,COUNT($R231:BO231)+$BP228,"")</f>
        <v/>
      </c>
      <c r="BP232" s="6">
        <f>COUNT(R232:BO232)+BP228</f>
        <v>100</v>
      </c>
      <c r="BQ232" s="276" t="str">
        <f>R232&amp;BQ231&amp;S232&amp;BQ231&amp;T232&amp;BQ231&amp;U232&amp;BQ231&amp;V232&amp;BQ231&amp;W232&amp;BQ231&amp;X232&amp;BQ231&amp;Y232&amp;BQ231&amp;Z232&amp;BQ231&amp;AA232&amp;BQ231&amp;AB232&amp;BQ231&amp;AC232&amp;BQ231&amp;AD232&amp;BQ231&amp;AE232&amp;BQ231&amp;AF232&amp;BQ231&amp;AG232&amp;BQ231&amp;AH232&amp;BQ231&amp;AI232&amp;BQ231&amp;AJ232&amp;BQ231&amp;AK232&amp;BQ231&amp;AL232&amp;BQ231&amp;AM232&amp;BQ231&amp;AN232&amp;BQ231&amp;AO232&amp;BQ231&amp;AP232&amp;BQ231&amp;AQ232&amp;BQ231&amp;AR232&amp;BQ231&amp;AS232&amp;BQ231&amp;AT232&amp;BQ231&amp;AU232&amp;BQ231&amp;AV232&amp;BQ231&amp;AW232&amp;BQ231&amp;AX232&amp;BQ231&amp;AY232&amp;BQ231&amp;AZ232&amp;BQ231&amp;BA232&amp;BQ231&amp;BB232&amp;BQ231&amp;BC232&amp;BQ231&amp;BD232&amp;BQ231&amp;BE232&amp;BQ231&amp;BF232&amp;BQ231&amp;BG232&amp;BQ231&amp;BH232&amp;BQ231&amp;BI232&amp;BQ231&amp;BJ232&amp;BQ231&amp;BK232&amp;BQ231&amp;BL232&amp;BQ231&amp;BM232&amp;BQ231&amp;BN232&amp;BQ231&amp;BO232</f>
        <v xml:space="preserve">                                                                                                  </v>
      </c>
    </row>
    <row r="233" spans="18:69" x14ac:dyDescent="0.35">
      <c r="R233" s="275">
        <f>IF('Print-TOS'!AU16="W",'Encode Data'!H37,IF('Print-TOS'!AU16="X",'Encode Data'!H43,'Encode Data'!H40))</f>
        <v>0</v>
      </c>
      <c r="S233" s="6">
        <f t="shared" ref="S233:AX233" si="232">R233</f>
        <v>0</v>
      </c>
      <c r="T233" s="6">
        <f t="shared" si="232"/>
        <v>0</v>
      </c>
      <c r="U233" s="6">
        <f t="shared" si="232"/>
        <v>0</v>
      </c>
      <c r="V233" s="6">
        <f t="shared" si="232"/>
        <v>0</v>
      </c>
      <c r="W233" s="6">
        <f t="shared" si="232"/>
        <v>0</v>
      </c>
      <c r="X233" s="6">
        <f t="shared" si="232"/>
        <v>0</v>
      </c>
      <c r="Y233" s="6">
        <f t="shared" si="232"/>
        <v>0</v>
      </c>
      <c r="Z233" s="6">
        <f t="shared" si="232"/>
        <v>0</v>
      </c>
      <c r="AA233" s="6">
        <f t="shared" si="232"/>
        <v>0</v>
      </c>
      <c r="AB233" s="6">
        <f t="shared" si="232"/>
        <v>0</v>
      </c>
      <c r="AC233" s="6">
        <f t="shared" si="232"/>
        <v>0</v>
      </c>
      <c r="AD233" s="6">
        <f t="shared" si="232"/>
        <v>0</v>
      </c>
      <c r="AE233" s="6">
        <f t="shared" si="232"/>
        <v>0</v>
      </c>
      <c r="AF233" s="6">
        <f t="shared" si="232"/>
        <v>0</v>
      </c>
      <c r="AG233" s="6">
        <f t="shared" si="232"/>
        <v>0</v>
      </c>
      <c r="AH233" s="6">
        <f t="shared" si="232"/>
        <v>0</v>
      </c>
      <c r="AI233" s="6">
        <f t="shared" si="232"/>
        <v>0</v>
      </c>
      <c r="AJ233" s="6">
        <f t="shared" si="232"/>
        <v>0</v>
      </c>
      <c r="AK233" s="6">
        <f t="shared" si="232"/>
        <v>0</v>
      </c>
      <c r="AL233" s="6">
        <f t="shared" si="232"/>
        <v>0</v>
      </c>
      <c r="AM233" s="6">
        <f t="shared" si="232"/>
        <v>0</v>
      </c>
      <c r="AN233" s="6">
        <f t="shared" si="232"/>
        <v>0</v>
      </c>
      <c r="AO233" s="6">
        <f t="shared" si="232"/>
        <v>0</v>
      </c>
      <c r="AP233" s="6">
        <f t="shared" si="232"/>
        <v>0</v>
      </c>
      <c r="AQ233" s="6">
        <f t="shared" si="232"/>
        <v>0</v>
      </c>
      <c r="AR233" s="6">
        <f t="shared" si="232"/>
        <v>0</v>
      </c>
      <c r="AS233" s="6">
        <f t="shared" si="232"/>
        <v>0</v>
      </c>
      <c r="AT233" s="6">
        <f t="shared" si="232"/>
        <v>0</v>
      </c>
      <c r="AU233" s="6">
        <f t="shared" si="232"/>
        <v>0</v>
      </c>
      <c r="AV233" s="6">
        <f t="shared" si="232"/>
        <v>0</v>
      </c>
      <c r="AW233" s="6">
        <f t="shared" si="232"/>
        <v>0</v>
      </c>
      <c r="AX233" s="6">
        <f t="shared" si="232"/>
        <v>0</v>
      </c>
      <c r="AY233" s="6">
        <f t="shared" ref="AY233:BO233" si="233">AX233</f>
        <v>0</v>
      </c>
      <c r="AZ233" s="6">
        <f t="shared" si="233"/>
        <v>0</v>
      </c>
      <c r="BA233" s="6">
        <f t="shared" si="233"/>
        <v>0</v>
      </c>
      <c r="BB233" s="6">
        <f t="shared" si="233"/>
        <v>0</v>
      </c>
      <c r="BC233" s="6">
        <f t="shared" si="233"/>
        <v>0</v>
      </c>
      <c r="BD233" s="6">
        <f t="shared" si="233"/>
        <v>0</v>
      </c>
      <c r="BE233" s="6">
        <f t="shared" si="233"/>
        <v>0</v>
      </c>
      <c r="BF233" s="6">
        <f t="shared" si="233"/>
        <v>0</v>
      </c>
      <c r="BG233" s="6">
        <f t="shared" si="233"/>
        <v>0</v>
      </c>
      <c r="BH233" s="6">
        <f t="shared" si="233"/>
        <v>0</v>
      </c>
      <c r="BI233" s="6">
        <f t="shared" si="233"/>
        <v>0</v>
      </c>
      <c r="BJ233" s="6">
        <f t="shared" si="233"/>
        <v>0</v>
      </c>
      <c r="BK233" s="6">
        <f t="shared" si="233"/>
        <v>0</v>
      </c>
      <c r="BL233" s="6">
        <f t="shared" si="233"/>
        <v>0</v>
      </c>
      <c r="BM233" s="6">
        <f t="shared" si="233"/>
        <v>0</v>
      </c>
      <c r="BN233" s="6">
        <f t="shared" si="233"/>
        <v>0</v>
      </c>
      <c r="BO233" s="6">
        <f t="shared" si="233"/>
        <v>0</v>
      </c>
    </row>
    <row r="234" spans="18:69" x14ac:dyDescent="0.35">
      <c r="R234" s="6">
        <v>1</v>
      </c>
      <c r="S234" s="6">
        <v>2</v>
      </c>
      <c r="T234" s="6">
        <v>3</v>
      </c>
      <c r="U234" s="6">
        <v>4</v>
      </c>
      <c r="V234" s="6">
        <v>5</v>
      </c>
      <c r="W234" s="6">
        <v>6</v>
      </c>
      <c r="X234" s="6">
        <v>7</v>
      </c>
      <c r="Y234" s="6">
        <v>8</v>
      </c>
      <c r="Z234" s="6">
        <v>9</v>
      </c>
      <c r="AA234" s="6">
        <v>10</v>
      </c>
      <c r="AB234" s="6">
        <v>11</v>
      </c>
      <c r="AC234" s="6">
        <v>12</v>
      </c>
      <c r="AD234" s="6">
        <v>13</v>
      </c>
      <c r="AE234" s="6">
        <v>14</v>
      </c>
      <c r="AF234" s="6">
        <v>15</v>
      </c>
      <c r="AG234" s="6">
        <v>16</v>
      </c>
      <c r="AH234" s="6">
        <v>17</v>
      </c>
      <c r="AI234" s="6">
        <v>18</v>
      </c>
      <c r="AJ234" s="6">
        <v>19</v>
      </c>
      <c r="AK234" s="6">
        <v>20</v>
      </c>
      <c r="AL234" s="6">
        <v>21</v>
      </c>
      <c r="AM234" s="6">
        <v>22</v>
      </c>
      <c r="AN234" s="6">
        <v>23</v>
      </c>
      <c r="AO234" s="6">
        <v>24</v>
      </c>
      <c r="AP234" s="6">
        <v>25</v>
      </c>
      <c r="AQ234" s="6">
        <v>26</v>
      </c>
      <c r="AR234" s="6">
        <v>27</v>
      </c>
      <c r="AS234" s="6">
        <v>28</v>
      </c>
      <c r="AT234" s="6">
        <v>29</v>
      </c>
      <c r="AU234" s="6">
        <v>30</v>
      </c>
      <c r="AV234" s="6">
        <v>31</v>
      </c>
      <c r="AW234" s="6">
        <v>32</v>
      </c>
      <c r="AX234" s="6">
        <v>33</v>
      </c>
      <c r="AY234" s="6">
        <v>34</v>
      </c>
      <c r="AZ234" s="6">
        <v>35</v>
      </c>
      <c r="BA234" s="6">
        <v>36</v>
      </c>
      <c r="BB234" s="6">
        <v>37</v>
      </c>
      <c r="BC234" s="6">
        <v>38</v>
      </c>
      <c r="BD234" s="6">
        <v>39</v>
      </c>
      <c r="BE234" s="6">
        <v>40</v>
      </c>
      <c r="BF234" s="6">
        <v>41</v>
      </c>
      <c r="BG234" s="6">
        <v>42</v>
      </c>
      <c r="BH234" s="6">
        <v>43</v>
      </c>
      <c r="BI234" s="6">
        <v>44</v>
      </c>
      <c r="BJ234" s="6">
        <v>45</v>
      </c>
      <c r="BK234" s="6">
        <v>46</v>
      </c>
      <c r="BL234" s="6">
        <v>47</v>
      </c>
      <c r="BM234" s="6">
        <v>48</v>
      </c>
      <c r="BN234" s="6">
        <v>49</v>
      </c>
      <c r="BO234" s="6">
        <v>50</v>
      </c>
    </row>
    <row r="235" spans="18:69" x14ac:dyDescent="0.35">
      <c r="R235" s="6">
        <f t="shared" ref="R235:AW235" si="234">R233-R234</f>
        <v>-1</v>
      </c>
      <c r="S235" s="6">
        <f t="shared" si="234"/>
        <v>-2</v>
      </c>
      <c r="T235" s="6">
        <f t="shared" si="234"/>
        <v>-3</v>
      </c>
      <c r="U235" s="6">
        <f t="shared" si="234"/>
        <v>-4</v>
      </c>
      <c r="V235" s="6">
        <f t="shared" si="234"/>
        <v>-5</v>
      </c>
      <c r="W235" s="6">
        <f t="shared" si="234"/>
        <v>-6</v>
      </c>
      <c r="X235" s="6">
        <f t="shared" si="234"/>
        <v>-7</v>
      </c>
      <c r="Y235" s="6">
        <f t="shared" si="234"/>
        <v>-8</v>
      </c>
      <c r="Z235" s="6">
        <f t="shared" si="234"/>
        <v>-9</v>
      </c>
      <c r="AA235" s="6">
        <f t="shared" si="234"/>
        <v>-10</v>
      </c>
      <c r="AB235" s="6">
        <f t="shared" si="234"/>
        <v>-11</v>
      </c>
      <c r="AC235" s="6">
        <f t="shared" si="234"/>
        <v>-12</v>
      </c>
      <c r="AD235" s="6">
        <f t="shared" si="234"/>
        <v>-13</v>
      </c>
      <c r="AE235" s="6">
        <f t="shared" si="234"/>
        <v>-14</v>
      </c>
      <c r="AF235" s="6">
        <f t="shared" si="234"/>
        <v>-15</v>
      </c>
      <c r="AG235" s="6">
        <f t="shared" si="234"/>
        <v>-16</v>
      </c>
      <c r="AH235" s="6">
        <f t="shared" si="234"/>
        <v>-17</v>
      </c>
      <c r="AI235" s="6">
        <f t="shared" si="234"/>
        <v>-18</v>
      </c>
      <c r="AJ235" s="6">
        <f t="shared" si="234"/>
        <v>-19</v>
      </c>
      <c r="AK235" s="6">
        <f t="shared" si="234"/>
        <v>-20</v>
      </c>
      <c r="AL235" s="6">
        <f t="shared" si="234"/>
        <v>-21</v>
      </c>
      <c r="AM235" s="6">
        <f t="shared" si="234"/>
        <v>-22</v>
      </c>
      <c r="AN235" s="6">
        <f t="shared" si="234"/>
        <v>-23</v>
      </c>
      <c r="AO235" s="6">
        <f t="shared" si="234"/>
        <v>-24</v>
      </c>
      <c r="AP235" s="6">
        <f t="shared" si="234"/>
        <v>-25</v>
      </c>
      <c r="AQ235" s="6">
        <f t="shared" si="234"/>
        <v>-26</v>
      </c>
      <c r="AR235" s="6">
        <f t="shared" si="234"/>
        <v>-27</v>
      </c>
      <c r="AS235" s="6">
        <f t="shared" si="234"/>
        <v>-28</v>
      </c>
      <c r="AT235" s="6">
        <f t="shared" si="234"/>
        <v>-29</v>
      </c>
      <c r="AU235" s="6">
        <f t="shared" si="234"/>
        <v>-30</v>
      </c>
      <c r="AV235" s="6">
        <f t="shared" si="234"/>
        <v>-31</v>
      </c>
      <c r="AW235" s="6">
        <f t="shared" si="234"/>
        <v>-32</v>
      </c>
      <c r="AX235" s="6">
        <f t="shared" ref="AX235:BO235" si="235">AX233-AX234</f>
        <v>-33</v>
      </c>
      <c r="AY235" s="6">
        <f t="shared" si="235"/>
        <v>-34</v>
      </c>
      <c r="AZ235" s="6">
        <f t="shared" si="235"/>
        <v>-35</v>
      </c>
      <c r="BA235" s="6">
        <f t="shared" si="235"/>
        <v>-36</v>
      </c>
      <c r="BB235" s="6">
        <f t="shared" si="235"/>
        <v>-37</v>
      </c>
      <c r="BC235" s="6">
        <f t="shared" si="235"/>
        <v>-38</v>
      </c>
      <c r="BD235" s="6">
        <f t="shared" si="235"/>
        <v>-39</v>
      </c>
      <c r="BE235" s="6">
        <f t="shared" si="235"/>
        <v>-40</v>
      </c>
      <c r="BF235" s="6">
        <f t="shared" si="235"/>
        <v>-41</v>
      </c>
      <c r="BG235" s="6">
        <f t="shared" si="235"/>
        <v>-42</v>
      </c>
      <c r="BH235" s="6">
        <f t="shared" si="235"/>
        <v>-43</v>
      </c>
      <c r="BI235" s="6">
        <f t="shared" si="235"/>
        <v>-44</v>
      </c>
      <c r="BJ235" s="6">
        <f t="shared" si="235"/>
        <v>-45</v>
      </c>
      <c r="BK235" s="6">
        <f t="shared" si="235"/>
        <v>-46</v>
      </c>
      <c r="BL235" s="6">
        <f t="shared" si="235"/>
        <v>-47</v>
      </c>
      <c r="BM235" s="6">
        <f t="shared" si="235"/>
        <v>-48</v>
      </c>
      <c r="BN235" s="6">
        <f t="shared" si="235"/>
        <v>-49</v>
      </c>
      <c r="BO235" s="6">
        <f t="shared" si="235"/>
        <v>-50</v>
      </c>
      <c r="BQ235" s="6" t="s">
        <v>21</v>
      </c>
    </row>
    <row r="236" spans="18:69" x14ac:dyDescent="0.35">
      <c r="R236" s="6" t="str">
        <f>IF(R235&gt;=0,COUNT($R235)+BP232,"")</f>
        <v/>
      </c>
      <c r="S236" s="6" t="str">
        <f>IF(S235&gt;=0,COUNT($R235:S235)+$BP232,"")</f>
        <v/>
      </c>
      <c r="T236" s="6" t="str">
        <f>IF(T235&gt;=0,COUNT($R235:T235)+$BP232,"")</f>
        <v/>
      </c>
      <c r="U236" s="6" t="str">
        <f>IF(U235&gt;=0,COUNT($R235:U235)+$BP232,"")</f>
        <v/>
      </c>
      <c r="V236" s="6" t="str">
        <f>IF(V235&gt;=0,COUNT($R235:V235)+$BP232,"")</f>
        <v/>
      </c>
      <c r="W236" s="6" t="str">
        <f>IF(W235&gt;=0,COUNT($R235:W235)+$BP232,"")</f>
        <v/>
      </c>
      <c r="X236" s="6" t="str">
        <f>IF(X235&gt;=0,COUNT($R235:X235)+$BP232,"")</f>
        <v/>
      </c>
      <c r="Y236" s="6" t="str">
        <f>IF(Y235&gt;=0,COUNT($R235:Y235)+$BP232,"")</f>
        <v/>
      </c>
      <c r="Z236" s="6" t="str">
        <f>IF(Z235&gt;=0,COUNT($R235:Z235)+$BP232,"")</f>
        <v/>
      </c>
      <c r="AA236" s="6" t="str">
        <f>IF(AA235&gt;=0,COUNT($R235:AA235)+$BP232,"")</f>
        <v/>
      </c>
      <c r="AB236" s="6" t="str">
        <f>IF(AB235&gt;=0,COUNT($R235:AB235)+$BP232,"")</f>
        <v/>
      </c>
      <c r="AC236" s="6" t="str">
        <f>IF(AC235&gt;=0,COUNT($R235:AC235)+$BP232,"")</f>
        <v/>
      </c>
      <c r="AD236" s="6" t="str">
        <f>IF(AD235&gt;=0,COUNT($R235:AD235)+$BP232,"")</f>
        <v/>
      </c>
      <c r="AE236" s="6" t="str">
        <f>IF(AE235&gt;=0,COUNT($R235:AE235)+$BP232,"")</f>
        <v/>
      </c>
      <c r="AF236" s="6" t="str">
        <f>IF(AF235&gt;=0,COUNT($R235:AF235)+$BP232,"")</f>
        <v/>
      </c>
      <c r="AG236" s="6" t="str">
        <f>IF(AG235&gt;=0,COUNT($R235:AG235)+$BP232,"")</f>
        <v/>
      </c>
      <c r="AH236" s="6" t="str">
        <f>IF(AH235&gt;=0,COUNT($R235:AH235)+$BP232,"")</f>
        <v/>
      </c>
      <c r="AI236" s="6" t="str">
        <f>IF(AI235&gt;=0,COUNT($R235:AI235)+$BP232,"")</f>
        <v/>
      </c>
      <c r="AJ236" s="6" t="str">
        <f>IF(AJ235&gt;=0,COUNT($R235:AJ235)+$BP232,"")</f>
        <v/>
      </c>
      <c r="AK236" s="6" t="str">
        <f>IF(AK235&gt;=0,COUNT($R235:AK235)+$BP232,"")</f>
        <v/>
      </c>
      <c r="AL236" s="6" t="str">
        <f>IF(AL235&gt;=0,COUNT($R235:AL235)+$BP232,"")</f>
        <v/>
      </c>
      <c r="AM236" s="6" t="str">
        <f>IF(AM235&gt;=0,COUNT($R235:AM235)+$BP232,"")</f>
        <v/>
      </c>
      <c r="AN236" s="6" t="str">
        <f>IF(AN235&gt;=0,COUNT($R235:AN235)+$BP232,"")</f>
        <v/>
      </c>
      <c r="AO236" s="6" t="str">
        <f>IF(AO235&gt;=0,COUNT($R235:AO235)+$BP232,"")</f>
        <v/>
      </c>
      <c r="AP236" s="6" t="str">
        <f>IF(AP235&gt;=0,COUNT($R235:AP235)+$BP232,"")</f>
        <v/>
      </c>
      <c r="AQ236" s="6" t="str">
        <f>IF(AQ235&gt;=0,COUNT($R235:AQ235)+$BP232,"")</f>
        <v/>
      </c>
      <c r="AR236" s="6" t="str">
        <f>IF(AR235&gt;=0,COUNT($R235:AR235)+$BP232,"")</f>
        <v/>
      </c>
      <c r="AS236" s="6" t="str">
        <f>IF(AS235&gt;=0,COUNT($R235:AS235)+$BP232,"")</f>
        <v/>
      </c>
      <c r="AT236" s="6" t="str">
        <f>IF(AT235&gt;=0,COUNT($R235:AT235)+$BP232,"")</f>
        <v/>
      </c>
      <c r="AU236" s="6" t="str">
        <f>IF(AU235&gt;=0,COUNT($R235:AU235)+$BP232,"")</f>
        <v/>
      </c>
      <c r="AV236" s="6" t="str">
        <f>IF(AV235&gt;=0,COUNT($R235:AV235)+$BP232,"")</f>
        <v/>
      </c>
      <c r="AW236" s="6" t="str">
        <f>IF(AW235&gt;=0,COUNT($R235:AW235)+$BP232,"")</f>
        <v/>
      </c>
      <c r="AX236" s="6" t="str">
        <f>IF(AX235&gt;=0,COUNT($R235:AX235)+$BP232,"")</f>
        <v/>
      </c>
      <c r="AY236" s="6" t="str">
        <f>IF(AY235&gt;=0,COUNT($R235:AY235)+$BP232,"")</f>
        <v/>
      </c>
      <c r="AZ236" s="6" t="str">
        <f>IF(AZ235&gt;=0,COUNT($R235:AZ235)+$BP232,"")</f>
        <v/>
      </c>
      <c r="BA236" s="6" t="str">
        <f>IF(BA235&gt;=0,COUNT($R235:BA235)+$BP232,"")</f>
        <v/>
      </c>
      <c r="BB236" s="6" t="str">
        <f>IF(BB235&gt;=0,COUNT($R235:BB235)+$BP232,"")</f>
        <v/>
      </c>
      <c r="BC236" s="6" t="str">
        <f>IF(BC235&gt;=0,COUNT($R235:BC235)+$BP232,"")</f>
        <v/>
      </c>
      <c r="BD236" s="6" t="str">
        <f>IF(BD235&gt;=0,COUNT($R235:BD235)+$BP232,"")</f>
        <v/>
      </c>
      <c r="BE236" s="6" t="str">
        <f>IF(BE235&gt;=0,COUNT($R235:BE235)+$BP232,"")</f>
        <v/>
      </c>
      <c r="BF236" s="6" t="str">
        <f>IF(BF235&gt;=0,COUNT($R235:BF235)+$BP232,"")</f>
        <v/>
      </c>
      <c r="BG236" s="6" t="str">
        <f>IF(BG235&gt;=0,COUNT($R235:BG235)+$BP232,"")</f>
        <v/>
      </c>
      <c r="BH236" s="6" t="str">
        <f>IF(BH235&gt;=0,COUNT($R235:BH235)+$BP232,"")</f>
        <v/>
      </c>
      <c r="BI236" s="6" t="str">
        <f>IF(BI235&gt;=0,COUNT($R235:BI235)+$BP232,"")</f>
        <v/>
      </c>
      <c r="BJ236" s="6" t="str">
        <f>IF(BJ235&gt;=0,COUNT($R235:BJ235)+$BP232,"")</f>
        <v/>
      </c>
      <c r="BK236" s="6" t="str">
        <f>IF(BK235&gt;=0,COUNT($R235:BK235)+$BP232,"")</f>
        <v/>
      </c>
      <c r="BL236" s="6" t="str">
        <f>IF(BL235&gt;=0,COUNT($R235:BL235)+$BP232,"")</f>
        <v/>
      </c>
      <c r="BM236" s="6" t="str">
        <f>IF(BM235&gt;=0,COUNT($R235:BM235)+$BP232,"")</f>
        <v/>
      </c>
      <c r="BN236" s="6" t="str">
        <f>IF(BN235&gt;=0,COUNT($R235:BN235)+$BP232,"")</f>
        <v/>
      </c>
      <c r="BO236" s="6" t="str">
        <f>IF(BO235&gt;=0,COUNT($R235:BO235)+$BP232,"")</f>
        <v/>
      </c>
      <c r="BP236" s="6">
        <f>COUNT(R236:BO236)+BP232</f>
        <v>100</v>
      </c>
      <c r="BQ236" s="276" t="str">
        <f>R236&amp;BQ235&amp;S236&amp;BQ235&amp;T236&amp;BQ235&amp;U236&amp;BQ235&amp;V236&amp;BQ235&amp;W236&amp;BQ235&amp;X236&amp;BQ235&amp;Y236&amp;BQ235&amp;Z236&amp;BQ235&amp;AA236&amp;BQ235&amp;AB236&amp;BQ235&amp;AC236&amp;BQ235&amp;AD236&amp;BQ235&amp;AE236&amp;BQ235&amp;AF236&amp;BQ235&amp;AG236&amp;BQ235&amp;AH236&amp;BQ235&amp;AI236&amp;BQ235&amp;AJ236&amp;BQ235&amp;AK236&amp;BQ235&amp;AL236&amp;BQ235&amp;AM236&amp;BQ235&amp;AN236&amp;BQ235&amp;AO236&amp;BQ235&amp;AP236&amp;BQ235&amp;AQ236&amp;BQ235&amp;AR236&amp;BQ235&amp;AS236&amp;BQ235&amp;AT236&amp;BQ235&amp;AU236&amp;BQ235&amp;AV236&amp;BQ235&amp;AW236&amp;BQ235&amp;AX236&amp;BQ235&amp;AY236&amp;BQ235&amp;AZ236&amp;BQ235&amp;BA236&amp;BQ235&amp;BB236&amp;BQ235&amp;BC236&amp;BQ235&amp;BD236&amp;BQ235&amp;BE236&amp;BQ235&amp;BF236&amp;BQ235&amp;BG236&amp;BQ235&amp;BH236&amp;BQ235&amp;BI236&amp;BQ235&amp;BJ236&amp;BQ235&amp;BK236&amp;BQ235&amp;BL236&amp;BQ235&amp;BM236&amp;BQ235&amp;BN236&amp;BQ235&amp;BO236</f>
        <v xml:space="preserve">                                                                                                  </v>
      </c>
    </row>
    <row r="237" spans="18:69" x14ac:dyDescent="0.35">
      <c r="R237" s="275">
        <f>IF('Print-TOS'!AU16="W",'Encode Data'!I37,IF('Print-TOS'!AU16="X",'Encode Data'!I43,'Encode Data'!I40))</f>
        <v>0</v>
      </c>
      <c r="S237" s="6">
        <f t="shared" ref="S237:AX237" si="236">R237</f>
        <v>0</v>
      </c>
      <c r="T237" s="6">
        <f t="shared" si="236"/>
        <v>0</v>
      </c>
      <c r="U237" s="6">
        <f t="shared" si="236"/>
        <v>0</v>
      </c>
      <c r="V237" s="6">
        <f t="shared" si="236"/>
        <v>0</v>
      </c>
      <c r="W237" s="6">
        <f t="shared" si="236"/>
        <v>0</v>
      </c>
      <c r="X237" s="6">
        <f t="shared" si="236"/>
        <v>0</v>
      </c>
      <c r="Y237" s="6">
        <f t="shared" si="236"/>
        <v>0</v>
      </c>
      <c r="Z237" s="6">
        <f t="shared" si="236"/>
        <v>0</v>
      </c>
      <c r="AA237" s="6">
        <f t="shared" si="236"/>
        <v>0</v>
      </c>
      <c r="AB237" s="6">
        <f t="shared" si="236"/>
        <v>0</v>
      </c>
      <c r="AC237" s="6">
        <f t="shared" si="236"/>
        <v>0</v>
      </c>
      <c r="AD237" s="6">
        <f t="shared" si="236"/>
        <v>0</v>
      </c>
      <c r="AE237" s="6">
        <f t="shared" si="236"/>
        <v>0</v>
      </c>
      <c r="AF237" s="6">
        <f t="shared" si="236"/>
        <v>0</v>
      </c>
      <c r="AG237" s="6">
        <f t="shared" si="236"/>
        <v>0</v>
      </c>
      <c r="AH237" s="6">
        <f t="shared" si="236"/>
        <v>0</v>
      </c>
      <c r="AI237" s="6">
        <f t="shared" si="236"/>
        <v>0</v>
      </c>
      <c r="AJ237" s="6">
        <f t="shared" si="236"/>
        <v>0</v>
      </c>
      <c r="AK237" s="6">
        <f t="shared" si="236"/>
        <v>0</v>
      </c>
      <c r="AL237" s="6">
        <f t="shared" si="236"/>
        <v>0</v>
      </c>
      <c r="AM237" s="6">
        <f t="shared" si="236"/>
        <v>0</v>
      </c>
      <c r="AN237" s="6">
        <f t="shared" si="236"/>
        <v>0</v>
      </c>
      <c r="AO237" s="6">
        <f t="shared" si="236"/>
        <v>0</v>
      </c>
      <c r="AP237" s="6">
        <f t="shared" si="236"/>
        <v>0</v>
      </c>
      <c r="AQ237" s="6">
        <f t="shared" si="236"/>
        <v>0</v>
      </c>
      <c r="AR237" s="6">
        <f t="shared" si="236"/>
        <v>0</v>
      </c>
      <c r="AS237" s="6">
        <f t="shared" si="236"/>
        <v>0</v>
      </c>
      <c r="AT237" s="6">
        <f t="shared" si="236"/>
        <v>0</v>
      </c>
      <c r="AU237" s="6">
        <f t="shared" si="236"/>
        <v>0</v>
      </c>
      <c r="AV237" s="6">
        <f t="shared" si="236"/>
        <v>0</v>
      </c>
      <c r="AW237" s="6">
        <f t="shared" si="236"/>
        <v>0</v>
      </c>
      <c r="AX237" s="6">
        <f t="shared" si="236"/>
        <v>0</v>
      </c>
      <c r="AY237" s="6">
        <f t="shared" ref="AY237:BO237" si="237">AX237</f>
        <v>0</v>
      </c>
      <c r="AZ237" s="6">
        <f t="shared" si="237"/>
        <v>0</v>
      </c>
      <c r="BA237" s="6">
        <f t="shared" si="237"/>
        <v>0</v>
      </c>
      <c r="BB237" s="6">
        <f t="shared" si="237"/>
        <v>0</v>
      </c>
      <c r="BC237" s="6">
        <f t="shared" si="237"/>
        <v>0</v>
      </c>
      <c r="BD237" s="6">
        <f t="shared" si="237"/>
        <v>0</v>
      </c>
      <c r="BE237" s="6">
        <f t="shared" si="237"/>
        <v>0</v>
      </c>
      <c r="BF237" s="6">
        <f t="shared" si="237"/>
        <v>0</v>
      </c>
      <c r="BG237" s="6">
        <f t="shared" si="237"/>
        <v>0</v>
      </c>
      <c r="BH237" s="6">
        <f t="shared" si="237"/>
        <v>0</v>
      </c>
      <c r="BI237" s="6">
        <f t="shared" si="237"/>
        <v>0</v>
      </c>
      <c r="BJ237" s="6">
        <f t="shared" si="237"/>
        <v>0</v>
      </c>
      <c r="BK237" s="6">
        <f t="shared" si="237"/>
        <v>0</v>
      </c>
      <c r="BL237" s="6">
        <f t="shared" si="237"/>
        <v>0</v>
      </c>
      <c r="BM237" s="6">
        <f t="shared" si="237"/>
        <v>0</v>
      </c>
      <c r="BN237" s="6">
        <f t="shared" si="237"/>
        <v>0</v>
      </c>
      <c r="BO237" s="6">
        <f t="shared" si="237"/>
        <v>0</v>
      </c>
    </row>
    <row r="238" spans="18:69" x14ac:dyDescent="0.35">
      <c r="R238" s="6">
        <v>1</v>
      </c>
      <c r="S238" s="6">
        <v>2</v>
      </c>
      <c r="T238" s="6">
        <v>3</v>
      </c>
      <c r="U238" s="6">
        <v>4</v>
      </c>
      <c r="V238" s="6">
        <v>5</v>
      </c>
      <c r="W238" s="6">
        <v>6</v>
      </c>
      <c r="X238" s="6">
        <v>7</v>
      </c>
      <c r="Y238" s="6">
        <v>8</v>
      </c>
      <c r="Z238" s="6">
        <v>9</v>
      </c>
      <c r="AA238" s="6">
        <v>10</v>
      </c>
      <c r="AB238" s="6">
        <v>11</v>
      </c>
      <c r="AC238" s="6">
        <v>12</v>
      </c>
      <c r="AD238" s="6">
        <v>13</v>
      </c>
      <c r="AE238" s="6">
        <v>14</v>
      </c>
      <c r="AF238" s="6">
        <v>15</v>
      </c>
      <c r="AG238" s="6">
        <v>16</v>
      </c>
      <c r="AH238" s="6">
        <v>17</v>
      </c>
      <c r="AI238" s="6">
        <v>18</v>
      </c>
      <c r="AJ238" s="6">
        <v>19</v>
      </c>
      <c r="AK238" s="6">
        <v>20</v>
      </c>
      <c r="AL238" s="6">
        <v>21</v>
      </c>
      <c r="AM238" s="6">
        <v>22</v>
      </c>
      <c r="AN238" s="6">
        <v>23</v>
      </c>
      <c r="AO238" s="6">
        <v>24</v>
      </c>
      <c r="AP238" s="6">
        <v>25</v>
      </c>
      <c r="AQ238" s="6">
        <v>26</v>
      </c>
      <c r="AR238" s="6">
        <v>27</v>
      </c>
      <c r="AS238" s="6">
        <v>28</v>
      </c>
      <c r="AT238" s="6">
        <v>29</v>
      </c>
      <c r="AU238" s="6">
        <v>30</v>
      </c>
      <c r="AV238" s="6">
        <v>31</v>
      </c>
      <c r="AW238" s="6">
        <v>32</v>
      </c>
      <c r="AX238" s="6">
        <v>33</v>
      </c>
      <c r="AY238" s="6">
        <v>34</v>
      </c>
      <c r="AZ238" s="6">
        <v>35</v>
      </c>
      <c r="BA238" s="6">
        <v>36</v>
      </c>
      <c r="BB238" s="6">
        <v>37</v>
      </c>
      <c r="BC238" s="6">
        <v>38</v>
      </c>
      <c r="BD238" s="6">
        <v>39</v>
      </c>
      <c r="BE238" s="6">
        <v>40</v>
      </c>
      <c r="BF238" s="6">
        <v>41</v>
      </c>
      <c r="BG238" s="6">
        <v>42</v>
      </c>
      <c r="BH238" s="6">
        <v>43</v>
      </c>
      <c r="BI238" s="6">
        <v>44</v>
      </c>
      <c r="BJ238" s="6">
        <v>45</v>
      </c>
      <c r="BK238" s="6">
        <v>46</v>
      </c>
      <c r="BL238" s="6">
        <v>47</v>
      </c>
      <c r="BM238" s="6">
        <v>48</v>
      </c>
      <c r="BN238" s="6">
        <v>49</v>
      </c>
      <c r="BO238" s="6">
        <v>50</v>
      </c>
    </row>
    <row r="239" spans="18:69" x14ac:dyDescent="0.35">
      <c r="R239" s="6">
        <f t="shared" ref="R239:AW239" si="238">R237-R238</f>
        <v>-1</v>
      </c>
      <c r="S239" s="6">
        <f t="shared" si="238"/>
        <v>-2</v>
      </c>
      <c r="T239" s="6">
        <f t="shared" si="238"/>
        <v>-3</v>
      </c>
      <c r="U239" s="6">
        <f t="shared" si="238"/>
        <v>-4</v>
      </c>
      <c r="V239" s="6">
        <f t="shared" si="238"/>
        <v>-5</v>
      </c>
      <c r="W239" s="6">
        <f t="shared" si="238"/>
        <v>-6</v>
      </c>
      <c r="X239" s="6">
        <f t="shared" si="238"/>
        <v>-7</v>
      </c>
      <c r="Y239" s="6">
        <f t="shared" si="238"/>
        <v>-8</v>
      </c>
      <c r="Z239" s="6">
        <f t="shared" si="238"/>
        <v>-9</v>
      </c>
      <c r="AA239" s="6">
        <f t="shared" si="238"/>
        <v>-10</v>
      </c>
      <c r="AB239" s="6">
        <f t="shared" si="238"/>
        <v>-11</v>
      </c>
      <c r="AC239" s="6">
        <f t="shared" si="238"/>
        <v>-12</v>
      </c>
      <c r="AD239" s="6">
        <f t="shared" si="238"/>
        <v>-13</v>
      </c>
      <c r="AE239" s="6">
        <f t="shared" si="238"/>
        <v>-14</v>
      </c>
      <c r="AF239" s="6">
        <f t="shared" si="238"/>
        <v>-15</v>
      </c>
      <c r="AG239" s="6">
        <f t="shared" si="238"/>
        <v>-16</v>
      </c>
      <c r="AH239" s="6">
        <f t="shared" si="238"/>
        <v>-17</v>
      </c>
      <c r="AI239" s="6">
        <f t="shared" si="238"/>
        <v>-18</v>
      </c>
      <c r="AJ239" s="6">
        <f t="shared" si="238"/>
        <v>-19</v>
      </c>
      <c r="AK239" s="6">
        <f t="shared" si="238"/>
        <v>-20</v>
      </c>
      <c r="AL239" s="6">
        <f t="shared" si="238"/>
        <v>-21</v>
      </c>
      <c r="AM239" s="6">
        <f t="shared" si="238"/>
        <v>-22</v>
      </c>
      <c r="AN239" s="6">
        <f t="shared" si="238"/>
        <v>-23</v>
      </c>
      <c r="AO239" s="6">
        <f t="shared" si="238"/>
        <v>-24</v>
      </c>
      <c r="AP239" s="6">
        <f t="shared" si="238"/>
        <v>-25</v>
      </c>
      <c r="AQ239" s="6">
        <f t="shared" si="238"/>
        <v>-26</v>
      </c>
      <c r="AR239" s="6">
        <f t="shared" si="238"/>
        <v>-27</v>
      </c>
      <c r="AS239" s="6">
        <f t="shared" si="238"/>
        <v>-28</v>
      </c>
      <c r="AT239" s="6">
        <f t="shared" si="238"/>
        <v>-29</v>
      </c>
      <c r="AU239" s="6">
        <f t="shared" si="238"/>
        <v>-30</v>
      </c>
      <c r="AV239" s="6">
        <f t="shared" si="238"/>
        <v>-31</v>
      </c>
      <c r="AW239" s="6">
        <f t="shared" si="238"/>
        <v>-32</v>
      </c>
      <c r="AX239" s="6">
        <f t="shared" ref="AX239:BO239" si="239">AX237-AX238</f>
        <v>-33</v>
      </c>
      <c r="AY239" s="6">
        <f t="shared" si="239"/>
        <v>-34</v>
      </c>
      <c r="AZ239" s="6">
        <f t="shared" si="239"/>
        <v>-35</v>
      </c>
      <c r="BA239" s="6">
        <f t="shared" si="239"/>
        <v>-36</v>
      </c>
      <c r="BB239" s="6">
        <f t="shared" si="239"/>
        <v>-37</v>
      </c>
      <c r="BC239" s="6">
        <f t="shared" si="239"/>
        <v>-38</v>
      </c>
      <c r="BD239" s="6">
        <f t="shared" si="239"/>
        <v>-39</v>
      </c>
      <c r="BE239" s="6">
        <f t="shared" si="239"/>
        <v>-40</v>
      </c>
      <c r="BF239" s="6">
        <f t="shared" si="239"/>
        <v>-41</v>
      </c>
      <c r="BG239" s="6">
        <f t="shared" si="239"/>
        <v>-42</v>
      </c>
      <c r="BH239" s="6">
        <f t="shared" si="239"/>
        <v>-43</v>
      </c>
      <c r="BI239" s="6">
        <f t="shared" si="239"/>
        <v>-44</v>
      </c>
      <c r="BJ239" s="6">
        <f t="shared" si="239"/>
        <v>-45</v>
      </c>
      <c r="BK239" s="6">
        <f t="shared" si="239"/>
        <v>-46</v>
      </c>
      <c r="BL239" s="6">
        <f t="shared" si="239"/>
        <v>-47</v>
      </c>
      <c r="BM239" s="6">
        <f t="shared" si="239"/>
        <v>-48</v>
      </c>
      <c r="BN239" s="6">
        <f t="shared" si="239"/>
        <v>-49</v>
      </c>
      <c r="BO239" s="6">
        <f t="shared" si="239"/>
        <v>-50</v>
      </c>
      <c r="BQ239" s="6" t="s">
        <v>21</v>
      </c>
    </row>
    <row r="240" spans="18:69" x14ac:dyDescent="0.35">
      <c r="R240" s="6" t="str">
        <f>IF(R239&gt;=0,COUNT($R239)+BP236,"")</f>
        <v/>
      </c>
      <c r="S240" s="6" t="str">
        <f>IF(S239&gt;=0,COUNT($R239:S239)+$BP236,"")</f>
        <v/>
      </c>
      <c r="T240" s="6" t="str">
        <f>IF(T239&gt;=0,COUNT($R239:T239)+$BP236,"")</f>
        <v/>
      </c>
      <c r="U240" s="6" t="str">
        <f>IF(U239&gt;=0,COUNT($R239:U239)+$BP236,"")</f>
        <v/>
      </c>
      <c r="V240" s="6" t="str">
        <f>IF(V239&gt;=0,COUNT($R239:V239)+$BP236,"")</f>
        <v/>
      </c>
      <c r="W240" s="6" t="str">
        <f>IF(W239&gt;=0,COUNT($R239:W239)+$BP236,"")</f>
        <v/>
      </c>
      <c r="X240" s="6" t="str">
        <f>IF(X239&gt;=0,COUNT($R239:X239)+$BP236,"")</f>
        <v/>
      </c>
      <c r="Y240" s="6" t="str">
        <f>IF(Y239&gt;=0,COUNT($R239:Y239)+$BP236,"")</f>
        <v/>
      </c>
      <c r="Z240" s="6" t="str">
        <f>IF(Z239&gt;=0,COUNT($R239:Z239)+$BP236,"")</f>
        <v/>
      </c>
      <c r="AA240" s="6" t="str">
        <f>IF(AA239&gt;=0,COUNT($R239:AA239)+$BP236,"")</f>
        <v/>
      </c>
      <c r="AB240" s="6" t="str">
        <f>IF(AB239&gt;=0,COUNT($R239:AB239)+$BP236,"")</f>
        <v/>
      </c>
      <c r="AC240" s="6" t="str">
        <f>IF(AC239&gt;=0,COUNT($R239:AC239)+$BP236,"")</f>
        <v/>
      </c>
      <c r="AD240" s="6" t="str">
        <f>IF(AD239&gt;=0,COUNT($R239:AD239)+$BP236,"")</f>
        <v/>
      </c>
      <c r="AE240" s="6" t="str">
        <f>IF(AE239&gt;=0,COUNT($R239:AE239)+$BP236,"")</f>
        <v/>
      </c>
      <c r="AF240" s="6" t="str">
        <f>IF(AF239&gt;=0,COUNT($R239:AF239)+$BP236,"")</f>
        <v/>
      </c>
      <c r="AG240" s="6" t="str">
        <f>IF(AG239&gt;=0,COUNT($R239:AG239)+$BP236,"")</f>
        <v/>
      </c>
      <c r="AH240" s="6" t="str">
        <f>IF(AH239&gt;=0,COUNT($R239:AH239)+$BP236,"")</f>
        <v/>
      </c>
      <c r="AI240" s="6" t="str">
        <f>IF(AI239&gt;=0,COUNT($R239:AI239)+$BP236,"")</f>
        <v/>
      </c>
      <c r="AJ240" s="6" t="str">
        <f>IF(AJ239&gt;=0,COUNT($R239:AJ239)+$BP236,"")</f>
        <v/>
      </c>
      <c r="AK240" s="6" t="str">
        <f>IF(AK239&gt;=0,COUNT($R239:AK239)+$BP236,"")</f>
        <v/>
      </c>
      <c r="AL240" s="6" t="str">
        <f>IF(AL239&gt;=0,COUNT($R239:AL239)+$BP236,"")</f>
        <v/>
      </c>
      <c r="AM240" s="6" t="str">
        <f>IF(AM239&gt;=0,COUNT($R239:AM239)+$BP236,"")</f>
        <v/>
      </c>
      <c r="AN240" s="6" t="str">
        <f>IF(AN239&gt;=0,COUNT($R239:AN239)+$BP236,"")</f>
        <v/>
      </c>
      <c r="AO240" s="6" t="str">
        <f>IF(AO239&gt;=0,COUNT($R239:AO239)+$BP236,"")</f>
        <v/>
      </c>
      <c r="AP240" s="6" t="str">
        <f>IF(AP239&gt;=0,COUNT($R239:AP239)+$BP236,"")</f>
        <v/>
      </c>
      <c r="AQ240" s="6" t="str">
        <f>IF(AQ239&gt;=0,COUNT($R239:AQ239)+$BP236,"")</f>
        <v/>
      </c>
      <c r="AR240" s="6" t="str">
        <f>IF(AR239&gt;=0,COUNT($R239:AR239)+$BP236,"")</f>
        <v/>
      </c>
      <c r="AS240" s="6" t="str">
        <f>IF(AS239&gt;=0,COUNT($R239:AS239)+$BP236,"")</f>
        <v/>
      </c>
      <c r="AT240" s="6" t="str">
        <f>IF(AT239&gt;=0,COUNT($R239:AT239)+$BP236,"")</f>
        <v/>
      </c>
      <c r="AU240" s="6" t="str">
        <f>IF(AU239&gt;=0,COUNT($R239:AU239)+$BP236,"")</f>
        <v/>
      </c>
      <c r="AV240" s="6" t="str">
        <f>IF(AV239&gt;=0,COUNT($R239:AV239)+$BP236,"")</f>
        <v/>
      </c>
      <c r="AW240" s="6" t="str">
        <f>IF(AW239&gt;=0,COUNT($R239:AW239)+$BP236,"")</f>
        <v/>
      </c>
      <c r="AX240" s="6" t="str">
        <f>IF(AX239&gt;=0,COUNT($R239:AX239)+$BP236,"")</f>
        <v/>
      </c>
      <c r="AY240" s="6" t="str">
        <f>IF(AY239&gt;=0,COUNT($R239:AY239)+$BP236,"")</f>
        <v/>
      </c>
      <c r="AZ240" s="6" t="str">
        <f>IF(AZ239&gt;=0,COUNT($R239:AZ239)+$BP236,"")</f>
        <v/>
      </c>
      <c r="BA240" s="6" t="str">
        <f>IF(BA239&gt;=0,COUNT($R239:BA239)+$BP236,"")</f>
        <v/>
      </c>
      <c r="BB240" s="6" t="str">
        <f>IF(BB239&gt;=0,COUNT($R239:BB239)+$BP236,"")</f>
        <v/>
      </c>
      <c r="BC240" s="6" t="str">
        <f>IF(BC239&gt;=0,COUNT($R239:BC239)+$BP236,"")</f>
        <v/>
      </c>
      <c r="BD240" s="6" t="str">
        <f>IF(BD239&gt;=0,COUNT($R239:BD239)+$BP236,"")</f>
        <v/>
      </c>
      <c r="BE240" s="6" t="str">
        <f>IF(BE239&gt;=0,COUNT($R239:BE239)+$BP236,"")</f>
        <v/>
      </c>
      <c r="BF240" s="6" t="str">
        <f>IF(BF239&gt;=0,COUNT($R239:BF239)+$BP236,"")</f>
        <v/>
      </c>
      <c r="BG240" s="6" t="str">
        <f>IF(BG239&gt;=0,COUNT($R239:BG239)+$BP236,"")</f>
        <v/>
      </c>
      <c r="BH240" s="6" t="str">
        <f>IF(BH239&gt;=0,COUNT($R239:BH239)+$BP236,"")</f>
        <v/>
      </c>
      <c r="BI240" s="6" t="str">
        <f>IF(BI239&gt;=0,COUNT($R239:BI239)+$BP236,"")</f>
        <v/>
      </c>
      <c r="BJ240" s="6" t="str">
        <f>IF(BJ239&gt;=0,COUNT($R239:BJ239)+$BP236,"")</f>
        <v/>
      </c>
      <c r="BK240" s="6" t="str">
        <f>IF(BK239&gt;=0,COUNT($R239:BK239)+$BP236,"")</f>
        <v/>
      </c>
      <c r="BL240" s="6" t="str">
        <f>IF(BL239&gt;=0,COUNT($R239:BL239)+$BP236,"")</f>
        <v/>
      </c>
      <c r="BM240" s="6" t="str">
        <f>IF(BM239&gt;=0,COUNT($R239:BM239)+$BP236,"")</f>
        <v/>
      </c>
      <c r="BN240" s="6" t="str">
        <f>IF(BN239&gt;=0,COUNT($R239:BN239)+$BP236,"")</f>
        <v/>
      </c>
      <c r="BO240" s="6" t="str">
        <f>IF(BO239&gt;=0,COUNT($R239:BO239)+$BP236,"")</f>
        <v/>
      </c>
      <c r="BP240" s="6">
        <f>COUNT(R240:BO240)+BP236</f>
        <v>100</v>
      </c>
      <c r="BQ240" s="276" t="str">
        <f>R240&amp;BQ239&amp;S240&amp;BQ239&amp;T240&amp;BQ239&amp;U240&amp;BQ239&amp;V240&amp;BQ239&amp;W240&amp;BQ239&amp;X240&amp;BQ239&amp;Y240&amp;BQ239&amp;Z240&amp;BQ239&amp;AA240&amp;BQ239&amp;AB240&amp;BQ239&amp;AC240&amp;BQ239&amp;AD240&amp;BQ239&amp;AE240&amp;BQ239&amp;AF240&amp;BQ239&amp;AG240&amp;BQ239&amp;AH240&amp;BQ239&amp;AI240&amp;BQ239&amp;AJ240&amp;BQ239&amp;AK240&amp;BQ239&amp;AL240&amp;BQ239&amp;AM240&amp;BQ239&amp;AN240&amp;BQ239&amp;AO240&amp;BQ239&amp;AP240&amp;BQ239&amp;AQ240&amp;BQ239&amp;AR240&amp;BQ239&amp;AS240&amp;BQ239&amp;AT240&amp;BQ239&amp;AU240&amp;BQ239&amp;AV240&amp;BQ239&amp;AW240&amp;BQ239&amp;AX240&amp;BQ239&amp;AY240&amp;BQ239&amp;AZ240&amp;BQ239&amp;BA240&amp;BQ239&amp;BB240&amp;BQ239&amp;BC240&amp;BQ239&amp;BD240&amp;BQ239&amp;BE240&amp;BQ239&amp;BF240&amp;BQ239&amp;BG240&amp;BQ239&amp;BH240&amp;BQ239&amp;BI240&amp;BQ239&amp;BJ240&amp;BQ239&amp;BK240&amp;BQ239&amp;BL240&amp;BQ239&amp;BM240&amp;BQ239&amp;BN240&amp;BQ239&amp;BO240</f>
        <v xml:space="preserve">                                                                                                  </v>
      </c>
    </row>
    <row r="241" spans="18:69" x14ac:dyDescent="0.35">
      <c r="R241" s="275">
        <f>IF('Print-TOS'!AU16="W",'Encode Data'!J37,IF('Print-TOS'!AU16="X",'Encode Data'!F46,'Encode Data'!G43))</f>
        <v>0</v>
      </c>
      <c r="S241" s="6">
        <f t="shared" ref="S241:AX241" si="240">R241</f>
        <v>0</v>
      </c>
      <c r="T241" s="6">
        <f t="shared" si="240"/>
        <v>0</v>
      </c>
      <c r="U241" s="6">
        <f t="shared" si="240"/>
        <v>0</v>
      </c>
      <c r="V241" s="6">
        <f t="shared" si="240"/>
        <v>0</v>
      </c>
      <c r="W241" s="6">
        <f t="shared" si="240"/>
        <v>0</v>
      </c>
      <c r="X241" s="6">
        <f t="shared" si="240"/>
        <v>0</v>
      </c>
      <c r="Y241" s="6">
        <f t="shared" si="240"/>
        <v>0</v>
      </c>
      <c r="Z241" s="6">
        <f t="shared" si="240"/>
        <v>0</v>
      </c>
      <c r="AA241" s="6">
        <f t="shared" si="240"/>
        <v>0</v>
      </c>
      <c r="AB241" s="6">
        <f t="shared" si="240"/>
        <v>0</v>
      </c>
      <c r="AC241" s="6">
        <f t="shared" si="240"/>
        <v>0</v>
      </c>
      <c r="AD241" s="6">
        <f t="shared" si="240"/>
        <v>0</v>
      </c>
      <c r="AE241" s="6">
        <f t="shared" si="240"/>
        <v>0</v>
      </c>
      <c r="AF241" s="6">
        <f t="shared" si="240"/>
        <v>0</v>
      </c>
      <c r="AG241" s="6">
        <f t="shared" si="240"/>
        <v>0</v>
      </c>
      <c r="AH241" s="6">
        <f t="shared" si="240"/>
        <v>0</v>
      </c>
      <c r="AI241" s="6">
        <f t="shared" si="240"/>
        <v>0</v>
      </c>
      <c r="AJ241" s="6">
        <f t="shared" si="240"/>
        <v>0</v>
      </c>
      <c r="AK241" s="6">
        <f t="shared" si="240"/>
        <v>0</v>
      </c>
      <c r="AL241" s="6">
        <f t="shared" si="240"/>
        <v>0</v>
      </c>
      <c r="AM241" s="6">
        <f t="shared" si="240"/>
        <v>0</v>
      </c>
      <c r="AN241" s="6">
        <f t="shared" si="240"/>
        <v>0</v>
      </c>
      <c r="AO241" s="6">
        <f t="shared" si="240"/>
        <v>0</v>
      </c>
      <c r="AP241" s="6">
        <f t="shared" si="240"/>
        <v>0</v>
      </c>
      <c r="AQ241" s="6">
        <f t="shared" si="240"/>
        <v>0</v>
      </c>
      <c r="AR241" s="6">
        <f t="shared" si="240"/>
        <v>0</v>
      </c>
      <c r="AS241" s="6">
        <f t="shared" si="240"/>
        <v>0</v>
      </c>
      <c r="AT241" s="6">
        <f t="shared" si="240"/>
        <v>0</v>
      </c>
      <c r="AU241" s="6">
        <f t="shared" si="240"/>
        <v>0</v>
      </c>
      <c r="AV241" s="6">
        <f t="shared" si="240"/>
        <v>0</v>
      </c>
      <c r="AW241" s="6">
        <f t="shared" si="240"/>
        <v>0</v>
      </c>
      <c r="AX241" s="6">
        <f t="shared" si="240"/>
        <v>0</v>
      </c>
      <c r="AY241" s="6">
        <f t="shared" ref="AY241:BO241" si="241">AX241</f>
        <v>0</v>
      </c>
      <c r="AZ241" s="6">
        <f t="shared" si="241"/>
        <v>0</v>
      </c>
      <c r="BA241" s="6">
        <f t="shared" si="241"/>
        <v>0</v>
      </c>
      <c r="BB241" s="6">
        <f t="shared" si="241"/>
        <v>0</v>
      </c>
      <c r="BC241" s="6">
        <f t="shared" si="241"/>
        <v>0</v>
      </c>
      <c r="BD241" s="6">
        <f t="shared" si="241"/>
        <v>0</v>
      </c>
      <c r="BE241" s="6">
        <f t="shared" si="241"/>
        <v>0</v>
      </c>
      <c r="BF241" s="6">
        <f t="shared" si="241"/>
        <v>0</v>
      </c>
      <c r="BG241" s="6">
        <f t="shared" si="241"/>
        <v>0</v>
      </c>
      <c r="BH241" s="6">
        <f t="shared" si="241"/>
        <v>0</v>
      </c>
      <c r="BI241" s="6">
        <f t="shared" si="241"/>
        <v>0</v>
      </c>
      <c r="BJ241" s="6">
        <f t="shared" si="241"/>
        <v>0</v>
      </c>
      <c r="BK241" s="6">
        <f t="shared" si="241"/>
        <v>0</v>
      </c>
      <c r="BL241" s="6">
        <f t="shared" si="241"/>
        <v>0</v>
      </c>
      <c r="BM241" s="6">
        <f t="shared" si="241"/>
        <v>0</v>
      </c>
      <c r="BN241" s="6">
        <f t="shared" si="241"/>
        <v>0</v>
      </c>
      <c r="BO241" s="6">
        <f t="shared" si="241"/>
        <v>0</v>
      </c>
    </row>
    <row r="242" spans="18:69" x14ac:dyDescent="0.35">
      <c r="R242" s="6">
        <v>1</v>
      </c>
      <c r="S242" s="6">
        <v>2</v>
      </c>
      <c r="T242" s="6">
        <v>3</v>
      </c>
      <c r="U242" s="6">
        <v>4</v>
      </c>
      <c r="V242" s="6">
        <v>5</v>
      </c>
      <c r="W242" s="6">
        <v>6</v>
      </c>
      <c r="X242" s="6">
        <v>7</v>
      </c>
      <c r="Y242" s="6">
        <v>8</v>
      </c>
      <c r="Z242" s="6">
        <v>9</v>
      </c>
      <c r="AA242" s="6">
        <v>10</v>
      </c>
      <c r="AB242" s="6">
        <v>11</v>
      </c>
      <c r="AC242" s="6">
        <v>12</v>
      </c>
      <c r="AD242" s="6">
        <v>13</v>
      </c>
      <c r="AE242" s="6">
        <v>14</v>
      </c>
      <c r="AF242" s="6">
        <v>15</v>
      </c>
      <c r="AG242" s="6">
        <v>16</v>
      </c>
      <c r="AH242" s="6">
        <v>17</v>
      </c>
      <c r="AI242" s="6">
        <v>18</v>
      </c>
      <c r="AJ242" s="6">
        <v>19</v>
      </c>
      <c r="AK242" s="6">
        <v>20</v>
      </c>
      <c r="AL242" s="6">
        <v>21</v>
      </c>
      <c r="AM242" s="6">
        <v>22</v>
      </c>
      <c r="AN242" s="6">
        <v>23</v>
      </c>
      <c r="AO242" s="6">
        <v>24</v>
      </c>
      <c r="AP242" s="6">
        <v>25</v>
      </c>
      <c r="AQ242" s="6">
        <v>26</v>
      </c>
      <c r="AR242" s="6">
        <v>27</v>
      </c>
      <c r="AS242" s="6">
        <v>28</v>
      </c>
      <c r="AT242" s="6">
        <v>29</v>
      </c>
      <c r="AU242" s="6">
        <v>30</v>
      </c>
      <c r="AV242" s="6">
        <v>31</v>
      </c>
      <c r="AW242" s="6">
        <v>32</v>
      </c>
      <c r="AX242" s="6">
        <v>33</v>
      </c>
      <c r="AY242" s="6">
        <v>34</v>
      </c>
      <c r="AZ242" s="6">
        <v>35</v>
      </c>
      <c r="BA242" s="6">
        <v>36</v>
      </c>
      <c r="BB242" s="6">
        <v>37</v>
      </c>
      <c r="BC242" s="6">
        <v>38</v>
      </c>
      <c r="BD242" s="6">
        <v>39</v>
      </c>
      <c r="BE242" s="6">
        <v>40</v>
      </c>
      <c r="BF242" s="6">
        <v>41</v>
      </c>
      <c r="BG242" s="6">
        <v>42</v>
      </c>
      <c r="BH242" s="6">
        <v>43</v>
      </c>
      <c r="BI242" s="6">
        <v>44</v>
      </c>
      <c r="BJ242" s="6">
        <v>45</v>
      </c>
      <c r="BK242" s="6">
        <v>46</v>
      </c>
      <c r="BL242" s="6">
        <v>47</v>
      </c>
      <c r="BM242" s="6">
        <v>48</v>
      </c>
      <c r="BN242" s="6">
        <v>49</v>
      </c>
      <c r="BO242" s="6">
        <v>50</v>
      </c>
    </row>
    <row r="243" spans="18:69" x14ac:dyDescent="0.35">
      <c r="R243" s="6">
        <f t="shared" ref="R243:AW243" si="242">R241-R242</f>
        <v>-1</v>
      </c>
      <c r="S243" s="6">
        <f t="shared" si="242"/>
        <v>-2</v>
      </c>
      <c r="T243" s="6">
        <f t="shared" si="242"/>
        <v>-3</v>
      </c>
      <c r="U243" s="6">
        <f t="shared" si="242"/>
        <v>-4</v>
      </c>
      <c r="V243" s="6">
        <f t="shared" si="242"/>
        <v>-5</v>
      </c>
      <c r="W243" s="6">
        <f t="shared" si="242"/>
        <v>-6</v>
      </c>
      <c r="X243" s="6">
        <f t="shared" si="242"/>
        <v>-7</v>
      </c>
      <c r="Y243" s="6">
        <f t="shared" si="242"/>
        <v>-8</v>
      </c>
      <c r="Z243" s="6">
        <f t="shared" si="242"/>
        <v>-9</v>
      </c>
      <c r="AA243" s="6">
        <f t="shared" si="242"/>
        <v>-10</v>
      </c>
      <c r="AB243" s="6">
        <f t="shared" si="242"/>
        <v>-11</v>
      </c>
      <c r="AC243" s="6">
        <f t="shared" si="242"/>
        <v>-12</v>
      </c>
      <c r="AD243" s="6">
        <f t="shared" si="242"/>
        <v>-13</v>
      </c>
      <c r="AE243" s="6">
        <f t="shared" si="242"/>
        <v>-14</v>
      </c>
      <c r="AF243" s="6">
        <f t="shared" si="242"/>
        <v>-15</v>
      </c>
      <c r="AG243" s="6">
        <f t="shared" si="242"/>
        <v>-16</v>
      </c>
      <c r="AH243" s="6">
        <f t="shared" si="242"/>
        <v>-17</v>
      </c>
      <c r="AI243" s="6">
        <f t="shared" si="242"/>
        <v>-18</v>
      </c>
      <c r="AJ243" s="6">
        <f t="shared" si="242"/>
        <v>-19</v>
      </c>
      <c r="AK243" s="6">
        <f t="shared" si="242"/>
        <v>-20</v>
      </c>
      <c r="AL243" s="6">
        <f t="shared" si="242"/>
        <v>-21</v>
      </c>
      <c r="AM243" s="6">
        <f t="shared" si="242"/>
        <v>-22</v>
      </c>
      <c r="AN243" s="6">
        <f t="shared" si="242"/>
        <v>-23</v>
      </c>
      <c r="AO243" s="6">
        <f t="shared" si="242"/>
        <v>-24</v>
      </c>
      <c r="AP243" s="6">
        <f t="shared" si="242"/>
        <v>-25</v>
      </c>
      <c r="AQ243" s="6">
        <f t="shared" si="242"/>
        <v>-26</v>
      </c>
      <c r="AR243" s="6">
        <f t="shared" si="242"/>
        <v>-27</v>
      </c>
      <c r="AS243" s="6">
        <f t="shared" si="242"/>
        <v>-28</v>
      </c>
      <c r="AT243" s="6">
        <f t="shared" si="242"/>
        <v>-29</v>
      </c>
      <c r="AU243" s="6">
        <f t="shared" si="242"/>
        <v>-30</v>
      </c>
      <c r="AV243" s="6">
        <f t="shared" si="242"/>
        <v>-31</v>
      </c>
      <c r="AW243" s="6">
        <f t="shared" si="242"/>
        <v>-32</v>
      </c>
      <c r="AX243" s="6">
        <f t="shared" ref="AX243:BO243" si="243">AX241-AX242</f>
        <v>-33</v>
      </c>
      <c r="AY243" s="6">
        <f t="shared" si="243"/>
        <v>-34</v>
      </c>
      <c r="AZ243" s="6">
        <f t="shared" si="243"/>
        <v>-35</v>
      </c>
      <c r="BA243" s="6">
        <f t="shared" si="243"/>
        <v>-36</v>
      </c>
      <c r="BB243" s="6">
        <f t="shared" si="243"/>
        <v>-37</v>
      </c>
      <c r="BC243" s="6">
        <f t="shared" si="243"/>
        <v>-38</v>
      </c>
      <c r="BD243" s="6">
        <f t="shared" si="243"/>
        <v>-39</v>
      </c>
      <c r="BE243" s="6">
        <f t="shared" si="243"/>
        <v>-40</v>
      </c>
      <c r="BF243" s="6">
        <f t="shared" si="243"/>
        <v>-41</v>
      </c>
      <c r="BG243" s="6">
        <f t="shared" si="243"/>
        <v>-42</v>
      </c>
      <c r="BH243" s="6">
        <f t="shared" si="243"/>
        <v>-43</v>
      </c>
      <c r="BI243" s="6">
        <f t="shared" si="243"/>
        <v>-44</v>
      </c>
      <c r="BJ243" s="6">
        <f t="shared" si="243"/>
        <v>-45</v>
      </c>
      <c r="BK243" s="6">
        <f t="shared" si="243"/>
        <v>-46</v>
      </c>
      <c r="BL243" s="6">
        <f t="shared" si="243"/>
        <v>-47</v>
      </c>
      <c r="BM243" s="6">
        <f t="shared" si="243"/>
        <v>-48</v>
      </c>
      <c r="BN243" s="6">
        <f t="shared" si="243"/>
        <v>-49</v>
      </c>
      <c r="BO243" s="6">
        <f t="shared" si="243"/>
        <v>-50</v>
      </c>
      <c r="BQ243" s="6" t="s">
        <v>21</v>
      </c>
    </row>
    <row r="244" spans="18:69" x14ac:dyDescent="0.35">
      <c r="R244" s="6" t="str">
        <f>IF(R243&gt;=0,COUNT($R243)+BP240,"")</f>
        <v/>
      </c>
      <c r="S244" s="6" t="str">
        <f>IF(S243&gt;=0,COUNT($R243:S243)+$BP240,"")</f>
        <v/>
      </c>
      <c r="T244" s="6" t="str">
        <f>IF(T243&gt;=0,COUNT($R243:T243)+$BP240,"")</f>
        <v/>
      </c>
      <c r="U244" s="6" t="str">
        <f>IF(U243&gt;=0,COUNT($R243:U243)+$BP240,"")</f>
        <v/>
      </c>
      <c r="V244" s="6" t="str">
        <f>IF(V243&gt;=0,COUNT($R243:V243)+$BP240,"")</f>
        <v/>
      </c>
      <c r="W244" s="6" t="str">
        <f>IF(W243&gt;=0,COUNT($R243:W243)+$BP240,"")</f>
        <v/>
      </c>
      <c r="X244" s="6" t="str">
        <f>IF(X243&gt;=0,COUNT($R243:X243)+$BP240,"")</f>
        <v/>
      </c>
      <c r="Y244" s="6" t="str">
        <f>IF(Y243&gt;=0,COUNT($R243:Y243)+$BP240,"")</f>
        <v/>
      </c>
      <c r="Z244" s="6" t="str">
        <f>IF(Z243&gt;=0,COUNT($R243:Z243)+$BP240,"")</f>
        <v/>
      </c>
      <c r="AA244" s="6" t="str">
        <f>IF(AA243&gt;=0,COUNT($R243:AA243)+$BP240,"")</f>
        <v/>
      </c>
      <c r="AB244" s="6" t="str">
        <f>IF(AB243&gt;=0,COUNT($R243:AB243)+$BP240,"")</f>
        <v/>
      </c>
      <c r="AC244" s="6" t="str">
        <f>IF(AC243&gt;=0,COUNT($R243:AC243)+$BP240,"")</f>
        <v/>
      </c>
      <c r="AD244" s="6" t="str">
        <f>IF(AD243&gt;=0,COUNT($R243:AD243)+$BP240,"")</f>
        <v/>
      </c>
      <c r="AE244" s="6" t="str">
        <f>IF(AE243&gt;=0,COUNT($R243:AE243)+$BP240,"")</f>
        <v/>
      </c>
      <c r="AF244" s="6" t="str">
        <f>IF(AF243&gt;=0,COUNT($R243:AF243)+$BP240,"")</f>
        <v/>
      </c>
      <c r="AG244" s="6" t="str">
        <f>IF(AG243&gt;=0,COUNT($R243:AG243)+$BP240,"")</f>
        <v/>
      </c>
      <c r="AH244" s="6" t="str">
        <f>IF(AH243&gt;=0,COUNT($R243:AH243)+$BP240,"")</f>
        <v/>
      </c>
      <c r="AI244" s="6" t="str">
        <f>IF(AI243&gt;=0,COUNT($R243:AI243)+$BP240,"")</f>
        <v/>
      </c>
      <c r="AJ244" s="6" t="str">
        <f>IF(AJ243&gt;=0,COUNT($R243:AJ243)+$BP240,"")</f>
        <v/>
      </c>
      <c r="AK244" s="6" t="str">
        <f>IF(AK243&gt;=0,COUNT($R243:AK243)+$BP240,"")</f>
        <v/>
      </c>
      <c r="AL244" s="6" t="str">
        <f>IF(AL243&gt;=0,COUNT($R243:AL243)+$BP240,"")</f>
        <v/>
      </c>
      <c r="AM244" s="6" t="str">
        <f>IF(AM243&gt;=0,COUNT($R243:AM243)+$BP240,"")</f>
        <v/>
      </c>
      <c r="AN244" s="6" t="str">
        <f>IF(AN243&gt;=0,COUNT($R243:AN243)+$BP240,"")</f>
        <v/>
      </c>
      <c r="AO244" s="6" t="str">
        <f>IF(AO243&gt;=0,COUNT($R243:AO243)+$BP240,"")</f>
        <v/>
      </c>
      <c r="AP244" s="6" t="str">
        <f>IF(AP243&gt;=0,COUNT($R243:AP243)+$BP240,"")</f>
        <v/>
      </c>
      <c r="AQ244" s="6" t="str">
        <f>IF(AQ243&gt;=0,COUNT($R243:AQ243)+$BP240,"")</f>
        <v/>
      </c>
      <c r="AR244" s="6" t="str">
        <f>IF(AR243&gt;=0,COUNT($R243:AR243)+$BP240,"")</f>
        <v/>
      </c>
      <c r="AS244" s="6" t="str">
        <f>IF(AS243&gt;=0,COUNT($R243:AS243)+$BP240,"")</f>
        <v/>
      </c>
      <c r="AT244" s="6" t="str">
        <f>IF(AT243&gt;=0,COUNT($R243:AT243)+$BP240,"")</f>
        <v/>
      </c>
      <c r="AU244" s="6" t="str">
        <f>IF(AU243&gt;=0,COUNT($R243:AU243)+$BP240,"")</f>
        <v/>
      </c>
      <c r="AV244" s="6" t="str">
        <f>IF(AV243&gt;=0,COUNT($R243:AV243)+$BP240,"")</f>
        <v/>
      </c>
      <c r="AW244" s="6" t="str">
        <f>IF(AW243&gt;=0,COUNT($R243:AW243)+$BP240,"")</f>
        <v/>
      </c>
      <c r="AX244" s="6" t="str">
        <f>IF(AX243&gt;=0,COUNT($R243:AX243)+$BP240,"")</f>
        <v/>
      </c>
      <c r="AY244" s="6" t="str">
        <f>IF(AY243&gt;=0,COUNT($R243:AY243)+$BP240,"")</f>
        <v/>
      </c>
      <c r="AZ244" s="6" t="str">
        <f>IF(AZ243&gt;=0,COUNT($R243:AZ243)+$BP240,"")</f>
        <v/>
      </c>
      <c r="BA244" s="6" t="str">
        <f>IF(BA243&gt;=0,COUNT($R243:BA243)+$BP240,"")</f>
        <v/>
      </c>
      <c r="BB244" s="6" t="str">
        <f>IF(BB243&gt;=0,COUNT($R243:BB243)+$BP240,"")</f>
        <v/>
      </c>
      <c r="BC244" s="6" t="str">
        <f>IF(BC243&gt;=0,COUNT($R243:BC243)+$BP240,"")</f>
        <v/>
      </c>
      <c r="BD244" s="6" t="str">
        <f>IF(BD243&gt;=0,COUNT($R243:BD243)+$BP240,"")</f>
        <v/>
      </c>
      <c r="BE244" s="6" t="str">
        <f>IF(BE243&gt;=0,COUNT($R243:BE243)+$BP240,"")</f>
        <v/>
      </c>
      <c r="BF244" s="6" t="str">
        <f>IF(BF243&gt;=0,COUNT($R243:BF243)+$BP240,"")</f>
        <v/>
      </c>
      <c r="BG244" s="6" t="str">
        <f>IF(BG243&gt;=0,COUNT($R243:BG243)+$BP240,"")</f>
        <v/>
      </c>
      <c r="BH244" s="6" t="str">
        <f>IF(BH243&gt;=0,COUNT($R243:BH243)+$BP240,"")</f>
        <v/>
      </c>
      <c r="BI244" s="6" t="str">
        <f>IF(BI243&gt;=0,COUNT($R243:BI243)+$BP240,"")</f>
        <v/>
      </c>
      <c r="BJ244" s="6" t="str">
        <f>IF(BJ243&gt;=0,COUNT($R243:BJ243)+$BP240,"")</f>
        <v/>
      </c>
      <c r="BK244" s="6" t="str">
        <f>IF(BK243&gt;=0,COUNT($R243:BK243)+$BP240,"")</f>
        <v/>
      </c>
      <c r="BL244" s="6" t="str">
        <f>IF(BL243&gt;=0,COUNT($R243:BL243)+$BP240,"")</f>
        <v/>
      </c>
      <c r="BM244" s="6" t="str">
        <f>IF(BM243&gt;=0,COUNT($R243:BM243)+$BP240,"")</f>
        <v/>
      </c>
      <c r="BN244" s="6" t="str">
        <f>IF(BN243&gt;=0,COUNT($R243:BN243)+$BP240,"")</f>
        <v/>
      </c>
      <c r="BO244" s="6" t="str">
        <f>IF(BO243&gt;=0,COUNT($R243:BO243)+$BP240,"")</f>
        <v/>
      </c>
      <c r="BP244" s="6">
        <f>COUNT(R244:BO244)+BP240</f>
        <v>100</v>
      </c>
      <c r="BQ244" s="276" t="str">
        <f>R244&amp;BQ243&amp;S244&amp;BQ243&amp;T244&amp;BQ243&amp;U244&amp;BQ243&amp;V244&amp;BQ243&amp;W244&amp;BQ243&amp;X244&amp;BQ243&amp;Y244&amp;BQ243&amp;Z244&amp;BQ243&amp;AA244&amp;BQ243&amp;AB244&amp;BQ243&amp;AC244&amp;BQ243&amp;AD244&amp;BQ243&amp;AE244&amp;BQ243&amp;AF244&amp;BQ243&amp;AG244&amp;BQ243&amp;AH244&amp;BQ243&amp;AI244&amp;BQ243&amp;AJ244&amp;BQ243&amp;AK244&amp;BQ243&amp;AL244&amp;BQ243&amp;AM244&amp;BQ243&amp;AN244&amp;BQ243&amp;AO244&amp;BQ243&amp;AP244&amp;BQ243&amp;AQ244&amp;BQ243&amp;AR244&amp;BQ243&amp;AS244&amp;BQ243&amp;AT244&amp;BQ243&amp;AU244&amp;BQ243&amp;AV244&amp;BQ243&amp;AW244&amp;BQ243&amp;AX244&amp;BQ243&amp;AY244&amp;BQ243&amp;AZ244&amp;BQ243&amp;BA244&amp;BQ243&amp;BB244&amp;BQ243&amp;BC244&amp;BQ243&amp;BD244&amp;BQ243&amp;BE244&amp;BQ243&amp;BF244&amp;BQ243&amp;BG244&amp;BQ243&amp;BH244&amp;BQ243&amp;BI244&amp;BQ243&amp;BJ244&amp;BQ243&amp;BK244&amp;BQ243&amp;BL244&amp;BQ243&amp;BM244&amp;BQ243&amp;BN244&amp;BQ243&amp;BO244</f>
        <v xml:space="preserve">                                                                                                  </v>
      </c>
    </row>
    <row r="245" spans="18:69" x14ac:dyDescent="0.35">
      <c r="R245" s="275">
        <f>IF('Print-TOS'!AU16="W",'Encode Data'!F40,IF('Print-TOS'!AU16="X",'Encode Data'!G46,'Encode Data'!H43))</f>
        <v>0</v>
      </c>
      <c r="S245" s="6">
        <f t="shared" ref="S245:AX245" si="244">R245</f>
        <v>0</v>
      </c>
      <c r="T245" s="6">
        <f t="shared" si="244"/>
        <v>0</v>
      </c>
      <c r="U245" s="6">
        <f t="shared" si="244"/>
        <v>0</v>
      </c>
      <c r="V245" s="6">
        <f t="shared" si="244"/>
        <v>0</v>
      </c>
      <c r="W245" s="6">
        <f t="shared" si="244"/>
        <v>0</v>
      </c>
      <c r="X245" s="6">
        <f t="shared" si="244"/>
        <v>0</v>
      </c>
      <c r="Y245" s="6">
        <f t="shared" si="244"/>
        <v>0</v>
      </c>
      <c r="Z245" s="6">
        <f t="shared" si="244"/>
        <v>0</v>
      </c>
      <c r="AA245" s="6">
        <f t="shared" si="244"/>
        <v>0</v>
      </c>
      <c r="AB245" s="6">
        <f t="shared" si="244"/>
        <v>0</v>
      </c>
      <c r="AC245" s="6">
        <f t="shared" si="244"/>
        <v>0</v>
      </c>
      <c r="AD245" s="6">
        <f t="shared" si="244"/>
        <v>0</v>
      </c>
      <c r="AE245" s="6">
        <f t="shared" si="244"/>
        <v>0</v>
      </c>
      <c r="AF245" s="6">
        <f t="shared" si="244"/>
        <v>0</v>
      </c>
      <c r="AG245" s="6">
        <f t="shared" si="244"/>
        <v>0</v>
      </c>
      <c r="AH245" s="6">
        <f t="shared" si="244"/>
        <v>0</v>
      </c>
      <c r="AI245" s="6">
        <f t="shared" si="244"/>
        <v>0</v>
      </c>
      <c r="AJ245" s="6">
        <f t="shared" si="244"/>
        <v>0</v>
      </c>
      <c r="AK245" s="6">
        <f t="shared" si="244"/>
        <v>0</v>
      </c>
      <c r="AL245" s="6">
        <f t="shared" si="244"/>
        <v>0</v>
      </c>
      <c r="AM245" s="6">
        <f t="shared" si="244"/>
        <v>0</v>
      </c>
      <c r="AN245" s="6">
        <f t="shared" si="244"/>
        <v>0</v>
      </c>
      <c r="AO245" s="6">
        <f t="shared" si="244"/>
        <v>0</v>
      </c>
      <c r="AP245" s="6">
        <f t="shared" si="244"/>
        <v>0</v>
      </c>
      <c r="AQ245" s="6">
        <f t="shared" si="244"/>
        <v>0</v>
      </c>
      <c r="AR245" s="6">
        <f t="shared" si="244"/>
        <v>0</v>
      </c>
      <c r="AS245" s="6">
        <f t="shared" si="244"/>
        <v>0</v>
      </c>
      <c r="AT245" s="6">
        <f t="shared" si="244"/>
        <v>0</v>
      </c>
      <c r="AU245" s="6">
        <f t="shared" si="244"/>
        <v>0</v>
      </c>
      <c r="AV245" s="6">
        <f t="shared" si="244"/>
        <v>0</v>
      </c>
      <c r="AW245" s="6">
        <f t="shared" si="244"/>
        <v>0</v>
      </c>
      <c r="AX245" s="6">
        <f t="shared" si="244"/>
        <v>0</v>
      </c>
      <c r="AY245" s="6">
        <f t="shared" ref="AY245:BO245" si="245">AX245</f>
        <v>0</v>
      </c>
      <c r="AZ245" s="6">
        <f t="shared" si="245"/>
        <v>0</v>
      </c>
      <c r="BA245" s="6">
        <f t="shared" si="245"/>
        <v>0</v>
      </c>
      <c r="BB245" s="6">
        <f t="shared" si="245"/>
        <v>0</v>
      </c>
      <c r="BC245" s="6">
        <f t="shared" si="245"/>
        <v>0</v>
      </c>
      <c r="BD245" s="6">
        <f t="shared" si="245"/>
        <v>0</v>
      </c>
      <c r="BE245" s="6">
        <f t="shared" si="245"/>
        <v>0</v>
      </c>
      <c r="BF245" s="6">
        <f t="shared" si="245"/>
        <v>0</v>
      </c>
      <c r="BG245" s="6">
        <f t="shared" si="245"/>
        <v>0</v>
      </c>
      <c r="BH245" s="6">
        <f t="shared" si="245"/>
        <v>0</v>
      </c>
      <c r="BI245" s="6">
        <f t="shared" si="245"/>
        <v>0</v>
      </c>
      <c r="BJ245" s="6">
        <f t="shared" si="245"/>
        <v>0</v>
      </c>
      <c r="BK245" s="6">
        <f t="shared" si="245"/>
        <v>0</v>
      </c>
      <c r="BL245" s="6">
        <f t="shared" si="245"/>
        <v>0</v>
      </c>
      <c r="BM245" s="6">
        <f t="shared" si="245"/>
        <v>0</v>
      </c>
      <c r="BN245" s="6">
        <f t="shared" si="245"/>
        <v>0</v>
      </c>
      <c r="BO245" s="6">
        <f t="shared" si="245"/>
        <v>0</v>
      </c>
    </row>
    <row r="246" spans="18:69" x14ac:dyDescent="0.35">
      <c r="R246" s="6">
        <v>1</v>
      </c>
      <c r="S246" s="6">
        <v>2</v>
      </c>
      <c r="T246" s="6">
        <v>3</v>
      </c>
      <c r="U246" s="6">
        <v>4</v>
      </c>
      <c r="V246" s="6">
        <v>5</v>
      </c>
      <c r="W246" s="6">
        <v>6</v>
      </c>
      <c r="X246" s="6">
        <v>7</v>
      </c>
      <c r="Y246" s="6">
        <v>8</v>
      </c>
      <c r="Z246" s="6">
        <v>9</v>
      </c>
      <c r="AA246" s="6">
        <v>10</v>
      </c>
      <c r="AB246" s="6">
        <v>11</v>
      </c>
      <c r="AC246" s="6">
        <v>12</v>
      </c>
      <c r="AD246" s="6">
        <v>13</v>
      </c>
      <c r="AE246" s="6">
        <v>14</v>
      </c>
      <c r="AF246" s="6">
        <v>15</v>
      </c>
      <c r="AG246" s="6">
        <v>16</v>
      </c>
      <c r="AH246" s="6">
        <v>17</v>
      </c>
      <c r="AI246" s="6">
        <v>18</v>
      </c>
      <c r="AJ246" s="6">
        <v>19</v>
      </c>
      <c r="AK246" s="6">
        <v>20</v>
      </c>
      <c r="AL246" s="6">
        <v>21</v>
      </c>
      <c r="AM246" s="6">
        <v>22</v>
      </c>
      <c r="AN246" s="6">
        <v>23</v>
      </c>
      <c r="AO246" s="6">
        <v>24</v>
      </c>
      <c r="AP246" s="6">
        <v>25</v>
      </c>
      <c r="AQ246" s="6">
        <v>26</v>
      </c>
      <c r="AR246" s="6">
        <v>27</v>
      </c>
      <c r="AS246" s="6">
        <v>28</v>
      </c>
      <c r="AT246" s="6">
        <v>29</v>
      </c>
      <c r="AU246" s="6">
        <v>30</v>
      </c>
      <c r="AV246" s="6">
        <v>31</v>
      </c>
      <c r="AW246" s="6">
        <v>32</v>
      </c>
      <c r="AX246" s="6">
        <v>33</v>
      </c>
      <c r="AY246" s="6">
        <v>34</v>
      </c>
      <c r="AZ246" s="6">
        <v>35</v>
      </c>
      <c r="BA246" s="6">
        <v>36</v>
      </c>
      <c r="BB246" s="6">
        <v>37</v>
      </c>
      <c r="BC246" s="6">
        <v>38</v>
      </c>
      <c r="BD246" s="6">
        <v>39</v>
      </c>
      <c r="BE246" s="6">
        <v>40</v>
      </c>
      <c r="BF246" s="6">
        <v>41</v>
      </c>
      <c r="BG246" s="6">
        <v>42</v>
      </c>
      <c r="BH246" s="6">
        <v>43</v>
      </c>
      <c r="BI246" s="6">
        <v>44</v>
      </c>
      <c r="BJ246" s="6">
        <v>45</v>
      </c>
      <c r="BK246" s="6">
        <v>46</v>
      </c>
      <c r="BL246" s="6">
        <v>47</v>
      </c>
      <c r="BM246" s="6">
        <v>48</v>
      </c>
      <c r="BN246" s="6">
        <v>49</v>
      </c>
      <c r="BO246" s="6">
        <v>50</v>
      </c>
    </row>
    <row r="247" spans="18:69" x14ac:dyDescent="0.35">
      <c r="R247" s="6">
        <f t="shared" ref="R247:AW247" si="246">R245-R246</f>
        <v>-1</v>
      </c>
      <c r="S247" s="6">
        <f t="shared" si="246"/>
        <v>-2</v>
      </c>
      <c r="T247" s="6">
        <f t="shared" si="246"/>
        <v>-3</v>
      </c>
      <c r="U247" s="6">
        <f t="shared" si="246"/>
        <v>-4</v>
      </c>
      <c r="V247" s="6">
        <f t="shared" si="246"/>
        <v>-5</v>
      </c>
      <c r="W247" s="6">
        <f t="shared" si="246"/>
        <v>-6</v>
      </c>
      <c r="X247" s="6">
        <f t="shared" si="246"/>
        <v>-7</v>
      </c>
      <c r="Y247" s="6">
        <f t="shared" si="246"/>
        <v>-8</v>
      </c>
      <c r="Z247" s="6">
        <f t="shared" si="246"/>
        <v>-9</v>
      </c>
      <c r="AA247" s="6">
        <f t="shared" si="246"/>
        <v>-10</v>
      </c>
      <c r="AB247" s="6">
        <f t="shared" si="246"/>
        <v>-11</v>
      </c>
      <c r="AC247" s="6">
        <f t="shared" si="246"/>
        <v>-12</v>
      </c>
      <c r="AD247" s="6">
        <f t="shared" si="246"/>
        <v>-13</v>
      </c>
      <c r="AE247" s="6">
        <f t="shared" si="246"/>
        <v>-14</v>
      </c>
      <c r="AF247" s="6">
        <f t="shared" si="246"/>
        <v>-15</v>
      </c>
      <c r="AG247" s="6">
        <f t="shared" si="246"/>
        <v>-16</v>
      </c>
      <c r="AH247" s="6">
        <f t="shared" si="246"/>
        <v>-17</v>
      </c>
      <c r="AI247" s="6">
        <f t="shared" si="246"/>
        <v>-18</v>
      </c>
      <c r="AJ247" s="6">
        <f t="shared" si="246"/>
        <v>-19</v>
      </c>
      <c r="AK247" s="6">
        <f t="shared" si="246"/>
        <v>-20</v>
      </c>
      <c r="AL247" s="6">
        <f t="shared" si="246"/>
        <v>-21</v>
      </c>
      <c r="AM247" s="6">
        <f t="shared" si="246"/>
        <v>-22</v>
      </c>
      <c r="AN247" s="6">
        <f t="shared" si="246"/>
        <v>-23</v>
      </c>
      <c r="AO247" s="6">
        <f t="shared" si="246"/>
        <v>-24</v>
      </c>
      <c r="AP247" s="6">
        <f t="shared" si="246"/>
        <v>-25</v>
      </c>
      <c r="AQ247" s="6">
        <f t="shared" si="246"/>
        <v>-26</v>
      </c>
      <c r="AR247" s="6">
        <f t="shared" si="246"/>
        <v>-27</v>
      </c>
      <c r="AS247" s="6">
        <f t="shared" si="246"/>
        <v>-28</v>
      </c>
      <c r="AT247" s="6">
        <f t="shared" si="246"/>
        <v>-29</v>
      </c>
      <c r="AU247" s="6">
        <f t="shared" si="246"/>
        <v>-30</v>
      </c>
      <c r="AV247" s="6">
        <f t="shared" si="246"/>
        <v>-31</v>
      </c>
      <c r="AW247" s="6">
        <f t="shared" si="246"/>
        <v>-32</v>
      </c>
      <c r="AX247" s="6">
        <f t="shared" ref="AX247:BO247" si="247">AX245-AX246</f>
        <v>-33</v>
      </c>
      <c r="AY247" s="6">
        <f t="shared" si="247"/>
        <v>-34</v>
      </c>
      <c r="AZ247" s="6">
        <f t="shared" si="247"/>
        <v>-35</v>
      </c>
      <c r="BA247" s="6">
        <f t="shared" si="247"/>
        <v>-36</v>
      </c>
      <c r="BB247" s="6">
        <f t="shared" si="247"/>
        <v>-37</v>
      </c>
      <c r="BC247" s="6">
        <f t="shared" si="247"/>
        <v>-38</v>
      </c>
      <c r="BD247" s="6">
        <f t="shared" si="247"/>
        <v>-39</v>
      </c>
      <c r="BE247" s="6">
        <f t="shared" si="247"/>
        <v>-40</v>
      </c>
      <c r="BF247" s="6">
        <f t="shared" si="247"/>
        <v>-41</v>
      </c>
      <c r="BG247" s="6">
        <f t="shared" si="247"/>
        <v>-42</v>
      </c>
      <c r="BH247" s="6">
        <f t="shared" si="247"/>
        <v>-43</v>
      </c>
      <c r="BI247" s="6">
        <f t="shared" si="247"/>
        <v>-44</v>
      </c>
      <c r="BJ247" s="6">
        <f t="shared" si="247"/>
        <v>-45</v>
      </c>
      <c r="BK247" s="6">
        <f t="shared" si="247"/>
        <v>-46</v>
      </c>
      <c r="BL247" s="6">
        <f t="shared" si="247"/>
        <v>-47</v>
      </c>
      <c r="BM247" s="6">
        <f t="shared" si="247"/>
        <v>-48</v>
      </c>
      <c r="BN247" s="6">
        <f t="shared" si="247"/>
        <v>-49</v>
      </c>
      <c r="BO247" s="6">
        <f t="shared" si="247"/>
        <v>-50</v>
      </c>
      <c r="BQ247" s="6" t="s">
        <v>21</v>
      </c>
    </row>
    <row r="248" spans="18:69" x14ac:dyDescent="0.35">
      <c r="R248" s="6" t="str">
        <f>IF(R247&gt;=0,COUNT($R247)+BP244,"")</f>
        <v/>
      </c>
      <c r="S248" s="6" t="str">
        <f>IF(S247&gt;=0,COUNT($R247:S247)+$BP244,"")</f>
        <v/>
      </c>
      <c r="T248" s="6" t="str">
        <f>IF(T247&gt;=0,COUNT($R247:T247)+$BP244,"")</f>
        <v/>
      </c>
      <c r="U248" s="6" t="str">
        <f>IF(U247&gt;=0,COUNT($R247:U247)+$BP244,"")</f>
        <v/>
      </c>
      <c r="V248" s="6" t="str">
        <f>IF(V247&gt;=0,COUNT($R247:V247)+$BP244,"")</f>
        <v/>
      </c>
      <c r="W248" s="6" t="str">
        <f>IF(W247&gt;=0,COUNT($R247:W247)+$BP244,"")</f>
        <v/>
      </c>
      <c r="X248" s="6" t="str">
        <f>IF(X247&gt;=0,COUNT($R247:X247)+$BP244,"")</f>
        <v/>
      </c>
      <c r="Y248" s="6" t="str">
        <f>IF(Y247&gt;=0,COUNT($R247:Y247)+$BP244,"")</f>
        <v/>
      </c>
      <c r="Z248" s="6" t="str">
        <f>IF(Z247&gt;=0,COUNT($R247:Z247)+$BP244,"")</f>
        <v/>
      </c>
      <c r="AA248" s="6" t="str">
        <f>IF(AA247&gt;=0,COUNT($R247:AA247)+$BP244,"")</f>
        <v/>
      </c>
      <c r="AB248" s="6" t="str">
        <f>IF(AB247&gt;=0,COUNT($R247:AB247)+$BP244,"")</f>
        <v/>
      </c>
      <c r="AC248" s="6" t="str">
        <f>IF(AC247&gt;=0,COUNT($R247:AC247)+$BP244,"")</f>
        <v/>
      </c>
      <c r="AD248" s="6" t="str">
        <f>IF(AD247&gt;=0,COUNT($R247:AD247)+$BP244,"")</f>
        <v/>
      </c>
      <c r="AE248" s="6" t="str">
        <f>IF(AE247&gt;=0,COUNT($R247:AE247)+$BP244,"")</f>
        <v/>
      </c>
      <c r="AF248" s="6" t="str">
        <f>IF(AF247&gt;=0,COUNT($R247:AF247)+$BP244,"")</f>
        <v/>
      </c>
      <c r="AG248" s="6" t="str">
        <f>IF(AG247&gt;=0,COUNT($R247:AG247)+$BP244,"")</f>
        <v/>
      </c>
      <c r="AH248" s="6" t="str">
        <f>IF(AH247&gt;=0,COUNT($R247:AH247)+$BP244,"")</f>
        <v/>
      </c>
      <c r="AI248" s="6" t="str">
        <f>IF(AI247&gt;=0,COUNT($R247:AI247)+$BP244,"")</f>
        <v/>
      </c>
      <c r="AJ248" s="6" t="str">
        <f>IF(AJ247&gt;=0,COUNT($R247:AJ247)+$BP244,"")</f>
        <v/>
      </c>
      <c r="AK248" s="6" t="str">
        <f>IF(AK247&gt;=0,COUNT($R247:AK247)+$BP244,"")</f>
        <v/>
      </c>
      <c r="AL248" s="6" t="str">
        <f>IF(AL247&gt;=0,COUNT($R247:AL247)+$BP244,"")</f>
        <v/>
      </c>
      <c r="AM248" s="6" t="str">
        <f>IF(AM247&gt;=0,COUNT($R247:AM247)+$BP244,"")</f>
        <v/>
      </c>
      <c r="AN248" s="6" t="str">
        <f>IF(AN247&gt;=0,COUNT($R247:AN247)+$BP244,"")</f>
        <v/>
      </c>
      <c r="AO248" s="6" t="str">
        <f>IF(AO247&gt;=0,COUNT($R247:AO247)+$BP244,"")</f>
        <v/>
      </c>
      <c r="AP248" s="6" t="str">
        <f>IF(AP247&gt;=0,COUNT($R247:AP247)+$BP244,"")</f>
        <v/>
      </c>
      <c r="AQ248" s="6" t="str">
        <f>IF(AQ247&gt;=0,COUNT($R247:AQ247)+$BP244,"")</f>
        <v/>
      </c>
      <c r="AR248" s="6" t="str">
        <f>IF(AR247&gt;=0,COUNT($R247:AR247)+$BP244,"")</f>
        <v/>
      </c>
      <c r="AS248" s="6" t="str">
        <f>IF(AS247&gt;=0,COUNT($R247:AS247)+$BP244,"")</f>
        <v/>
      </c>
      <c r="AT248" s="6" t="str">
        <f>IF(AT247&gt;=0,COUNT($R247:AT247)+$BP244,"")</f>
        <v/>
      </c>
      <c r="AU248" s="6" t="str">
        <f>IF(AU247&gt;=0,COUNT($R247:AU247)+$BP244,"")</f>
        <v/>
      </c>
      <c r="AV248" s="6" t="str">
        <f>IF(AV247&gt;=0,COUNT($R247:AV247)+$BP244,"")</f>
        <v/>
      </c>
      <c r="AW248" s="6" t="str">
        <f>IF(AW247&gt;=0,COUNT($R247:AW247)+$BP244,"")</f>
        <v/>
      </c>
      <c r="AX248" s="6" t="str">
        <f>IF(AX247&gt;=0,COUNT($R247:AX247)+$BP244,"")</f>
        <v/>
      </c>
      <c r="AY248" s="6" t="str">
        <f>IF(AY247&gt;=0,COUNT($R247:AY247)+$BP244,"")</f>
        <v/>
      </c>
      <c r="AZ248" s="6" t="str">
        <f>IF(AZ247&gt;=0,COUNT($R247:AZ247)+$BP244,"")</f>
        <v/>
      </c>
      <c r="BA248" s="6" t="str">
        <f>IF(BA247&gt;=0,COUNT($R247:BA247)+$BP244,"")</f>
        <v/>
      </c>
      <c r="BB248" s="6" t="str">
        <f>IF(BB247&gt;=0,COUNT($R247:BB247)+$BP244,"")</f>
        <v/>
      </c>
      <c r="BC248" s="6" t="str">
        <f>IF(BC247&gt;=0,COUNT($R247:BC247)+$BP244,"")</f>
        <v/>
      </c>
      <c r="BD248" s="6" t="str">
        <f>IF(BD247&gt;=0,COUNT($R247:BD247)+$BP244,"")</f>
        <v/>
      </c>
      <c r="BE248" s="6" t="str">
        <f>IF(BE247&gt;=0,COUNT($R247:BE247)+$BP244,"")</f>
        <v/>
      </c>
      <c r="BF248" s="6" t="str">
        <f>IF(BF247&gt;=0,COUNT($R247:BF247)+$BP244,"")</f>
        <v/>
      </c>
      <c r="BG248" s="6" t="str">
        <f>IF(BG247&gt;=0,COUNT($R247:BG247)+$BP244,"")</f>
        <v/>
      </c>
      <c r="BH248" s="6" t="str">
        <f>IF(BH247&gt;=0,COUNT($R247:BH247)+$BP244,"")</f>
        <v/>
      </c>
      <c r="BI248" s="6" t="str">
        <f>IF(BI247&gt;=0,COUNT($R247:BI247)+$BP244,"")</f>
        <v/>
      </c>
      <c r="BJ248" s="6" t="str">
        <f>IF(BJ247&gt;=0,COUNT($R247:BJ247)+$BP244,"")</f>
        <v/>
      </c>
      <c r="BK248" s="6" t="str">
        <f>IF(BK247&gt;=0,COUNT($R247:BK247)+$BP244,"")</f>
        <v/>
      </c>
      <c r="BL248" s="6" t="str">
        <f>IF(BL247&gt;=0,COUNT($R247:BL247)+$BP244,"")</f>
        <v/>
      </c>
      <c r="BM248" s="6" t="str">
        <f>IF(BM247&gt;=0,COUNT($R247:BM247)+$BP244,"")</f>
        <v/>
      </c>
      <c r="BN248" s="6" t="str">
        <f>IF(BN247&gt;=0,COUNT($R247:BN247)+$BP244,"")</f>
        <v/>
      </c>
      <c r="BO248" s="6" t="str">
        <f>IF(BO247&gt;=0,COUNT($R247:BO247)+$BP244,"")</f>
        <v/>
      </c>
      <c r="BP248" s="6">
        <f>COUNT(R248:BO248)+BP244</f>
        <v>100</v>
      </c>
      <c r="BQ248" s="276" t="str">
        <f>R248&amp;BQ247&amp;S248&amp;BQ247&amp;T248&amp;BQ247&amp;U248&amp;BQ247&amp;V248&amp;BQ247&amp;W248&amp;BQ247&amp;X248&amp;BQ247&amp;Y248&amp;BQ247&amp;Z248&amp;BQ247&amp;AA248&amp;BQ247&amp;AB248&amp;BQ247&amp;AC248&amp;BQ247&amp;AD248&amp;BQ247&amp;AE248&amp;BQ247&amp;AF248&amp;BQ247&amp;AG248&amp;BQ247&amp;AH248&amp;BQ247&amp;AI248&amp;BQ247&amp;AJ248&amp;BQ247&amp;AK248&amp;BQ247&amp;AL248&amp;BQ247&amp;AM248&amp;BQ247&amp;AN248&amp;BQ247&amp;AO248&amp;BQ247&amp;AP248&amp;BQ247&amp;AQ248&amp;BQ247&amp;AR248&amp;BQ247&amp;AS248&amp;BQ247&amp;AT248&amp;BQ247&amp;AU248&amp;BQ247&amp;AV248&amp;BQ247&amp;AW248&amp;BQ247&amp;AX248&amp;BQ247&amp;AY248&amp;BQ247&amp;AZ248&amp;BQ247&amp;BA248&amp;BQ247&amp;BB248&amp;BQ247&amp;BC248&amp;BQ247&amp;BD248&amp;BQ247&amp;BE248&amp;BQ247&amp;BF248&amp;BQ247&amp;BG248&amp;BQ247&amp;BH248&amp;BQ247&amp;BI248&amp;BQ247&amp;BJ248&amp;BQ247&amp;BK248&amp;BQ247&amp;BL248&amp;BQ247&amp;BM248&amp;BQ247&amp;BN248&amp;BQ247&amp;BO248</f>
        <v xml:space="preserve">                                                                                                  </v>
      </c>
    </row>
    <row r="249" spans="18:69" x14ac:dyDescent="0.35">
      <c r="R249" s="275">
        <f>IF('Print-TOS'!AU16="W",'Encode Data'!G40,IF('Print-TOS'!AU16="X",'Encode Data'!H46,'Encode Data'!I43))</f>
        <v>0</v>
      </c>
      <c r="S249" s="6">
        <f t="shared" ref="S249:AX249" si="248">R249</f>
        <v>0</v>
      </c>
      <c r="T249" s="6">
        <f t="shared" si="248"/>
        <v>0</v>
      </c>
      <c r="U249" s="6">
        <f t="shared" si="248"/>
        <v>0</v>
      </c>
      <c r="V249" s="6">
        <f t="shared" si="248"/>
        <v>0</v>
      </c>
      <c r="W249" s="6">
        <f t="shared" si="248"/>
        <v>0</v>
      </c>
      <c r="X249" s="6">
        <f t="shared" si="248"/>
        <v>0</v>
      </c>
      <c r="Y249" s="6">
        <f t="shared" si="248"/>
        <v>0</v>
      </c>
      <c r="Z249" s="6">
        <f t="shared" si="248"/>
        <v>0</v>
      </c>
      <c r="AA249" s="6">
        <f t="shared" si="248"/>
        <v>0</v>
      </c>
      <c r="AB249" s="6">
        <f t="shared" si="248"/>
        <v>0</v>
      </c>
      <c r="AC249" s="6">
        <f t="shared" si="248"/>
        <v>0</v>
      </c>
      <c r="AD249" s="6">
        <f t="shared" si="248"/>
        <v>0</v>
      </c>
      <c r="AE249" s="6">
        <f t="shared" si="248"/>
        <v>0</v>
      </c>
      <c r="AF249" s="6">
        <f t="shared" si="248"/>
        <v>0</v>
      </c>
      <c r="AG249" s="6">
        <f t="shared" si="248"/>
        <v>0</v>
      </c>
      <c r="AH249" s="6">
        <f t="shared" si="248"/>
        <v>0</v>
      </c>
      <c r="AI249" s="6">
        <f t="shared" si="248"/>
        <v>0</v>
      </c>
      <c r="AJ249" s="6">
        <f t="shared" si="248"/>
        <v>0</v>
      </c>
      <c r="AK249" s="6">
        <f t="shared" si="248"/>
        <v>0</v>
      </c>
      <c r="AL249" s="6">
        <f t="shared" si="248"/>
        <v>0</v>
      </c>
      <c r="AM249" s="6">
        <f t="shared" si="248"/>
        <v>0</v>
      </c>
      <c r="AN249" s="6">
        <f t="shared" si="248"/>
        <v>0</v>
      </c>
      <c r="AO249" s="6">
        <f t="shared" si="248"/>
        <v>0</v>
      </c>
      <c r="AP249" s="6">
        <f t="shared" si="248"/>
        <v>0</v>
      </c>
      <c r="AQ249" s="6">
        <f t="shared" si="248"/>
        <v>0</v>
      </c>
      <c r="AR249" s="6">
        <f t="shared" si="248"/>
        <v>0</v>
      </c>
      <c r="AS249" s="6">
        <f t="shared" si="248"/>
        <v>0</v>
      </c>
      <c r="AT249" s="6">
        <f t="shared" si="248"/>
        <v>0</v>
      </c>
      <c r="AU249" s="6">
        <f t="shared" si="248"/>
        <v>0</v>
      </c>
      <c r="AV249" s="6">
        <f t="shared" si="248"/>
        <v>0</v>
      </c>
      <c r="AW249" s="6">
        <f t="shared" si="248"/>
        <v>0</v>
      </c>
      <c r="AX249" s="6">
        <f t="shared" si="248"/>
        <v>0</v>
      </c>
      <c r="AY249" s="6">
        <f t="shared" ref="AY249:BO249" si="249">AX249</f>
        <v>0</v>
      </c>
      <c r="AZ249" s="6">
        <f t="shared" si="249"/>
        <v>0</v>
      </c>
      <c r="BA249" s="6">
        <f t="shared" si="249"/>
        <v>0</v>
      </c>
      <c r="BB249" s="6">
        <f t="shared" si="249"/>
        <v>0</v>
      </c>
      <c r="BC249" s="6">
        <f t="shared" si="249"/>
        <v>0</v>
      </c>
      <c r="BD249" s="6">
        <f t="shared" si="249"/>
        <v>0</v>
      </c>
      <c r="BE249" s="6">
        <f t="shared" si="249"/>
        <v>0</v>
      </c>
      <c r="BF249" s="6">
        <f t="shared" si="249"/>
        <v>0</v>
      </c>
      <c r="BG249" s="6">
        <f t="shared" si="249"/>
        <v>0</v>
      </c>
      <c r="BH249" s="6">
        <f t="shared" si="249"/>
        <v>0</v>
      </c>
      <c r="BI249" s="6">
        <f t="shared" si="249"/>
        <v>0</v>
      </c>
      <c r="BJ249" s="6">
        <f t="shared" si="249"/>
        <v>0</v>
      </c>
      <c r="BK249" s="6">
        <f t="shared" si="249"/>
        <v>0</v>
      </c>
      <c r="BL249" s="6">
        <f t="shared" si="249"/>
        <v>0</v>
      </c>
      <c r="BM249" s="6">
        <f t="shared" si="249"/>
        <v>0</v>
      </c>
      <c r="BN249" s="6">
        <f t="shared" si="249"/>
        <v>0</v>
      </c>
      <c r="BO249" s="6">
        <f t="shared" si="249"/>
        <v>0</v>
      </c>
    </row>
    <row r="250" spans="18:69" x14ac:dyDescent="0.35">
      <c r="R250" s="6">
        <v>1</v>
      </c>
      <c r="S250" s="6">
        <v>2</v>
      </c>
      <c r="T250" s="6">
        <v>3</v>
      </c>
      <c r="U250" s="6">
        <v>4</v>
      </c>
      <c r="V250" s="6">
        <v>5</v>
      </c>
      <c r="W250" s="6">
        <v>6</v>
      </c>
      <c r="X250" s="6">
        <v>7</v>
      </c>
      <c r="Y250" s="6">
        <v>8</v>
      </c>
      <c r="Z250" s="6">
        <v>9</v>
      </c>
      <c r="AA250" s="6">
        <v>10</v>
      </c>
      <c r="AB250" s="6">
        <v>11</v>
      </c>
      <c r="AC250" s="6">
        <v>12</v>
      </c>
      <c r="AD250" s="6">
        <v>13</v>
      </c>
      <c r="AE250" s="6">
        <v>14</v>
      </c>
      <c r="AF250" s="6">
        <v>15</v>
      </c>
      <c r="AG250" s="6">
        <v>16</v>
      </c>
      <c r="AH250" s="6">
        <v>17</v>
      </c>
      <c r="AI250" s="6">
        <v>18</v>
      </c>
      <c r="AJ250" s="6">
        <v>19</v>
      </c>
      <c r="AK250" s="6">
        <v>20</v>
      </c>
      <c r="AL250" s="6">
        <v>21</v>
      </c>
      <c r="AM250" s="6">
        <v>22</v>
      </c>
      <c r="AN250" s="6">
        <v>23</v>
      </c>
      <c r="AO250" s="6">
        <v>24</v>
      </c>
      <c r="AP250" s="6">
        <v>25</v>
      </c>
      <c r="AQ250" s="6">
        <v>26</v>
      </c>
      <c r="AR250" s="6">
        <v>27</v>
      </c>
      <c r="AS250" s="6">
        <v>28</v>
      </c>
      <c r="AT250" s="6">
        <v>29</v>
      </c>
      <c r="AU250" s="6">
        <v>30</v>
      </c>
      <c r="AV250" s="6">
        <v>31</v>
      </c>
      <c r="AW250" s="6">
        <v>32</v>
      </c>
      <c r="AX250" s="6">
        <v>33</v>
      </c>
      <c r="AY250" s="6">
        <v>34</v>
      </c>
      <c r="AZ250" s="6">
        <v>35</v>
      </c>
      <c r="BA250" s="6">
        <v>36</v>
      </c>
      <c r="BB250" s="6">
        <v>37</v>
      </c>
      <c r="BC250" s="6">
        <v>38</v>
      </c>
      <c r="BD250" s="6">
        <v>39</v>
      </c>
      <c r="BE250" s="6">
        <v>40</v>
      </c>
      <c r="BF250" s="6">
        <v>41</v>
      </c>
      <c r="BG250" s="6">
        <v>42</v>
      </c>
      <c r="BH250" s="6">
        <v>43</v>
      </c>
      <c r="BI250" s="6">
        <v>44</v>
      </c>
      <c r="BJ250" s="6">
        <v>45</v>
      </c>
      <c r="BK250" s="6">
        <v>46</v>
      </c>
      <c r="BL250" s="6">
        <v>47</v>
      </c>
      <c r="BM250" s="6">
        <v>48</v>
      </c>
      <c r="BN250" s="6">
        <v>49</v>
      </c>
      <c r="BO250" s="6">
        <v>50</v>
      </c>
    </row>
    <row r="251" spans="18:69" x14ac:dyDescent="0.35">
      <c r="R251" s="6">
        <f t="shared" ref="R251:AW251" si="250">R249-R250</f>
        <v>-1</v>
      </c>
      <c r="S251" s="6">
        <f t="shared" si="250"/>
        <v>-2</v>
      </c>
      <c r="T251" s="6">
        <f t="shared" si="250"/>
        <v>-3</v>
      </c>
      <c r="U251" s="6">
        <f t="shared" si="250"/>
        <v>-4</v>
      </c>
      <c r="V251" s="6">
        <f t="shared" si="250"/>
        <v>-5</v>
      </c>
      <c r="W251" s="6">
        <f t="shared" si="250"/>
        <v>-6</v>
      </c>
      <c r="X251" s="6">
        <f t="shared" si="250"/>
        <v>-7</v>
      </c>
      <c r="Y251" s="6">
        <f t="shared" si="250"/>
        <v>-8</v>
      </c>
      <c r="Z251" s="6">
        <f t="shared" si="250"/>
        <v>-9</v>
      </c>
      <c r="AA251" s="6">
        <f t="shared" si="250"/>
        <v>-10</v>
      </c>
      <c r="AB251" s="6">
        <f t="shared" si="250"/>
        <v>-11</v>
      </c>
      <c r="AC251" s="6">
        <f t="shared" si="250"/>
        <v>-12</v>
      </c>
      <c r="AD251" s="6">
        <f t="shared" si="250"/>
        <v>-13</v>
      </c>
      <c r="AE251" s="6">
        <f t="shared" si="250"/>
        <v>-14</v>
      </c>
      <c r="AF251" s="6">
        <f t="shared" si="250"/>
        <v>-15</v>
      </c>
      <c r="AG251" s="6">
        <f t="shared" si="250"/>
        <v>-16</v>
      </c>
      <c r="AH251" s="6">
        <f t="shared" si="250"/>
        <v>-17</v>
      </c>
      <c r="AI251" s="6">
        <f t="shared" si="250"/>
        <v>-18</v>
      </c>
      <c r="AJ251" s="6">
        <f t="shared" si="250"/>
        <v>-19</v>
      </c>
      <c r="AK251" s="6">
        <f t="shared" si="250"/>
        <v>-20</v>
      </c>
      <c r="AL251" s="6">
        <f t="shared" si="250"/>
        <v>-21</v>
      </c>
      <c r="AM251" s="6">
        <f t="shared" si="250"/>
        <v>-22</v>
      </c>
      <c r="AN251" s="6">
        <f t="shared" si="250"/>
        <v>-23</v>
      </c>
      <c r="AO251" s="6">
        <f t="shared" si="250"/>
        <v>-24</v>
      </c>
      <c r="AP251" s="6">
        <f t="shared" si="250"/>
        <v>-25</v>
      </c>
      <c r="AQ251" s="6">
        <f t="shared" si="250"/>
        <v>-26</v>
      </c>
      <c r="AR251" s="6">
        <f t="shared" si="250"/>
        <v>-27</v>
      </c>
      <c r="AS251" s="6">
        <f t="shared" si="250"/>
        <v>-28</v>
      </c>
      <c r="AT251" s="6">
        <f t="shared" si="250"/>
        <v>-29</v>
      </c>
      <c r="AU251" s="6">
        <f t="shared" si="250"/>
        <v>-30</v>
      </c>
      <c r="AV251" s="6">
        <f t="shared" si="250"/>
        <v>-31</v>
      </c>
      <c r="AW251" s="6">
        <f t="shared" si="250"/>
        <v>-32</v>
      </c>
      <c r="AX251" s="6">
        <f t="shared" ref="AX251:BO251" si="251">AX249-AX250</f>
        <v>-33</v>
      </c>
      <c r="AY251" s="6">
        <f t="shared" si="251"/>
        <v>-34</v>
      </c>
      <c r="AZ251" s="6">
        <f t="shared" si="251"/>
        <v>-35</v>
      </c>
      <c r="BA251" s="6">
        <f t="shared" si="251"/>
        <v>-36</v>
      </c>
      <c r="BB251" s="6">
        <f t="shared" si="251"/>
        <v>-37</v>
      </c>
      <c r="BC251" s="6">
        <f t="shared" si="251"/>
        <v>-38</v>
      </c>
      <c r="BD251" s="6">
        <f t="shared" si="251"/>
        <v>-39</v>
      </c>
      <c r="BE251" s="6">
        <f t="shared" si="251"/>
        <v>-40</v>
      </c>
      <c r="BF251" s="6">
        <f t="shared" si="251"/>
        <v>-41</v>
      </c>
      <c r="BG251" s="6">
        <f t="shared" si="251"/>
        <v>-42</v>
      </c>
      <c r="BH251" s="6">
        <f t="shared" si="251"/>
        <v>-43</v>
      </c>
      <c r="BI251" s="6">
        <f t="shared" si="251"/>
        <v>-44</v>
      </c>
      <c r="BJ251" s="6">
        <f t="shared" si="251"/>
        <v>-45</v>
      </c>
      <c r="BK251" s="6">
        <f t="shared" si="251"/>
        <v>-46</v>
      </c>
      <c r="BL251" s="6">
        <f t="shared" si="251"/>
        <v>-47</v>
      </c>
      <c r="BM251" s="6">
        <f t="shared" si="251"/>
        <v>-48</v>
      </c>
      <c r="BN251" s="6">
        <f t="shared" si="251"/>
        <v>-49</v>
      </c>
      <c r="BO251" s="6">
        <f t="shared" si="251"/>
        <v>-50</v>
      </c>
      <c r="BQ251" s="6" t="s">
        <v>21</v>
      </c>
    </row>
    <row r="252" spans="18:69" x14ac:dyDescent="0.35">
      <c r="R252" s="6" t="str">
        <f>IF(R251&gt;=0,COUNT($R251)+BP248,"")</f>
        <v/>
      </c>
      <c r="S252" s="6" t="str">
        <f>IF(S251&gt;=0,COUNT($R251:S251)+$BP248,"")</f>
        <v/>
      </c>
      <c r="T252" s="6" t="str">
        <f>IF(T251&gt;=0,COUNT($R251:T251)+$BP248,"")</f>
        <v/>
      </c>
      <c r="U252" s="6" t="str">
        <f>IF(U251&gt;=0,COUNT($R251:U251)+$BP248,"")</f>
        <v/>
      </c>
      <c r="V252" s="6" t="str">
        <f>IF(V251&gt;=0,COUNT($R251:V251)+$BP248,"")</f>
        <v/>
      </c>
      <c r="W252" s="6" t="str">
        <f>IF(W251&gt;=0,COUNT($R251:W251)+$BP248,"")</f>
        <v/>
      </c>
      <c r="X252" s="6" t="str">
        <f>IF(X251&gt;=0,COUNT($R251:X251)+$BP248,"")</f>
        <v/>
      </c>
      <c r="Y252" s="6" t="str">
        <f>IF(Y251&gt;=0,COUNT($R251:Y251)+$BP248,"")</f>
        <v/>
      </c>
      <c r="Z252" s="6" t="str">
        <f>IF(Z251&gt;=0,COUNT($R251:Z251)+$BP248,"")</f>
        <v/>
      </c>
      <c r="AA252" s="6" t="str">
        <f>IF(AA251&gt;=0,COUNT($R251:AA251)+$BP248,"")</f>
        <v/>
      </c>
      <c r="AB252" s="6" t="str">
        <f>IF(AB251&gt;=0,COUNT($R251:AB251)+$BP248,"")</f>
        <v/>
      </c>
      <c r="AC252" s="6" t="str">
        <f>IF(AC251&gt;=0,COUNT($R251:AC251)+$BP248,"")</f>
        <v/>
      </c>
      <c r="AD252" s="6" t="str">
        <f>IF(AD251&gt;=0,COUNT($R251:AD251)+$BP248,"")</f>
        <v/>
      </c>
      <c r="AE252" s="6" t="str">
        <f>IF(AE251&gt;=0,COUNT($R251:AE251)+$BP248,"")</f>
        <v/>
      </c>
      <c r="AF252" s="6" t="str">
        <f>IF(AF251&gt;=0,COUNT($R251:AF251)+$BP248,"")</f>
        <v/>
      </c>
      <c r="AG252" s="6" t="str">
        <f>IF(AG251&gt;=0,COUNT($R251:AG251)+$BP248,"")</f>
        <v/>
      </c>
      <c r="AH252" s="6" t="str">
        <f>IF(AH251&gt;=0,COUNT($R251:AH251)+$BP248,"")</f>
        <v/>
      </c>
      <c r="AI252" s="6" t="str">
        <f>IF(AI251&gt;=0,COUNT($R251:AI251)+$BP248,"")</f>
        <v/>
      </c>
      <c r="AJ252" s="6" t="str">
        <f>IF(AJ251&gt;=0,COUNT($R251:AJ251)+$BP248,"")</f>
        <v/>
      </c>
      <c r="AK252" s="6" t="str">
        <f>IF(AK251&gt;=0,COUNT($R251:AK251)+$BP248,"")</f>
        <v/>
      </c>
      <c r="AL252" s="6" t="str">
        <f>IF(AL251&gt;=0,COUNT($R251:AL251)+$BP248,"")</f>
        <v/>
      </c>
      <c r="AM252" s="6" t="str">
        <f>IF(AM251&gt;=0,COUNT($R251:AM251)+$BP248,"")</f>
        <v/>
      </c>
      <c r="AN252" s="6" t="str">
        <f>IF(AN251&gt;=0,COUNT($R251:AN251)+$BP248,"")</f>
        <v/>
      </c>
      <c r="AO252" s="6" t="str">
        <f>IF(AO251&gt;=0,COUNT($R251:AO251)+$BP248,"")</f>
        <v/>
      </c>
      <c r="AP252" s="6" t="str">
        <f>IF(AP251&gt;=0,COUNT($R251:AP251)+$BP248,"")</f>
        <v/>
      </c>
      <c r="AQ252" s="6" t="str">
        <f>IF(AQ251&gt;=0,COUNT($R251:AQ251)+$BP248,"")</f>
        <v/>
      </c>
      <c r="AR252" s="6" t="str">
        <f>IF(AR251&gt;=0,COUNT($R251:AR251)+$BP248,"")</f>
        <v/>
      </c>
      <c r="AS252" s="6" t="str">
        <f>IF(AS251&gt;=0,COUNT($R251:AS251)+$BP248,"")</f>
        <v/>
      </c>
      <c r="AT252" s="6" t="str">
        <f>IF(AT251&gt;=0,COUNT($R251:AT251)+$BP248,"")</f>
        <v/>
      </c>
      <c r="AU252" s="6" t="str">
        <f>IF(AU251&gt;=0,COUNT($R251:AU251)+$BP248,"")</f>
        <v/>
      </c>
      <c r="AV252" s="6" t="str">
        <f>IF(AV251&gt;=0,COUNT($R251:AV251)+$BP248,"")</f>
        <v/>
      </c>
      <c r="AW252" s="6" t="str">
        <f>IF(AW251&gt;=0,COUNT($R251:AW251)+$BP248,"")</f>
        <v/>
      </c>
      <c r="AX252" s="6" t="str">
        <f>IF(AX251&gt;=0,COUNT($R251:AX251)+$BP248,"")</f>
        <v/>
      </c>
      <c r="AY252" s="6" t="str">
        <f>IF(AY251&gt;=0,COUNT($R251:AY251)+$BP248,"")</f>
        <v/>
      </c>
      <c r="AZ252" s="6" t="str">
        <f>IF(AZ251&gt;=0,COUNT($R251:AZ251)+$BP248,"")</f>
        <v/>
      </c>
      <c r="BA252" s="6" t="str">
        <f>IF(BA251&gt;=0,COUNT($R251:BA251)+$BP248,"")</f>
        <v/>
      </c>
      <c r="BB252" s="6" t="str">
        <f>IF(BB251&gt;=0,COUNT($R251:BB251)+$BP248,"")</f>
        <v/>
      </c>
      <c r="BC252" s="6" t="str">
        <f>IF(BC251&gt;=0,COUNT($R251:BC251)+$BP248,"")</f>
        <v/>
      </c>
      <c r="BD252" s="6" t="str">
        <f>IF(BD251&gt;=0,COUNT($R251:BD251)+$BP248,"")</f>
        <v/>
      </c>
      <c r="BE252" s="6" t="str">
        <f>IF(BE251&gt;=0,COUNT($R251:BE251)+$BP248,"")</f>
        <v/>
      </c>
      <c r="BF252" s="6" t="str">
        <f>IF(BF251&gt;=0,COUNT($R251:BF251)+$BP248,"")</f>
        <v/>
      </c>
      <c r="BG252" s="6" t="str">
        <f>IF(BG251&gt;=0,COUNT($R251:BG251)+$BP248,"")</f>
        <v/>
      </c>
      <c r="BH252" s="6" t="str">
        <f>IF(BH251&gt;=0,COUNT($R251:BH251)+$BP248,"")</f>
        <v/>
      </c>
      <c r="BI252" s="6" t="str">
        <f>IF(BI251&gt;=0,COUNT($R251:BI251)+$BP248,"")</f>
        <v/>
      </c>
      <c r="BJ252" s="6" t="str">
        <f>IF(BJ251&gt;=0,COUNT($R251:BJ251)+$BP248,"")</f>
        <v/>
      </c>
      <c r="BK252" s="6" t="str">
        <f>IF(BK251&gt;=0,COUNT($R251:BK251)+$BP248,"")</f>
        <v/>
      </c>
      <c r="BL252" s="6" t="str">
        <f>IF(BL251&gt;=0,COUNT($R251:BL251)+$BP248,"")</f>
        <v/>
      </c>
      <c r="BM252" s="6" t="str">
        <f>IF(BM251&gt;=0,COUNT($R251:BM251)+$BP248,"")</f>
        <v/>
      </c>
      <c r="BN252" s="6" t="str">
        <f>IF(BN251&gt;=0,COUNT($R251:BN251)+$BP248,"")</f>
        <v/>
      </c>
      <c r="BO252" s="6" t="str">
        <f>IF(BO251&gt;=0,COUNT($R251:BO251)+$BP248,"")</f>
        <v/>
      </c>
      <c r="BP252" s="6">
        <f>COUNT(R252:BO252)+BP248</f>
        <v>100</v>
      </c>
      <c r="BQ252" s="276" t="str">
        <f>R252&amp;BQ251&amp;S252&amp;BQ251&amp;T252&amp;BQ251&amp;U252&amp;BQ251&amp;V252&amp;BQ251&amp;W252&amp;BQ251&amp;X252&amp;BQ251&amp;Y252&amp;BQ251&amp;Z252&amp;BQ251&amp;AA252&amp;BQ251&amp;AB252&amp;BQ251&amp;AC252&amp;BQ251&amp;AD252&amp;BQ251&amp;AE252&amp;BQ251&amp;AF252&amp;BQ251&amp;AG252&amp;BQ251&amp;AH252&amp;BQ251&amp;AI252&amp;BQ251&amp;AJ252&amp;BQ251&amp;AK252&amp;BQ251&amp;AL252&amp;BQ251&amp;AM252&amp;BQ251&amp;AN252&amp;BQ251&amp;AO252&amp;BQ251&amp;AP252&amp;BQ251&amp;AQ252&amp;BQ251&amp;AR252&amp;BQ251&amp;AS252&amp;BQ251&amp;AT252&amp;BQ251&amp;AU252&amp;BQ251&amp;AV252&amp;BQ251&amp;AW252&amp;BQ251&amp;AX252&amp;BQ251&amp;AY252&amp;BQ251&amp;AZ252&amp;BQ251&amp;BA252&amp;BQ251&amp;BB252&amp;BQ251&amp;BC252&amp;BQ251&amp;BD252&amp;BQ251&amp;BE252&amp;BQ251&amp;BF252&amp;BQ251&amp;BG252&amp;BQ251&amp;BH252&amp;BQ251&amp;BI252&amp;BQ251&amp;BJ252&amp;BQ251&amp;BK252&amp;BQ251&amp;BL252&amp;BQ251&amp;BM252&amp;BQ251&amp;BN252&amp;BQ251&amp;BO252</f>
        <v xml:space="preserve">                                                                                                  </v>
      </c>
    </row>
    <row r="253" spans="18:69" x14ac:dyDescent="0.35">
      <c r="R253" s="275">
        <f>IF('Print-TOS'!AU16="W",'Encode Data'!H40,IF('Print-TOS'!AU16="X",'Encode Data'!I46,'Encode Data'!G46))</f>
        <v>0</v>
      </c>
      <c r="S253" s="6">
        <f t="shared" ref="S253:AX253" si="252">R253</f>
        <v>0</v>
      </c>
      <c r="T253" s="6">
        <f t="shared" si="252"/>
        <v>0</v>
      </c>
      <c r="U253" s="6">
        <f t="shared" si="252"/>
        <v>0</v>
      </c>
      <c r="V253" s="6">
        <f t="shared" si="252"/>
        <v>0</v>
      </c>
      <c r="W253" s="6">
        <f t="shared" si="252"/>
        <v>0</v>
      </c>
      <c r="X253" s="6">
        <f t="shared" si="252"/>
        <v>0</v>
      </c>
      <c r="Y253" s="6">
        <f t="shared" si="252"/>
        <v>0</v>
      </c>
      <c r="Z253" s="6">
        <f t="shared" si="252"/>
        <v>0</v>
      </c>
      <c r="AA253" s="6">
        <f t="shared" si="252"/>
        <v>0</v>
      </c>
      <c r="AB253" s="6">
        <f t="shared" si="252"/>
        <v>0</v>
      </c>
      <c r="AC253" s="6">
        <f t="shared" si="252"/>
        <v>0</v>
      </c>
      <c r="AD253" s="6">
        <f t="shared" si="252"/>
        <v>0</v>
      </c>
      <c r="AE253" s="6">
        <f t="shared" si="252"/>
        <v>0</v>
      </c>
      <c r="AF253" s="6">
        <f t="shared" si="252"/>
        <v>0</v>
      </c>
      <c r="AG253" s="6">
        <f t="shared" si="252"/>
        <v>0</v>
      </c>
      <c r="AH253" s="6">
        <f t="shared" si="252"/>
        <v>0</v>
      </c>
      <c r="AI253" s="6">
        <f t="shared" si="252"/>
        <v>0</v>
      </c>
      <c r="AJ253" s="6">
        <f t="shared" si="252"/>
        <v>0</v>
      </c>
      <c r="AK253" s="6">
        <f t="shared" si="252"/>
        <v>0</v>
      </c>
      <c r="AL253" s="6">
        <f t="shared" si="252"/>
        <v>0</v>
      </c>
      <c r="AM253" s="6">
        <f t="shared" si="252"/>
        <v>0</v>
      </c>
      <c r="AN253" s="6">
        <f t="shared" si="252"/>
        <v>0</v>
      </c>
      <c r="AO253" s="6">
        <f t="shared" si="252"/>
        <v>0</v>
      </c>
      <c r="AP253" s="6">
        <f t="shared" si="252"/>
        <v>0</v>
      </c>
      <c r="AQ253" s="6">
        <f t="shared" si="252"/>
        <v>0</v>
      </c>
      <c r="AR253" s="6">
        <f t="shared" si="252"/>
        <v>0</v>
      </c>
      <c r="AS253" s="6">
        <f t="shared" si="252"/>
        <v>0</v>
      </c>
      <c r="AT253" s="6">
        <f t="shared" si="252"/>
        <v>0</v>
      </c>
      <c r="AU253" s="6">
        <f t="shared" si="252"/>
        <v>0</v>
      </c>
      <c r="AV253" s="6">
        <f t="shared" si="252"/>
        <v>0</v>
      </c>
      <c r="AW253" s="6">
        <f t="shared" si="252"/>
        <v>0</v>
      </c>
      <c r="AX253" s="6">
        <f t="shared" si="252"/>
        <v>0</v>
      </c>
      <c r="AY253" s="6">
        <f t="shared" ref="AY253:BO253" si="253">AX253</f>
        <v>0</v>
      </c>
      <c r="AZ253" s="6">
        <f t="shared" si="253"/>
        <v>0</v>
      </c>
      <c r="BA253" s="6">
        <f t="shared" si="253"/>
        <v>0</v>
      </c>
      <c r="BB253" s="6">
        <f t="shared" si="253"/>
        <v>0</v>
      </c>
      <c r="BC253" s="6">
        <f t="shared" si="253"/>
        <v>0</v>
      </c>
      <c r="BD253" s="6">
        <f t="shared" si="253"/>
        <v>0</v>
      </c>
      <c r="BE253" s="6">
        <f t="shared" si="253"/>
        <v>0</v>
      </c>
      <c r="BF253" s="6">
        <f t="shared" si="253"/>
        <v>0</v>
      </c>
      <c r="BG253" s="6">
        <f t="shared" si="253"/>
        <v>0</v>
      </c>
      <c r="BH253" s="6">
        <f t="shared" si="253"/>
        <v>0</v>
      </c>
      <c r="BI253" s="6">
        <f t="shared" si="253"/>
        <v>0</v>
      </c>
      <c r="BJ253" s="6">
        <f t="shared" si="253"/>
        <v>0</v>
      </c>
      <c r="BK253" s="6">
        <f t="shared" si="253"/>
        <v>0</v>
      </c>
      <c r="BL253" s="6">
        <f t="shared" si="253"/>
        <v>0</v>
      </c>
      <c r="BM253" s="6">
        <f t="shared" si="253"/>
        <v>0</v>
      </c>
      <c r="BN253" s="6">
        <f t="shared" si="253"/>
        <v>0</v>
      </c>
      <c r="BO253" s="6">
        <f t="shared" si="253"/>
        <v>0</v>
      </c>
    </row>
    <row r="254" spans="18:69" x14ac:dyDescent="0.35">
      <c r="R254" s="6">
        <v>1</v>
      </c>
      <c r="S254" s="6">
        <v>2</v>
      </c>
      <c r="T254" s="6">
        <v>3</v>
      </c>
      <c r="U254" s="6">
        <v>4</v>
      </c>
      <c r="V254" s="6">
        <v>5</v>
      </c>
      <c r="W254" s="6">
        <v>6</v>
      </c>
      <c r="X254" s="6">
        <v>7</v>
      </c>
      <c r="Y254" s="6">
        <v>8</v>
      </c>
      <c r="Z254" s="6">
        <v>9</v>
      </c>
      <c r="AA254" s="6">
        <v>10</v>
      </c>
      <c r="AB254" s="6">
        <v>11</v>
      </c>
      <c r="AC254" s="6">
        <v>12</v>
      </c>
      <c r="AD254" s="6">
        <v>13</v>
      </c>
      <c r="AE254" s="6">
        <v>14</v>
      </c>
      <c r="AF254" s="6">
        <v>15</v>
      </c>
      <c r="AG254" s="6">
        <v>16</v>
      </c>
      <c r="AH254" s="6">
        <v>17</v>
      </c>
      <c r="AI254" s="6">
        <v>18</v>
      </c>
      <c r="AJ254" s="6">
        <v>19</v>
      </c>
      <c r="AK254" s="6">
        <v>20</v>
      </c>
      <c r="AL254" s="6">
        <v>21</v>
      </c>
      <c r="AM254" s="6">
        <v>22</v>
      </c>
      <c r="AN254" s="6">
        <v>23</v>
      </c>
      <c r="AO254" s="6">
        <v>24</v>
      </c>
      <c r="AP254" s="6">
        <v>25</v>
      </c>
      <c r="AQ254" s="6">
        <v>26</v>
      </c>
      <c r="AR254" s="6">
        <v>27</v>
      </c>
      <c r="AS254" s="6">
        <v>28</v>
      </c>
      <c r="AT254" s="6">
        <v>29</v>
      </c>
      <c r="AU254" s="6">
        <v>30</v>
      </c>
      <c r="AV254" s="6">
        <v>31</v>
      </c>
      <c r="AW254" s="6">
        <v>32</v>
      </c>
      <c r="AX254" s="6">
        <v>33</v>
      </c>
      <c r="AY254" s="6">
        <v>34</v>
      </c>
      <c r="AZ254" s="6">
        <v>35</v>
      </c>
      <c r="BA254" s="6">
        <v>36</v>
      </c>
      <c r="BB254" s="6">
        <v>37</v>
      </c>
      <c r="BC254" s="6">
        <v>38</v>
      </c>
      <c r="BD254" s="6">
        <v>39</v>
      </c>
      <c r="BE254" s="6">
        <v>40</v>
      </c>
      <c r="BF254" s="6">
        <v>41</v>
      </c>
      <c r="BG254" s="6">
        <v>42</v>
      </c>
      <c r="BH254" s="6">
        <v>43</v>
      </c>
      <c r="BI254" s="6">
        <v>44</v>
      </c>
      <c r="BJ254" s="6">
        <v>45</v>
      </c>
      <c r="BK254" s="6">
        <v>46</v>
      </c>
      <c r="BL254" s="6">
        <v>47</v>
      </c>
      <c r="BM254" s="6">
        <v>48</v>
      </c>
      <c r="BN254" s="6">
        <v>49</v>
      </c>
      <c r="BO254" s="6">
        <v>50</v>
      </c>
    </row>
    <row r="255" spans="18:69" x14ac:dyDescent="0.35">
      <c r="R255" s="6">
        <f t="shared" ref="R255:AW255" si="254">R253-R254</f>
        <v>-1</v>
      </c>
      <c r="S255" s="6">
        <f t="shared" si="254"/>
        <v>-2</v>
      </c>
      <c r="T255" s="6">
        <f t="shared" si="254"/>
        <v>-3</v>
      </c>
      <c r="U255" s="6">
        <f t="shared" si="254"/>
        <v>-4</v>
      </c>
      <c r="V255" s="6">
        <f t="shared" si="254"/>
        <v>-5</v>
      </c>
      <c r="W255" s="6">
        <f t="shared" si="254"/>
        <v>-6</v>
      </c>
      <c r="X255" s="6">
        <f t="shared" si="254"/>
        <v>-7</v>
      </c>
      <c r="Y255" s="6">
        <f t="shared" si="254"/>
        <v>-8</v>
      </c>
      <c r="Z255" s="6">
        <f t="shared" si="254"/>
        <v>-9</v>
      </c>
      <c r="AA255" s="6">
        <f t="shared" si="254"/>
        <v>-10</v>
      </c>
      <c r="AB255" s="6">
        <f t="shared" si="254"/>
        <v>-11</v>
      </c>
      <c r="AC255" s="6">
        <f t="shared" si="254"/>
        <v>-12</v>
      </c>
      <c r="AD255" s="6">
        <f t="shared" si="254"/>
        <v>-13</v>
      </c>
      <c r="AE255" s="6">
        <f t="shared" si="254"/>
        <v>-14</v>
      </c>
      <c r="AF255" s="6">
        <f t="shared" si="254"/>
        <v>-15</v>
      </c>
      <c r="AG255" s="6">
        <f t="shared" si="254"/>
        <v>-16</v>
      </c>
      <c r="AH255" s="6">
        <f t="shared" si="254"/>
        <v>-17</v>
      </c>
      <c r="AI255" s="6">
        <f t="shared" si="254"/>
        <v>-18</v>
      </c>
      <c r="AJ255" s="6">
        <f t="shared" si="254"/>
        <v>-19</v>
      </c>
      <c r="AK255" s="6">
        <f t="shared" si="254"/>
        <v>-20</v>
      </c>
      <c r="AL255" s="6">
        <f t="shared" si="254"/>
        <v>-21</v>
      </c>
      <c r="AM255" s="6">
        <f t="shared" si="254"/>
        <v>-22</v>
      </c>
      <c r="AN255" s="6">
        <f t="shared" si="254"/>
        <v>-23</v>
      </c>
      <c r="AO255" s="6">
        <f t="shared" si="254"/>
        <v>-24</v>
      </c>
      <c r="AP255" s="6">
        <f t="shared" si="254"/>
        <v>-25</v>
      </c>
      <c r="AQ255" s="6">
        <f t="shared" si="254"/>
        <v>-26</v>
      </c>
      <c r="AR255" s="6">
        <f t="shared" si="254"/>
        <v>-27</v>
      </c>
      <c r="AS255" s="6">
        <f t="shared" si="254"/>
        <v>-28</v>
      </c>
      <c r="AT255" s="6">
        <f t="shared" si="254"/>
        <v>-29</v>
      </c>
      <c r="AU255" s="6">
        <f t="shared" si="254"/>
        <v>-30</v>
      </c>
      <c r="AV255" s="6">
        <f t="shared" si="254"/>
        <v>-31</v>
      </c>
      <c r="AW255" s="6">
        <f t="shared" si="254"/>
        <v>-32</v>
      </c>
      <c r="AX255" s="6">
        <f t="shared" ref="AX255:BO255" si="255">AX253-AX254</f>
        <v>-33</v>
      </c>
      <c r="AY255" s="6">
        <f t="shared" si="255"/>
        <v>-34</v>
      </c>
      <c r="AZ255" s="6">
        <f t="shared" si="255"/>
        <v>-35</v>
      </c>
      <c r="BA255" s="6">
        <f t="shared" si="255"/>
        <v>-36</v>
      </c>
      <c r="BB255" s="6">
        <f t="shared" si="255"/>
        <v>-37</v>
      </c>
      <c r="BC255" s="6">
        <f t="shared" si="255"/>
        <v>-38</v>
      </c>
      <c r="BD255" s="6">
        <f t="shared" si="255"/>
        <v>-39</v>
      </c>
      <c r="BE255" s="6">
        <f t="shared" si="255"/>
        <v>-40</v>
      </c>
      <c r="BF255" s="6">
        <f t="shared" si="255"/>
        <v>-41</v>
      </c>
      <c r="BG255" s="6">
        <f t="shared" si="255"/>
        <v>-42</v>
      </c>
      <c r="BH255" s="6">
        <f t="shared" si="255"/>
        <v>-43</v>
      </c>
      <c r="BI255" s="6">
        <f t="shared" si="255"/>
        <v>-44</v>
      </c>
      <c r="BJ255" s="6">
        <f t="shared" si="255"/>
        <v>-45</v>
      </c>
      <c r="BK255" s="6">
        <f t="shared" si="255"/>
        <v>-46</v>
      </c>
      <c r="BL255" s="6">
        <f t="shared" si="255"/>
        <v>-47</v>
      </c>
      <c r="BM255" s="6">
        <f t="shared" si="255"/>
        <v>-48</v>
      </c>
      <c r="BN255" s="6">
        <f t="shared" si="255"/>
        <v>-49</v>
      </c>
      <c r="BO255" s="6">
        <f t="shared" si="255"/>
        <v>-50</v>
      </c>
      <c r="BQ255" s="6" t="s">
        <v>21</v>
      </c>
    </row>
    <row r="256" spans="18:69" x14ac:dyDescent="0.35">
      <c r="R256" s="6" t="str">
        <f>IF(R255&gt;=0,COUNT($R255)+BP252,"")</f>
        <v/>
      </c>
      <c r="S256" s="6" t="str">
        <f>IF(S255&gt;=0,COUNT($R255:S255)+$BP252,"")</f>
        <v/>
      </c>
      <c r="T256" s="6" t="str">
        <f>IF(T255&gt;=0,COUNT($R255:T255)+$BP252,"")</f>
        <v/>
      </c>
      <c r="U256" s="6" t="str">
        <f>IF(U255&gt;=0,COUNT($R255:U255)+$BP252,"")</f>
        <v/>
      </c>
      <c r="V256" s="6" t="str">
        <f>IF(V255&gt;=0,COUNT($R255:V255)+$BP252,"")</f>
        <v/>
      </c>
      <c r="W256" s="6" t="str">
        <f>IF(W255&gt;=0,COUNT($R255:W255)+$BP252,"")</f>
        <v/>
      </c>
      <c r="X256" s="6" t="str">
        <f>IF(X255&gt;=0,COUNT($R255:X255)+$BP252,"")</f>
        <v/>
      </c>
      <c r="Y256" s="6" t="str">
        <f>IF(Y255&gt;=0,COUNT($R255:Y255)+$BP252,"")</f>
        <v/>
      </c>
      <c r="Z256" s="6" t="str">
        <f>IF(Z255&gt;=0,COUNT($R255:Z255)+$BP252,"")</f>
        <v/>
      </c>
      <c r="AA256" s="6" t="str">
        <f>IF(AA255&gt;=0,COUNT($R255:AA255)+$BP252,"")</f>
        <v/>
      </c>
      <c r="AB256" s="6" t="str">
        <f>IF(AB255&gt;=0,COUNT($R255:AB255)+$BP252,"")</f>
        <v/>
      </c>
      <c r="AC256" s="6" t="str">
        <f>IF(AC255&gt;=0,COUNT($R255:AC255)+$BP252,"")</f>
        <v/>
      </c>
      <c r="AD256" s="6" t="str">
        <f>IF(AD255&gt;=0,COUNT($R255:AD255)+$BP252,"")</f>
        <v/>
      </c>
      <c r="AE256" s="6" t="str">
        <f>IF(AE255&gt;=0,COUNT($R255:AE255)+$BP252,"")</f>
        <v/>
      </c>
      <c r="AF256" s="6" t="str">
        <f>IF(AF255&gt;=0,COUNT($R255:AF255)+$BP252,"")</f>
        <v/>
      </c>
      <c r="AG256" s="6" t="str">
        <f>IF(AG255&gt;=0,COUNT($R255:AG255)+$BP252,"")</f>
        <v/>
      </c>
      <c r="AH256" s="6" t="str">
        <f>IF(AH255&gt;=0,COUNT($R255:AH255)+$BP252,"")</f>
        <v/>
      </c>
      <c r="AI256" s="6" t="str">
        <f>IF(AI255&gt;=0,COUNT($R255:AI255)+$BP252,"")</f>
        <v/>
      </c>
      <c r="AJ256" s="6" t="str">
        <f>IF(AJ255&gt;=0,COUNT($R255:AJ255)+$BP252,"")</f>
        <v/>
      </c>
      <c r="AK256" s="6" t="str">
        <f>IF(AK255&gt;=0,COUNT($R255:AK255)+$BP252,"")</f>
        <v/>
      </c>
      <c r="AL256" s="6" t="str">
        <f>IF(AL255&gt;=0,COUNT($R255:AL255)+$BP252,"")</f>
        <v/>
      </c>
      <c r="AM256" s="6" t="str">
        <f>IF(AM255&gt;=0,COUNT($R255:AM255)+$BP252,"")</f>
        <v/>
      </c>
      <c r="AN256" s="6" t="str">
        <f>IF(AN255&gt;=0,COUNT($R255:AN255)+$BP252,"")</f>
        <v/>
      </c>
      <c r="AO256" s="6" t="str">
        <f>IF(AO255&gt;=0,COUNT($R255:AO255)+$BP252,"")</f>
        <v/>
      </c>
      <c r="AP256" s="6" t="str">
        <f>IF(AP255&gt;=0,COUNT($R255:AP255)+$BP252,"")</f>
        <v/>
      </c>
      <c r="AQ256" s="6" t="str">
        <f>IF(AQ255&gt;=0,COUNT($R255:AQ255)+$BP252,"")</f>
        <v/>
      </c>
      <c r="AR256" s="6" t="str">
        <f>IF(AR255&gt;=0,COUNT($R255:AR255)+$BP252,"")</f>
        <v/>
      </c>
      <c r="AS256" s="6" t="str">
        <f>IF(AS255&gt;=0,COUNT($R255:AS255)+$BP252,"")</f>
        <v/>
      </c>
      <c r="AT256" s="6" t="str">
        <f>IF(AT255&gt;=0,COUNT($R255:AT255)+$BP252,"")</f>
        <v/>
      </c>
      <c r="AU256" s="6" t="str">
        <f>IF(AU255&gt;=0,COUNT($R255:AU255)+$BP252,"")</f>
        <v/>
      </c>
      <c r="AV256" s="6" t="str">
        <f>IF(AV255&gt;=0,COUNT($R255:AV255)+$BP252,"")</f>
        <v/>
      </c>
      <c r="AW256" s="6" t="str">
        <f>IF(AW255&gt;=0,COUNT($R255:AW255)+$BP252,"")</f>
        <v/>
      </c>
      <c r="AX256" s="6" t="str">
        <f>IF(AX255&gt;=0,COUNT($R255:AX255)+$BP252,"")</f>
        <v/>
      </c>
      <c r="AY256" s="6" t="str">
        <f>IF(AY255&gt;=0,COUNT($R255:AY255)+$BP252,"")</f>
        <v/>
      </c>
      <c r="AZ256" s="6" t="str">
        <f>IF(AZ255&gt;=0,COUNT($R255:AZ255)+$BP252,"")</f>
        <v/>
      </c>
      <c r="BA256" s="6" t="str">
        <f>IF(BA255&gt;=0,COUNT($R255:BA255)+$BP252,"")</f>
        <v/>
      </c>
      <c r="BB256" s="6" t="str">
        <f>IF(BB255&gt;=0,COUNT($R255:BB255)+$BP252,"")</f>
        <v/>
      </c>
      <c r="BC256" s="6" t="str">
        <f>IF(BC255&gt;=0,COUNT($R255:BC255)+$BP252,"")</f>
        <v/>
      </c>
      <c r="BD256" s="6" t="str">
        <f>IF(BD255&gt;=0,COUNT($R255:BD255)+$BP252,"")</f>
        <v/>
      </c>
      <c r="BE256" s="6" t="str">
        <f>IF(BE255&gt;=0,COUNT($R255:BE255)+$BP252,"")</f>
        <v/>
      </c>
      <c r="BF256" s="6" t="str">
        <f>IF(BF255&gt;=0,COUNT($R255:BF255)+$BP252,"")</f>
        <v/>
      </c>
      <c r="BG256" s="6" t="str">
        <f>IF(BG255&gt;=0,COUNT($R255:BG255)+$BP252,"")</f>
        <v/>
      </c>
      <c r="BH256" s="6" t="str">
        <f>IF(BH255&gt;=0,COUNT($R255:BH255)+$BP252,"")</f>
        <v/>
      </c>
      <c r="BI256" s="6" t="str">
        <f>IF(BI255&gt;=0,COUNT($R255:BI255)+$BP252,"")</f>
        <v/>
      </c>
      <c r="BJ256" s="6" t="str">
        <f>IF(BJ255&gt;=0,COUNT($R255:BJ255)+$BP252,"")</f>
        <v/>
      </c>
      <c r="BK256" s="6" t="str">
        <f>IF(BK255&gt;=0,COUNT($R255:BK255)+$BP252,"")</f>
        <v/>
      </c>
      <c r="BL256" s="6" t="str">
        <f>IF(BL255&gt;=0,COUNT($R255:BL255)+$BP252,"")</f>
        <v/>
      </c>
      <c r="BM256" s="6" t="str">
        <f>IF(BM255&gt;=0,COUNT($R255:BM255)+$BP252,"")</f>
        <v/>
      </c>
      <c r="BN256" s="6" t="str">
        <f>IF(BN255&gt;=0,COUNT($R255:BN255)+$BP252,"")</f>
        <v/>
      </c>
      <c r="BO256" s="6" t="str">
        <f>IF(BO255&gt;=0,COUNT($R255:BO255)+$BP252,"")</f>
        <v/>
      </c>
      <c r="BP256" s="6">
        <f>COUNT(R256:BO256)+BP252</f>
        <v>100</v>
      </c>
      <c r="BQ256" s="276" t="str">
        <f>R256&amp;BQ255&amp;S256&amp;BQ255&amp;T256&amp;BQ255&amp;U256&amp;BQ255&amp;V256&amp;BQ255&amp;W256&amp;BQ255&amp;X256&amp;BQ255&amp;Y256&amp;BQ255&amp;Z256&amp;BQ255&amp;AA256&amp;BQ255&amp;AB256&amp;BQ255&amp;AC256&amp;BQ255&amp;AD256&amp;BQ255&amp;AE256&amp;BQ255&amp;AF256&amp;BQ255&amp;AG256&amp;BQ255&amp;AH256&amp;BQ255&amp;AI256&amp;BQ255&amp;AJ256&amp;BQ255&amp;AK256&amp;BQ255&amp;AL256&amp;BQ255&amp;AM256&amp;BQ255&amp;AN256&amp;BQ255&amp;AO256&amp;BQ255&amp;AP256&amp;BQ255&amp;AQ256&amp;BQ255&amp;AR256&amp;BQ255&amp;AS256&amp;BQ255&amp;AT256&amp;BQ255&amp;AU256&amp;BQ255&amp;AV256&amp;BQ255&amp;AW256&amp;BQ255&amp;AX256&amp;BQ255&amp;AY256&amp;BQ255&amp;AZ256&amp;BQ255&amp;BA256&amp;BQ255&amp;BB256&amp;BQ255&amp;BC256&amp;BQ255&amp;BD256&amp;BQ255&amp;BE256&amp;BQ255&amp;BF256&amp;BQ255&amp;BG256&amp;BQ255&amp;BH256&amp;BQ255&amp;BI256&amp;BQ255&amp;BJ256&amp;BQ255&amp;BK256&amp;BQ255&amp;BL256&amp;BQ255&amp;BM256&amp;BQ255&amp;BN256&amp;BQ255&amp;BO256</f>
        <v xml:space="preserve">                                                                                                  </v>
      </c>
    </row>
    <row r="257" spans="18:69" x14ac:dyDescent="0.35">
      <c r="R257" s="275">
        <f>IF('Print-TOS'!AU16="W",'Encode Data'!I40,IF('Print-TOS'!AU16="X",'Encode Data'!F49,'Encode Data'!H46))</f>
        <v>0</v>
      </c>
      <c r="S257" s="6">
        <f t="shared" ref="S257:AX257" si="256">R257</f>
        <v>0</v>
      </c>
      <c r="T257" s="6">
        <f t="shared" si="256"/>
        <v>0</v>
      </c>
      <c r="U257" s="6">
        <f t="shared" si="256"/>
        <v>0</v>
      </c>
      <c r="V257" s="6">
        <f t="shared" si="256"/>
        <v>0</v>
      </c>
      <c r="W257" s="6">
        <f t="shared" si="256"/>
        <v>0</v>
      </c>
      <c r="X257" s="6">
        <f t="shared" si="256"/>
        <v>0</v>
      </c>
      <c r="Y257" s="6">
        <f t="shared" si="256"/>
        <v>0</v>
      </c>
      <c r="Z257" s="6">
        <f t="shared" si="256"/>
        <v>0</v>
      </c>
      <c r="AA257" s="6">
        <f t="shared" si="256"/>
        <v>0</v>
      </c>
      <c r="AB257" s="6">
        <f t="shared" si="256"/>
        <v>0</v>
      </c>
      <c r="AC257" s="6">
        <f t="shared" si="256"/>
        <v>0</v>
      </c>
      <c r="AD257" s="6">
        <f t="shared" si="256"/>
        <v>0</v>
      </c>
      <c r="AE257" s="6">
        <f t="shared" si="256"/>
        <v>0</v>
      </c>
      <c r="AF257" s="6">
        <f t="shared" si="256"/>
        <v>0</v>
      </c>
      <c r="AG257" s="6">
        <f t="shared" si="256"/>
        <v>0</v>
      </c>
      <c r="AH257" s="6">
        <f t="shared" si="256"/>
        <v>0</v>
      </c>
      <c r="AI257" s="6">
        <f t="shared" si="256"/>
        <v>0</v>
      </c>
      <c r="AJ257" s="6">
        <f t="shared" si="256"/>
        <v>0</v>
      </c>
      <c r="AK257" s="6">
        <f t="shared" si="256"/>
        <v>0</v>
      </c>
      <c r="AL257" s="6">
        <f t="shared" si="256"/>
        <v>0</v>
      </c>
      <c r="AM257" s="6">
        <f t="shared" si="256"/>
        <v>0</v>
      </c>
      <c r="AN257" s="6">
        <f t="shared" si="256"/>
        <v>0</v>
      </c>
      <c r="AO257" s="6">
        <f t="shared" si="256"/>
        <v>0</v>
      </c>
      <c r="AP257" s="6">
        <f t="shared" si="256"/>
        <v>0</v>
      </c>
      <c r="AQ257" s="6">
        <f t="shared" si="256"/>
        <v>0</v>
      </c>
      <c r="AR257" s="6">
        <f t="shared" si="256"/>
        <v>0</v>
      </c>
      <c r="AS257" s="6">
        <f t="shared" si="256"/>
        <v>0</v>
      </c>
      <c r="AT257" s="6">
        <f t="shared" si="256"/>
        <v>0</v>
      </c>
      <c r="AU257" s="6">
        <f t="shared" si="256"/>
        <v>0</v>
      </c>
      <c r="AV257" s="6">
        <f t="shared" si="256"/>
        <v>0</v>
      </c>
      <c r="AW257" s="6">
        <f t="shared" si="256"/>
        <v>0</v>
      </c>
      <c r="AX257" s="6">
        <f t="shared" si="256"/>
        <v>0</v>
      </c>
      <c r="AY257" s="6">
        <f t="shared" ref="AY257:BO257" si="257">AX257</f>
        <v>0</v>
      </c>
      <c r="AZ257" s="6">
        <f t="shared" si="257"/>
        <v>0</v>
      </c>
      <c r="BA257" s="6">
        <f t="shared" si="257"/>
        <v>0</v>
      </c>
      <c r="BB257" s="6">
        <f t="shared" si="257"/>
        <v>0</v>
      </c>
      <c r="BC257" s="6">
        <f t="shared" si="257"/>
        <v>0</v>
      </c>
      <c r="BD257" s="6">
        <f t="shared" si="257"/>
        <v>0</v>
      </c>
      <c r="BE257" s="6">
        <f t="shared" si="257"/>
        <v>0</v>
      </c>
      <c r="BF257" s="6">
        <f t="shared" si="257"/>
        <v>0</v>
      </c>
      <c r="BG257" s="6">
        <f t="shared" si="257"/>
        <v>0</v>
      </c>
      <c r="BH257" s="6">
        <f t="shared" si="257"/>
        <v>0</v>
      </c>
      <c r="BI257" s="6">
        <f t="shared" si="257"/>
        <v>0</v>
      </c>
      <c r="BJ257" s="6">
        <f t="shared" si="257"/>
        <v>0</v>
      </c>
      <c r="BK257" s="6">
        <f t="shared" si="257"/>
        <v>0</v>
      </c>
      <c r="BL257" s="6">
        <f t="shared" si="257"/>
        <v>0</v>
      </c>
      <c r="BM257" s="6">
        <f t="shared" si="257"/>
        <v>0</v>
      </c>
      <c r="BN257" s="6">
        <f t="shared" si="257"/>
        <v>0</v>
      </c>
      <c r="BO257" s="6">
        <f t="shared" si="257"/>
        <v>0</v>
      </c>
    </row>
    <row r="258" spans="18:69" x14ac:dyDescent="0.35">
      <c r="R258" s="6">
        <v>1</v>
      </c>
      <c r="S258" s="6">
        <v>2</v>
      </c>
      <c r="T258" s="6">
        <v>3</v>
      </c>
      <c r="U258" s="6">
        <v>4</v>
      </c>
      <c r="V258" s="6">
        <v>5</v>
      </c>
      <c r="W258" s="6">
        <v>6</v>
      </c>
      <c r="X258" s="6">
        <v>7</v>
      </c>
      <c r="Y258" s="6">
        <v>8</v>
      </c>
      <c r="Z258" s="6">
        <v>9</v>
      </c>
      <c r="AA258" s="6">
        <v>10</v>
      </c>
      <c r="AB258" s="6">
        <v>11</v>
      </c>
      <c r="AC258" s="6">
        <v>12</v>
      </c>
      <c r="AD258" s="6">
        <v>13</v>
      </c>
      <c r="AE258" s="6">
        <v>14</v>
      </c>
      <c r="AF258" s="6">
        <v>15</v>
      </c>
      <c r="AG258" s="6">
        <v>16</v>
      </c>
      <c r="AH258" s="6">
        <v>17</v>
      </c>
      <c r="AI258" s="6">
        <v>18</v>
      </c>
      <c r="AJ258" s="6">
        <v>19</v>
      </c>
      <c r="AK258" s="6">
        <v>20</v>
      </c>
      <c r="AL258" s="6">
        <v>21</v>
      </c>
      <c r="AM258" s="6">
        <v>22</v>
      </c>
      <c r="AN258" s="6">
        <v>23</v>
      </c>
      <c r="AO258" s="6">
        <v>24</v>
      </c>
      <c r="AP258" s="6">
        <v>25</v>
      </c>
      <c r="AQ258" s="6">
        <v>26</v>
      </c>
      <c r="AR258" s="6">
        <v>27</v>
      </c>
      <c r="AS258" s="6">
        <v>28</v>
      </c>
      <c r="AT258" s="6">
        <v>29</v>
      </c>
      <c r="AU258" s="6">
        <v>30</v>
      </c>
      <c r="AV258" s="6">
        <v>31</v>
      </c>
      <c r="AW258" s="6">
        <v>32</v>
      </c>
      <c r="AX258" s="6">
        <v>33</v>
      </c>
      <c r="AY258" s="6">
        <v>34</v>
      </c>
      <c r="AZ258" s="6">
        <v>35</v>
      </c>
      <c r="BA258" s="6">
        <v>36</v>
      </c>
      <c r="BB258" s="6">
        <v>37</v>
      </c>
      <c r="BC258" s="6">
        <v>38</v>
      </c>
      <c r="BD258" s="6">
        <v>39</v>
      </c>
      <c r="BE258" s="6">
        <v>40</v>
      </c>
      <c r="BF258" s="6">
        <v>41</v>
      </c>
      <c r="BG258" s="6">
        <v>42</v>
      </c>
      <c r="BH258" s="6">
        <v>43</v>
      </c>
      <c r="BI258" s="6">
        <v>44</v>
      </c>
      <c r="BJ258" s="6">
        <v>45</v>
      </c>
      <c r="BK258" s="6">
        <v>46</v>
      </c>
      <c r="BL258" s="6">
        <v>47</v>
      </c>
      <c r="BM258" s="6">
        <v>48</v>
      </c>
      <c r="BN258" s="6">
        <v>49</v>
      </c>
      <c r="BO258" s="6">
        <v>50</v>
      </c>
    </row>
    <row r="259" spans="18:69" x14ac:dyDescent="0.35">
      <c r="R259" s="6">
        <f t="shared" ref="R259:AW259" si="258">R257-R258</f>
        <v>-1</v>
      </c>
      <c r="S259" s="6">
        <f t="shared" si="258"/>
        <v>-2</v>
      </c>
      <c r="T259" s="6">
        <f t="shared" si="258"/>
        <v>-3</v>
      </c>
      <c r="U259" s="6">
        <f t="shared" si="258"/>
        <v>-4</v>
      </c>
      <c r="V259" s="6">
        <f t="shared" si="258"/>
        <v>-5</v>
      </c>
      <c r="W259" s="6">
        <f t="shared" si="258"/>
        <v>-6</v>
      </c>
      <c r="X259" s="6">
        <f t="shared" si="258"/>
        <v>-7</v>
      </c>
      <c r="Y259" s="6">
        <f t="shared" si="258"/>
        <v>-8</v>
      </c>
      <c r="Z259" s="6">
        <f t="shared" si="258"/>
        <v>-9</v>
      </c>
      <c r="AA259" s="6">
        <f t="shared" si="258"/>
        <v>-10</v>
      </c>
      <c r="AB259" s="6">
        <f t="shared" si="258"/>
        <v>-11</v>
      </c>
      <c r="AC259" s="6">
        <f t="shared" si="258"/>
        <v>-12</v>
      </c>
      <c r="AD259" s="6">
        <f t="shared" si="258"/>
        <v>-13</v>
      </c>
      <c r="AE259" s="6">
        <f t="shared" si="258"/>
        <v>-14</v>
      </c>
      <c r="AF259" s="6">
        <f t="shared" si="258"/>
        <v>-15</v>
      </c>
      <c r="AG259" s="6">
        <f t="shared" si="258"/>
        <v>-16</v>
      </c>
      <c r="AH259" s="6">
        <f t="shared" si="258"/>
        <v>-17</v>
      </c>
      <c r="AI259" s="6">
        <f t="shared" si="258"/>
        <v>-18</v>
      </c>
      <c r="AJ259" s="6">
        <f t="shared" si="258"/>
        <v>-19</v>
      </c>
      <c r="AK259" s="6">
        <f t="shared" si="258"/>
        <v>-20</v>
      </c>
      <c r="AL259" s="6">
        <f t="shared" si="258"/>
        <v>-21</v>
      </c>
      <c r="AM259" s="6">
        <f t="shared" si="258"/>
        <v>-22</v>
      </c>
      <c r="AN259" s="6">
        <f t="shared" si="258"/>
        <v>-23</v>
      </c>
      <c r="AO259" s="6">
        <f t="shared" si="258"/>
        <v>-24</v>
      </c>
      <c r="AP259" s="6">
        <f t="shared" si="258"/>
        <v>-25</v>
      </c>
      <c r="AQ259" s="6">
        <f t="shared" si="258"/>
        <v>-26</v>
      </c>
      <c r="AR259" s="6">
        <f t="shared" si="258"/>
        <v>-27</v>
      </c>
      <c r="AS259" s="6">
        <f t="shared" si="258"/>
        <v>-28</v>
      </c>
      <c r="AT259" s="6">
        <f t="shared" si="258"/>
        <v>-29</v>
      </c>
      <c r="AU259" s="6">
        <f t="shared" si="258"/>
        <v>-30</v>
      </c>
      <c r="AV259" s="6">
        <f t="shared" si="258"/>
        <v>-31</v>
      </c>
      <c r="AW259" s="6">
        <f t="shared" si="258"/>
        <v>-32</v>
      </c>
      <c r="AX259" s="6">
        <f t="shared" ref="AX259:BO259" si="259">AX257-AX258</f>
        <v>-33</v>
      </c>
      <c r="AY259" s="6">
        <f t="shared" si="259"/>
        <v>-34</v>
      </c>
      <c r="AZ259" s="6">
        <f t="shared" si="259"/>
        <v>-35</v>
      </c>
      <c r="BA259" s="6">
        <f t="shared" si="259"/>
        <v>-36</v>
      </c>
      <c r="BB259" s="6">
        <f t="shared" si="259"/>
        <v>-37</v>
      </c>
      <c r="BC259" s="6">
        <f t="shared" si="259"/>
        <v>-38</v>
      </c>
      <c r="BD259" s="6">
        <f t="shared" si="259"/>
        <v>-39</v>
      </c>
      <c r="BE259" s="6">
        <f t="shared" si="259"/>
        <v>-40</v>
      </c>
      <c r="BF259" s="6">
        <f t="shared" si="259"/>
        <v>-41</v>
      </c>
      <c r="BG259" s="6">
        <f t="shared" si="259"/>
        <v>-42</v>
      </c>
      <c r="BH259" s="6">
        <f t="shared" si="259"/>
        <v>-43</v>
      </c>
      <c r="BI259" s="6">
        <f t="shared" si="259"/>
        <v>-44</v>
      </c>
      <c r="BJ259" s="6">
        <f t="shared" si="259"/>
        <v>-45</v>
      </c>
      <c r="BK259" s="6">
        <f t="shared" si="259"/>
        <v>-46</v>
      </c>
      <c r="BL259" s="6">
        <f t="shared" si="259"/>
        <v>-47</v>
      </c>
      <c r="BM259" s="6">
        <f t="shared" si="259"/>
        <v>-48</v>
      </c>
      <c r="BN259" s="6">
        <f t="shared" si="259"/>
        <v>-49</v>
      </c>
      <c r="BO259" s="6">
        <f t="shared" si="259"/>
        <v>-50</v>
      </c>
      <c r="BQ259" s="6" t="s">
        <v>21</v>
      </c>
    </row>
    <row r="260" spans="18:69" x14ac:dyDescent="0.35">
      <c r="R260" s="6" t="str">
        <f>IF(R259&gt;=0,COUNT($R259)+BP256,"")</f>
        <v/>
      </c>
      <c r="S260" s="6" t="str">
        <f>IF(S259&gt;=0,COUNT($R259:S259)+$BP256,"")</f>
        <v/>
      </c>
      <c r="T260" s="6" t="str">
        <f>IF(T259&gt;=0,COUNT($R259:T259)+$BP256,"")</f>
        <v/>
      </c>
      <c r="U260" s="6" t="str">
        <f>IF(U259&gt;=0,COUNT($R259:U259)+$BP256,"")</f>
        <v/>
      </c>
      <c r="V260" s="6" t="str">
        <f>IF(V259&gt;=0,COUNT($R259:V259)+$BP256,"")</f>
        <v/>
      </c>
      <c r="W260" s="6" t="str">
        <f>IF(W259&gt;=0,COUNT($R259:W259)+$BP256,"")</f>
        <v/>
      </c>
      <c r="X260" s="6" t="str">
        <f>IF(X259&gt;=0,COUNT($R259:X259)+$BP256,"")</f>
        <v/>
      </c>
      <c r="Y260" s="6" t="str">
        <f>IF(Y259&gt;=0,COUNT($R259:Y259)+$BP256,"")</f>
        <v/>
      </c>
      <c r="Z260" s="6" t="str">
        <f>IF(Z259&gt;=0,COUNT($R259:Z259)+$BP256,"")</f>
        <v/>
      </c>
      <c r="AA260" s="6" t="str">
        <f>IF(AA259&gt;=0,COUNT($R259:AA259)+$BP256,"")</f>
        <v/>
      </c>
      <c r="AB260" s="6" t="str">
        <f>IF(AB259&gt;=0,COUNT($R259:AB259)+$BP256,"")</f>
        <v/>
      </c>
      <c r="AC260" s="6" t="str">
        <f>IF(AC259&gt;=0,COUNT($R259:AC259)+$BP256,"")</f>
        <v/>
      </c>
      <c r="AD260" s="6" t="str">
        <f>IF(AD259&gt;=0,COUNT($R259:AD259)+$BP256,"")</f>
        <v/>
      </c>
      <c r="AE260" s="6" t="str">
        <f>IF(AE259&gt;=0,COUNT($R259:AE259)+$BP256,"")</f>
        <v/>
      </c>
      <c r="AF260" s="6" t="str">
        <f>IF(AF259&gt;=0,COUNT($R259:AF259)+$BP256,"")</f>
        <v/>
      </c>
      <c r="AG260" s="6" t="str">
        <f>IF(AG259&gt;=0,COUNT($R259:AG259)+$BP256,"")</f>
        <v/>
      </c>
      <c r="AH260" s="6" t="str">
        <f>IF(AH259&gt;=0,COUNT($R259:AH259)+$BP256,"")</f>
        <v/>
      </c>
      <c r="AI260" s="6" t="str">
        <f>IF(AI259&gt;=0,COUNT($R259:AI259)+$BP256,"")</f>
        <v/>
      </c>
      <c r="AJ260" s="6" t="str">
        <f>IF(AJ259&gt;=0,COUNT($R259:AJ259)+$BP256,"")</f>
        <v/>
      </c>
      <c r="AK260" s="6" t="str">
        <f>IF(AK259&gt;=0,COUNT($R259:AK259)+$BP256,"")</f>
        <v/>
      </c>
      <c r="AL260" s="6" t="str">
        <f>IF(AL259&gt;=0,COUNT($R259:AL259)+$BP256,"")</f>
        <v/>
      </c>
      <c r="AM260" s="6" t="str">
        <f>IF(AM259&gt;=0,COUNT($R259:AM259)+$BP256,"")</f>
        <v/>
      </c>
      <c r="AN260" s="6" t="str">
        <f>IF(AN259&gt;=0,COUNT($R259:AN259)+$BP256,"")</f>
        <v/>
      </c>
      <c r="AO260" s="6" t="str">
        <f>IF(AO259&gt;=0,COUNT($R259:AO259)+$BP256,"")</f>
        <v/>
      </c>
      <c r="AP260" s="6" t="str">
        <f>IF(AP259&gt;=0,COUNT($R259:AP259)+$BP256,"")</f>
        <v/>
      </c>
      <c r="AQ260" s="6" t="str">
        <f>IF(AQ259&gt;=0,COUNT($R259:AQ259)+$BP256,"")</f>
        <v/>
      </c>
      <c r="AR260" s="6" t="str">
        <f>IF(AR259&gt;=0,COUNT($R259:AR259)+$BP256,"")</f>
        <v/>
      </c>
      <c r="AS260" s="6" t="str">
        <f>IF(AS259&gt;=0,COUNT($R259:AS259)+$BP256,"")</f>
        <v/>
      </c>
      <c r="AT260" s="6" t="str">
        <f>IF(AT259&gt;=0,COUNT($R259:AT259)+$BP256,"")</f>
        <v/>
      </c>
      <c r="AU260" s="6" t="str">
        <f>IF(AU259&gt;=0,COUNT($R259:AU259)+$BP256,"")</f>
        <v/>
      </c>
      <c r="AV260" s="6" t="str">
        <f>IF(AV259&gt;=0,COUNT($R259:AV259)+$BP256,"")</f>
        <v/>
      </c>
      <c r="AW260" s="6" t="str">
        <f>IF(AW259&gt;=0,COUNT($R259:AW259)+$BP256,"")</f>
        <v/>
      </c>
      <c r="AX260" s="6" t="str">
        <f>IF(AX259&gt;=0,COUNT($R259:AX259)+$BP256,"")</f>
        <v/>
      </c>
      <c r="AY260" s="6" t="str">
        <f>IF(AY259&gt;=0,COUNT($R259:AY259)+$BP256,"")</f>
        <v/>
      </c>
      <c r="AZ260" s="6" t="str">
        <f>IF(AZ259&gt;=0,COUNT($R259:AZ259)+$BP256,"")</f>
        <v/>
      </c>
      <c r="BA260" s="6" t="str">
        <f>IF(BA259&gt;=0,COUNT($R259:BA259)+$BP256,"")</f>
        <v/>
      </c>
      <c r="BB260" s="6" t="str">
        <f>IF(BB259&gt;=0,COUNT($R259:BB259)+$BP256,"")</f>
        <v/>
      </c>
      <c r="BC260" s="6" t="str">
        <f>IF(BC259&gt;=0,COUNT($R259:BC259)+$BP256,"")</f>
        <v/>
      </c>
      <c r="BD260" s="6" t="str">
        <f>IF(BD259&gt;=0,COUNT($R259:BD259)+$BP256,"")</f>
        <v/>
      </c>
      <c r="BE260" s="6" t="str">
        <f>IF(BE259&gt;=0,COUNT($R259:BE259)+$BP256,"")</f>
        <v/>
      </c>
      <c r="BF260" s="6" t="str">
        <f>IF(BF259&gt;=0,COUNT($R259:BF259)+$BP256,"")</f>
        <v/>
      </c>
      <c r="BG260" s="6" t="str">
        <f>IF(BG259&gt;=0,COUNT($R259:BG259)+$BP256,"")</f>
        <v/>
      </c>
      <c r="BH260" s="6" t="str">
        <f>IF(BH259&gt;=0,COUNT($R259:BH259)+$BP256,"")</f>
        <v/>
      </c>
      <c r="BI260" s="6" t="str">
        <f>IF(BI259&gt;=0,COUNT($R259:BI259)+$BP256,"")</f>
        <v/>
      </c>
      <c r="BJ260" s="6" t="str">
        <f>IF(BJ259&gt;=0,COUNT($R259:BJ259)+$BP256,"")</f>
        <v/>
      </c>
      <c r="BK260" s="6" t="str">
        <f>IF(BK259&gt;=0,COUNT($R259:BK259)+$BP256,"")</f>
        <v/>
      </c>
      <c r="BL260" s="6" t="str">
        <f>IF(BL259&gt;=0,COUNT($R259:BL259)+$BP256,"")</f>
        <v/>
      </c>
      <c r="BM260" s="6" t="str">
        <f>IF(BM259&gt;=0,COUNT($R259:BM259)+$BP256,"")</f>
        <v/>
      </c>
      <c r="BN260" s="6" t="str">
        <f>IF(BN259&gt;=0,COUNT($R259:BN259)+$BP256,"")</f>
        <v/>
      </c>
      <c r="BO260" s="6" t="str">
        <f>IF(BO259&gt;=0,COUNT($R259:BO259)+$BP256,"")</f>
        <v/>
      </c>
      <c r="BP260" s="6">
        <f>COUNT(R260:BO260)+BP256</f>
        <v>100</v>
      </c>
      <c r="BQ260" s="276" t="str">
        <f>R260&amp;BQ259&amp;S260&amp;BQ259&amp;T260&amp;BQ259&amp;U260&amp;BQ259&amp;V260&amp;BQ259&amp;W260&amp;BQ259&amp;X260&amp;BQ259&amp;Y260&amp;BQ259&amp;Z260&amp;BQ259&amp;AA260&amp;BQ259&amp;AB260&amp;BQ259&amp;AC260&amp;BQ259&amp;AD260&amp;BQ259&amp;AE260&amp;BQ259&amp;AF260&amp;BQ259&amp;AG260&amp;BQ259&amp;AH260&amp;BQ259&amp;AI260&amp;BQ259&amp;AJ260&amp;BQ259&amp;AK260&amp;BQ259&amp;AL260&amp;BQ259&amp;AM260&amp;BQ259&amp;AN260&amp;BQ259&amp;AO260&amp;BQ259&amp;AP260&amp;BQ259&amp;AQ260&amp;BQ259&amp;AR260&amp;BQ259&amp;AS260&amp;BQ259&amp;AT260&amp;BQ259&amp;AU260&amp;BQ259&amp;AV260&amp;BQ259&amp;AW260&amp;BQ259&amp;AX260&amp;BQ259&amp;AY260&amp;BQ259&amp;AZ260&amp;BQ259&amp;BA260&amp;BQ259&amp;BB260&amp;BQ259&amp;BC260&amp;BQ259&amp;BD260&amp;BQ259&amp;BE260&amp;BQ259&amp;BF260&amp;BQ259&amp;BG260&amp;BQ259&amp;BH260&amp;BQ259&amp;BI260&amp;BQ259&amp;BJ260&amp;BQ259&amp;BK260&amp;BQ259&amp;BL260&amp;BQ259&amp;BM260&amp;BQ259&amp;BN260&amp;BQ259&amp;BO260</f>
        <v xml:space="preserve">                                                                                                  </v>
      </c>
    </row>
    <row r="261" spans="18:69" x14ac:dyDescent="0.35">
      <c r="R261" s="275">
        <f>IF('Print-TOS'!AU16="W",'Encode Data'!J40,IF('Print-TOS'!AU16="X",'Encode Data'!G49,'Encode Data'!I46))</f>
        <v>0</v>
      </c>
      <c r="S261" s="6">
        <f t="shared" ref="S261:AX261" si="260">R261</f>
        <v>0</v>
      </c>
      <c r="T261" s="6">
        <f t="shared" si="260"/>
        <v>0</v>
      </c>
      <c r="U261" s="6">
        <f t="shared" si="260"/>
        <v>0</v>
      </c>
      <c r="V261" s="6">
        <f t="shared" si="260"/>
        <v>0</v>
      </c>
      <c r="W261" s="6">
        <f t="shared" si="260"/>
        <v>0</v>
      </c>
      <c r="X261" s="6">
        <f t="shared" si="260"/>
        <v>0</v>
      </c>
      <c r="Y261" s="6">
        <f t="shared" si="260"/>
        <v>0</v>
      </c>
      <c r="Z261" s="6">
        <f t="shared" si="260"/>
        <v>0</v>
      </c>
      <c r="AA261" s="6">
        <f t="shared" si="260"/>
        <v>0</v>
      </c>
      <c r="AB261" s="6">
        <f t="shared" si="260"/>
        <v>0</v>
      </c>
      <c r="AC261" s="6">
        <f t="shared" si="260"/>
        <v>0</v>
      </c>
      <c r="AD261" s="6">
        <f t="shared" si="260"/>
        <v>0</v>
      </c>
      <c r="AE261" s="6">
        <f t="shared" si="260"/>
        <v>0</v>
      </c>
      <c r="AF261" s="6">
        <f t="shared" si="260"/>
        <v>0</v>
      </c>
      <c r="AG261" s="6">
        <f t="shared" si="260"/>
        <v>0</v>
      </c>
      <c r="AH261" s="6">
        <f t="shared" si="260"/>
        <v>0</v>
      </c>
      <c r="AI261" s="6">
        <f t="shared" si="260"/>
        <v>0</v>
      </c>
      <c r="AJ261" s="6">
        <f t="shared" si="260"/>
        <v>0</v>
      </c>
      <c r="AK261" s="6">
        <f t="shared" si="260"/>
        <v>0</v>
      </c>
      <c r="AL261" s="6">
        <f t="shared" si="260"/>
        <v>0</v>
      </c>
      <c r="AM261" s="6">
        <f t="shared" si="260"/>
        <v>0</v>
      </c>
      <c r="AN261" s="6">
        <f t="shared" si="260"/>
        <v>0</v>
      </c>
      <c r="AO261" s="6">
        <f t="shared" si="260"/>
        <v>0</v>
      </c>
      <c r="AP261" s="6">
        <f t="shared" si="260"/>
        <v>0</v>
      </c>
      <c r="AQ261" s="6">
        <f t="shared" si="260"/>
        <v>0</v>
      </c>
      <c r="AR261" s="6">
        <f t="shared" si="260"/>
        <v>0</v>
      </c>
      <c r="AS261" s="6">
        <f t="shared" si="260"/>
        <v>0</v>
      </c>
      <c r="AT261" s="6">
        <f t="shared" si="260"/>
        <v>0</v>
      </c>
      <c r="AU261" s="6">
        <f t="shared" si="260"/>
        <v>0</v>
      </c>
      <c r="AV261" s="6">
        <f t="shared" si="260"/>
        <v>0</v>
      </c>
      <c r="AW261" s="6">
        <f t="shared" si="260"/>
        <v>0</v>
      </c>
      <c r="AX261" s="6">
        <f t="shared" si="260"/>
        <v>0</v>
      </c>
      <c r="AY261" s="6">
        <f t="shared" ref="AY261:BO261" si="261">AX261</f>
        <v>0</v>
      </c>
      <c r="AZ261" s="6">
        <f t="shared" si="261"/>
        <v>0</v>
      </c>
      <c r="BA261" s="6">
        <f t="shared" si="261"/>
        <v>0</v>
      </c>
      <c r="BB261" s="6">
        <f t="shared" si="261"/>
        <v>0</v>
      </c>
      <c r="BC261" s="6">
        <f t="shared" si="261"/>
        <v>0</v>
      </c>
      <c r="BD261" s="6">
        <f t="shared" si="261"/>
        <v>0</v>
      </c>
      <c r="BE261" s="6">
        <f t="shared" si="261"/>
        <v>0</v>
      </c>
      <c r="BF261" s="6">
        <f t="shared" si="261"/>
        <v>0</v>
      </c>
      <c r="BG261" s="6">
        <f t="shared" si="261"/>
        <v>0</v>
      </c>
      <c r="BH261" s="6">
        <f t="shared" si="261"/>
        <v>0</v>
      </c>
      <c r="BI261" s="6">
        <f t="shared" si="261"/>
        <v>0</v>
      </c>
      <c r="BJ261" s="6">
        <f t="shared" si="261"/>
        <v>0</v>
      </c>
      <c r="BK261" s="6">
        <f t="shared" si="261"/>
        <v>0</v>
      </c>
      <c r="BL261" s="6">
        <f t="shared" si="261"/>
        <v>0</v>
      </c>
      <c r="BM261" s="6">
        <f t="shared" si="261"/>
        <v>0</v>
      </c>
      <c r="BN261" s="6">
        <f t="shared" si="261"/>
        <v>0</v>
      </c>
      <c r="BO261" s="6">
        <f t="shared" si="261"/>
        <v>0</v>
      </c>
    </row>
    <row r="262" spans="18:69" x14ac:dyDescent="0.35">
      <c r="R262" s="6">
        <v>1</v>
      </c>
      <c r="S262" s="6">
        <v>2</v>
      </c>
      <c r="T262" s="6">
        <v>3</v>
      </c>
      <c r="U262" s="6">
        <v>4</v>
      </c>
      <c r="V262" s="6">
        <v>5</v>
      </c>
      <c r="W262" s="6">
        <v>6</v>
      </c>
      <c r="X262" s="6">
        <v>7</v>
      </c>
      <c r="Y262" s="6">
        <v>8</v>
      </c>
      <c r="Z262" s="6">
        <v>9</v>
      </c>
      <c r="AA262" s="6">
        <v>10</v>
      </c>
      <c r="AB262" s="6">
        <v>11</v>
      </c>
      <c r="AC262" s="6">
        <v>12</v>
      </c>
      <c r="AD262" s="6">
        <v>13</v>
      </c>
      <c r="AE262" s="6">
        <v>14</v>
      </c>
      <c r="AF262" s="6">
        <v>15</v>
      </c>
      <c r="AG262" s="6">
        <v>16</v>
      </c>
      <c r="AH262" s="6">
        <v>17</v>
      </c>
      <c r="AI262" s="6">
        <v>18</v>
      </c>
      <c r="AJ262" s="6">
        <v>19</v>
      </c>
      <c r="AK262" s="6">
        <v>20</v>
      </c>
      <c r="AL262" s="6">
        <v>21</v>
      </c>
      <c r="AM262" s="6">
        <v>22</v>
      </c>
      <c r="AN262" s="6">
        <v>23</v>
      </c>
      <c r="AO262" s="6">
        <v>24</v>
      </c>
      <c r="AP262" s="6">
        <v>25</v>
      </c>
      <c r="AQ262" s="6">
        <v>26</v>
      </c>
      <c r="AR262" s="6">
        <v>27</v>
      </c>
      <c r="AS262" s="6">
        <v>28</v>
      </c>
      <c r="AT262" s="6">
        <v>29</v>
      </c>
      <c r="AU262" s="6">
        <v>30</v>
      </c>
      <c r="AV262" s="6">
        <v>31</v>
      </c>
      <c r="AW262" s="6">
        <v>32</v>
      </c>
      <c r="AX262" s="6">
        <v>33</v>
      </c>
      <c r="AY262" s="6">
        <v>34</v>
      </c>
      <c r="AZ262" s="6">
        <v>35</v>
      </c>
      <c r="BA262" s="6">
        <v>36</v>
      </c>
      <c r="BB262" s="6">
        <v>37</v>
      </c>
      <c r="BC262" s="6">
        <v>38</v>
      </c>
      <c r="BD262" s="6">
        <v>39</v>
      </c>
      <c r="BE262" s="6">
        <v>40</v>
      </c>
      <c r="BF262" s="6">
        <v>41</v>
      </c>
      <c r="BG262" s="6">
        <v>42</v>
      </c>
      <c r="BH262" s="6">
        <v>43</v>
      </c>
      <c r="BI262" s="6">
        <v>44</v>
      </c>
      <c r="BJ262" s="6">
        <v>45</v>
      </c>
      <c r="BK262" s="6">
        <v>46</v>
      </c>
      <c r="BL262" s="6">
        <v>47</v>
      </c>
      <c r="BM262" s="6">
        <v>48</v>
      </c>
      <c r="BN262" s="6">
        <v>49</v>
      </c>
      <c r="BO262" s="6">
        <v>50</v>
      </c>
    </row>
    <row r="263" spans="18:69" x14ac:dyDescent="0.35">
      <c r="R263" s="6">
        <f t="shared" ref="R263:AW263" si="262">R261-R262</f>
        <v>-1</v>
      </c>
      <c r="S263" s="6">
        <f t="shared" si="262"/>
        <v>-2</v>
      </c>
      <c r="T263" s="6">
        <f t="shared" si="262"/>
        <v>-3</v>
      </c>
      <c r="U263" s="6">
        <f t="shared" si="262"/>
        <v>-4</v>
      </c>
      <c r="V263" s="6">
        <f t="shared" si="262"/>
        <v>-5</v>
      </c>
      <c r="W263" s="6">
        <f t="shared" si="262"/>
        <v>-6</v>
      </c>
      <c r="X263" s="6">
        <f t="shared" si="262"/>
        <v>-7</v>
      </c>
      <c r="Y263" s="6">
        <f t="shared" si="262"/>
        <v>-8</v>
      </c>
      <c r="Z263" s="6">
        <f t="shared" si="262"/>
        <v>-9</v>
      </c>
      <c r="AA263" s="6">
        <f t="shared" si="262"/>
        <v>-10</v>
      </c>
      <c r="AB263" s="6">
        <f t="shared" si="262"/>
        <v>-11</v>
      </c>
      <c r="AC263" s="6">
        <f t="shared" si="262"/>
        <v>-12</v>
      </c>
      <c r="AD263" s="6">
        <f t="shared" si="262"/>
        <v>-13</v>
      </c>
      <c r="AE263" s="6">
        <f t="shared" si="262"/>
        <v>-14</v>
      </c>
      <c r="AF263" s="6">
        <f t="shared" si="262"/>
        <v>-15</v>
      </c>
      <c r="AG263" s="6">
        <f t="shared" si="262"/>
        <v>-16</v>
      </c>
      <c r="AH263" s="6">
        <f t="shared" si="262"/>
        <v>-17</v>
      </c>
      <c r="AI263" s="6">
        <f t="shared" si="262"/>
        <v>-18</v>
      </c>
      <c r="AJ263" s="6">
        <f t="shared" si="262"/>
        <v>-19</v>
      </c>
      <c r="AK263" s="6">
        <f t="shared" si="262"/>
        <v>-20</v>
      </c>
      <c r="AL263" s="6">
        <f t="shared" si="262"/>
        <v>-21</v>
      </c>
      <c r="AM263" s="6">
        <f t="shared" si="262"/>
        <v>-22</v>
      </c>
      <c r="AN263" s="6">
        <f t="shared" si="262"/>
        <v>-23</v>
      </c>
      <c r="AO263" s="6">
        <f t="shared" si="262"/>
        <v>-24</v>
      </c>
      <c r="AP263" s="6">
        <f t="shared" si="262"/>
        <v>-25</v>
      </c>
      <c r="AQ263" s="6">
        <f t="shared" si="262"/>
        <v>-26</v>
      </c>
      <c r="AR263" s="6">
        <f t="shared" si="262"/>
        <v>-27</v>
      </c>
      <c r="AS263" s="6">
        <f t="shared" si="262"/>
        <v>-28</v>
      </c>
      <c r="AT263" s="6">
        <f t="shared" si="262"/>
        <v>-29</v>
      </c>
      <c r="AU263" s="6">
        <f t="shared" si="262"/>
        <v>-30</v>
      </c>
      <c r="AV263" s="6">
        <f t="shared" si="262"/>
        <v>-31</v>
      </c>
      <c r="AW263" s="6">
        <f t="shared" si="262"/>
        <v>-32</v>
      </c>
      <c r="AX263" s="6">
        <f t="shared" ref="AX263:BO263" si="263">AX261-AX262</f>
        <v>-33</v>
      </c>
      <c r="AY263" s="6">
        <f t="shared" si="263"/>
        <v>-34</v>
      </c>
      <c r="AZ263" s="6">
        <f t="shared" si="263"/>
        <v>-35</v>
      </c>
      <c r="BA263" s="6">
        <f t="shared" si="263"/>
        <v>-36</v>
      </c>
      <c r="BB263" s="6">
        <f t="shared" si="263"/>
        <v>-37</v>
      </c>
      <c r="BC263" s="6">
        <f t="shared" si="263"/>
        <v>-38</v>
      </c>
      <c r="BD263" s="6">
        <f t="shared" si="263"/>
        <v>-39</v>
      </c>
      <c r="BE263" s="6">
        <f t="shared" si="263"/>
        <v>-40</v>
      </c>
      <c r="BF263" s="6">
        <f t="shared" si="263"/>
        <v>-41</v>
      </c>
      <c r="BG263" s="6">
        <f t="shared" si="263"/>
        <v>-42</v>
      </c>
      <c r="BH263" s="6">
        <f t="shared" si="263"/>
        <v>-43</v>
      </c>
      <c r="BI263" s="6">
        <f t="shared" si="263"/>
        <v>-44</v>
      </c>
      <c r="BJ263" s="6">
        <f t="shared" si="263"/>
        <v>-45</v>
      </c>
      <c r="BK263" s="6">
        <f t="shared" si="263"/>
        <v>-46</v>
      </c>
      <c r="BL263" s="6">
        <f t="shared" si="263"/>
        <v>-47</v>
      </c>
      <c r="BM263" s="6">
        <f t="shared" si="263"/>
        <v>-48</v>
      </c>
      <c r="BN263" s="6">
        <f t="shared" si="263"/>
        <v>-49</v>
      </c>
      <c r="BO263" s="6">
        <f t="shared" si="263"/>
        <v>-50</v>
      </c>
      <c r="BQ263" s="6" t="s">
        <v>21</v>
      </c>
    </row>
    <row r="264" spans="18:69" x14ac:dyDescent="0.35">
      <c r="R264" s="6" t="str">
        <f>IF(R263&gt;=0,COUNT($R263)+BP260,"")</f>
        <v/>
      </c>
      <c r="S264" s="6" t="str">
        <f>IF(S263&gt;=0,COUNT($R263:S263)+$BP260,"")</f>
        <v/>
      </c>
      <c r="T264" s="6" t="str">
        <f>IF(T263&gt;=0,COUNT($R263:T263)+$BP260,"")</f>
        <v/>
      </c>
      <c r="U264" s="6" t="str">
        <f>IF(U263&gt;=0,COUNT($R263:U263)+$BP260,"")</f>
        <v/>
      </c>
      <c r="V264" s="6" t="str">
        <f>IF(V263&gt;=0,COUNT($R263:V263)+$BP260,"")</f>
        <v/>
      </c>
      <c r="W264" s="6" t="str">
        <f>IF(W263&gt;=0,COUNT($R263:W263)+$BP260,"")</f>
        <v/>
      </c>
      <c r="X264" s="6" t="str">
        <f>IF(X263&gt;=0,COUNT($R263:X263)+$BP260,"")</f>
        <v/>
      </c>
      <c r="Y264" s="6" t="str">
        <f>IF(Y263&gt;=0,COUNT($R263:Y263)+$BP260,"")</f>
        <v/>
      </c>
      <c r="Z264" s="6" t="str">
        <f>IF(Z263&gt;=0,COUNT($R263:Z263)+$BP260,"")</f>
        <v/>
      </c>
      <c r="AA264" s="6" t="str">
        <f>IF(AA263&gt;=0,COUNT($R263:AA263)+$BP260,"")</f>
        <v/>
      </c>
      <c r="AB264" s="6" t="str">
        <f>IF(AB263&gt;=0,COUNT($R263:AB263)+$BP260,"")</f>
        <v/>
      </c>
      <c r="AC264" s="6" t="str">
        <f>IF(AC263&gt;=0,COUNT($R263:AC263)+$BP260,"")</f>
        <v/>
      </c>
      <c r="AD264" s="6" t="str">
        <f>IF(AD263&gt;=0,COUNT($R263:AD263)+$BP260,"")</f>
        <v/>
      </c>
      <c r="AE264" s="6" t="str">
        <f>IF(AE263&gt;=0,COUNT($R263:AE263)+$BP260,"")</f>
        <v/>
      </c>
      <c r="AF264" s="6" t="str">
        <f>IF(AF263&gt;=0,COUNT($R263:AF263)+$BP260,"")</f>
        <v/>
      </c>
      <c r="AG264" s="6" t="str">
        <f>IF(AG263&gt;=0,COUNT($R263:AG263)+$BP260,"")</f>
        <v/>
      </c>
      <c r="AH264" s="6" t="str">
        <f>IF(AH263&gt;=0,COUNT($R263:AH263)+$BP260,"")</f>
        <v/>
      </c>
      <c r="AI264" s="6" t="str">
        <f>IF(AI263&gt;=0,COUNT($R263:AI263)+$BP260,"")</f>
        <v/>
      </c>
      <c r="AJ264" s="6" t="str">
        <f>IF(AJ263&gt;=0,COUNT($R263:AJ263)+$BP260,"")</f>
        <v/>
      </c>
      <c r="AK264" s="6" t="str">
        <f>IF(AK263&gt;=0,COUNT($R263:AK263)+$BP260,"")</f>
        <v/>
      </c>
      <c r="AL264" s="6" t="str">
        <f>IF(AL263&gt;=0,COUNT($R263:AL263)+$BP260,"")</f>
        <v/>
      </c>
      <c r="AM264" s="6" t="str">
        <f>IF(AM263&gt;=0,COUNT($R263:AM263)+$BP260,"")</f>
        <v/>
      </c>
      <c r="AN264" s="6" t="str">
        <f>IF(AN263&gt;=0,COUNT($R263:AN263)+$BP260,"")</f>
        <v/>
      </c>
      <c r="AO264" s="6" t="str">
        <f>IF(AO263&gt;=0,COUNT($R263:AO263)+$BP260,"")</f>
        <v/>
      </c>
      <c r="AP264" s="6" t="str">
        <f>IF(AP263&gt;=0,COUNT($R263:AP263)+$BP260,"")</f>
        <v/>
      </c>
      <c r="AQ264" s="6" t="str">
        <f>IF(AQ263&gt;=0,COUNT($R263:AQ263)+$BP260,"")</f>
        <v/>
      </c>
      <c r="AR264" s="6" t="str">
        <f>IF(AR263&gt;=0,COUNT($R263:AR263)+$BP260,"")</f>
        <v/>
      </c>
      <c r="AS264" s="6" t="str">
        <f>IF(AS263&gt;=0,COUNT($R263:AS263)+$BP260,"")</f>
        <v/>
      </c>
      <c r="AT264" s="6" t="str">
        <f>IF(AT263&gt;=0,COUNT($R263:AT263)+$BP260,"")</f>
        <v/>
      </c>
      <c r="AU264" s="6" t="str">
        <f>IF(AU263&gt;=0,COUNT($R263:AU263)+$BP260,"")</f>
        <v/>
      </c>
      <c r="AV264" s="6" t="str">
        <f>IF(AV263&gt;=0,COUNT($R263:AV263)+$BP260,"")</f>
        <v/>
      </c>
      <c r="AW264" s="6" t="str">
        <f>IF(AW263&gt;=0,COUNT($R263:AW263)+$BP260,"")</f>
        <v/>
      </c>
      <c r="AX264" s="6" t="str">
        <f>IF(AX263&gt;=0,COUNT($R263:AX263)+$BP260,"")</f>
        <v/>
      </c>
      <c r="AY264" s="6" t="str">
        <f>IF(AY263&gt;=0,COUNT($R263:AY263)+$BP260,"")</f>
        <v/>
      </c>
      <c r="AZ264" s="6" t="str">
        <f>IF(AZ263&gt;=0,COUNT($R263:AZ263)+$BP260,"")</f>
        <v/>
      </c>
      <c r="BA264" s="6" t="str">
        <f>IF(BA263&gt;=0,COUNT($R263:BA263)+$BP260,"")</f>
        <v/>
      </c>
      <c r="BB264" s="6" t="str">
        <f>IF(BB263&gt;=0,COUNT($R263:BB263)+$BP260,"")</f>
        <v/>
      </c>
      <c r="BC264" s="6" t="str">
        <f>IF(BC263&gt;=0,COUNT($R263:BC263)+$BP260,"")</f>
        <v/>
      </c>
      <c r="BD264" s="6" t="str">
        <f>IF(BD263&gt;=0,COUNT($R263:BD263)+$BP260,"")</f>
        <v/>
      </c>
      <c r="BE264" s="6" t="str">
        <f>IF(BE263&gt;=0,COUNT($R263:BE263)+$BP260,"")</f>
        <v/>
      </c>
      <c r="BF264" s="6" t="str">
        <f>IF(BF263&gt;=0,COUNT($R263:BF263)+$BP260,"")</f>
        <v/>
      </c>
      <c r="BG264" s="6" t="str">
        <f>IF(BG263&gt;=0,COUNT($R263:BG263)+$BP260,"")</f>
        <v/>
      </c>
      <c r="BH264" s="6" t="str">
        <f>IF(BH263&gt;=0,COUNT($R263:BH263)+$BP260,"")</f>
        <v/>
      </c>
      <c r="BI264" s="6" t="str">
        <f>IF(BI263&gt;=0,COUNT($R263:BI263)+$BP260,"")</f>
        <v/>
      </c>
      <c r="BJ264" s="6" t="str">
        <f>IF(BJ263&gt;=0,COUNT($R263:BJ263)+$BP260,"")</f>
        <v/>
      </c>
      <c r="BK264" s="6" t="str">
        <f>IF(BK263&gt;=0,COUNT($R263:BK263)+$BP260,"")</f>
        <v/>
      </c>
      <c r="BL264" s="6" t="str">
        <f>IF(BL263&gt;=0,COUNT($R263:BL263)+$BP260,"")</f>
        <v/>
      </c>
      <c r="BM264" s="6" t="str">
        <f>IF(BM263&gt;=0,COUNT($R263:BM263)+$BP260,"")</f>
        <v/>
      </c>
      <c r="BN264" s="6" t="str">
        <f>IF(BN263&gt;=0,COUNT($R263:BN263)+$BP260,"")</f>
        <v/>
      </c>
      <c r="BO264" s="6" t="str">
        <f>IF(BO263&gt;=0,COUNT($R263:BO263)+$BP260,"")</f>
        <v/>
      </c>
      <c r="BP264" s="6">
        <f>COUNT(R264:BO264)+BP260</f>
        <v>100</v>
      </c>
      <c r="BQ264" s="276" t="str">
        <f>R264&amp;BQ263&amp;S264&amp;BQ263&amp;T264&amp;BQ263&amp;U264&amp;BQ263&amp;V264&amp;BQ263&amp;W264&amp;BQ263&amp;X264&amp;BQ263&amp;Y264&amp;BQ263&amp;Z264&amp;BQ263&amp;AA264&amp;BQ263&amp;AB264&amp;BQ263&amp;AC264&amp;BQ263&amp;AD264&amp;BQ263&amp;AE264&amp;BQ263&amp;AF264&amp;BQ263&amp;AG264&amp;BQ263&amp;AH264&amp;BQ263&amp;AI264&amp;BQ263&amp;AJ264&amp;BQ263&amp;AK264&amp;BQ263&amp;AL264&amp;BQ263&amp;AM264&amp;BQ263&amp;AN264&amp;BQ263&amp;AO264&amp;BQ263&amp;AP264&amp;BQ263&amp;AQ264&amp;BQ263&amp;AR264&amp;BQ263&amp;AS264&amp;BQ263&amp;AT264&amp;BQ263&amp;AU264&amp;BQ263&amp;AV264&amp;BQ263&amp;AW264&amp;BQ263&amp;AX264&amp;BQ263&amp;AY264&amp;BQ263&amp;AZ264&amp;BQ263&amp;BA264&amp;BQ263&amp;BB264&amp;BQ263&amp;BC264&amp;BQ263&amp;BD264&amp;BQ263&amp;BE264&amp;BQ263&amp;BF264&amp;BQ263&amp;BG264&amp;BQ263&amp;BH264&amp;BQ263&amp;BI264&amp;BQ263&amp;BJ264&amp;BQ263&amp;BK264&amp;BQ263&amp;BL264&amp;BQ263&amp;BM264&amp;BQ263&amp;BN264&amp;BQ263&amp;BO264</f>
        <v xml:space="preserve">                                                                                                  </v>
      </c>
    </row>
    <row r="265" spans="18:69" x14ac:dyDescent="0.35">
      <c r="R265" s="275">
        <f>IF('Print-TOS'!AU16="W",'Encode Data'!F43,IF('Print-TOS'!AU16="X",'Encode Data'!H49,'Encode Data'!G49))</f>
        <v>0</v>
      </c>
      <c r="S265" s="6">
        <f t="shared" ref="S265:AX265" si="264">R265</f>
        <v>0</v>
      </c>
      <c r="T265" s="6">
        <f t="shared" si="264"/>
        <v>0</v>
      </c>
      <c r="U265" s="6">
        <f t="shared" si="264"/>
        <v>0</v>
      </c>
      <c r="V265" s="6">
        <f t="shared" si="264"/>
        <v>0</v>
      </c>
      <c r="W265" s="6">
        <f t="shared" si="264"/>
        <v>0</v>
      </c>
      <c r="X265" s="6">
        <f t="shared" si="264"/>
        <v>0</v>
      </c>
      <c r="Y265" s="6">
        <f t="shared" si="264"/>
        <v>0</v>
      </c>
      <c r="Z265" s="6">
        <f t="shared" si="264"/>
        <v>0</v>
      </c>
      <c r="AA265" s="6">
        <f t="shared" si="264"/>
        <v>0</v>
      </c>
      <c r="AB265" s="6">
        <f t="shared" si="264"/>
        <v>0</v>
      </c>
      <c r="AC265" s="6">
        <f t="shared" si="264"/>
        <v>0</v>
      </c>
      <c r="AD265" s="6">
        <f t="shared" si="264"/>
        <v>0</v>
      </c>
      <c r="AE265" s="6">
        <f t="shared" si="264"/>
        <v>0</v>
      </c>
      <c r="AF265" s="6">
        <f t="shared" si="264"/>
        <v>0</v>
      </c>
      <c r="AG265" s="6">
        <f t="shared" si="264"/>
        <v>0</v>
      </c>
      <c r="AH265" s="6">
        <f t="shared" si="264"/>
        <v>0</v>
      </c>
      <c r="AI265" s="6">
        <f t="shared" si="264"/>
        <v>0</v>
      </c>
      <c r="AJ265" s="6">
        <f t="shared" si="264"/>
        <v>0</v>
      </c>
      <c r="AK265" s="6">
        <f t="shared" si="264"/>
        <v>0</v>
      </c>
      <c r="AL265" s="6">
        <f t="shared" si="264"/>
        <v>0</v>
      </c>
      <c r="AM265" s="6">
        <f t="shared" si="264"/>
        <v>0</v>
      </c>
      <c r="AN265" s="6">
        <f t="shared" si="264"/>
        <v>0</v>
      </c>
      <c r="AO265" s="6">
        <f t="shared" si="264"/>
        <v>0</v>
      </c>
      <c r="AP265" s="6">
        <f t="shared" si="264"/>
        <v>0</v>
      </c>
      <c r="AQ265" s="6">
        <f t="shared" si="264"/>
        <v>0</v>
      </c>
      <c r="AR265" s="6">
        <f t="shared" si="264"/>
        <v>0</v>
      </c>
      <c r="AS265" s="6">
        <f t="shared" si="264"/>
        <v>0</v>
      </c>
      <c r="AT265" s="6">
        <f t="shared" si="264"/>
        <v>0</v>
      </c>
      <c r="AU265" s="6">
        <f t="shared" si="264"/>
        <v>0</v>
      </c>
      <c r="AV265" s="6">
        <f t="shared" si="264"/>
        <v>0</v>
      </c>
      <c r="AW265" s="6">
        <f t="shared" si="264"/>
        <v>0</v>
      </c>
      <c r="AX265" s="6">
        <f t="shared" si="264"/>
        <v>0</v>
      </c>
      <c r="AY265" s="6">
        <f t="shared" ref="AY265:BO265" si="265">AX265</f>
        <v>0</v>
      </c>
      <c r="AZ265" s="6">
        <f t="shared" si="265"/>
        <v>0</v>
      </c>
      <c r="BA265" s="6">
        <f t="shared" si="265"/>
        <v>0</v>
      </c>
      <c r="BB265" s="6">
        <f t="shared" si="265"/>
        <v>0</v>
      </c>
      <c r="BC265" s="6">
        <f t="shared" si="265"/>
        <v>0</v>
      </c>
      <c r="BD265" s="6">
        <f t="shared" si="265"/>
        <v>0</v>
      </c>
      <c r="BE265" s="6">
        <f t="shared" si="265"/>
        <v>0</v>
      </c>
      <c r="BF265" s="6">
        <f t="shared" si="265"/>
        <v>0</v>
      </c>
      <c r="BG265" s="6">
        <f t="shared" si="265"/>
        <v>0</v>
      </c>
      <c r="BH265" s="6">
        <f t="shared" si="265"/>
        <v>0</v>
      </c>
      <c r="BI265" s="6">
        <f t="shared" si="265"/>
        <v>0</v>
      </c>
      <c r="BJ265" s="6">
        <f t="shared" si="265"/>
        <v>0</v>
      </c>
      <c r="BK265" s="6">
        <f t="shared" si="265"/>
        <v>0</v>
      </c>
      <c r="BL265" s="6">
        <f t="shared" si="265"/>
        <v>0</v>
      </c>
      <c r="BM265" s="6">
        <f t="shared" si="265"/>
        <v>0</v>
      </c>
      <c r="BN265" s="6">
        <f t="shared" si="265"/>
        <v>0</v>
      </c>
      <c r="BO265" s="6">
        <f t="shared" si="265"/>
        <v>0</v>
      </c>
    </row>
    <row r="266" spans="18:69" x14ac:dyDescent="0.35">
      <c r="R266" s="6">
        <v>1</v>
      </c>
      <c r="S266" s="6">
        <v>2</v>
      </c>
      <c r="T266" s="6">
        <v>3</v>
      </c>
      <c r="U266" s="6">
        <v>4</v>
      </c>
      <c r="V266" s="6">
        <v>5</v>
      </c>
      <c r="W266" s="6">
        <v>6</v>
      </c>
      <c r="X266" s="6">
        <v>7</v>
      </c>
      <c r="Y266" s="6">
        <v>8</v>
      </c>
      <c r="Z266" s="6">
        <v>9</v>
      </c>
      <c r="AA266" s="6">
        <v>10</v>
      </c>
      <c r="AB266" s="6">
        <v>11</v>
      </c>
      <c r="AC266" s="6">
        <v>12</v>
      </c>
      <c r="AD266" s="6">
        <v>13</v>
      </c>
      <c r="AE266" s="6">
        <v>14</v>
      </c>
      <c r="AF266" s="6">
        <v>15</v>
      </c>
      <c r="AG266" s="6">
        <v>16</v>
      </c>
      <c r="AH266" s="6">
        <v>17</v>
      </c>
      <c r="AI266" s="6">
        <v>18</v>
      </c>
      <c r="AJ266" s="6">
        <v>19</v>
      </c>
      <c r="AK266" s="6">
        <v>20</v>
      </c>
      <c r="AL266" s="6">
        <v>21</v>
      </c>
      <c r="AM266" s="6">
        <v>22</v>
      </c>
      <c r="AN266" s="6">
        <v>23</v>
      </c>
      <c r="AO266" s="6">
        <v>24</v>
      </c>
      <c r="AP266" s="6">
        <v>25</v>
      </c>
      <c r="AQ266" s="6">
        <v>26</v>
      </c>
      <c r="AR266" s="6">
        <v>27</v>
      </c>
      <c r="AS266" s="6">
        <v>28</v>
      </c>
      <c r="AT266" s="6">
        <v>29</v>
      </c>
      <c r="AU266" s="6">
        <v>30</v>
      </c>
      <c r="AV266" s="6">
        <v>31</v>
      </c>
      <c r="AW266" s="6">
        <v>32</v>
      </c>
      <c r="AX266" s="6">
        <v>33</v>
      </c>
      <c r="AY266" s="6">
        <v>34</v>
      </c>
      <c r="AZ266" s="6">
        <v>35</v>
      </c>
      <c r="BA266" s="6">
        <v>36</v>
      </c>
      <c r="BB266" s="6">
        <v>37</v>
      </c>
      <c r="BC266" s="6">
        <v>38</v>
      </c>
      <c r="BD266" s="6">
        <v>39</v>
      </c>
      <c r="BE266" s="6">
        <v>40</v>
      </c>
      <c r="BF266" s="6">
        <v>41</v>
      </c>
      <c r="BG266" s="6">
        <v>42</v>
      </c>
      <c r="BH266" s="6">
        <v>43</v>
      </c>
      <c r="BI266" s="6">
        <v>44</v>
      </c>
      <c r="BJ266" s="6">
        <v>45</v>
      </c>
      <c r="BK266" s="6">
        <v>46</v>
      </c>
      <c r="BL266" s="6">
        <v>47</v>
      </c>
      <c r="BM266" s="6">
        <v>48</v>
      </c>
      <c r="BN266" s="6">
        <v>49</v>
      </c>
      <c r="BO266" s="6">
        <v>50</v>
      </c>
    </row>
    <row r="267" spans="18:69" x14ac:dyDescent="0.35">
      <c r="R267" s="6">
        <f t="shared" ref="R267:AW267" si="266">R265-R266</f>
        <v>-1</v>
      </c>
      <c r="S267" s="6">
        <f t="shared" si="266"/>
        <v>-2</v>
      </c>
      <c r="T267" s="6">
        <f t="shared" si="266"/>
        <v>-3</v>
      </c>
      <c r="U267" s="6">
        <f t="shared" si="266"/>
        <v>-4</v>
      </c>
      <c r="V267" s="6">
        <f t="shared" si="266"/>
        <v>-5</v>
      </c>
      <c r="W267" s="6">
        <f t="shared" si="266"/>
        <v>-6</v>
      </c>
      <c r="X267" s="6">
        <f t="shared" si="266"/>
        <v>-7</v>
      </c>
      <c r="Y267" s="6">
        <f t="shared" si="266"/>
        <v>-8</v>
      </c>
      <c r="Z267" s="6">
        <f t="shared" si="266"/>
        <v>-9</v>
      </c>
      <c r="AA267" s="6">
        <f t="shared" si="266"/>
        <v>-10</v>
      </c>
      <c r="AB267" s="6">
        <f t="shared" si="266"/>
        <v>-11</v>
      </c>
      <c r="AC267" s="6">
        <f t="shared" si="266"/>
        <v>-12</v>
      </c>
      <c r="AD267" s="6">
        <f t="shared" si="266"/>
        <v>-13</v>
      </c>
      <c r="AE267" s="6">
        <f t="shared" si="266"/>
        <v>-14</v>
      </c>
      <c r="AF267" s="6">
        <f t="shared" si="266"/>
        <v>-15</v>
      </c>
      <c r="AG267" s="6">
        <f t="shared" si="266"/>
        <v>-16</v>
      </c>
      <c r="AH267" s="6">
        <f t="shared" si="266"/>
        <v>-17</v>
      </c>
      <c r="AI267" s="6">
        <f t="shared" si="266"/>
        <v>-18</v>
      </c>
      <c r="AJ267" s="6">
        <f t="shared" si="266"/>
        <v>-19</v>
      </c>
      <c r="AK267" s="6">
        <f t="shared" si="266"/>
        <v>-20</v>
      </c>
      <c r="AL267" s="6">
        <f t="shared" si="266"/>
        <v>-21</v>
      </c>
      <c r="AM267" s="6">
        <f t="shared" si="266"/>
        <v>-22</v>
      </c>
      <c r="AN267" s="6">
        <f t="shared" si="266"/>
        <v>-23</v>
      </c>
      <c r="AO267" s="6">
        <f t="shared" si="266"/>
        <v>-24</v>
      </c>
      <c r="AP267" s="6">
        <f t="shared" si="266"/>
        <v>-25</v>
      </c>
      <c r="AQ267" s="6">
        <f t="shared" si="266"/>
        <v>-26</v>
      </c>
      <c r="AR267" s="6">
        <f t="shared" si="266"/>
        <v>-27</v>
      </c>
      <c r="AS267" s="6">
        <f t="shared" si="266"/>
        <v>-28</v>
      </c>
      <c r="AT267" s="6">
        <f t="shared" si="266"/>
        <v>-29</v>
      </c>
      <c r="AU267" s="6">
        <f t="shared" si="266"/>
        <v>-30</v>
      </c>
      <c r="AV267" s="6">
        <f t="shared" si="266"/>
        <v>-31</v>
      </c>
      <c r="AW267" s="6">
        <f t="shared" si="266"/>
        <v>-32</v>
      </c>
      <c r="AX267" s="6">
        <f t="shared" ref="AX267:BO267" si="267">AX265-AX266</f>
        <v>-33</v>
      </c>
      <c r="AY267" s="6">
        <f t="shared" si="267"/>
        <v>-34</v>
      </c>
      <c r="AZ267" s="6">
        <f t="shared" si="267"/>
        <v>-35</v>
      </c>
      <c r="BA267" s="6">
        <f t="shared" si="267"/>
        <v>-36</v>
      </c>
      <c r="BB267" s="6">
        <f t="shared" si="267"/>
        <v>-37</v>
      </c>
      <c r="BC267" s="6">
        <f t="shared" si="267"/>
        <v>-38</v>
      </c>
      <c r="BD267" s="6">
        <f t="shared" si="267"/>
        <v>-39</v>
      </c>
      <c r="BE267" s="6">
        <f t="shared" si="267"/>
        <v>-40</v>
      </c>
      <c r="BF267" s="6">
        <f t="shared" si="267"/>
        <v>-41</v>
      </c>
      <c r="BG267" s="6">
        <f t="shared" si="267"/>
        <v>-42</v>
      </c>
      <c r="BH267" s="6">
        <f t="shared" si="267"/>
        <v>-43</v>
      </c>
      <c r="BI267" s="6">
        <f t="shared" si="267"/>
        <v>-44</v>
      </c>
      <c r="BJ267" s="6">
        <f t="shared" si="267"/>
        <v>-45</v>
      </c>
      <c r="BK267" s="6">
        <f t="shared" si="267"/>
        <v>-46</v>
      </c>
      <c r="BL267" s="6">
        <f t="shared" si="267"/>
        <v>-47</v>
      </c>
      <c r="BM267" s="6">
        <f t="shared" si="267"/>
        <v>-48</v>
      </c>
      <c r="BN267" s="6">
        <f t="shared" si="267"/>
        <v>-49</v>
      </c>
      <c r="BO267" s="6">
        <f t="shared" si="267"/>
        <v>-50</v>
      </c>
      <c r="BQ267" s="6" t="s">
        <v>21</v>
      </c>
    </row>
    <row r="268" spans="18:69" x14ac:dyDescent="0.35">
      <c r="R268" s="6" t="str">
        <f>IF(R267&gt;=0,COUNT($R267)+BP264,"")</f>
        <v/>
      </c>
      <c r="S268" s="6" t="str">
        <f>IF(S267&gt;=0,COUNT($R267:S267)+$BP264,"")</f>
        <v/>
      </c>
      <c r="T268" s="6" t="str">
        <f>IF(T267&gt;=0,COUNT($R267:T267)+$BP264,"")</f>
        <v/>
      </c>
      <c r="U268" s="6" t="str">
        <f>IF(U267&gt;=0,COUNT($R267:U267)+$BP264,"")</f>
        <v/>
      </c>
      <c r="V268" s="6" t="str">
        <f>IF(V267&gt;=0,COUNT($R267:V267)+$BP264,"")</f>
        <v/>
      </c>
      <c r="W268" s="6" t="str">
        <f>IF(W267&gt;=0,COUNT($R267:W267)+$BP264,"")</f>
        <v/>
      </c>
      <c r="X268" s="6" t="str">
        <f>IF(X267&gt;=0,COUNT($R267:X267)+$BP264,"")</f>
        <v/>
      </c>
      <c r="Y268" s="6" t="str">
        <f>IF(Y267&gt;=0,COUNT($R267:Y267)+$BP264,"")</f>
        <v/>
      </c>
      <c r="Z268" s="6" t="str">
        <f>IF(Z267&gt;=0,COUNT($R267:Z267)+$BP264,"")</f>
        <v/>
      </c>
      <c r="AA268" s="6" t="str">
        <f>IF(AA267&gt;=0,COUNT($R267:AA267)+$BP264,"")</f>
        <v/>
      </c>
      <c r="AB268" s="6" t="str">
        <f>IF(AB267&gt;=0,COUNT($R267:AB267)+$BP264,"")</f>
        <v/>
      </c>
      <c r="AC268" s="6" t="str">
        <f>IF(AC267&gt;=0,COUNT($R267:AC267)+$BP264,"")</f>
        <v/>
      </c>
      <c r="AD268" s="6" t="str">
        <f>IF(AD267&gt;=0,COUNT($R267:AD267)+$BP264,"")</f>
        <v/>
      </c>
      <c r="AE268" s="6" t="str">
        <f>IF(AE267&gt;=0,COUNT($R267:AE267)+$BP264,"")</f>
        <v/>
      </c>
      <c r="AF268" s="6" t="str">
        <f>IF(AF267&gt;=0,COUNT($R267:AF267)+$BP264,"")</f>
        <v/>
      </c>
      <c r="AG268" s="6" t="str">
        <f>IF(AG267&gt;=0,COUNT($R267:AG267)+$BP264,"")</f>
        <v/>
      </c>
      <c r="AH268" s="6" t="str">
        <f>IF(AH267&gt;=0,COUNT($R267:AH267)+$BP264,"")</f>
        <v/>
      </c>
      <c r="AI268" s="6" t="str">
        <f>IF(AI267&gt;=0,COUNT($R267:AI267)+$BP264,"")</f>
        <v/>
      </c>
      <c r="AJ268" s="6" t="str">
        <f>IF(AJ267&gt;=0,COUNT($R267:AJ267)+$BP264,"")</f>
        <v/>
      </c>
      <c r="AK268" s="6" t="str">
        <f>IF(AK267&gt;=0,COUNT($R267:AK267)+$BP264,"")</f>
        <v/>
      </c>
      <c r="AL268" s="6" t="str">
        <f>IF(AL267&gt;=0,COUNT($R267:AL267)+$BP264,"")</f>
        <v/>
      </c>
      <c r="AM268" s="6" t="str">
        <f>IF(AM267&gt;=0,COUNT($R267:AM267)+$BP264,"")</f>
        <v/>
      </c>
      <c r="AN268" s="6" t="str">
        <f>IF(AN267&gt;=0,COUNT($R267:AN267)+$BP264,"")</f>
        <v/>
      </c>
      <c r="AO268" s="6" t="str">
        <f>IF(AO267&gt;=0,COUNT($R267:AO267)+$BP264,"")</f>
        <v/>
      </c>
      <c r="AP268" s="6" t="str">
        <f>IF(AP267&gt;=0,COUNT($R267:AP267)+$BP264,"")</f>
        <v/>
      </c>
      <c r="AQ268" s="6" t="str">
        <f>IF(AQ267&gt;=0,COUNT($R267:AQ267)+$BP264,"")</f>
        <v/>
      </c>
      <c r="AR268" s="6" t="str">
        <f>IF(AR267&gt;=0,COUNT($R267:AR267)+$BP264,"")</f>
        <v/>
      </c>
      <c r="AS268" s="6" t="str">
        <f>IF(AS267&gt;=0,COUNT($R267:AS267)+$BP264,"")</f>
        <v/>
      </c>
      <c r="AT268" s="6" t="str">
        <f>IF(AT267&gt;=0,COUNT($R267:AT267)+$BP264,"")</f>
        <v/>
      </c>
      <c r="AU268" s="6" t="str">
        <f>IF(AU267&gt;=0,COUNT($R267:AU267)+$BP264,"")</f>
        <v/>
      </c>
      <c r="AV268" s="6" t="str">
        <f>IF(AV267&gt;=0,COUNT($R267:AV267)+$BP264,"")</f>
        <v/>
      </c>
      <c r="AW268" s="6" t="str">
        <f>IF(AW267&gt;=0,COUNT($R267:AW267)+$BP264,"")</f>
        <v/>
      </c>
      <c r="AX268" s="6" t="str">
        <f>IF(AX267&gt;=0,COUNT($R267:AX267)+$BP264,"")</f>
        <v/>
      </c>
      <c r="AY268" s="6" t="str">
        <f>IF(AY267&gt;=0,COUNT($R267:AY267)+$BP264,"")</f>
        <v/>
      </c>
      <c r="AZ268" s="6" t="str">
        <f>IF(AZ267&gt;=0,COUNT($R267:AZ267)+$BP264,"")</f>
        <v/>
      </c>
      <c r="BA268" s="6" t="str">
        <f>IF(BA267&gt;=0,COUNT($R267:BA267)+$BP264,"")</f>
        <v/>
      </c>
      <c r="BB268" s="6" t="str">
        <f>IF(BB267&gt;=0,COUNT($R267:BB267)+$BP264,"")</f>
        <v/>
      </c>
      <c r="BC268" s="6" t="str">
        <f>IF(BC267&gt;=0,COUNT($R267:BC267)+$BP264,"")</f>
        <v/>
      </c>
      <c r="BD268" s="6" t="str">
        <f>IF(BD267&gt;=0,COUNT($R267:BD267)+$BP264,"")</f>
        <v/>
      </c>
      <c r="BE268" s="6" t="str">
        <f>IF(BE267&gt;=0,COUNT($R267:BE267)+$BP264,"")</f>
        <v/>
      </c>
      <c r="BF268" s="6" t="str">
        <f>IF(BF267&gt;=0,COUNT($R267:BF267)+$BP264,"")</f>
        <v/>
      </c>
      <c r="BG268" s="6" t="str">
        <f>IF(BG267&gt;=0,COUNT($R267:BG267)+$BP264,"")</f>
        <v/>
      </c>
      <c r="BH268" s="6" t="str">
        <f>IF(BH267&gt;=0,COUNT($R267:BH267)+$BP264,"")</f>
        <v/>
      </c>
      <c r="BI268" s="6" t="str">
        <f>IF(BI267&gt;=0,COUNT($R267:BI267)+$BP264,"")</f>
        <v/>
      </c>
      <c r="BJ268" s="6" t="str">
        <f>IF(BJ267&gt;=0,COUNT($R267:BJ267)+$BP264,"")</f>
        <v/>
      </c>
      <c r="BK268" s="6" t="str">
        <f>IF(BK267&gt;=0,COUNT($R267:BK267)+$BP264,"")</f>
        <v/>
      </c>
      <c r="BL268" s="6" t="str">
        <f>IF(BL267&gt;=0,COUNT($R267:BL267)+$BP264,"")</f>
        <v/>
      </c>
      <c r="BM268" s="6" t="str">
        <f>IF(BM267&gt;=0,COUNT($R267:BM267)+$BP264,"")</f>
        <v/>
      </c>
      <c r="BN268" s="6" t="str">
        <f>IF(BN267&gt;=0,COUNT($R267:BN267)+$BP264,"")</f>
        <v/>
      </c>
      <c r="BO268" s="6" t="str">
        <f>IF(BO267&gt;=0,COUNT($R267:BO267)+$BP264,"")</f>
        <v/>
      </c>
      <c r="BP268" s="6">
        <f>COUNT(R268:BO268)+BP264</f>
        <v>100</v>
      </c>
      <c r="BQ268" s="276" t="str">
        <f>R268&amp;BQ267&amp;S268&amp;BQ267&amp;T268&amp;BQ267&amp;U268&amp;BQ267&amp;V268&amp;BQ267&amp;W268&amp;BQ267&amp;X268&amp;BQ267&amp;Y268&amp;BQ267&amp;Z268&amp;BQ267&amp;AA268&amp;BQ267&amp;AB268&amp;BQ267&amp;AC268&amp;BQ267&amp;AD268&amp;BQ267&amp;AE268&amp;BQ267&amp;AF268&amp;BQ267&amp;AG268&amp;BQ267&amp;AH268&amp;BQ267&amp;AI268&amp;BQ267&amp;AJ268&amp;BQ267&amp;AK268&amp;BQ267&amp;AL268&amp;BQ267&amp;AM268&amp;BQ267&amp;AN268&amp;BQ267&amp;AO268&amp;BQ267&amp;AP268&amp;BQ267&amp;AQ268&amp;BQ267&amp;AR268&amp;BQ267&amp;AS268&amp;BQ267&amp;AT268&amp;BQ267&amp;AU268&amp;BQ267&amp;AV268&amp;BQ267&amp;AW268&amp;BQ267&amp;AX268&amp;BQ267&amp;AY268&amp;BQ267&amp;AZ268&amp;BQ267&amp;BA268&amp;BQ267&amp;BB268&amp;BQ267&amp;BC268&amp;BQ267&amp;BD268&amp;BQ267&amp;BE268&amp;BQ267&amp;BF268&amp;BQ267&amp;BG268&amp;BQ267&amp;BH268&amp;BQ267&amp;BI268&amp;BQ267&amp;BJ268&amp;BQ267&amp;BK268&amp;BQ267&amp;BL268&amp;BQ267&amp;BM268&amp;BQ267&amp;BN268&amp;BQ267&amp;BO268</f>
        <v xml:space="preserve">                                                                                                  </v>
      </c>
    </row>
    <row r="269" spans="18:69" x14ac:dyDescent="0.35">
      <c r="R269" s="275">
        <f>IF('Print-TOS'!AU16="W",'Encode Data'!G43,IF('Print-TOS'!AU16="X",'Encode Data'!I49,'Encode Data'!H49))</f>
        <v>0</v>
      </c>
      <c r="S269" s="6">
        <f t="shared" ref="S269:AX269" si="268">R269</f>
        <v>0</v>
      </c>
      <c r="T269" s="6">
        <f t="shared" si="268"/>
        <v>0</v>
      </c>
      <c r="U269" s="6">
        <f t="shared" si="268"/>
        <v>0</v>
      </c>
      <c r="V269" s="6">
        <f t="shared" si="268"/>
        <v>0</v>
      </c>
      <c r="W269" s="6">
        <f t="shared" si="268"/>
        <v>0</v>
      </c>
      <c r="X269" s="6">
        <f t="shared" si="268"/>
        <v>0</v>
      </c>
      <c r="Y269" s="6">
        <f t="shared" si="268"/>
        <v>0</v>
      </c>
      <c r="Z269" s="6">
        <f t="shared" si="268"/>
        <v>0</v>
      </c>
      <c r="AA269" s="6">
        <f t="shared" si="268"/>
        <v>0</v>
      </c>
      <c r="AB269" s="6">
        <f t="shared" si="268"/>
        <v>0</v>
      </c>
      <c r="AC269" s="6">
        <f t="shared" si="268"/>
        <v>0</v>
      </c>
      <c r="AD269" s="6">
        <f t="shared" si="268"/>
        <v>0</v>
      </c>
      <c r="AE269" s="6">
        <f t="shared" si="268"/>
        <v>0</v>
      </c>
      <c r="AF269" s="6">
        <f t="shared" si="268"/>
        <v>0</v>
      </c>
      <c r="AG269" s="6">
        <f t="shared" si="268"/>
        <v>0</v>
      </c>
      <c r="AH269" s="6">
        <f t="shared" si="268"/>
        <v>0</v>
      </c>
      <c r="AI269" s="6">
        <f t="shared" si="268"/>
        <v>0</v>
      </c>
      <c r="AJ269" s="6">
        <f t="shared" si="268"/>
        <v>0</v>
      </c>
      <c r="AK269" s="6">
        <f t="shared" si="268"/>
        <v>0</v>
      </c>
      <c r="AL269" s="6">
        <f t="shared" si="268"/>
        <v>0</v>
      </c>
      <c r="AM269" s="6">
        <f t="shared" si="268"/>
        <v>0</v>
      </c>
      <c r="AN269" s="6">
        <f t="shared" si="268"/>
        <v>0</v>
      </c>
      <c r="AO269" s="6">
        <f t="shared" si="268"/>
        <v>0</v>
      </c>
      <c r="AP269" s="6">
        <f t="shared" si="268"/>
        <v>0</v>
      </c>
      <c r="AQ269" s="6">
        <f t="shared" si="268"/>
        <v>0</v>
      </c>
      <c r="AR269" s="6">
        <f t="shared" si="268"/>
        <v>0</v>
      </c>
      <c r="AS269" s="6">
        <f t="shared" si="268"/>
        <v>0</v>
      </c>
      <c r="AT269" s="6">
        <f t="shared" si="268"/>
        <v>0</v>
      </c>
      <c r="AU269" s="6">
        <f t="shared" si="268"/>
        <v>0</v>
      </c>
      <c r="AV269" s="6">
        <f t="shared" si="268"/>
        <v>0</v>
      </c>
      <c r="AW269" s="6">
        <f t="shared" si="268"/>
        <v>0</v>
      </c>
      <c r="AX269" s="6">
        <f t="shared" si="268"/>
        <v>0</v>
      </c>
      <c r="AY269" s="6">
        <f t="shared" ref="AY269:BO269" si="269">AX269</f>
        <v>0</v>
      </c>
      <c r="AZ269" s="6">
        <f t="shared" si="269"/>
        <v>0</v>
      </c>
      <c r="BA269" s="6">
        <f t="shared" si="269"/>
        <v>0</v>
      </c>
      <c r="BB269" s="6">
        <f t="shared" si="269"/>
        <v>0</v>
      </c>
      <c r="BC269" s="6">
        <f t="shared" si="269"/>
        <v>0</v>
      </c>
      <c r="BD269" s="6">
        <f t="shared" si="269"/>
        <v>0</v>
      </c>
      <c r="BE269" s="6">
        <f t="shared" si="269"/>
        <v>0</v>
      </c>
      <c r="BF269" s="6">
        <f t="shared" si="269"/>
        <v>0</v>
      </c>
      <c r="BG269" s="6">
        <f t="shared" si="269"/>
        <v>0</v>
      </c>
      <c r="BH269" s="6">
        <f t="shared" si="269"/>
        <v>0</v>
      </c>
      <c r="BI269" s="6">
        <f t="shared" si="269"/>
        <v>0</v>
      </c>
      <c r="BJ269" s="6">
        <f t="shared" si="269"/>
        <v>0</v>
      </c>
      <c r="BK269" s="6">
        <f t="shared" si="269"/>
        <v>0</v>
      </c>
      <c r="BL269" s="6">
        <f t="shared" si="269"/>
        <v>0</v>
      </c>
      <c r="BM269" s="6">
        <f t="shared" si="269"/>
        <v>0</v>
      </c>
      <c r="BN269" s="6">
        <f t="shared" si="269"/>
        <v>0</v>
      </c>
      <c r="BO269" s="6">
        <f t="shared" si="269"/>
        <v>0</v>
      </c>
    </row>
    <row r="270" spans="18:69" x14ac:dyDescent="0.35">
      <c r="R270" s="6">
        <v>1</v>
      </c>
      <c r="S270" s="6">
        <v>2</v>
      </c>
      <c r="T270" s="6">
        <v>3</v>
      </c>
      <c r="U270" s="6">
        <v>4</v>
      </c>
      <c r="V270" s="6">
        <v>5</v>
      </c>
      <c r="W270" s="6">
        <v>6</v>
      </c>
      <c r="X270" s="6">
        <v>7</v>
      </c>
      <c r="Y270" s="6">
        <v>8</v>
      </c>
      <c r="Z270" s="6">
        <v>9</v>
      </c>
      <c r="AA270" s="6">
        <v>10</v>
      </c>
      <c r="AB270" s="6">
        <v>11</v>
      </c>
      <c r="AC270" s="6">
        <v>12</v>
      </c>
      <c r="AD270" s="6">
        <v>13</v>
      </c>
      <c r="AE270" s="6">
        <v>14</v>
      </c>
      <c r="AF270" s="6">
        <v>15</v>
      </c>
      <c r="AG270" s="6">
        <v>16</v>
      </c>
      <c r="AH270" s="6">
        <v>17</v>
      </c>
      <c r="AI270" s="6">
        <v>18</v>
      </c>
      <c r="AJ270" s="6">
        <v>19</v>
      </c>
      <c r="AK270" s="6">
        <v>20</v>
      </c>
      <c r="AL270" s="6">
        <v>21</v>
      </c>
      <c r="AM270" s="6">
        <v>22</v>
      </c>
      <c r="AN270" s="6">
        <v>23</v>
      </c>
      <c r="AO270" s="6">
        <v>24</v>
      </c>
      <c r="AP270" s="6">
        <v>25</v>
      </c>
      <c r="AQ270" s="6">
        <v>26</v>
      </c>
      <c r="AR270" s="6">
        <v>27</v>
      </c>
      <c r="AS270" s="6">
        <v>28</v>
      </c>
      <c r="AT270" s="6">
        <v>29</v>
      </c>
      <c r="AU270" s="6">
        <v>30</v>
      </c>
      <c r="AV270" s="6">
        <v>31</v>
      </c>
      <c r="AW270" s="6">
        <v>32</v>
      </c>
      <c r="AX270" s="6">
        <v>33</v>
      </c>
      <c r="AY270" s="6">
        <v>34</v>
      </c>
      <c r="AZ270" s="6">
        <v>35</v>
      </c>
      <c r="BA270" s="6">
        <v>36</v>
      </c>
      <c r="BB270" s="6">
        <v>37</v>
      </c>
      <c r="BC270" s="6">
        <v>38</v>
      </c>
      <c r="BD270" s="6">
        <v>39</v>
      </c>
      <c r="BE270" s="6">
        <v>40</v>
      </c>
      <c r="BF270" s="6">
        <v>41</v>
      </c>
      <c r="BG270" s="6">
        <v>42</v>
      </c>
      <c r="BH270" s="6">
        <v>43</v>
      </c>
      <c r="BI270" s="6">
        <v>44</v>
      </c>
      <c r="BJ270" s="6">
        <v>45</v>
      </c>
      <c r="BK270" s="6">
        <v>46</v>
      </c>
      <c r="BL270" s="6">
        <v>47</v>
      </c>
      <c r="BM270" s="6">
        <v>48</v>
      </c>
      <c r="BN270" s="6">
        <v>49</v>
      </c>
      <c r="BO270" s="6">
        <v>50</v>
      </c>
    </row>
    <row r="271" spans="18:69" x14ac:dyDescent="0.35">
      <c r="R271" s="6">
        <f t="shared" ref="R271:AW271" si="270">R269-R270</f>
        <v>-1</v>
      </c>
      <c r="S271" s="6">
        <f t="shared" si="270"/>
        <v>-2</v>
      </c>
      <c r="T271" s="6">
        <f t="shared" si="270"/>
        <v>-3</v>
      </c>
      <c r="U271" s="6">
        <f t="shared" si="270"/>
        <v>-4</v>
      </c>
      <c r="V271" s="6">
        <f t="shared" si="270"/>
        <v>-5</v>
      </c>
      <c r="W271" s="6">
        <f t="shared" si="270"/>
        <v>-6</v>
      </c>
      <c r="X271" s="6">
        <f t="shared" si="270"/>
        <v>-7</v>
      </c>
      <c r="Y271" s="6">
        <f t="shared" si="270"/>
        <v>-8</v>
      </c>
      <c r="Z271" s="6">
        <f t="shared" si="270"/>
        <v>-9</v>
      </c>
      <c r="AA271" s="6">
        <f t="shared" si="270"/>
        <v>-10</v>
      </c>
      <c r="AB271" s="6">
        <f t="shared" si="270"/>
        <v>-11</v>
      </c>
      <c r="AC271" s="6">
        <f t="shared" si="270"/>
        <v>-12</v>
      </c>
      <c r="AD271" s="6">
        <f t="shared" si="270"/>
        <v>-13</v>
      </c>
      <c r="AE271" s="6">
        <f t="shared" si="270"/>
        <v>-14</v>
      </c>
      <c r="AF271" s="6">
        <f t="shared" si="270"/>
        <v>-15</v>
      </c>
      <c r="AG271" s="6">
        <f t="shared" si="270"/>
        <v>-16</v>
      </c>
      <c r="AH271" s="6">
        <f t="shared" si="270"/>
        <v>-17</v>
      </c>
      <c r="AI271" s="6">
        <f t="shared" si="270"/>
        <v>-18</v>
      </c>
      <c r="AJ271" s="6">
        <f t="shared" si="270"/>
        <v>-19</v>
      </c>
      <c r="AK271" s="6">
        <f t="shared" si="270"/>
        <v>-20</v>
      </c>
      <c r="AL271" s="6">
        <f t="shared" si="270"/>
        <v>-21</v>
      </c>
      <c r="AM271" s="6">
        <f t="shared" si="270"/>
        <v>-22</v>
      </c>
      <c r="AN271" s="6">
        <f t="shared" si="270"/>
        <v>-23</v>
      </c>
      <c r="AO271" s="6">
        <f t="shared" si="270"/>
        <v>-24</v>
      </c>
      <c r="AP271" s="6">
        <f t="shared" si="270"/>
        <v>-25</v>
      </c>
      <c r="AQ271" s="6">
        <f t="shared" si="270"/>
        <v>-26</v>
      </c>
      <c r="AR271" s="6">
        <f t="shared" si="270"/>
        <v>-27</v>
      </c>
      <c r="AS271" s="6">
        <f t="shared" si="270"/>
        <v>-28</v>
      </c>
      <c r="AT271" s="6">
        <f t="shared" si="270"/>
        <v>-29</v>
      </c>
      <c r="AU271" s="6">
        <f t="shared" si="270"/>
        <v>-30</v>
      </c>
      <c r="AV271" s="6">
        <f t="shared" si="270"/>
        <v>-31</v>
      </c>
      <c r="AW271" s="6">
        <f t="shared" si="270"/>
        <v>-32</v>
      </c>
      <c r="AX271" s="6">
        <f t="shared" ref="AX271:BO271" si="271">AX269-AX270</f>
        <v>-33</v>
      </c>
      <c r="AY271" s="6">
        <f t="shared" si="271"/>
        <v>-34</v>
      </c>
      <c r="AZ271" s="6">
        <f t="shared" si="271"/>
        <v>-35</v>
      </c>
      <c r="BA271" s="6">
        <f t="shared" si="271"/>
        <v>-36</v>
      </c>
      <c r="BB271" s="6">
        <f t="shared" si="271"/>
        <v>-37</v>
      </c>
      <c r="BC271" s="6">
        <f t="shared" si="271"/>
        <v>-38</v>
      </c>
      <c r="BD271" s="6">
        <f t="shared" si="271"/>
        <v>-39</v>
      </c>
      <c r="BE271" s="6">
        <f t="shared" si="271"/>
        <v>-40</v>
      </c>
      <c r="BF271" s="6">
        <f t="shared" si="271"/>
        <v>-41</v>
      </c>
      <c r="BG271" s="6">
        <f t="shared" si="271"/>
        <v>-42</v>
      </c>
      <c r="BH271" s="6">
        <f t="shared" si="271"/>
        <v>-43</v>
      </c>
      <c r="BI271" s="6">
        <f t="shared" si="271"/>
        <v>-44</v>
      </c>
      <c r="BJ271" s="6">
        <f t="shared" si="271"/>
        <v>-45</v>
      </c>
      <c r="BK271" s="6">
        <f t="shared" si="271"/>
        <v>-46</v>
      </c>
      <c r="BL271" s="6">
        <f t="shared" si="271"/>
        <v>-47</v>
      </c>
      <c r="BM271" s="6">
        <f t="shared" si="271"/>
        <v>-48</v>
      </c>
      <c r="BN271" s="6">
        <f t="shared" si="271"/>
        <v>-49</v>
      </c>
      <c r="BO271" s="6">
        <f t="shared" si="271"/>
        <v>-50</v>
      </c>
      <c r="BQ271" s="6" t="s">
        <v>21</v>
      </c>
    </row>
    <row r="272" spans="18:69" x14ac:dyDescent="0.35">
      <c r="R272" s="6" t="str">
        <f>IF(R271&gt;=0,COUNT($R271)+BP268,"")</f>
        <v/>
      </c>
      <c r="S272" s="6" t="str">
        <f>IF(S271&gt;=0,COUNT($R271:S271)+$BP268,"")</f>
        <v/>
      </c>
      <c r="T272" s="6" t="str">
        <f>IF(T271&gt;=0,COUNT($R271:T271)+$BP268,"")</f>
        <v/>
      </c>
      <c r="U272" s="6" t="str">
        <f>IF(U271&gt;=0,COUNT($R271:U271)+$BP268,"")</f>
        <v/>
      </c>
      <c r="V272" s="6" t="str">
        <f>IF(V271&gt;=0,COUNT($R271:V271)+$BP268,"")</f>
        <v/>
      </c>
      <c r="W272" s="6" t="str">
        <f>IF(W271&gt;=0,COUNT($R271:W271)+$BP268,"")</f>
        <v/>
      </c>
      <c r="X272" s="6" t="str">
        <f>IF(X271&gt;=0,COUNT($R271:X271)+$BP268,"")</f>
        <v/>
      </c>
      <c r="Y272" s="6" t="str">
        <f>IF(Y271&gt;=0,COUNT($R271:Y271)+$BP268,"")</f>
        <v/>
      </c>
      <c r="Z272" s="6" t="str">
        <f>IF(Z271&gt;=0,COUNT($R271:Z271)+$BP268,"")</f>
        <v/>
      </c>
      <c r="AA272" s="6" t="str">
        <f>IF(AA271&gt;=0,COUNT($R271:AA271)+$BP268,"")</f>
        <v/>
      </c>
      <c r="AB272" s="6" t="str">
        <f>IF(AB271&gt;=0,COUNT($R271:AB271)+$BP268,"")</f>
        <v/>
      </c>
      <c r="AC272" s="6" t="str">
        <f>IF(AC271&gt;=0,COUNT($R271:AC271)+$BP268,"")</f>
        <v/>
      </c>
      <c r="AD272" s="6" t="str">
        <f>IF(AD271&gt;=0,COUNT($R271:AD271)+$BP268,"")</f>
        <v/>
      </c>
      <c r="AE272" s="6" t="str">
        <f>IF(AE271&gt;=0,COUNT($R271:AE271)+$BP268,"")</f>
        <v/>
      </c>
      <c r="AF272" s="6" t="str">
        <f>IF(AF271&gt;=0,COUNT($R271:AF271)+$BP268,"")</f>
        <v/>
      </c>
      <c r="AG272" s="6" t="str">
        <f>IF(AG271&gt;=0,COUNT($R271:AG271)+$BP268,"")</f>
        <v/>
      </c>
      <c r="AH272" s="6" t="str">
        <f>IF(AH271&gt;=0,COUNT($R271:AH271)+$BP268,"")</f>
        <v/>
      </c>
      <c r="AI272" s="6" t="str">
        <f>IF(AI271&gt;=0,COUNT($R271:AI271)+$BP268,"")</f>
        <v/>
      </c>
      <c r="AJ272" s="6" t="str">
        <f>IF(AJ271&gt;=0,COUNT($R271:AJ271)+$BP268,"")</f>
        <v/>
      </c>
      <c r="AK272" s="6" t="str">
        <f>IF(AK271&gt;=0,COUNT($R271:AK271)+$BP268,"")</f>
        <v/>
      </c>
      <c r="AL272" s="6" t="str">
        <f>IF(AL271&gt;=0,COUNT($R271:AL271)+$BP268,"")</f>
        <v/>
      </c>
      <c r="AM272" s="6" t="str">
        <f>IF(AM271&gt;=0,COUNT($R271:AM271)+$BP268,"")</f>
        <v/>
      </c>
      <c r="AN272" s="6" t="str">
        <f>IF(AN271&gt;=0,COUNT($R271:AN271)+$BP268,"")</f>
        <v/>
      </c>
      <c r="AO272" s="6" t="str">
        <f>IF(AO271&gt;=0,COUNT($R271:AO271)+$BP268,"")</f>
        <v/>
      </c>
      <c r="AP272" s="6" t="str">
        <f>IF(AP271&gt;=0,COUNT($R271:AP271)+$BP268,"")</f>
        <v/>
      </c>
      <c r="AQ272" s="6" t="str">
        <f>IF(AQ271&gt;=0,COUNT($R271:AQ271)+$BP268,"")</f>
        <v/>
      </c>
      <c r="AR272" s="6" t="str">
        <f>IF(AR271&gt;=0,COUNT($R271:AR271)+$BP268,"")</f>
        <v/>
      </c>
      <c r="AS272" s="6" t="str">
        <f>IF(AS271&gt;=0,COUNT($R271:AS271)+$BP268,"")</f>
        <v/>
      </c>
      <c r="AT272" s="6" t="str">
        <f>IF(AT271&gt;=0,COUNT($R271:AT271)+$BP268,"")</f>
        <v/>
      </c>
      <c r="AU272" s="6" t="str">
        <f>IF(AU271&gt;=0,COUNT($R271:AU271)+$BP268,"")</f>
        <v/>
      </c>
      <c r="AV272" s="6" t="str">
        <f>IF(AV271&gt;=0,COUNT($R271:AV271)+$BP268,"")</f>
        <v/>
      </c>
      <c r="AW272" s="6" t="str">
        <f>IF(AW271&gt;=0,COUNT($R271:AW271)+$BP268,"")</f>
        <v/>
      </c>
      <c r="AX272" s="6" t="str">
        <f>IF(AX271&gt;=0,COUNT($R271:AX271)+$BP268,"")</f>
        <v/>
      </c>
      <c r="AY272" s="6" t="str">
        <f>IF(AY271&gt;=0,COUNT($R271:AY271)+$BP268,"")</f>
        <v/>
      </c>
      <c r="AZ272" s="6" t="str">
        <f>IF(AZ271&gt;=0,COUNT($R271:AZ271)+$BP268,"")</f>
        <v/>
      </c>
      <c r="BA272" s="6" t="str">
        <f>IF(BA271&gt;=0,COUNT($R271:BA271)+$BP268,"")</f>
        <v/>
      </c>
      <c r="BB272" s="6" t="str">
        <f>IF(BB271&gt;=0,COUNT($R271:BB271)+$BP268,"")</f>
        <v/>
      </c>
      <c r="BC272" s="6" t="str">
        <f>IF(BC271&gt;=0,COUNT($R271:BC271)+$BP268,"")</f>
        <v/>
      </c>
      <c r="BD272" s="6" t="str">
        <f>IF(BD271&gt;=0,COUNT($R271:BD271)+$BP268,"")</f>
        <v/>
      </c>
      <c r="BE272" s="6" t="str">
        <f>IF(BE271&gt;=0,COUNT($R271:BE271)+$BP268,"")</f>
        <v/>
      </c>
      <c r="BF272" s="6" t="str">
        <f>IF(BF271&gt;=0,COUNT($R271:BF271)+$BP268,"")</f>
        <v/>
      </c>
      <c r="BG272" s="6" t="str">
        <f>IF(BG271&gt;=0,COUNT($R271:BG271)+$BP268,"")</f>
        <v/>
      </c>
      <c r="BH272" s="6" t="str">
        <f>IF(BH271&gt;=0,COUNT($R271:BH271)+$BP268,"")</f>
        <v/>
      </c>
      <c r="BI272" s="6" t="str">
        <f>IF(BI271&gt;=0,COUNT($R271:BI271)+$BP268,"")</f>
        <v/>
      </c>
      <c r="BJ272" s="6" t="str">
        <f>IF(BJ271&gt;=0,COUNT($R271:BJ271)+$BP268,"")</f>
        <v/>
      </c>
      <c r="BK272" s="6" t="str">
        <f>IF(BK271&gt;=0,COUNT($R271:BK271)+$BP268,"")</f>
        <v/>
      </c>
      <c r="BL272" s="6" t="str">
        <f>IF(BL271&gt;=0,COUNT($R271:BL271)+$BP268,"")</f>
        <v/>
      </c>
      <c r="BM272" s="6" t="str">
        <f>IF(BM271&gt;=0,COUNT($R271:BM271)+$BP268,"")</f>
        <v/>
      </c>
      <c r="BN272" s="6" t="str">
        <f>IF(BN271&gt;=0,COUNT($R271:BN271)+$BP268,"")</f>
        <v/>
      </c>
      <c r="BO272" s="6" t="str">
        <f>IF(BO271&gt;=0,COUNT($R271:BO271)+$BP268,"")</f>
        <v/>
      </c>
      <c r="BP272" s="6">
        <f>COUNT(R272:BO272)+BP268</f>
        <v>100</v>
      </c>
      <c r="BQ272" s="276" t="str">
        <f>R272&amp;BQ271&amp;S272&amp;BQ271&amp;T272&amp;BQ271&amp;U272&amp;BQ271&amp;V272&amp;BQ271&amp;W272&amp;BQ271&amp;X272&amp;BQ271&amp;Y272&amp;BQ271&amp;Z272&amp;BQ271&amp;AA272&amp;BQ271&amp;AB272&amp;BQ271&amp;AC272&amp;BQ271&amp;AD272&amp;BQ271&amp;AE272&amp;BQ271&amp;AF272&amp;BQ271&amp;AG272&amp;BQ271&amp;AH272&amp;BQ271&amp;AI272&amp;BQ271&amp;AJ272&amp;BQ271&amp;AK272&amp;BQ271&amp;AL272&amp;BQ271&amp;AM272&amp;BQ271&amp;AN272&amp;BQ271&amp;AO272&amp;BQ271&amp;AP272&amp;BQ271&amp;AQ272&amp;BQ271&amp;AR272&amp;BQ271&amp;AS272&amp;BQ271&amp;AT272&amp;BQ271&amp;AU272&amp;BQ271&amp;AV272&amp;BQ271&amp;AW272&amp;BQ271&amp;AX272&amp;BQ271&amp;AY272&amp;BQ271&amp;AZ272&amp;BQ271&amp;BA272&amp;BQ271&amp;BB272&amp;BQ271&amp;BC272&amp;BQ271&amp;BD272&amp;BQ271&amp;BE272&amp;BQ271&amp;BF272&amp;BQ271&amp;BG272&amp;BQ271&amp;BH272&amp;BQ271&amp;BI272&amp;BQ271&amp;BJ272&amp;BQ271&amp;BK272&amp;BQ271&amp;BL272&amp;BQ271&amp;BM272&amp;BQ271&amp;BN272&amp;BQ271&amp;BO272</f>
        <v xml:space="preserve">                                                                                                  </v>
      </c>
    </row>
    <row r="273" spans="18:69" x14ac:dyDescent="0.35">
      <c r="R273" s="275">
        <f>IF('Print-TOS'!AU16="W",'Encode Data'!H43,IF('Print-TOS'!AU16="X",'Encode Data'!F52,'Encode Data'!I49))</f>
        <v>0</v>
      </c>
      <c r="S273" s="6">
        <f t="shared" ref="S273:AX273" si="272">R273</f>
        <v>0</v>
      </c>
      <c r="T273" s="6">
        <f t="shared" si="272"/>
        <v>0</v>
      </c>
      <c r="U273" s="6">
        <f t="shared" si="272"/>
        <v>0</v>
      </c>
      <c r="V273" s="6">
        <f t="shared" si="272"/>
        <v>0</v>
      </c>
      <c r="W273" s="6">
        <f t="shared" si="272"/>
        <v>0</v>
      </c>
      <c r="X273" s="6">
        <f t="shared" si="272"/>
        <v>0</v>
      </c>
      <c r="Y273" s="6">
        <f t="shared" si="272"/>
        <v>0</v>
      </c>
      <c r="Z273" s="6">
        <f t="shared" si="272"/>
        <v>0</v>
      </c>
      <c r="AA273" s="6">
        <f t="shared" si="272"/>
        <v>0</v>
      </c>
      <c r="AB273" s="6">
        <f t="shared" si="272"/>
        <v>0</v>
      </c>
      <c r="AC273" s="6">
        <f t="shared" si="272"/>
        <v>0</v>
      </c>
      <c r="AD273" s="6">
        <f t="shared" si="272"/>
        <v>0</v>
      </c>
      <c r="AE273" s="6">
        <f t="shared" si="272"/>
        <v>0</v>
      </c>
      <c r="AF273" s="6">
        <f t="shared" si="272"/>
        <v>0</v>
      </c>
      <c r="AG273" s="6">
        <f t="shared" si="272"/>
        <v>0</v>
      </c>
      <c r="AH273" s="6">
        <f t="shared" si="272"/>
        <v>0</v>
      </c>
      <c r="AI273" s="6">
        <f t="shared" si="272"/>
        <v>0</v>
      </c>
      <c r="AJ273" s="6">
        <f t="shared" si="272"/>
        <v>0</v>
      </c>
      <c r="AK273" s="6">
        <f t="shared" si="272"/>
        <v>0</v>
      </c>
      <c r="AL273" s="6">
        <f t="shared" si="272"/>
        <v>0</v>
      </c>
      <c r="AM273" s="6">
        <f t="shared" si="272"/>
        <v>0</v>
      </c>
      <c r="AN273" s="6">
        <f t="shared" si="272"/>
        <v>0</v>
      </c>
      <c r="AO273" s="6">
        <f t="shared" si="272"/>
        <v>0</v>
      </c>
      <c r="AP273" s="6">
        <f t="shared" si="272"/>
        <v>0</v>
      </c>
      <c r="AQ273" s="6">
        <f t="shared" si="272"/>
        <v>0</v>
      </c>
      <c r="AR273" s="6">
        <f t="shared" si="272"/>
        <v>0</v>
      </c>
      <c r="AS273" s="6">
        <f t="shared" si="272"/>
        <v>0</v>
      </c>
      <c r="AT273" s="6">
        <f t="shared" si="272"/>
        <v>0</v>
      </c>
      <c r="AU273" s="6">
        <f t="shared" si="272"/>
        <v>0</v>
      </c>
      <c r="AV273" s="6">
        <f t="shared" si="272"/>
        <v>0</v>
      </c>
      <c r="AW273" s="6">
        <f t="shared" si="272"/>
        <v>0</v>
      </c>
      <c r="AX273" s="6">
        <f t="shared" si="272"/>
        <v>0</v>
      </c>
      <c r="AY273" s="6">
        <f t="shared" ref="AY273:BO273" si="273">AX273</f>
        <v>0</v>
      </c>
      <c r="AZ273" s="6">
        <f t="shared" si="273"/>
        <v>0</v>
      </c>
      <c r="BA273" s="6">
        <f t="shared" si="273"/>
        <v>0</v>
      </c>
      <c r="BB273" s="6">
        <f t="shared" si="273"/>
        <v>0</v>
      </c>
      <c r="BC273" s="6">
        <f t="shared" si="273"/>
        <v>0</v>
      </c>
      <c r="BD273" s="6">
        <f t="shared" si="273"/>
        <v>0</v>
      </c>
      <c r="BE273" s="6">
        <f t="shared" si="273"/>
        <v>0</v>
      </c>
      <c r="BF273" s="6">
        <f t="shared" si="273"/>
        <v>0</v>
      </c>
      <c r="BG273" s="6">
        <f t="shared" si="273"/>
        <v>0</v>
      </c>
      <c r="BH273" s="6">
        <f t="shared" si="273"/>
        <v>0</v>
      </c>
      <c r="BI273" s="6">
        <f t="shared" si="273"/>
        <v>0</v>
      </c>
      <c r="BJ273" s="6">
        <f t="shared" si="273"/>
        <v>0</v>
      </c>
      <c r="BK273" s="6">
        <f t="shared" si="273"/>
        <v>0</v>
      </c>
      <c r="BL273" s="6">
        <f t="shared" si="273"/>
        <v>0</v>
      </c>
      <c r="BM273" s="6">
        <f t="shared" si="273"/>
        <v>0</v>
      </c>
      <c r="BN273" s="6">
        <f t="shared" si="273"/>
        <v>0</v>
      </c>
      <c r="BO273" s="6">
        <f t="shared" si="273"/>
        <v>0</v>
      </c>
    </row>
    <row r="274" spans="18:69" x14ac:dyDescent="0.35">
      <c r="R274" s="6">
        <v>1</v>
      </c>
      <c r="S274" s="6">
        <v>2</v>
      </c>
      <c r="T274" s="6">
        <v>3</v>
      </c>
      <c r="U274" s="6">
        <v>4</v>
      </c>
      <c r="V274" s="6">
        <v>5</v>
      </c>
      <c r="W274" s="6">
        <v>6</v>
      </c>
      <c r="X274" s="6">
        <v>7</v>
      </c>
      <c r="Y274" s="6">
        <v>8</v>
      </c>
      <c r="Z274" s="6">
        <v>9</v>
      </c>
      <c r="AA274" s="6">
        <v>10</v>
      </c>
      <c r="AB274" s="6">
        <v>11</v>
      </c>
      <c r="AC274" s="6">
        <v>12</v>
      </c>
      <c r="AD274" s="6">
        <v>13</v>
      </c>
      <c r="AE274" s="6">
        <v>14</v>
      </c>
      <c r="AF274" s="6">
        <v>15</v>
      </c>
      <c r="AG274" s="6">
        <v>16</v>
      </c>
      <c r="AH274" s="6">
        <v>17</v>
      </c>
      <c r="AI274" s="6">
        <v>18</v>
      </c>
      <c r="AJ274" s="6">
        <v>19</v>
      </c>
      <c r="AK274" s="6">
        <v>20</v>
      </c>
      <c r="AL274" s="6">
        <v>21</v>
      </c>
      <c r="AM274" s="6">
        <v>22</v>
      </c>
      <c r="AN274" s="6">
        <v>23</v>
      </c>
      <c r="AO274" s="6">
        <v>24</v>
      </c>
      <c r="AP274" s="6">
        <v>25</v>
      </c>
      <c r="AQ274" s="6">
        <v>26</v>
      </c>
      <c r="AR274" s="6">
        <v>27</v>
      </c>
      <c r="AS274" s="6">
        <v>28</v>
      </c>
      <c r="AT274" s="6">
        <v>29</v>
      </c>
      <c r="AU274" s="6">
        <v>30</v>
      </c>
      <c r="AV274" s="6">
        <v>31</v>
      </c>
      <c r="AW274" s="6">
        <v>32</v>
      </c>
      <c r="AX274" s="6">
        <v>33</v>
      </c>
      <c r="AY274" s="6">
        <v>34</v>
      </c>
      <c r="AZ274" s="6">
        <v>35</v>
      </c>
      <c r="BA274" s="6">
        <v>36</v>
      </c>
      <c r="BB274" s="6">
        <v>37</v>
      </c>
      <c r="BC274" s="6">
        <v>38</v>
      </c>
      <c r="BD274" s="6">
        <v>39</v>
      </c>
      <c r="BE274" s="6">
        <v>40</v>
      </c>
      <c r="BF274" s="6">
        <v>41</v>
      </c>
      <c r="BG274" s="6">
        <v>42</v>
      </c>
      <c r="BH274" s="6">
        <v>43</v>
      </c>
      <c r="BI274" s="6">
        <v>44</v>
      </c>
      <c r="BJ274" s="6">
        <v>45</v>
      </c>
      <c r="BK274" s="6">
        <v>46</v>
      </c>
      <c r="BL274" s="6">
        <v>47</v>
      </c>
      <c r="BM274" s="6">
        <v>48</v>
      </c>
      <c r="BN274" s="6">
        <v>49</v>
      </c>
      <c r="BO274" s="6">
        <v>50</v>
      </c>
    </row>
    <row r="275" spans="18:69" x14ac:dyDescent="0.35">
      <c r="R275" s="6">
        <f t="shared" ref="R275:AW275" si="274">R273-R274</f>
        <v>-1</v>
      </c>
      <c r="S275" s="6">
        <f t="shared" si="274"/>
        <v>-2</v>
      </c>
      <c r="T275" s="6">
        <f t="shared" si="274"/>
        <v>-3</v>
      </c>
      <c r="U275" s="6">
        <f t="shared" si="274"/>
        <v>-4</v>
      </c>
      <c r="V275" s="6">
        <f t="shared" si="274"/>
        <v>-5</v>
      </c>
      <c r="W275" s="6">
        <f t="shared" si="274"/>
        <v>-6</v>
      </c>
      <c r="X275" s="6">
        <f t="shared" si="274"/>
        <v>-7</v>
      </c>
      <c r="Y275" s="6">
        <f t="shared" si="274"/>
        <v>-8</v>
      </c>
      <c r="Z275" s="6">
        <f t="shared" si="274"/>
        <v>-9</v>
      </c>
      <c r="AA275" s="6">
        <f t="shared" si="274"/>
        <v>-10</v>
      </c>
      <c r="AB275" s="6">
        <f t="shared" si="274"/>
        <v>-11</v>
      </c>
      <c r="AC275" s="6">
        <f t="shared" si="274"/>
        <v>-12</v>
      </c>
      <c r="AD275" s="6">
        <f t="shared" si="274"/>
        <v>-13</v>
      </c>
      <c r="AE275" s="6">
        <f t="shared" si="274"/>
        <v>-14</v>
      </c>
      <c r="AF275" s="6">
        <f t="shared" si="274"/>
        <v>-15</v>
      </c>
      <c r="AG275" s="6">
        <f t="shared" si="274"/>
        <v>-16</v>
      </c>
      <c r="AH275" s="6">
        <f t="shared" si="274"/>
        <v>-17</v>
      </c>
      <c r="AI275" s="6">
        <f t="shared" si="274"/>
        <v>-18</v>
      </c>
      <c r="AJ275" s="6">
        <f t="shared" si="274"/>
        <v>-19</v>
      </c>
      <c r="AK275" s="6">
        <f t="shared" si="274"/>
        <v>-20</v>
      </c>
      <c r="AL275" s="6">
        <f t="shared" si="274"/>
        <v>-21</v>
      </c>
      <c r="AM275" s="6">
        <f t="shared" si="274"/>
        <v>-22</v>
      </c>
      <c r="AN275" s="6">
        <f t="shared" si="274"/>
        <v>-23</v>
      </c>
      <c r="AO275" s="6">
        <f t="shared" si="274"/>
        <v>-24</v>
      </c>
      <c r="AP275" s="6">
        <f t="shared" si="274"/>
        <v>-25</v>
      </c>
      <c r="AQ275" s="6">
        <f t="shared" si="274"/>
        <v>-26</v>
      </c>
      <c r="AR275" s="6">
        <f t="shared" si="274"/>
        <v>-27</v>
      </c>
      <c r="AS275" s="6">
        <f t="shared" si="274"/>
        <v>-28</v>
      </c>
      <c r="AT275" s="6">
        <f t="shared" si="274"/>
        <v>-29</v>
      </c>
      <c r="AU275" s="6">
        <f t="shared" si="274"/>
        <v>-30</v>
      </c>
      <c r="AV275" s="6">
        <f t="shared" si="274"/>
        <v>-31</v>
      </c>
      <c r="AW275" s="6">
        <f t="shared" si="274"/>
        <v>-32</v>
      </c>
      <c r="AX275" s="6">
        <f t="shared" ref="AX275:BO275" si="275">AX273-AX274</f>
        <v>-33</v>
      </c>
      <c r="AY275" s="6">
        <f t="shared" si="275"/>
        <v>-34</v>
      </c>
      <c r="AZ275" s="6">
        <f t="shared" si="275"/>
        <v>-35</v>
      </c>
      <c r="BA275" s="6">
        <f t="shared" si="275"/>
        <v>-36</v>
      </c>
      <c r="BB275" s="6">
        <f t="shared" si="275"/>
        <v>-37</v>
      </c>
      <c r="BC275" s="6">
        <f t="shared" si="275"/>
        <v>-38</v>
      </c>
      <c r="BD275" s="6">
        <f t="shared" si="275"/>
        <v>-39</v>
      </c>
      <c r="BE275" s="6">
        <f t="shared" si="275"/>
        <v>-40</v>
      </c>
      <c r="BF275" s="6">
        <f t="shared" si="275"/>
        <v>-41</v>
      </c>
      <c r="BG275" s="6">
        <f t="shared" si="275"/>
        <v>-42</v>
      </c>
      <c r="BH275" s="6">
        <f t="shared" si="275"/>
        <v>-43</v>
      </c>
      <c r="BI275" s="6">
        <f t="shared" si="275"/>
        <v>-44</v>
      </c>
      <c r="BJ275" s="6">
        <f t="shared" si="275"/>
        <v>-45</v>
      </c>
      <c r="BK275" s="6">
        <f t="shared" si="275"/>
        <v>-46</v>
      </c>
      <c r="BL275" s="6">
        <f t="shared" si="275"/>
        <v>-47</v>
      </c>
      <c r="BM275" s="6">
        <f t="shared" si="275"/>
        <v>-48</v>
      </c>
      <c r="BN275" s="6">
        <f t="shared" si="275"/>
        <v>-49</v>
      </c>
      <c r="BO275" s="6">
        <f t="shared" si="275"/>
        <v>-50</v>
      </c>
      <c r="BQ275" s="6" t="s">
        <v>21</v>
      </c>
    </row>
    <row r="276" spans="18:69" x14ac:dyDescent="0.35">
      <c r="R276" s="6" t="str">
        <f>IF(R275&gt;=0,COUNT($R275)+BP272,"")</f>
        <v/>
      </c>
      <c r="S276" s="6" t="str">
        <f>IF(S275&gt;=0,COUNT($R275:S275)+$BP272,"")</f>
        <v/>
      </c>
      <c r="T276" s="6" t="str">
        <f>IF(T275&gt;=0,COUNT($R275:T275)+$BP272,"")</f>
        <v/>
      </c>
      <c r="U276" s="6" t="str">
        <f>IF(U275&gt;=0,COUNT($R275:U275)+$BP272,"")</f>
        <v/>
      </c>
      <c r="V276" s="6" t="str">
        <f>IF(V275&gt;=0,COUNT($R275:V275)+$BP272,"")</f>
        <v/>
      </c>
      <c r="W276" s="6" t="str">
        <f>IF(W275&gt;=0,COUNT($R275:W275)+$BP272,"")</f>
        <v/>
      </c>
      <c r="X276" s="6" t="str">
        <f>IF(X275&gt;=0,COUNT($R275:X275)+$BP272,"")</f>
        <v/>
      </c>
      <c r="Y276" s="6" t="str">
        <f>IF(Y275&gt;=0,COUNT($R275:Y275)+$BP272,"")</f>
        <v/>
      </c>
      <c r="Z276" s="6" t="str">
        <f>IF(Z275&gt;=0,COUNT($R275:Z275)+$BP272,"")</f>
        <v/>
      </c>
      <c r="AA276" s="6" t="str">
        <f>IF(AA275&gt;=0,COUNT($R275:AA275)+$BP272,"")</f>
        <v/>
      </c>
      <c r="AB276" s="6" t="str">
        <f>IF(AB275&gt;=0,COUNT($R275:AB275)+$BP272,"")</f>
        <v/>
      </c>
      <c r="AC276" s="6" t="str">
        <f>IF(AC275&gt;=0,COUNT($R275:AC275)+$BP272,"")</f>
        <v/>
      </c>
      <c r="AD276" s="6" t="str">
        <f>IF(AD275&gt;=0,COUNT($R275:AD275)+$BP272,"")</f>
        <v/>
      </c>
      <c r="AE276" s="6" t="str">
        <f>IF(AE275&gt;=0,COUNT($R275:AE275)+$BP272,"")</f>
        <v/>
      </c>
      <c r="AF276" s="6" t="str">
        <f>IF(AF275&gt;=0,COUNT($R275:AF275)+$BP272,"")</f>
        <v/>
      </c>
      <c r="AG276" s="6" t="str">
        <f>IF(AG275&gt;=0,COUNT($R275:AG275)+$BP272,"")</f>
        <v/>
      </c>
      <c r="AH276" s="6" t="str">
        <f>IF(AH275&gt;=0,COUNT($R275:AH275)+$BP272,"")</f>
        <v/>
      </c>
      <c r="AI276" s="6" t="str">
        <f>IF(AI275&gt;=0,COUNT($R275:AI275)+$BP272,"")</f>
        <v/>
      </c>
      <c r="AJ276" s="6" t="str">
        <f>IF(AJ275&gt;=0,COUNT($R275:AJ275)+$BP272,"")</f>
        <v/>
      </c>
      <c r="AK276" s="6" t="str">
        <f>IF(AK275&gt;=0,COUNT($R275:AK275)+$BP272,"")</f>
        <v/>
      </c>
      <c r="AL276" s="6" t="str">
        <f>IF(AL275&gt;=0,COUNT($R275:AL275)+$BP272,"")</f>
        <v/>
      </c>
      <c r="AM276" s="6" t="str">
        <f>IF(AM275&gt;=0,COUNT($R275:AM275)+$BP272,"")</f>
        <v/>
      </c>
      <c r="AN276" s="6" t="str">
        <f>IF(AN275&gt;=0,COUNT($R275:AN275)+$BP272,"")</f>
        <v/>
      </c>
      <c r="AO276" s="6" t="str">
        <f>IF(AO275&gt;=0,COUNT($R275:AO275)+$BP272,"")</f>
        <v/>
      </c>
      <c r="AP276" s="6" t="str">
        <f>IF(AP275&gt;=0,COUNT($R275:AP275)+$BP272,"")</f>
        <v/>
      </c>
      <c r="AQ276" s="6" t="str">
        <f>IF(AQ275&gt;=0,COUNT($R275:AQ275)+$BP272,"")</f>
        <v/>
      </c>
      <c r="AR276" s="6" t="str">
        <f>IF(AR275&gt;=0,COUNT($R275:AR275)+$BP272,"")</f>
        <v/>
      </c>
      <c r="AS276" s="6" t="str">
        <f>IF(AS275&gt;=0,COUNT($R275:AS275)+$BP272,"")</f>
        <v/>
      </c>
      <c r="AT276" s="6" t="str">
        <f>IF(AT275&gt;=0,COUNT($R275:AT275)+$BP272,"")</f>
        <v/>
      </c>
      <c r="AU276" s="6" t="str">
        <f>IF(AU275&gt;=0,COUNT($R275:AU275)+$BP272,"")</f>
        <v/>
      </c>
      <c r="AV276" s="6" t="str">
        <f>IF(AV275&gt;=0,COUNT($R275:AV275)+$BP272,"")</f>
        <v/>
      </c>
      <c r="AW276" s="6" t="str">
        <f>IF(AW275&gt;=0,COUNT($R275:AW275)+$BP272,"")</f>
        <v/>
      </c>
      <c r="AX276" s="6" t="str">
        <f>IF(AX275&gt;=0,COUNT($R275:AX275)+$BP272,"")</f>
        <v/>
      </c>
      <c r="AY276" s="6" t="str">
        <f>IF(AY275&gt;=0,COUNT($R275:AY275)+$BP272,"")</f>
        <v/>
      </c>
      <c r="AZ276" s="6" t="str">
        <f>IF(AZ275&gt;=0,COUNT($R275:AZ275)+$BP272,"")</f>
        <v/>
      </c>
      <c r="BA276" s="6" t="str">
        <f>IF(BA275&gt;=0,COUNT($R275:BA275)+$BP272,"")</f>
        <v/>
      </c>
      <c r="BB276" s="6" t="str">
        <f>IF(BB275&gt;=0,COUNT($R275:BB275)+$BP272,"")</f>
        <v/>
      </c>
      <c r="BC276" s="6" t="str">
        <f>IF(BC275&gt;=0,COUNT($R275:BC275)+$BP272,"")</f>
        <v/>
      </c>
      <c r="BD276" s="6" t="str">
        <f>IF(BD275&gt;=0,COUNT($R275:BD275)+$BP272,"")</f>
        <v/>
      </c>
      <c r="BE276" s="6" t="str">
        <f>IF(BE275&gt;=0,COUNT($R275:BE275)+$BP272,"")</f>
        <v/>
      </c>
      <c r="BF276" s="6" t="str">
        <f>IF(BF275&gt;=0,COUNT($R275:BF275)+$BP272,"")</f>
        <v/>
      </c>
      <c r="BG276" s="6" t="str">
        <f>IF(BG275&gt;=0,COUNT($R275:BG275)+$BP272,"")</f>
        <v/>
      </c>
      <c r="BH276" s="6" t="str">
        <f>IF(BH275&gt;=0,COUNT($R275:BH275)+$BP272,"")</f>
        <v/>
      </c>
      <c r="BI276" s="6" t="str">
        <f>IF(BI275&gt;=0,COUNT($R275:BI275)+$BP272,"")</f>
        <v/>
      </c>
      <c r="BJ276" s="6" t="str">
        <f>IF(BJ275&gt;=0,COUNT($R275:BJ275)+$BP272,"")</f>
        <v/>
      </c>
      <c r="BK276" s="6" t="str">
        <f>IF(BK275&gt;=0,COUNT($R275:BK275)+$BP272,"")</f>
        <v/>
      </c>
      <c r="BL276" s="6" t="str">
        <f>IF(BL275&gt;=0,COUNT($R275:BL275)+$BP272,"")</f>
        <v/>
      </c>
      <c r="BM276" s="6" t="str">
        <f>IF(BM275&gt;=0,COUNT($R275:BM275)+$BP272,"")</f>
        <v/>
      </c>
      <c r="BN276" s="6" t="str">
        <f>IF(BN275&gt;=0,COUNT($R275:BN275)+$BP272,"")</f>
        <v/>
      </c>
      <c r="BO276" s="6" t="str">
        <f>IF(BO275&gt;=0,COUNT($R275:BO275)+$BP272,"")</f>
        <v/>
      </c>
      <c r="BP276" s="6">
        <f>COUNT(R276:BO276)+BP272</f>
        <v>100</v>
      </c>
      <c r="BQ276" s="276" t="str">
        <f>R276&amp;BQ275&amp;S276&amp;BQ275&amp;T276&amp;BQ275&amp;U276&amp;BQ275&amp;V276&amp;BQ275&amp;W276&amp;BQ275&amp;X276&amp;BQ275&amp;Y276&amp;BQ275&amp;Z276&amp;BQ275&amp;AA276&amp;BQ275&amp;AB276&amp;BQ275&amp;AC276&amp;BQ275&amp;AD276&amp;BQ275&amp;AE276&amp;BQ275&amp;AF276&amp;BQ275&amp;AG276&amp;BQ275&amp;AH276&amp;BQ275&amp;AI276&amp;BQ275&amp;AJ276&amp;BQ275&amp;AK276&amp;BQ275&amp;AL276&amp;BQ275&amp;AM276&amp;BQ275&amp;AN276&amp;BQ275&amp;AO276&amp;BQ275&amp;AP276&amp;BQ275&amp;AQ276&amp;BQ275&amp;AR276&amp;BQ275&amp;AS276&amp;BQ275&amp;AT276&amp;BQ275&amp;AU276&amp;BQ275&amp;AV276&amp;BQ275&amp;AW276&amp;BQ275&amp;AX276&amp;BQ275&amp;AY276&amp;BQ275&amp;AZ276&amp;BQ275&amp;BA276&amp;BQ275&amp;BB276&amp;BQ275&amp;BC276&amp;BQ275&amp;BD276&amp;BQ275&amp;BE276&amp;BQ275&amp;BF276&amp;BQ275&amp;BG276&amp;BQ275&amp;BH276&amp;BQ275&amp;BI276&amp;BQ275&amp;BJ276&amp;BQ275&amp;BK276&amp;BQ275&amp;BL276&amp;BQ275&amp;BM276&amp;BQ275&amp;BN276&amp;BQ275&amp;BO276</f>
        <v xml:space="preserve">                                                                                                  </v>
      </c>
    </row>
    <row r="277" spans="18:69" x14ac:dyDescent="0.35">
      <c r="R277" s="275">
        <f>IF('Print-TOS'!AU16="W",'Encode Data'!I43,IF('Print-TOS'!AU16="X",'Encode Data'!G52,'Encode Data'!G52))</f>
        <v>0</v>
      </c>
      <c r="S277" s="6">
        <f t="shared" ref="S277:AX277" si="276">R277</f>
        <v>0</v>
      </c>
      <c r="T277" s="6">
        <f t="shared" si="276"/>
        <v>0</v>
      </c>
      <c r="U277" s="6">
        <f t="shared" si="276"/>
        <v>0</v>
      </c>
      <c r="V277" s="6">
        <f t="shared" si="276"/>
        <v>0</v>
      </c>
      <c r="W277" s="6">
        <f t="shared" si="276"/>
        <v>0</v>
      </c>
      <c r="X277" s="6">
        <f t="shared" si="276"/>
        <v>0</v>
      </c>
      <c r="Y277" s="6">
        <f t="shared" si="276"/>
        <v>0</v>
      </c>
      <c r="Z277" s="6">
        <f t="shared" si="276"/>
        <v>0</v>
      </c>
      <c r="AA277" s="6">
        <f t="shared" si="276"/>
        <v>0</v>
      </c>
      <c r="AB277" s="6">
        <f t="shared" si="276"/>
        <v>0</v>
      </c>
      <c r="AC277" s="6">
        <f t="shared" si="276"/>
        <v>0</v>
      </c>
      <c r="AD277" s="6">
        <f t="shared" si="276"/>
        <v>0</v>
      </c>
      <c r="AE277" s="6">
        <f t="shared" si="276"/>
        <v>0</v>
      </c>
      <c r="AF277" s="6">
        <f t="shared" si="276"/>
        <v>0</v>
      </c>
      <c r="AG277" s="6">
        <f t="shared" si="276"/>
        <v>0</v>
      </c>
      <c r="AH277" s="6">
        <f t="shared" si="276"/>
        <v>0</v>
      </c>
      <c r="AI277" s="6">
        <f t="shared" si="276"/>
        <v>0</v>
      </c>
      <c r="AJ277" s="6">
        <f t="shared" si="276"/>
        <v>0</v>
      </c>
      <c r="AK277" s="6">
        <f t="shared" si="276"/>
        <v>0</v>
      </c>
      <c r="AL277" s="6">
        <f t="shared" si="276"/>
        <v>0</v>
      </c>
      <c r="AM277" s="6">
        <f t="shared" si="276"/>
        <v>0</v>
      </c>
      <c r="AN277" s="6">
        <f t="shared" si="276"/>
        <v>0</v>
      </c>
      <c r="AO277" s="6">
        <f t="shared" si="276"/>
        <v>0</v>
      </c>
      <c r="AP277" s="6">
        <f t="shared" si="276"/>
        <v>0</v>
      </c>
      <c r="AQ277" s="6">
        <f t="shared" si="276"/>
        <v>0</v>
      </c>
      <c r="AR277" s="6">
        <f t="shared" si="276"/>
        <v>0</v>
      </c>
      <c r="AS277" s="6">
        <f t="shared" si="276"/>
        <v>0</v>
      </c>
      <c r="AT277" s="6">
        <f t="shared" si="276"/>
        <v>0</v>
      </c>
      <c r="AU277" s="6">
        <f t="shared" si="276"/>
        <v>0</v>
      </c>
      <c r="AV277" s="6">
        <f t="shared" si="276"/>
        <v>0</v>
      </c>
      <c r="AW277" s="6">
        <f t="shared" si="276"/>
        <v>0</v>
      </c>
      <c r="AX277" s="6">
        <f t="shared" si="276"/>
        <v>0</v>
      </c>
      <c r="AY277" s="6">
        <f t="shared" ref="AY277:BO277" si="277">AX277</f>
        <v>0</v>
      </c>
      <c r="AZ277" s="6">
        <f t="shared" si="277"/>
        <v>0</v>
      </c>
      <c r="BA277" s="6">
        <f t="shared" si="277"/>
        <v>0</v>
      </c>
      <c r="BB277" s="6">
        <f t="shared" si="277"/>
        <v>0</v>
      </c>
      <c r="BC277" s="6">
        <f t="shared" si="277"/>
        <v>0</v>
      </c>
      <c r="BD277" s="6">
        <f t="shared" si="277"/>
        <v>0</v>
      </c>
      <c r="BE277" s="6">
        <f t="shared" si="277"/>
        <v>0</v>
      </c>
      <c r="BF277" s="6">
        <f t="shared" si="277"/>
        <v>0</v>
      </c>
      <c r="BG277" s="6">
        <f t="shared" si="277"/>
        <v>0</v>
      </c>
      <c r="BH277" s="6">
        <f t="shared" si="277"/>
        <v>0</v>
      </c>
      <c r="BI277" s="6">
        <f t="shared" si="277"/>
        <v>0</v>
      </c>
      <c r="BJ277" s="6">
        <f t="shared" si="277"/>
        <v>0</v>
      </c>
      <c r="BK277" s="6">
        <f t="shared" si="277"/>
        <v>0</v>
      </c>
      <c r="BL277" s="6">
        <f t="shared" si="277"/>
        <v>0</v>
      </c>
      <c r="BM277" s="6">
        <f t="shared" si="277"/>
        <v>0</v>
      </c>
      <c r="BN277" s="6">
        <f t="shared" si="277"/>
        <v>0</v>
      </c>
      <c r="BO277" s="6">
        <f t="shared" si="277"/>
        <v>0</v>
      </c>
    </row>
    <row r="278" spans="18:69" x14ac:dyDescent="0.35">
      <c r="R278" s="6">
        <v>1</v>
      </c>
      <c r="S278" s="6">
        <v>2</v>
      </c>
      <c r="T278" s="6">
        <v>3</v>
      </c>
      <c r="U278" s="6">
        <v>4</v>
      </c>
      <c r="V278" s="6">
        <v>5</v>
      </c>
      <c r="W278" s="6">
        <v>6</v>
      </c>
      <c r="X278" s="6">
        <v>7</v>
      </c>
      <c r="Y278" s="6">
        <v>8</v>
      </c>
      <c r="Z278" s="6">
        <v>9</v>
      </c>
      <c r="AA278" s="6">
        <v>10</v>
      </c>
      <c r="AB278" s="6">
        <v>11</v>
      </c>
      <c r="AC278" s="6">
        <v>12</v>
      </c>
      <c r="AD278" s="6">
        <v>13</v>
      </c>
      <c r="AE278" s="6">
        <v>14</v>
      </c>
      <c r="AF278" s="6">
        <v>15</v>
      </c>
      <c r="AG278" s="6">
        <v>16</v>
      </c>
      <c r="AH278" s="6">
        <v>17</v>
      </c>
      <c r="AI278" s="6">
        <v>18</v>
      </c>
      <c r="AJ278" s="6">
        <v>19</v>
      </c>
      <c r="AK278" s="6">
        <v>20</v>
      </c>
      <c r="AL278" s="6">
        <v>21</v>
      </c>
      <c r="AM278" s="6">
        <v>22</v>
      </c>
      <c r="AN278" s="6">
        <v>23</v>
      </c>
      <c r="AO278" s="6">
        <v>24</v>
      </c>
      <c r="AP278" s="6">
        <v>25</v>
      </c>
      <c r="AQ278" s="6">
        <v>26</v>
      </c>
      <c r="AR278" s="6">
        <v>27</v>
      </c>
      <c r="AS278" s="6">
        <v>28</v>
      </c>
      <c r="AT278" s="6">
        <v>29</v>
      </c>
      <c r="AU278" s="6">
        <v>30</v>
      </c>
      <c r="AV278" s="6">
        <v>31</v>
      </c>
      <c r="AW278" s="6">
        <v>32</v>
      </c>
      <c r="AX278" s="6">
        <v>33</v>
      </c>
      <c r="AY278" s="6">
        <v>34</v>
      </c>
      <c r="AZ278" s="6">
        <v>35</v>
      </c>
      <c r="BA278" s="6">
        <v>36</v>
      </c>
      <c r="BB278" s="6">
        <v>37</v>
      </c>
      <c r="BC278" s="6">
        <v>38</v>
      </c>
      <c r="BD278" s="6">
        <v>39</v>
      </c>
      <c r="BE278" s="6">
        <v>40</v>
      </c>
      <c r="BF278" s="6">
        <v>41</v>
      </c>
      <c r="BG278" s="6">
        <v>42</v>
      </c>
      <c r="BH278" s="6">
        <v>43</v>
      </c>
      <c r="BI278" s="6">
        <v>44</v>
      </c>
      <c r="BJ278" s="6">
        <v>45</v>
      </c>
      <c r="BK278" s="6">
        <v>46</v>
      </c>
      <c r="BL278" s="6">
        <v>47</v>
      </c>
      <c r="BM278" s="6">
        <v>48</v>
      </c>
      <c r="BN278" s="6">
        <v>49</v>
      </c>
      <c r="BO278" s="6">
        <v>50</v>
      </c>
    </row>
    <row r="279" spans="18:69" x14ac:dyDescent="0.35">
      <c r="R279" s="6">
        <f t="shared" ref="R279:AW279" si="278">R277-R278</f>
        <v>-1</v>
      </c>
      <c r="S279" s="6">
        <f t="shared" si="278"/>
        <v>-2</v>
      </c>
      <c r="T279" s="6">
        <f t="shared" si="278"/>
        <v>-3</v>
      </c>
      <c r="U279" s="6">
        <f t="shared" si="278"/>
        <v>-4</v>
      </c>
      <c r="V279" s="6">
        <f t="shared" si="278"/>
        <v>-5</v>
      </c>
      <c r="W279" s="6">
        <f t="shared" si="278"/>
        <v>-6</v>
      </c>
      <c r="X279" s="6">
        <f t="shared" si="278"/>
        <v>-7</v>
      </c>
      <c r="Y279" s="6">
        <f t="shared" si="278"/>
        <v>-8</v>
      </c>
      <c r="Z279" s="6">
        <f t="shared" si="278"/>
        <v>-9</v>
      </c>
      <c r="AA279" s="6">
        <f t="shared" si="278"/>
        <v>-10</v>
      </c>
      <c r="AB279" s="6">
        <f t="shared" si="278"/>
        <v>-11</v>
      </c>
      <c r="AC279" s="6">
        <f t="shared" si="278"/>
        <v>-12</v>
      </c>
      <c r="AD279" s="6">
        <f t="shared" si="278"/>
        <v>-13</v>
      </c>
      <c r="AE279" s="6">
        <f t="shared" si="278"/>
        <v>-14</v>
      </c>
      <c r="AF279" s="6">
        <f t="shared" si="278"/>
        <v>-15</v>
      </c>
      <c r="AG279" s="6">
        <f t="shared" si="278"/>
        <v>-16</v>
      </c>
      <c r="AH279" s="6">
        <f t="shared" si="278"/>
        <v>-17</v>
      </c>
      <c r="AI279" s="6">
        <f t="shared" si="278"/>
        <v>-18</v>
      </c>
      <c r="AJ279" s="6">
        <f t="shared" si="278"/>
        <v>-19</v>
      </c>
      <c r="AK279" s="6">
        <f t="shared" si="278"/>
        <v>-20</v>
      </c>
      <c r="AL279" s="6">
        <f t="shared" si="278"/>
        <v>-21</v>
      </c>
      <c r="AM279" s="6">
        <f t="shared" si="278"/>
        <v>-22</v>
      </c>
      <c r="AN279" s="6">
        <f t="shared" si="278"/>
        <v>-23</v>
      </c>
      <c r="AO279" s="6">
        <f t="shared" si="278"/>
        <v>-24</v>
      </c>
      <c r="AP279" s="6">
        <f t="shared" si="278"/>
        <v>-25</v>
      </c>
      <c r="AQ279" s="6">
        <f t="shared" si="278"/>
        <v>-26</v>
      </c>
      <c r="AR279" s="6">
        <f t="shared" si="278"/>
        <v>-27</v>
      </c>
      <c r="AS279" s="6">
        <f t="shared" si="278"/>
        <v>-28</v>
      </c>
      <c r="AT279" s="6">
        <f t="shared" si="278"/>
        <v>-29</v>
      </c>
      <c r="AU279" s="6">
        <f t="shared" si="278"/>
        <v>-30</v>
      </c>
      <c r="AV279" s="6">
        <f t="shared" si="278"/>
        <v>-31</v>
      </c>
      <c r="AW279" s="6">
        <f t="shared" si="278"/>
        <v>-32</v>
      </c>
      <c r="AX279" s="6">
        <f t="shared" ref="AX279:BO279" si="279">AX277-AX278</f>
        <v>-33</v>
      </c>
      <c r="AY279" s="6">
        <f t="shared" si="279"/>
        <v>-34</v>
      </c>
      <c r="AZ279" s="6">
        <f t="shared" si="279"/>
        <v>-35</v>
      </c>
      <c r="BA279" s="6">
        <f t="shared" si="279"/>
        <v>-36</v>
      </c>
      <c r="BB279" s="6">
        <f t="shared" si="279"/>
        <v>-37</v>
      </c>
      <c r="BC279" s="6">
        <f t="shared" si="279"/>
        <v>-38</v>
      </c>
      <c r="BD279" s="6">
        <f t="shared" si="279"/>
        <v>-39</v>
      </c>
      <c r="BE279" s="6">
        <f t="shared" si="279"/>
        <v>-40</v>
      </c>
      <c r="BF279" s="6">
        <f t="shared" si="279"/>
        <v>-41</v>
      </c>
      <c r="BG279" s="6">
        <f t="shared" si="279"/>
        <v>-42</v>
      </c>
      <c r="BH279" s="6">
        <f t="shared" si="279"/>
        <v>-43</v>
      </c>
      <c r="BI279" s="6">
        <f t="shared" si="279"/>
        <v>-44</v>
      </c>
      <c r="BJ279" s="6">
        <f t="shared" si="279"/>
        <v>-45</v>
      </c>
      <c r="BK279" s="6">
        <f t="shared" si="279"/>
        <v>-46</v>
      </c>
      <c r="BL279" s="6">
        <f t="shared" si="279"/>
        <v>-47</v>
      </c>
      <c r="BM279" s="6">
        <f t="shared" si="279"/>
        <v>-48</v>
      </c>
      <c r="BN279" s="6">
        <f t="shared" si="279"/>
        <v>-49</v>
      </c>
      <c r="BO279" s="6">
        <f t="shared" si="279"/>
        <v>-50</v>
      </c>
      <c r="BQ279" s="6" t="s">
        <v>21</v>
      </c>
    </row>
    <row r="280" spans="18:69" x14ac:dyDescent="0.35">
      <c r="R280" s="6" t="str">
        <f>IF(R279&gt;=0,COUNT($R279)+BP276,"")</f>
        <v/>
      </c>
      <c r="S280" s="6" t="str">
        <f>IF(S279&gt;=0,COUNT($R279:S279)+$BP276,"")</f>
        <v/>
      </c>
      <c r="T280" s="6" t="str">
        <f>IF(T279&gt;=0,COUNT($R279:T279)+$BP276,"")</f>
        <v/>
      </c>
      <c r="U280" s="6" t="str">
        <f>IF(U279&gt;=0,COUNT($R279:U279)+$BP276,"")</f>
        <v/>
      </c>
      <c r="V280" s="6" t="str">
        <f>IF(V279&gt;=0,COUNT($R279:V279)+$BP276,"")</f>
        <v/>
      </c>
      <c r="W280" s="6" t="str">
        <f>IF(W279&gt;=0,COUNT($R279:W279)+$BP276,"")</f>
        <v/>
      </c>
      <c r="X280" s="6" t="str">
        <f>IF(X279&gt;=0,COUNT($R279:X279)+$BP276,"")</f>
        <v/>
      </c>
      <c r="Y280" s="6" t="str">
        <f>IF(Y279&gt;=0,COUNT($R279:Y279)+$BP276,"")</f>
        <v/>
      </c>
      <c r="Z280" s="6" t="str">
        <f>IF(Z279&gt;=0,COUNT($R279:Z279)+$BP276,"")</f>
        <v/>
      </c>
      <c r="AA280" s="6" t="str">
        <f>IF(AA279&gt;=0,COUNT($R279:AA279)+$BP276,"")</f>
        <v/>
      </c>
      <c r="AB280" s="6" t="str">
        <f>IF(AB279&gt;=0,COUNT($R279:AB279)+$BP276,"")</f>
        <v/>
      </c>
      <c r="AC280" s="6" t="str">
        <f>IF(AC279&gt;=0,COUNT($R279:AC279)+$BP276,"")</f>
        <v/>
      </c>
      <c r="AD280" s="6" t="str">
        <f>IF(AD279&gt;=0,COUNT($R279:AD279)+$BP276,"")</f>
        <v/>
      </c>
      <c r="AE280" s="6" t="str">
        <f>IF(AE279&gt;=0,COUNT($R279:AE279)+$BP276,"")</f>
        <v/>
      </c>
      <c r="AF280" s="6" t="str">
        <f>IF(AF279&gt;=0,COUNT($R279:AF279)+$BP276,"")</f>
        <v/>
      </c>
      <c r="AG280" s="6" t="str">
        <f>IF(AG279&gt;=0,COUNT($R279:AG279)+$BP276,"")</f>
        <v/>
      </c>
      <c r="AH280" s="6" t="str">
        <f>IF(AH279&gt;=0,COUNT($R279:AH279)+$BP276,"")</f>
        <v/>
      </c>
      <c r="AI280" s="6" t="str">
        <f>IF(AI279&gt;=0,COUNT($R279:AI279)+$BP276,"")</f>
        <v/>
      </c>
      <c r="AJ280" s="6" t="str">
        <f>IF(AJ279&gt;=0,COUNT($R279:AJ279)+$BP276,"")</f>
        <v/>
      </c>
      <c r="AK280" s="6" t="str">
        <f>IF(AK279&gt;=0,COUNT($R279:AK279)+$BP276,"")</f>
        <v/>
      </c>
      <c r="AL280" s="6" t="str">
        <f>IF(AL279&gt;=0,COUNT($R279:AL279)+$BP276,"")</f>
        <v/>
      </c>
      <c r="AM280" s="6" t="str">
        <f>IF(AM279&gt;=0,COUNT($R279:AM279)+$BP276,"")</f>
        <v/>
      </c>
      <c r="AN280" s="6" t="str">
        <f>IF(AN279&gt;=0,COUNT($R279:AN279)+$BP276,"")</f>
        <v/>
      </c>
      <c r="AO280" s="6" t="str">
        <f>IF(AO279&gt;=0,COUNT($R279:AO279)+$BP276,"")</f>
        <v/>
      </c>
      <c r="AP280" s="6" t="str">
        <f>IF(AP279&gt;=0,COUNT($R279:AP279)+$BP276,"")</f>
        <v/>
      </c>
      <c r="AQ280" s="6" t="str">
        <f>IF(AQ279&gt;=0,COUNT($R279:AQ279)+$BP276,"")</f>
        <v/>
      </c>
      <c r="AR280" s="6" t="str">
        <f>IF(AR279&gt;=0,COUNT($R279:AR279)+$BP276,"")</f>
        <v/>
      </c>
      <c r="AS280" s="6" t="str">
        <f>IF(AS279&gt;=0,COUNT($R279:AS279)+$BP276,"")</f>
        <v/>
      </c>
      <c r="AT280" s="6" t="str">
        <f>IF(AT279&gt;=0,COUNT($R279:AT279)+$BP276,"")</f>
        <v/>
      </c>
      <c r="AU280" s="6" t="str">
        <f>IF(AU279&gt;=0,COUNT($R279:AU279)+$BP276,"")</f>
        <v/>
      </c>
      <c r="AV280" s="6" t="str">
        <f>IF(AV279&gt;=0,COUNT($R279:AV279)+$BP276,"")</f>
        <v/>
      </c>
      <c r="AW280" s="6" t="str">
        <f>IF(AW279&gt;=0,COUNT($R279:AW279)+$BP276,"")</f>
        <v/>
      </c>
      <c r="AX280" s="6" t="str">
        <f>IF(AX279&gt;=0,COUNT($R279:AX279)+$BP276,"")</f>
        <v/>
      </c>
      <c r="AY280" s="6" t="str">
        <f>IF(AY279&gt;=0,COUNT($R279:AY279)+$BP276,"")</f>
        <v/>
      </c>
      <c r="AZ280" s="6" t="str">
        <f>IF(AZ279&gt;=0,COUNT($R279:AZ279)+$BP276,"")</f>
        <v/>
      </c>
      <c r="BA280" s="6" t="str">
        <f>IF(BA279&gt;=0,COUNT($R279:BA279)+$BP276,"")</f>
        <v/>
      </c>
      <c r="BB280" s="6" t="str">
        <f>IF(BB279&gt;=0,COUNT($R279:BB279)+$BP276,"")</f>
        <v/>
      </c>
      <c r="BC280" s="6" t="str">
        <f>IF(BC279&gt;=0,COUNT($R279:BC279)+$BP276,"")</f>
        <v/>
      </c>
      <c r="BD280" s="6" t="str">
        <f>IF(BD279&gt;=0,COUNT($R279:BD279)+$BP276,"")</f>
        <v/>
      </c>
      <c r="BE280" s="6" t="str">
        <f>IF(BE279&gt;=0,COUNT($R279:BE279)+$BP276,"")</f>
        <v/>
      </c>
      <c r="BF280" s="6" t="str">
        <f>IF(BF279&gt;=0,COUNT($R279:BF279)+$BP276,"")</f>
        <v/>
      </c>
      <c r="BG280" s="6" t="str">
        <f>IF(BG279&gt;=0,COUNT($R279:BG279)+$BP276,"")</f>
        <v/>
      </c>
      <c r="BH280" s="6" t="str">
        <f>IF(BH279&gt;=0,COUNT($R279:BH279)+$BP276,"")</f>
        <v/>
      </c>
      <c r="BI280" s="6" t="str">
        <f>IF(BI279&gt;=0,COUNT($R279:BI279)+$BP276,"")</f>
        <v/>
      </c>
      <c r="BJ280" s="6" t="str">
        <f>IF(BJ279&gt;=0,COUNT($R279:BJ279)+$BP276,"")</f>
        <v/>
      </c>
      <c r="BK280" s="6" t="str">
        <f>IF(BK279&gt;=0,COUNT($R279:BK279)+$BP276,"")</f>
        <v/>
      </c>
      <c r="BL280" s="6" t="str">
        <f>IF(BL279&gt;=0,COUNT($R279:BL279)+$BP276,"")</f>
        <v/>
      </c>
      <c r="BM280" s="6" t="str">
        <f>IF(BM279&gt;=0,COUNT($R279:BM279)+$BP276,"")</f>
        <v/>
      </c>
      <c r="BN280" s="6" t="str">
        <f>IF(BN279&gt;=0,COUNT($R279:BN279)+$BP276,"")</f>
        <v/>
      </c>
      <c r="BO280" s="6" t="str">
        <f>IF(BO279&gt;=0,COUNT($R279:BO279)+$BP276,"")</f>
        <v/>
      </c>
      <c r="BP280" s="6">
        <f>COUNT(R280:BO280)+BP276</f>
        <v>100</v>
      </c>
      <c r="BQ280" s="276" t="str">
        <f>R280&amp;BQ279&amp;S280&amp;BQ279&amp;T280&amp;BQ279&amp;U280&amp;BQ279&amp;V280&amp;BQ279&amp;W280&amp;BQ279&amp;X280&amp;BQ279&amp;Y280&amp;BQ279&amp;Z280&amp;BQ279&amp;AA280&amp;BQ279&amp;AB280&amp;BQ279&amp;AC280&amp;BQ279&amp;AD280&amp;BQ279&amp;AE280&amp;BQ279&amp;AF280&amp;BQ279&amp;AG280&amp;BQ279&amp;AH280&amp;BQ279&amp;AI280&amp;BQ279&amp;AJ280&amp;BQ279&amp;AK280&amp;BQ279&amp;AL280&amp;BQ279&amp;AM280&amp;BQ279&amp;AN280&amp;BQ279&amp;AO280&amp;BQ279&amp;AP280&amp;BQ279&amp;AQ280&amp;BQ279&amp;AR280&amp;BQ279&amp;AS280&amp;BQ279&amp;AT280&amp;BQ279&amp;AU280&amp;BQ279&amp;AV280&amp;BQ279&amp;AW280&amp;BQ279&amp;AX280&amp;BQ279&amp;AY280&amp;BQ279&amp;AZ280&amp;BQ279&amp;BA280&amp;BQ279&amp;BB280&amp;BQ279&amp;BC280&amp;BQ279&amp;BD280&amp;BQ279&amp;BE280&amp;BQ279&amp;BF280&amp;BQ279&amp;BG280&amp;BQ279&amp;BH280&amp;BQ279&amp;BI280&amp;BQ279&amp;BJ280&amp;BQ279&amp;BK280&amp;BQ279&amp;BL280&amp;BQ279&amp;BM280&amp;BQ279&amp;BN280&amp;BQ279&amp;BO280</f>
        <v xml:space="preserve">                                                                                                  </v>
      </c>
    </row>
    <row r="281" spans="18:69" x14ac:dyDescent="0.35">
      <c r="R281" s="275">
        <f>IF('Print-TOS'!AU16="W",'Encode Data'!J43,IF('Print-TOS'!AU16="X",'Encode Data'!H52,'Encode Data'!H52))</f>
        <v>0</v>
      </c>
      <c r="S281" s="6">
        <f t="shared" ref="S281:AX281" si="280">R281</f>
        <v>0</v>
      </c>
      <c r="T281" s="6">
        <f t="shared" si="280"/>
        <v>0</v>
      </c>
      <c r="U281" s="6">
        <f t="shared" si="280"/>
        <v>0</v>
      </c>
      <c r="V281" s="6">
        <f t="shared" si="280"/>
        <v>0</v>
      </c>
      <c r="W281" s="6">
        <f t="shared" si="280"/>
        <v>0</v>
      </c>
      <c r="X281" s="6">
        <f t="shared" si="280"/>
        <v>0</v>
      </c>
      <c r="Y281" s="6">
        <f t="shared" si="280"/>
        <v>0</v>
      </c>
      <c r="Z281" s="6">
        <f t="shared" si="280"/>
        <v>0</v>
      </c>
      <c r="AA281" s="6">
        <f t="shared" si="280"/>
        <v>0</v>
      </c>
      <c r="AB281" s="6">
        <f t="shared" si="280"/>
        <v>0</v>
      </c>
      <c r="AC281" s="6">
        <f t="shared" si="280"/>
        <v>0</v>
      </c>
      <c r="AD281" s="6">
        <f t="shared" si="280"/>
        <v>0</v>
      </c>
      <c r="AE281" s="6">
        <f t="shared" si="280"/>
        <v>0</v>
      </c>
      <c r="AF281" s="6">
        <f t="shared" si="280"/>
        <v>0</v>
      </c>
      <c r="AG281" s="6">
        <f t="shared" si="280"/>
        <v>0</v>
      </c>
      <c r="AH281" s="6">
        <f t="shared" si="280"/>
        <v>0</v>
      </c>
      <c r="AI281" s="6">
        <f t="shared" si="280"/>
        <v>0</v>
      </c>
      <c r="AJ281" s="6">
        <f t="shared" si="280"/>
        <v>0</v>
      </c>
      <c r="AK281" s="6">
        <f t="shared" si="280"/>
        <v>0</v>
      </c>
      <c r="AL281" s="6">
        <f t="shared" si="280"/>
        <v>0</v>
      </c>
      <c r="AM281" s="6">
        <f t="shared" si="280"/>
        <v>0</v>
      </c>
      <c r="AN281" s="6">
        <f t="shared" si="280"/>
        <v>0</v>
      </c>
      <c r="AO281" s="6">
        <f t="shared" si="280"/>
        <v>0</v>
      </c>
      <c r="AP281" s="6">
        <f t="shared" si="280"/>
        <v>0</v>
      </c>
      <c r="AQ281" s="6">
        <f t="shared" si="280"/>
        <v>0</v>
      </c>
      <c r="AR281" s="6">
        <f t="shared" si="280"/>
        <v>0</v>
      </c>
      <c r="AS281" s="6">
        <f t="shared" si="280"/>
        <v>0</v>
      </c>
      <c r="AT281" s="6">
        <f t="shared" si="280"/>
        <v>0</v>
      </c>
      <c r="AU281" s="6">
        <f t="shared" si="280"/>
        <v>0</v>
      </c>
      <c r="AV281" s="6">
        <f t="shared" si="280"/>
        <v>0</v>
      </c>
      <c r="AW281" s="6">
        <f t="shared" si="280"/>
        <v>0</v>
      </c>
      <c r="AX281" s="6">
        <f t="shared" si="280"/>
        <v>0</v>
      </c>
      <c r="AY281" s="6">
        <f t="shared" ref="AY281:BO281" si="281">AX281</f>
        <v>0</v>
      </c>
      <c r="AZ281" s="6">
        <f t="shared" si="281"/>
        <v>0</v>
      </c>
      <c r="BA281" s="6">
        <f t="shared" si="281"/>
        <v>0</v>
      </c>
      <c r="BB281" s="6">
        <f t="shared" si="281"/>
        <v>0</v>
      </c>
      <c r="BC281" s="6">
        <f t="shared" si="281"/>
        <v>0</v>
      </c>
      <c r="BD281" s="6">
        <f t="shared" si="281"/>
        <v>0</v>
      </c>
      <c r="BE281" s="6">
        <f t="shared" si="281"/>
        <v>0</v>
      </c>
      <c r="BF281" s="6">
        <f t="shared" si="281"/>
        <v>0</v>
      </c>
      <c r="BG281" s="6">
        <f t="shared" si="281"/>
        <v>0</v>
      </c>
      <c r="BH281" s="6">
        <f t="shared" si="281"/>
        <v>0</v>
      </c>
      <c r="BI281" s="6">
        <f t="shared" si="281"/>
        <v>0</v>
      </c>
      <c r="BJ281" s="6">
        <f t="shared" si="281"/>
        <v>0</v>
      </c>
      <c r="BK281" s="6">
        <f t="shared" si="281"/>
        <v>0</v>
      </c>
      <c r="BL281" s="6">
        <f t="shared" si="281"/>
        <v>0</v>
      </c>
      <c r="BM281" s="6">
        <f t="shared" si="281"/>
        <v>0</v>
      </c>
      <c r="BN281" s="6">
        <f t="shared" si="281"/>
        <v>0</v>
      </c>
      <c r="BO281" s="6">
        <f t="shared" si="281"/>
        <v>0</v>
      </c>
    </row>
    <row r="282" spans="18:69" x14ac:dyDescent="0.35">
      <c r="R282" s="6">
        <v>1</v>
      </c>
      <c r="S282" s="6">
        <v>2</v>
      </c>
      <c r="T282" s="6">
        <v>3</v>
      </c>
      <c r="U282" s="6">
        <v>4</v>
      </c>
      <c r="V282" s="6">
        <v>5</v>
      </c>
      <c r="W282" s="6">
        <v>6</v>
      </c>
      <c r="X282" s="6">
        <v>7</v>
      </c>
      <c r="Y282" s="6">
        <v>8</v>
      </c>
      <c r="Z282" s="6">
        <v>9</v>
      </c>
      <c r="AA282" s="6">
        <v>10</v>
      </c>
      <c r="AB282" s="6">
        <v>11</v>
      </c>
      <c r="AC282" s="6">
        <v>12</v>
      </c>
      <c r="AD282" s="6">
        <v>13</v>
      </c>
      <c r="AE282" s="6">
        <v>14</v>
      </c>
      <c r="AF282" s="6">
        <v>15</v>
      </c>
      <c r="AG282" s="6">
        <v>16</v>
      </c>
      <c r="AH282" s="6">
        <v>17</v>
      </c>
      <c r="AI282" s="6">
        <v>18</v>
      </c>
      <c r="AJ282" s="6">
        <v>19</v>
      </c>
      <c r="AK282" s="6">
        <v>20</v>
      </c>
      <c r="AL282" s="6">
        <v>21</v>
      </c>
      <c r="AM282" s="6">
        <v>22</v>
      </c>
      <c r="AN282" s="6">
        <v>23</v>
      </c>
      <c r="AO282" s="6">
        <v>24</v>
      </c>
      <c r="AP282" s="6">
        <v>25</v>
      </c>
      <c r="AQ282" s="6">
        <v>26</v>
      </c>
      <c r="AR282" s="6">
        <v>27</v>
      </c>
      <c r="AS282" s="6">
        <v>28</v>
      </c>
      <c r="AT282" s="6">
        <v>29</v>
      </c>
      <c r="AU282" s="6">
        <v>30</v>
      </c>
      <c r="AV282" s="6">
        <v>31</v>
      </c>
      <c r="AW282" s="6">
        <v>32</v>
      </c>
      <c r="AX282" s="6">
        <v>33</v>
      </c>
      <c r="AY282" s="6">
        <v>34</v>
      </c>
      <c r="AZ282" s="6">
        <v>35</v>
      </c>
      <c r="BA282" s="6">
        <v>36</v>
      </c>
      <c r="BB282" s="6">
        <v>37</v>
      </c>
      <c r="BC282" s="6">
        <v>38</v>
      </c>
      <c r="BD282" s="6">
        <v>39</v>
      </c>
      <c r="BE282" s="6">
        <v>40</v>
      </c>
      <c r="BF282" s="6">
        <v>41</v>
      </c>
      <c r="BG282" s="6">
        <v>42</v>
      </c>
      <c r="BH282" s="6">
        <v>43</v>
      </c>
      <c r="BI282" s="6">
        <v>44</v>
      </c>
      <c r="BJ282" s="6">
        <v>45</v>
      </c>
      <c r="BK282" s="6">
        <v>46</v>
      </c>
      <c r="BL282" s="6">
        <v>47</v>
      </c>
      <c r="BM282" s="6">
        <v>48</v>
      </c>
      <c r="BN282" s="6">
        <v>49</v>
      </c>
      <c r="BO282" s="6">
        <v>50</v>
      </c>
    </row>
    <row r="283" spans="18:69" x14ac:dyDescent="0.35">
      <c r="R283" s="6">
        <f t="shared" ref="R283:AW283" si="282">R281-R282</f>
        <v>-1</v>
      </c>
      <c r="S283" s="6">
        <f t="shared" si="282"/>
        <v>-2</v>
      </c>
      <c r="T283" s="6">
        <f t="shared" si="282"/>
        <v>-3</v>
      </c>
      <c r="U283" s="6">
        <f t="shared" si="282"/>
        <v>-4</v>
      </c>
      <c r="V283" s="6">
        <f t="shared" si="282"/>
        <v>-5</v>
      </c>
      <c r="W283" s="6">
        <f t="shared" si="282"/>
        <v>-6</v>
      </c>
      <c r="X283" s="6">
        <f t="shared" si="282"/>
        <v>-7</v>
      </c>
      <c r="Y283" s="6">
        <f t="shared" si="282"/>
        <v>-8</v>
      </c>
      <c r="Z283" s="6">
        <f t="shared" si="282"/>
        <v>-9</v>
      </c>
      <c r="AA283" s="6">
        <f t="shared" si="282"/>
        <v>-10</v>
      </c>
      <c r="AB283" s="6">
        <f t="shared" si="282"/>
        <v>-11</v>
      </c>
      <c r="AC283" s="6">
        <f t="shared" si="282"/>
        <v>-12</v>
      </c>
      <c r="AD283" s="6">
        <f t="shared" si="282"/>
        <v>-13</v>
      </c>
      <c r="AE283" s="6">
        <f t="shared" si="282"/>
        <v>-14</v>
      </c>
      <c r="AF283" s="6">
        <f t="shared" si="282"/>
        <v>-15</v>
      </c>
      <c r="AG283" s="6">
        <f t="shared" si="282"/>
        <v>-16</v>
      </c>
      <c r="AH283" s="6">
        <f t="shared" si="282"/>
        <v>-17</v>
      </c>
      <c r="AI283" s="6">
        <f t="shared" si="282"/>
        <v>-18</v>
      </c>
      <c r="AJ283" s="6">
        <f t="shared" si="282"/>
        <v>-19</v>
      </c>
      <c r="AK283" s="6">
        <f t="shared" si="282"/>
        <v>-20</v>
      </c>
      <c r="AL283" s="6">
        <f t="shared" si="282"/>
        <v>-21</v>
      </c>
      <c r="AM283" s="6">
        <f t="shared" si="282"/>
        <v>-22</v>
      </c>
      <c r="AN283" s="6">
        <f t="shared" si="282"/>
        <v>-23</v>
      </c>
      <c r="AO283" s="6">
        <f t="shared" si="282"/>
        <v>-24</v>
      </c>
      <c r="AP283" s="6">
        <f t="shared" si="282"/>
        <v>-25</v>
      </c>
      <c r="AQ283" s="6">
        <f t="shared" si="282"/>
        <v>-26</v>
      </c>
      <c r="AR283" s="6">
        <f t="shared" si="282"/>
        <v>-27</v>
      </c>
      <c r="AS283" s="6">
        <f t="shared" si="282"/>
        <v>-28</v>
      </c>
      <c r="AT283" s="6">
        <f t="shared" si="282"/>
        <v>-29</v>
      </c>
      <c r="AU283" s="6">
        <f t="shared" si="282"/>
        <v>-30</v>
      </c>
      <c r="AV283" s="6">
        <f t="shared" si="282"/>
        <v>-31</v>
      </c>
      <c r="AW283" s="6">
        <f t="shared" si="282"/>
        <v>-32</v>
      </c>
      <c r="AX283" s="6">
        <f t="shared" ref="AX283:BO283" si="283">AX281-AX282</f>
        <v>-33</v>
      </c>
      <c r="AY283" s="6">
        <f t="shared" si="283"/>
        <v>-34</v>
      </c>
      <c r="AZ283" s="6">
        <f t="shared" si="283"/>
        <v>-35</v>
      </c>
      <c r="BA283" s="6">
        <f t="shared" si="283"/>
        <v>-36</v>
      </c>
      <c r="BB283" s="6">
        <f t="shared" si="283"/>
        <v>-37</v>
      </c>
      <c r="BC283" s="6">
        <f t="shared" si="283"/>
        <v>-38</v>
      </c>
      <c r="BD283" s="6">
        <f t="shared" si="283"/>
        <v>-39</v>
      </c>
      <c r="BE283" s="6">
        <f t="shared" si="283"/>
        <v>-40</v>
      </c>
      <c r="BF283" s="6">
        <f t="shared" si="283"/>
        <v>-41</v>
      </c>
      <c r="BG283" s="6">
        <f t="shared" si="283"/>
        <v>-42</v>
      </c>
      <c r="BH283" s="6">
        <f t="shared" si="283"/>
        <v>-43</v>
      </c>
      <c r="BI283" s="6">
        <f t="shared" si="283"/>
        <v>-44</v>
      </c>
      <c r="BJ283" s="6">
        <f t="shared" si="283"/>
        <v>-45</v>
      </c>
      <c r="BK283" s="6">
        <f t="shared" si="283"/>
        <v>-46</v>
      </c>
      <c r="BL283" s="6">
        <f t="shared" si="283"/>
        <v>-47</v>
      </c>
      <c r="BM283" s="6">
        <f t="shared" si="283"/>
        <v>-48</v>
      </c>
      <c r="BN283" s="6">
        <f t="shared" si="283"/>
        <v>-49</v>
      </c>
      <c r="BO283" s="6">
        <f t="shared" si="283"/>
        <v>-50</v>
      </c>
      <c r="BQ283" s="6" t="s">
        <v>21</v>
      </c>
    </row>
    <row r="284" spans="18:69" x14ac:dyDescent="0.35">
      <c r="R284" s="6" t="str">
        <f>IF(R283&gt;=0,COUNT($R283)+BP280,"")</f>
        <v/>
      </c>
      <c r="S284" s="6" t="str">
        <f>IF(S283&gt;=0,COUNT($R283:S283)+$BP280,"")</f>
        <v/>
      </c>
      <c r="T284" s="6" t="str">
        <f>IF(T283&gt;=0,COUNT($R283:T283)+$BP280,"")</f>
        <v/>
      </c>
      <c r="U284" s="6" t="str">
        <f>IF(U283&gt;=0,COUNT($R283:U283)+$BP280,"")</f>
        <v/>
      </c>
      <c r="V284" s="6" t="str">
        <f>IF(V283&gt;=0,COUNT($R283:V283)+$BP280,"")</f>
        <v/>
      </c>
      <c r="W284" s="6" t="str">
        <f>IF(W283&gt;=0,COUNT($R283:W283)+$BP280,"")</f>
        <v/>
      </c>
      <c r="X284" s="6" t="str">
        <f>IF(X283&gt;=0,COUNT($R283:X283)+$BP280,"")</f>
        <v/>
      </c>
      <c r="Y284" s="6" t="str">
        <f>IF(Y283&gt;=0,COUNT($R283:Y283)+$BP280,"")</f>
        <v/>
      </c>
      <c r="Z284" s="6" t="str">
        <f>IF(Z283&gt;=0,COUNT($R283:Z283)+$BP280,"")</f>
        <v/>
      </c>
      <c r="AA284" s="6" t="str">
        <f>IF(AA283&gt;=0,COUNT($R283:AA283)+$BP280,"")</f>
        <v/>
      </c>
      <c r="AB284" s="6" t="str">
        <f>IF(AB283&gt;=0,COUNT($R283:AB283)+$BP280,"")</f>
        <v/>
      </c>
      <c r="AC284" s="6" t="str">
        <f>IF(AC283&gt;=0,COUNT($R283:AC283)+$BP280,"")</f>
        <v/>
      </c>
      <c r="AD284" s="6" t="str">
        <f>IF(AD283&gt;=0,COUNT($R283:AD283)+$BP280,"")</f>
        <v/>
      </c>
      <c r="AE284" s="6" t="str">
        <f>IF(AE283&gt;=0,COUNT($R283:AE283)+$BP280,"")</f>
        <v/>
      </c>
      <c r="AF284" s="6" t="str">
        <f>IF(AF283&gt;=0,COUNT($R283:AF283)+$BP280,"")</f>
        <v/>
      </c>
      <c r="AG284" s="6" t="str">
        <f>IF(AG283&gt;=0,COUNT($R283:AG283)+$BP280,"")</f>
        <v/>
      </c>
      <c r="AH284" s="6" t="str">
        <f>IF(AH283&gt;=0,COUNT($R283:AH283)+$BP280,"")</f>
        <v/>
      </c>
      <c r="AI284" s="6" t="str">
        <f>IF(AI283&gt;=0,COUNT($R283:AI283)+$BP280,"")</f>
        <v/>
      </c>
      <c r="AJ284" s="6" t="str">
        <f>IF(AJ283&gt;=0,COUNT($R283:AJ283)+$BP280,"")</f>
        <v/>
      </c>
      <c r="AK284" s="6" t="str">
        <f>IF(AK283&gt;=0,COUNT($R283:AK283)+$BP280,"")</f>
        <v/>
      </c>
      <c r="AL284" s="6" t="str">
        <f>IF(AL283&gt;=0,COUNT($R283:AL283)+$BP280,"")</f>
        <v/>
      </c>
      <c r="AM284" s="6" t="str">
        <f>IF(AM283&gt;=0,COUNT($R283:AM283)+$BP280,"")</f>
        <v/>
      </c>
      <c r="AN284" s="6" t="str">
        <f>IF(AN283&gt;=0,COUNT($R283:AN283)+$BP280,"")</f>
        <v/>
      </c>
      <c r="AO284" s="6" t="str">
        <f>IF(AO283&gt;=0,COUNT($R283:AO283)+$BP280,"")</f>
        <v/>
      </c>
      <c r="AP284" s="6" t="str">
        <f>IF(AP283&gt;=0,COUNT($R283:AP283)+$BP280,"")</f>
        <v/>
      </c>
      <c r="AQ284" s="6" t="str">
        <f>IF(AQ283&gt;=0,COUNT($R283:AQ283)+$BP280,"")</f>
        <v/>
      </c>
      <c r="AR284" s="6" t="str">
        <f>IF(AR283&gt;=0,COUNT($R283:AR283)+$BP280,"")</f>
        <v/>
      </c>
      <c r="AS284" s="6" t="str">
        <f>IF(AS283&gt;=0,COUNT($R283:AS283)+$BP280,"")</f>
        <v/>
      </c>
      <c r="AT284" s="6" t="str">
        <f>IF(AT283&gt;=0,COUNT($R283:AT283)+$BP280,"")</f>
        <v/>
      </c>
      <c r="AU284" s="6" t="str">
        <f>IF(AU283&gt;=0,COUNT($R283:AU283)+$BP280,"")</f>
        <v/>
      </c>
      <c r="AV284" s="6" t="str">
        <f>IF(AV283&gt;=0,COUNT($R283:AV283)+$BP280,"")</f>
        <v/>
      </c>
      <c r="AW284" s="6" t="str">
        <f>IF(AW283&gt;=0,COUNT($R283:AW283)+$BP280,"")</f>
        <v/>
      </c>
      <c r="AX284" s="6" t="str">
        <f>IF(AX283&gt;=0,COUNT($R283:AX283)+$BP280,"")</f>
        <v/>
      </c>
      <c r="AY284" s="6" t="str">
        <f>IF(AY283&gt;=0,COUNT($R283:AY283)+$BP280,"")</f>
        <v/>
      </c>
      <c r="AZ284" s="6" t="str">
        <f>IF(AZ283&gt;=0,COUNT($R283:AZ283)+$BP280,"")</f>
        <v/>
      </c>
      <c r="BA284" s="6" t="str">
        <f>IF(BA283&gt;=0,COUNT($R283:BA283)+$BP280,"")</f>
        <v/>
      </c>
      <c r="BB284" s="6" t="str">
        <f>IF(BB283&gt;=0,COUNT($R283:BB283)+$BP280,"")</f>
        <v/>
      </c>
      <c r="BC284" s="6" t="str">
        <f>IF(BC283&gt;=0,COUNT($R283:BC283)+$BP280,"")</f>
        <v/>
      </c>
      <c r="BD284" s="6" t="str">
        <f>IF(BD283&gt;=0,COUNT($R283:BD283)+$BP280,"")</f>
        <v/>
      </c>
      <c r="BE284" s="6" t="str">
        <f>IF(BE283&gt;=0,COUNT($R283:BE283)+$BP280,"")</f>
        <v/>
      </c>
      <c r="BF284" s="6" t="str">
        <f>IF(BF283&gt;=0,COUNT($R283:BF283)+$BP280,"")</f>
        <v/>
      </c>
      <c r="BG284" s="6" t="str">
        <f>IF(BG283&gt;=0,COUNT($R283:BG283)+$BP280,"")</f>
        <v/>
      </c>
      <c r="BH284" s="6" t="str">
        <f>IF(BH283&gt;=0,COUNT($R283:BH283)+$BP280,"")</f>
        <v/>
      </c>
      <c r="BI284" s="6" t="str">
        <f>IF(BI283&gt;=0,COUNT($R283:BI283)+$BP280,"")</f>
        <v/>
      </c>
      <c r="BJ284" s="6" t="str">
        <f>IF(BJ283&gt;=0,COUNT($R283:BJ283)+$BP280,"")</f>
        <v/>
      </c>
      <c r="BK284" s="6" t="str">
        <f>IF(BK283&gt;=0,COUNT($R283:BK283)+$BP280,"")</f>
        <v/>
      </c>
      <c r="BL284" s="6" t="str">
        <f>IF(BL283&gt;=0,COUNT($R283:BL283)+$BP280,"")</f>
        <v/>
      </c>
      <c r="BM284" s="6" t="str">
        <f>IF(BM283&gt;=0,COUNT($R283:BM283)+$BP280,"")</f>
        <v/>
      </c>
      <c r="BN284" s="6" t="str">
        <f>IF(BN283&gt;=0,COUNT($R283:BN283)+$BP280,"")</f>
        <v/>
      </c>
      <c r="BO284" s="6" t="str">
        <f>IF(BO283&gt;=0,COUNT($R283:BO283)+$BP280,"")</f>
        <v/>
      </c>
      <c r="BP284" s="6">
        <f>COUNT(R284:BO284)+BP280</f>
        <v>100</v>
      </c>
      <c r="BQ284" s="276" t="str">
        <f>R284&amp;BQ283&amp;S284&amp;BQ283&amp;T284&amp;BQ283&amp;U284&amp;BQ283&amp;V284&amp;BQ283&amp;W284&amp;BQ283&amp;X284&amp;BQ283&amp;Y284&amp;BQ283&amp;Z284&amp;BQ283&amp;AA284&amp;BQ283&amp;AB284&amp;BQ283&amp;AC284&amp;BQ283&amp;AD284&amp;BQ283&amp;AE284&amp;BQ283&amp;AF284&amp;BQ283&amp;AG284&amp;BQ283&amp;AH284&amp;BQ283&amp;AI284&amp;BQ283&amp;AJ284&amp;BQ283&amp;AK284&amp;BQ283&amp;AL284&amp;BQ283&amp;AM284&amp;BQ283&amp;AN284&amp;BQ283&amp;AO284&amp;BQ283&amp;AP284&amp;BQ283&amp;AQ284&amp;BQ283&amp;AR284&amp;BQ283&amp;AS284&amp;BQ283&amp;AT284&amp;BQ283&amp;AU284&amp;BQ283&amp;AV284&amp;BQ283&amp;AW284&amp;BQ283&amp;AX284&amp;BQ283&amp;AY284&amp;BQ283&amp;AZ284&amp;BQ283&amp;BA284&amp;BQ283&amp;BB284&amp;BQ283&amp;BC284&amp;BQ283&amp;BD284&amp;BQ283&amp;BE284&amp;BQ283&amp;BF284&amp;BQ283&amp;BG284&amp;BQ283&amp;BH284&amp;BQ283&amp;BI284&amp;BQ283&amp;BJ284&amp;BQ283&amp;BK284&amp;BQ283&amp;BL284&amp;BQ283&amp;BM284&amp;BQ283&amp;BN284&amp;BQ283&amp;BO284</f>
        <v xml:space="preserve">                                                                                                  </v>
      </c>
    </row>
    <row r="285" spans="18:69" x14ac:dyDescent="0.35">
      <c r="R285" s="275">
        <f>IF('Print-TOS'!AU16="W",'Encode Data'!F46,IF('Print-TOS'!AU16="X",'Encode Data'!I52,'Encode Data'!I52))</f>
        <v>0</v>
      </c>
      <c r="S285" s="6">
        <f t="shared" ref="S285:AX285" si="284">R285</f>
        <v>0</v>
      </c>
      <c r="T285" s="6">
        <f t="shared" si="284"/>
        <v>0</v>
      </c>
      <c r="U285" s="6">
        <f t="shared" si="284"/>
        <v>0</v>
      </c>
      <c r="V285" s="6">
        <f t="shared" si="284"/>
        <v>0</v>
      </c>
      <c r="W285" s="6">
        <f t="shared" si="284"/>
        <v>0</v>
      </c>
      <c r="X285" s="6">
        <f t="shared" si="284"/>
        <v>0</v>
      </c>
      <c r="Y285" s="6">
        <f t="shared" si="284"/>
        <v>0</v>
      </c>
      <c r="Z285" s="6">
        <f t="shared" si="284"/>
        <v>0</v>
      </c>
      <c r="AA285" s="6">
        <f t="shared" si="284"/>
        <v>0</v>
      </c>
      <c r="AB285" s="6">
        <f t="shared" si="284"/>
        <v>0</v>
      </c>
      <c r="AC285" s="6">
        <f t="shared" si="284"/>
        <v>0</v>
      </c>
      <c r="AD285" s="6">
        <f t="shared" si="284"/>
        <v>0</v>
      </c>
      <c r="AE285" s="6">
        <f t="shared" si="284"/>
        <v>0</v>
      </c>
      <c r="AF285" s="6">
        <f t="shared" si="284"/>
        <v>0</v>
      </c>
      <c r="AG285" s="6">
        <f t="shared" si="284"/>
        <v>0</v>
      </c>
      <c r="AH285" s="6">
        <f t="shared" si="284"/>
        <v>0</v>
      </c>
      <c r="AI285" s="6">
        <f t="shared" si="284"/>
        <v>0</v>
      </c>
      <c r="AJ285" s="6">
        <f t="shared" si="284"/>
        <v>0</v>
      </c>
      <c r="AK285" s="6">
        <f t="shared" si="284"/>
        <v>0</v>
      </c>
      <c r="AL285" s="6">
        <f t="shared" si="284"/>
        <v>0</v>
      </c>
      <c r="AM285" s="6">
        <f t="shared" si="284"/>
        <v>0</v>
      </c>
      <c r="AN285" s="6">
        <f t="shared" si="284"/>
        <v>0</v>
      </c>
      <c r="AO285" s="6">
        <f t="shared" si="284"/>
        <v>0</v>
      </c>
      <c r="AP285" s="6">
        <f t="shared" si="284"/>
        <v>0</v>
      </c>
      <c r="AQ285" s="6">
        <f t="shared" si="284"/>
        <v>0</v>
      </c>
      <c r="AR285" s="6">
        <f t="shared" si="284"/>
        <v>0</v>
      </c>
      <c r="AS285" s="6">
        <f t="shared" si="284"/>
        <v>0</v>
      </c>
      <c r="AT285" s="6">
        <f t="shared" si="284"/>
        <v>0</v>
      </c>
      <c r="AU285" s="6">
        <f t="shared" si="284"/>
        <v>0</v>
      </c>
      <c r="AV285" s="6">
        <f t="shared" si="284"/>
        <v>0</v>
      </c>
      <c r="AW285" s="6">
        <f t="shared" si="284"/>
        <v>0</v>
      </c>
      <c r="AX285" s="6">
        <f t="shared" si="284"/>
        <v>0</v>
      </c>
      <c r="AY285" s="6">
        <f t="shared" ref="AY285:BO285" si="285">AX285</f>
        <v>0</v>
      </c>
      <c r="AZ285" s="6">
        <f t="shared" si="285"/>
        <v>0</v>
      </c>
      <c r="BA285" s="6">
        <f t="shared" si="285"/>
        <v>0</v>
      </c>
      <c r="BB285" s="6">
        <f t="shared" si="285"/>
        <v>0</v>
      </c>
      <c r="BC285" s="6">
        <f t="shared" si="285"/>
        <v>0</v>
      </c>
      <c r="BD285" s="6">
        <f t="shared" si="285"/>
        <v>0</v>
      </c>
      <c r="BE285" s="6">
        <f t="shared" si="285"/>
        <v>0</v>
      </c>
      <c r="BF285" s="6">
        <f t="shared" si="285"/>
        <v>0</v>
      </c>
      <c r="BG285" s="6">
        <f t="shared" si="285"/>
        <v>0</v>
      </c>
      <c r="BH285" s="6">
        <f t="shared" si="285"/>
        <v>0</v>
      </c>
      <c r="BI285" s="6">
        <f t="shared" si="285"/>
        <v>0</v>
      </c>
      <c r="BJ285" s="6">
        <f t="shared" si="285"/>
        <v>0</v>
      </c>
      <c r="BK285" s="6">
        <f t="shared" si="285"/>
        <v>0</v>
      </c>
      <c r="BL285" s="6">
        <f t="shared" si="285"/>
        <v>0</v>
      </c>
      <c r="BM285" s="6">
        <f t="shared" si="285"/>
        <v>0</v>
      </c>
      <c r="BN285" s="6">
        <f t="shared" si="285"/>
        <v>0</v>
      </c>
      <c r="BO285" s="6">
        <f t="shared" si="285"/>
        <v>0</v>
      </c>
    </row>
    <row r="286" spans="18:69" x14ac:dyDescent="0.35">
      <c r="R286" s="6">
        <v>1</v>
      </c>
      <c r="S286" s="6">
        <v>2</v>
      </c>
      <c r="T286" s="6">
        <v>3</v>
      </c>
      <c r="U286" s="6">
        <v>4</v>
      </c>
      <c r="V286" s="6">
        <v>5</v>
      </c>
      <c r="W286" s="6">
        <v>6</v>
      </c>
      <c r="X286" s="6">
        <v>7</v>
      </c>
      <c r="Y286" s="6">
        <v>8</v>
      </c>
      <c r="Z286" s="6">
        <v>9</v>
      </c>
      <c r="AA286" s="6">
        <v>10</v>
      </c>
      <c r="AB286" s="6">
        <v>11</v>
      </c>
      <c r="AC286" s="6">
        <v>12</v>
      </c>
      <c r="AD286" s="6">
        <v>13</v>
      </c>
      <c r="AE286" s="6">
        <v>14</v>
      </c>
      <c r="AF286" s="6">
        <v>15</v>
      </c>
      <c r="AG286" s="6">
        <v>16</v>
      </c>
      <c r="AH286" s="6">
        <v>17</v>
      </c>
      <c r="AI286" s="6">
        <v>18</v>
      </c>
      <c r="AJ286" s="6">
        <v>19</v>
      </c>
      <c r="AK286" s="6">
        <v>20</v>
      </c>
      <c r="AL286" s="6">
        <v>21</v>
      </c>
      <c r="AM286" s="6">
        <v>22</v>
      </c>
      <c r="AN286" s="6">
        <v>23</v>
      </c>
      <c r="AO286" s="6">
        <v>24</v>
      </c>
      <c r="AP286" s="6">
        <v>25</v>
      </c>
      <c r="AQ286" s="6">
        <v>26</v>
      </c>
      <c r="AR286" s="6">
        <v>27</v>
      </c>
      <c r="AS286" s="6">
        <v>28</v>
      </c>
      <c r="AT286" s="6">
        <v>29</v>
      </c>
      <c r="AU286" s="6">
        <v>30</v>
      </c>
      <c r="AV286" s="6">
        <v>31</v>
      </c>
      <c r="AW286" s="6">
        <v>32</v>
      </c>
      <c r="AX286" s="6">
        <v>33</v>
      </c>
      <c r="AY286" s="6">
        <v>34</v>
      </c>
      <c r="AZ286" s="6">
        <v>35</v>
      </c>
      <c r="BA286" s="6">
        <v>36</v>
      </c>
      <c r="BB286" s="6">
        <v>37</v>
      </c>
      <c r="BC286" s="6">
        <v>38</v>
      </c>
      <c r="BD286" s="6">
        <v>39</v>
      </c>
      <c r="BE286" s="6">
        <v>40</v>
      </c>
      <c r="BF286" s="6">
        <v>41</v>
      </c>
      <c r="BG286" s="6">
        <v>42</v>
      </c>
      <c r="BH286" s="6">
        <v>43</v>
      </c>
      <c r="BI286" s="6">
        <v>44</v>
      </c>
      <c r="BJ286" s="6">
        <v>45</v>
      </c>
      <c r="BK286" s="6">
        <v>46</v>
      </c>
      <c r="BL286" s="6">
        <v>47</v>
      </c>
      <c r="BM286" s="6">
        <v>48</v>
      </c>
      <c r="BN286" s="6">
        <v>49</v>
      </c>
      <c r="BO286" s="6">
        <v>50</v>
      </c>
    </row>
    <row r="287" spans="18:69" x14ac:dyDescent="0.35">
      <c r="R287" s="6">
        <f t="shared" ref="R287:AW287" si="286">R285-R286</f>
        <v>-1</v>
      </c>
      <c r="S287" s="6">
        <f t="shared" si="286"/>
        <v>-2</v>
      </c>
      <c r="T287" s="6">
        <f t="shared" si="286"/>
        <v>-3</v>
      </c>
      <c r="U287" s="6">
        <f t="shared" si="286"/>
        <v>-4</v>
      </c>
      <c r="V287" s="6">
        <f t="shared" si="286"/>
        <v>-5</v>
      </c>
      <c r="W287" s="6">
        <f t="shared" si="286"/>
        <v>-6</v>
      </c>
      <c r="X287" s="6">
        <f t="shared" si="286"/>
        <v>-7</v>
      </c>
      <c r="Y287" s="6">
        <f t="shared" si="286"/>
        <v>-8</v>
      </c>
      <c r="Z287" s="6">
        <f t="shared" si="286"/>
        <v>-9</v>
      </c>
      <c r="AA287" s="6">
        <f t="shared" si="286"/>
        <v>-10</v>
      </c>
      <c r="AB287" s="6">
        <f t="shared" si="286"/>
        <v>-11</v>
      </c>
      <c r="AC287" s="6">
        <f t="shared" si="286"/>
        <v>-12</v>
      </c>
      <c r="AD287" s="6">
        <f t="shared" si="286"/>
        <v>-13</v>
      </c>
      <c r="AE287" s="6">
        <f t="shared" si="286"/>
        <v>-14</v>
      </c>
      <c r="AF287" s="6">
        <f t="shared" si="286"/>
        <v>-15</v>
      </c>
      <c r="AG287" s="6">
        <f t="shared" si="286"/>
        <v>-16</v>
      </c>
      <c r="AH287" s="6">
        <f t="shared" si="286"/>
        <v>-17</v>
      </c>
      <c r="AI287" s="6">
        <f t="shared" si="286"/>
        <v>-18</v>
      </c>
      <c r="AJ287" s="6">
        <f t="shared" si="286"/>
        <v>-19</v>
      </c>
      <c r="AK287" s="6">
        <f t="shared" si="286"/>
        <v>-20</v>
      </c>
      <c r="AL287" s="6">
        <f t="shared" si="286"/>
        <v>-21</v>
      </c>
      <c r="AM287" s="6">
        <f t="shared" si="286"/>
        <v>-22</v>
      </c>
      <c r="AN287" s="6">
        <f t="shared" si="286"/>
        <v>-23</v>
      </c>
      <c r="AO287" s="6">
        <f t="shared" si="286"/>
        <v>-24</v>
      </c>
      <c r="AP287" s="6">
        <f t="shared" si="286"/>
        <v>-25</v>
      </c>
      <c r="AQ287" s="6">
        <f t="shared" si="286"/>
        <v>-26</v>
      </c>
      <c r="AR287" s="6">
        <f t="shared" si="286"/>
        <v>-27</v>
      </c>
      <c r="AS287" s="6">
        <f t="shared" si="286"/>
        <v>-28</v>
      </c>
      <c r="AT287" s="6">
        <f t="shared" si="286"/>
        <v>-29</v>
      </c>
      <c r="AU287" s="6">
        <f t="shared" si="286"/>
        <v>-30</v>
      </c>
      <c r="AV287" s="6">
        <f t="shared" si="286"/>
        <v>-31</v>
      </c>
      <c r="AW287" s="6">
        <f t="shared" si="286"/>
        <v>-32</v>
      </c>
      <c r="AX287" s="6">
        <f t="shared" ref="AX287:BO287" si="287">AX285-AX286</f>
        <v>-33</v>
      </c>
      <c r="AY287" s="6">
        <f t="shared" si="287"/>
        <v>-34</v>
      </c>
      <c r="AZ287" s="6">
        <f t="shared" si="287"/>
        <v>-35</v>
      </c>
      <c r="BA287" s="6">
        <f t="shared" si="287"/>
        <v>-36</v>
      </c>
      <c r="BB287" s="6">
        <f t="shared" si="287"/>
        <v>-37</v>
      </c>
      <c r="BC287" s="6">
        <f t="shared" si="287"/>
        <v>-38</v>
      </c>
      <c r="BD287" s="6">
        <f t="shared" si="287"/>
        <v>-39</v>
      </c>
      <c r="BE287" s="6">
        <f t="shared" si="287"/>
        <v>-40</v>
      </c>
      <c r="BF287" s="6">
        <f t="shared" si="287"/>
        <v>-41</v>
      </c>
      <c r="BG287" s="6">
        <f t="shared" si="287"/>
        <v>-42</v>
      </c>
      <c r="BH287" s="6">
        <f t="shared" si="287"/>
        <v>-43</v>
      </c>
      <c r="BI287" s="6">
        <f t="shared" si="287"/>
        <v>-44</v>
      </c>
      <c r="BJ287" s="6">
        <f t="shared" si="287"/>
        <v>-45</v>
      </c>
      <c r="BK287" s="6">
        <f t="shared" si="287"/>
        <v>-46</v>
      </c>
      <c r="BL287" s="6">
        <f t="shared" si="287"/>
        <v>-47</v>
      </c>
      <c r="BM287" s="6">
        <f t="shared" si="287"/>
        <v>-48</v>
      </c>
      <c r="BN287" s="6">
        <f t="shared" si="287"/>
        <v>-49</v>
      </c>
      <c r="BO287" s="6">
        <f t="shared" si="287"/>
        <v>-50</v>
      </c>
      <c r="BQ287" s="6" t="s">
        <v>21</v>
      </c>
    </row>
    <row r="288" spans="18:69" x14ac:dyDescent="0.35">
      <c r="R288" s="6" t="str">
        <f>IF(R287&gt;=0,COUNT($R287)+BP284,"")</f>
        <v/>
      </c>
      <c r="S288" s="6" t="str">
        <f>IF(S287&gt;=0,COUNT($R287:S287)+$BP284,"")</f>
        <v/>
      </c>
      <c r="T288" s="6" t="str">
        <f>IF(T287&gt;=0,COUNT($R287:T287)+$BP284,"")</f>
        <v/>
      </c>
      <c r="U288" s="6" t="str">
        <f>IF(U287&gt;=0,COUNT($R287:U287)+$BP284,"")</f>
        <v/>
      </c>
      <c r="V288" s="6" t="str">
        <f>IF(V287&gt;=0,COUNT($R287:V287)+$BP284,"")</f>
        <v/>
      </c>
      <c r="W288" s="6" t="str">
        <f>IF(W287&gt;=0,COUNT($R287:W287)+$BP284,"")</f>
        <v/>
      </c>
      <c r="X288" s="6" t="str">
        <f>IF(X287&gt;=0,COUNT($R287:X287)+$BP284,"")</f>
        <v/>
      </c>
      <c r="Y288" s="6" t="str">
        <f>IF(Y287&gt;=0,COUNT($R287:Y287)+$BP284,"")</f>
        <v/>
      </c>
      <c r="Z288" s="6" t="str">
        <f>IF(Z287&gt;=0,COUNT($R287:Z287)+$BP284,"")</f>
        <v/>
      </c>
      <c r="AA288" s="6" t="str">
        <f>IF(AA287&gt;=0,COUNT($R287:AA287)+$BP284,"")</f>
        <v/>
      </c>
      <c r="AB288" s="6" t="str">
        <f>IF(AB287&gt;=0,COUNT($R287:AB287)+$BP284,"")</f>
        <v/>
      </c>
      <c r="AC288" s="6" t="str">
        <f>IF(AC287&gt;=0,COUNT($R287:AC287)+$BP284,"")</f>
        <v/>
      </c>
      <c r="AD288" s="6" t="str">
        <f>IF(AD287&gt;=0,COUNT($R287:AD287)+$BP284,"")</f>
        <v/>
      </c>
      <c r="AE288" s="6" t="str">
        <f>IF(AE287&gt;=0,COUNT($R287:AE287)+$BP284,"")</f>
        <v/>
      </c>
      <c r="AF288" s="6" t="str">
        <f>IF(AF287&gt;=0,COUNT($R287:AF287)+$BP284,"")</f>
        <v/>
      </c>
      <c r="AG288" s="6" t="str">
        <f>IF(AG287&gt;=0,COUNT($R287:AG287)+$BP284,"")</f>
        <v/>
      </c>
      <c r="AH288" s="6" t="str">
        <f>IF(AH287&gt;=0,COUNT($R287:AH287)+$BP284,"")</f>
        <v/>
      </c>
      <c r="AI288" s="6" t="str">
        <f>IF(AI287&gt;=0,COUNT($R287:AI287)+$BP284,"")</f>
        <v/>
      </c>
      <c r="AJ288" s="6" t="str">
        <f>IF(AJ287&gt;=0,COUNT($R287:AJ287)+$BP284,"")</f>
        <v/>
      </c>
      <c r="AK288" s="6" t="str">
        <f>IF(AK287&gt;=0,COUNT($R287:AK287)+$BP284,"")</f>
        <v/>
      </c>
      <c r="AL288" s="6" t="str">
        <f>IF(AL287&gt;=0,COUNT($R287:AL287)+$BP284,"")</f>
        <v/>
      </c>
      <c r="AM288" s="6" t="str">
        <f>IF(AM287&gt;=0,COUNT($R287:AM287)+$BP284,"")</f>
        <v/>
      </c>
      <c r="AN288" s="6" t="str">
        <f>IF(AN287&gt;=0,COUNT($R287:AN287)+$BP284,"")</f>
        <v/>
      </c>
      <c r="AO288" s="6" t="str">
        <f>IF(AO287&gt;=0,COUNT($R287:AO287)+$BP284,"")</f>
        <v/>
      </c>
      <c r="AP288" s="6" t="str">
        <f>IF(AP287&gt;=0,COUNT($R287:AP287)+$BP284,"")</f>
        <v/>
      </c>
      <c r="AQ288" s="6" t="str">
        <f>IF(AQ287&gt;=0,COUNT($R287:AQ287)+$BP284,"")</f>
        <v/>
      </c>
      <c r="AR288" s="6" t="str">
        <f>IF(AR287&gt;=0,COUNT($R287:AR287)+$BP284,"")</f>
        <v/>
      </c>
      <c r="AS288" s="6" t="str">
        <f>IF(AS287&gt;=0,COUNT($R287:AS287)+$BP284,"")</f>
        <v/>
      </c>
      <c r="AT288" s="6" t="str">
        <f>IF(AT287&gt;=0,COUNT($R287:AT287)+$BP284,"")</f>
        <v/>
      </c>
      <c r="AU288" s="6" t="str">
        <f>IF(AU287&gt;=0,COUNT($R287:AU287)+$BP284,"")</f>
        <v/>
      </c>
      <c r="AV288" s="6" t="str">
        <f>IF(AV287&gt;=0,COUNT($R287:AV287)+$BP284,"")</f>
        <v/>
      </c>
      <c r="AW288" s="6" t="str">
        <f>IF(AW287&gt;=0,COUNT($R287:AW287)+$BP284,"")</f>
        <v/>
      </c>
      <c r="AX288" s="6" t="str">
        <f>IF(AX287&gt;=0,COUNT($R287:AX287)+$BP284,"")</f>
        <v/>
      </c>
      <c r="AY288" s="6" t="str">
        <f>IF(AY287&gt;=0,COUNT($R287:AY287)+$BP284,"")</f>
        <v/>
      </c>
      <c r="AZ288" s="6" t="str">
        <f>IF(AZ287&gt;=0,COUNT($R287:AZ287)+$BP284,"")</f>
        <v/>
      </c>
      <c r="BA288" s="6" t="str">
        <f>IF(BA287&gt;=0,COUNT($R287:BA287)+$BP284,"")</f>
        <v/>
      </c>
      <c r="BB288" s="6" t="str">
        <f>IF(BB287&gt;=0,COUNT($R287:BB287)+$BP284,"")</f>
        <v/>
      </c>
      <c r="BC288" s="6" t="str">
        <f>IF(BC287&gt;=0,COUNT($R287:BC287)+$BP284,"")</f>
        <v/>
      </c>
      <c r="BD288" s="6" t="str">
        <f>IF(BD287&gt;=0,COUNT($R287:BD287)+$BP284,"")</f>
        <v/>
      </c>
      <c r="BE288" s="6" t="str">
        <f>IF(BE287&gt;=0,COUNT($R287:BE287)+$BP284,"")</f>
        <v/>
      </c>
      <c r="BF288" s="6" t="str">
        <f>IF(BF287&gt;=0,COUNT($R287:BF287)+$BP284,"")</f>
        <v/>
      </c>
      <c r="BG288" s="6" t="str">
        <f>IF(BG287&gt;=0,COUNT($R287:BG287)+$BP284,"")</f>
        <v/>
      </c>
      <c r="BH288" s="6" t="str">
        <f>IF(BH287&gt;=0,COUNT($R287:BH287)+$BP284,"")</f>
        <v/>
      </c>
      <c r="BI288" s="6" t="str">
        <f>IF(BI287&gt;=0,COUNT($R287:BI287)+$BP284,"")</f>
        <v/>
      </c>
      <c r="BJ288" s="6" t="str">
        <f>IF(BJ287&gt;=0,COUNT($R287:BJ287)+$BP284,"")</f>
        <v/>
      </c>
      <c r="BK288" s="6" t="str">
        <f>IF(BK287&gt;=0,COUNT($R287:BK287)+$BP284,"")</f>
        <v/>
      </c>
      <c r="BL288" s="6" t="str">
        <f>IF(BL287&gt;=0,COUNT($R287:BL287)+$BP284,"")</f>
        <v/>
      </c>
      <c r="BM288" s="6" t="str">
        <f>IF(BM287&gt;=0,COUNT($R287:BM287)+$BP284,"")</f>
        <v/>
      </c>
      <c r="BN288" s="6" t="str">
        <f>IF(BN287&gt;=0,COUNT($R287:BN287)+$BP284,"")</f>
        <v/>
      </c>
      <c r="BO288" s="6" t="str">
        <f>IF(BO287&gt;=0,COUNT($R287:BO287)+$BP284,"")</f>
        <v/>
      </c>
      <c r="BP288" s="6">
        <f>COUNT(R288:BO288)+BP284</f>
        <v>100</v>
      </c>
      <c r="BQ288" s="276" t="str">
        <f>R288&amp;BQ287&amp;S288&amp;BQ287&amp;T288&amp;BQ287&amp;U288&amp;BQ287&amp;V288&amp;BQ287&amp;W288&amp;BQ287&amp;X288&amp;BQ287&amp;Y288&amp;BQ287&amp;Z288&amp;BQ287&amp;AA288&amp;BQ287&amp;AB288&amp;BQ287&amp;AC288&amp;BQ287&amp;AD288&amp;BQ287&amp;AE288&amp;BQ287&amp;AF288&amp;BQ287&amp;AG288&amp;BQ287&amp;AH288&amp;BQ287&amp;AI288&amp;BQ287&amp;AJ288&amp;BQ287&amp;AK288&amp;BQ287&amp;AL288&amp;BQ287&amp;AM288&amp;BQ287&amp;AN288&amp;BQ287&amp;AO288&amp;BQ287&amp;AP288&amp;BQ287&amp;AQ288&amp;BQ287&amp;AR288&amp;BQ287&amp;AS288&amp;BQ287&amp;AT288&amp;BQ287&amp;AU288&amp;BQ287&amp;AV288&amp;BQ287&amp;AW288&amp;BQ287&amp;AX288&amp;BQ287&amp;AY288&amp;BQ287&amp;AZ288&amp;BQ287&amp;BA288&amp;BQ287&amp;BB288&amp;BQ287&amp;BC288&amp;BQ287&amp;BD288&amp;BQ287&amp;BE288&amp;BQ287&amp;BF288&amp;BQ287&amp;BG288&amp;BQ287&amp;BH288&amp;BQ287&amp;BI288&amp;BQ287&amp;BJ288&amp;BQ287&amp;BK288&amp;BQ287&amp;BL288&amp;BQ287&amp;BM288&amp;BQ287&amp;BN288&amp;BQ287&amp;BO288</f>
        <v xml:space="preserve">                                                                                                  </v>
      </c>
    </row>
    <row r="289" spans="18:70" x14ac:dyDescent="0.35">
      <c r="R289" s="275"/>
      <c r="S289" s="6">
        <f t="shared" ref="S289:AX289" si="288">R289</f>
        <v>0</v>
      </c>
      <c r="T289" s="6">
        <f t="shared" si="288"/>
        <v>0</v>
      </c>
      <c r="U289" s="6">
        <f t="shared" si="288"/>
        <v>0</v>
      </c>
      <c r="V289" s="6">
        <f t="shared" si="288"/>
        <v>0</v>
      </c>
      <c r="W289" s="6">
        <f t="shared" si="288"/>
        <v>0</v>
      </c>
      <c r="X289" s="6">
        <f t="shared" si="288"/>
        <v>0</v>
      </c>
      <c r="Y289" s="6">
        <f t="shared" si="288"/>
        <v>0</v>
      </c>
      <c r="Z289" s="6">
        <f t="shared" si="288"/>
        <v>0</v>
      </c>
      <c r="AA289" s="6">
        <f t="shared" si="288"/>
        <v>0</v>
      </c>
      <c r="AB289" s="6">
        <f t="shared" si="288"/>
        <v>0</v>
      </c>
      <c r="AC289" s="6">
        <f t="shared" si="288"/>
        <v>0</v>
      </c>
      <c r="AD289" s="6">
        <f t="shared" si="288"/>
        <v>0</v>
      </c>
      <c r="AE289" s="6">
        <f t="shared" si="288"/>
        <v>0</v>
      </c>
      <c r="AF289" s="6">
        <f t="shared" si="288"/>
        <v>0</v>
      </c>
      <c r="AG289" s="6">
        <f t="shared" si="288"/>
        <v>0</v>
      </c>
      <c r="AH289" s="6">
        <f t="shared" si="288"/>
        <v>0</v>
      </c>
      <c r="AI289" s="6">
        <f t="shared" si="288"/>
        <v>0</v>
      </c>
      <c r="AJ289" s="6">
        <f t="shared" si="288"/>
        <v>0</v>
      </c>
      <c r="AK289" s="6">
        <f t="shared" si="288"/>
        <v>0</v>
      </c>
      <c r="AL289" s="6">
        <f t="shared" si="288"/>
        <v>0</v>
      </c>
      <c r="AM289" s="6">
        <f t="shared" si="288"/>
        <v>0</v>
      </c>
      <c r="AN289" s="6">
        <f t="shared" si="288"/>
        <v>0</v>
      </c>
      <c r="AO289" s="6">
        <f t="shared" si="288"/>
        <v>0</v>
      </c>
      <c r="AP289" s="6">
        <f t="shared" si="288"/>
        <v>0</v>
      </c>
      <c r="AQ289" s="6">
        <f t="shared" si="288"/>
        <v>0</v>
      </c>
      <c r="AR289" s="6">
        <f t="shared" si="288"/>
        <v>0</v>
      </c>
      <c r="AS289" s="6">
        <f t="shared" si="288"/>
        <v>0</v>
      </c>
      <c r="AT289" s="6">
        <f t="shared" si="288"/>
        <v>0</v>
      </c>
      <c r="AU289" s="6">
        <f t="shared" si="288"/>
        <v>0</v>
      </c>
      <c r="AV289" s="6">
        <f t="shared" si="288"/>
        <v>0</v>
      </c>
      <c r="AW289" s="6">
        <f t="shared" si="288"/>
        <v>0</v>
      </c>
      <c r="AX289" s="6">
        <f t="shared" si="288"/>
        <v>0</v>
      </c>
      <c r="AY289" s="6">
        <f t="shared" ref="AY289:BO289" si="289">AX289</f>
        <v>0</v>
      </c>
      <c r="AZ289" s="6">
        <f t="shared" si="289"/>
        <v>0</v>
      </c>
      <c r="BA289" s="6">
        <f t="shared" si="289"/>
        <v>0</v>
      </c>
      <c r="BB289" s="6">
        <f t="shared" si="289"/>
        <v>0</v>
      </c>
      <c r="BC289" s="6">
        <f t="shared" si="289"/>
        <v>0</v>
      </c>
      <c r="BD289" s="6">
        <f t="shared" si="289"/>
        <v>0</v>
      </c>
      <c r="BE289" s="6">
        <f t="shared" si="289"/>
        <v>0</v>
      </c>
      <c r="BF289" s="6">
        <f t="shared" si="289"/>
        <v>0</v>
      </c>
      <c r="BG289" s="6">
        <f t="shared" si="289"/>
        <v>0</v>
      </c>
      <c r="BH289" s="6">
        <f t="shared" si="289"/>
        <v>0</v>
      </c>
      <c r="BI289" s="6">
        <f t="shared" si="289"/>
        <v>0</v>
      </c>
      <c r="BJ289" s="6">
        <f t="shared" si="289"/>
        <v>0</v>
      </c>
      <c r="BK289" s="6">
        <f t="shared" si="289"/>
        <v>0</v>
      </c>
      <c r="BL289" s="6">
        <f t="shared" si="289"/>
        <v>0</v>
      </c>
      <c r="BM289" s="6">
        <f t="shared" si="289"/>
        <v>0</v>
      </c>
      <c r="BN289" s="6">
        <f t="shared" si="289"/>
        <v>0</v>
      </c>
      <c r="BO289" s="6">
        <f t="shared" si="289"/>
        <v>0</v>
      </c>
    </row>
    <row r="290" spans="18:70" x14ac:dyDescent="0.35">
      <c r="R290" s="6">
        <v>1</v>
      </c>
      <c r="S290" s="6">
        <v>2</v>
      </c>
      <c r="T290" s="6">
        <v>3</v>
      </c>
      <c r="U290" s="6">
        <v>4</v>
      </c>
      <c r="V290" s="6">
        <v>5</v>
      </c>
      <c r="W290" s="6">
        <v>6</v>
      </c>
      <c r="X290" s="6">
        <v>7</v>
      </c>
      <c r="Y290" s="6">
        <v>8</v>
      </c>
      <c r="Z290" s="6">
        <v>9</v>
      </c>
      <c r="AA290" s="6">
        <v>10</v>
      </c>
      <c r="AB290" s="6">
        <v>11</v>
      </c>
      <c r="AC290" s="6">
        <v>12</v>
      </c>
      <c r="AD290" s="6">
        <v>13</v>
      </c>
      <c r="AE290" s="6">
        <v>14</v>
      </c>
      <c r="AF290" s="6">
        <v>15</v>
      </c>
      <c r="AG290" s="6">
        <v>16</v>
      </c>
      <c r="AH290" s="6">
        <v>17</v>
      </c>
      <c r="AI290" s="6">
        <v>18</v>
      </c>
      <c r="AJ290" s="6">
        <v>19</v>
      </c>
      <c r="AK290" s="6">
        <v>20</v>
      </c>
      <c r="AL290" s="6">
        <v>21</v>
      </c>
      <c r="AM290" s="6">
        <v>22</v>
      </c>
      <c r="AN290" s="6">
        <v>23</v>
      </c>
      <c r="AO290" s="6">
        <v>24</v>
      </c>
      <c r="AP290" s="6">
        <v>25</v>
      </c>
      <c r="AQ290" s="6">
        <v>26</v>
      </c>
      <c r="AR290" s="6">
        <v>27</v>
      </c>
      <c r="AS290" s="6">
        <v>28</v>
      </c>
      <c r="AT290" s="6">
        <v>29</v>
      </c>
      <c r="AU290" s="6">
        <v>30</v>
      </c>
      <c r="AV290" s="6">
        <v>31</v>
      </c>
      <c r="AW290" s="6">
        <v>32</v>
      </c>
      <c r="AX290" s="6">
        <v>33</v>
      </c>
      <c r="AY290" s="6">
        <v>34</v>
      </c>
      <c r="AZ290" s="6">
        <v>35</v>
      </c>
      <c r="BA290" s="6">
        <v>36</v>
      </c>
      <c r="BB290" s="6">
        <v>37</v>
      </c>
      <c r="BC290" s="6">
        <v>38</v>
      </c>
      <c r="BD290" s="6">
        <v>39</v>
      </c>
      <c r="BE290" s="6">
        <v>40</v>
      </c>
      <c r="BF290" s="6">
        <v>41</v>
      </c>
      <c r="BG290" s="6">
        <v>42</v>
      </c>
      <c r="BH290" s="6">
        <v>43</v>
      </c>
      <c r="BI290" s="6">
        <v>44</v>
      </c>
      <c r="BJ290" s="6">
        <v>45</v>
      </c>
      <c r="BK290" s="6">
        <v>46</v>
      </c>
      <c r="BL290" s="6">
        <v>47</v>
      </c>
      <c r="BM290" s="6">
        <v>48</v>
      </c>
      <c r="BN290" s="6">
        <v>49</v>
      </c>
      <c r="BO290" s="6">
        <v>50</v>
      </c>
    </row>
    <row r="291" spans="18:70" x14ac:dyDescent="0.35">
      <c r="R291" s="6">
        <f t="shared" ref="R291:AW291" si="290">R289-R290</f>
        <v>-1</v>
      </c>
      <c r="S291" s="6">
        <f t="shared" si="290"/>
        <v>-2</v>
      </c>
      <c r="T291" s="6">
        <f t="shared" si="290"/>
        <v>-3</v>
      </c>
      <c r="U291" s="6">
        <f t="shared" si="290"/>
        <v>-4</v>
      </c>
      <c r="V291" s="6">
        <f t="shared" si="290"/>
        <v>-5</v>
      </c>
      <c r="W291" s="6">
        <f t="shared" si="290"/>
        <v>-6</v>
      </c>
      <c r="X291" s="6">
        <f t="shared" si="290"/>
        <v>-7</v>
      </c>
      <c r="Y291" s="6">
        <f t="shared" si="290"/>
        <v>-8</v>
      </c>
      <c r="Z291" s="6">
        <f t="shared" si="290"/>
        <v>-9</v>
      </c>
      <c r="AA291" s="6">
        <f t="shared" si="290"/>
        <v>-10</v>
      </c>
      <c r="AB291" s="6">
        <f t="shared" si="290"/>
        <v>-11</v>
      </c>
      <c r="AC291" s="6">
        <f t="shared" si="290"/>
        <v>-12</v>
      </c>
      <c r="AD291" s="6">
        <f t="shared" si="290"/>
        <v>-13</v>
      </c>
      <c r="AE291" s="6">
        <f t="shared" si="290"/>
        <v>-14</v>
      </c>
      <c r="AF291" s="6">
        <f t="shared" si="290"/>
        <v>-15</v>
      </c>
      <c r="AG291" s="6">
        <f t="shared" si="290"/>
        <v>-16</v>
      </c>
      <c r="AH291" s="6">
        <f t="shared" si="290"/>
        <v>-17</v>
      </c>
      <c r="AI291" s="6">
        <f t="shared" si="290"/>
        <v>-18</v>
      </c>
      <c r="AJ291" s="6">
        <f t="shared" si="290"/>
        <v>-19</v>
      </c>
      <c r="AK291" s="6">
        <f t="shared" si="290"/>
        <v>-20</v>
      </c>
      <c r="AL291" s="6">
        <f t="shared" si="290"/>
        <v>-21</v>
      </c>
      <c r="AM291" s="6">
        <f t="shared" si="290"/>
        <v>-22</v>
      </c>
      <c r="AN291" s="6">
        <f t="shared" si="290"/>
        <v>-23</v>
      </c>
      <c r="AO291" s="6">
        <f t="shared" si="290"/>
        <v>-24</v>
      </c>
      <c r="AP291" s="6">
        <f t="shared" si="290"/>
        <v>-25</v>
      </c>
      <c r="AQ291" s="6">
        <f t="shared" si="290"/>
        <v>-26</v>
      </c>
      <c r="AR291" s="6">
        <f t="shared" si="290"/>
        <v>-27</v>
      </c>
      <c r="AS291" s="6">
        <f t="shared" si="290"/>
        <v>-28</v>
      </c>
      <c r="AT291" s="6">
        <f t="shared" si="290"/>
        <v>-29</v>
      </c>
      <c r="AU291" s="6">
        <f t="shared" si="290"/>
        <v>-30</v>
      </c>
      <c r="AV291" s="6">
        <f t="shared" si="290"/>
        <v>-31</v>
      </c>
      <c r="AW291" s="6">
        <f t="shared" si="290"/>
        <v>-32</v>
      </c>
      <c r="AX291" s="6">
        <f t="shared" ref="AX291:BO291" si="291">AX289-AX290</f>
        <v>-33</v>
      </c>
      <c r="AY291" s="6">
        <f t="shared" si="291"/>
        <v>-34</v>
      </c>
      <c r="AZ291" s="6">
        <f t="shared" si="291"/>
        <v>-35</v>
      </c>
      <c r="BA291" s="6">
        <f t="shared" si="291"/>
        <v>-36</v>
      </c>
      <c r="BB291" s="6">
        <f t="shared" si="291"/>
        <v>-37</v>
      </c>
      <c r="BC291" s="6">
        <f t="shared" si="291"/>
        <v>-38</v>
      </c>
      <c r="BD291" s="6">
        <f t="shared" si="291"/>
        <v>-39</v>
      </c>
      <c r="BE291" s="6">
        <f t="shared" si="291"/>
        <v>-40</v>
      </c>
      <c r="BF291" s="6">
        <f t="shared" si="291"/>
        <v>-41</v>
      </c>
      <c r="BG291" s="6">
        <f t="shared" si="291"/>
        <v>-42</v>
      </c>
      <c r="BH291" s="6">
        <f t="shared" si="291"/>
        <v>-43</v>
      </c>
      <c r="BI291" s="6">
        <f t="shared" si="291"/>
        <v>-44</v>
      </c>
      <c r="BJ291" s="6">
        <f t="shared" si="291"/>
        <v>-45</v>
      </c>
      <c r="BK291" s="6">
        <f t="shared" si="291"/>
        <v>-46</v>
      </c>
      <c r="BL291" s="6">
        <f t="shared" si="291"/>
        <v>-47</v>
      </c>
      <c r="BM291" s="6">
        <f t="shared" si="291"/>
        <v>-48</v>
      </c>
      <c r="BN291" s="6">
        <f t="shared" si="291"/>
        <v>-49</v>
      </c>
      <c r="BO291" s="6">
        <f t="shared" si="291"/>
        <v>-50</v>
      </c>
      <c r="BQ291" s="6" t="s">
        <v>21</v>
      </c>
    </row>
    <row r="292" spans="18:70" x14ac:dyDescent="0.35">
      <c r="R292" s="6" t="str">
        <f>IF(R291&gt;=0,COUNT($R291)+BP288,"")</f>
        <v/>
      </c>
      <c r="S292" s="6" t="str">
        <f>IF(S291&gt;=0,COUNT($R291:S291)+$BP288,"")</f>
        <v/>
      </c>
      <c r="T292" s="6" t="str">
        <f>IF(T291&gt;=0,COUNT($R291:T291)+$BP288,"")</f>
        <v/>
      </c>
      <c r="U292" s="6" t="str">
        <f>IF(U291&gt;=0,COUNT($R291:U291)+$BP288,"")</f>
        <v/>
      </c>
      <c r="V292" s="6" t="str">
        <f>IF(V291&gt;=0,COUNT($R291:V291)+$BP288,"")</f>
        <v/>
      </c>
      <c r="W292" s="6" t="str">
        <f>IF(W291&gt;=0,COUNT($R291:W291)+$BP288,"")</f>
        <v/>
      </c>
      <c r="X292" s="6" t="str">
        <f>IF(X291&gt;=0,COUNT($R291:X291)+$BP288,"")</f>
        <v/>
      </c>
      <c r="Y292" s="6" t="str">
        <f>IF(Y291&gt;=0,COUNT($R291:Y291)+$BP288,"")</f>
        <v/>
      </c>
      <c r="Z292" s="6" t="str">
        <f>IF(Z291&gt;=0,COUNT($R291:Z291)+$BP288,"")</f>
        <v/>
      </c>
      <c r="AA292" s="6" t="str">
        <f>IF(AA291&gt;=0,COUNT($R291:AA291)+$BP288,"")</f>
        <v/>
      </c>
      <c r="AB292" s="6" t="str">
        <f>IF(AB291&gt;=0,COUNT($R291:AB291)+$BP288,"")</f>
        <v/>
      </c>
      <c r="AC292" s="6" t="str">
        <f>IF(AC291&gt;=0,COUNT($R291:AC291)+$BP288,"")</f>
        <v/>
      </c>
      <c r="AD292" s="6" t="str">
        <f>IF(AD291&gt;=0,COUNT($R291:AD291)+$BP288,"")</f>
        <v/>
      </c>
      <c r="AE292" s="6" t="str">
        <f>IF(AE291&gt;=0,COUNT($R291:AE291)+$BP288,"")</f>
        <v/>
      </c>
      <c r="AF292" s="6" t="str">
        <f>IF(AF291&gt;=0,COUNT($R291:AF291)+$BP288,"")</f>
        <v/>
      </c>
      <c r="AG292" s="6" t="str">
        <f>IF(AG291&gt;=0,COUNT($R291:AG291)+$BP288,"")</f>
        <v/>
      </c>
      <c r="AH292" s="6" t="str">
        <f>IF(AH291&gt;=0,COUNT($R291:AH291)+$BP288,"")</f>
        <v/>
      </c>
      <c r="AI292" s="6" t="str">
        <f>IF(AI291&gt;=0,COUNT($R291:AI291)+$BP288,"")</f>
        <v/>
      </c>
      <c r="AJ292" s="6" t="str">
        <f>IF(AJ291&gt;=0,COUNT($R291:AJ291)+$BP288,"")</f>
        <v/>
      </c>
      <c r="AK292" s="6" t="str">
        <f>IF(AK291&gt;=0,COUNT($R291:AK291)+$BP288,"")</f>
        <v/>
      </c>
      <c r="AL292" s="6" t="str">
        <f>IF(AL291&gt;=0,COUNT($R291:AL291)+$BP288,"")</f>
        <v/>
      </c>
      <c r="AM292" s="6" t="str">
        <f>IF(AM291&gt;=0,COUNT($R291:AM291)+$BP288,"")</f>
        <v/>
      </c>
      <c r="AN292" s="6" t="str">
        <f>IF(AN291&gt;=0,COUNT($R291:AN291)+$BP288,"")</f>
        <v/>
      </c>
      <c r="AO292" s="6" t="str">
        <f>IF(AO291&gt;=0,COUNT($R291:AO291)+$BP288,"")</f>
        <v/>
      </c>
      <c r="AP292" s="6" t="str">
        <f>IF(AP291&gt;=0,COUNT($R291:AP291)+$BP288,"")</f>
        <v/>
      </c>
      <c r="AQ292" s="6" t="str">
        <f>IF(AQ291&gt;=0,COUNT($R291:AQ291)+$BP288,"")</f>
        <v/>
      </c>
      <c r="AR292" s="6" t="str">
        <f>IF(AR291&gt;=0,COUNT($R291:AR291)+$BP288,"")</f>
        <v/>
      </c>
      <c r="AS292" s="6" t="str">
        <f>IF(AS291&gt;=0,COUNT($R291:AS291)+$BP288,"")</f>
        <v/>
      </c>
      <c r="AT292" s="6" t="str">
        <f>IF(AT291&gt;=0,COUNT($R291:AT291)+$BP288,"")</f>
        <v/>
      </c>
      <c r="AU292" s="6" t="str">
        <f>IF(AU291&gt;=0,COUNT($R291:AU291)+$BP288,"")</f>
        <v/>
      </c>
      <c r="AV292" s="6" t="str">
        <f>IF(AV291&gt;=0,COUNT($R291:AV291)+$BP288,"")</f>
        <v/>
      </c>
      <c r="AW292" s="6" t="str">
        <f>IF(AW291&gt;=0,COUNT($R291:AW291)+$BP288,"")</f>
        <v/>
      </c>
      <c r="AX292" s="6" t="str">
        <f>IF(AX291&gt;=0,COUNT($R291:AX291)+$BP288,"")</f>
        <v/>
      </c>
      <c r="AY292" s="6" t="str">
        <f>IF(AY291&gt;=0,COUNT($R291:AY291)+$BP288,"")</f>
        <v/>
      </c>
      <c r="AZ292" s="6" t="str">
        <f>IF(AZ291&gt;=0,COUNT($R291:AZ291)+$BP288,"")</f>
        <v/>
      </c>
      <c r="BA292" s="6" t="str">
        <f>IF(BA291&gt;=0,COUNT($R291:BA291)+$BP288,"")</f>
        <v/>
      </c>
      <c r="BB292" s="6" t="str">
        <f>IF(BB291&gt;=0,COUNT($R291:BB291)+$BP288,"")</f>
        <v/>
      </c>
      <c r="BC292" s="6" t="str">
        <f>IF(BC291&gt;=0,COUNT($R291:BC291)+$BP288,"")</f>
        <v/>
      </c>
      <c r="BD292" s="6" t="str">
        <f>IF(BD291&gt;=0,COUNT($R291:BD291)+$BP288,"")</f>
        <v/>
      </c>
      <c r="BE292" s="6" t="str">
        <f>IF(BE291&gt;=0,COUNT($R291:BE291)+$BP288,"")</f>
        <v/>
      </c>
      <c r="BF292" s="6" t="str">
        <f>IF(BF291&gt;=0,COUNT($R291:BF291)+$BP288,"")</f>
        <v/>
      </c>
      <c r="BG292" s="6" t="str">
        <f>IF(BG291&gt;=0,COUNT($R291:BG291)+$BP288,"")</f>
        <v/>
      </c>
      <c r="BH292" s="6" t="str">
        <f>IF(BH291&gt;=0,COUNT($R291:BH291)+$BP288,"")</f>
        <v/>
      </c>
      <c r="BI292" s="6" t="str">
        <f>IF(BI291&gt;=0,COUNT($R291:BI291)+$BP288,"")</f>
        <v/>
      </c>
      <c r="BJ292" s="6" t="str">
        <f>IF(BJ291&gt;=0,COUNT($R291:BJ291)+$BP288,"")</f>
        <v/>
      </c>
      <c r="BK292" s="6" t="str">
        <f>IF(BK291&gt;=0,COUNT($R291:BK291)+$BP288,"")</f>
        <v/>
      </c>
      <c r="BL292" s="6" t="str">
        <f>IF(BL291&gt;=0,COUNT($R291:BL291)+$BP288,"")</f>
        <v/>
      </c>
      <c r="BM292" s="6" t="str">
        <f>IF(BM291&gt;=0,COUNT($R291:BM291)+$BP288,"")</f>
        <v/>
      </c>
      <c r="BN292" s="6" t="str">
        <f>IF(BN291&gt;=0,COUNT($R291:BN291)+$BP288,"")</f>
        <v/>
      </c>
      <c r="BO292" s="6" t="str">
        <f>IF(BO291&gt;=0,COUNT($R291:BO291)+$BP288,"")</f>
        <v/>
      </c>
      <c r="BP292" s="6">
        <f>COUNT(R292:BO292)+BP288</f>
        <v>100</v>
      </c>
      <c r="BQ292" s="276" t="str">
        <f>R292&amp;BQ291&amp;S292&amp;BQ291&amp;T292&amp;BQ291&amp;U292&amp;BQ291&amp;V292&amp;BQ291&amp;W292&amp;BQ291&amp;X292&amp;BQ291&amp;Y292&amp;BQ291&amp;Z292&amp;BQ291&amp;AA292&amp;BQ291&amp;AB292&amp;BQ291&amp;AC292&amp;BQ291&amp;AD292&amp;BQ291&amp;AE292&amp;BQ291&amp;AF292&amp;BQ291&amp;AG292&amp;BQ291&amp;AH292&amp;BQ291&amp;AI292&amp;BQ291&amp;AJ292&amp;BQ291&amp;AK292&amp;BQ291&amp;AL292&amp;BQ291&amp;AM292&amp;BQ291&amp;AN292&amp;BQ291&amp;AO292&amp;BQ291&amp;AP292&amp;BQ291&amp;AQ292&amp;BQ291&amp;AR292&amp;BQ291&amp;AS292&amp;BQ291&amp;AT292&amp;BQ291&amp;AU292&amp;BQ291&amp;AV292&amp;BQ291&amp;AW292&amp;BQ291&amp;AX292&amp;BQ291&amp;AY292&amp;BQ291&amp;AZ292&amp;BQ291&amp;BA292&amp;BQ291&amp;BB292&amp;BQ291&amp;BC292&amp;BQ291&amp;BD292&amp;BQ291&amp;BE292&amp;BQ291&amp;BF292&amp;BQ291&amp;BG292&amp;BQ291&amp;BH292&amp;BQ291&amp;BI292&amp;BQ291&amp;BJ292&amp;BQ291&amp;BK292&amp;BQ291&amp;BL292&amp;BQ291&amp;BM292&amp;BQ291&amp;BN292&amp;BQ291&amp;BO292</f>
        <v xml:space="preserve">                                                                                                  </v>
      </c>
    </row>
    <row r="293" spans="18:70" x14ac:dyDescent="0.35">
      <c r="R293" s="275"/>
      <c r="S293" s="6">
        <f t="shared" ref="S293:AX293" si="292">R293</f>
        <v>0</v>
      </c>
      <c r="T293" s="6">
        <f t="shared" si="292"/>
        <v>0</v>
      </c>
      <c r="U293" s="6">
        <f t="shared" si="292"/>
        <v>0</v>
      </c>
      <c r="V293" s="6">
        <f t="shared" si="292"/>
        <v>0</v>
      </c>
      <c r="W293" s="6">
        <f t="shared" si="292"/>
        <v>0</v>
      </c>
      <c r="X293" s="6">
        <f t="shared" si="292"/>
        <v>0</v>
      </c>
      <c r="Y293" s="6">
        <f t="shared" si="292"/>
        <v>0</v>
      </c>
      <c r="Z293" s="6">
        <f t="shared" si="292"/>
        <v>0</v>
      </c>
      <c r="AA293" s="6">
        <f t="shared" si="292"/>
        <v>0</v>
      </c>
      <c r="AB293" s="6">
        <f t="shared" si="292"/>
        <v>0</v>
      </c>
      <c r="AC293" s="6">
        <f t="shared" si="292"/>
        <v>0</v>
      </c>
      <c r="AD293" s="6">
        <f t="shared" si="292"/>
        <v>0</v>
      </c>
      <c r="AE293" s="6">
        <f t="shared" si="292"/>
        <v>0</v>
      </c>
      <c r="AF293" s="6">
        <f t="shared" si="292"/>
        <v>0</v>
      </c>
      <c r="AG293" s="6">
        <f t="shared" si="292"/>
        <v>0</v>
      </c>
      <c r="AH293" s="6">
        <f t="shared" si="292"/>
        <v>0</v>
      </c>
      <c r="AI293" s="6">
        <f t="shared" si="292"/>
        <v>0</v>
      </c>
      <c r="AJ293" s="6">
        <f t="shared" si="292"/>
        <v>0</v>
      </c>
      <c r="AK293" s="6">
        <f t="shared" si="292"/>
        <v>0</v>
      </c>
      <c r="AL293" s="6">
        <f t="shared" si="292"/>
        <v>0</v>
      </c>
      <c r="AM293" s="6">
        <f t="shared" si="292"/>
        <v>0</v>
      </c>
      <c r="AN293" s="6">
        <f t="shared" si="292"/>
        <v>0</v>
      </c>
      <c r="AO293" s="6">
        <f t="shared" si="292"/>
        <v>0</v>
      </c>
      <c r="AP293" s="6">
        <f t="shared" si="292"/>
        <v>0</v>
      </c>
      <c r="AQ293" s="6">
        <f t="shared" si="292"/>
        <v>0</v>
      </c>
      <c r="AR293" s="6">
        <f t="shared" si="292"/>
        <v>0</v>
      </c>
      <c r="AS293" s="6">
        <f t="shared" si="292"/>
        <v>0</v>
      </c>
      <c r="AT293" s="6">
        <f t="shared" si="292"/>
        <v>0</v>
      </c>
      <c r="AU293" s="6">
        <f t="shared" si="292"/>
        <v>0</v>
      </c>
      <c r="AV293" s="6">
        <f t="shared" si="292"/>
        <v>0</v>
      </c>
      <c r="AW293" s="6">
        <f t="shared" si="292"/>
        <v>0</v>
      </c>
      <c r="AX293" s="6">
        <f t="shared" si="292"/>
        <v>0</v>
      </c>
      <c r="AY293" s="6">
        <f t="shared" ref="AY293:BO293" si="293">AX293</f>
        <v>0</v>
      </c>
      <c r="AZ293" s="6">
        <f t="shared" si="293"/>
        <v>0</v>
      </c>
      <c r="BA293" s="6">
        <f t="shared" si="293"/>
        <v>0</v>
      </c>
      <c r="BB293" s="6">
        <f t="shared" si="293"/>
        <v>0</v>
      </c>
      <c r="BC293" s="6">
        <f t="shared" si="293"/>
        <v>0</v>
      </c>
      <c r="BD293" s="6">
        <f t="shared" si="293"/>
        <v>0</v>
      </c>
      <c r="BE293" s="6">
        <f t="shared" si="293"/>
        <v>0</v>
      </c>
      <c r="BF293" s="6">
        <f t="shared" si="293"/>
        <v>0</v>
      </c>
      <c r="BG293" s="6">
        <f t="shared" si="293"/>
        <v>0</v>
      </c>
      <c r="BH293" s="6">
        <f t="shared" si="293"/>
        <v>0</v>
      </c>
      <c r="BI293" s="6">
        <f t="shared" si="293"/>
        <v>0</v>
      </c>
      <c r="BJ293" s="6">
        <f t="shared" si="293"/>
        <v>0</v>
      </c>
      <c r="BK293" s="6">
        <f t="shared" si="293"/>
        <v>0</v>
      </c>
      <c r="BL293" s="6">
        <f t="shared" si="293"/>
        <v>0</v>
      </c>
      <c r="BM293" s="6">
        <f t="shared" si="293"/>
        <v>0</v>
      </c>
      <c r="BN293" s="6">
        <f t="shared" si="293"/>
        <v>0</v>
      </c>
      <c r="BO293" s="6">
        <f t="shared" si="293"/>
        <v>0</v>
      </c>
    </row>
    <row r="294" spans="18:70" x14ac:dyDescent="0.35">
      <c r="R294" s="6">
        <v>1</v>
      </c>
      <c r="S294" s="6">
        <v>2</v>
      </c>
      <c r="T294" s="6">
        <v>3</v>
      </c>
      <c r="U294" s="6">
        <v>4</v>
      </c>
      <c r="V294" s="6">
        <v>5</v>
      </c>
      <c r="W294" s="6">
        <v>6</v>
      </c>
      <c r="X294" s="6">
        <v>7</v>
      </c>
      <c r="Y294" s="6">
        <v>8</v>
      </c>
      <c r="Z294" s="6">
        <v>9</v>
      </c>
      <c r="AA294" s="6">
        <v>10</v>
      </c>
      <c r="AB294" s="6">
        <v>11</v>
      </c>
      <c r="AC294" s="6">
        <v>12</v>
      </c>
      <c r="AD294" s="6">
        <v>13</v>
      </c>
      <c r="AE294" s="6">
        <v>14</v>
      </c>
      <c r="AF294" s="6">
        <v>15</v>
      </c>
      <c r="AG294" s="6">
        <v>16</v>
      </c>
      <c r="AH294" s="6">
        <v>17</v>
      </c>
      <c r="AI294" s="6">
        <v>18</v>
      </c>
      <c r="AJ294" s="6">
        <v>19</v>
      </c>
      <c r="AK294" s="6">
        <v>20</v>
      </c>
      <c r="AL294" s="6">
        <v>21</v>
      </c>
      <c r="AM294" s="6">
        <v>22</v>
      </c>
      <c r="AN294" s="6">
        <v>23</v>
      </c>
      <c r="AO294" s="6">
        <v>24</v>
      </c>
      <c r="AP294" s="6">
        <v>25</v>
      </c>
      <c r="AQ294" s="6">
        <v>26</v>
      </c>
      <c r="AR294" s="6">
        <v>27</v>
      </c>
      <c r="AS294" s="6">
        <v>28</v>
      </c>
      <c r="AT294" s="6">
        <v>29</v>
      </c>
      <c r="AU294" s="6">
        <v>30</v>
      </c>
      <c r="AV294" s="6">
        <v>31</v>
      </c>
      <c r="AW294" s="6">
        <v>32</v>
      </c>
      <c r="AX294" s="6">
        <v>33</v>
      </c>
      <c r="AY294" s="6">
        <v>34</v>
      </c>
      <c r="AZ294" s="6">
        <v>35</v>
      </c>
      <c r="BA294" s="6">
        <v>36</v>
      </c>
      <c r="BB294" s="6">
        <v>37</v>
      </c>
      <c r="BC294" s="6">
        <v>38</v>
      </c>
      <c r="BD294" s="6">
        <v>39</v>
      </c>
      <c r="BE294" s="6">
        <v>40</v>
      </c>
      <c r="BF294" s="6">
        <v>41</v>
      </c>
      <c r="BG294" s="6">
        <v>42</v>
      </c>
      <c r="BH294" s="6">
        <v>43</v>
      </c>
      <c r="BI294" s="6">
        <v>44</v>
      </c>
      <c r="BJ294" s="6">
        <v>45</v>
      </c>
      <c r="BK294" s="6">
        <v>46</v>
      </c>
      <c r="BL294" s="6">
        <v>47</v>
      </c>
      <c r="BM294" s="6">
        <v>48</v>
      </c>
      <c r="BN294" s="6">
        <v>49</v>
      </c>
      <c r="BO294" s="6">
        <v>50</v>
      </c>
    </row>
    <row r="295" spans="18:70" x14ac:dyDescent="0.35">
      <c r="R295" s="6">
        <f t="shared" ref="R295:AW295" si="294">R293-R294</f>
        <v>-1</v>
      </c>
      <c r="S295" s="6">
        <f t="shared" si="294"/>
        <v>-2</v>
      </c>
      <c r="T295" s="6">
        <f t="shared" si="294"/>
        <v>-3</v>
      </c>
      <c r="U295" s="6">
        <f t="shared" si="294"/>
        <v>-4</v>
      </c>
      <c r="V295" s="6">
        <f t="shared" si="294"/>
        <v>-5</v>
      </c>
      <c r="W295" s="6">
        <f t="shared" si="294"/>
        <v>-6</v>
      </c>
      <c r="X295" s="6">
        <f t="shared" si="294"/>
        <v>-7</v>
      </c>
      <c r="Y295" s="6">
        <f t="shared" si="294"/>
        <v>-8</v>
      </c>
      <c r="Z295" s="6">
        <f t="shared" si="294"/>
        <v>-9</v>
      </c>
      <c r="AA295" s="6">
        <f t="shared" si="294"/>
        <v>-10</v>
      </c>
      <c r="AB295" s="6">
        <f t="shared" si="294"/>
        <v>-11</v>
      </c>
      <c r="AC295" s="6">
        <f t="shared" si="294"/>
        <v>-12</v>
      </c>
      <c r="AD295" s="6">
        <f t="shared" si="294"/>
        <v>-13</v>
      </c>
      <c r="AE295" s="6">
        <f t="shared" si="294"/>
        <v>-14</v>
      </c>
      <c r="AF295" s="6">
        <f t="shared" si="294"/>
        <v>-15</v>
      </c>
      <c r="AG295" s="6">
        <f t="shared" si="294"/>
        <v>-16</v>
      </c>
      <c r="AH295" s="6">
        <f t="shared" si="294"/>
        <v>-17</v>
      </c>
      <c r="AI295" s="6">
        <f t="shared" si="294"/>
        <v>-18</v>
      </c>
      <c r="AJ295" s="6">
        <f t="shared" si="294"/>
        <v>-19</v>
      </c>
      <c r="AK295" s="6">
        <f t="shared" si="294"/>
        <v>-20</v>
      </c>
      <c r="AL295" s="6">
        <f t="shared" si="294"/>
        <v>-21</v>
      </c>
      <c r="AM295" s="6">
        <f t="shared" si="294"/>
        <v>-22</v>
      </c>
      <c r="AN295" s="6">
        <f t="shared" si="294"/>
        <v>-23</v>
      </c>
      <c r="AO295" s="6">
        <f t="shared" si="294"/>
        <v>-24</v>
      </c>
      <c r="AP295" s="6">
        <f t="shared" si="294"/>
        <v>-25</v>
      </c>
      <c r="AQ295" s="6">
        <f t="shared" si="294"/>
        <v>-26</v>
      </c>
      <c r="AR295" s="6">
        <f t="shared" si="294"/>
        <v>-27</v>
      </c>
      <c r="AS295" s="6">
        <f t="shared" si="294"/>
        <v>-28</v>
      </c>
      <c r="AT295" s="6">
        <f t="shared" si="294"/>
        <v>-29</v>
      </c>
      <c r="AU295" s="6">
        <f t="shared" si="294"/>
        <v>-30</v>
      </c>
      <c r="AV295" s="6">
        <f t="shared" si="294"/>
        <v>-31</v>
      </c>
      <c r="AW295" s="6">
        <f t="shared" si="294"/>
        <v>-32</v>
      </c>
      <c r="AX295" s="6">
        <f t="shared" ref="AX295:BO295" si="295">AX293-AX294</f>
        <v>-33</v>
      </c>
      <c r="AY295" s="6">
        <f t="shared" si="295"/>
        <v>-34</v>
      </c>
      <c r="AZ295" s="6">
        <f t="shared" si="295"/>
        <v>-35</v>
      </c>
      <c r="BA295" s="6">
        <f t="shared" si="295"/>
        <v>-36</v>
      </c>
      <c r="BB295" s="6">
        <f t="shared" si="295"/>
        <v>-37</v>
      </c>
      <c r="BC295" s="6">
        <f t="shared" si="295"/>
        <v>-38</v>
      </c>
      <c r="BD295" s="6">
        <f t="shared" si="295"/>
        <v>-39</v>
      </c>
      <c r="BE295" s="6">
        <f t="shared" si="295"/>
        <v>-40</v>
      </c>
      <c r="BF295" s="6">
        <f t="shared" si="295"/>
        <v>-41</v>
      </c>
      <c r="BG295" s="6">
        <f t="shared" si="295"/>
        <v>-42</v>
      </c>
      <c r="BH295" s="6">
        <f t="shared" si="295"/>
        <v>-43</v>
      </c>
      <c r="BI295" s="6">
        <f t="shared" si="295"/>
        <v>-44</v>
      </c>
      <c r="BJ295" s="6">
        <f t="shared" si="295"/>
        <v>-45</v>
      </c>
      <c r="BK295" s="6">
        <f t="shared" si="295"/>
        <v>-46</v>
      </c>
      <c r="BL295" s="6">
        <f t="shared" si="295"/>
        <v>-47</v>
      </c>
      <c r="BM295" s="6">
        <f t="shared" si="295"/>
        <v>-48</v>
      </c>
      <c r="BN295" s="6">
        <f t="shared" si="295"/>
        <v>-49</v>
      </c>
      <c r="BO295" s="6">
        <f t="shared" si="295"/>
        <v>-50</v>
      </c>
      <c r="BQ295" s="6" t="s">
        <v>21</v>
      </c>
    </row>
    <row r="296" spans="18:70" x14ac:dyDescent="0.35">
      <c r="R296" s="6" t="str">
        <f>IF(R295&gt;=0,COUNT($R295)+BP292,"")</f>
        <v/>
      </c>
      <c r="S296" s="6" t="str">
        <f>IF(S295&gt;=0,COUNT($R295:S295)+$BP292,"")</f>
        <v/>
      </c>
      <c r="T296" s="6" t="str">
        <f>IF(T295&gt;=0,COUNT($R295:T295)+$BP292,"")</f>
        <v/>
      </c>
      <c r="U296" s="6" t="str">
        <f>IF(U295&gt;=0,COUNT($R295:U295)+$BP292,"")</f>
        <v/>
      </c>
      <c r="V296" s="6" t="str">
        <f>IF(V295&gt;=0,COUNT($R295:V295)+$BP292,"")</f>
        <v/>
      </c>
      <c r="W296" s="6" t="str">
        <f>IF(W295&gt;=0,COUNT($R295:W295)+$BP292,"")</f>
        <v/>
      </c>
      <c r="X296" s="6" t="str">
        <f>IF(X295&gt;=0,COUNT($R295:X295)+$BP292,"")</f>
        <v/>
      </c>
      <c r="Y296" s="6" t="str">
        <f>IF(Y295&gt;=0,COUNT($R295:Y295)+$BP292,"")</f>
        <v/>
      </c>
      <c r="Z296" s="6" t="str">
        <f>IF(Z295&gt;=0,COUNT($R295:Z295)+$BP292,"")</f>
        <v/>
      </c>
      <c r="AA296" s="6" t="str">
        <f>IF(AA295&gt;=0,COUNT($R295:AA295)+$BP292,"")</f>
        <v/>
      </c>
      <c r="AB296" s="6" t="str">
        <f>IF(AB295&gt;=0,COUNT($R295:AB295)+$BP292,"")</f>
        <v/>
      </c>
      <c r="AC296" s="6" t="str">
        <f>IF(AC295&gt;=0,COUNT($R295:AC295)+$BP292,"")</f>
        <v/>
      </c>
      <c r="AD296" s="6" t="str">
        <f>IF(AD295&gt;=0,COUNT($R295:AD295)+$BP292,"")</f>
        <v/>
      </c>
      <c r="AE296" s="6" t="str">
        <f>IF(AE295&gt;=0,COUNT($R295:AE295)+$BP292,"")</f>
        <v/>
      </c>
      <c r="AF296" s="6" t="str">
        <f>IF(AF295&gt;=0,COUNT($R295:AF295)+$BP292,"")</f>
        <v/>
      </c>
      <c r="AG296" s="6" t="str">
        <f>IF(AG295&gt;=0,COUNT($R295:AG295)+$BP292,"")</f>
        <v/>
      </c>
      <c r="AH296" s="6" t="str">
        <f>IF(AH295&gt;=0,COUNT($R295:AH295)+$BP292,"")</f>
        <v/>
      </c>
      <c r="AI296" s="6" t="str">
        <f>IF(AI295&gt;=0,COUNT($R295:AI295)+$BP292,"")</f>
        <v/>
      </c>
      <c r="AJ296" s="6" t="str">
        <f>IF(AJ295&gt;=0,COUNT($R295:AJ295)+$BP292,"")</f>
        <v/>
      </c>
      <c r="AK296" s="6" t="str">
        <f>IF(AK295&gt;=0,COUNT($R295:AK295)+$BP292,"")</f>
        <v/>
      </c>
      <c r="AL296" s="6" t="str">
        <f>IF(AL295&gt;=0,COUNT($R295:AL295)+$BP292,"")</f>
        <v/>
      </c>
      <c r="AM296" s="6" t="str">
        <f>IF(AM295&gt;=0,COUNT($R295:AM295)+$BP292,"")</f>
        <v/>
      </c>
      <c r="AN296" s="6" t="str">
        <f>IF(AN295&gt;=0,COUNT($R295:AN295)+$BP292,"")</f>
        <v/>
      </c>
      <c r="AO296" s="6" t="str">
        <f>IF(AO295&gt;=0,COUNT($R295:AO295)+$BP292,"")</f>
        <v/>
      </c>
      <c r="AP296" s="6" t="str">
        <f>IF(AP295&gt;=0,COUNT($R295:AP295)+$BP292,"")</f>
        <v/>
      </c>
      <c r="AQ296" s="6" t="str">
        <f>IF(AQ295&gt;=0,COUNT($R295:AQ295)+$BP292,"")</f>
        <v/>
      </c>
      <c r="AR296" s="6" t="str">
        <f>IF(AR295&gt;=0,COUNT($R295:AR295)+$BP292,"")</f>
        <v/>
      </c>
      <c r="AS296" s="6" t="str">
        <f>IF(AS295&gt;=0,COUNT($R295:AS295)+$BP292,"")</f>
        <v/>
      </c>
      <c r="AT296" s="6" t="str">
        <f>IF(AT295&gt;=0,COUNT($R295:AT295)+$BP292,"")</f>
        <v/>
      </c>
      <c r="AU296" s="6" t="str">
        <f>IF(AU295&gt;=0,COUNT($R295:AU295)+$BP292,"")</f>
        <v/>
      </c>
      <c r="AV296" s="6" t="str">
        <f>IF(AV295&gt;=0,COUNT($R295:AV295)+$BP292,"")</f>
        <v/>
      </c>
      <c r="AW296" s="6" t="str">
        <f>IF(AW295&gt;=0,COUNT($R295:AW295)+$BP292,"")</f>
        <v/>
      </c>
      <c r="AX296" s="6" t="str">
        <f>IF(AX295&gt;=0,COUNT($R295:AX295)+$BP292,"")</f>
        <v/>
      </c>
      <c r="AY296" s="6" t="str">
        <f>IF(AY295&gt;=0,COUNT($R295:AY295)+$BP292,"")</f>
        <v/>
      </c>
      <c r="AZ296" s="6" t="str">
        <f>IF(AZ295&gt;=0,COUNT($R295:AZ295)+$BP292,"")</f>
        <v/>
      </c>
      <c r="BA296" s="6" t="str">
        <f>IF(BA295&gt;=0,COUNT($R295:BA295)+$BP292,"")</f>
        <v/>
      </c>
      <c r="BB296" s="6" t="str">
        <f>IF(BB295&gt;=0,COUNT($R295:BB295)+$BP292,"")</f>
        <v/>
      </c>
      <c r="BC296" s="6" t="str">
        <f>IF(BC295&gt;=0,COUNT($R295:BC295)+$BP292,"")</f>
        <v/>
      </c>
      <c r="BD296" s="6" t="str">
        <f>IF(BD295&gt;=0,COUNT($R295:BD295)+$BP292,"")</f>
        <v/>
      </c>
      <c r="BE296" s="6" t="str">
        <f>IF(BE295&gt;=0,COUNT($R295:BE295)+$BP292,"")</f>
        <v/>
      </c>
      <c r="BF296" s="6" t="str">
        <f>IF(BF295&gt;=0,COUNT($R295:BF295)+$BP292,"")</f>
        <v/>
      </c>
      <c r="BG296" s="6" t="str">
        <f>IF(BG295&gt;=0,COUNT($R295:BG295)+$BP292,"")</f>
        <v/>
      </c>
      <c r="BH296" s="6" t="str">
        <f>IF(BH295&gt;=0,COUNT($R295:BH295)+$BP292,"")</f>
        <v/>
      </c>
      <c r="BI296" s="6" t="str">
        <f>IF(BI295&gt;=0,COUNT($R295:BI295)+$BP292,"")</f>
        <v/>
      </c>
      <c r="BJ296" s="6" t="str">
        <f>IF(BJ295&gt;=0,COUNT($R295:BJ295)+$BP292,"")</f>
        <v/>
      </c>
      <c r="BK296" s="6" t="str">
        <f>IF(BK295&gt;=0,COUNT($R295:BK295)+$BP292,"")</f>
        <v/>
      </c>
      <c r="BL296" s="6" t="str">
        <f>IF(BL295&gt;=0,COUNT($R295:BL295)+$BP292,"")</f>
        <v/>
      </c>
      <c r="BM296" s="6" t="str">
        <f>IF(BM295&gt;=0,COUNT($R295:BM295)+$BP292,"")</f>
        <v/>
      </c>
      <c r="BN296" s="6" t="str">
        <f>IF(BN295&gt;=0,COUNT($R295:BN295)+$BP292,"")</f>
        <v/>
      </c>
      <c r="BO296" s="6" t="str">
        <f>IF(BO295&gt;=0,COUNT($R295:BO295)+$BP292,"")</f>
        <v/>
      </c>
      <c r="BP296" s="6">
        <f>COUNT(R296:BO296)+BP292</f>
        <v>100</v>
      </c>
      <c r="BQ296" s="276" t="str">
        <f>R296&amp;BQ295&amp;S296&amp;BQ295&amp;T296&amp;BQ295&amp;U296&amp;BQ295&amp;V296&amp;BQ295&amp;W296&amp;BQ295&amp;X296&amp;BQ295&amp;Y296&amp;BQ295&amp;Z296&amp;BQ295&amp;AA296&amp;BQ295&amp;AB296&amp;BQ295&amp;AC296&amp;BQ295&amp;AD296&amp;BQ295&amp;AE296&amp;BQ295&amp;AF296&amp;BQ295&amp;AG296&amp;BQ295&amp;AH296&amp;BQ295&amp;AI296&amp;BQ295&amp;AJ296&amp;BQ295&amp;AK296&amp;BQ295&amp;AL296&amp;BQ295&amp;AM296&amp;BQ295&amp;AN296&amp;BQ295&amp;AO296&amp;BQ295&amp;AP296&amp;BQ295&amp;AQ296&amp;BQ295&amp;AR296&amp;BQ295&amp;AS296&amp;BQ295&amp;AT296&amp;BQ295&amp;AU296&amp;BQ295&amp;AV296&amp;BQ295&amp;AW296&amp;BQ295&amp;AX296&amp;BQ295&amp;AY296&amp;BQ295&amp;AZ296&amp;BQ295&amp;BA296&amp;BQ295&amp;BB296&amp;BQ295&amp;BC296&amp;BQ295&amp;BD296&amp;BQ295&amp;BE296&amp;BQ295&amp;BF296&amp;BQ295&amp;BG296&amp;BQ295&amp;BH296&amp;BQ295&amp;BI296&amp;BQ295&amp;BJ296&amp;BQ295&amp;BK296&amp;BQ295&amp;BL296&amp;BQ295&amp;BM296&amp;BQ295&amp;BN296&amp;BQ295&amp;BO296</f>
        <v xml:space="preserve">                                                                                                  </v>
      </c>
    </row>
    <row r="297" spans="18:70" x14ac:dyDescent="0.35">
      <c r="R297" s="275"/>
      <c r="S297" s="6">
        <f t="shared" ref="S297:AX297" si="296">R297</f>
        <v>0</v>
      </c>
      <c r="T297" s="6">
        <f t="shared" si="296"/>
        <v>0</v>
      </c>
      <c r="U297" s="6">
        <f t="shared" si="296"/>
        <v>0</v>
      </c>
      <c r="V297" s="6">
        <f t="shared" si="296"/>
        <v>0</v>
      </c>
      <c r="W297" s="6">
        <f t="shared" si="296"/>
        <v>0</v>
      </c>
      <c r="X297" s="6">
        <f t="shared" si="296"/>
        <v>0</v>
      </c>
      <c r="Y297" s="6">
        <f t="shared" si="296"/>
        <v>0</v>
      </c>
      <c r="Z297" s="6">
        <f t="shared" si="296"/>
        <v>0</v>
      </c>
      <c r="AA297" s="6">
        <f t="shared" si="296"/>
        <v>0</v>
      </c>
      <c r="AB297" s="6">
        <f t="shared" si="296"/>
        <v>0</v>
      </c>
      <c r="AC297" s="6">
        <f t="shared" si="296"/>
        <v>0</v>
      </c>
      <c r="AD297" s="6">
        <f t="shared" si="296"/>
        <v>0</v>
      </c>
      <c r="AE297" s="6">
        <f t="shared" si="296"/>
        <v>0</v>
      </c>
      <c r="AF297" s="6">
        <f t="shared" si="296"/>
        <v>0</v>
      </c>
      <c r="AG297" s="6">
        <f t="shared" si="296"/>
        <v>0</v>
      </c>
      <c r="AH297" s="6">
        <f t="shared" si="296"/>
        <v>0</v>
      </c>
      <c r="AI297" s="6">
        <f t="shared" si="296"/>
        <v>0</v>
      </c>
      <c r="AJ297" s="6">
        <f t="shared" si="296"/>
        <v>0</v>
      </c>
      <c r="AK297" s="6">
        <f t="shared" si="296"/>
        <v>0</v>
      </c>
      <c r="AL297" s="6">
        <f t="shared" si="296"/>
        <v>0</v>
      </c>
      <c r="AM297" s="6">
        <f t="shared" si="296"/>
        <v>0</v>
      </c>
      <c r="AN297" s="6">
        <f t="shared" si="296"/>
        <v>0</v>
      </c>
      <c r="AO297" s="6">
        <f t="shared" si="296"/>
        <v>0</v>
      </c>
      <c r="AP297" s="6">
        <f t="shared" si="296"/>
        <v>0</v>
      </c>
      <c r="AQ297" s="6">
        <f t="shared" si="296"/>
        <v>0</v>
      </c>
      <c r="AR297" s="6">
        <f t="shared" si="296"/>
        <v>0</v>
      </c>
      <c r="AS297" s="6">
        <f t="shared" si="296"/>
        <v>0</v>
      </c>
      <c r="AT297" s="6">
        <f t="shared" si="296"/>
        <v>0</v>
      </c>
      <c r="AU297" s="6">
        <f t="shared" si="296"/>
        <v>0</v>
      </c>
      <c r="AV297" s="6">
        <f t="shared" si="296"/>
        <v>0</v>
      </c>
      <c r="AW297" s="6">
        <f t="shared" si="296"/>
        <v>0</v>
      </c>
      <c r="AX297" s="6">
        <f t="shared" si="296"/>
        <v>0</v>
      </c>
      <c r="AY297" s="6">
        <f t="shared" ref="AY297:BO297" si="297">AX297</f>
        <v>0</v>
      </c>
      <c r="AZ297" s="6">
        <f t="shared" si="297"/>
        <v>0</v>
      </c>
      <c r="BA297" s="6">
        <f t="shared" si="297"/>
        <v>0</v>
      </c>
      <c r="BB297" s="6">
        <f t="shared" si="297"/>
        <v>0</v>
      </c>
      <c r="BC297" s="6">
        <f t="shared" si="297"/>
        <v>0</v>
      </c>
      <c r="BD297" s="6">
        <f t="shared" si="297"/>
        <v>0</v>
      </c>
      <c r="BE297" s="6">
        <f t="shared" si="297"/>
        <v>0</v>
      </c>
      <c r="BF297" s="6">
        <f t="shared" si="297"/>
        <v>0</v>
      </c>
      <c r="BG297" s="6">
        <f t="shared" si="297"/>
        <v>0</v>
      </c>
      <c r="BH297" s="6">
        <f t="shared" si="297"/>
        <v>0</v>
      </c>
      <c r="BI297" s="6">
        <f t="shared" si="297"/>
        <v>0</v>
      </c>
      <c r="BJ297" s="6">
        <f t="shared" si="297"/>
        <v>0</v>
      </c>
      <c r="BK297" s="6">
        <f t="shared" si="297"/>
        <v>0</v>
      </c>
      <c r="BL297" s="6">
        <f t="shared" si="297"/>
        <v>0</v>
      </c>
      <c r="BM297" s="6">
        <f t="shared" si="297"/>
        <v>0</v>
      </c>
      <c r="BN297" s="6">
        <f t="shared" si="297"/>
        <v>0</v>
      </c>
      <c r="BO297" s="6">
        <f t="shared" si="297"/>
        <v>0</v>
      </c>
    </row>
    <row r="298" spans="18:70" x14ac:dyDescent="0.35">
      <c r="R298" s="6">
        <v>1</v>
      </c>
      <c r="S298" s="6">
        <v>2</v>
      </c>
      <c r="T298" s="6">
        <v>3</v>
      </c>
      <c r="U298" s="6">
        <v>4</v>
      </c>
      <c r="V298" s="6">
        <v>5</v>
      </c>
      <c r="W298" s="6">
        <v>6</v>
      </c>
      <c r="X298" s="6">
        <v>7</v>
      </c>
      <c r="Y298" s="6">
        <v>8</v>
      </c>
      <c r="Z298" s="6">
        <v>9</v>
      </c>
      <c r="AA298" s="6">
        <v>10</v>
      </c>
      <c r="AB298" s="6">
        <v>11</v>
      </c>
      <c r="AC298" s="6">
        <v>12</v>
      </c>
      <c r="AD298" s="6">
        <v>13</v>
      </c>
      <c r="AE298" s="6">
        <v>14</v>
      </c>
      <c r="AF298" s="6">
        <v>15</v>
      </c>
      <c r="AG298" s="6">
        <v>16</v>
      </c>
      <c r="AH298" s="6">
        <v>17</v>
      </c>
      <c r="AI298" s="6">
        <v>18</v>
      </c>
      <c r="AJ298" s="6">
        <v>19</v>
      </c>
      <c r="AK298" s="6">
        <v>20</v>
      </c>
      <c r="AL298" s="6">
        <v>21</v>
      </c>
      <c r="AM298" s="6">
        <v>22</v>
      </c>
      <c r="AN298" s="6">
        <v>23</v>
      </c>
      <c r="AO298" s="6">
        <v>24</v>
      </c>
      <c r="AP298" s="6">
        <v>25</v>
      </c>
      <c r="AQ298" s="6">
        <v>26</v>
      </c>
      <c r="AR298" s="6">
        <v>27</v>
      </c>
      <c r="AS298" s="6">
        <v>28</v>
      </c>
      <c r="AT298" s="6">
        <v>29</v>
      </c>
      <c r="AU298" s="6">
        <v>30</v>
      </c>
      <c r="AV298" s="6">
        <v>31</v>
      </c>
      <c r="AW298" s="6">
        <v>32</v>
      </c>
      <c r="AX298" s="6">
        <v>33</v>
      </c>
      <c r="AY298" s="6">
        <v>34</v>
      </c>
      <c r="AZ298" s="6">
        <v>35</v>
      </c>
      <c r="BA298" s="6">
        <v>36</v>
      </c>
      <c r="BB298" s="6">
        <v>37</v>
      </c>
      <c r="BC298" s="6">
        <v>38</v>
      </c>
      <c r="BD298" s="6">
        <v>39</v>
      </c>
      <c r="BE298" s="6">
        <v>40</v>
      </c>
      <c r="BF298" s="6">
        <v>41</v>
      </c>
      <c r="BG298" s="6">
        <v>42</v>
      </c>
      <c r="BH298" s="6">
        <v>43</v>
      </c>
      <c r="BI298" s="6">
        <v>44</v>
      </c>
      <c r="BJ298" s="6">
        <v>45</v>
      </c>
      <c r="BK298" s="6">
        <v>46</v>
      </c>
      <c r="BL298" s="6">
        <v>47</v>
      </c>
      <c r="BM298" s="6">
        <v>48</v>
      </c>
      <c r="BN298" s="6">
        <v>49</v>
      </c>
      <c r="BO298" s="6">
        <v>50</v>
      </c>
    </row>
    <row r="299" spans="18:70" x14ac:dyDescent="0.35">
      <c r="R299" s="6">
        <f t="shared" ref="R299:AW299" si="298">R297-R298</f>
        <v>-1</v>
      </c>
      <c r="S299" s="6">
        <f t="shared" si="298"/>
        <v>-2</v>
      </c>
      <c r="T299" s="6">
        <f t="shared" si="298"/>
        <v>-3</v>
      </c>
      <c r="U299" s="6">
        <f t="shared" si="298"/>
        <v>-4</v>
      </c>
      <c r="V299" s="6">
        <f t="shared" si="298"/>
        <v>-5</v>
      </c>
      <c r="W299" s="6">
        <f t="shared" si="298"/>
        <v>-6</v>
      </c>
      <c r="X299" s="6">
        <f t="shared" si="298"/>
        <v>-7</v>
      </c>
      <c r="Y299" s="6">
        <f t="shared" si="298"/>
        <v>-8</v>
      </c>
      <c r="Z299" s="6">
        <f t="shared" si="298"/>
        <v>-9</v>
      </c>
      <c r="AA299" s="6">
        <f t="shared" si="298"/>
        <v>-10</v>
      </c>
      <c r="AB299" s="6">
        <f t="shared" si="298"/>
        <v>-11</v>
      </c>
      <c r="AC299" s="6">
        <f t="shared" si="298"/>
        <v>-12</v>
      </c>
      <c r="AD299" s="6">
        <f t="shared" si="298"/>
        <v>-13</v>
      </c>
      <c r="AE299" s="6">
        <f t="shared" si="298"/>
        <v>-14</v>
      </c>
      <c r="AF299" s="6">
        <f t="shared" si="298"/>
        <v>-15</v>
      </c>
      <c r="AG299" s="6">
        <f t="shared" si="298"/>
        <v>-16</v>
      </c>
      <c r="AH299" s="6">
        <f t="shared" si="298"/>
        <v>-17</v>
      </c>
      <c r="AI299" s="6">
        <f t="shared" si="298"/>
        <v>-18</v>
      </c>
      <c r="AJ299" s="6">
        <f t="shared" si="298"/>
        <v>-19</v>
      </c>
      <c r="AK299" s="6">
        <f t="shared" si="298"/>
        <v>-20</v>
      </c>
      <c r="AL299" s="6">
        <f t="shared" si="298"/>
        <v>-21</v>
      </c>
      <c r="AM299" s="6">
        <f t="shared" si="298"/>
        <v>-22</v>
      </c>
      <c r="AN299" s="6">
        <f t="shared" si="298"/>
        <v>-23</v>
      </c>
      <c r="AO299" s="6">
        <f t="shared" si="298"/>
        <v>-24</v>
      </c>
      <c r="AP299" s="6">
        <f t="shared" si="298"/>
        <v>-25</v>
      </c>
      <c r="AQ299" s="6">
        <f t="shared" si="298"/>
        <v>-26</v>
      </c>
      <c r="AR299" s="6">
        <f t="shared" si="298"/>
        <v>-27</v>
      </c>
      <c r="AS299" s="6">
        <f t="shared" si="298"/>
        <v>-28</v>
      </c>
      <c r="AT299" s="6">
        <f t="shared" si="298"/>
        <v>-29</v>
      </c>
      <c r="AU299" s="6">
        <f t="shared" si="298"/>
        <v>-30</v>
      </c>
      <c r="AV299" s="6">
        <f t="shared" si="298"/>
        <v>-31</v>
      </c>
      <c r="AW299" s="6">
        <f t="shared" si="298"/>
        <v>-32</v>
      </c>
      <c r="AX299" s="6">
        <f t="shared" ref="AX299:BO299" si="299">AX297-AX298</f>
        <v>-33</v>
      </c>
      <c r="AY299" s="6">
        <f t="shared" si="299"/>
        <v>-34</v>
      </c>
      <c r="AZ299" s="6">
        <f t="shared" si="299"/>
        <v>-35</v>
      </c>
      <c r="BA299" s="6">
        <f t="shared" si="299"/>
        <v>-36</v>
      </c>
      <c r="BB299" s="6">
        <f t="shared" si="299"/>
        <v>-37</v>
      </c>
      <c r="BC299" s="6">
        <f t="shared" si="299"/>
        <v>-38</v>
      </c>
      <c r="BD299" s="6">
        <f t="shared" si="299"/>
        <v>-39</v>
      </c>
      <c r="BE299" s="6">
        <f t="shared" si="299"/>
        <v>-40</v>
      </c>
      <c r="BF299" s="6">
        <f t="shared" si="299"/>
        <v>-41</v>
      </c>
      <c r="BG299" s="6">
        <f t="shared" si="299"/>
        <v>-42</v>
      </c>
      <c r="BH299" s="6">
        <f t="shared" si="299"/>
        <v>-43</v>
      </c>
      <c r="BI299" s="6">
        <f t="shared" si="299"/>
        <v>-44</v>
      </c>
      <c r="BJ299" s="6">
        <f t="shared" si="299"/>
        <v>-45</v>
      </c>
      <c r="BK299" s="6">
        <f t="shared" si="299"/>
        <v>-46</v>
      </c>
      <c r="BL299" s="6">
        <f t="shared" si="299"/>
        <v>-47</v>
      </c>
      <c r="BM299" s="6">
        <f t="shared" si="299"/>
        <v>-48</v>
      </c>
      <c r="BN299" s="6">
        <f t="shared" si="299"/>
        <v>-49</v>
      </c>
      <c r="BO299" s="6">
        <f t="shared" si="299"/>
        <v>-50</v>
      </c>
      <c r="BQ299" s="6" t="s">
        <v>21</v>
      </c>
    </row>
    <row r="300" spans="18:70" x14ac:dyDescent="0.35">
      <c r="R300" s="6" t="str">
        <f>IF(R299&gt;=0,COUNT($R299)+BP296,"")</f>
        <v/>
      </c>
      <c r="S300" s="6" t="str">
        <f>IF(S299&gt;=0,COUNT($R299:S299)+$BP296,"")</f>
        <v/>
      </c>
      <c r="T300" s="6" t="str">
        <f>IF(T299&gt;=0,COUNT($R299:T299)+$BP296,"")</f>
        <v/>
      </c>
      <c r="U300" s="6" t="str">
        <f>IF(U299&gt;=0,COUNT($R299:U299)+$BP296,"")</f>
        <v/>
      </c>
      <c r="V300" s="6" t="str">
        <f>IF(V299&gt;=0,COUNT($R299:V299)+$BP296,"")</f>
        <v/>
      </c>
      <c r="W300" s="6" t="str">
        <f>IF(W299&gt;=0,COUNT($R299:W299)+$BP296,"")</f>
        <v/>
      </c>
      <c r="X300" s="6" t="str">
        <f>IF(X299&gt;=0,COUNT($R299:X299)+$BP296,"")</f>
        <v/>
      </c>
      <c r="Y300" s="6" t="str">
        <f>IF(Y299&gt;=0,COUNT($R299:Y299)+$BP296,"")</f>
        <v/>
      </c>
      <c r="Z300" s="6" t="str">
        <f>IF(Z299&gt;=0,COUNT($R299:Z299)+$BP296,"")</f>
        <v/>
      </c>
      <c r="AA300" s="6" t="str">
        <f>IF(AA299&gt;=0,COUNT($R299:AA299)+$BP296,"")</f>
        <v/>
      </c>
      <c r="AB300" s="6" t="str">
        <f>IF(AB299&gt;=0,COUNT($R299:AB299)+$BP296,"")</f>
        <v/>
      </c>
      <c r="AC300" s="6" t="str">
        <f>IF(AC299&gt;=0,COUNT($R299:AC299)+$BP296,"")</f>
        <v/>
      </c>
      <c r="AD300" s="6" t="str">
        <f>IF(AD299&gt;=0,COUNT($R299:AD299)+$BP296,"")</f>
        <v/>
      </c>
      <c r="AE300" s="6" t="str">
        <f>IF(AE299&gt;=0,COUNT($R299:AE299)+$BP296,"")</f>
        <v/>
      </c>
      <c r="AF300" s="6" t="str">
        <f>IF(AF299&gt;=0,COUNT($R299:AF299)+$BP296,"")</f>
        <v/>
      </c>
      <c r="AG300" s="6" t="str">
        <f>IF(AG299&gt;=0,COUNT($R299:AG299)+$BP296,"")</f>
        <v/>
      </c>
      <c r="AH300" s="6" t="str">
        <f>IF(AH299&gt;=0,COUNT($R299:AH299)+$BP296,"")</f>
        <v/>
      </c>
      <c r="AI300" s="6" t="str">
        <f>IF(AI299&gt;=0,COUNT($R299:AI299)+$BP296,"")</f>
        <v/>
      </c>
      <c r="AJ300" s="6" t="str">
        <f>IF(AJ299&gt;=0,COUNT($R299:AJ299)+$BP296,"")</f>
        <v/>
      </c>
      <c r="AK300" s="6" t="str">
        <f>IF(AK299&gt;=0,COUNT($R299:AK299)+$BP296,"")</f>
        <v/>
      </c>
      <c r="AL300" s="6" t="str">
        <f>IF(AL299&gt;=0,COUNT($R299:AL299)+$BP296,"")</f>
        <v/>
      </c>
      <c r="AM300" s="6" t="str">
        <f>IF(AM299&gt;=0,COUNT($R299:AM299)+$BP296,"")</f>
        <v/>
      </c>
      <c r="AN300" s="6" t="str">
        <f>IF(AN299&gt;=0,COUNT($R299:AN299)+$BP296,"")</f>
        <v/>
      </c>
      <c r="AO300" s="6" t="str">
        <f>IF(AO299&gt;=0,COUNT($R299:AO299)+$BP296,"")</f>
        <v/>
      </c>
      <c r="AP300" s="6" t="str">
        <f>IF(AP299&gt;=0,COUNT($R299:AP299)+$BP296,"")</f>
        <v/>
      </c>
      <c r="AQ300" s="6" t="str">
        <f>IF(AQ299&gt;=0,COUNT($R299:AQ299)+$BP296,"")</f>
        <v/>
      </c>
      <c r="AR300" s="6" t="str">
        <f>IF(AR299&gt;=0,COUNT($R299:AR299)+$BP296,"")</f>
        <v/>
      </c>
      <c r="AS300" s="6" t="str">
        <f>IF(AS299&gt;=0,COUNT($R299:AS299)+$BP296,"")</f>
        <v/>
      </c>
      <c r="AT300" s="6" t="str">
        <f>IF(AT299&gt;=0,COUNT($R299:AT299)+$BP296,"")</f>
        <v/>
      </c>
      <c r="AU300" s="6" t="str">
        <f>IF(AU299&gt;=0,COUNT($R299:AU299)+$BP296,"")</f>
        <v/>
      </c>
      <c r="AV300" s="6" t="str">
        <f>IF(AV299&gt;=0,COUNT($R299:AV299)+$BP296,"")</f>
        <v/>
      </c>
      <c r="AW300" s="6" t="str">
        <f>IF(AW299&gt;=0,COUNT($R299:AW299)+$BP296,"")</f>
        <v/>
      </c>
      <c r="AX300" s="6" t="str">
        <f>IF(AX299&gt;=0,COUNT($R299:AX299)+$BP296,"")</f>
        <v/>
      </c>
      <c r="AY300" s="6" t="str">
        <f>IF(AY299&gt;=0,COUNT($R299:AY299)+$BP296,"")</f>
        <v/>
      </c>
      <c r="AZ300" s="6" t="str">
        <f>IF(AZ299&gt;=0,COUNT($R299:AZ299)+$BP296,"")</f>
        <v/>
      </c>
      <c r="BA300" s="6" t="str">
        <f>IF(BA299&gt;=0,COUNT($R299:BA299)+$BP296,"")</f>
        <v/>
      </c>
      <c r="BB300" s="6" t="str">
        <f>IF(BB299&gt;=0,COUNT($R299:BB299)+$BP296,"")</f>
        <v/>
      </c>
      <c r="BC300" s="6" t="str">
        <f>IF(BC299&gt;=0,COUNT($R299:BC299)+$BP296,"")</f>
        <v/>
      </c>
      <c r="BD300" s="6" t="str">
        <f>IF(BD299&gt;=0,COUNT($R299:BD299)+$BP296,"")</f>
        <v/>
      </c>
      <c r="BE300" s="6" t="str">
        <f>IF(BE299&gt;=0,COUNT($R299:BE299)+$BP296,"")</f>
        <v/>
      </c>
      <c r="BF300" s="6" t="str">
        <f>IF(BF299&gt;=0,COUNT($R299:BF299)+$BP296,"")</f>
        <v/>
      </c>
      <c r="BG300" s="6" t="str">
        <f>IF(BG299&gt;=0,COUNT($R299:BG299)+$BP296,"")</f>
        <v/>
      </c>
      <c r="BH300" s="6" t="str">
        <f>IF(BH299&gt;=0,COUNT($R299:BH299)+$BP296,"")</f>
        <v/>
      </c>
      <c r="BI300" s="6" t="str">
        <f>IF(BI299&gt;=0,COUNT($R299:BI299)+$BP296,"")</f>
        <v/>
      </c>
      <c r="BJ300" s="6" t="str">
        <f>IF(BJ299&gt;=0,COUNT($R299:BJ299)+$BP296,"")</f>
        <v/>
      </c>
      <c r="BK300" s="6" t="str">
        <f>IF(BK299&gt;=0,COUNT($R299:BK299)+$BP296,"")</f>
        <v/>
      </c>
      <c r="BL300" s="6" t="str">
        <f>IF(BL299&gt;=0,COUNT($R299:BL299)+$BP296,"")</f>
        <v/>
      </c>
      <c r="BM300" s="6" t="str">
        <f>IF(BM299&gt;=0,COUNT($R299:BM299)+$BP296,"")</f>
        <v/>
      </c>
      <c r="BN300" s="6" t="str">
        <f>IF(BN299&gt;=0,COUNT($R299:BN299)+$BP296,"")</f>
        <v/>
      </c>
      <c r="BO300" s="6" t="str">
        <f>IF(BO299&gt;=0,COUNT($R299:BO299)+$BP296,"")</f>
        <v/>
      </c>
      <c r="BP300" s="6">
        <f>COUNT(R300:BO300)+BP296</f>
        <v>100</v>
      </c>
      <c r="BQ300" s="276" t="str">
        <f>R300&amp;BQ299&amp;S300&amp;BQ299&amp;T300&amp;BQ299&amp;U300&amp;BQ299&amp;V300&amp;BQ299&amp;W300&amp;BQ299&amp;X300&amp;BQ299&amp;Y300&amp;BQ299&amp;Z300&amp;BQ299&amp;AA300&amp;BQ299&amp;AB300&amp;BQ299&amp;AC300&amp;BQ299&amp;AD300&amp;BQ299&amp;AE300&amp;BQ299&amp;AF300&amp;BQ299&amp;AG300&amp;BQ299&amp;AH300&amp;BQ299&amp;AI300&amp;BQ299&amp;AJ300&amp;BQ299&amp;AK300&amp;BQ299&amp;AL300&amp;BQ299&amp;AM300&amp;BQ299&amp;AN300&amp;BQ299&amp;AO300&amp;BQ299&amp;AP300&amp;BQ299&amp;AQ300&amp;BQ299&amp;AR300&amp;BQ299&amp;AS300&amp;BQ299&amp;AT300&amp;BQ299&amp;AU300&amp;BQ299&amp;AV300&amp;BQ299&amp;AW300&amp;BQ299&amp;AX300&amp;BQ299&amp;AY300&amp;BQ299&amp;AZ300&amp;BQ299&amp;BA300&amp;BQ299&amp;BB300&amp;BQ299&amp;BC300&amp;BQ299&amp;BD300&amp;BQ299&amp;BE300&amp;BQ299&amp;BF300&amp;BQ299&amp;BG300&amp;BQ299&amp;BH300&amp;BQ299&amp;BI300&amp;BQ299&amp;BJ300&amp;BQ299&amp;BK300&amp;BQ299&amp;BL300&amp;BQ299&amp;BM300&amp;BQ299&amp;BN300&amp;BQ299&amp;BO300</f>
        <v xml:space="preserve">                                                                                                  </v>
      </c>
    </row>
    <row r="301" spans="18:70" x14ac:dyDescent="0.35">
      <c r="R301" s="275">
        <f>IF('Print-TOS'!AU16="W",'Encode Data'!G46,'Encode Data'!J13)</f>
        <v>0</v>
      </c>
      <c r="S301" s="6">
        <f t="shared" ref="S301:AX301" si="300">R301</f>
        <v>0</v>
      </c>
      <c r="T301" s="6">
        <f t="shared" si="300"/>
        <v>0</v>
      </c>
      <c r="U301" s="6">
        <f t="shared" si="300"/>
        <v>0</v>
      </c>
      <c r="V301" s="6">
        <f t="shared" si="300"/>
        <v>0</v>
      </c>
      <c r="W301" s="6">
        <f t="shared" si="300"/>
        <v>0</v>
      </c>
      <c r="X301" s="6">
        <f t="shared" si="300"/>
        <v>0</v>
      </c>
      <c r="Y301" s="6">
        <f t="shared" si="300"/>
        <v>0</v>
      </c>
      <c r="Z301" s="6">
        <f t="shared" si="300"/>
        <v>0</v>
      </c>
      <c r="AA301" s="6">
        <f t="shared" si="300"/>
        <v>0</v>
      </c>
      <c r="AB301" s="6">
        <f t="shared" si="300"/>
        <v>0</v>
      </c>
      <c r="AC301" s="6">
        <f t="shared" si="300"/>
        <v>0</v>
      </c>
      <c r="AD301" s="6">
        <f t="shared" si="300"/>
        <v>0</v>
      </c>
      <c r="AE301" s="6">
        <f t="shared" si="300"/>
        <v>0</v>
      </c>
      <c r="AF301" s="6">
        <f t="shared" si="300"/>
        <v>0</v>
      </c>
      <c r="AG301" s="6">
        <f t="shared" si="300"/>
        <v>0</v>
      </c>
      <c r="AH301" s="6">
        <f t="shared" si="300"/>
        <v>0</v>
      </c>
      <c r="AI301" s="6">
        <f t="shared" si="300"/>
        <v>0</v>
      </c>
      <c r="AJ301" s="6">
        <f t="shared" si="300"/>
        <v>0</v>
      </c>
      <c r="AK301" s="6">
        <f t="shared" si="300"/>
        <v>0</v>
      </c>
      <c r="AL301" s="6">
        <f t="shared" si="300"/>
        <v>0</v>
      </c>
      <c r="AM301" s="6">
        <f t="shared" si="300"/>
        <v>0</v>
      </c>
      <c r="AN301" s="6">
        <f t="shared" si="300"/>
        <v>0</v>
      </c>
      <c r="AO301" s="6">
        <f t="shared" si="300"/>
        <v>0</v>
      </c>
      <c r="AP301" s="6">
        <f t="shared" si="300"/>
        <v>0</v>
      </c>
      <c r="AQ301" s="6">
        <f t="shared" si="300"/>
        <v>0</v>
      </c>
      <c r="AR301" s="6">
        <f t="shared" si="300"/>
        <v>0</v>
      </c>
      <c r="AS301" s="6">
        <f t="shared" si="300"/>
        <v>0</v>
      </c>
      <c r="AT301" s="6">
        <f t="shared" si="300"/>
        <v>0</v>
      </c>
      <c r="AU301" s="6">
        <f t="shared" si="300"/>
        <v>0</v>
      </c>
      <c r="AV301" s="6">
        <f t="shared" si="300"/>
        <v>0</v>
      </c>
      <c r="AW301" s="6">
        <f t="shared" si="300"/>
        <v>0</v>
      </c>
      <c r="AX301" s="6">
        <f t="shared" si="300"/>
        <v>0</v>
      </c>
      <c r="AY301" s="6">
        <f t="shared" ref="AY301:BO301" si="301">AX301</f>
        <v>0</v>
      </c>
      <c r="AZ301" s="6">
        <f t="shared" si="301"/>
        <v>0</v>
      </c>
      <c r="BA301" s="6">
        <f t="shared" si="301"/>
        <v>0</v>
      </c>
      <c r="BB301" s="6">
        <f t="shared" si="301"/>
        <v>0</v>
      </c>
      <c r="BC301" s="6">
        <f t="shared" si="301"/>
        <v>0</v>
      </c>
      <c r="BD301" s="6">
        <f t="shared" si="301"/>
        <v>0</v>
      </c>
      <c r="BE301" s="6">
        <f t="shared" si="301"/>
        <v>0</v>
      </c>
      <c r="BF301" s="6">
        <f t="shared" si="301"/>
        <v>0</v>
      </c>
      <c r="BG301" s="6">
        <f t="shared" si="301"/>
        <v>0</v>
      </c>
      <c r="BH301" s="6">
        <f t="shared" si="301"/>
        <v>0</v>
      </c>
      <c r="BI301" s="6">
        <f t="shared" si="301"/>
        <v>0</v>
      </c>
      <c r="BJ301" s="6">
        <f t="shared" si="301"/>
        <v>0</v>
      </c>
      <c r="BK301" s="6">
        <f t="shared" si="301"/>
        <v>0</v>
      </c>
      <c r="BL301" s="6">
        <f t="shared" si="301"/>
        <v>0</v>
      </c>
      <c r="BM301" s="6">
        <f t="shared" si="301"/>
        <v>0</v>
      </c>
      <c r="BN301" s="6">
        <f t="shared" si="301"/>
        <v>0</v>
      </c>
      <c r="BO301" s="6">
        <f t="shared" si="301"/>
        <v>0</v>
      </c>
    </row>
    <row r="302" spans="18:70" x14ac:dyDescent="0.35">
      <c r="R302" s="6">
        <v>1</v>
      </c>
      <c r="S302" s="6">
        <v>2</v>
      </c>
      <c r="T302" s="6">
        <v>3</v>
      </c>
      <c r="U302" s="6">
        <v>4</v>
      </c>
      <c r="V302" s="6">
        <v>5</v>
      </c>
      <c r="W302" s="6">
        <v>6</v>
      </c>
      <c r="X302" s="6">
        <v>7</v>
      </c>
      <c r="Y302" s="6">
        <v>8</v>
      </c>
      <c r="Z302" s="6">
        <v>9</v>
      </c>
      <c r="AA302" s="6">
        <v>10</v>
      </c>
      <c r="AB302" s="6">
        <v>11</v>
      </c>
      <c r="AC302" s="6">
        <v>12</v>
      </c>
      <c r="AD302" s="6">
        <v>13</v>
      </c>
      <c r="AE302" s="6">
        <v>14</v>
      </c>
      <c r="AF302" s="6">
        <v>15</v>
      </c>
      <c r="AG302" s="6">
        <v>16</v>
      </c>
      <c r="AH302" s="6">
        <v>17</v>
      </c>
      <c r="AI302" s="6">
        <v>18</v>
      </c>
      <c r="AJ302" s="6">
        <v>19</v>
      </c>
      <c r="AK302" s="6">
        <v>20</v>
      </c>
      <c r="AL302" s="6">
        <v>21</v>
      </c>
      <c r="AM302" s="6">
        <v>22</v>
      </c>
      <c r="AN302" s="6">
        <v>23</v>
      </c>
      <c r="AO302" s="6">
        <v>24</v>
      </c>
      <c r="AP302" s="6">
        <v>25</v>
      </c>
      <c r="AQ302" s="6">
        <v>26</v>
      </c>
      <c r="AR302" s="6">
        <v>27</v>
      </c>
      <c r="AS302" s="6">
        <v>28</v>
      </c>
      <c r="AT302" s="6">
        <v>29</v>
      </c>
      <c r="AU302" s="6">
        <v>30</v>
      </c>
      <c r="AV302" s="6">
        <v>31</v>
      </c>
      <c r="AW302" s="6">
        <v>32</v>
      </c>
      <c r="AX302" s="6">
        <v>33</v>
      </c>
      <c r="AY302" s="6">
        <v>34</v>
      </c>
      <c r="AZ302" s="6">
        <v>35</v>
      </c>
      <c r="BA302" s="6">
        <v>36</v>
      </c>
      <c r="BB302" s="6">
        <v>37</v>
      </c>
      <c r="BC302" s="6">
        <v>38</v>
      </c>
      <c r="BD302" s="6">
        <v>39</v>
      </c>
      <c r="BE302" s="6">
        <v>40</v>
      </c>
      <c r="BF302" s="6">
        <v>41</v>
      </c>
      <c r="BG302" s="6">
        <v>42</v>
      </c>
      <c r="BH302" s="6">
        <v>43</v>
      </c>
      <c r="BI302" s="6">
        <v>44</v>
      </c>
      <c r="BJ302" s="6">
        <v>45</v>
      </c>
      <c r="BK302" s="6">
        <v>46</v>
      </c>
      <c r="BL302" s="6">
        <v>47</v>
      </c>
      <c r="BM302" s="6">
        <v>48</v>
      </c>
      <c r="BN302" s="6">
        <v>49</v>
      </c>
      <c r="BO302" s="6">
        <v>50</v>
      </c>
    </row>
    <row r="303" spans="18:70" x14ac:dyDescent="0.35">
      <c r="R303" s="6">
        <f t="shared" ref="R303:AW303" si="302">R301-R302</f>
        <v>-1</v>
      </c>
      <c r="S303" s="6">
        <f t="shared" si="302"/>
        <v>-2</v>
      </c>
      <c r="T303" s="6">
        <f t="shared" si="302"/>
        <v>-3</v>
      </c>
      <c r="U303" s="6">
        <f t="shared" si="302"/>
        <v>-4</v>
      </c>
      <c r="V303" s="6">
        <f t="shared" si="302"/>
        <v>-5</v>
      </c>
      <c r="W303" s="6">
        <f t="shared" si="302"/>
        <v>-6</v>
      </c>
      <c r="X303" s="6">
        <f t="shared" si="302"/>
        <v>-7</v>
      </c>
      <c r="Y303" s="6">
        <f t="shared" si="302"/>
        <v>-8</v>
      </c>
      <c r="Z303" s="6">
        <f t="shared" si="302"/>
        <v>-9</v>
      </c>
      <c r="AA303" s="6">
        <f t="shared" si="302"/>
        <v>-10</v>
      </c>
      <c r="AB303" s="6">
        <f t="shared" si="302"/>
        <v>-11</v>
      </c>
      <c r="AC303" s="6">
        <f t="shared" si="302"/>
        <v>-12</v>
      </c>
      <c r="AD303" s="6">
        <f t="shared" si="302"/>
        <v>-13</v>
      </c>
      <c r="AE303" s="6">
        <f t="shared" si="302"/>
        <v>-14</v>
      </c>
      <c r="AF303" s="6">
        <f t="shared" si="302"/>
        <v>-15</v>
      </c>
      <c r="AG303" s="6">
        <f t="shared" si="302"/>
        <v>-16</v>
      </c>
      <c r="AH303" s="6">
        <f t="shared" si="302"/>
        <v>-17</v>
      </c>
      <c r="AI303" s="6">
        <f t="shared" si="302"/>
        <v>-18</v>
      </c>
      <c r="AJ303" s="6">
        <f t="shared" si="302"/>
        <v>-19</v>
      </c>
      <c r="AK303" s="6">
        <f t="shared" si="302"/>
        <v>-20</v>
      </c>
      <c r="AL303" s="6">
        <f t="shared" si="302"/>
        <v>-21</v>
      </c>
      <c r="AM303" s="6">
        <f t="shared" si="302"/>
        <v>-22</v>
      </c>
      <c r="AN303" s="6">
        <f t="shared" si="302"/>
        <v>-23</v>
      </c>
      <c r="AO303" s="6">
        <f t="shared" si="302"/>
        <v>-24</v>
      </c>
      <c r="AP303" s="6">
        <f t="shared" si="302"/>
        <v>-25</v>
      </c>
      <c r="AQ303" s="6">
        <f t="shared" si="302"/>
        <v>-26</v>
      </c>
      <c r="AR303" s="6">
        <f t="shared" si="302"/>
        <v>-27</v>
      </c>
      <c r="AS303" s="6">
        <f t="shared" si="302"/>
        <v>-28</v>
      </c>
      <c r="AT303" s="6">
        <f t="shared" si="302"/>
        <v>-29</v>
      </c>
      <c r="AU303" s="6">
        <f t="shared" si="302"/>
        <v>-30</v>
      </c>
      <c r="AV303" s="6">
        <f t="shared" si="302"/>
        <v>-31</v>
      </c>
      <c r="AW303" s="6">
        <f t="shared" si="302"/>
        <v>-32</v>
      </c>
      <c r="AX303" s="6">
        <f t="shared" ref="AX303:BO303" si="303">AX301-AX302</f>
        <v>-33</v>
      </c>
      <c r="AY303" s="6">
        <f t="shared" si="303"/>
        <v>-34</v>
      </c>
      <c r="AZ303" s="6">
        <f t="shared" si="303"/>
        <v>-35</v>
      </c>
      <c r="BA303" s="6">
        <f t="shared" si="303"/>
        <v>-36</v>
      </c>
      <c r="BB303" s="6">
        <f t="shared" si="303"/>
        <v>-37</v>
      </c>
      <c r="BC303" s="6">
        <f t="shared" si="303"/>
        <v>-38</v>
      </c>
      <c r="BD303" s="6">
        <f t="shared" si="303"/>
        <v>-39</v>
      </c>
      <c r="BE303" s="6">
        <f t="shared" si="303"/>
        <v>-40</v>
      </c>
      <c r="BF303" s="6">
        <f t="shared" si="303"/>
        <v>-41</v>
      </c>
      <c r="BG303" s="6">
        <f t="shared" si="303"/>
        <v>-42</v>
      </c>
      <c r="BH303" s="6">
        <f t="shared" si="303"/>
        <v>-43</v>
      </c>
      <c r="BI303" s="6">
        <f t="shared" si="303"/>
        <v>-44</v>
      </c>
      <c r="BJ303" s="6">
        <f t="shared" si="303"/>
        <v>-45</v>
      </c>
      <c r="BK303" s="6">
        <f t="shared" si="303"/>
        <v>-46</v>
      </c>
      <c r="BL303" s="6">
        <f t="shared" si="303"/>
        <v>-47</v>
      </c>
      <c r="BM303" s="6">
        <f t="shared" si="303"/>
        <v>-48</v>
      </c>
      <c r="BN303" s="6">
        <f t="shared" si="303"/>
        <v>-49</v>
      </c>
      <c r="BO303" s="6">
        <f t="shared" si="303"/>
        <v>-50</v>
      </c>
      <c r="BQ303" s="6" t="s">
        <v>21</v>
      </c>
    </row>
    <row r="304" spans="18:70" x14ac:dyDescent="0.35">
      <c r="R304" s="6" t="str">
        <f>IF(R303&gt;=0,COUNT($R303)+BP300,"")</f>
        <v/>
      </c>
      <c r="S304" s="6" t="str">
        <f>IF(S303&gt;=0,COUNT($R303:S303)+$BP300,"")</f>
        <v/>
      </c>
      <c r="T304" s="6" t="str">
        <f>IF(T303&gt;=0,COUNT($R303:T303)+$BP300,"")</f>
        <v/>
      </c>
      <c r="U304" s="6" t="str">
        <f>IF(U303&gt;=0,COUNT($R303:U303)+$BP300,"")</f>
        <v/>
      </c>
      <c r="V304" s="6" t="str">
        <f>IF(V303&gt;=0,COUNT($R303:V303)+$BP300,"")</f>
        <v/>
      </c>
      <c r="W304" s="6" t="str">
        <f>IF(W303&gt;=0,COUNT($R303:W303)+$BP300,"")</f>
        <v/>
      </c>
      <c r="X304" s="6" t="str">
        <f>IF(X303&gt;=0,COUNT($R303:X303)+$BP300,"")</f>
        <v/>
      </c>
      <c r="Y304" s="6" t="str">
        <f>IF(Y303&gt;=0,COUNT($R303:Y303)+$BP300,"")</f>
        <v/>
      </c>
      <c r="Z304" s="6" t="str">
        <f>IF(Z303&gt;=0,COUNT($R303:Z303)+$BP300,"")</f>
        <v/>
      </c>
      <c r="AA304" s="6" t="str">
        <f>IF(AA303&gt;=0,COUNT($R303:AA303)+$BP300,"")</f>
        <v/>
      </c>
      <c r="AB304" s="6" t="str">
        <f>IF(AB303&gt;=0,COUNT($R303:AB303)+$BP300,"")</f>
        <v/>
      </c>
      <c r="AC304" s="6" t="str">
        <f>IF(AC303&gt;=0,COUNT($R303:AC303)+$BP300,"")</f>
        <v/>
      </c>
      <c r="AD304" s="6" t="str">
        <f>IF(AD303&gt;=0,COUNT($R303:AD303)+$BP300,"")</f>
        <v/>
      </c>
      <c r="AE304" s="6" t="str">
        <f>IF(AE303&gt;=0,COUNT($R303:AE303)+$BP300,"")</f>
        <v/>
      </c>
      <c r="AF304" s="6" t="str">
        <f>IF(AF303&gt;=0,COUNT($R303:AF303)+$BP300,"")</f>
        <v/>
      </c>
      <c r="AG304" s="6" t="str">
        <f>IF(AG303&gt;=0,COUNT($R303:AG303)+$BP300,"")</f>
        <v/>
      </c>
      <c r="AH304" s="6" t="str">
        <f>IF(AH303&gt;=0,COUNT($R303:AH303)+$BP300,"")</f>
        <v/>
      </c>
      <c r="AI304" s="6" t="str">
        <f>IF(AI303&gt;=0,COUNT($R303:AI303)+$BP300,"")</f>
        <v/>
      </c>
      <c r="AJ304" s="6" t="str">
        <f>IF(AJ303&gt;=0,COUNT($R303:AJ303)+$BP300,"")</f>
        <v/>
      </c>
      <c r="AK304" s="6" t="str">
        <f>IF(AK303&gt;=0,COUNT($R303:AK303)+$BP300,"")</f>
        <v/>
      </c>
      <c r="AL304" s="6" t="str">
        <f>IF(AL303&gt;=0,COUNT($R303:AL303)+$BP300,"")</f>
        <v/>
      </c>
      <c r="AM304" s="6" t="str">
        <f>IF(AM303&gt;=0,COUNT($R303:AM303)+$BP300,"")</f>
        <v/>
      </c>
      <c r="AN304" s="6" t="str">
        <f>IF(AN303&gt;=0,COUNT($R303:AN303)+$BP300,"")</f>
        <v/>
      </c>
      <c r="AO304" s="6" t="str">
        <f>IF(AO303&gt;=0,COUNT($R303:AO303)+$BP300,"")</f>
        <v/>
      </c>
      <c r="AP304" s="6" t="str">
        <f>IF(AP303&gt;=0,COUNT($R303:AP303)+$BP300,"")</f>
        <v/>
      </c>
      <c r="AQ304" s="6" t="str">
        <f>IF(AQ303&gt;=0,COUNT($R303:AQ303)+$BP300,"")</f>
        <v/>
      </c>
      <c r="AR304" s="6" t="str">
        <f>IF(AR303&gt;=0,COUNT($R303:AR303)+$BP300,"")</f>
        <v/>
      </c>
      <c r="AS304" s="6" t="str">
        <f>IF(AS303&gt;=0,COUNT($R303:AS303)+$BP300,"")</f>
        <v/>
      </c>
      <c r="AT304" s="6" t="str">
        <f>IF(AT303&gt;=0,COUNT($R303:AT303)+$BP300,"")</f>
        <v/>
      </c>
      <c r="AU304" s="6" t="str">
        <f>IF(AU303&gt;=0,COUNT($R303:AU303)+$BP300,"")</f>
        <v/>
      </c>
      <c r="AV304" s="6" t="str">
        <f>IF(AV303&gt;=0,COUNT($R303:AV303)+$BP300,"")</f>
        <v/>
      </c>
      <c r="AW304" s="6" t="str">
        <f>IF(AW303&gt;=0,COUNT($R303:AW303)+$BP300,"")</f>
        <v/>
      </c>
      <c r="AX304" s="6" t="str">
        <f>IF(AX303&gt;=0,COUNT($R303:AX303)+$BP300,"")</f>
        <v/>
      </c>
      <c r="AY304" s="6" t="str">
        <f>IF(AY303&gt;=0,COUNT($R303:AY303)+$BP300,"")</f>
        <v/>
      </c>
      <c r="AZ304" s="6" t="str">
        <f>IF(AZ303&gt;=0,COUNT($R303:AZ303)+$BP300,"")</f>
        <v/>
      </c>
      <c r="BA304" s="6" t="str">
        <f>IF(BA303&gt;=0,COUNT($R303:BA303)+$BP300,"")</f>
        <v/>
      </c>
      <c r="BB304" s="6" t="str">
        <f>IF(BB303&gt;=0,COUNT($R303:BB303)+$BP300,"")</f>
        <v/>
      </c>
      <c r="BC304" s="6" t="str">
        <f>IF(BC303&gt;=0,COUNT($R303:BC303)+$BP300,"")</f>
        <v/>
      </c>
      <c r="BD304" s="6" t="str">
        <f>IF(BD303&gt;=0,COUNT($R303:BD303)+$BP300,"")</f>
        <v/>
      </c>
      <c r="BE304" s="6" t="str">
        <f>IF(BE303&gt;=0,COUNT($R303:BE303)+$BP300,"")</f>
        <v/>
      </c>
      <c r="BF304" s="6" t="str">
        <f>IF(BF303&gt;=0,COUNT($R303:BF303)+$BP300,"")</f>
        <v/>
      </c>
      <c r="BG304" s="6" t="str">
        <f>IF(BG303&gt;=0,COUNT($R303:BG303)+$BP300,"")</f>
        <v/>
      </c>
      <c r="BH304" s="6" t="str">
        <f>IF(BH303&gt;=0,COUNT($R303:BH303)+$BP300,"")</f>
        <v/>
      </c>
      <c r="BI304" s="6" t="str">
        <f>IF(BI303&gt;=0,COUNT($R303:BI303)+$BP300,"")</f>
        <v/>
      </c>
      <c r="BJ304" s="6" t="str">
        <f>IF(BJ303&gt;=0,COUNT($R303:BJ303)+$BP300,"")</f>
        <v/>
      </c>
      <c r="BK304" s="6" t="str">
        <f>IF(BK303&gt;=0,COUNT($R303:BK303)+$BP300,"")</f>
        <v/>
      </c>
      <c r="BL304" s="6" t="str">
        <f>IF(BL303&gt;=0,COUNT($R303:BL303)+$BP300,"")</f>
        <v/>
      </c>
      <c r="BM304" s="6" t="str">
        <f>IF(BM303&gt;=0,COUNT($R303:BM303)+$BP300,"")</f>
        <v/>
      </c>
      <c r="BN304" s="6" t="str">
        <f>IF(BN303&gt;=0,COUNT($R303:BN303)+$BP300,"")</f>
        <v/>
      </c>
      <c r="BO304" s="6" t="str">
        <f>IF(BO303&gt;=0,COUNT($R303:BO303)+$BP300,"")</f>
        <v/>
      </c>
      <c r="BP304" s="6">
        <f>COUNT(R304:BO304)+BP300</f>
        <v>100</v>
      </c>
      <c r="BQ304" s="276" t="str">
        <f>R304&amp;BQ303&amp;S304&amp;BQ303&amp;T304&amp;BQ303&amp;U304&amp;BQ303&amp;V304&amp;BQ303&amp;W304&amp;BQ303&amp;X304&amp;BQ303&amp;Y304&amp;BQ303&amp;Z304&amp;BQ303&amp;AA304&amp;BQ303&amp;AB304&amp;BQ303&amp;AC304&amp;BQ303&amp;AD304&amp;BQ303&amp;AE304&amp;BQ303&amp;AF304&amp;BQ303&amp;AG304&amp;BQ303&amp;AH304&amp;BQ303&amp;AI304&amp;BQ303&amp;AJ304&amp;BQ303&amp;AK304&amp;BQ303&amp;AL304&amp;BQ303&amp;AM304&amp;BQ303&amp;AN304&amp;BQ303&amp;AO304&amp;BQ303&amp;AP304&amp;BQ303&amp;AQ304&amp;BQ303&amp;AR304&amp;BQ303&amp;AS304&amp;BQ303&amp;AT304&amp;BQ303&amp;AU304&amp;BQ303&amp;AV304&amp;BQ303&amp;AW304&amp;BQ303&amp;AX304&amp;BQ303&amp;AY304&amp;BQ303&amp;AZ304&amp;BQ303&amp;BA304&amp;BQ303&amp;BB304&amp;BQ303&amp;BC304&amp;BQ303&amp;BD304&amp;BQ303&amp;BE304&amp;BQ303&amp;BF304&amp;BQ303&amp;BG304&amp;BQ303&amp;BH304&amp;BQ303&amp;BI304&amp;BQ303&amp;BJ304&amp;BQ303&amp;BK304&amp;BQ303&amp;BL304&amp;BQ303&amp;BM304&amp;BQ303&amp;BN304&amp;BQ303&amp;BO304</f>
        <v xml:space="preserve">                                                                                                  </v>
      </c>
      <c r="BR304" s="275">
        <f>SUM(R1,R61,R121,R181,R241,R301)</f>
        <v>8</v>
      </c>
    </row>
    <row r="305" spans="18:70" x14ac:dyDescent="0.35">
      <c r="R305" s="275">
        <f>IF('Print-TOS'!AU16="W",'Encode Data'!H46,'Encode Data'!J16)</f>
        <v>0</v>
      </c>
      <c r="S305" s="6">
        <f t="shared" ref="S305:AX305" si="304">R305</f>
        <v>0</v>
      </c>
      <c r="T305" s="6">
        <f t="shared" si="304"/>
        <v>0</v>
      </c>
      <c r="U305" s="6">
        <f t="shared" si="304"/>
        <v>0</v>
      </c>
      <c r="V305" s="6">
        <f t="shared" si="304"/>
        <v>0</v>
      </c>
      <c r="W305" s="6">
        <f t="shared" si="304"/>
        <v>0</v>
      </c>
      <c r="X305" s="6">
        <f t="shared" si="304"/>
        <v>0</v>
      </c>
      <c r="Y305" s="6">
        <f t="shared" si="304"/>
        <v>0</v>
      </c>
      <c r="Z305" s="6">
        <f t="shared" si="304"/>
        <v>0</v>
      </c>
      <c r="AA305" s="6">
        <f t="shared" si="304"/>
        <v>0</v>
      </c>
      <c r="AB305" s="6">
        <f t="shared" si="304"/>
        <v>0</v>
      </c>
      <c r="AC305" s="6">
        <f t="shared" si="304"/>
        <v>0</v>
      </c>
      <c r="AD305" s="6">
        <f t="shared" si="304"/>
        <v>0</v>
      </c>
      <c r="AE305" s="6">
        <f t="shared" si="304"/>
        <v>0</v>
      </c>
      <c r="AF305" s="6">
        <f t="shared" si="304"/>
        <v>0</v>
      </c>
      <c r="AG305" s="6">
        <f t="shared" si="304"/>
        <v>0</v>
      </c>
      <c r="AH305" s="6">
        <f t="shared" si="304"/>
        <v>0</v>
      </c>
      <c r="AI305" s="6">
        <f t="shared" si="304"/>
        <v>0</v>
      </c>
      <c r="AJ305" s="6">
        <f t="shared" si="304"/>
        <v>0</v>
      </c>
      <c r="AK305" s="6">
        <f t="shared" si="304"/>
        <v>0</v>
      </c>
      <c r="AL305" s="6">
        <f t="shared" si="304"/>
        <v>0</v>
      </c>
      <c r="AM305" s="6">
        <f t="shared" si="304"/>
        <v>0</v>
      </c>
      <c r="AN305" s="6">
        <f t="shared" si="304"/>
        <v>0</v>
      </c>
      <c r="AO305" s="6">
        <f t="shared" si="304"/>
        <v>0</v>
      </c>
      <c r="AP305" s="6">
        <f t="shared" si="304"/>
        <v>0</v>
      </c>
      <c r="AQ305" s="6">
        <f t="shared" si="304"/>
        <v>0</v>
      </c>
      <c r="AR305" s="6">
        <f t="shared" si="304"/>
        <v>0</v>
      </c>
      <c r="AS305" s="6">
        <f t="shared" si="304"/>
        <v>0</v>
      </c>
      <c r="AT305" s="6">
        <f t="shared" si="304"/>
        <v>0</v>
      </c>
      <c r="AU305" s="6">
        <f t="shared" si="304"/>
        <v>0</v>
      </c>
      <c r="AV305" s="6">
        <f t="shared" si="304"/>
        <v>0</v>
      </c>
      <c r="AW305" s="6">
        <f t="shared" si="304"/>
        <v>0</v>
      </c>
      <c r="AX305" s="6">
        <f t="shared" si="304"/>
        <v>0</v>
      </c>
      <c r="AY305" s="6">
        <f t="shared" ref="AY305:BO305" si="305">AX305</f>
        <v>0</v>
      </c>
      <c r="AZ305" s="6">
        <f t="shared" si="305"/>
        <v>0</v>
      </c>
      <c r="BA305" s="6">
        <f t="shared" si="305"/>
        <v>0</v>
      </c>
      <c r="BB305" s="6">
        <f t="shared" si="305"/>
        <v>0</v>
      </c>
      <c r="BC305" s="6">
        <f t="shared" si="305"/>
        <v>0</v>
      </c>
      <c r="BD305" s="6">
        <f t="shared" si="305"/>
        <v>0</v>
      </c>
      <c r="BE305" s="6">
        <f t="shared" si="305"/>
        <v>0</v>
      </c>
      <c r="BF305" s="6">
        <f t="shared" si="305"/>
        <v>0</v>
      </c>
      <c r="BG305" s="6">
        <f t="shared" si="305"/>
        <v>0</v>
      </c>
      <c r="BH305" s="6">
        <f t="shared" si="305"/>
        <v>0</v>
      </c>
      <c r="BI305" s="6">
        <f t="shared" si="305"/>
        <v>0</v>
      </c>
      <c r="BJ305" s="6">
        <f t="shared" si="305"/>
        <v>0</v>
      </c>
      <c r="BK305" s="6">
        <f t="shared" si="305"/>
        <v>0</v>
      </c>
      <c r="BL305" s="6">
        <f t="shared" si="305"/>
        <v>0</v>
      </c>
      <c r="BM305" s="6">
        <f t="shared" si="305"/>
        <v>0</v>
      </c>
      <c r="BN305" s="6">
        <f t="shared" si="305"/>
        <v>0</v>
      </c>
      <c r="BO305" s="6">
        <f t="shared" si="305"/>
        <v>0</v>
      </c>
    </row>
    <row r="306" spans="18:70" x14ac:dyDescent="0.35">
      <c r="R306" s="6">
        <v>1</v>
      </c>
      <c r="S306" s="6">
        <v>2</v>
      </c>
      <c r="T306" s="6">
        <v>3</v>
      </c>
      <c r="U306" s="6">
        <v>4</v>
      </c>
      <c r="V306" s="6">
        <v>5</v>
      </c>
      <c r="W306" s="6">
        <v>6</v>
      </c>
      <c r="X306" s="6">
        <v>7</v>
      </c>
      <c r="Y306" s="6">
        <v>8</v>
      </c>
      <c r="Z306" s="6">
        <v>9</v>
      </c>
      <c r="AA306" s="6">
        <v>10</v>
      </c>
      <c r="AB306" s="6">
        <v>11</v>
      </c>
      <c r="AC306" s="6">
        <v>12</v>
      </c>
      <c r="AD306" s="6">
        <v>13</v>
      </c>
      <c r="AE306" s="6">
        <v>14</v>
      </c>
      <c r="AF306" s="6">
        <v>15</v>
      </c>
      <c r="AG306" s="6">
        <v>16</v>
      </c>
      <c r="AH306" s="6">
        <v>17</v>
      </c>
      <c r="AI306" s="6">
        <v>18</v>
      </c>
      <c r="AJ306" s="6">
        <v>19</v>
      </c>
      <c r="AK306" s="6">
        <v>20</v>
      </c>
      <c r="AL306" s="6">
        <v>21</v>
      </c>
      <c r="AM306" s="6">
        <v>22</v>
      </c>
      <c r="AN306" s="6">
        <v>23</v>
      </c>
      <c r="AO306" s="6">
        <v>24</v>
      </c>
      <c r="AP306" s="6">
        <v>25</v>
      </c>
      <c r="AQ306" s="6">
        <v>26</v>
      </c>
      <c r="AR306" s="6">
        <v>27</v>
      </c>
      <c r="AS306" s="6">
        <v>28</v>
      </c>
      <c r="AT306" s="6">
        <v>29</v>
      </c>
      <c r="AU306" s="6">
        <v>30</v>
      </c>
      <c r="AV306" s="6">
        <v>31</v>
      </c>
      <c r="AW306" s="6">
        <v>32</v>
      </c>
      <c r="AX306" s="6">
        <v>33</v>
      </c>
      <c r="AY306" s="6">
        <v>34</v>
      </c>
      <c r="AZ306" s="6">
        <v>35</v>
      </c>
      <c r="BA306" s="6">
        <v>36</v>
      </c>
      <c r="BB306" s="6">
        <v>37</v>
      </c>
      <c r="BC306" s="6">
        <v>38</v>
      </c>
      <c r="BD306" s="6">
        <v>39</v>
      </c>
      <c r="BE306" s="6">
        <v>40</v>
      </c>
      <c r="BF306" s="6">
        <v>41</v>
      </c>
      <c r="BG306" s="6">
        <v>42</v>
      </c>
      <c r="BH306" s="6">
        <v>43</v>
      </c>
      <c r="BI306" s="6">
        <v>44</v>
      </c>
      <c r="BJ306" s="6">
        <v>45</v>
      </c>
      <c r="BK306" s="6">
        <v>46</v>
      </c>
      <c r="BL306" s="6">
        <v>47</v>
      </c>
      <c r="BM306" s="6">
        <v>48</v>
      </c>
      <c r="BN306" s="6">
        <v>49</v>
      </c>
      <c r="BO306" s="6">
        <v>50</v>
      </c>
    </row>
    <row r="307" spans="18:70" x14ac:dyDescent="0.35">
      <c r="R307" s="6">
        <f t="shared" ref="R307:AW307" si="306">R305-R306</f>
        <v>-1</v>
      </c>
      <c r="S307" s="6">
        <f t="shared" si="306"/>
        <v>-2</v>
      </c>
      <c r="T307" s="6">
        <f t="shared" si="306"/>
        <v>-3</v>
      </c>
      <c r="U307" s="6">
        <f t="shared" si="306"/>
        <v>-4</v>
      </c>
      <c r="V307" s="6">
        <f t="shared" si="306"/>
        <v>-5</v>
      </c>
      <c r="W307" s="6">
        <f t="shared" si="306"/>
        <v>-6</v>
      </c>
      <c r="X307" s="6">
        <f t="shared" si="306"/>
        <v>-7</v>
      </c>
      <c r="Y307" s="6">
        <f t="shared" si="306"/>
        <v>-8</v>
      </c>
      <c r="Z307" s="6">
        <f t="shared" si="306"/>
        <v>-9</v>
      </c>
      <c r="AA307" s="6">
        <f t="shared" si="306"/>
        <v>-10</v>
      </c>
      <c r="AB307" s="6">
        <f t="shared" si="306"/>
        <v>-11</v>
      </c>
      <c r="AC307" s="6">
        <f t="shared" si="306"/>
        <v>-12</v>
      </c>
      <c r="AD307" s="6">
        <f t="shared" si="306"/>
        <v>-13</v>
      </c>
      <c r="AE307" s="6">
        <f t="shared" si="306"/>
        <v>-14</v>
      </c>
      <c r="AF307" s="6">
        <f t="shared" si="306"/>
        <v>-15</v>
      </c>
      <c r="AG307" s="6">
        <f t="shared" si="306"/>
        <v>-16</v>
      </c>
      <c r="AH307" s="6">
        <f t="shared" si="306"/>
        <v>-17</v>
      </c>
      <c r="AI307" s="6">
        <f t="shared" si="306"/>
        <v>-18</v>
      </c>
      <c r="AJ307" s="6">
        <f t="shared" si="306"/>
        <v>-19</v>
      </c>
      <c r="AK307" s="6">
        <f t="shared" si="306"/>
        <v>-20</v>
      </c>
      <c r="AL307" s="6">
        <f t="shared" si="306"/>
        <v>-21</v>
      </c>
      <c r="AM307" s="6">
        <f t="shared" si="306"/>
        <v>-22</v>
      </c>
      <c r="AN307" s="6">
        <f t="shared" si="306"/>
        <v>-23</v>
      </c>
      <c r="AO307" s="6">
        <f t="shared" si="306"/>
        <v>-24</v>
      </c>
      <c r="AP307" s="6">
        <f t="shared" si="306"/>
        <v>-25</v>
      </c>
      <c r="AQ307" s="6">
        <f t="shared" si="306"/>
        <v>-26</v>
      </c>
      <c r="AR307" s="6">
        <f t="shared" si="306"/>
        <v>-27</v>
      </c>
      <c r="AS307" s="6">
        <f t="shared" si="306"/>
        <v>-28</v>
      </c>
      <c r="AT307" s="6">
        <f t="shared" si="306"/>
        <v>-29</v>
      </c>
      <c r="AU307" s="6">
        <f t="shared" si="306"/>
        <v>-30</v>
      </c>
      <c r="AV307" s="6">
        <f t="shared" si="306"/>
        <v>-31</v>
      </c>
      <c r="AW307" s="6">
        <f t="shared" si="306"/>
        <v>-32</v>
      </c>
      <c r="AX307" s="6">
        <f t="shared" ref="AX307:BO307" si="307">AX305-AX306</f>
        <v>-33</v>
      </c>
      <c r="AY307" s="6">
        <f t="shared" si="307"/>
        <v>-34</v>
      </c>
      <c r="AZ307" s="6">
        <f t="shared" si="307"/>
        <v>-35</v>
      </c>
      <c r="BA307" s="6">
        <f t="shared" si="307"/>
        <v>-36</v>
      </c>
      <c r="BB307" s="6">
        <f t="shared" si="307"/>
        <v>-37</v>
      </c>
      <c r="BC307" s="6">
        <f t="shared" si="307"/>
        <v>-38</v>
      </c>
      <c r="BD307" s="6">
        <f t="shared" si="307"/>
        <v>-39</v>
      </c>
      <c r="BE307" s="6">
        <f t="shared" si="307"/>
        <v>-40</v>
      </c>
      <c r="BF307" s="6">
        <f t="shared" si="307"/>
        <v>-41</v>
      </c>
      <c r="BG307" s="6">
        <f t="shared" si="307"/>
        <v>-42</v>
      </c>
      <c r="BH307" s="6">
        <f t="shared" si="307"/>
        <v>-43</v>
      </c>
      <c r="BI307" s="6">
        <f t="shared" si="307"/>
        <v>-44</v>
      </c>
      <c r="BJ307" s="6">
        <f t="shared" si="307"/>
        <v>-45</v>
      </c>
      <c r="BK307" s="6">
        <f t="shared" si="307"/>
        <v>-46</v>
      </c>
      <c r="BL307" s="6">
        <f t="shared" si="307"/>
        <v>-47</v>
      </c>
      <c r="BM307" s="6">
        <f t="shared" si="307"/>
        <v>-48</v>
      </c>
      <c r="BN307" s="6">
        <f t="shared" si="307"/>
        <v>-49</v>
      </c>
      <c r="BO307" s="6">
        <f t="shared" si="307"/>
        <v>-50</v>
      </c>
      <c r="BQ307" s="6" t="s">
        <v>21</v>
      </c>
    </row>
    <row r="308" spans="18:70" x14ac:dyDescent="0.35">
      <c r="R308" s="6" t="str">
        <f>IF(R307&gt;=0,COUNT($R307)+BP304,"")</f>
        <v/>
      </c>
      <c r="S308" s="6" t="str">
        <f>IF(S307&gt;=0,COUNT($R307:S307)+$BP304,"")</f>
        <v/>
      </c>
      <c r="T308" s="6" t="str">
        <f>IF(T307&gt;=0,COUNT($R307:T307)+$BP304,"")</f>
        <v/>
      </c>
      <c r="U308" s="6" t="str">
        <f>IF(U307&gt;=0,COUNT($R307:U307)+$BP304,"")</f>
        <v/>
      </c>
      <c r="V308" s="6" t="str">
        <f>IF(V307&gt;=0,COUNT($R307:V307)+$BP304,"")</f>
        <v/>
      </c>
      <c r="W308" s="6" t="str">
        <f>IF(W307&gt;=0,COUNT($R307:W307)+$BP304,"")</f>
        <v/>
      </c>
      <c r="X308" s="6" t="str">
        <f>IF(X307&gt;=0,COUNT($R307:X307)+$BP304,"")</f>
        <v/>
      </c>
      <c r="Y308" s="6" t="str">
        <f>IF(Y307&gt;=0,COUNT($R307:Y307)+$BP304,"")</f>
        <v/>
      </c>
      <c r="Z308" s="6" t="str">
        <f>IF(Z307&gt;=0,COUNT($R307:Z307)+$BP304,"")</f>
        <v/>
      </c>
      <c r="AA308" s="6" t="str">
        <f>IF(AA307&gt;=0,COUNT($R307:AA307)+$BP304,"")</f>
        <v/>
      </c>
      <c r="AB308" s="6" t="str">
        <f>IF(AB307&gt;=0,COUNT($R307:AB307)+$BP304,"")</f>
        <v/>
      </c>
      <c r="AC308" s="6" t="str">
        <f>IF(AC307&gt;=0,COUNT($R307:AC307)+$BP304,"")</f>
        <v/>
      </c>
      <c r="AD308" s="6" t="str">
        <f>IF(AD307&gt;=0,COUNT($R307:AD307)+$BP304,"")</f>
        <v/>
      </c>
      <c r="AE308" s="6" t="str">
        <f>IF(AE307&gt;=0,COUNT($R307:AE307)+$BP304,"")</f>
        <v/>
      </c>
      <c r="AF308" s="6" t="str">
        <f>IF(AF307&gt;=0,COUNT($R307:AF307)+$BP304,"")</f>
        <v/>
      </c>
      <c r="AG308" s="6" t="str">
        <f>IF(AG307&gt;=0,COUNT($R307:AG307)+$BP304,"")</f>
        <v/>
      </c>
      <c r="AH308" s="6" t="str">
        <f>IF(AH307&gt;=0,COUNT($R307:AH307)+$BP304,"")</f>
        <v/>
      </c>
      <c r="AI308" s="6" t="str">
        <f>IF(AI307&gt;=0,COUNT($R307:AI307)+$BP304,"")</f>
        <v/>
      </c>
      <c r="AJ308" s="6" t="str">
        <f>IF(AJ307&gt;=0,COUNT($R307:AJ307)+$BP304,"")</f>
        <v/>
      </c>
      <c r="AK308" s="6" t="str">
        <f>IF(AK307&gt;=0,COUNT($R307:AK307)+$BP304,"")</f>
        <v/>
      </c>
      <c r="AL308" s="6" t="str">
        <f>IF(AL307&gt;=0,COUNT($R307:AL307)+$BP304,"")</f>
        <v/>
      </c>
      <c r="AM308" s="6" t="str">
        <f>IF(AM307&gt;=0,COUNT($R307:AM307)+$BP304,"")</f>
        <v/>
      </c>
      <c r="AN308" s="6" t="str">
        <f>IF(AN307&gt;=0,COUNT($R307:AN307)+$BP304,"")</f>
        <v/>
      </c>
      <c r="AO308" s="6" t="str">
        <f>IF(AO307&gt;=0,COUNT($R307:AO307)+$BP304,"")</f>
        <v/>
      </c>
      <c r="AP308" s="6" t="str">
        <f>IF(AP307&gt;=0,COUNT($R307:AP307)+$BP304,"")</f>
        <v/>
      </c>
      <c r="AQ308" s="6" t="str">
        <f>IF(AQ307&gt;=0,COUNT($R307:AQ307)+$BP304,"")</f>
        <v/>
      </c>
      <c r="AR308" s="6" t="str">
        <f>IF(AR307&gt;=0,COUNT($R307:AR307)+$BP304,"")</f>
        <v/>
      </c>
      <c r="AS308" s="6" t="str">
        <f>IF(AS307&gt;=0,COUNT($R307:AS307)+$BP304,"")</f>
        <v/>
      </c>
      <c r="AT308" s="6" t="str">
        <f>IF(AT307&gt;=0,COUNT($R307:AT307)+$BP304,"")</f>
        <v/>
      </c>
      <c r="AU308" s="6" t="str">
        <f>IF(AU307&gt;=0,COUNT($R307:AU307)+$BP304,"")</f>
        <v/>
      </c>
      <c r="AV308" s="6" t="str">
        <f>IF(AV307&gt;=0,COUNT($R307:AV307)+$BP304,"")</f>
        <v/>
      </c>
      <c r="AW308" s="6" t="str">
        <f>IF(AW307&gt;=0,COUNT($R307:AW307)+$BP304,"")</f>
        <v/>
      </c>
      <c r="AX308" s="6" t="str">
        <f>IF(AX307&gt;=0,COUNT($R307:AX307)+$BP304,"")</f>
        <v/>
      </c>
      <c r="AY308" s="6" t="str">
        <f>IF(AY307&gt;=0,COUNT($R307:AY307)+$BP304,"")</f>
        <v/>
      </c>
      <c r="AZ308" s="6" t="str">
        <f>IF(AZ307&gt;=0,COUNT($R307:AZ307)+$BP304,"")</f>
        <v/>
      </c>
      <c r="BA308" s="6" t="str">
        <f>IF(BA307&gt;=0,COUNT($R307:BA307)+$BP304,"")</f>
        <v/>
      </c>
      <c r="BB308" s="6" t="str">
        <f>IF(BB307&gt;=0,COUNT($R307:BB307)+$BP304,"")</f>
        <v/>
      </c>
      <c r="BC308" s="6" t="str">
        <f>IF(BC307&gt;=0,COUNT($R307:BC307)+$BP304,"")</f>
        <v/>
      </c>
      <c r="BD308" s="6" t="str">
        <f>IF(BD307&gt;=0,COUNT($R307:BD307)+$BP304,"")</f>
        <v/>
      </c>
      <c r="BE308" s="6" t="str">
        <f>IF(BE307&gt;=0,COUNT($R307:BE307)+$BP304,"")</f>
        <v/>
      </c>
      <c r="BF308" s="6" t="str">
        <f>IF(BF307&gt;=0,COUNT($R307:BF307)+$BP304,"")</f>
        <v/>
      </c>
      <c r="BG308" s="6" t="str">
        <f>IF(BG307&gt;=0,COUNT($R307:BG307)+$BP304,"")</f>
        <v/>
      </c>
      <c r="BH308" s="6" t="str">
        <f>IF(BH307&gt;=0,COUNT($R307:BH307)+$BP304,"")</f>
        <v/>
      </c>
      <c r="BI308" s="6" t="str">
        <f>IF(BI307&gt;=0,COUNT($R307:BI307)+$BP304,"")</f>
        <v/>
      </c>
      <c r="BJ308" s="6" t="str">
        <f>IF(BJ307&gt;=0,COUNT($R307:BJ307)+$BP304,"")</f>
        <v/>
      </c>
      <c r="BK308" s="6" t="str">
        <f>IF(BK307&gt;=0,COUNT($R307:BK307)+$BP304,"")</f>
        <v/>
      </c>
      <c r="BL308" s="6" t="str">
        <f>IF(BL307&gt;=0,COUNT($R307:BL307)+$BP304,"")</f>
        <v/>
      </c>
      <c r="BM308" s="6" t="str">
        <f>IF(BM307&gt;=0,COUNT($R307:BM307)+$BP304,"")</f>
        <v/>
      </c>
      <c r="BN308" s="6" t="str">
        <f>IF(BN307&gt;=0,COUNT($R307:BN307)+$BP304,"")</f>
        <v/>
      </c>
      <c r="BO308" s="6" t="str">
        <f>IF(BO307&gt;=0,COUNT($R307:BO307)+$BP304,"")</f>
        <v/>
      </c>
      <c r="BP308" s="6">
        <f>COUNT(R308:BO308)+BP304</f>
        <v>100</v>
      </c>
      <c r="BQ308" s="276" t="str">
        <f>R308&amp;BQ307&amp;S308&amp;BQ307&amp;T308&amp;BQ307&amp;U308&amp;BQ307&amp;V308&amp;BQ307&amp;W308&amp;BQ307&amp;X308&amp;BQ307&amp;Y308&amp;BQ307&amp;Z308&amp;BQ307&amp;AA308&amp;BQ307&amp;AB308&amp;BQ307&amp;AC308&amp;BQ307&amp;AD308&amp;BQ307&amp;AE308&amp;BQ307&amp;AF308&amp;BQ307&amp;AG308&amp;BQ307&amp;AH308&amp;BQ307&amp;AI308&amp;BQ307&amp;AJ308&amp;BQ307&amp;AK308&amp;BQ307&amp;AL308&amp;BQ307&amp;AM308&amp;BQ307&amp;AN308&amp;BQ307&amp;AO308&amp;BQ307&amp;AP308&amp;BQ307&amp;AQ308&amp;BQ307&amp;AR308&amp;BQ307&amp;AS308&amp;BQ307&amp;AT308&amp;BQ307&amp;AU308&amp;BQ307&amp;AV308&amp;BQ307&amp;AW308&amp;BQ307&amp;AX308&amp;BQ307&amp;AY308&amp;BQ307&amp;AZ308&amp;BQ307&amp;BA308&amp;BQ307&amp;BB308&amp;BQ307&amp;BC308&amp;BQ307&amp;BD308&amp;BQ307&amp;BE308&amp;BQ307&amp;BF308&amp;BQ307&amp;BG308&amp;BQ307&amp;BH308&amp;BQ307&amp;BI308&amp;BQ307&amp;BJ308&amp;BQ307&amp;BK308&amp;BQ307&amp;BL308&amp;BQ307&amp;BM308&amp;BQ307&amp;BN308&amp;BQ307&amp;BO308</f>
        <v xml:space="preserve">                                                                                                  </v>
      </c>
      <c r="BR308" s="275">
        <f>SUM(R5,R65,R125,R185,R245,R305)</f>
        <v>9</v>
      </c>
    </row>
    <row r="309" spans="18:70" x14ac:dyDescent="0.35">
      <c r="R309" s="275">
        <f>IF('Print-TOS'!AU16="W",'Encode Data'!I46,'Encode Data'!J19)</f>
        <v>0</v>
      </c>
      <c r="S309" s="6">
        <f t="shared" ref="S309:AX309" si="308">R309</f>
        <v>0</v>
      </c>
      <c r="T309" s="6">
        <f t="shared" si="308"/>
        <v>0</v>
      </c>
      <c r="U309" s="6">
        <f t="shared" si="308"/>
        <v>0</v>
      </c>
      <c r="V309" s="6">
        <f t="shared" si="308"/>
        <v>0</v>
      </c>
      <c r="W309" s="6">
        <f t="shared" si="308"/>
        <v>0</v>
      </c>
      <c r="X309" s="6">
        <f t="shared" si="308"/>
        <v>0</v>
      </c>
      <c r="Y309" s="6">
        <f t="shared" si="308"/>
        <v>0</v>
      </c>
      <c r="Z309" s="6">
        <f t="shared" si="308"/>
        <v>0</v>
      </c>
      <c r="AA309" s="6">
        <f t="shared" si="308"/>
        <v>0</v>
      </c>
      <c r="AB309" s="6">
        <f t="shared" si="308"/>
        <v>0</v>
      </c>
      <c r="AC309" s="6">
        <f t="shared" si="308"/>
        <v>0</v>
      </c>
      <c r="AD309" s="6">
        <f t="shared" si="308"/>
        <v>0</v>
      </c>
      <c r="AE309" s="6">
        <f t="shared" si="308"/>
        <v>0</v>
      </c>
      <c r="AF309" s="6">
        <f t="shared" si="308"/>
        <v>0</v>
      </c>
      <c r="AG309" s="6">
        <f t="shared" si="308"/>
        <v>0</v>
      </c>
      <c r="AH309" s="6">
        <f t="shared" si="308"/>
        <v>0</v>
      </c>
      <c r="AI309" s="6">
        <f t="shared" si="308"/>
        <v>0</v>
      </c>
      <c r="AJ309" s="6">
        <f t="shared" si="308"/>
        <v>0</v>
      </c>
      <c r="AK309" s="6">
        <f t="shared" si="308"/>
        <v>0</v>
      </c>
      <c r="AL309" s="6">
        <f t="shared" si="308"/>
        <v>0</v>
      </c>
      <c r="AM309" s="6">
        <f t="shared" si="308"/>
        <v>0</v>
      </c>
      <c r="AN309" s="6">
        <f t="shared" si="308"/>
        <v>0</v>
      </c>
      <c r="AO309" s="6">
        <f t="shared" si="308"/>
        <v>0</v>
      </c>
      <c r="AP309" s="6">
        <f t="shared" si="308"/>
        <v>0</v>
      </c>
      <c r="AQ309" s="6">
        <f t="shared" si="308"/>
        <v>0</v>
      </c>
      <c r="AR309" s="6">
        <f t="shared" si="308"/>
        <v>0</v>
      </c>
      <c r="AS309" s="6">
        <f t="shared" si="308"/>
        <v>0</v>
      </c>
      <c r="AT309" s="6">
        <f t="shared" si="308"/>
        <v>0</v>
      </c>
      <c r="AU309" s="6">
        <f t="shared" si="308"/>
        <v>0</v>
      </c>
      <c r="AV309" s="6">
        <f t="shared" si="308"/>
        <v>0</v>
      </c>
      <c r="AW309" s="6">
        <f t="shared" si="308"/>
        <v>0</v>
      </c>
      <c r="AX309" s="6">
        <f t="shared" si="308"/>
        <v>0</v>
      </c>
      <c r="AY309" s="6">
        <f t="shared" ref="AY309:BO309" si="309">AX309</f>
        <v>0</v>
      </c>
      <c r="AZ309" s="6">
        <f t="shared" si="309"/>
        <v>0</v>
      </c>
      <c r="BA309" s="6">
        <f t="shared" si="309"/>
        <v>0</v>
      </c>
      <c r="BB309" s="6">
        <f t="shared" si="309"/>
        <v>0</v>
      </c>
      <c r="BC309" s="6">
        <f t="shared" si="309"/>
        <v>0</v>
      </c>
      <c r="BD309" s="6">
        <f t="shared" si="309"/>
        <v>0</v>
      </c>
      <c r="BE309" s="6">
        <f t="shared" si="309"/>
        <v>0</v>
      </c>
      <c r="BF309" s="6">
        <f t="shared" si="309"/>
        <v>0</v>
      </c>
      <c r="BG309" s="6">
        <f t="shared" si="309"/>
        <v>0</v>
      </c>
      <c r="BH309" s="6">
        <f t="shared" si="309"/>
        <v>0</v>
      </c>
      <c r="BI309" s="6">
        <f t="shared" si="309"/>
        <v>0</v>
      </c>
      <c r="BJ309" s="6">
        <f t="shared" si="309"/>
        <v>0</v>
      </c>
      <c r="BK309" s="6">
        <f t="shared" si="309"/>
        <v>0</v>
      </c>
      <c r="BL309" s="6">
        <f t="shared" si="309"/>
        <v>0</v>
      </c>
      <c r="BM309" s="6">
        <f t="shared" si="309"/>
        <v>0</v>
      </c>
      <c r="BN309" s="6">
        <f t="shared" si="309"/>
        <v>0</v>
      </c>
      <c r="BO309" s="6">
        <f t="shared" si="309"/>
        <v>0</v>
      </c>
    </row>
    <row r="310" spans="18:70" x14ac:dyDescent="0.35">
      <c r="R310" s="6">
        <v>1</v>
      </c>
      <c r="S310" s="6">
        <v>2</v>
      </c>
      <c r="T310" s="6">
        <v>3</v>
      </c>
      <c r="U310" s="6">
        <v>4</v>
      </c>
      <c r="V310" s="6">
        <v>5</v>
      </c>
      <c r="W310" s="6">
        <v>6</v>
      </c>
      <c r="X310" s="6">
        <v>7</v>
      </c>
      <c r="Y310" s="6">
        <v>8</v>
      </c>
      <c r="Z310" s="6">
        <v>9</v>
      </c>
      <c r="AA310" s="6">
        <v>10</v>
      </c>
      <c r="AB310" s="6">
        <v>11</v>
      </c>
      <c r="AC310" s="6">
        <v>12</v>
      </c>
      <c r="AD310" s="6">
        <v>13</v>
      </c>
      <c r="AE310" s="6">
        <v>14</v>
      </c>
      <c r="AF310" s="6">
        <v>15</v>
      </c>
      <c r="AG310" s="6">
        <v>16</v>
      </c>
      <c r="AH310" s="6">
        <v>17</v>
      </c>
      <c r="AI310" s="6">
        <v>18</v>
      </c>
      <c r="AJ310" s="6">
        <v>19</v>
      </c>
      <c r="AK310" s="6">
        <v>20</v>
      </c>
      <c r="AL310" s="6">
        <v>21</v>
      </c>
      <c r="AM310" s="6">
        <v>22</v>
      </c>
      <c r="AN310" s="6">
        <v>23</v>
      </c>
      <c r="AO310" s="6">
        <v>24</v>
      </c>
      <c r="AP310" s="6">
        <v>25</v>
      </c>
      <c r="AQ310" s="6">
        <v>26</v>
      </c>
      <c r="AR310" s="6">
        <v>27</v>
      </c>
      <c r="AS310" s="6">
        <v>28</v>
      </c>
      <c r="AT310" s="6">
        <v>29</v>
      </c>
      <c r="AU310" s="6">
        <v>30</v>
      </c>
      <c r="AV310" s="6">
        <v>31</v>
      </c>
      <c r="AW310" s="6">
        <v>32</v>
      </c>
      <c r="AX310" s="6">
        <v>33</v>
      </c>
      <c r="AY310" s="6">
        <v>34</v>
      </c>
      <c r="AZ310" s="6">
        <v>35</v>
      </c>
      <c r="BA310" s="6">
        <v>36</v>
      </c>
      <c r="BB310" s="6">
        <v>37</v>
      </c>
      <c r="BC310" s="6">
        <v>38</v>
      </c>
      <c r="BD310" s="6">
        <v>39</v>
      </c>
      <c r="BE310" s="6">
        <v>40</v>
      </c>
      <c r="BF310" s="6">
        <v>41</v>
      </c>
      <c r="BG310" s="6">
        <v>42</v>
      </c>
      <c r="BH310" s="6">
        <v>43</v>
      </c>
      <c r="BI310" s="6">
        <v>44</v>
      </c>
      <c r="BJ310" s="6">
        <v>45</v>
      </c>
      <c r="BK310" s="6">
        <v>46</v>
      </c>
      <c r="BL310" s="6">
        <v>47</v>
      </c>
      <c r="BM310" s="6">
        <v>48</v>
      </c>
      <c r="BN310" s="6">
        <v>49</v>
      </c>
      <c r="BO310" s="6">
        <v>50</v>
      </c>
    </row>
    <row r="311" spans="18:70" x14ac:dyDescent="0.35">
      <c r="R311" s="6">
        <f t="shared" ref="R311:AW311" si="310">R309-R310</f>
        <v>-1</v>
      </c>
      <c r="S311" s="6">
        <f t="shared" si="310"/>
        <v>-2</v>
      </c>
      <c r="T311" s="6">
        <f t="shared" si="310"/>
        <v>-3</v>
      </c>
      <c r="U311" s="6">
        <f t="shared" si="310"/>
        <v>-4</v>
      </c>
      <c r="V311" s="6">
        <f t="shared" si="310"/>
        <v>-5</v>
      </c>
      <c r="W311" s="6">
        <f t="shared" si="310"/>
        <v>-6</v>
      </c>
      <c r="X311" s="6">
        <f t="shared" si="310"/>
        <v>-7</v>
      </c>
      <c r="Y311" s="6">
        <f t="shared" si="310"/>
        <v>-8</v>
      </c>
      <c r="Z311" s="6">
        <f t="shared" si="310"/>
        <v>-9</v>
      </c>
      <c r="AA311" s="6">
        <f t="shared" si="310"/>
        <v>-10</v>
      </c>
      <c r="AB311" s="6">
        <f t="shared" si="310"/>
        <v>-11</v>
      </c>
      <c r="AC311" s="6">
        <f t="shared" si="310"/>
        <v>-12</v>
      </c>
      <c r="AD311" s="6">
        <f t="shared" si="310"/>
        <v>-13</v>
      </c>
      <c r="AE311" s="6">
        <f t="shared" si="310"/>
        <v>-14</v>
      </c>
      <c r="AF311" s="6">
        <f t="shared" si="310"/>
        <v>-15</v>
      </c>
      <c r="AG311" s="6">
        <f t="shared" si="310"/>
        <v>-16</v>
      </c>
      <c r="AH311" s="6">
        <f t="shared" si="310"/>
        <v>-17</v>
      </c>
      <c r="AI311" s="6">
        <f t="shared" si="310"/>
        <v>-18</v>
      </c>
      <c r="AJ311" s="6">
        <f t="shared" si="310"/>
        <v>-19</v>
      </c>
      <c r="AK311" s="6">
        <f t="shared" si="310"/>
        <v>-20</v>
      </c>
      <c r="AL311" s="6">
        <f t="shared" si="310"/>
        <v>-21</v>
      </c>
      <c r="AM311" s="6">
        <f t="shared" si="310"/>
        <v>-22</v>
      </c>
      <c r="AN311" s="6">
        <f t="shared" si="310"/>
        <v>-23</v>
      </c>
      <c r="AO311" s="6">
        <f t="shared" si="310"/>
        <v>-24</v>
      </c>
      <c r="AP311" s="6">
        <f t="shared" si="310"/>
        <v>-25</v>
      </c>
      <c r="AQ311" s="6">
        <f t="shared" si="310"/>
        <v>-26</v>
      </c>
      <c r="AR311" s="6">
        <f t="shared" si="310"/>
        <v>-27</v>
      </c>
      <c r="AS311" s="6">
        <f t="shared" si="310"/>
        <v>-28</v>
      </c>
      <c r="AT311" s="6">
        <f t="shared" si="310"/>
        <v>-29</v>
      </c>
      <c r="AU311" s="6">
        <f t="shared" si="310"/>
        <v>-30</v>
      </c>
      <c r="AV311" s="6">
        <f t="shared" si="310"/>
        <v>-31</v>
      </c>
      <c r="AW311" s="6">
        <f t="shared" si="310"/>
        <v>-32</v>
      </c>
      <c r="AX311" s="6">
        <f t="shared" ref="AX311:BO311" si="311">AX309-AX310</f>
        <v>-33</v>
      </c>
      <c r="AY311" s="6">
        <f t="shared" si="311"/>
        <v>-34</v>
      </c>
      <c r="AZ311" s="6">
        <f t="shared" si="311"/>
        <v>-35</v>
      </c>
      <c r="BA311" s="6">
        <f t="shared" si="311"/>
        <v>-36</v>
      </c>
      <c r="BB311" s="6">
        <f t="shared" si="311"/>
        <v>-37</v>
      </c>
      <c r="BC311" s="6">
        <f t="shared" si="311"/>
        <v>-38</v>
      </c>
      <c r="BD311" s="6">
        <f t="shared" si="311"/>
        <v>-39</v>
      </c>
      <c r="BE311" s="6">
        <f t="shared" si="311"/>
        <v>-40</v>
      </c>
      <c r="BF311" s="6">
        <f t="shared" si="311"/>
        <v>-41</v>
      </c>
      <c r="BG311" s="6">
        <f t="shared" si="311"/>
        <v>-42</v>
      </c>
      <c r="BH311" s="6">
        <f t="shared" si="311"/>
        <v>-43</v>
      </c>
      <c r="BI311" s="6">
        <f t="shared" si="311"/>
        <v>-44</v>
      </c>
      <c r="BJ311" s="6">
        <f t="shared" si="311"/>
        <v>-45</v>
      </c>
      <c r="BK311" s="6">
        <f t="shared" si="311"/>
        <v>-46</v>
      </c>
      <c r="BL311" s="6">
        <f t="shared" si="311"/>
        <v>-47</v>
      </c>
      <c r="BM311" s="6">
        <f t="shared" si="311"/>
        <v>-48</v>
      </c>
      <c r="BN311" s="6">
        <f t="shared" si="311"/>
        <v>-49</v>
      </c>
      <c r="BO311" s="6">
        <f t="shared" si="311"/>
        <v>-50</v>
      </c>
      <c r="BQ311" s="6" t="s">
        <v>21</v>
      </c>
    </row>
    <row r="312" spans="18:70" x14ac:dyDescent="0.35">
      <c r="R312" s="6" t="str">
        <f>IF(R311&gt;=0,COUNT($R311)+BP308,"")</f>
        <v/>
      </c>
      <c r="S312" s="6" t="str">
        <f>IF(S311&gt;=0,COUNT($R311:S311)+$BP308,"")</f>
        <v/>
      </c>
      <c r="T312" s="6" t="str">
        <f>IF(T311&gt;=0,COUNT($R311:T311)+$BP308,"")</f>
        <v/>
      </c>
      <c r="U312" s="6" t="str">
        <f>IF(U311&gt;=0,COUNT($R311:U311)+$BP308,"")</f>
        <v/>
      </c>
      <c r="V312" s="6" t="str">
        <f>IF(V311&gt;=0,COUNT($R311:V311)+$BP308,"")</f>
        <v/>
      </c>
      <c r="W312" s="6" t="str">
        <f>IF(W311&gt;=0,COUNT($R311:W311)+$BP308,"")</f>
        <v/>
      </c>
      <c r="X312" s="6" t="str">
        <f>IF(X311&gt;=0,COUNT($R311:X311)+$BP308,"")</f>
        <v/>
      </c>
      <c r="Y312" s="6" t="str">
        <f>IF(Y311&gt;=0,COUNT($R311:Y311)+$BP308,"")</f>
        <v/>
      </c>
      <c r="Z312" s="6" t="str">
        <f>IF(Z311&gt;=0,COUNT($R311:Z311)+$BP308,"")</f>
        <v/>
      </c>
      <c r="AA312" s="6" t="str">
        <f>IF(AA311&gt;=0,COUNT($R311:AA311)+$BP308,"")</f>
        <v/>
      </c>
      <c r="AB312" s="6" t="str">
        <f>IF(AB311&gt;=0,COUNT($R311:AB311)+$BP308,"")</f>
        <v/>
      </c>
      <c r="AC312" s="6" t="str">
        <f>IF(AC311&gt;=0,COUNT($R311:AC311)+$BP308,"")</f>
        <v/>
      </c>
      <c r="AD312" s="6" t="str">
        <f>IF(AD311&gt;=0,COUNT($R311:AD311)+$BP308,"")</f>
        <v/>
      </c>
      <c r="AE312" s="6" t="str">
        <f>IF(AE311&gt;=0,COUNT($R311:AE311)+$BP308,"")</f>
        <v/>
      </c>
      <c r="AF312" s="6" t="str">
        <f>IF(AF311&gt;=0,COUNT($R311:AF311)+$BP308,"")</f>
        <v/>
      </c>
      <c r="AG312" s="6" t="str">
        <f>IF(AG311&gt;=0,COUNT($R311:AG311)+$BP308,"")</f>
        <v/>
      </c>
      <c r="AH312" s="6" t="str">
        <f>IF(AH311&gt;=0,COUNT($R311:AH311)+$BP308,"")</f>
        <v/>
      </c>
      <c r="AI312" s="6" t="str">
        <f>IF(AI311&gt;=0,COUNT($R311:AI311)+$BP308,"")</f>
        <v/>
      </c>
      <c r="AJ312" s="6" t="str">
        <f>IF(AJ311&gt;=0,COUNT($R311:AJ311)+$BP308,"")</f>
        <v/>
      </c>
      <c r="AK312" s="6" t="str">
        <f>IF(AK311&gt;=0,COUNT($R311:AK311)+$BP308,"")</f>
        <v/>
      </c>
      <c r="AL312" s="6" t="str">
        <f>IF(AL311&gt;=0,COUNT($R311:AL311)+$BP308,"")</f>
        <v/>
      </c>
      <c r="AM312" s="6" t="str">
        <f>IF(AM311&gt;=0,COUNT($R311:AM311)+$BP308,"")</f>
        <v/>
      </c>
      <c r="AN312" s="6" t="str">
        <f>IF(AN311&gt;=0,COUNT($R311:AN311)+$BP308,"")</f>
        <v/>
      </c>
      <c r="AO312" s="6" t="str">
        <f>IF(AO311&gt;=0,COUNT($R311:AO311)+$BP308,"")</f>
        <v/>
      </c>
      <c r="AP312" s="6" t="str">
        <f>IF(AP311&gt;=0,COUNT($R311:AP311)+$BP308,"")</f>
        <v/>
      </c>
      <c r="AQ312" s="6" t="str">
        <f>IF(AQ311&gt;=0,COUNT($R311:AQ311)+$BP308,"")</f>
        <v/>
      </c>
      <c r="AR312" s="6" t="str">
        <f>IF(AR311&gt;=0,COUNT($R311:AR311)+$BP308,"")</f>
        <v/>
      </c>
      <c r="AS312" s="6" t="str">
        <f>IF(AS311&gt;=0,COUNT($R311:AS311)+$BP308,"")</f>
        <v/>
      </c>
      <c r="AT312" s="6" t="str">
        <f>IF(AT311&gt;=0,COUNT($R311:AT311)+$BP308,"")</f>
        <v/>
      </c>
      <c r="AU312" s="6" t="str">
        <f>IF(AU311&gt;=0,COUNT($R311:AU311)+$BP308,"")</f>
        <v/>
      </c>
      <c r="AV312" s="6" t="str">
        <f>IF(AV311&gt;=0,COUNT($R311:AV311)+$BP308,"")</f>
        <v/>
      </c>
      <c r="AW312" s="6" t="str">
        <f>IF(AW311&gt;=0,COUNT($R311:AW311)+$BP308,"")</f>
        <v/>
      </c>
      <c r="AX312" s="6" t="str">
        <f>IF(AX311&gt;=0,COUNT($R311:AX311)+$BP308,"")</f>
        <v/>
      </c>
      <c r="AY312" s="6" t="str">
        <f>IF(AY311&gt;=0,COUNT($R311:AY311)+$BP308,"")</f>
        <v/>
      </c>
      <c r="AZ312" s="6" t="str">
        <f>IF(AZ311&gt;=0,COUNT($R311:AZ311)+$BP308,"")</f>
        <v/>
      </c>
      <c r="BA312" s="6" t="str">
        <f>IF(BA311&gt;=0,COUNT($R311:BA311)+$BP308,"")</f>
        <v/>
      </c>
      <c r="BB312" s="6" t="str">
        <f>IF(BB311&gt;=0,COUNT($R311:BB311)+$BP308,"")</f>
        <v/>
      </c>
      <c r="BC312" s="6" t="str">
        <f>IF(BC311&gt;=0,COUNT($R311:BC311)+$BP308,"")</f>
        <v/>
      </c>
      <c r="BD312" s="6" t="str">
        <f>IF(BD311&gt;=0,COUNT($R311:BD311)+$BP308,"")</f>
        <v/>
      </c>
      <c r="BE312" s="6" t="str">
        <f>IF(BE311&gt;=0,COUNT($R311:BE311)+$BP308,"")</f>
        <v/>
      </c>
      <c r="BF312" s="6" t="str">
        <f>IF(BF311&gt;=0,COUNT($R311:BF311)+$BP308,"")</f>
        <v/>
      </c>
      <c r="BG312" s="6" t="str">
        <f>IF(BG311&gt;=0,COUNT($R311:BG311)+$BP308,"")</f>
        <v/>
      </c>
      <c r="BH312" s="6" t="str">
        <f>IF(BH311&gt;=0,COUNT($R311:BH311)+$BP308,"")</f>
        <v/>
      </c>
      <c r="BI312" s="6" t="str">
        <f>IF(BI311&gt;=0,COUNT($R311:BI311)+$BP308,"")</f>
        <v/>
      </c>
      <c r="BJ312" s="6" t="str">
        <f>IF(BJ311&gt;=0,COUNT($R311:BJ311)+$BP308,"")</f>
        <v/>
      </c>
      <c r="BK312" s="6" t="str">
        <f>IF(BK311&gt;=0,COUNT($R311:BK311)+$BP308,"")</f>
        <v/>
      </c>
      <c r="BL312" s="6" t="str">
        <f>IF(BL311&gt;=0,COUNT($R311:BL311)+$BP308,"")</f>
        <v/>
      </c>
      <c r="BM312" s="6" t="str">
        <f>IF(BM311&gt;=0,COUNT($R311:BM311)+$BP308,"")</f>
        <v/>
      </c>
      <c r="BN312" s="6" t="str">
        <f>IF(BN311&gt;=0,COUNT($R311:BN311)+$BP308,"")</f>
        <v/>
      </c>
      <c r="BO312" s="6" t="str">
        <f>IF(BO311&gt;=0,COUNT($R311:BO311)+$BP308,"")</f>
        <v/>
      </c>
      <c r="BP312" s="6">
        <f>COUNT(R312:BO312)+BP308</f>
        <v>100</v>
      </c>
      <c r="BQ312" s="276" t="str">
        <f>R312&amp;BQ311&amp;S312&amp;BQ311&amp;T312&amp;BQ311&amp;U312&amp;BQ311&amp;V312&amp;BQ311&amp;W312&amp;BQ311&amp;X312&amp;BQ311&amp;Y312&amp;BQ311&amp;Z312&amp;BQ311&amp;AA312&amp;BQ311&amp;AB312&amp;BQ311&amp;AC312&amp;BQ311&amp;AD312&amp;BQ311&amp;AE312&amp;BQ311&amp;AF312&amp;BQ311&amp;AG312&amp;BQ311&amp;AH312&amp;BQ311&amp;AI312&amp;BQ311&amp;AJ312&amp;BQ311&amp;AK312&amp;BQ311&amp;AL312&amp;BQ311&amp;AM312&amp;BQ311&amp;AN312&amp;BQ311&amp;AO312&amp;BQ311&amp;AP312&amp;BQ311&amp;AQ312&amp;BQ311&amp;AR312&amp;BQ311&amp;AS312&amp;BQ311&amp;AT312&amp;BQ311&amp;AU312&amp;BQ311&amp;AV312&amp;BQ311&amp;AW312&amp;BQ311&amp;AX312&amp;BQ311&amp;AY312&amp;BQ311&amp;AZ312&amp;BQ311&amp;BA312&amp;BQ311&amp;BB312&amp;BQ311&amp;BC312&amp;BQ311&amp;BD312&amp;BQ311&amp;BE312&amp;BQ311&amp;BF312&amp;BQ311&amp;BG312&amp;BQ311&amp;BH312&amp;BQ311&amp;BI312&amp;BQ311&amp;BJ312&amp;BQ311&amp;BK312&amp;BQ311&amp;BL312&amp;BQ311&amp;BM312&amp;BQ311&amp;BN312&amp;BQ311&amp;BO312</f>
        <v xml:space="preserve">                                                                                                  </v>
      </c>
      <c r="BR312" s="275">
        <f>SUM(R9,R69,R129,R189,R249,R309)</f>
        <v>11</v>
      </c>
    </row>
    <row r="313" spans="18:70" x14ac:dyDescent="0.35">
      <c r="R313" s="275">
        <f>IF('Print-TOS'!AU16="W",'Encode Data'!J46,'Encode Data'!J22)</f>
        <v>0</v>
      </c>
      <c r="S313" s="6">
        <f t="shared" ref="S313:AX313" si="312">R313</f>
        <v>0</v>
      </c>
      <c r="T313" s="6">
        <f t="shared" si="312"/>
        <v>0</v>
      </c>
      <c r="U313" s="6">
        <f t="shared" si="312"/>
        <v>0</v>
      </c>
      <c r="V313" s="6">
        <f t="shared" si="312"/>
        <v>0</v>
      </c>
      <c r="W313" s="6">
        <f t="shared" si="312"/>
        <v>0</v>
      </c>
      <c r="X313" s="6">
        <f t="shared" si="312"/>
        <v>0</v>
      </c>
      <c r="Y313" s="6">
        <f t="shared" si="312"/>
        <v>0</v>
      </c>
      <c r="Z313" s="6">
        <f t="shared" si="312"/>
        <v>0</v>
      </c>
      <c r="AA313" s="6">
        <f t="shared" si="312"/>
        <v>0</v>
      </c>
      <c r="AB313" s="6">
        <f t="shared" si="312"/>
        <v>0</v>
      </c>
      <c r="AC313" s="6">
        <f t="shared" si="312"/>
        <v>0</v>
      </c>
      <c r="AD313" s="6">
        <f t="shared" si="312"/>
        <v>0</v>
      </c>
      <c r="AE313" s="6">
        <f t="shared" si="312"/>
        <v>0</v>
      </c>
      <c r="AF313" s="6">
        <f t="shared" si="312"/>
        <v>0</v>
      </c>
      <c r="AG313" s="6">
        <f t="shared" si="312"/>
        <v>0</v>
      </c>
      <c r="AH313" s="6">
        <f t="shared" si="312"/>
        <v>0</v>
      </c>
      <c r="AI313" s="6">
        <f t="shared" si="312"/>
        <v>0</v>
      </c>
      <c r="AJ313" s="6">
        <f t="shared" si="312"/>
        <v>0</v>
      </c>
      <c r="AK313" s="6">
        <f t="shared" si="312"/>
        <v>0</v>
      </c>
      <c r="AL313" s="6">
        <f t="shared" si="312"/>
        <v>0</v>
      </c>
      <c r="AM313" s="6">
        <f t="shared" si="312"/>
        <v>0</v>
      </c>
      <c r="AN313" s="6">
        <f t="shared" si="312"/>
        <v>0</v>
      </c>
      <c r="AO313" s="6">
        <f t="shared" si="312"/>
        <v>0</v>
      </c>
      <c r="AP313" s="6">
        <f t="shared" si="312"/>
        <v>0</v>
      </c>
      <c r="AQ313" s="6">
        <f t="shared" si="312"/>
        <v>0</v>
      </c>
      <c r="AR313" s="6">
        <f t="shared" si="312"/>
        <v>0</v>
      </c>
      <c r="AS313" s="6">
        <f t="shared" si="312"/>
        <v>0</v>
      </c>
      <c r="AT313" s="6">
        <f t="shared" si="312"/>
        <v>0</v>
      </c>
      <c r="AU313" s="6">
        <f t="shared" si="312"/>
        <v>0</v>
      </c>
      <c r="AV313" s="6">
        <f t="shared" si="312"/>
        <v>0</v>
      </c>
      <c r="AW313" s="6">
        <f t="shared" si="312"/>
        <v>0</v>
      </c>
      <c r="AX313" s="6">
        <f t="shared" si="312"/>
        <v>0</v>
      </c>
      <c r="AY313" s="6">
        <f t="shared" ref="AY313:BO313" si="313">AX313</f>
        <v>0</v>
      </c>
      <c r="AZ313" s="6">
        <f t="shared" si="313"/>
        <v>0</v>
      </c>
      <c r="BA313" s="6">
        <f t="shared" si="313"/>
        <v>0</v>
      </c>
      <c r="BB313" s="6">
        <f t="shared" si="313"/>
        <v>0</v>
      </c>
      <c r="BC313" s="6">
        <f t="shared" si="313"/>
        <v>0</v>
      </c>
      <c r="BD313" s="6">
        <f t="shared" si="313"/>
        <v>0</v>
      </c>
      <c r="BE313" s="6">
        <f t="shared" si="313"/>
        <v>0</v>
      </c>
      <c r="BF313" s="6">
        <f t="shared" si="313"/>
        <v>0</v>
      </c>
      <c r="BG313" s="6">
        <f t="shared" si="313"/>
        <v>0</v>
      </c>
      <c r="BH313" s="6">
        <f t="shared" si="313"/>
        <v>0</v>
      </c>
      <c r="BI313" s="6">
        <f t="shared" si="313"/>
        <v>0</v>
      </c>
      <c r="BJ313" s="6">
        <f t="shared" si="313"/>
        <v>0</v>
      </c>
      <c r="BK313" s="6">
        <f t="shared" si="313"/>
        <v>0</v>
      </c>
      <c r="BL313" s="6">
        <f t="shared" si="313"/>
        <v>0</v>
      </c>
      <c r="BM313" s="6">
        <f t="shared" si="313"/>
        <v>0</v>
      </c>
      <c r="BN313" s="6">
        <f t="shared" si="313"/>
        <v>0</v>
      </c>
      <c r="BO313" s="6">
        <f t="shared" si="313"/>
        <v>0</v>
      </c>
    </row>
    <row r="314" spans="18:70" x14ac:dyDescent="0.35">
      <c r="R314" s="6">
        <v>1</v>
      </c>
      <c r="S314" s="6">
        <v>2</v>
      </c>
      <c r="T314" s="6">
        <v>3</v>
      </c>
      <c r="U314" s="6">
        <v>4</v>
      </c>
      <c r="V314" s="6">
        <v>5</v>
      </c>
      <c r="W314" s="6">
        <v>6</v>
      </c>
      <c r="X314" s="6">
        <v>7</v>
      </c>
      <c r="Y314" s="6">
        <v>8</v>
      </c>
      <c r="Z314" s="6">
        <v>9</v>
      </c>
      <c r="AA314" s="6">
        <v>10</v>
      </c>
      <c r="AB314" s="6">
        <v>11</v>
      </c>
      <c r="AC314" s="6">
        <v>12</v>
      </c>
      <c r="AD314" s="6">
        <v>13</v>
      </c>
      <c r="AE314" s="6">
        <v>14</v>
      </c>
      <c r="AF314" s="6">
        <v>15</v>
      </c>
      <c r="AG314" s="6">
        <v>16</v>
      </c>
      <c r="AH314" s="6">
        <v>17</v>
      </c>
      <c r="AI314" s="6">
        <v>18</v>
      </c>
      <c r="AJ314" s="6">
        <v>19</v>
      </c>
      <c r="AK314" s="6">
        <v>20</v>
      </c>
      <c r="AL314" s="6">
        <v>21</v>
      </c>
      <c r="AM314" s="6">
        <v>22</v>
      </c>
      <c r="AN314" s="6">
        <v>23</v>
      </c>
      <c r="AO314" s="6">
        <v>24</v>
      </c>
      <c r="AP314" s="6">
        <v>25</v>
      </c>
      <c r="AQ314" s="6">
        <v>26</v>
      </c>
      <c r="AR314" s="6">
        <v>27</v>
      </c>
      <c r="AS314" s="6">
        <v>28</v>
      </c>
      <c r="AT314" s="6">
        <v>29</v>
      </c>
      <c r="AU314" s="6">
        <v>30</v>
      </c>
      <c r="AV314" s="6">
        <v>31</v>
      </c>
      <c r="AW314" s="6">
        <v>32</v>
      </c>
      <c r="AX314" s="6">
        <v>33</v>
      </c>
      <c r="AY314" s="6">
        <v>34</v>
      </c>
      <c r="AZ314" s="6">
        <v>35</v>
      </c>
      <c r="BA314" s="6">
        <v>36</v>
      </c>
      <c r="BB314" s="6">
        <v>37</v>
      </c>
      <c r="BC314" s="6">
        <v>38</v>
      </c>
      <c r="BD314" s="6">
        <v>39</v>
      </c>
      <c r="BE314" s="6">
        <v>40</v>
      </c>
      <c r="BF314" s="6">
        <v>41</v>
      </c>
      <c r="BG314" s="6">
        <v>42</v>
      </c>
      <c r="BH314" s="6">
        <v>43</v>
      </c>
      <c r="BI314" s="6">
        <v>44</v>
      </c>
      <c r="BJ314" s="6">
        <v>45</v>
      </c>
      <c r="BK314" s="6">
        <v>46</v>
      </c>
      <c r="BL314" s="6">
        <v>47</v>
      </c>
      <c r="BM314" s="6">
        <v>48</v>
      </c>
      <c r="BN314" s="6">
        <v>49</v>
      </c>
      <c r="BO314" s="6">
        <v>50</v>
      </c>
    </row>
    <row r="315" spans="18:70" x14ac:dyDescent="0.35">
      <c r="R315" s="6">
        <f t="shared" ref="R315:AW315" si="314">R313-R314</f>
        <v>-1</v>
      </c>
      <c r="S315" s="6">
        <f t="shared" si="314"/>
        <v>-2</v>
      </c>
      <c r="T315" s="6">
        <f t="shared" si="314"/>
        <v>-3</v>
      </c>
      <c r="U315" s="6">
        <f t="shared" si="314"/>
        <v>-4</v>
      </c>
      <c r="V315" s="6">
        <f t="shared" si="314"/>
        <v>-5</v>
      </c>
      <c r="W315" s="6">
        <f t="shared" si="314"/>
        <v>-6</v>
      </c>
      <c r="X315" s="6">
        <f t="shared" si="314"/>
        <v>-7</v>
      </c>
      <c r="Y315" s="6">
        <f t="shared" si="314"/>
        <v>-8</v>
      </c>
      <c r="Z315" s="6">
        <f t="shared" si="314"/>
        <v>-9</v>
      </c>
      <c r="AA315" s="6">
        <f t="shared" si="314"/>
        <v>-10</v>
      </c>
      <c r="AB315" s="6">
        <f t="shared" si="314"/>
        <v>-11</v>
      </c>
      <c r="AC315" s="6">
        <f t="shared" si="314"/>
        <v>-12</v>
      </c>
      <c r="AD315" s="6">
        <f t="shared" si="314"/>
        <v>-13</v>
      </c>
      <c r="AE315" s="6">
        <f t="shared" si="314"/>
        <v>-14</v>
      </c>
      <c r="AF315" s="6">
        <f t="shared" si="314"/>
        <v>-15</v>
      </c>
      <c r="AG315" s="6">
        <f t="shared" si="314"/>
        <v>-16</v>
      </c>
      <c r="AH315" s="6">
        <f t="shared" si="314"/>
        <v>-17</v>
      </c>
      <c r="AI315" s="6">
        <f t="shared" si="314"/>
        <v>-18</v>
      </c>
      <c r="AJ315" s="6">
        <f t="shared" si="314"/>
        <v>-19</v>
      </c>
      <c r="AK315" s="6">
        <f t="shared" si="314"/>
        <v>-20</v>
      </c>
      <c r="AL315" s="6">
        <f t="shared" si="314"/>
        <v>-21</v>
      </c>
      <c r="AM315" s="6">
        <f t="shared" si="314"/>
        <v>-22</v>
      </c>
      <c r="AN315" s="6">
        <f t="shared" si="314"/>
        <v>-23</v>
      </c>
      <c r="AO315" s="6">
        <f t="shared" si="314"/>
        <v>-24</v>
      </c>
      <c r="AP315" s="6">
        <f t="shared" si="314"/>
        <v>-25</v>
      </c>
      <c r="AQ315" s="6">
        <f t="shared" si="314"/>
        <v>-26</v>
      </c>
      <c r="AR315" s="6">
        <f t="shared" si="314"/>
        <v>-27</v>
      </c>
      <c r="AS315" s="6">
        <f t="shared" si="314"/>
        <v>-28</v>
      </c>
      <c r="AT315" s="6">
        <f t="shared" si="314"/>
        <v>-29</v>
      </c>
      <c r="AU315" s="6">
        <f t="shared" si="314"/>
        <v>-30</v>
      </c>
      <c r="AV315" s="6">
        <f t="shared" si="314"/>
        <v>-31</v>
      </c>
      <c r="AW315" s="6">
        <f t="shared" si="314"/>
        <v>-32</v>
      </c>
      <c r="AX315" s="6">
        <f t="shared" ref="AX315:BO315" si="315">AX313-AX314</f>
        <v>-33</v>
      </c>
      <c r="AY315" s="6">
        <f t="shared" si="315"/>
        <v>-34</v>
      </c>
      <c r="AZ315" s="6">
        <f t="shared" si="315"/>
        <v>-35</v>
      </c>
      <c r="BA315" s="6">
        <f t="shared" si="315"/>
        <v>-36</v>
      </c>
      <c r="BB315" s="6">
        <f t="shared" si="315"/>
        <v>-37</v>
      </c>
      <c r="BC315" s="6">
        <f t="shared" si="315"/>
        <v>-38</v>
      </c>
      <c r="BD315" s="6">
        <f t="shared" si="315"/>
        <v>-39</v>
      </c>
      <c r="BE315" s="6">
        <f t="shared" si="315"/>
        <v>-40</v>
      </c>
      <c r="BF315" s="6">
        <f t="shared" si="315"/>
        <v>-41</v>
      </c>
      <c r="BG315" s="6">
        <f t="shared" si="315"/>
        <v>-42</v>
      </c>
      <c r="BH315" s="6">
        <f t="shared" si="315"/>
        <v>-43</v>
      </c>
      <c r="BI315" s="6">
        <f t="shared" si="315"/>
        <v>-44</v>
      </c>
      <c r="BJ315" s="6">
        <f t="shared" si="315"/>
        <v>-45</v>
      </c>
      <c r="BK315" s="6">
        <f t="shared" si="315"/>
        <v>-46</v>
      </c>
      <c r="BL315" s="6">
        <f t="shared" si="315"/>
        <v>-47</v>
      </c>
      <c r="BM315" s="6">
        <f t="shared" si="315"/>
        <v>-48</v>
      </c>
      <c r="BN315" s="6">
        <f t="shared" si="315"/>
        <v>-49</v>
      </c>
      <c r="BO315" s="6">
        <f t="shared" si="315"/>
        <v>-50</v>
      </c>
      <c r="BQ315" s="6" t="s">
        <v>21</v>
      </c>
    </row>
    <row r="316" spans="18:70" x14ac:dyDescent="0.35">
      <c r="R316" s="6" t="str">
        <f>IF(R315&gt;=0,COUNT($R315)+BP312,"")</f>
        <v/>
      </c>
      <c r="S316" s="6" t="str">
        <f>IF(S315&gt;=0,COUNT($R315:S315)+$BP312,"")</f>
        <v/>
      </c>
      <c r="T316" s="6" t="str">
        <f>IF(T315&gt;=0,COUNT($R315:T315)+$BP312,"")</f>
        <v/>
      </c>
      <c r="U316" s="6" t="str">
        <f>IF(U315&gt;=0,COUNT($R315:U315)+$BP312,"")</f>
        <v/>
      </c>
      <c r="V316" s="6" t="str">
        <f>IF(V315&gt;=0,COUNT($R315:V315)+$BP312,"")</f>
        <v/>
      </c>
      <c r="W316" s="6" t="str">
        <f>IF(W315&gt;=0,COUNT($R315:W315)+$BP312,"")</f>
        <v/>
      </c>
      <c r="X316" s="6" t="str">
        <f>IF(X315&gt;=0,COUNT($R315:X315)+$BP312,"")</f>
        <v/>
      </c>
      <c r="Y316" s="6" t="str">
        <f>IF(Y315&gt;=0,COUNT($R315:Y315)+$BP312,"")</f>
        <v/>
      </c>
      <c r="Z316" s="6" t="str">
        <f>IF(Z315&gt;=0,COUNT($R315:Z315)+$BP312,"")</f>
        <v/>
      </c>
      <c r="AA316" s="6" t="str">
        <f>IF(AA315&gt;=0,COUNT($R315:AA315)+$BP312,"")</f>
        <v/>
      </c>
      <c r="AB316" s="6" t="str">
        <f>IF(AB315&gt;=0,COUNT($R315:AB315)+$BP312,"")</f>
        <v/>
      </c>
      <c r="AC316" s="6" t="str">
        <f>IF(AC315&gt;=0,COUNT($R315:AC315)+$BP312,"")</f>
        <v/>
      </c>
      <c r="AD316" s="6" t="str">
        <f>IF(AD315&gt;=0,COUNT($R315:AD315)+$BP312,"")</f>
        <v/>
      </c>
      <c r="AE316" s="6" t="str">
        <f>IF(AE315&gt;=0,COUNT($R315:AE315)+$BP312,"")</f>
        <v/>
      </c>
      <c r="AF316" s="6" t="str">
        <f>IF(AF315&gt;=0,COUNT($R315:AF315)+$BP312,"")</f>
        <v/>
      </c>
      <c r="AG316" s="6" t="str">
        <f>IF(AG315&gt;=0,COUNT($R315:AG315)+$BP312,"")</f>
        <v/>
      </c>
      <c r="AH316" s="6" t="str">
        <f>IF(AH315&gt;=0,COUNT($R315:AH315)+$BP312,"")</f>
        <v/>
      </c>
      <c r="AI316" s="6" t="str">
        <f>IF(AI315&gt;=0,COUNT($R315:AI315)+$BP312,"")</f>
        <v/>
      </c>
      <c r="AJ316" s="6" t="str">
        <f>IF(AJ315&gt;=0,COUNT($R315:AJ315)+$BP312,"")</f>
        <v/>
      </c>
      <c r="AK316" s="6" t="str">
        <f>IF(AK315&gt;=0,COUNT($R315:AK315)+$BP312,"")</f>
        <v/>
      </c>
      <c r="AL316" s="6" t="str">
        <f>IF(AL315&gt;=0,COUNT($R315:AL315)+$BP312,"")</f>
        <v/>
      </c>
      <c r="AM316" s="6" t="str">
        <f>IF(AM315&gt;=0,COUNT($R315:AM315)+$BP312,"")</f>
        <v/>
      </c>
      <c r="AN316" s="6" t="str">
        <f>IF(AN315&gt;=0,COUNT($R315:AN315)+$BP312,"")</f>
        <v/>
      </c>
      <c r="AO316" s="6" t="str">
        <f>IF(AO315&gt;=0,COUNT($R315:AO315)+$BP312,"")</f>
        <v/>
      </c>
      <c r="AP316" s="6" t="str">
        <f>IF(AP315&gt;=0,COUNT($R315:AP315)+$BP312,"")</f>
        <v/>
      </c>
      <c r="AQ316" s="6" t="str">
        <f>IF(AQ315&gt;=0,COUNT($R315:AQ315)+$BP312,"")</f>
        <v/>
      </c>
      <c r="AR316" s="6" t="str">
        <f>IF(AR315&gt;=0,COUNT($R315:AR315)+$BP312,"")</f>
        <v/>
      </c>
      <c r="AS316" s="6" t="str">
        <f>IF(AS315&gt;=0,COUNT($R315:AS315)+$BP312,"")</f>
        <v/>
      </c>
      <c r="AT316" s="6" t="str">
        <f>IF(AT315&gt;=0,COUNT($R315:AT315)+$BP312,"")</f>
        <v/>
      </c>
      <c r="AU316" s="6" t="str">
        <f>IF(AU315&gt;=0,COUNT($R315:AU315)+$BP312,"")</f>
        <v/>
      </c>
      <c r="AV316" s="6" t="str">
        <f>IF(AV315&gt;=0,COUNT($R315:AV315)+$BP312,"")</f>
        <v/>
      </c>
      <c r="AW316" s="6" t="str">
        <f>IF(AW315&gt;=0,COUNT($R315:AW315)+$BP312,"")</f>
        <v/>
      </c>
      <c r="AX316" s="6" t="str">
        <f>IF(AX315&gt;=0,COUNT($R315:AX315)+$BP312,"")</f>
        <v/>
      </c>
      <c r="AY316" s="6" t="str">
        <f>IF(AY315&gt;=0,COUNT($R315:AY315)+$BP312,"")</f>
        <v/>
      </c>
      <c r="AZ316" s="6" t="str">
        <f>IF(AZ315&gt;=0,COUNT($R315:AZ315)+$BP312,"")</f>
        <v/>
      </c>
      <c r="BA316" s="6" t="str">
        <f>IF(BA315&gt;=0,COUNT($R315:BA315)+$BP312,"")</f>
        <v/>
      </c>
      <c r="BB316" s="6" t="str">
        <f>IF(BB315&gt;=0,COUNT($R315:BB315)+$BP312,"")</f>
        <v/>
      </c>
      <c r="BC316" s="6" t="str">
        <f>IF(BC315&gt;=0,COUNT($R315:BC315)+$BP312,"")</f>
        <v/>
      </c>
      <c r="BD316" s="6" t="str">
        <f>IF(BD315&gt;=0,COUNT($R315:BD315)+$BP312,"")</f>
        <v/>
      </c>
      <c r="BE316" s="6" t="str">
        <f>IF(BE315&gt;=0,COUNT($R315:BE315)+$BP312,"")</f>
        <v/>
      </c>
      <c r="BF316" s="6" t="str">
        <f>IF(BF315&gt;=0,COUNT($R315:BF315)+$BP312,"")</f>
        <v/>
      </c>
      <c r="BG316" s="6" t="str">
        <f>IF(BG315&gt;=0,COUNT($R315:BG315)+$BP312,"")</f>
        <v/>
      </c>
      <c r="BH316" s="6" t="str">
        <f>IF(BH315&gt;=0,COUNT($R315:BH315)+$BP312,"")</f>
        <v/>
      </c>
      <c r="BI316" s="6" t="str">
        <f>IF(BI315&gt;=0,COUNT($R315:BI315)+$BP312,"")</f>
        <v/>
      </c>
      <c r="BJ316" s="6" t="str">
        <f>IF(BJ315&gt;=0,COUNT($R315:BJ315)+$BP312,"")</f>
        <v/>
      </c>
      <c r="BK316" s="6" t="str">
        <f>IF(BK315&gt;=0,COUNT($R315:BK315)+$BP312,"")</f>
        <v/>
      </c>
      <c r="BL316" s="6" t="str">
        <f>IF(BL315&gt;=0,COUNT($R315:BL315)+$BP312,"")</f>
        <v/>
      </c>
      <c r="BM316" s="6" t="str">
        <f>IF(BM315&gt;=0,COUNT($R315:BM315)+$BP312,"")</f>
        <v/>
      </c>
      <c r="BN316" s="6" t="str">
        <f>IF(BN315&gt;=0,COUNT($R315:BN315)+$BP312,"")</f>
        <v/>
      </c>
      <c r="BO316" s="6" t="str">
        <f>IF(BO315&gt;=0,COUNT($R315:BO315)+$BP312,"")</f>
        <v/>
      </c>
      <c r="BP316" s="6">
        <f>COUNT(R316:BO316)+BP312</f>
        <v>100</v>
      </c>
      <c r="BQ316" s="276" t="str">
        <f>R316&amp;BQ315&amp;S316&amp;BQ315&amp;T316&amp;BQ315&amp;U316&amp;BQ315&amp;V316&amp;BQ315&amp;W316&amp;BQ315&amp;X316&amp;BQ315&amp;Y316&amp;BQ315&amp;Z316&amp;BQ315&amp;AA316&amp;BQ315&amp;AB316&amp;BQ315&amp;AC316&amp;BQ315&amp;AD316&amp;BQ315&amp;AE316&amp;BQ315&amp;AF316&amp;BQ315&amp;AG316&amp;BQ315&amp;AH316&amp;BQ315&amp;AI316&amp;BQ315&amp;AJ316&amp;BQ315&amp;AK316&amp;BQ315&amp;AL316&amp;BQ315&amp;AM316&amp;BQ315&amp;AN316&amp;BQ315&amp;AO316&amp;BQ315&amp;AP316&amp;BQ315&amp;AQ316&amp;BQ315&amp;AR316&amp;BQ315&amp;AS316&amp;BQ315&amp;AT316&amp;BQ315&amp;AU316&amp;BQ315&amp;AV316&amp;BQ315&amp;AW316&amp;BQ315&amp;AX316&amp;BQ315&amp;AY316&amp;BQ315&amp;AZ316&amp;BQ315&amp;BA316&amp;BQ315&amp;BB316&amp;BQ315&amp;BC316&amp;BQ315&amp;BD316&amp;BQ315&amp;BE316&amp;BQ315&amp;BF316&amp;BQ315&amp;BG316&amp;BQ315&amp;BH316&amp;BQ315&amp;BI316&amp;BQ315&amp;BJ316&amp;BQ315&amp;BK316&amp;BQ315&amp;BL316&amp;BQ315&amp;BM316&amp;BQ315&amp;BN316&amp;BQ315&amp;BO316</f>
        <v xml:space="preserve">                                                                                                  </v>
      </c>
      <c r="BR316" s="275">
        <f>SUM(R13,R73,R133,R193,R253,R313)</f>
        <v>8</v>
      </c>
    </row>
    <row r="317" spans="18:70" x14ac:dyDescent="0.35">
      <c r="R317" s="275">
        <f>IF('Print-TOS'!AU16="W",'Encode Data'!F49,'Encode Data'!J25)</f>
        <v>0</v>
      </c>
      <c r="S317" s="6">
        <f t="shared" ref="S317:AX317" si="316">R317</f>
        <v>0</v>
      </c>
      <c r="T317" s="6">
        <f t="shared" si="316"/>
        <v>0</v>
      </c>
      <c r="U317" s="6">
        <f t="shared" si="316"/>
        <v>0</v>
      </c>
      <c r="V317" s="6">
        <f t="shared" si="316"/>
        <v>0</v>
      </c>
      <c r="W317" s="6">
        <f t="shared" si="316"/>
        <v>0</v>
      </c>
      <c r="X317" s="6">
        <f t="shared" si="316"/>
        <v>0</v>
      </c>
      <c r="Y317" s="6">
        <f t="shared" si="316"/>
        <v>0</v>
      </c>
      <c r="Z317" s="6">
        <f t="shared" si="316"/>
        <v>0</v>
      </c>
      <c r="AA317" s="6">
        <f t="shared" si="316"/>
        <v>0</v>
      </c>
      <c r="AB317" s="6">
        <f t="shared" si="316"/>
        <v>0</v>
      </c>
      <c r="AC317" s="6">
        <f t="shared" si="316"/>
        <v>0</v>
      </c>
      <c r="AD317" s="6">
        <f t="shared" si="316"/>
        <v>0</v>
      </c>
      <c r="AE317" s="6">
        <f t="shared" si="316"/>
        <v>0</v>
      </c>
      <c r="AF317" s="6">
        <f t="shared" si="316"/>
        <v>0</v>
      </c>
      <c r="AG317" s="6">
        <f t="shared" si="316"/>
        <v>0</v>
      </c>
      <c r="AH317" s="6">
        <f t="shared" si="316"/>
        <v>0</v>
      </c>
      <c r="AI317" s="6">
        <f t="shared" si="316"/>
        <v>0</v>
      </c>
      <c r="AJ317" s="6">
        <f t="shared" si="316"/>
        <v>0</v>
      </c>
      <c r="AK317" s="6">
        <f t="shared" si="316"/>
        <v>0</v>
      </c>
      <c r="AL317" s="6">
        <f t="shared" si="316"/>
        <v>0</v>
      </c>
      <c r="AM317" s="6">
        <f t="shared" si="316"/>
        <v>0</v>
      </c>
      <c r="AN317" s="6">
        <f t="shared" si="316"/>
        <v>0</v>
      </c>
      <c r="AO317" s="6">
        <f t="shared" si="316"/>
        <v>0</v>
      </c>
      <c r="AP317" s="6">
        <f t="shared" si="316"/>
        <v>0</v>
      </c>
      <c r="AQ317" s="6">
        <f t="shared" si="316"/>
        <v>0</v>
      </c>
      <c r="AR317" s="6">
        <f t="shared" si="316"/>
        <v>0</v>
      </c>
      <c r="AS317" s="6">
        <f t="shared" si="316"/>
        <v>0</v>
      </c>
      <c r="AT317" s="6">
        <f t="shared" si="316"/>
        <v>0</v>
      </c>
      <c r="AU317" s="6">
        <f t="shared" si="316"/>
        <v>0</v>
      </c>
      <c r="AV317" s="6">
        <f t="shared" si="316"/>
        <v>0</v>
      </c>
      <c r="AW317" s="6">
        <f t="shared" si="316"/>
        <v>0</v>
      </c>
      <c r="AX317" s="6">
        <f t="shared" si="316"/>
        <v>0</v>
      </c>
      <c r="AY317" s="6">
        <f t="shared" ref="AY317:BO317" si="317">AX317</f>
        <v>0</v>
      </c>
      <c r="AZ317" s="6">
        <f t="shared" si="317"/>
        <v>0</v>
      </c>
      <c r="BA317" s="6">
        <f t="shared" si="317"/>
        <v>0</v>
      </c>
      <c r="BB317" s="6">
        <f t="shared" si="317"/>
        <v>0</v>
      </c>
      <c r="BC317" s="6">
        <f t="shared" si="317"/>
        <v>0</v>
      </c>
      <c r="BD317" s="6">
        <f t="shared" si="317"/>
        <v>0</v>
      </c>
      <c r="BE317" s="6">
        <f t="shared" si="317"/>
        <v>0</v>
      </c>
      <c r="BF317" s="6">
        <f t="shared" si="317"/>
        <v>0</v>
      </c>
      <c r="BG317" s="6">
        <f t="shared" si="317"/>
        <v>0</v>
      </c>
      <c r="BH317" s="6">
        <f t="shared" si="317"/>
        <v>0</v>
      </c>
      <c r="BI317" s="6">
        <f t="shared" si="317"/>
        <v>0</v>
      </c>
      <c r="BJ317" s="6">
        <f t="shared" si="317"/>
        <v>0</v>
      </c>
      <c r="BK317" s="6">
        <f t="shared" si="317"/>
        <v>0</v>
      </c>
      <c r="BL317" s="6">
        <f t="shared" si="317"/>
        <v>0</v>
      </c>
      <c r="BM317" s="6">
        <f t="shared" si="317"/>
        <v>0</v>
      </c>
      <c r="BN317" s="6">
        <f t="shared" si="317"/>
        <v>0</v>
      </c>
      <c r="BO317" s="6">
        <f t="shared" si="317"/>
        <v>0</v>
      </c>
    </row>
    <row r="318" spans="18:70" x14ac:dyDescent="0.35">
      <c r="R318" s="6">
        <v>1</v>
      </c>
      <c r="S318" s="6">
        <v>2</v>
      </c>
      <c r="T318" s="6">
        <v>3</v>
      </c>
      <c r="U318" s="6">
        <v>4</v>
      </c>
      <c r="V318" s="6">
        <v>5</v>
      </c>
      <c r="W318" s="6">
        <v>6</v>
      </c>
      <c r="X318" s="6">
        <v>7</v>
      </c>
      <c r="Y318" s="6">
        <v>8</v>
      </c>
      <c r="Z318" s="6">
        <v>9</v>
      </c>
      <c r="AA318" s="6">
        <v>10</v>
      </c>
      <c r="AB318" s="6">
        <v>11</v>
      </c>
      <c r="AC318" s="6">
        <v>12</v>
      </c>
      <c r="AD318" s="6">
        <v>13</v>
      </c>
      <c r="AE318" s="6">
        <v>14</v>
      </c>
      <c r="AF318" s="6">
        <v>15</v>
      </c>
      <c r="AG318" s="6">
        <v>16</v>
      </c>
      <c r="AH318" s="6">
        <v>17</v>
      </c>
      <c r="AI318" s="6">
        <v>18</v>
      </c>
      <c r="AJ318" s="6">
        <v>19</v>
      </c>
      <c r="AK318" s="6">
        <v>20</v>
      </c>
      <c r="AL318" s="6">
        <v>21</v>
      </c>
      <c r="AM318" s="6">
        <v>22</v>
      </c>
      <c r="AN318" s="6">
        <v>23</v>
      </c>
      <c r="AO318" s="6">
        <v>24</v>
      </c>
      <c r="AP318" s="6">
        <v>25</v>
      </c>
      <c r="AQ318" s="6">
        <v>26</v>
      </c>
      <c r="AR318" s="6">
        <v>27</v>
      </c>
      <c r="AS318" s="6">
        <v>28</v>
      </c>
      <c r="AT318" s="6">
        <v>29</v>
      </c>
      <c r="AU318" s="6">
        <v>30</v>
      </c>
      <c r="AV318" s="6">
        <v>31</v>
      </c>
      <c r="AW318" s="6">
        <v>32</v>
      </c>
      <c r="AX318" s="6">
        <v>33</v>
      </c>
      <c r="AY318" s="6">
        <v>34</v>
      </c>
      <c r="AZ318" s="6">
        <v>35</v>
      </c>
      <c r="BA318" s="6">
        <v>36</v>
      </c>
      <c r="BB318" s="6">
        <v>37</v>
      </c>
      <c r="BC318" s="6">
        <v>38</v>
      </c>
      <c r="BD318" s="6">
        <v>39</v>
      </c>
      <c r="BE318" s="6">
        <v>40</v>
      </c>
      <c r="BF318" s="6">
        <v>41</v>
      </c>
      <c r="BG318" s="6">
        <v>42</v>
      </c>
      <c r="BH318" s="6">
        <v>43</v>
      </c>
      <c r="BI318" s="6">
        <v>44</v>
      </c>
      <c r="BJ318" s="6">
        <v>45</v>
      </c>
      <c r="BK318" s="6">
        <v>46</v>
      </c>
      <c r="BL318" s="6">
        <v>47</v>
      </c>
      <c r="BM318" s="6">
        <v>48</v>
      </c>
      <c r="BN318" s="6">
        <v>49</v>
      </c>
      <c r="BO318" s="6">
        <v>50</v>
      </c>
    </row>
    <row r="319" spans="18:70" x14ac:dyDescent="0.35">
      <c r="R319" s="6">
        <f t="shared" ref="R319:AW319" si="318">R317-R318</f>
        <v>-1</v>
      </c>
      <c r="S319" s="6">
        <f t="shared" si="318"/>
        <v>-2</v>
      </c>
      <c r="T319" s="6">
        <f t="shared" si="318"/>
        <v>-3</v>
      </c>
      <c r="U319" s="6">
        <f t="shared" si="318"/>
        <v>-4</v>
      </c>
      <c r="V319" s="6">
        <f t="shared" si="318"/>
        <v>-5</v>
      </c>
      <c r="W319" s="6">
        <f t="shared" si="318"/>
        <v>-6</v>
      </c>
      <c r="X319" s="6">
        <f t="shared" si="318"/>
        <v>-7</v>
      </c>
      <c r="Y319" s="6">
        <f t="shared" si="318"/>
        <v>-8</v>
      </c>
      <c r="Z319" s="6">
        <f t="shared" si="318"/>
        <v>-9</v>
      </c>
      <c r="AA319" s="6">
        <f t="shared" si="318"/>
        <v>-10</v>
      </c>
      <c r="AB319" s="6">
        <f t="shared" si="318"/>
        <v>-11</v>
      </c>
      <c r="AC319" s="6">
        <f t="shared" si="318"/>
        <v>-12</v>
      </c>
      <c r="AD319" s="6">
        <f t="shared" si="318"/>
        <v>-13</v>
      </c>
      <c r="AE319" s="6">
        <f t="shared" si="318"/>
        <v>-14</v>
      </c>
      <c r="AF319" s="6">
        <f t="shared" si="318"/>
        <v>-15</v>
      </c>
      <c r="AG319" s="6">
        <f t="shared" si="318"/>
        <v>-16</v>
      </c>
      <c r="AH319" s="6">
        <f t="shared" si="318"/>
        <v>-17</v>
      </c>
      <c r="AI319" s="6">
        <f t="shared" si="318"/>
        <v>-18</v>
      </c>
      <c r="AJ319" s="6">
        <f t="shared" si="318"/>
        <v>-19</v>
      </c>
      <c r="AK319" s="6">
        <f t="shared" si="318"/>
        <v>-20</v>
      </c>
      <c r="AL319" s="6">
        <f t="shared" si="318"/>
        <v>-21</v>
      </c>
      <c r="AM319" s="6">
        <f t="shared" si="318"/>
        <v>-22</v>
      </c>
      <c r="AN319" s="6">
        <f t="shared" si="318"/>
        <v>-23</v>
      </c>
      <c r="AO319" s="6">
        <f t="shared" si="318"/>
        <v>-24</v>
      </c>
      <c r="AP319" s="6">
        <f t="shared" si="318"/>
        <v>-25</v>
      </c>
      <c r="AQ319" s="6">
        <f t="shared" si="318"/>
        <v>-26</v>
      </c>
      <c r="AR319" s="6">
        <f t="shared" si="318"/>
        <v>-27</v>
      </c>
      <c r="AS319" s="6">
        <f t="shared" si="318"/>
        <v>-28</v>
      </c>
      <c r="AT319" s="6">
        <f t="shared" si="318"/>
        <v>-29</v>
      </c>
      <c r="AU319" s="6">
        <f t="shared" si="318"/>
        <v>-30</v>
      </c>
      <c r="AV319" s="6">
        <f t="shared" si="318"/>
        <v>-31</v>
      </c>
      <c r="AW319" s="6">
        <f t="shared" si="318"/>
        <v>-32</v>
      </c>
      <c r="AX319" s="6">
        <f t="shared" ref="AX319:BO319" si="319">AX317-AX318</f>
        <v>-33</v>
      </c>
      <c r="AY319" s="6">
        <f t="shared" si="319"/>
        <v>-34</v>
      </c>
      <c r="AZ319" s="6">
        <f t="shared" si="319"/>
        <v>-35</v>
      </c>
      <c r="BA319" s="6">
        <f t="shared" si="319"/>
        <v>-36</v>
      </c>
      <c r="BB319" s="6">
        <f t="shared" si="319"/>
        <v>-37</v>
      </c>
      <c r="BC319" s="6">
        <f t="shared" si="319"/>
        <v>-38</v>
      </c>
      <c r="BD319" s="6">
        <f t="shared" si="319"/>
        <v>-39</v>
      </c>
      <c r="BE319" s="6">
        <f t="shared" si="319"/>
        <v>-40</v>
      </c>
      <c r="BF319" s="6">
        <f t="shared" si="319"/>
        <v>-41</v>
      </c>
      <c r="BG319" s="6">
        <f t="shared" si="319"/>
        <v>-42</v>
      </c>
      <c r="BH319" s="6">
        <f t="shared" si="319"/>
        <v>-43</v>
      </c>
      <c r="BI319" s="6">
        <f t="shared" si="319"/>
        <v>-44</v>
      </c>
      <c r="BJ319" s="6">
        <f t="shared" si="319"/>
        <v>-45</v>
      </c>
      <c r="BK319" s="6">
        <f t="shared" si="319"/>
        <v>-46</v>
      </c>
      <c r="BL319" s="6">
        <f t="shared" si="319"/>
        <v>-47</v>
      </c>
      <c r="BM319" s="6">
        <f t="shared" si="319"/>
        <v>-48</v>
      </c>
      <c r="BN319" s="6">
        <f t="shared" si="319"/>
        <v>-49</v>
      </c>
      <c r="BO319" s="6">
        <f t="shared" si="319"/>
        <v>-50</v>
      </c>
      <c r="BQ319" s="6" t="s">
        <v>21</v>
      </c>
    </row>
    <row r="320" spans="18:70" x14ac:dyDescent="0.35">
      <c r="R320" s="6" t="str">
        <f>IF(R319&gt;=0,COUNT($R319)+BP316,"")</f>
        <v/>
      </c>
      <c r="S320" s="6" t="str">
        <f>IF(S319&gt;=0,COUNT($R319:S319)+$BP316,"")</f>
        <v/>
      </c>
      <c r="T320" s="6" t="str">
        <f>IF(T319&gt;=0,COUNT($R319:T319)+$BP316,"")</f>
        <v/>
      </c>
      <c r="U320" s="6" t="str">
        <f>IF(U319&gt;=0,COUNT($R319:U319)+$BP316,"")</f>
        <v/>
      </c>
      <c r="V320" s="6" t="str">
        <f>IF(V319&gt;=0,COUNT($R319:V319)+$BP316,"")</f>
        <v/>
      </c>
      <c r="W320" s="6" t="str">
        <f>IF(W319&gt;=0,COUNT($R319:W319)+$BP316,"")</f>
        <v/>
      </c>
      <c r="X320" s="6" t="str">
        <f>IF(X319&gt;=0,COUNT($R319:X319)+$BP316,"")</f>
        <v/>
      </c>
      <c r="Y320" s="6" t="str">
        <f>IF(Y319&gt;=0,COUNT($R319:Y319)+$BP316,"")</f>
        <v/>
      </c>
      <c r="Z320" s="6" t="str">
        <f>IF(Z319&gt;=0,COUNT($R319:Z319)+$BP316,"")</f>
        <v/>
      </c>
      <c r="AA320" s="6" t="str">
        <f>IF(AA319&gt;=0,COUNT($R319:AA319)+$BP316,"")</f>
        <v/>
      </c>
      <c r="AB320" s="6" t="str">
        <f>IF(AB319&gt;=0,COUNT($R319:AB319)+$BP316,"")</f>
        <v/>
      </c>
      <c r="AC320" s="6" t="str">
        <f>IF(AC319&gt;=0,COUNT($R319:AC319)+$BP316,"")</f>
        <v/>
      </c>
      <c r="AD320" s="6" t="str">
        <f>IF(AD319&gt;=0,COUNT($R319:AD319)+$BP316,"")</f>
        <v/>
      </c>
      <c r="AE320" s="6" t="str">
        <f>IF(AE319&gt;=0,COUNT($R319:AE319)+$BP316,"")</f>
        <v/>
      </c>
      <c r="AF320" s="6" t="str">
        <f>IF(AF319&gt;=0,COUNT($R319:AF319)+$BP316,"")</f>
        <v/>
      </c>
      <c r="AG320" s="6" t="str">
        <f>IF(AG319&gt;=0,COUNT($R319:AG319)+$BP316,"")</f>
        <v/>
      </c>
      <c r="AH320" s="6" t="str">
        <f>IF(AH319&gt;=0,COUNT($R319:AH319)+$BP316,"")</f>
        <v/>
      </c>
      <c r="AI320" s="6" t="str">
        <f>IF(AI319&gt;=0,COUNT($R319:AI319)+$BP316,"")</f>
        <v/>
      </c>
      <c r="AJ320" s="6" t="str">
        <f>IF(AJ319&gt;=0,COUNT($R319:AJ319)+$BP316,"")</f>
        <v/>
      </c>
      <c r="AK320" s="6" t="str">
        <f>IF(AK319&gt;=0,COUNT($R319:AK319)+$BP316,"")</f>
        <v/>
      </c>
      <c r="AL320" s="6" t="str">
        <f>IF(AL319&gt;=0,COUNT($R319:AL319)+$BP316,"")</f>
        <v/>
      </c>
      <c r="AM320" s="6" t="str">
        <f>IF(AM319&gt;=0,COUNT($R319:AM319)+$BP316,"")</f>
        <v/>
      </c>
      <c r="AN320" s="6" t="str">
        <f>IF(AN319&gt;=0,COUNT($R319:AN319)+$BP316,"")</f>
        <v/>
      </c>
      <c r="AO320" s="6" t="str">
        <f>IF(AO319&gt;=0,COUNT($R319:AO319)+$BP316,"")</f>
        <v/>
      </c>
      <c r="AP320" s="6" t="str">
        <f>IF(AP319&gt;=0,COUNT($R319:AP319)+$BP316,"")</f>
        <v/>
      </c>
      <c r="AQ320" s="6" t="str">
        <f>IF(AQ319&gt;=0,COUNT($R319:AQ319)+$BP316,"")</f>
        <v/>
      </c>
      <c r="AR320" s="6" t="str">
        <f>IF(AR319&gt;=0,COUNT($R319:AR319)+$BP316,"")</f>
        <v/>
      </c>
      <c r="AS320" s="6" t="str">
        <f>IF(AS319&gt;=0,COUNT($R319:AS319)+$BP316,"")</f>
        <v/>
      </c>
      <c r="AT320" s="6" t="str">
        <f>IF(AT319&gt;=0,COUNT($R319:AT319)+$BP316,"")</f>
        <v/>
      </c>
      <c r="AU320" s="6" t="str">
        <f>IF(AU319&gt;=0,COUNT($R319:AU319)+$BP316,"")</f>
        <v/>
      </c>
      <c r="AV320" s="6" t="str">
        <f>IF(AV319&gt;=0,COUNT($R319:AV319)+$BP316,"")</f>
        <v/>
      </c>
      <c r="AW320" s="6" t="str">
        <f>IF(AW319&gt;=0,COUNT($R319:AW319)+$BP316,"")</f>
        <v/>
      </c>
      <c r="AX320" s="6" t="str">
        <f>IF(AX319&gt;=0,COUNT($R319:AX319)+$BP316,"")</f>
        <v/>
      </c>
      <c r="AY320" s="6" t="str">
        <f>IF(AY319&gt;=0,COUNT($R319:AY319)+$BP316,"")</f>
        <v/>
      </c>
      <c r="AZ320" s="6" t="str">
        <f>IF(AZ319&gt;=0,COUNT($R319:AZ319)+$BP316,"")</f>
        <v/>
      </c>
      <c r="BA320" s="6" t="str">
        <f>IF(BA319&gt;=0,COUNT($R319:BA319)+$BP316,"")</f>
        <v/>
      </c>
      <c r="BB320" s="6" t="str">
        <f>IF(BB319&gt;=0,COUNT($R319:BB319)+$BP316,"")</f>
        <v/>
      </c>
      <c r="BC320" s="6" t="str">
        <f>IF(BC319&gt;=0,COUNT($R319:BC319)+$BP316,"")</f>
        <v/>
      </c>
      <c r="BD320" s="6" t="str">
        <f>IF(BD319&gt;=0,COUNT($R319:BD319)+$BP316,"")</f>
        <v/>
      </c>
      <c r="BE320" s="6" t="str">
        <f>IF(BE319&gt;=0,COUNT($R319:BE319)+$BP316,"")</f>
        <v/>
      </c>
      <c r="BF320" s="6" t="str">
        <f>IF(BF319&gt;=0,COUNT($R319:BF319)+$BP316,"")</f>
        <v/>
      </c>
      <c r="BG320" s="6" t="str">
        <f>IF(BG319&gt;=0,COUNT($R319:BG319)+$BP316,"")</f>
        <v/>
      </c>
      <c r="BH320" s="6" t="str">
        <f>IF(BH319&gt;=0,COUNT($R319:BH319)+$BP316,"")</f>
        <v/>
      </c>
      <c r="BI320" s="6" t="str">
        <f>IF(BI319&gt;=0,COUNT($R319:BI319)+$BP316,"")</f>
        <v/>
      </c>
      <c r="BJ320" s="6" t="str">
        <f>IF(BJ319&gt;=0,COUNT($R319:BJ319)+$BP316,"")</f>
        <v/>
      </c>
      <c r="BK320" s="6" t="str">
        <f>IF(BK319&gt;=0,COUNT($R319:BK319)+$BP316,"")</f>
        <v/>
      </c>
      <c r="BL320" s="6" t="str">
        <f>IF(BL319&gt;=0,COUNT($R319:BL319)+$BP316,"")</f>
        <v/>
      </c>
      <c r="BM320" s="6" t="str">
        <f>IF(BM319&gt;=0,COUNT($R319:BM319)+$BP316,"")</f>
        <v/>
      </c>
      <c r="BN320" s="6" t="str">
        <f>IF(BN319&gt;=0,COUNT($R319:BN319)+$BP316,"")</f>
        <v/>
      </c>
      <c r="BO320" s="6" t="str">
        <f>IF(BO319&gt;=0,COUNT($R319:BO319)+$BP316,"")</f>
        <v/>
      </c>
      <c r="BP320" s="6">
        <f>COUNT(R320:BO320)+BP316</f>
        <v>100</v>
      </c>
      <c r="BQ320" s="276" t="str">
        <f>R320&amp;BQ319&amp;S320&amp;BQ319&amp;T320&amp;BQ319&amp;U320&amp;BQ319&amp;V320&amp;BQ319&amp;W320&amp;BQ319&amp;X320&amp;BQ319&amp;Y320&amp;BQ319&amp;Z320&amp;BQ319&amp;AA320&amp;BQ319&amp;AB320&amp;BQ319&amp;AC320&amp;BQ319&amp;AD320&amp;BQ319&amp;AE320&amp;BQ319&amp;AF320&amp;BQ319&amp;AG320&amp;BQ319&amp;AH320&amp;BQ319&amp;AI320&amp;BQ319&amp;AJ320&amp;BQ319&amp;AK320&amp;BQ319&amp;AL320&amp;BQ319&amp;AM320&amp;BQ319&amp;AN320&amp;BQ319&amp;AO320&amp;BQ319&amp;AP320&amp;BQ319&amp;AQ320&amp;BQ319&amp;AR320&amp;BQ319&amp;AS320&amp;BQ319&amp;AT320&amp;BQ319&amp;AU320&amp;BQ319&amp;AV320&amp;BQ319&amp;AW320&amp;BQ319&amp;AX320&amp;BQ319&amp;AY320&amp;BQ319&amp;AZ320&amp;BQ319&amp;BA320&amp;BQ319&amp;BB320&amp;BQ319&amp;BC320&amp;BQ319&amp;BD320&amp;BQ319&amp;BE320&amp;BQ319&amp;BF320&amp;BQ319&amp;BG320&amp;BQ319&amp;BH320&amp;BQ319&amp;BI320&amp;BQ319&amp;BJ320&amp;BQ319&amp;BK320&amp;BQ319&amp;BL320&amp;BQ319&amp;BM320&amp;BQ319&amp;BN320&amp;BQ319&amp;BO320</f>
        <v xml:space="preserve">                                                                                                  </v>
      </c>
      <c r="BR320" s="275">
        <f>SUM(R17,R77,R137,R197,R257,R317)</f>
        <v>6</v>
      </c>
    </row>
    <row r="321" spans="18:70" x14ac:dyDescent="0.35">
      <c r="R321" s="275">
        <f>IF('Print-TOS'!AU16="W",'Encode Data'!G49,'Encode Data'!J28)</f>
        <v>0</v>
      </c>
      <c r="S321" s="6">
        <f t="shared" ref="S321:AX321" si="320">R321</f>
        <v>0</v>
      </c>
      <c r="T321" s="6">
        <f t="shared" si="320"/>
        <v>0</v>
      </c>
      <c r="U321" s="6">
        <f t="shared" si="320"/>
        <v>0</v>
      </c>
      <c r="V321" s="6">
        <f t="shared" si="320"/>
        <v>0</v>
      </c>
      <c r="W321" s="6">
        <f t="shared" si="320"/>
        <v>0</v>
      </c>
      <c r="X321" s="6">
        <f t="shared" si="320"/>
        <v>0</v>
      </c>
      <c r="Y321" s="6">
        <f t="shared" si="320"/>
        <v>0</v>
      </c>
      <c r="Z321" s="6">
        <f t="shared" si="320"/>
        <v>0</v>
      </c>
      <c r="AA321" s="6">
        <f t="shared" si="320"/>
        <v>0</v>
      </c>
      <c r="AB321" s="6">
        <f t="shared" si="320"/>
        <v>0</v>
      </c>
      <c r="AC321" s="6">
        <f t="shared" si="320"/>
        <v>0</v>
      </c>
      <c r="AD321" s="6">
        <f t="shared" si="320"/>
        <v>0</v>
      </c>
      <c r="AE321" s="6">
        <f t="shared" si="320"/>
        <v>0</v>
      </c>
      <c r="AF321" s="6">
        <f t="shared" si="320"/>
        <v>0</v>
      </c>
      <c r="AG321" s="6">
        <f t="shared" si="320"/>
        <v>0</v>
      </c>
      <c r="AH321" s="6">
        <f t="shared" si="320"/>
        <v>0</v>
      </c>
      <c r="AI321" s="6">
        <f t="shared" si="320"/>
        <v>0</v>
      </c>
      <c r="AJ321" s="6">
        <f t="shared" si="320"/>
        <v>0</v>
      </c>
      <c r="AK321" s="6">
        <f t="shared" si="320"/>
        <v>0</v>
      </c>
      <c r="AL321" s="6">
        <f t="shared" si="320"/>
        <v>0</v>
      </c>
      <c r="AM321" s="6">
        <f t="shared" si="320"/>
        <v>0</v>
      </c>
      <c r="AN321" s="6">
        <f t="shared" si="320"/>
        <v>0</v>
      </c>
      <c r="AO321" s="6">
        <f t="shared" si="320"/>
        <v>0</v>
      </c>
      <c r="AP321" s="6">
        <f t="shared" si="320"/>
        <v>0</v>
      </c>
      <c r="AQ321" s="6">
        <f t="shared" si="320"/>
        <v>0</v>
      </c>
      <c r="AR321" s="6">
        <f t="shared" si="320"/>
        <v>0</v>
      </c>
      <c r="AS321" s="6">
        <f t="shared" si="320"/>
        <v>0</v>
      </c>
      <c r="AT321" s="6">
        <f t="shared" si="320"/>
        <v>0</v>
      </c>
      <c r="AU321" s="6">
        <f t="shared" si="320"/>
        <v>0</v>
      </c>
      <c r="AV321" s="6">
        <f t="shared" si="320"/>
        <v>0</v>
      </c>
      <c r="AW321" s="6">
        <f t="shared" si="320"/>
        <v>0</v>
      </c>
      <c r="AX321" s="6">
        <f t="shared" si="320"/>
        <v>0</v>
      </c>
      <c r="AY321" s="6">
        <f t="shared" ref="AY321:BO321" si="321">AX321</f>
        <v>0</v>
      </c>
      <c r="AZ321" s="6">
        <f t="shared" si="321"/>
        <v>0</v>
      </c>
      <c r="BA321" s="6">
        <f t="shared" si="321"/>
        <v>0</v>
      </c>
      <c r="BB321" s="6">
        <f t="shared" si="321"/>
        <v>0</v>
      </c>
      <c r="BC321" s="6">
        <f t="shared" si="321"/>
        <v>0</v>
      </c>
      <c r="BD321" s="6">
        <f t="shared" si="321"/>
        <v>0</v>
      </c>
      <c r="BE321" s="6">
        <f t="shared" si="321"/>
        <v>0</v>
      </c>
      <c r="BF321" s="6">
        <f t="shared" si="321"/>
        <v>0</v>
      </c>
      <c r="BG321" s="6">
        <f t="shared" si="321"/>
        <v>0</v>
      </c>
      <c r="BH321" s="6">
        <f t="shared" si="321"/>
        <v>0</v>
      </c>
      <c r="BI321" s="6">
        <f t="shared" si="321"/>
        <v>0</v>
      </c>
      <c r="BJ321" s="6">
        <f t="shared" si="321"/>
        <v>0</v>
      </c>
      <c r="BK321" s="6">
        <f t="shared" si="321"/>
        <v>0</v>
      </c>
      <c r="BL321" s="6">
        <f t="shared" si="321"/>
        <v>0</v>
      </c>
      <c r="BM321" s="6">
        <f t="shared" si="321"/>
        <v>0</v>
      </c>
      <c r="BN321" s="6">
        <f t="shared" si="321"/>
        <v>0</v>
      </c>
      <c r="BO321" s="6">
        <f t="shared" si="321"/>
        <v>0</v>
      </c>
    </row>
    <row r="322" spans="18:70" x14ac:dyDescent="0.35">
      <c r="R322" s="6">
        <v>1</v>
      </c>
      <c r="S322" s="6">
        <v>2</v>
      </c>
      <c r="T322" s="6">
        <v>3</v>
      </c>
      <c r="U322" s="6">
        <v>4</v>
      </c>
      <c r="V322" s="6">
        <v>5</v>
      </c>
      <c r="W322" s="6">
        <v>6</v>
      </c>
      <c r="X322" s="6">
        <v>7</v>
      </c>
      <c r="Y322" s="6">
        <v>8</v>
      </c>
      <c r="Z322" s="6">
        <v>9</v>
      </c>
      <c r="AA322" s="6">
        <v>10</v>
      </c>
      <c r="AB322" s="6">
        <v>11</v>
      </c>
      <c r="AC322" s="6">
        <v>12</v>
      </c>
      <c r="AD322" s="6">
        <v>13</v>
      </c>
      <c r="AE322" s="6">
        <v>14</v>
      </c>
      <c r="AF322" s="6">
        <v>15</v>
      </c>
      <c r="AG322" s="6">
        <v>16</v>
      </c>
      <c r="AH322" s="6">
        <v>17</v>
      </c>
      <c r="AI322" s="6">
        <v>18</v>
      </c>
      <c r="AJ322" s="6">
        <v>19</v>
      </c>
      <c r="AK322" s="6">
        <v>20</v>
      </c>
      <c r="AL322" s="6">
        <v>21</v>
      </c>
      <c r="AM322" s="6">
        <v>22</v>
      </c>
      <c r="AN322" s="6">
        <v>23</v>
      </c>
      <c r="AO322" s="6">
        <v>24</v>
      </c>
      <c r="AP322" s="6">
        <v>25</v>
      </c>
      <c r="AQ322" s="6">
        <v>26</v>
      </c>
      <c r="AR322" s="6">
        <v>27</v>
      </c>
      <c r="AS322" s="6">
        <v>28</v>
      </c>
      <c r="AT322" s="6">
        <v>29</v>
      </c>
      <c r="AU322" s="6">
        <v>30</v>
      </c>
      <c r="AV322" s="6">
        <v>31</v>
      </c>
      <c r="AW322" s="6">
        <v>32</v>
      </c>
      <c r="AX322" s="6">
        <v>33</v>
      </c>
      <c r="AY322" s="6">
        <v>34</v>
      </c>
      <c r="AZ322" s="6">
        <v>35</v>
      </c>
      <c r="BA322" s="6">
        <v>36</v>
      </c>
      <c r="BB322" s="6">
        <v>37</v>
      </c>
      <c r="BC322" s="6">
        <v>38</v>
      </c>
      <c r="BD322" s="6">
        <v>39</v>
      </c>
      <c r="BE322" s="6">
        <v>40</v>
      </c>
      <c r="BF322" s="6">
        <v>41</v>
      </c>
      <c r="BG322" s="6">
        <v>42</v>
      </c>
      <c r="BH322" s="6">
        <v>43</v>
      </c>
      <c r="BI322" s="6">
        <v>44</v>
      </c>
      <c r="BJ322" s="6">
        <v>45</v>
      </c>
      <c r="BK322" s="6">
        <v>46</v>
      </c>
      <c r="BL322" s="6">
        <v>47</v>
      </c>
      <c r="BM322" s="6">
        <v>48</v>
      </c>
      <c r="BN322" s="6">
        <v>49</v>
      </c>
      <c r="BO322" s="6">
        <v>50</v>
      </c>
    </row>
    <row r="323" spans="18:70" x14ac:dyDescent="0.35">
      <c r="R323" s="6">
        <f t="shared" ref="R323:AW323" si="322">R321-R322</f>
        <v>-1</v>
      </c>
      <c r="S323" s="6">
        <f t="shared" si="322"/>
        <v>-2</v>
      </c>
      <c r="T323" s="6">
        <f t="shared" si="322"/>
        <v>-3</v>
      </c>
      <c r="U323" s="6">
        <f t="shared" si="322"/>
        <v>-4</v>
      </c>
      <c r="V323" s="6">
        <f t="shared" si="322"/>
        <v>-5</v>
      </c>
      <c r="W323" s="6">
        <f t="shared" si="322"/>
        <v>-6</v>
      </c>
      <c r="X323" s="6">
        <f t="shared" si="322"/>
        <v>-7</v>
      </c>
      <c r="Y323" s="6">
        <f t="shared" si="322"/>
        <v>-8</v>
      </c>
      <c r="Z323" s="6">
        <f t="shared" si="322"/>
        <v>-9</v>
      </c>
      <c r="AA323" s="6">
        <f t="shared" si="322"/>
        <v>-10</v>
      </c>
      <c r="AB323" s="6">
        <f t="shared" si="322"/>
        <v>-11</v>
      </c>
      <c r="AC323" s="6">
        <f t="shared" si="322"/>
        <v>-12</v>
      </c>
      <c r="AD323" s="6">
        <f t="shared" si="322"/>
        <v>-13</v>
      </c>
      <c r="AE323" s="6">
        <f t="shared" si="322"/>
        <v>-14</v>
      </c>
      <c r="AF323" s="6">
        <f t="shared" si="322"/>
        <v>-15</v>
      </c>
      <c r="AG323" s="6">
        <f t="shared" si="322"/>
        <v>-16</v>
      </c>
      <c r="AH323" s="6">
        <f t="shared" si="322"/>
        <v>-17</v>
      </c>
      <c r="AI323" s="6">
        <f t="shared" si="322"/>
        <v>-18</v>
      </c>
      <c r="AJ323" s="6">
        <f t="shared" si="322"/>
        <v>-19</v>
      </c>
      <c r="AK323" s="6">
        <f t="shared" si="322"/>
        <v>-20</v>
      </c>
      <c r="AL323" s="6">
        <f t="shared" si="322"/>
        <v>-21</v>
      </c>
      <c r="AM323" s="6">
        <f t="shared" si="322"/>
        <v>-22</v>
      </c>
      <c r="AN323" s="6">
        <f t="shared" si="322"/>
        <v>-23</v>
      </c>
      <c r="AO323" s="6">
        <f t="shared" si="322"/>
        <v>-24</v>
      </c>
      <c r="AP323" s="6">
        <f t="shared" si="322"/>
        <v>-25</v>
      </c>
      <c r="AQ323" s="6">
        <f t="shared" si="322"/>
        <v>-26</v>
      </c>
      <c r="AR323" s="6">
        <f t="shared" si="322"/>
        <v>-27</v>
      </c>
      <c r="AS323" s="6">
        <f t="shared" si="322"/>
        <v>-28</v>
      </c>
      <c r="AT323" s="6">
        <f t="shared" si="322"/>
        <v>-29</v>
      </c>
      <c r="AU323" s="6">
        <f t="shared" si="322"/>
        <v>-30</v>
      </c>
      <c r="AV323" s="6">
        <f t="shared" si="322"/>
        <v>-31</v>
      </c>
      <c r="AW323" s="6">
        <f t="shared" si="322"/>
        <v>-32</v>
      </c>
      <c r="AX323" s="6">
        <f t="shared" ref="AX323:BO323" si="323">AX321-AX322</f>
        <v>-33</v>
      </c>
      <c r="AY323" s="6">
        <f t="shared" si="323"/>
        <v>-34</v>
      </c>
      <c r="AZ323" s="6">
        <f t="shared" si="323"/>
        <v>-35</v>
      </c>
      <c r="BA323" s="6">
        <f t="shared" si="323"/>
        <v>-36</v>
      </c>
      <c r="BB323" s="6">
        <f t="shared" si="323"/>
        <v>-37</v>
      </c>
      <c r="BC323" s="6">
        <f t="shared" si="323"/>
        <v>-38</v>
      </c>
      <c r="BD323" s="6">
        <f t="shared" si="323"/>
        <v>-39</v>
      </c>
      <c r="BE323" s="6">
        <f t="shared" si="323"/>
        <v>-40</v>
      </c>
      <c r="BF323" s="6">
        <f t="shared" si="323"/>
        <v>-41</v>
      </c>
      <c r="BG323" s="6">
        <f t="shared" si="323"/>
        <v>-42</v>
      </c>
      <c r="BH323" s="6">
        <f t="shared" si="323"/>
        <v>-43</v>
      </c>
      <c r="BI323" s="6">
        <f t="shared" si="323"/>
        <v>-44</v>
      </c>
      <c r="BJ323" s="6">
        <f t="shared" si="323"/>
        <v>-45</v>
      </c>
      <c r="BK323" s="6">
        <f t="shared" si="323"/>
        <v>-46</v>
      </c>
      <c r="BL323" s="6">
        <f t="shared" si="323"/>
        <v>-47</v>
      </c>
      <c r="BM323" s="6">
        <f t="shared" si="323"/>
        <v>-48</v>
      </c>
      <c r="BN323" s="6">
        <f t="shared" si="323"/>
        <v>-49</v>
      </c>
      <c r="BO323" s="6">
        <f t="shared" si="323"/>
        <v>-50</v>
      </c>
      <c r="BQ323" s="6" t="s">
        <v>21</v>
      </c>
    </row>
    <row r="324" spans="18:70" x14ac:dyDescent="0.35">
      <c r="R324" s="6" t="str">
        <f>IF(R323&gt;=0,COUNT($R323)+BP320,"")</f>
        <v/>
      </c>
      <c r="S324" s="6" t="str">
        <f>IF(S323&gt;=0,COUNT($R323:S323)+$BP320,"")</f>
        <v/>
      </c>
      <c r="T324" s="6" t="str">
        <f>IF(T323&gt;=0,COUNT($R323:T323)+$BP320,"")</f>
        <v/>
      </c>
      <c r="U324" s="6" t="str">
        <f>IF(U323&gt;=0,COUNT($R323:U323)+$BP320,"")</f>
        <v/>
      </c>
      <c r="V324" s="6" t="str">
        <f>IF(V323&gt;=0,COUNT($R323:V323)+$BP320,"")</f>
        <v/>
      </c>
      <c r="W324" s="6" t="str">
        <f>IF(W323&gt;=0,COUNT($R323:W323)+$BP320,"")</f>
        <v/>
      </c>
      <c r="X324" s="6" t="str">
        <f>IF(X323&gt;=0,COUNT($R323:X323)+$BP320,"")</f>
        <v/>
      </c>
      <c r="Y324" s="6" t="str">
        <f>IF(Y323&gt;=0,COUNT($R323:Y323)+$BP320,"")</f>
        <v/>
      </c>
      <c r="Z324" s="6" t="str">
        <f>IF(Z323&gt;=0,COUNT($R323:Z323)+$BP320,"")</f>
        <v/>
      </c>
      <c r="AA324" s="6" t="str">
        <f>IF(AA323&gt;=0,COUNT($R323:AA323)+$BP320,"")</f>
        <v/>
      </c>
      <c r="AB324" s="6" t="str">
        <f>IF(AB323&gt;=0,COUNT($R323:AB323)+$BP320,"")</f>
        <v/>
      </c>
      <c r="AC324" s="6" t="str">
        <f>IF(AC323&gt;=0,COUNT($R323:AC323)+$BP320,"")</f>
        <v/>
      </c>
      <c r="AD324" s="6" t="str">
        <f>IF(AD323&gt;=0,COUNT($R323:AD323)+$BP320,"")</f>
        <v/>
      </c>
      <c r="AE324" s="6" t="str">
        <f>IF(AE323&gt;=0,COUNT($R323:AE323)+$BP320,"")</f>
        <v/>
      </c>
      <c r="AF324" s="6" t="str">
        <f>IF(AF323&gt;=0,COUNT($R323:AF323)+$BP320,"")</f>
        <v/>
      </c>
      <c r="AG324" s="6" t="str">
        <f>IF(AG323&gt;=0,COUNT($R323:AG323)+$BP320,"")</f>
        <v/>
      </c>
      <c r="AH324" s="6" t="str">
        <f>IF(AH323&gt;=0,COUNT($R323:AH323)+$BP320,"")</f>
        <v/>
      </c>
      <c r="AI324" s="6" t="str">
        <f>IF(AI323&gt;=0,COUNT($R323:AI323)+$BP320,"")</f>
        <v/>
      </c>
      <c r="AJ324" s="6" t="str">
        <f>IF(AJ323&gt;=0,COUNT($R323:AJ323)+$BP320,"")</f>
        <v/>
      </c>
      <c r="AK324" s="6" t="str">
        <f>IF(AK323&gt;=0,COUNT($R323:AK323)+$BP320,"")</f>
        <v/>
      </c>
      <c r="AL324" s="6" t="str">
        <f>IF(AL323&gt;=0,COUNT($R323:AL323)+$BP320,"")</f>
        <v/>
      </c>
      <c r="AM324" s="6" t="str">
        <f>IF(AM323&gt;=0,COUNT($R323:AM323)+$BP320,"")</f>
        <v/>
      </c>
      <c r="AN324" s="6" t="str">
        <f>IF(AN323&gt;=0,COUNT($R323:AN323)+$BP320,"")</f>
        <v/>
      </c>
      <c r="AO324" s="6" t="str">
        <f>IF(AO323&gt;=0,COUNT($R323:AO323)+$BP320,"")</f>
        <v/>
      </c>
      <c r="AP324" s="6" t="str">
        <f>IF(AP323&gt;=0,COUNT($R323:AP323)+$BP320,"")</f>
        <v/>
      </c>
      <c r="AQ324" s="6" t="str">
        <f>IF(AQ323&gt;=0,COUNT($R323:AQ323)+$BP320,"")</f>
        <v/>
      </c>
      <c r="AR324" s="6" t="str">
        <f>IF(AR323&gt;=0,COUNT($R323:AR323)+$BP320,"")</f>
        <v/>
      </c>
      <c r="AS324" s="6" t="str">
        <f>IF(AS323&gt;=0,COUNT($R323:AS323)+$BP320,"")</f>
        <v/>
      </c>
      <c r="AT324" s="6" t="str">
        <f>IF(AT323&gt;=0,COUNT($R323:AT323)+$BP320,"")</f>
        <v/>
      </c>
      <c r="AU324" s="6" t="str">
        <f>IF(AU323&gt;=0,COUNT($R323:AU323)+$BP320,"")</f>
        <v/>
      </c>
      <c r="AV324" s="6" t="str">
        <f>IF(AV323&gt;=0,COUNT($R323:AV323)+$BP320,"")</f>
        <v/>
      </c>
      <c r="AW324" s="6" t="str">
        <f>IF(AW323&gt;=0,COUNT($R323:AW323)+$BP320,"")</f>
        <v/>
      </c>
      <c r="AX324" s="6" t="str">
        <f>IF(AX323&gt;=0,COUNT($R323:AX323)+$BP320,"")</f>
        <v/>
      </c>
      <c r="AY324" s="6" t="str">
        <f>IF(AY323&gt;=0,COUNT($R323:AY323)+$BP320,"")</f>
        <v/>
      </c>
      <c r="AZ324" s="6" t="str">
        <f>IF(AZ323&gt;=0,COUNT($R323:AZ323)+$BP320,"")</f>
        <v/>
      </c>
      <c r="BA324" s="6" t="str">
        <f>IF(BA323&gt;=0,COUNT($R323:BA323)+$BP320,"")</f>
        <v/>
      </c>
      <c r="BB324" s="6" t="str">
        <f>IF(BB323&gt;=0,COUNT($R323:BB323)+$BP320,"")</f>
        <v/>
      </c>
      <c r="BC324" s="6" t="str">
        <f>IF(BC323&gt;=0,COUNT($R323:BC323)+$BP320,"")</f>
        <v/>
      </c>
      <c r="BD324" s="6" t="str">
        <f>IF(BD323&gt;=0,COUNT($R323:BD323)+$BP320,"")</f>
        <v/>
      </c>
      <c r="BE324" s="6" t="str">
        <f>IF(BE323&gt;=0,COUNT($R323:BE323)+$BP320,"")</f>
        <v/>
      </c>
      <c r="BF324" s="6" t="str">
        <f>IF(BF323&gt;=0,COUNT($R323:BF323)+$BP320,"")</f>
        <v/>
      </c>
      <c r="BG324" s="6" t="str">
        <f>IF(BG323&gt;=0,COUNT($R323:BG323)+$BP320,"")</f>
        <v/>
      </c>
      <c r="BH324" s="6" t="str">
        <f>IF(BH323&gt;=0,COUNT($R323:BH323)+$BP320,"")</f>
        <v/>
      </c>
      <c r="BI324" s="6" t="str">
        <f>IF(BI323&gt;=0,COUNT($R323:BI323)+$BP320,"")</f>
        <v/>
      </c>
      <c r="BJ324" s="6" t="str">
        <f>IF(BJ323&gt;=0,COUNT($R323:BJ323)+$BP320,"")</f>
        <v/>
      </c>
      <c r="BK324" s="6" t="str">
        <f>IF(BK323&gt;=0,COUNT($R323:BK323)+$BP320,"")</f>
        <v/>
      </c>
      <c r="BL324" s="6" t="str">
        <f>IF(BL323&gt;=0,COUNT($R323:BL323)+$BP320,"")</f>
        <v/>
      </c>
      <c r="BM324" s="6" t="str">
        <f>IF(BM323&gt;=0,COUNT($R323:BM323)+$BP320,"")</f>
        <v/>
      </c>
      <c r="BN324" s="6" t="str">
        <f>IF(BN323&gt;=0,COUNT($R323:BN323)+$BP320,"")</f>
        <v/>
      </c>
      <c r="BO324" s="6" t="str">
        <f>IF(BO323&gt;=0,COUNT($R323:BO323)+$BP320,"")</f>
        <v/>
      </c>
      <c r="BP324" s="6">
        <f>COUNT(R324:BO324)+BP320</f>
        <v>100</v>
      </c>
      <c r="BQ324" s="276" t="str">
        <f>R324&amp;BQ323&amp;S324&amp;BQ323&amp;T324&amp;BQ323&amp;U324&amp;BQ323&amp;V324&amp;BQ323&amp;W324&amp;BQ323&amp;X324&amp;BQ323&amp;Y324&amp;BQ323&amp;Z324&amp;BQ323&amp;AA324&amp;BQ323&amp;AB324&amp;BQ323&amp;AC324&amp;BQ323&amp;AD324&amp;BQ323&amp;AE324&amp;BQ323&amp;AF324&amp;BQ323&amp;AG324&amp;BQ323&amp;AH324&amp;BQ323&amp;AI324&amp;BQ323&amp;AJ324&amp;BQ323&amp;AK324&amp;BQ323&amp;AL324&amp;BQ323&amp;AM324&amp;BQ323&amp;AN324&amp;BQ323&amp;AO324&amp;BQ323&amp;AP324&amp;BQ323&amp;AQ324&amp;BQ323&amp;AR324&amp;BQ323&amp;AS324&amp;BQ323&amp;AT324&amp;BQ323&amp;AU324&amp;BQ323&amp;AV324&amp;BQ323&amp;AW324&amp;BQ323&amp;AX324&amp;BQ323&amp;AY324&amp;BQ323&amp;AZ324&amp;BQ323&amp;BA324&amp;BQ323&amp;BB324&amp;BQ323&amp;BC324&amp;BQ323&amp;BD324&amp;BQ323&amp;BE324&amp;BQ323&amp;BF324&amp;BQ323&amp;BG324&amp;BQ323&amp;BH324&amp;BQ323&amp;BI324&amp;BQ323&amp;BJ324&amp;BQ323&amp;BK324&amp;BQ323&amp;BL324&amp;BQ323&amp;BM324&amp;BQ323&amp;BN324&amp;BQ323&amp;BO324</f>
        <v xml:space="preserve">                                                                                                  </v>
      </c>
      <c r="BR324" s="275">
        <f>SUM(R21,R81,R141,R201,R261,R321)</f>
        <v>12</v>
      </c>
    </row>
    <row r="325" spans="18:70" x14ac:dyDescent="0.35">
      <c r="R325" s="275">
        <f>IF('Print-TOS'!AU16="W",'Encode Data'!H49,'Encode Data'!J31)</f>
        <v>0</v>
      </c>
      <c r="S325" s="6">
        <f t="shared" ref="S325:AX325" si="324">R325</f>
        <v>0</v>
      </c>
      <c r="T325" s="6">
        <f t="shared" si="324"/>
        <v>0</v>
      </c>
      <c r="U325" s="6">
        <f t="shared" si="324"/>
        <v>0</v>
      </c>
      <c r="V325" s="6">
        <f t="shared" si="324"/>
        <v>0</v>
      </c>
      <c r="W325" s="6">
        <f t="shared" si="324"/>
        <v>0</v>
      </c>
      <c r="X325" s="6">
        <f t="shared" si="324"/>
        <v>0</v>
      </c>
      <c r="Y325" s="6">
        <f t="shared" si="324"/>
        <v>0</v>
      </c>
      <c r="Z325" s="6">
        <f t="shared" si="324"/>
        <v>0</v>
      </c>
      <c r="AA325" s="6">
        <f t="shared" si="324"/>
        <v>0</v>
      </c>
      <c r="AB325" s="6">
        <f t="shared" si="324"/>
        <v>0</v>
      </c>
      <c r="AC325" s="6">
        <f t="shared" si="324"/>
        <v>0</v>
      </c>
      <c r="AD325" s="6">
        <f t="shared" si="324"/>
        <v>0</v>
      </c>
      <c r="AE325" s="6">
        <f t="shared" si="324"/>
        <v>0</v>
      </c>
      <c r="AF325" s="6">
        <f t="shared" si="324"/>
        <v>0</v>
      </c>
      <c r="AG325" s="6">
        <f t="shared" si="324"/>
        <v>0</v>
      </c>
      <c r="AH325" s="6">
        <f t="shared" si="324"/>
        <v>0</v>
      </c>
      <c r="AI325" s="6">
        <f t="shared" si="324"/>
        <v>0</v>
      </c>
      <c r="AJ325" s="6">
        <f t="shared" si="324"/>
        <v>0</v>
      </c>
      <c r="AK325" s="6">
        <f t="shared" si="324"/>
        <v>0</v>
      </c>
      <c r="AL325" s="6">
        <f t="shared" si="324"/>
        <v>0</v>
      </c>
      <c r="AM325" s="6">
        <f t="shared" si="324"/>
        <v>0</v>
      </c>
      <c r="AN325" s="6">
        <f t="shared" si="324"/>
        <v>0</v>
      </c>
      <c r="AO325" s="6">
        <f t="shared" si="324"/>
        <v>0</v>
      </c>
      <c r="AP325" s="6">
        <f t="shared" si="324"/>
        <v>0</v>
      </c>
      <c r="AQ325" s="6">
        <f t="shared" si="324"/>
        <v>0</v>
      </c>
      <c r="AR325" s="6">
        <f t="shared" si="324"/>
        <v>0</v>
      </c>
      <c r="AS325" s="6">
        <f t="shared" si="324"/>
        <v>0</v>
      </c>
      <c r="AT325" s="6">
        <f t="shared" si="324"/>
        <v>0</v>
      </c>
      <c r="AU325" s="6">
        <f t="shared" si="324"/>
        <v>0</v>
      </c>
      <c r="AV325" s="6">
        <f t="shared" si="324"/>
        <v>0</v>
      </c>
      <c r="AW325" s="6">
        <f t="shared" si="324"/>
        <v>0</v>
      </c>
      <c r="AX325" s="6">
        <f t="shared" si="324"/>
        <v>0</v>
      </c>
      <c r="AY325" s="6">
        <f t="shared" ref="AY325:BO325" si="325">AX325</f>
        <v>0</v>
      </c>
      <c r="AZ325" s="6">
        <f t="shared" si="325"/>
        <v>0</v>
      </c>
      <c r="BA325" s="6">
        <f t="shared" si="325"/>
        <v>0</v>
      </c>
      <c r="BB325" s="6">
        <f t="shared" si="325"/>
        <v>0</v>
      </c>
      <c r="BC325" s="6">
        <f t="shared" si="325"/>
        <v>0</v>
      </c>
      <c r="BD325" s="6">
        <f t="shared" si="325"/>
        <v>0</v>
      </c>
      <c r="BE325" s="6">
        <f t="shared" si="325"/>
        <v>0</v>
      </c>
      <c r="BF325" s="6">
        <f t="shared" si="325"/>
        <v>0</v>
      </c>
      <c r="BG325" s="6">
        <f t="shared" si="325"/>
        <v>0</v>
      </c>
      <c r="BH325" s="6">
        <f t="shared" si="325"/>
        <v>0</v>
      </c>
      <c r="BI325" s="6">
        <f t="shared" si="325"/>
        <v>0</v>
      </c>
      <c r="BJ325" s="6">
        <f t="shared" si="325"/>
        <v>0</v>
      </c>
      <c r="BK325" s="6">
        <f t="shared" si="325"/>
        <v>0</v>
      </c>
      <c r="BL325" s="6">
        <f t="shared" si="325"/>
        <v>0</v>
      </c>
      <c r="BM325" s="6">
        <f t="shared" si="325"/>
        <v>0</v>
      </c>
      <c r="BN325" s="6">
        <f t="shared" si="325"/>
        <v>0</v>
      </c>
      <c r="BO325" s="6">
        <f t="shared" si="325"/>
        <v>0</v>
      </c>
    </row>
    <row r="326" spans="18:70" x14ac:dyDescent="0.35">
      <c r="R326" s="6">
        <v>1</v>
      </c>
      <c r="S326" s="6">
        <v>2</v>
      </c>
      <c r="T326" s="6">
        <v>3</v>
      </c>
      <c r="U326" s="6">
        <v>4</v>
      </c>
      <c r="V326" s="6">
        <v>5</v>
      </c>
      <c r="W326" s="6">
        <v>6</v>
      </c>
      <c r="X326" s="6">
        <v>7</v>
      </c>
      <c r="Y326" s="6">
        <v>8</v>
      </c>
      <c r="Z326" s="6">
        <v>9</v>
      </c>
      <c r="AA326" s="6">
        <v>10</v>
      </c>
      <c r="AB326" s="6">
        <v>11</v>
      </c>
      <c r="AC326" s="6">
        <v>12</v>
      </c>
      <c r="AD326" s="6">
        <v>13</v>
      </c>
      <c r="AE326" s="6">
        <v>14</v>
      </c>
      <c r="AF326" s="6">
        <v>15</v>
      </c>
      <c r="AG326" s="6">
        <v>16</v>
      </c>
      <c r="AH326" s="6">
        <v>17</v>
      </c>
      <c r="AI326" s="6">
        <v>18</v>
      </c>
      <c r="AJ326" s="6">
        <v>19</v>
      </c>
      <c r="AK326" s="6">
        <v>20</v>
      </c>
      <c r="AL326" s="6">
        <v>21</v>
      </c>
      <c r="AM326" s="6">
        <v>22</v>
      </c>
      <c r="AN326" s="6">
        <v>23</v>
      </c>
      <c r="AO326" s="6">
        <v>24</v>
      </c>
      <c r="AP326" s="6">
        <v>25</v>
      </c>
      <c r="AQ326" s="6">
        <v>26</v>
      </c>
      <c r="AR326" s="6">
        <v>27</v>
      </c>
      <c r="AS326" s="6">
        <v>28</v>
      </c>
      <c r="AT326" s="6">
        <v>29</v>
      </c>
      <c r="AU326" s="6">
        <v>30</v>
      </c>
      <c r="AV326" s="6">
        <v>31</v>
      </c>
      <c r="AW326" s="6">
        <v>32</v>
      </c>
      <c r="AX326" s="6">
        <v>33</v>
      </c>
      <c r="AY326" s="6">
        <v>34</v>
      </c>
      <c r="AZ326" s="6">
        <v>35</v>
      </c>
      <c r="BA326" s="6">
        <v>36</v>
      </c>
      <c r="BB326" s="6">
        <v>37</v>
      </c>
      <c r="BC326" s="6">
        <v>38</v>
      </c>
      <c r="BD326" s="6">
        <v>39</v>
      </c>
      <c r="BE326" s="6">
        <v>40</v>
      </c>
      <c r="BF326" s="6">
        <v>41</v>
      </c>
      <c r="BG326" s="6">
        <v>42</v>
      </c>
      <c r="BH326" s="6">
        <v>43</v>
      </c>
      <c r="BI326" s="6">
        <v>44</v>
      </c>
      <c r="BJ326" s="6">
        <v>45</v>
      </c>
      <c r="BK326" s="6">
        <v>46</v>
      </c>
      <c r="BL326" s="6">
        <v>47</v>
      </c>
      <c r="BM326" s="6">
        <v>48</v>
      </c>
      <c r="BN326" s="6">
        <v>49</v>
      </c>
      <c r="BO326" s="6">
        <v>50</v>
      </c>
    </row>
    <row r="327" spans="18:70" x14ac:dyDescent="0.35">
      <c r="R327" s="6">
        <f t="shared" ref="R327:AW327" si="326">R325-R326</f>
        <v>-1</v>
      </c>
      <c r="S327" s="6">
        <f t="shared" si="326"/>
        <v>-2</v>
      </c>
      <c r="T327" s="6">
        <f t="shared" si="326"/>
        <v>-3</v>
      </c>
      <c r="U327" s="6">
        <f t="shared" si="326"/>
        <v>-4</v>
      </c>
      <c r="V327" s="6">
        <f t="shared" si="326"/>
        <v>-5</v>
      </c>
      <c r="W327" s="6">
        <f t="shared" si="326"/>
        <v>-6</v>
      </c>
      <c r="X327" s="6">
        <f t="shared" si="326"/>
        <v>-7</v>
      </c>
      <c r="Y327" s="6">
        <f t="shared" si="326"/>
        <v>-8</v>
      </c>
      <c r="Z327" s="6">
        <f t="shared" si="326"/>
        <v>-9</v>
      </c>
      <c r="AA327" s="6">
        <f t="shared" si="326"/>
        <v>-10</v>
      </c>
      <c r="AB327" s="6">
        <f t="shared" si="326"/>
        <v>-11</v>
      </c>
      <c r="AC327" s="6">
        <f t="shared" si="326"/>
        <v>-12</v>
      </c>
      <c r="AD327" s="6">
        <f t="shared" si="326"/>
        <v>-13</v>
      </c>
      <c r="AE327" s="6">
        <f t="shared" si="326"/>
        <v>-14</v>
      </c>
      <c r="AF327" s="6">
        <f t="shared" si="326"/>
        <v>-15</v>
      </c>
      <c r="AG327" s="6">
        <f t="shared" si="326"/>
        <v>-16</v>
      </c>
      <c r="AH327" s="6">
        <f t="shared" si="326"/>
        <v>-17</v>
      </c>
      <c r="AI327" s="6">
        <f t="shared" si="326"/>
        <v>-18</v>
      </c>
      <c r="AJ327" s="6">
        <f t="shared" si="326"/>
        <v>-19</v>
      </c>
      <c r="AK327" s="6">
        <f t="shared" si="326"/>
        <v>-20</v>
      </c>
      <c r="AL327" s="6">
        <f t="shared" si="326"/>
        <v>-21</v>
      </c>
      <c r="AM327" s="6">
        <f t="shared" si="326"/>
        <v>-22</v>
      </c>
      <c r="AN327" s="6">
        <f t="shared" si="326"/>
        <v>-23</v>
      </c>
      <c r="AO327" s="6">
        <f t="shared" si="326"/>
        <v>-24</v>
      </c>
      <c r="AP327" s="6">
        <f t="shared" si="326"/>
        <v>-25</v>
      </c>
      <c r="AQ327" s="6">
        <f t="shared" si="326"/>
        <v>-26</v>
      </c>
      <c r="AR327" s="6">
        <f t="shared" si="326"/>
        <v>-27</v>
      </c>
      <c r="AS327" s="6">
        <f t="shared" si="326"/>
        <v>-28</v>
      </c>
      <c r="AT327" s="6">
        <f t="shared" si="326"/>
        <v>-29</v>
      </c>
      <c r="AU327" s="6">
        <f t="shared" si="326"/>
        <v>-30</v>
      </c>
      <c r="AV327" s="6">
        <f t="shared" si="326"/>
        <v>-31</v>
      </c>
      <c r="AW327" s="6">
        <f t="shared" si="326"/>
        <v>-32</v>
      </c>
      <c r="AX327" s="6">
        <f t="shared" ref="AX327:BO327" si="327">AX325-AX326</f>
        <v>-33</v>
      </c>
      <c r="AY327" s="6">
        <f t="shared" si="327"/>
        <v>-34</v>
      </c>
      <c r="AZ327" s="6">
        <f t="shared" si="327"/>
        <v>-35</v>
      </c>
      <c r="BA327" s="6">
        <f t="shared" si="327"/>
        <v>-36</v>
      </c>
      <c r="BB327" s="6">
        <f t="shared" si="327"/>
        <v>-37</v>
      </c>
      <c r="BC327" s="6">
        <f t="shared" si="327"/>
        <v>-38</v>
      </c>
      <c r="BD327" s="6">
        <f t="shared" si="327"/>
        <v>-39</v>
      </c>
      <c r="BE327" s="6">
        <f t="shared" si="327"/>
        <v>-40</v>
      </c>
      <c r="BF327" s="6">
        <f t="shared" si="327"/>
        <v>-41</v>
      </c>
      <c r="BG327" s="6">
        <f t="shared" si="327"/>
        <v>-42</v>
      </c>
      <c r="BH327" s="6">
        <f t="shared" si="327"/>
        <v>-43</v>
      </c>
      <c r="BI327" s="6">
        <f t="shared" si="327"/>
        <v>-44</v>
      </c>
      <c r="BJ327" s="6">
        <f t="shared" si="327"/>
        <v>-45</v>
      </c>
      <c r="BK327" s="6">
        <f t="shared" si="327"/>
        <v>-46</v>
      </c>
      <c r="BL327" s="6">
        <f t="shared" si="327"/>
        <v>-47</v>
      </c>
      <c r="BM327" s="6">
        <f t="shared" si="327"/>
        <v>-48</v>
      </c>
      <c r="BN327" s="6">
        <f t="shared" si="327"/>
        <v>-49</v>
      </c>
      <c r="BO327" s="6">
        <f t="shared" si="327"/>
        <v>-50</v>
      </c>
      <c r="BQ327" s="6" t="s">
        <v>21</v>
      </c>
    </row>
    <row r="328" spans="18:70" x14ac:dyDescent="0.35">
      <c r="R328" s="6" t="str">
        <f>IF(R327&gt;=0,COUNT($R327)+BP324,"")</f>
        <v/>
      </c>
      <c r="S328" s="6" t="str">
        <f>IF(S327&gt;=0,COUNT($R327:S327)+$BP324,"")</f>
        <v/>
      </c>
      <c r="T328" s="6" t="str">
        <f>IF(T327&gt;=0,COUNT($R327:T327)+$BP324,"")</f>
        <v/>
      </c>
      <c r="U328" s="6" t="str">
        <f>IF(U327&gt;=0,COUNT($R327:U327)+$BP324,"")</f>
        <v/>
      </c>
      <c r="V328" s="6" t="str">
        <f>IF(V327&gt;=0,COUNT($R327:V327)+$BP324,"")</f>
        <v/>
      </c>
      <c r="W328" s="6" t="str">
        <f>IF(W327&gt;=0,COUNT($R327:W327)+$BP324,"")</f>
        <v/>
      </c>
      <c r="X328" s="6" t="str">
        <f>IF(X327&gt;=0,COUNT($R327:X327)+$BP324,"")</f>
        <v/>
      </c>
      <c r="Y328" s="6" t="str">
        <f>IF(Y327&gt;=0,COUNT($R327:Y327)+$BP324,"")</f>
        <v/>
      </c>
      <c r="Z328" s="6" t="str">
        <f>IF(Z327&gt;=0,COUNT($R327:Z327)+$BP324,"")</f>
        <v/>
      </c>
      <c r="AA328" s="6" t="str">
        <f>IF(AA327&gt;=0,COUNT($R327:AA327)+$BP324,"")</f>
        <v/>
      </c>
      <c r="AB328" s="6" t="str">
        <f>IF(AB327&gt;=0,COUNT($R327:AB327)+$BP324,"")</f>
        <v/>
      </c>
      <c r="AC328" s="6" t="str">
        <f>IF(AC327&gt;=0,COUNT($R327:AC327)+$BP324,"")</f>
        <v/>
      </c>
      <c r="AD328" s="6" t="str">
        <f>IF(AD327&gt;=0,COUNT($R327:AD327)+$BP324,"")</f>
        <v/>
      </c>
      <c r="AE328" s="6" t="str">
        <f>IF(AE327&gt;=0,COUNT($R327:AE327)+$BP324,"")</f>
        <v/>
      </c>
      <c r="AF328" s="6" t="str">
        <f>IF(AF327&gt;=0,COUNT($R327:AF327)+$BP324,"")</f>
        <v/>
      </c>
      <c r="AG328" s="6" t="str">
        <f>IF(AG327&gt;=0,COUNT($R327:AG327)+$BP324,"")</f>
        <v/>
      </c>
      <c r="AH328" s="6" t="str">
        <f>IF(AH327&gt;=0,COUNT($R327:AH327)+$BP324,"")</f>
        <v/>
      </c>
      <c r="AI328" s="6" t="str">
        <f>IF(AI327&gt;=0,COUNT($R327:AI327)+$BP324,"")</f>
        <v/>
      </c>
      <c r="AJ328" s="6" t="str">
        <f>IF(AJ327&gt;=0,COUNT($R327:AJ327)+$BP324,"")</f>
        <v/>
      </c>
      <c r="AK328" s="6" t="str">
        <f>IF(AK327&gt;=0,COUNT($R327:AK327)+$BP324,"")</f>
        <v/>
      </c>
      <c r="AL328" s="6" t="str">
        <f>IF(AL327&gt;=0,COUNT($R327:AL327)+$BP324,"")</f>
        <v/>
      </c>
      <c r="AM328" s="6" t="str">
        <f>IF(AM327&gt;=0,COUNT($R327:AM327)+$BP324,"")</f>
        <v/>
      </c>
      <c r="AN328" s="6" t="str">
        <f>IF(AN327&gt;=0,COUNT($R327:AN327)+$BP324,"")</f>
        <v/>
      </c>
      <c r="AO328" s="6" t="str">
        <f>IF(AO327&gt;=0,COUNT($R327:AO327)+$BP324,"")</f>
        <v/>
      </c>
      <c r="AP328" s="6" t="str">
        <f>IF(AP327&gt;=0,COUNT($R327:AP327)+$BP324,"")</f>
        <v/>
      </c>
      <c r="AQ328" s="6" t="str">
        <f>IF(AQ327&gt;=0,COUNT($R327:AQ327)+$BP324,"")</f>
        <v/>
      </c>
      <c r="AR328" s="6" t="str">
        <f>IF(AR327&gt;=0,COUNT($R327:AR327)+$BP324,"")</f>
        <v/>
      </c>
      <c r="AS328" s="6" t="str">
        <f>IF(AS327&gt;=0,COUNT($R327:AS327)+$BP324,"")</f>
        <v/>
      </c>
      <c r="AT328" s="6" t="str">
        <f>IF(AT327&gt;=0,COUNT($R327:AT327)+$BP324,"")</f>
        <v/>
      </c>
      <c r="AU328" s="6" t="str">
        <f>IF(AU327&gt;=0,COUNT($R327:AU327)+$BP324,"")</f>
        <v/>
      </c>
      <c r="AV328" s="6" t="str">
        <f>IF(AV327&gt;=0,COUNT($R327:AV327)+$BP324,"")</f>
        <v/>
      </c>
      <c r="AW328" s="6" t="str">
        <f>IF(AW327&gt;=0,COUNT($R327:AW327)+$BP324,"")</f>
        <v/>
      </c>
      <c r="AX328" s="6" t="str">
        <f>IF(AX327&gt;=0,COUNT($R327:AX327)+$BP324,"")</f>
        <v/>
      </c>
      <c r="AY328" s="6" t="str">
        <f>IF(AY327&gt;=0,COUNT($R327:AY327)+$BP324,"")</f>
        <v/>
      </c>
      <c r="AZ328" s="6" t="str">
        <f>IF(AZ327&gt;=0,COUNT($R327:AZ327)+$BP324,"")</f>
        <v/>
      </c>
      <c r="BA328" s="6" t="str">
        <f>IF(BA327&gt;=0,COUNT($R327:BA327)+$BP324,"")</f>
        <v/>
      </c>
      <c r="BB328" s="6" t="str">
        <f>IF(BB327&gt;=0,COUNT($R327:BB327)+$BP324,"")</f>
        <v/>
      </c>
      <c r="BC328" s="6" t="str">
        <f>IF(BC327&gt;=0,COUNT($R327:BC327)+$BP324,"")</f>
        <v/>
      </c>
      <c r="BD328" s="6" t="str">
        <f>IF(BD327&gt;=0,COUNT($R327:BD327)+$BP324,"")</f>
        <v/>
      </c>
      <c r="BE328" s="6" t="str">
        <f>IF(BE327&gt;=0,COUNT($R327:BE327)+$BP324,"")</f>
        <v/>
      </c>
      <c r="BF328" s="6" t="str">
        <f>IF(BF327&gt;=0,COUNT($R327:BF327)+$BP324,"")</f>
        <v/>
      </c>
      <c r="BG328" s="6" t="str">
        <f>IF(BG327&gt;=0,COUNT($R327:BG327)+$BP324,"")</f>
        <v/>
      </c>
      <c r="BH328" s="6" t="str">
        <f>IF(BH327&gt;=0,COUNT($R327:BH327)+$BP324,"")</f>
        <v/>
      </c>
      <c r="BI328" s="6" t="str">
        <f>IF(BI327&gt;=0,COUNT($R327:BI327)+$BP324,"")</f>
        <v/>
      </c>
      <c r="BJ328" s="6" t="str">
        <f>IF(BJ327&gt;=0,COUNT($R327:BJ327)+$BP324,"")</f>
        <v/>
      </c>
      <c r="BK328" s="6" t="str">
        <f>IF(BK327&gt;=0,COUNT($R327:BK327)+$BP324,"")</f>
        <v/>
      </c>
      <c r="BL328" s="6" t="str">
        <f>IF(BL327&gt;=0,COUNT($R327:BL327)+$BP324,"")</f>
        <v/>
      </c>
      <c r="BM328" s="6" t="str">
        <f>IF(BM327&gt;=0,COUNT($R327:BM327)+$BP324,"")</f>
        <v/>
      </c>
      <c r="BN328" s="6" t="str">
        <f>IF(BN327&gt;=0,COUNT($R327:BN327)+$BP324,"")</f>
        <v/>
      </c>
      <c r="BO328" s="6" t="str">
        <f>IF(BO327&gt;=0,COUNT($R327:BO327)+$BP324,"")</f>
        <v/>
      </c>
      <c r="BP328" s="6">
        <f>COUNT(R328:BO328)+BP324</f>
        <v>100</v>
      </c>
      <c r="BQ328" s="276" t="str">
        <f>R328&amp;BQ327&amp;S328&amp;BQ327&amp;T328&amp;BQ327&amp;U328&amp;BQ327&amp;V328&amp;BQ327&amp;W328&amp;BQ327&amp;X328&amp;BQ327&amp;Y328&amp;BQ327&amp;Z328&amp;BQ327&amp;AA328&amp;BQ327&amp;AB328&amp;BQ327&amp;AC328&amp;BQ327&amp;AD328&amp;BQ327&amp;AE328&amp;BQ327&amp;AF328&amp;BQ327&amp;AG328&amp;BQ327&amp;AH328&amp;BQ327&amp;AI328&amp;BQ327&amp;AJ328&amp;BQ327&amp;AK328&amp;BQ327&amp;AL328&amp;BQ327&amp;AM328&amp;BQ327&amp;AN328&amp;BQ327&amp;AO328&amp;BQ327&amp;AP328&amp;BQ327&amp;AQ328&amp;BQ327&amp;AR328&amp;BQ327&amp;AS328&amp;BQ327&amp;AT328&amp;BQ327&amp;AU328&amp;BQ327&amp;AV328&amp;BQ327&amp;AW328&amp;BQ327&amp;AX328&amp;BQ327&amp;AY328&amp;BQ327&amp;AZ328&amp;BQ327&amp;BA328&amp;BQ327&amp;BB328&amp;BQ327&amp;BC328&amp;BQ327&amp;BD328&amp;BQ327&amp;BE328&amp;BQ327&amp;BF328&amp;BQ327&amp;BG328&amp;BQ327&amp;BH328&amp;BQ327&amp;BI328&amp;BQ327&amp;BJ328&amp;BQ327&amp;BK328&amp;BQ327&amp;BL328&amp;BQ327&amp;BM328&amp;BQ327&amp;BN328&amp;BQ327&amp;BO328</f>
        <v xml:space="preserve">                                                                                                  </v>
      </c>
      <c r="BR328" s="275">
        <f>SUM(R25,R85,R145,R205,R225,R325)</f>
        <v>10</v>
      </c>
    </row>
    <row r="329" spans="18:70" x14ac:dyDescent="0.35">
      <c r="R329" s="275">
        <f>IF('Print-TOS'!AU16="W",'Encode Data'!I49,'Encode Data'!J34)</f>
        <v>0</v>
      </c>
      <c r="S329" s="6">
        <f t="shared" ref="S329:AX329" si="328">R329</f>
        <v>0</v>
      </c>
      <c r="T329" s="6">
        <f t="shared" si="328"/>
        <v>0</v>
      </c>
      <c r="U329" s="6">
        <f t="shared" si="328"/>
        <v>0</v>
      </c>
      <c r="V329" s="6">
        <f t="shared" si="328"/>
        <v>0</v>
      </c>
      <c r="W329" s="6">
        <f t="shared" si="328"/>
        <v>0</v>
      </c>
      <c r="X329" s="6">
        <f t="shared" si="328"/>
        <v>0</v>
      </c>
      <c r="Y329" s="6">
        <f t="shared" si="328"/>
        <v>0</v>
      </c>
      <c r="Z329" s="6">
        <f t="shared" si="328"/>
        <v>0</v>
      </c>
      <c r="AA329" s="6">
        <f t="shared" si="328"/>
        <v>0</v>
      </c>
      <c r="AB329" s="6">
        <f t="shared" si="328"/>
        <v>0</v>
      </c>
      <c r="AC329" s="6">
        <f t="shared" si="328"/>
        <v>0</v>
      </c>
      <c r="AD329" s="6">
        <f t="shared" si="328"/>
        <v>0</v>
      </c>
      <c r="AE329" s="6">
        <f t="shared" si="328"/>
        <v>0</v>
      </c>
      <c r="AF329" s="6">
        <f t="shared" si="328"/>
        <v>0</v>
      </c>
      <c r="AG329" s="6">
        <f t="shared" si="328"/>
        <v>0</v>
      </c>
      <c r="AH329" s="6">
        <f t="shared" si="328"/>
        <v>0</v>
      </c>
      <c r="AI329" s="6">
        <f t="shared" si="328"/>
        <v>0</v>
      </c>
      <c r="AJ329" s="6">
        <f t="shared" si="328"/>
        <v>0</v>
      </c>
      <c r="AK329" s="6">
        <f t="shared" si="328"/>
        <v>0</v>
      </c>
      <c r="AL329" s="6">
        <f t="shared" si="328"/>
        <v>0</v>
      </c>
      <c r="AM329" s="6">
        <f t="shared" si="328"/>
        <v>0</v>
      </c>
      <c r="AN329" s="6">
        <f t="shared" si="328"/>
        <v>0</v>
      </c>
      <c r="AO329" s="6">
        <f t="shared" si="328"/>
        <v>0</v>
      </c>
      <c r="AP329" s="6">
        <f t="shared" si="328"/>
        <v>0</v>
      </c>
      <c r="AQ329" s="6">
        <f t="shared" si="328"/>
        <v>0</v>
      </c>
      <c r="AR329" s="6">
        <f t="shared" si="328"/>
        <v>0</v>
      </c>
      <c r="AS329" s="6">
        <f t="shared" si="328"/>
        <v>0</v>
      </c>
      <c r="AT329" s="6">
        <f t="shared" si="328"/>
        <v>0</v>
      </c>
      <c r="AU329" s="6">
        <f t="shared" si="328"/>
        <v>0</v>
      </c>
      <c r="AV329" s="6">
        <f t="shared" si="328"/>
        <v>0</v>
      </c>
      <c r="AW329" s="6">
        <f t="shared" si="328"/>
        <v>0</v>
      </c>
      <c r="AX329" s="6">
        <f t="shared" si="328"/>
        <v>0</v>
      </c>
      <c r="AY329" s="6">
        <f t="shared" ref="AY329:BO329" si="329">AX329</f>
        <v>0</v>
      </c>
      <c r="AZ329" s="6">
        <f t="shared" si="329"/>
        <v>0</v>
      </c>
      <c r="BA329" s="6">
        <f t="shared" si="329"/>
        <v>0</v>
      </c>
      <c r="BB329" s="6">
        <f t="shared" si="329"/>
        <v>0</v>
      </c>
      <c r="BC329" s="6">
        <f t="shared" si="329"/>
        <v>0</v>
      </c>
      <c r="BD329" s="6">
        <f t="shared" si="329"/>
        <v>0</v>
      </c>
      <c r="BE329" s="6">
        <f t="shared" si="329"/>
        <v>0</v>
      </c>
      <c r="BF329" s="6">
        <f t="shared" si="329"/>
        <v>0</v>
      </c>
      <c r="BG329" s="6">
        <f t="shared" si="329"/>
        <v>0</v>
      </c>
      <c r="BH329" s="6">
        <f t="shared" si="329"/>
        <v>0</v>
      </c>
      <c r="BI329" s="6">
        <f t="shared" si="329"/>
        <v>0</v>
      </c>
      <c r="BJ329" s="6">
        <f t="shared" si="329"/>
        <v>0</v>
      </c>
      <c r="BK329" s="6">
        <f t="shared" si="329"/>
        <v>0</v>
      </c>
      <c r="BL329" s="6">
        <f t="shared" si="329"/>
        <v>0</v>
      </c>
      <c r="BM329" s="6">
        <f t="shared" si="329"/>
        <v>0</v>
      </c>
      <c r="BN329" s="6">
        <f t="shared" si="329"/>
        <v>0</v>
      </c>
      <c r="BO329" s="6">
        <f t="shared" si="329"/>
        <v>0</v>
      </c>
    </row>
    <row r="330" spans="18:70" x14ac:dyDescent="0.35">
      <c r="R330" s="6">
        <v>1</v>
      </c>
      <c r="S330" s="6">
        <v>2</v>
      </c>
      <c r="T330" s="6">
        <v>3</v>
      </c>
      <c r="U330" s="6">
        <v>4</v>
      </c>
      <c r="V330" s="6">
        <v>5</v>
      </c>
      <c r="W330" s="6">
        <v>6</v>
      </c>
      <c r="X330" s="6">
        <v>7</v>
      </c>
      <c r="Y330" s="6">
        <v>8</v>
      </c>
      <c r="Z330" s="6">
        <v>9</v>
      </c>
      <c r="AA330" s="6">
        <v>10</v>
      </c>
      <c r="AB330" s="6">
        <v>11</v>
      </c>
      <c r="AC330" s="6">
        <v>12</v>
      </c>
      <c r="AD330" s="6">
        <v>13</v>
      </c>
      <c r="AE330" s="6">
        <v>14</v>
      </c>
      <c r="AF330" s="6">
        <v>15</v>
      </c>
      <c r="AG330" s="6">
        <v>16</v>
      </c>
      <c r="AH330" s="6">
        <v>17</v>
      </c>
      <c r="AI330" s="6">
        <v>18</v>
      </c>
      <c r="AJ330" s="6">
        <v>19</v>
      </c>
      <c r="AK330" s="6">
        <v>20</v>
      </c>
      <c r="AL330" s="6">
        <v>21</v>
      </c>
      <c r="AM330" s="6">
        <v>22</v>
      </c>
      <c r="AN330" s="6">
        <v>23</v>
      </c>
      <c r="AO330" s="6">
        <v>24</v>
      </c>
      <c r="AP330" s="6">
        <v>25</v>
      </c>
      <c r="AQ330" s="6">
        <v>26</v>
      </c>
      <c r="AR330" s="6">
        <v>27</v>
      </c>
      <c r="AS330" s="6">
        <v>28</v>
      </c>
      <c r="AT330" s="6">
        <v>29</v>
      </c>
      <c r="AU330" s="6">
        <v>30</v>
      </c>
      <c r="AV330" s="6">
        <v>31</v>
      </c>
      <c r="AW330" s="6">
        <v>32</v>
      </c>
      <c r="AX330" s="6">
        <v>33</v>
      </c>
      <c r="AY330" s="6">
        <v>34</v>
      </c>
      <c r="AZ330" s="6">
        <v>35</v>
      </c>
      <c r="BA330" s="6">
        <v>36</v>
      </c>
      <c r="BB330" s="6">
        <v>37</v>
      </c>
      <c r="BC330" s="6">
        <v>38</v>
      </c>
      <c r="BD330" s="6">
        <v>39</v>
      </c>
      <c r="BE330" s="6">
        <v>40</v>
      </c>
      <c r="BF330" s="6">
        <v>41</v>
      </c>
      <c r="BG330" s="6">
        <v>42</v>
      </c>
      <c r="BH330" s="6">
        <v>43</v>
      </c>
      <c r="BI330" s="6">
        <v>44</v>
      </c>
      <c r="BJ330" s="6">
        <v>45</v>
      </c>
      <c r="BK330" s="6">
        <v>46</v>
      </c>
      <c r="BL330" s="6">
        <v>47</v>
      </c>
      <c r="BM330" s="6">
        <v>48</v>
      </c>
      <c r="BN330" s="6">
        <v>49</v>
      </c>
      <c r="BO330" s="6">
        <v>50</v>
      </c>
    </row>
    <row r="331" spans="18:70" x14ac:dyDescent="0.35">
      <c r="R331" s="6">
        <f t="shared" ref="R331:AW331" si="330">R329-R330</f>
        <v>-1</v>
      </c>
      <c r="S331" s="6">
        <f t="shared" si="330"/>
        <v>-2</v>
      </c>
      <c r="T331" s="6">
        <f t="shared" si="330"/>
        <v>-3</v>
      </c>
      <c r="U331" s="6">
        <f t="shared" si="330"/>
        <v>-4</v>
      </c>
      <c r="V331" s="6">
        <f t="shared" si="330"/>
        <v>-5</v>
      </c>
      <c r="W331" s="6">
        <f t="shared" si="330"/>
        <v>-6</v>
      </c>
      <c r="X331" s="6">
        <f t="shared" si="330"/>
        <v>-7</v>
      </c>
      <c r="Y331" s="6">
        <f t="shared" si="330"/>
        <v>-8</v>
      </c>
      <c r="Z331" s="6">
        <f t="shared" si="330"/>
        <v>-9</v>
      </c>
      <c r="AA331" s="6">
        <f t="shared" si="330"/>
        <v>-10</v>
      </c>
      <c r="AB331" s="6">
        <f t="shared" si="330"/>
        <v>-11</v>
      </c>
      <c r="AC331" s="6">
        <f t="shared" si="330"/>
        <v>-12</v>
      </c>
      <c r="AD331" s="6">
        <f t="shared" si="330"/>
        <v>-13</v>
      </c>
      <c r="AE331" s="6">
        <f t="shared" si="330"/>
        <v>-14</v>
      </c>
      <c r="AF331" s="6">
        <f t="shared" si="330"/>
        <v>-15</v>
      </c>
      <c r="AG331" s="6">
        <f t="shared" si="330"/>
        <v>-16</v>
      </c>
      <c r="AH331" s="6">
        <f t="shared" si="330"/>
        <v>-17</v>
      </c>
      <c r="AI331" s="6">
        <f t="shared" si="330"/>
        <v>-18</v>
      </c>
      <c r="AJ331" s="6">
        <f t="shared" si="330"/>
        <v>-19</v>
      </c>
      <c r="AK331" s="6">
        <f t="shared" si="330"/>
        <v>-20</v>
      </c>
      <c r="AL331" s="6">
        <f t="shared" si="330"/>
        <v>-21</v>
      </c>
      <c r="AM331" s="6">
        <f t="shared" si="330"/>
        <v>-22</v>
      </c>
      <c r="AN331" s="6">
        <f t="shared" si="330"/>
        <v>-23</v>
      </c>
      <c r="AO331" s="6">
        <f t="shared" si="330"/>
        <v>-24</v>
      </c>
      <c r="AP331" s="6">
        <f t="shared" si="330"/>
        <v>-25</v>
      </c>
      <c r="AQ331" s="6">
        <f t="shared" si="330"/>
        <v>-26</v>
      </c>
      <c r="AR331" s="6">
        <f t="shared" si="330"/>
        <v>-27</v>
      </c>
      <c r="AS331" s="6">
        <f t="shared" si="330"/>
        <v>-28</v>
      </c>
      <c r="AT331" s="6">
        <f t="shared" si="330"/>
        <v>-29</v>
      </c>
      <c r="AU331" s="6">
        <f t="shared" si="330"/>
        <v>-30</v>
      </c>
      <c r="AV331" s="6">
        <f t="shared" si="330"/>
        <v>-31</v>
      </c>
      <c r="AW331" s="6">
        <f t="shared" si="330"/>
        <v>-32</v>
      </c>
      <c r="AX331" s="6">
        <f t="shared" ref="AX331:BO331" si="331">AX329-AX330</f>
        <v>-33</v>
      </c>
      <c r="AY331" s="6">
        <f t="shared" si="331"/>
        <v>-34</v>
      </c>
      <c r="AZ331" s="6">
        <f t="shared" si="331"/>
        <v>-35</v>
      </c>
      <c r="BA331" s="6">
        <f t="shared" si="331"/>
        <v>-36</v>
      </c>
      <c r="BB331" s="6">
        <f t="shared" si="331"/>
        <v>-37</v>
      </c>
      <c r="BC331" s="6">
        <f t="shared" si="331"/>
        <v>-38</v>
      </c>
      <c r="BD331" s="6">
        <f t="shared" si="331"/>
        <v>-39</v>
      </c>
      <c r="BE331" s="6">
        <f t="shared" si="331"/>
        <v>-40</v>
      </c>
      <c r="BF331" s="6">
        <f t="shared" si="331"/>
        <v>-41</v>
      </c>
      <c r="BG331" s="6">
        <f t="shared" si="331"/>
        <v>-42</v>
      </c>
      <c r="BH331" s="6">
        <f t="shared" si="331"/>
        <v>-43</v>
      </c>
      <c r="BI331" s="6">
        <f t="shared" si="331"/>
        <v>-44</v>
      </c>
      <c r="BJ331" s="6">
        <f t="shared" si="331"/>
        <v>-45</v>
      </c>
      <c r="BK331" s="6">
        <f t="shared" si="331"/>
        <v>-46</v>
      </c>
      <c r="BL331" s="6">
        <f t="shared" si="331"/>
        <v>-47</v>
      </c>
      <c r="BM331" s="6">
        <f t="shared" si="331"/>
        <v>-48</v>
      </c>
      <c r="BN331" s="6">
        <f t="shared" si="331"/>
        <v>-49</v>
      </c>
      <c r="BO331" s="6">
        <f t="shared" si="331"/>
        <v>-50</v>
      </c>
      <c r="BQ331" s="6" t="s">
        <v>21</v>
      </c>
    </row>
    <row r="332" spans="18:70" x14ac:dyDescent="0.35">
      <c r="R332" s="6" t="str">
        <f>IF(R331&gt;=0,COUNT($R331)+BP328,"")</f>
        <v/>
      </c>
      <c r="S332" s="6" t="str">
        <f>IF(S331&gt;=0,COUNT($R331:S331)+$BP328,"")</f>
        <v/>
      </c>
      <c r="T332" s="6" t="str">
        <f>IF(T331&gt;=0,COUNT($R331:T331)+$BP328,"")</f>
        <v/>
      </c>
      <c r="U332" s="6" t="str">
        <f>IF(U331&gt;=0,COUNT($R331:U331)+$BP328,"")</f>
        <v/>
      </c>
      <c r="V332" s="6" t="str">
        <f>IF(V331&gt;=0,COUNT($R331:V331)+$BP328,"")</f>
        <v/>
      </c>
      <c r="W332" s="6" t="str">
        <f>IF(W331&gt;=0,COUNT($R331:W331)+$BP328,"")</f>
        <v/>
      </c>
      <c r="X332" s="6" t="str">
        <f>IF(X331&gt;=0,COUNT($R331:X331)+$BP328,"")</f>
        <v/>
      </c>
      <c r="Y332" s="6" t="str">
        <f>IF(Y331&gt;=0,COUNT($R331:Y331)+$BP328,"")</f>
        <v/>
      </c>
      <c r="Z332" s="6" t="str">
        <f>IF(Z331&gt;=0,COUNT($R331:Z331)+$BP328,"")</f>
        <v/>
      </c>
      <c r="AA332" s="6" t="str">
        <f>IF(AA331&gt;=0,COUNT($R331:AA331)+$BP328,"")</f>
        <v/>
      </c>
      <c r="AB332" s="6" t="str">
        <f>IF(AB331&gt;=0,COUNT($R331:AB331)+$BP328,"")</f>
        <v/>
      </c>
      <c r="AC332" s="6" t="str">
        <f>IF(AC331&gt;=0,COUNT($R331:AC331)+$BP328,"")</f>
        <v/>
      </c>
      <c r="AD332" s="6" t="str">
        <f>IF(AD331&gt;=0,COUNT($R331:AD331)+$BP328,"")</f>
        <v/>
      </c>
      <c r="AE332" s="6" t="str">
        <f>IF(AE331&gt;=0,COUNT($R331:AE331)+$BP328,"")</f>
        <v/>
      </c>
      <c r="AF332" s="6" t="str">
        <f>IF(AF331&gt;=0,COUNT($R331:AF331)+$BP328,"")</f>
        <v/>
      </c>
      <c r="AG332" s="6" t="str">
        <f>IF(AG331&gt;=0,COUNT($R331:AG331)+$BP328,"")</f>
        <v/>
      </c>
      <c r="AH332" s="6" t="str">
        <f>IF(AH331&gt;=0,COUNT($R331:AH331)+$BP328,"")</f>
        <v/>
      </c>
      <c r="AI332" s="6" t="str">
        <f>IF(AI331&gt;=0,COUNT($R331:AI331)+$BP328,"")</f>
        <v/>
      </c>
      <c r="AJ332" s="6" t="str">
        <f>IF(AJ331&gt;=0,COUNT($R331:AJ331)+$BP328,"")</f>
        <v/>
      </c>
      <c r="AK332" s="6" t="str">
        <f>IF(AK331&gt;=0,COUNT($R331:AK331)+$BP328,"")</f>
        <v/>
      </c>
      <c r="AL332" s="6" t="str">
        <f>IF(AL331&gt;=0,COUNT($R331:AL331)+$BP328,"")</f>
        <v/>
      </c>
      <c r="AM332" s="6" t="str">
        <f>IF(AM331&gt;=0,COUNT($R331:AM331)+$BP328,"")</f>
        <v/>
      </c>
      <c r="AN332" s="6" t="str">
        <f>IF(AN331&gt;=0,COUNT($R331:AN331)+$BP328,"")</f>
        <v/>
      </c>
      <c r="AO332" s="6" t="str">
        <f>IF(AO331&gt;=0,COUNT($R331:AO331)+$BP328,"")</f>
        <v/>
      </c>
      <c r="AP332" s="6" t="str">
        <f>IF(AP331&gt;=0,COUNT($R331:AP331)+$BP328,"")</f>
        <v/>
      </c>
      <c r="AQ332" s="6" t="str">
        <f>IF(AQ331&gt;=0,COUNT($R331:AQ331)+$BP328,"")</f>
        <v/>
      </c>
      <c r="AR332" s="6" t="str">
        <f>IF(AR331&gt;=0,COUNT($R331:AR331)+$BP328,"")</f>
        <v/>
      </c>
      <c r="AS332" s="6" t="str">
        <f>IF(AS331&gt;=0,COUNT($R331:AS331)+$BP328,"")</f>
        <v/>
      </c>
      <c r="AT332" s="6" t="str">
        <f>IF(AT331&gt;=0,COUNT($R331:AT331)+$BP328,"")</f>
        <v/>
      </c>
      <c r="AU332" s="6" t="str">
        <f>IF(AU331&gt;=0,COUNT($R331:AU331)+$BP328,"")</f>
        <v/>
      </c>
      <c r="AV332" s="6" t="str">
        <f>IF(AV331&gt;=0,COUNT($R331:AV331)+$BP328,"")</f>
        <v/>
      </c>
      <c r="AW332" s="6" t="str">
        <f>IF(AW331&gt;=0,COUNT($R331:AW331)+$BP328,"")</f>
        <v/>
      </c>
      <c r="AX332" s="6" t="str">
        <f>IF(AX331&gt;=0,COUNT($R331:AX331)+$BP328,"")</f>
        <v/>
      </c>
      <c r="AY332" s="6" t="str">
        <f>IF(AY331&gt;=0,COUNT($R331:AY331)+$BP328,"")</f>
        <v/>
      </c>
      <c r="AZ332" s="6" t="str">
        <f>IF(AZ331&gt;=0,COUNT($R331:AZ331)+$BP328,"")</f>
        <v/>
      </c>
      <c r="BA332" s="6" t="str">
        <f>IF(BA331&gt;=0,COUNT($R331:BA331)+$BP328,"")</f>
        <v/>
      </c>
      <c r="BB332" s="6" t="str">
        <f>IF(BB331&gt;=0,COUNT($R331:BB331)+$BP328,"")</f>
        <v/>
      </c>
      <c r="BC332" s="6" t="str">
        <f>IF(BC331&gt;=0,COUNT($R331:BC331)+$BP328,"")</f>
        <v/>
      </c>
      <c r="BD332" s="6" t="str">
        <f>IF(BD331&gt;=0,COUNT($R331:BD331)+$BP328,"")</f>
        <v/>
      </c>
      <c r="BE332" s="6" t="str">
        <f>IF(BE331&gt;=0,COUNT($R331:BE331)+$BP328,"")</f>
        <v/>
      </c>
      <c r="BF332" s="6" t="str">
        <f>IF(BF331&gt;=0,COUNT($R331:BF331)+$BP328,"")</f>
        <v/>
      </c>
      <c r="BG332" s="6" t="str">
        <f>IF(BG331&gt;=0,COUNT($R331:BG331)+$BP328,"")</f>
        <v/>
      </c>
      <c r="BH332" s="6" t="str">
        <f>IF(BH331&gt;=0,COUNT($R331:BH331)+$BP328,"")</f>
        <v/>
      </c>
      <c r="BI332" s="6" t="str">
        <f>IF(BI331&gt;=0,COUNT($R331:BI331)+$BP328,"")</f>
        <v/>
      </c>
      <c r="BJ332" s="6" t="str">
        <f>IF(BJ331&gt;=0,COUNT($R331:BJ331)+$BP328,"")</f>
        <v/>
      </c>
      <c r="BK332" s="6" t="str">
        <f>IF(BK331&gt;=0,COUNT($R331:BK331)+$BP328,"")</f>
        <v/>
      </c>
      <c r="BL332" s="6" t="str">
        <f>IF(BL331&gt;=0,COUNT($R331:BL331)+$BP328,"")</f>
        <v/>
      </c>
      <c r="BM332" s="6" t="str">
        <f>IF(BM331&gt;=0,COUNT($R331:BM331)+$BP328,"")</f>
        <v/>
      </c>
      <c r="BN332" s="6" t="str">
        <f>IF(BN331&gt;=0,COUNT($R331:BN331)+$BP328,"")</f>
        <v/>
      </c>
      <c r="BO332" s="6" t="str">
        <f>IF(BO331&gt;=0,COUNT($R331:BO331)+$BP328,"")</f>
        <v/>
      </c>
      <c r="BP332" s="6">
        <f>COUNT(R332:BO332)+BP328</f>
        <v>100</v>
      </c>
      <c r="BQ332" s="276" t="str">
        <f>R332&amp;BQ331&amp;S332&amp;BQ331&amp;T332&amp;BQ331&amp;U332&amp;BQ331&amp;V332&amp;BQ331&amp;W332&amp;BQ331&amp;X332&amp;BQ331&amp;Y332&amp;BQ331&amp;Z332&amp;BQ331&amp;AA332&amp;BQ331&amp;AB332&amp;BQ331&amp;AC332&amp;BQ331&amp;AD332&amp;BQ331&amp;AE332&amp;BQ331&amp;AF332&amp;BQ331&amp;AG332&amp;BQ331&amp;AH332&amp;BQ331&amp;AI332&amp;BQ331&amp;AJ332&amp;BQ331&amp;AK332&amp;BQ331&amp;AL332&amp;BQ331&amp;AM332&amp;BQ331&amp;AN332&amp;BQ331&amp;AO332&amp;BQ331&amp;AP332&amp;BQ331&amp;AQ332&amp;BQ331&amp;AR332&amp;BQ331&amp;AS332&amp;BQ331&amp;AT332&amp;BQ331&amp;AU332&amp;BQ331&amp;AV332&amp;BQ331&amp;AW332&amp;BQ331&amp;AX332&amp;BQ331&amp;AY332&amp;BQ331&amp;AZ332&amp;BQ331&amp;BA332&amp;BQ331&amp;BB332&amp;BQ331&amp;BC332&amp;BQ331&amp;BD332&amp;BQ331&amp;BE332&amp;BQ331&amp;BF332&amp;BQ331&amp;BG332&amp;BQ331&amp;BH332&amp;BQ331&amp;BI332&amp;BQ331&amp;BJ332&amp;BQ331&amp;BK332&amp;BQ331&amp;BL332&amp;BQ331&amp;BM332&amp;BQ331&amp;BN332&amp;BQ331&amp;BO332</f>
        <v xml:space="preserve">                                                                                                  </v>
      </c>
      <c r="BR332" s="275">
        <f>SUM(R29,R89,R149,R209,R269,R329)</f>
        <v>7</v>
      </c>
    </row>
    <row r="333" spans="18:70" x14ac:dyDescent="0.35">
      <c r="R333" s="275">
        <f>IF('Print-TOS'!AU16="W",'Encode Data'!J49,'Encode Data'!J37)</f>
        <v>0</v>
      </c>
      <c r="S333" s="6">
        <f t="shared" ref="S333:AX333" si="332">R333</f>
        <v>0</v>
      </c>
      <c r="T333" s="6">
        <f t="shared" si="332"/>
        <v>0</v>
      </c>
      <c r="U333" s="6">
        <f t="shared" si="332"/>
        <v>0</v>
      </c>
      <c r="V333" s="6">
        <f t="shared" si="332"/>
        <v>0</v>
      </c>
      <c r="W333" s="6">
        <f t="shared" si="332"/>
        <v>0</v>
      </c>
      <c r="X333" s="6">
        <f t="shared" si="332"/>
        <v>0</v>
      </c>
      <c r="Y333" s="6">
        <f t="shared" si="332"/>
        <v>0</v>
      </c>
      <c r="Z333" s="6">
        <f t="shared" si="332"/>
        <v>0</v>
      </c>
      <c r="AA333" s="6">
        <f t="shared" si="332"/>
        <v>0</v>
      </c>
      <c r="AB333" s="6">
        <f t="shared" si="332"/>
        <v>0</v>
      </c>
      <c r="AC333" s="6">
        <f t="shared" si="332"/>
        <v>0</v>
      </c>
      <c r="AD333" s="6">
        <f t="shared" si="332"/>
        <v>0</v>
      </c>
      <c r="AE333" s="6">
        <f t="shared" si="332"/>
        <v>0</v>
      </c>
      <c r="AF333" s="6">
        <f t="shared" si="332"/>
        <v>0</v>
      </c>
      <c r="AG333" s="6">
        <f t="shared" si="332"/>
        <v>0</v>
      </c>
      <c r="AH333" s="6">
        <f t="shared" si="332"/>
        <v>0</v>
      </c>
      <c r="AI333" s="6">
        <f t="shared" si="332"/>
        <v>0</v>
      </c>
      <c r="AJ333" s="6">
        <f t="shared" si="332"/>
        <v>0</v>
      </c>
      <c r="AK333" s="6">
        <f t="shared" si="332"/>
        <v>0</v>
      </c>
      <c r="AL333" s="6">
        <f t="shared" si="332"/>
        <v>0</v>
      </c>
      <c r="AM333" s="6">
        <f t="shared" si="332"/>
        <v>0</v>
      </c>
      <c r="AN333" s="6">
        <f t="shared" si="332"/>
        <v>0</v>
      </c>
      <c r="AO333" s="6">
        <f t="shared" si="332"/>
        <v>0</v>
      </c>
      <c r="AP333" s="6">
        <f t="shared" si="332"/>
        <v>0</v>
      </c>
      <c r="AQ333" s="6">
        <f t="shared" si="332"/>
        <v>0</v>
      </c>
      <c r="AR333" s="6">
        <f t="shared" si="332"/>
        <v>0</v>
      </c>
      <c r="AS333" s="6">
        <f t="shared" si="332"/>
        <v>0</v>
      </c>
      <c r="AT333" s="6">
        <f t="shared" si="332"/>
        <v>0</v>
      </c>
      <c r="AU333" s="6">
        <f t="shared" si="332"/>
        <v>0</v>
      </c>
      <c r="AV333" s="6">
        <f t="shared" si="332"/>
        <v>0</v>
      </c>
      <c r="AW333" s="6">
        <f t="shared" si="332"/>
        <v>0</v>
      </c>
      <c r="AX333" s="6">
        <f t="shared" si="332"/>
        <v>0</v>
      </c>
      <c r="AY333" s="6">
        <f t="shared" ref="AY333:BO333" si="333">AX333</f>
        <v>0</v>
      </c>
      <c r="AZ333" s="6">
        <f t="shared" si="333"/>
        <v>0</v>
      </c>
      <c r="BA333" s="6">
        <f t="shared" si="333"/>
        <v>0</v>
      </c>
      <c r="BB333" s="6">
        <f t="shared" si="333"/>
        <v>0</v>
      </c>
      <c r="BC333" s="6">
        <f t="shared" si="333"/>
        <v>0</v>
      </c>
      <c r="BD333" s="6">
        <f t="shared" si="333"/>
        <v>0</v>
      </c>
      <c r="BE333" s="6">
        <f t="shared" si="333"/>
        <v>0</v>
      </c>
      <c r="BF333" s="6">
        <f t="shared" si="333"/>
        <v>0</v>
      </c>
      <c r="BG333" s="6">
        <f t="shared" si="333"/>
        <v>0</v>
      </c>
      <c r="BH333" s="6">
        <f t="shared" si="333"/>
        <v>0</v>
      </c>
      <c r="BI333" s="6">
        <f t="shared" si="333"/>
        <v>0</v>
      </c>
      <c r="BJ333" s="6">
        <f t="shared" si="333"/>
        <v>0</v>
      </c>
      <c r="BK333" s="6">
        <f t="shared" si="333"/>
        <v>0</v>
      </c>
      <c r="BL333" s="6">
        <f t="shared" si="333"/>
        <v>0</v>
      </c>
      <c r="BM333" s="6">
        <f t="shared" si="333"/>
        <v>0</v>
      </c>
      <c r="BN333" s="6">
        <f t="shared" si="333"/>
        <v>0</v>
      </c>
      <c r="BO333" s="6">
        <f t="shared" si="333"/>
        <v>0</v>
      </c>
    </row>
    <row r="334" spans="18:70" x14ac:dyDescent="0.35">
      <c r="R334" s="6">
        <v>1</v>
      </c>
      <c r="S334" s="6">
        <v>2</v>
      </c>
      <c r="T334" s="6">
        <v>3</v>
      </c>
      <c r="U334" s="6">
        <v>4</v>
      </c>
      <c r="V334" s="6">
        <v>5</v>
      </c>
      <c r="W334" s="6">
        <v>6</v>
      </c>
      <c r="X334" s="6">
        <v>7</v>
      </c>
      <c r="Y334" s="6">
        <v>8</v>
      </c>
      <c r="Z334" s="6">
        <v>9</v>
      </c>
      <c r="AA334" s="6">
        <v>10</v>
      </c>
      <c r="AB334" s="6">
        <v>11</v>
      </c>
      <c r="AC334" s="6">
        <v>12</v>
      </c>
      <c r="AD334" s="6">
        <v>13</v>
      </c>
      <c r="AE334" s="6">
        <v>14</v>
      </c>
      <c r="AF334" s="6">
        <v>15</v>
      </c>
      <c r="AG334" s="6">
        <v>16</v>
      </c>
      <c r="AH334" s="6">
        <v>17</v>
      </c>
      <c r="AI334" s="6">
        <v>18</v>
      </c>
      <c r="AJ334" s="6">
        <v>19</v>
      </c>
      <c r="AK334" s="6">
        <v>20</v>
      </c>
      <c r="AL334" s="6">
        <v>21</v>
      </c>
      <c r="AM334" s="6">
        <v>22</v>
      </c>
      <c r="AN334" s="6">
        <v>23</v>
      </c>
      <c r="AO334" s="6">
        <v>24</v>
      </c>
      <c r="AP334" s="6">
        <v>25</v>
      </c>
      <c r="AQ334" s="6">
        <v>26</v>
      </c>
      <c r="AR334" s="6">
        <v>27</v>
      </c>
      <c r="AS334" s="6">
        <v>28</v>
      </c>
      <c r="AT334" s="6">
        <v>29</v>
      </c>
      <c r="AU334" s="6">
        <v>30</v>
      </c>
      <c r="AV334" s="6">
        <v>31</v>
      </c>
      <c r="AW334" s="6">
        <v>32</v>
      </c>
      <c r="AX334" s="6">
        <v>33</v>
      </c>
      <c r="AY334" s="6">
        <v>34</v>
      </c>
      <c r="AZ334" s="6">
        <v>35</v>
      </c>
      <c r="BA334" s="6">
        <v>36</v>
      </c>
      <c r="BB334" s="6">
        <v>37</v>
      </c>
      <c r="BC334" s="6">
        <v>38</v>
      </c>
      <c r="BD334" s="6">
        <v>39</v>
      </c>
      <c r="BE334" s="6">
        <v>40</v>
      </c>
      <c r="BF334" s="6">
        <v>41</v>
      </c>
      <c r="BG334" s="6">
        <v>42</v>
      </c>
      <c r="BH334" s="6">
        <v>43</v>
      </c>
      <c r="BI334" s="6">
        <v>44</v>
      </c>
      <c r="BJ334" s="6">
        <v>45</v>
      </c>
      <c r="BK334" s="6">
        <v>46</v>
      </c>
      <c r="BL334" s="6">
        <v>47</v>
      </c>
      <c r="BM334" s="6">
        <v>48</v>
      </c>
      <c r="BN334" s="6">
        <v>49</v>
      </c>
      <c r="BO334" s="6">
        <v>50</v>
      </c>
    </row>
    <row r="335" spans="18:70" x14ac:dyDescent="0.35">
      <c r="R335" s="6">
        <f t="shared" ref="R335:AW335" si="334">R333-R334</f>
        <v>-1</v>
      </c>
      <c r="S335" s="6">
        <f t="shared" si="334"/>
        <v>-2</v>
      </c>
      <c r="T335" s="6">
        <f t="shared" si="334"/>
        <v>-3</v>
      </c>
      <c r="U335" s="6">
        <f t="shared" si="334"/>
        <v>-4</v>
      </c>
      <c r="V335" s="6">
        <f t="shared" si="334"/>
        <v>-5</v>
      </c>
      <c r="W335" s="6">
        <f t="shared" si="334"/>
        <v>-6</v>
      </c>
      <c r="X335" s="6">
        <f t="shared" si="334"/>
        <v>-7</v>
      </c>
      <c r="Y335" s="6">
        <f t="shared" si="334"/>
        <v>-8</v>
      </c>
      <c r="Z335" s="6">
        <f t="shared" si="334"/>
        <v>-9</v>
      </c>
      <c r="AA335" s="6">
        <f t="shared" si="334"/>
        <v>-10</v>
      </c>
      <c r="AB335" s="6">
        <f t="shared" si="334"/>
        <v>-11</v>
      </c>
      <c r="AC335" s="6">
        <f t="shared" si="334"/>
        <v>-12</v>
      </c>
      <c r="AD335" s="6">
        <f t="shared" si="334"/>
        <v>-13</v>
      </c>
      <c r="AE335" s="6">
        <f t="shared" si="334"/>
        <v>-14</v>
      </c>
      <c r="AF335" s="6">
        <f t="shared" si="334"/>
        <v>-15</v>
      </c>
      <c r="AG335" s="6">
        <f t="shared" si="334"/>
        <v>-16</v>
      </c>
      <c r="AH335" s="6">
        <f t="shared" si="334"/>
        <v>-17</v>
      </c>
      <c r="AI335" s="6">
        <f t="shared" si="334"/>
        <v>-18</v>
      </c>
      <c r="AJ335" s="6">
        <f t="shared" si="334"/>
        <v>-19</v>
      </c>
      <c r="AK335" s="6">
        <f t="shared" si="334"/>
        <v>-20</v>
      </c>
      <c r="AL335" s="6">
        <f t="shared" si="334"/>
        <v>-21</v>
      </c>
      <c r="AM335" s="6">
        <f t="shared" si="334"/>
        <v>-22</v>
      </c>
      <c r="AN335" s="6">
        <f t="shared" si="334"/>
        <v>-23</v>
      </c>
      <c r="AO335" s="6">
        <f t="shared" si="334"/>
        <v>-24</v>
      </c>
      <c r="AP335" s="6">
        <f t="shared" si="334"/>
        <v>-25</v>
      </c>
      <c r="AQ335" s="6">
        <f t="shared" si="334"/>
        <v>-26</v>
      </c>
      <c r="AR335" s="6">
        <f t="shared" si="334"/>
        <v>-27</v>
      </c>
      <c r="AS335" s="6">
        <f t="shared" si="334"/>
        <v>-28</v>
      </c>
      <c r="AT335" s="6">
        <f t="shared" si="334"/>
        <v>-29</v>
      </c>
      <c r="AU335" s="6">
        <f t="shared" si="334"/>
        <v>-30</v>
      </c>
      <c r="AV335" s="6">
        <f t="shared" si="334"/>
        <v>-31</v>
      </c>
      <c r="AW335" s="6">
        <f t="shared" si="334"/>
        <v>-32</v>
      </c>
      <c r="AX335" s="6">
        <f t="shared" ref="AX335:BO335" si="335">AX333-AX334</f>
        <v>-33</v>
      </c>
      <c r="AY335" s="6">
        <f t="shared" si="335"/>
        <v>-34</v>
      </c>
      <c r="AZ335" s="6">
        <f t="shared" si="335"/>
        <v>-35</v>
      </c>
      <c r="BA335" s="6">
        <f t="shared" si="335"/>
        <v>-36</v>
      </c>
      <c r="BB335" s="6">
        <f t="shared" si="335"/>
        <v>-37</v>
      </c>
      <c r="BC335" s="6">
        <f t="shared" si="335"/>
        <v>-38</v>
      </c>
      <c r="BD335" s="6">
        <f t="shared" si="335"/>
        <v>-39</v>
      </c>
      <c r="BE335" s="6">
        <f t="shared" si="335"/>
        <v>-40</v>
      </c>
      <c r="BF335" s="6">
        <f t="shared" si="335"/>
        <v>-41</v>
      </c>
      <c r="BG335" s="6">
        <f t="shared" si="335"/>
        <v>-42</v>
      </c>
      <c r="BH335" s="6">
        <f t="shared" si="335"/>
        <v>-43</v>
      </c>
      <c r="BI335" s="6">
        <f t="shared" si="335"/>
        <v>-44</v>
      </c>
      <c r="BJ335" s="6">
        <f t="shared" si="335"/>
        <v>-45</v>
      </c>
      <c r="BK335" s="6">
        <f t="shared" si="335"/>
        <v>-46</v>
      </c>
      <c r="BL335" s="6">
        <f t="shared" si="335"/>
        <v>-47</v>
      </c>
      <c r="BM335" s="6">
        <f t="shared" si="335"/>
        <v>-48</v>
      </c>
      <c r="BN335" s="6">
        <f t="shared" si="335"/>
        <v>-49</v>
      </c>
      <c r="BO335" s="6">
        <f t="shared" si="335"/>
        <v>-50</v>
      </c>
      <c r="BQ335" s="6" t="s">
        <v>21</v>
      </c>
    </row>
    <row r="336" spans="18:70" x14ac:dyDescent="0.35">
      <c r="R336" s="6" t="str">
        <f>IF(R335&gt;=0,COUNT($R335)+BP332,"")</f>
        <v/>
      </c>
      <c r="S336" s="6" t="str">
        <f>IF(S335&gt;=0,COUNT($R335:S335)+$BP332,"")</f>
        <v/>
      </c>
      <c r="T336" s="6" t="str">
        <f>IF(T335&gt;=0,COUNT($R335:T335)+$BP332,"")</f>
        <v/>
      </c>
      <c r="U336" s="6" t="str">
        <f>IF(U335&gt;=0,COUNT($R335:U335)+$BP332,"")</f>
        <v/>
      </c>
      <c r="V336" s="6" t="str">
        <f>IF(V335&gt;=0,COUNT($R335:V335)+$BP332,"")</f>
        <v/>
      </c>
      <c r="W336" s="6" t="str">
        <f>IF(W335&gt;=0,COUNT($R335:W335)+$BP332,"")</f>
        <v/>
      </c>
      <c r="X336" s="6" t="str">
        <f>IF(X335&gt;=0,COUNT($R335:X335)+$BP332,"")</f>
        <v/>
      </c>
      <c r="Y336" s="6" t="str">
        <f>IF(Y335&gt;=0,COUNT($R335:Y335)+$BP332,"")</f>
        <v/>
      </c>
      <c r="Z336" s="6" t="str">
        <f>IF(Z335&gt;=0,COUNT($R335:Z335)+$BP332,"")</f>
        <v/>
      </c>
      <c r="AA336" s="6" t="str">
        <f>IF(AA335&gt;=0,COUNT($R335:AA335)+$BP332,"")</f>
        <v/>
      </c>
      <c r="AB336" s="6" t="str">
        <f>IF(AB335&gt;=0,COUNT($R335:AB335)+$BP332,"")</f>
        <v/>
      </c>
      <c r="AC336" s="6" t="str">
        <f>IF(AC335&gt;=0,COUNT($R335:AC335)+$BP332,"")</f>
        <v/>
      </c>
      <c r="AD336" s="6" t="str">
        <f>IF(AD335&gt;=0,COUNT($R335:AD335)+$BP332,"")</f>
        <v/>
      </c>
      <c r="AE336" s="6" t="str">
        <f>IF(AE335&gt;=0,COUNT($R335:AE335)+$BP332,"")</f>
        <v/>
      </c>
      <c r="AF336" s="6" t="str">
        <f>IF(AF335&gt;=0,COUNT($R335:AF335)+$BP332,"")</f>
        <v/>
      </c>
      <c r="AG336" s="6" t="str">
        <f>IF(AG335&gt;=0,COUNT($R335:AG335)+$BP332,"")</f>
        <v/>
      </c>
      <c r="AH336" s="6" t="str">
        <f>IF(AH335&gt;=0,COUNT($R335:AH335)+$BP332,"")</f>
        <v/>
      </c>
      <c r="AI336" s="6" t="str">
        <f>IF(AI335&gt;=0,COUNT($R335:AI335)+$BP332,"")</f>
        <v/>
      </c>
      <c r="AJ336" s="6" t="str">
        <f>IF(AJ335&gt;=0,COUNT($R335:AJ335)+$BP332,"")</f>
        <v/>
      </c>
      <c r="AK336" s="6" t="str">
        <f>IF(AK335&gt;=0,COUNT($R335:AK335)+$BP332,"")</f>
        <v/>
      </c>
      <c r="AL336" s="6" t="str">
        <f>IF(AL335&gt;=0,COUNT($R335:AL335)+$BP332,"")</f>
        <v/>
      </c>
      <c r="AM336" s="6" t="str">
        <f>IF(AM335&gt;=0,COUNT($R335:AM335)+$BP332,"")</f>
        <v/>
      </c>
      <c r="AN336" s="6" t="str">
        <f>IF(AN335&gt;=0,COUNT($R335:AN335)+$BP332,"")</f>
        <v/>
      </c>
      <c r="AO336" s="6" t="str">
        <f>IF(AO335&gt;=0,COUNT($R335:AO335)+$BP332,"")</f>
        <v/>
      </c>
      <c r="AP336" s="6" t="str">
        <f>IF(AP335&gt;=0,COUNT($R335:AP335)+$BP332,"")</f>
        <v/>
      </c>
      <c r="AQ336" s="6" t="str">
        <f>IF(AQ335&gt;=0,COUNT($R335:AQ335)+$BP332,"")</f>
        <v/>
      </c>
      <c r="AR336" s="6" t="str">
        <f>IF(AR335&gt;=0,COUNT($R335:AR335)+$BP332,"")</f>
        <v/>
      </c>
      <c r="AS336" s="6" t="str">
        <f>IF(AS335&gt;=0,COUNT($R335:AS335)+$BP332,"")</f>
        <v/>
      </c>
      <c r="AT336" s="6" t="str">
        <f>IF(AT335&gt;=0,COUNT($R335:AT335)+$BP332,"")</f>
        <v/>
      </c>
      <c r="AU336" s="6" t="str">
        <f>IF(AU335&gt;=0,COUNT($R335:AU335)+$BP332,"")</f>
        <v/>
      </c>
      <c r="AV336" s="6" t="str">
        <f>IF(AV335&gt;=0,COUNT($R335:AV335)+$BP332,"")</f>
        <v/>
      </c>
      <c r="AW336" s="6" t="str">
        <f>IF(AW335&gt;=0,COUNT($R335:AW335)+$BP332,"")</f>
        <v/>
      </c>
      <c r="AX336" s="6" t="str">
        <f>IF(AX335&gt;=0,COUNT($R335:AX335)+$BP332,"")</f>
        <v/>
      </c>
      <c r="AY336" s="6" t="str">
        <f>IF(AY335&gt;=0,COUNT($R335:AY335)+$BP332,"")</f>
        <v/>
      </c>
      <c r="AZ336" s="6" t="str">
        <f>IF(AZ335&gt;=0,COUNT($R335:AZ335)+$BP332,"")</f>
        <v/>
      </c>
      <c r="BA336" s="6" t="str">
        <f>IF(BA335&gt;=0,COUNT($R335:BA335)+$BP332,"")</f>
        <v/>
      </c>
      <c r="BB336" s="6" t="str">
        <f>IF(BB335&gt;=0,COUNT($R335:BB335)+$BP332,"")</f>
        <v/>
      </c>
      <c r="BC336" s="6" t="str">
        <f>IF(BC335&gt;=0,COUNT($R335:BC335)+$BP332,"")</f>
        <v/>
      </c>
      <c r="BD336" s="6" t="str">
        <f>IF(BD335&gt;=0,COUNT($R335:BD335)+$BP332,"")</f>
        <v/>
      </c>
      <c r="BE336" s="6" t="str">
        <f>IF(BE335&gt;=0,COUNT($R335:BE335)+$BP332,"")</f>
        <v/>
      </c>
      <c r="BF336" s="6" t="str">
        <f>IF(BF335&gt;=0,COUNT($R335:BF335)+$BP332,"")</f>
        <v/>
      </c>
      <c r="BG336" s="6" t="str">
        <f>IF(BG335&gt;=0,COUNT($R335:BG335)+$BP332,"")</f>
        <v/>
      </c>
      <c r="BH336" s="6" t="str">
        <f>IF(BH335&gt;=0,COUNT($R335:BH335)+$BP332,"")</f>
        <v/>
      </c>
      <c r="BI336" s="6" t="str">
        <f>IF(BI335&gt;=0,COUNT($R335:BI335)+$BP332,"")</f>
        <v/>
      </c>
      <c r="BJ336" s="6" t="str">
        <f>IF(BJ335&gt;=0,COUNT($R335:BJ335)+$BP332,"")</f>
        <v/>
      </c>
      <c r="BK336" s="6" t="str">
        <f>IF(BK335&gt;=0,COUNT($R335:BK335)+$BP332,"")</f>
        <v/>
      </c>
      <c r="BL336" s="6" t="str">
        <f>IF(BL335&gt;=0,COUNT($R335:BL335)+$BP332,"")</f>
        <v/>
      </c>
      <c r="BM336" s="6" t="str">
        <f>IF(BM335&gt;=0,COUNT($R335:BM335)+$BP332,"")</f>
        <v/>
      </c>
      <c r="BN336" s="6" t="str">
        <f>IF(BN335&gt;=0,COUNT($R335:BN335)+$BP332,"")</f>
        <v/>
      </c>
      <c r="BO336" s="6" t="str">
        <f>IF(BO335&gt;=0,COUNT($R335:BO335)+$BP332,"")</f>
        <v/>
      </c>
      <c r="BP336" s="6">
        <f>COUNT(R336:BO336)+BP332</f>
        <v>100</v>
      </c>
      <c r="BQ336" s="276" t="str">
        <f>R336&amp;BQ335&amp;S336&amp;BQ335&amp;T336&amp;BQ335&amp;U336&amp;BQ335&amp;V336&amp;BQ335&amp;W336&amp;BQ335&amp;X336&amp;BQ335&amp;Y336&amp;BQ335&amp;Z336&amp;BQ335&amp;AA336&amp;BQ335&amp;AB336&amp;BQ335&amp;AC336&amp;BQ335&amp;AD336&amp;BQ335&amp;AE336&amp;BQ335&amp;AF336&amp;BQ335&amp;AG336&amp;BQ335&amp;AH336&amp;BQ335&amp;AI336&amp;BQ335&amp;AJ336&amp;BQ335&amp;AK336&amp;BQ335&amp;AL336&amp;BQ335&amp;AM336&amp;BQ335&amp;AN336&amp;BQ335&amp;AO336&amp;BQ335&amp;AP336&amp;BQ335&amp;AQ336&amp;BQ335&amp;AR336&amp;BQ335&amp;AS336&amp;BQ335&amp;AT336&amp;BQ335&amp;AU336&amp;BQ335&amp;AV336&amp;BQ335&amp;AW336&amp;BQ335&amp;AX336&amp;BQ335&amp;AY336&amp;BQ335&amp;AZ336&amp;BQ335&amp;BA336&amp;BQ335&amp;BB336&amp;BQ335&amp;BC336&amp;BQ335&amp;BD336&amp;BQ335&amp;BE336&amp;BQ335&amp;BF336&amp;BQ335&amp;BG336&amp;BQ335&amp;BH336&amp;BQ335&amp;BI336&amp;BQ335&amp;BJ336&amp;BQ335&amp;BK336&amp;BQ335&amp;BL336&amp;BQ335&amp;BM336&amp;BQ335&amp;BN336&amp;BQ335&amp;BO336</f>
        <v xml:space="preserve">                                                                                                  </v>
      </c>
      <c r="BR336" s="275">
        <f>SUM(R33,R93,R153,R213,R273,R333)</f>
        <v>10</v>
      </c>
    </row>
    <row r="337" spans="18:70" x14ac:dyDescent="0.35">
      <c r="R337" s="275">
        <f>IF('Print-TOS'!AU16="W",'Encode Data'!F52,'Encode Data'!J40)</f>
        <v>0</v>
      </c>
      <c r="S337" s="6">
        <f t="shared" ref="S337:AX337" si="336">R337</f>
        <v>0</v>
      </c>
      <c r="T337" s="6">
        <f t="shared" si="336"/>
        <v>0</v>
      </c>
      <c r="U337" s="6">
        <f t="shared" si="336"/>
        <v>0</v>
      </c>
      <c r="V337" s="6">
        <f t="shared" si="336"/>
        <v>0</v>
      </c>
      <c r="W337" s="6">
        <f t="shared" si="336"/>
        <v>0</v>
      </c>
      <c r="X337" s="6">
        <f t="shared" si="336"/>
        <v>0</v>
      </c>
      <c r="Y337" s="6">
        <f t="shared" si="336"/>
        <v>0</v>
      </c>
      <c r="Z337" s="6">
        <f t="shared" si="336"/>
        <v>0</v>
      </c>
      <c r="AA337" s="6">
        <f t="shared" si="336"/>
        <v>0</v>
      </c>
      <c r="AB337" s="6">
        <f t="shared" si="336"/>
        <v>0</v>
      </c>
      <c r="AC337" s="6">
        <f t="shared" si="336"/>
        <v>0</v>
      </c>
      <c r="AD337" s="6">
        <f t="shared" si="336"/>
        <v>0</v>
      </c>
      <c r="AE337" s="6">
        <f t="shared" si="336"/>
        <v>0</v>
      </c>
      <c r="AF337" s="6">
        <f t="shared" si="336"/>
        <v>0</v>
      </c>
      <c r="AG337" s="6">
        <f t="shared" si="336"/>
        <v>0</v>
      </c>
      <c r="AH337" s="6">
        <f t="shared" si="336"/>
        <v>0</v>
      </c>
      <c r="AI337" s="6">
        <f t="shared" si="336"/>
        <v>0</v>
      </c>
      <c r="AJ337" s="6">
        <f t="shared" si="336"/>
        <v>0</v>
      </c>
      <c r="AK337" s="6">
        <f t="shared" si="336"/>
        <v>0</v>
      </c>
      <c r="AL337" s="6">
        <f t="shared" si="336"/>
        <v>0</v>
      </c>
      <c r="AM337" s="6">
        <f t="shared" si="336"/>
        <v>0</v>
      </c>
      <c r="AN337" s="6">
        <f t="shared" si="336"/>
        <v>0</v>
      </c>
      <c r="AO337" s="6">
        <f t="shared" si="336"/>
        <v>0</v>
      </c>
      <c r="AP337" s="6">
        <f t="shared" si="336"/>
        <v>0</v>
      </c>
      <c r="AQ337" s="6">
        <f t="shared" si="336"/>
        <v>0</v>
      </c>
      <c r="AR337" s="6">
        <f t="shared" si="336"/>
        <v>0</v>
      </c>
      <c r="AS337" s="6">
        <f t="shared" si="336"/>
        <v>0</v>
      </c>
      <c r="AT337" s="6">
        <f t="shared" si="336"/>
        <v>0</v>
      </c>
      <c r="AU337" s="6">
        <f t="shared" si="336"/>
        <v>0</v>
      </c>
      <c r="AV337" s="6">
        <f t="shared" si="336"/>
        <v>0</v>
      </c>
      <c r="AW337" s="6">
        <f t="shared" si="336"/>
        <v>0</v>
      </c>
      <c r="AX337" s="6">
        <f t="shared" si="336"/>
        <v>0</v>
      </c>
      <c r="AY337" s="6">
        <f t="shared" ref="AY337:BO337" si="337">AX337</f>
        <v>0</v>
      </c>
      <c r="AZ337" s="6">
        <f t="shared" si="337"/>
        <v>0</v>
      </c>
      <c r="BA337" s="6">
        <f t="shared" si="337"/>
        <v>0</v>
      </c>
      <c r="BB337" s="6">
        <f t="shared" si="337"/>
        <v>0</v>
      </c>
      <c r="BC337" s="6">
        <f t="shared" si="337"/>
        <v>0</v>
      </c>
      <c r="BD337" s="6">
        <f t="shared" si="337"/>
        <v>0</v>
      </c>
      <c r="BE337" s="6">
        <f t="shared" si="337"/>
        <v>0</v>
      </c>
      <c r="BF337" s="6">
        <f t="shared" si="337"/>
        <v>0</v>
      </c>
      <c r="BG337" s="6">
        <f t="shared" si="337"/>
        <v>0</v>
      </c>
      <c r="BH337" s="6">
        <f t="shared" si="337"/>
        <v>0</v>
      </c>
      <c r="BI337" s="6">
        <f t="shared" si="337"/>
        <v>0</v>
      </c>
      <c r="BJ337" s="6">
        <f t="shared" si="337"/>
        <v>0</v>
      </c>
      <c r="BK337" s="6">
        <f t="shared" si="337"/>
        <v>0</v>
      </c>
      <c r="BL337" s="6">
        <f t="shared" si="337"/>
        <v>0</v>
      </c>
      <c r="BM337" s="6">
        <f t="shared" si="337"/>
        <v>0</v>
      </c>
      <c r="BN337" s="6">
        <f t="shared" si="337"/>
        <v>0</v>
      </c>
      <c r="BO337" s="6">
        <f t="shared" si="337"/>
        <v>0</v>
      </c>
    </row>
    <row r="338" spans="18:70" x14ac:dyDescent="0.35">
      <c r="R338" s="6">
        <v>1</v>
      </c>
      <c r="S338" s="6">
        <v>2</v>
      </c>
      <c r="T338" s="6">
        <v>3</v>
      </c>
      <c r="U338" s="6">
        <v>4</v>
      </c>
      <c r="V338" s="6">
        <v>5</v>
      </c>
      <c r="W338" s="6">
        <v>6</v>
      </c>
      <c r="X338" s="6">
        <v>7</v>
      </c>
      <c r="Y338" s="6">
        <v>8</v>
      </c>
      <c r="Z338" s="6">
        <v>9</v>
      </c>
      <c r="AA338" s="6">
        <v>10</v>
      </c>
      <c r="AB338" s="6">
        <v>11</v>
      </c>
      <c r="AC338" s="6">
        <v>12</v>
      </c>
      <c r="AD338" s="6">
        <v>13</v>
      </c>
      <c r="AE338" s="6">
        <v>14</v>
      </c>
      <c r="AF338" s="6">
        <v>15</v>
      </c>
      <c r="AG338" s="6">
        <v>16</v>
      </c>
      <c r="AH338" s="6">
        <v>17</v>
      </c>
      <c r="AI338" s="6">
        <v>18</v>
      </c>
      <c r="AJ338" s="6">
        <v>19</v>
      </c>
      <c r="AK338" s="6">
        <v>20</v>
      </c>
      <c r="AL338" s="6">
        <v>21</v>
      </c>
      <c r="AM338" s="6">
        <v>22</v>
      </c>
      <c r="AN338" s="6">
        <v>23</v>
      </c>
      <c r="AO338" s="6">
        <v>24</v>
      </c>
      <c r="AP338" s="6">
        <v>25</v>
      </c>
      <c r="AQ338" s="6">
        <v>26</v>
      </c>
      <c r="AR338" s="6">
        <v>27</v>
      </c>
      <c r="AS338" s="6">
        <v>28</v>
      </c>
      <c r="AT338" s="6">
        <v>29</v>
      </c>
      <c r="AU338" s="6">
        <v>30</v>
      </c>
      <c r="AV338" s="6">
        <v>31</v>
      </c>
      <c r="AW338" s="6">
        <v>32</v>
      </c>
      <c r="AX338" s="6">
        <v>33</v>
      </c>
      <c r="AY338" s="6">
        <v>34</v>
      </c>
      <c r="AZ338" s="6">
        <v>35</v>
      </c>
      <c r="BA338" s="6">
        <v>36</v>
      </c>
      <c r="BB338" s="6">
        <v>37</v>
      </c>
      <c r="BC338" s="6">
        <v>38</v>
      </c>
      <c r="BD338" s="6">
        <v>39</v>
      </c>
      <c r="BE338" s="6">
        <v>40</v>
      </c>
      <c r="BF338" s="6">
        <v>41</v>
      </c>
      <c r="BG338" s="6">
        <v>42</v>
      </c>
      <c r="BH338" s="6">
        <v>43</v>
      </c>
      <c r="BI338" s="6">
        <v>44</v>
      </c>
      <c r="BJ338" s="6">
        <v>45</v>
      </c>
      <c r="BK338" s="6">
        <v>46</v>
      </c>
      <c r="BL338" s="6">
        <v>47</v>
      </c>
      <c r="BM338" s="6">
        <v>48</v>
      </c>
      <c r="BN338" s="6">
        <v>49</v>
      </c>
      <c r="BO338" s="6">
        <v>50</v>
      </c>
    </row>
    <row r="339" spans="18:70" x14ac:dyDescent="0.35">
      <c r="R339" s="6">
        <f t="shared" ref="R339:AW339" si="338">R337-R338</f>
        <v>-1</v>
      </c>
      <c r="S339" s="6">
        <f t="shared" si="338"/>
        <v>-2</v>
      </c>
      <c r="T339" s="6">
        <f t="shared" si="338"/>
        <v>-3</v>
      </c>
      <c r="U339" s="6">
        <f t="shared" si="338"/>
        <v>-4</v>
      </c>
      <c r="V339" s="6">
        <f t="shared" si="338"/>
        <v>-5</v>
      </c>
      <c r="W339" s="6">
        <f t="shared" si="338"/>
        <v>-6</v>
      </c>
      <c r="X339" s="6">
        <f t="shared" si="338"/>
        <v>-7</v>
      </c>
      <c r="Y339" s="6">
        <f t="shared" si="338"/>
        <v>-8</v>
      </c>
      <c r="Z339" s="6">
        <f t="shared" si="338"/>
        <v>-9</v>
      </c>
      <c r="AA339" s="6">
        <f t="shared" si="338"/>
        <v>-10</v>
      </c>
      <c r="AB339" s="6">
        <f t="shared" si="338"/>
        <v>-11</v>
      </c>
      <c r="AC339" s="6">
        <f t="shared" si="338"/>
        <v>-12</v>
      </c>
      <c r="AD339" s="6">
        <f t="shared" si="338"/>
        <v>-13</v>
      </c>
      <c r="AE339" s="6">
        <f t="shared" si="338"/>
        <v>-14</v>
      </c>
      <c r="AF339" s="6">
        <f t="shared" si="338"/>
        <v>-15</v>
      </c>
      <c r="AG339" s="6">
        <f t="shared" si="338"/>
        <v>-16</v>
      </c>
      <c r="AH339" s="6">
        <f t="shared" si="338"/>
        <v>-17</v>
      </c>
      <c r="AI339" s="6">
        <f t="shared" si="338"/>
        <v>-18</v>
      </c>
      <c r="AJ339" s="6">
        <f t="shared" si="338"/>
        <v>-19</v>
      </c>
      <c r="AK339" s="6">
        <f t="shared" si="338"/>
        <v>-20</v>
      </c>
      <c r="AL339" s="6">
        <f t="shared" si="338"/>
        <v>-21</v>
      </c>
      <c r="AM339" s="6">
        <f t="shared" si="338"/>
        <v>-22</v>
      </c>
      <c r="AN339" s="6">
        <f t="shared" si="338"/>
        <v>-23</v>
      </c>
      <c r="AO339" s="6">
        <f t="shared" si="338"/>
        <v>-24</v>
      </c>
      <c r="AP339" s="6">
        <f t="shared" si="338"/>
        <v>-25</v>
      </c>
      <c r="AQ339" s="6">
        <f t="shared" si="338"/>
        <v>-26</v>
      </c>
      <c r="AR339" s="6">
        <f t="shared" si="338"/>
        <v>-27</v>
      </c>
      <c r="AS339" s="6">
        <f t="shared" si="338"/>
        <v>-28</v>
      </c>
      <c r="AT339" s="6">
        <f t="shared" si="338"/>
        <v>-29</v>
      </c>
      <c r="AU339" s="6">
        <f t="shared" si="338"/>
        <v>-30</v>
      </c>
      <c r="AV339" s="6">
        <f t="shared" si="338"/>
        <v>-31</v>
      </c>
      <c r="AW339" s="6">
        <f t="shared" si="338"/>
        <v>-32</v>
      </c>
      <c r="AX339" s="6">
        <f t="shared" ref="AX339:BO339" si="339">AX337-AX338</f>
        <v>-33</v>
      </c>
      <c r="AY339" s="6">
        <f t="shared" si="339"/>
        <v>-34</v>
      </c>
      <c r="AZ339" s="6">
        <f t="shared" si="339"/>
        <v>-35</v>
      </c>
      <c r="BA339" s="6">
        <f t="shared" si="339"/>
        <v>-36</v>
      </c>
      <c r="BB339" s="6">
        <f t="shared" si="339"/>
        <v>-37</v>
      </c>
      <c r="BC339" s="6">
        <f t="shared" si="339"/>
        <v>-38</v>
      </c>
      <c r="BD339" s="6">
        <f t="shared" si="339"/>
        <v>-39</v>
      </c>
      <c r="BE339" s="6">
        <f t="shared" si="339"/>
        <v>-40</v>
      </c>
      <c r="BF339" s="6">
        <f t="shared" si="339"/>
        <v>-41</v>
      </c>
      <c r="BG339" s="6">
        <f t="shared" si="339"/>
        <v>-42</v>
      </c>
      <c r="BH339" s="6">
        <f t="shared" si="339"/>
        <v>-43</v>
      </c>
      <c r="BI339" s="6">
        <f t="shared" si="339"/>
        <v>-44</v>
      </c>
      <c r="BJ339" s="6">
        <f t="shared" si="339"/>
        <v>-45</v>
      </c>
      <c r="BK339" s="6">
        <f t="shared" si="339"/>
        <v>-46</v>
      </c>
      <c r="BL339" s="6">
        <f t="shared" si="339"/>
        <v>-47</v>
      </c>
      <c r="BM339" s="6">
        <f t="shared" si="339"/>
        <v>-48</v>
      </c>
      <c r="BN339" s="6">
        <f t="shared" si="339"/>
        <v>-49</v>
      </c>
      <c r="BO339" s="6">
        <f t="shared" si="339"/>
        <v>-50</v>
      </c>
      <c r="BQ339" s="6" t="s">
        <v>21</v>
      </c>
    </row>
    <row r="340" spans="18:70" x14ac:dyDescent="0.35">
      <c r="R340" s="6" t="str">
        <f>IF(R339&gt;=0,COUNT($R339)+BP336,"")</f>
        <v/>
      </c>
      <c r="S340" s="6" t="str">
        <f>IF(S339&gt;=0,COUNT($R339:S339)+$BP336,"")</f>
        <v/>
      </c>
      <c r="T340" s="6" t="str">
        <f>IF(T339&gt;=0,COUNT($R339:T339)+$BP336,"")</f>
        <v/>
      </c>
      <c r="U340" s="6" t="str">
        <f>IF(U339&gt;=0,COUNT($R339:U339)+$BP336,"")</f>
        <v/>
      </c>
      <c r="V340" s="6" t="str">
        <f>IF(V339&gt;=0,COUNT($R339:V339)+$BP336,"")</f>
        <v/>
      </c>
      <c r="W340" s="6" t="str">
        <f>IF(W339&gt;=0,COUNT($R339:W339)+$BP336,"")</f>
        <v/>
      </c>
      <c r="X340" s="6" t="str">
        <f>IF(X339&gt;=0,COUNT($R339:X339)+$BP336,"")</f>
        <v/>
      </c>
      <c r="Y340" s="6" t="str">
        <f>IF(Y339&gt;=0,COUNT($R339:Y339)+$BP336,"")</f>
        <v/>
      </c>
      <c r="Z340" s="6" t="str">
        <f>IF(Z339&gt;=0,COUNT($R339:Z339)+$BP336,"")</f>
        <v/>
      </c>
      <c r="AA340" s="6" t="str">
        <f>IF(AA339&gt;=0,COUNT($R339:AA339)+$BP336,"")</f>
        <v/>
      </c>
      <c r="AB340" s="6" t="str">
        <f>IF(AB339&gt;=0,COUNT($R339:AB339)+$BP336,"")</f>
        <v/>
      </c>
      <c r="AC340" s="6" t="str">
        <f>IF(AC339&gt;=0,COUNT($R339:AC339)+$BP336,"")</f>
        <v/>
      </c>
      <c r="AD340" s="6" t="str">
        <f>IF(AD339&gt;=0,COUNT($R339:AD339)+$BP336,"")</f>
        <v/>
      </c>
      <c r="AE340" s="6" t="str">
        <f>IF(AE339&gt;=0,COUNT($R339:AE339)+$BP336,"")</f>
        <v/>
      </c>
      <c r="AF340" s="6" t="str">
        <f>IF(AF339&gt;=0,COUNT($R339:AF339)+$BP336,"")</f>
        <v/>
      </c>
      <c r="AG340" s="6" t="str">
        <f>IF(AG339&gt;=0,COUNT($R339:AG339)+$BP336,"")</f>
        <v/>
      </c>
      <c r="AH340" s="6" t="str">
        <f>IF(AH339&gt;=0,COUNT($R339:AH339)+$BP336,"")</f>
        <v/>
      </c>
      <c r="AI340" s="6" t="str">
        <f>IF(AI339&gt;=0,COUNT($R339:AI339)+$BP336,"")</f>
        <v/>
      </c>
      <c r="AJ340" s="6" t="str">
        <f>IF(AJ339&gt;=0,COUNT($R339:AJ339)+$BP336,"")</f>
        <v/>
      </c>
      <c r="AK340" s="6" t="str">
        <f>IF(AK339&gt;=0,COUNT($R339:AK339)+$BP336,"")</f>
        <v/>
      </c>
      <c r="AL340" s="6" t="str">
        <f>IF(AL339&gt;=0,COUNT($R339:AL339)+$BP336,"")</f>
        <v/>
      </c>
      <c r="AM340" s="6" t="str">
        <f>IF(AM339&gt;=0,COUNT($R339:AM339)+$BP336,"")</f>
        <v/>
      </c>
      <c r="AN340" s="6" t="str">
        <f>IF(AN339&gt;=0,COUNT($R339:AN339)+$BP336,"")</f>
        <v/>
      </c>
      <c r="AO340" s="6" t="str">
        <f>IF(AO339&gt;=0,COUNT($R339:AO339)+$BP336,"")</f>
        <v/>
      </c>
      <c r="AP340" s="6" t="str">
        <f>IF(AP339&gt;=0,COUNT($R339:AP339)+$BP336,"")</f>
        <v/>
      </c>
      <c r="AQ340" s="6" t="str">
        <f>IF(AQ339&gt;=0,COUNT($R339:AQ339)+$BP336,"")</f>
        <v/>
      </c>
      <c r="AR340" s="6" t="str">
        <f>IF(AR339&gt;=0,COUNT($R339:AR339)+$BP336,"")</f>
        <v/>
      </c>
      <c r="AS340" s="6" t="str">
        <f>IF(AS339&gt;=0,COUNT($R339:AS339)+$BP336,"")</f>
        <v/>
      </c>
      <c r="AT340" s="6" t="str">
        <f>IF(AT339&gt;=0,COUNT($R339:AT339)+$BP336,"")</f>
        <v/>
      </c>
      <c r="AU340" s="6" t="str">
        <f>IF(AU339&gt;=0,COUNT($R339:AU339)+$BP336,"")</f>
        <v/>
      </c>
      <c r="AV340" s="6" t="str">
        <f>IF(AV339&gt;=0,COUNT($R339:AV339)+$BP336,"")</f>
        <v/>
      </c>
      <c r="AW340" s="6" t="str">
        <f>IF(AW339&gt;=0,COUNT($R339:AW339)+$BP336,"")</f>
        <v/>
      </c>
      <c r="AX340" s="6" t="str">
        <f>IF(AX339&gt;=0,COUNT($R339:AX339)+$BP336,"")</f>
        <v/>
      </c>
      <c r="AY340" s="6" t="str">
        <f>IF(AY339&gt;=0,COUNT($R339:AY339)+$BP336,"")</f>
        <v/>
      </c>
      <c r="AZ340" s="6" t="str">
        <f>IF(AZ339&gt;=0,COUNT($R339:AZ339)+$BP336,"")</f>
        <v/>
      </c>
      <c r="BA340" s="6" t="str">
        <f>IF(BA339&gt;=0,COUNT($R339:BA339)+$BP336,"")</f>
        <v/>
      </c>
      <c r="BB340" s="6" t="str">
        <f>IF(BB339&gt;=0,COUNT($R339:BB339)+$BP336,"")</f>
        <v/>
      </c>
      <c r="BC340" s="6" t="str">
        <f>IF(BC339&gt;=0,COUNT($R339:BC339)+$BP336,"")</f>
        <v/>
      </c>
      <c r="BD340" s="6" t="str">
        <f>IF(BD339&gt;=0,COUNT($R339:BD339)+$BP336,"")</f>
        <v/>
      </c>
      <c r="BE340" s="6" t="str">
        <f>IF(BE339&gt;=0,COUNT($R339:BE339)+$BP336,"")</f>
        <v/>
      </c>
      <c r="BF340" s="6" t="str">
        <f>IF(BF339&gt;=0,COUNT($R339:BF339)+$BP336,"")</f>
        <v/>
      </c>
      <c r="BG340" s="6" t="str">
        <f>IF(BG339&gt;=0,COUNT($R339:BG339)+$BP336,"")</f>
        <v/>
      </c>
      <c r="BH340" s="6" t="str">
        <f>IF(BH339&gt;=0,COUNT($R339:BH339)+$BP336,"")</f>
        <v/>
      </c>
      <c r="BI340" s="6" t="str">
        <f>IF(BI339&gt;=0,COUNT($R339:BI339)+$BP336,"")</f>
        <v/>
      </c>
      <c r="BJ340" s="6" t="str">
        <f>IF(BJ339&gt;=0,COUNT($R339:BJ339)+$BP336,"")</f>
        <v/>
      </c>
      <c r="BK340" s="6" t="str">
        <f>IF(BK339&gt;=0,COUNT($R339:BK339)+$BP336,"")</f>
        <v/>
      </c>
      <c r="BL340" s="6" t="str">
        <f>IF(BL339&gt;=0,COUNT($R339:BL339)+$BP336,"")</f>
        <v/>
      </c>
      <c r="BM340" s="6" t="str">
        <f>IF(BM339&gt;=0,COUNT($R339:BM339)+$BP336,"")</f>
        <v/>
      </c>
      <c r="BN340" s="6" t="str">
        <f>IF(BN339&gt;=0,COUNT($R339:BN339)+$BP336,"")</f>
        <v/>
      </c>
      <c r="BO340" s="6" t="str">
        <f>IF(BO339&gt;=0,COUNT($R339:BO339)+$BP336,"")</f>
        <v/>
      </c>
      <c r="BP340" s="6">
        <f>COUNT(R340:BO340)+BP336</f>
        <v>100</v>
      </c>
      <c r="BQ340" s="276" t="str">
        <f>R340&amp;BQ339&amp;S340&amp;BQ339&amp;T340&amp;BQ339&amp;U340&amp;BQ339&amp;V340&amp;BQ339&amp;W340&amp;BQ339&amp;X340&amp;BQ339&amp;Y340&amp;BQ339&amp;Z340&amp;BQ339&amp;AA340&amp;BQ339&amp;AB340&amp;BQ339&amp;AC340&amp;BQ339&amp;AD340&amp;BQ339&amp;AE340&amp;BQ339&amp;AF340&amp;BQ339&amp;AG340&amp;BQ339&amp;AH340&amp;BQ339&amp;AI340&amp;BQ339&amp;AJ340&amp;BQ339&amp;AK340&amp;BQ339&amp;AL340&amp;BQ339&amp;AM340&amp;BQ339&amp;AN340&amp;BQ339&amp;AO340&amp;BQ339&amp;AP340&amp;BQ339&amp;AQ340&amp;BQ339&amp;AR340&amp;BQ339&amp;AS340&amp;BQ339&amp;AT340&amp;BQ339&amp;AU340&amp;BQ339&amp;AV340&amp;BQ339&amp;AW340&amp;BQ339&amp;AX340&amp;BQ339&amp;AY340&amp;BQ339&amp;AZ340&amp;BQ339&amp;BA340&amp;BQ339&amp;BB340&amp;BQ339&amp;BC340&amp;BQ339&amp;BD340&amp;BQ339&amp;BE340&amp;BQ339&amp;BF340&amp;BQ339&amp;BG340&amp;BQ339&amp;BH340&amp;BQ339&amp;BI340&amp;BQ339&amp;BJ340&amp;BQ339&amp;BK340&amp;BQ339&amp;BL340&amp;BQ339&amp;BM340&amp;BQ339&amp;BN340&amp;BQ339&amp;BO340</f>
        <v xml:space="preserve">                                                                                                  </v>
      </c>
      <c r="BR340" s="275">
        <f>SUM(R37,R97,R157,R217,R277,R337)</f>
        <v>3</v>
      </c>
    </row>
    <row r="341" spans="18:70" x14ac:dyDescent="0.35">
      <c r="R341" s="275">
        <f>IF('Print-TOS'!AU16="W",'Encode Data'!G52,'Encode Data'!J43)</f>
        <v>0</v>
      </c>
      <c r="S341" s="6">
        <f t="shared" ref="S341:AX341" si="340">R341</f>
        <v>0</v>
      </c>
      <c r="T341" s="6">
        <f t="shared" si="340"/>
        <v>0</v>
      </c>
      <c r="U341" s="6">
        <f t="shared" si="340"/>
        <v>0</v>
      </c>
      <c r="V341" s="6">
        <f t="shared" si="340"/>
        <v>0</v>
      </c>
      <c r="W341" s="6">
        <f t="shared" si="340"/>
        <v>0</v>
      </c>
      <c r="X341" s="6">
        <f t="shared" si="340"/>
        <v>0</v>
      </c>
      <c r="Y341" s="6">
        <f t="shared" si="340"/>
        <v>0</v>
      </c>
      <c r="Z341" s="6">
        <f t="shared" si="340"/>
        <v>0</v>
      </c>
      <c r="AA341" s="6">
        <f t="shared" si="340"/>
        <v>0</v>
      </c>
      <c r="AB341" s="6">
        <f t="shared" si="340"/>
        <v>0</v>
      </c>
      <c r="AC341" s="6">
        <f t="shared" si="340"/>
        <v>0</v>
      </c>
      <c r="AD341" s="6">
        <f t="shared" si="340"/>
        <v>0</v>
      </c>
      <c r="AE341" s="6">
        <f t="shared" si="340"/>
        <v>0</v>
      </c>
      <c r="AF341" s="6">
        <f t="shared" si="340"/>
        <v>0</v>
      </c>
      <c r="AG341" s="6">
        <f t="shared" si="340"/>
        <v>0</v>
      </c>
      <c r="AH341" s="6">
        <f t="shared" si="340"/>
        <v>0</v>
      </c>
      <c r="AI341" s="6">
        <f t="shared" si="340"/>
        <v>0</v>
      </c>
      <c r="AJ341" s="6">
        <f t="shared" si="340"/>
        <v>0</v>
      </c>
      <c r="AK341" s="6">
        <f t="shared" si="340"/>
        <v>0</v>
      </c>
      <c r="AL341" s="6">
        <f t="shared" si="340"/>
        <v>0</v>
      </c>
      <c r="AM341" s="6">
        <f t="shared" si="340"/>
        <v>0</v>
      </c>
      <c r="AN341" s="6">
        <f t="shared" si="340"/>
        <v>0</v>
      </c>
      <c r="AO341" s="6">
        <f t="shared" si="340"/>
        <v>0</v>
      </c>
      <c r="AP341" s="6">
        <f t="shared" si="340"/>
        <v>0</v>
      </c>
      <c r="AQ341" s="6">
        <f t="shared" si="340"/>
        <v>0</v>
      </c>
      <c r="AR341" s="6">
        <f t="shared" si="340"/>
        <v>0</v>
      </c>
      <c r="AS341" s="6">
        <f t="shared" si="340"/>
        <v>0</v>
      </c>
      <c r="AT341" s="6">
        <f t="shared" si="340"/>
        <v>0</v>
      </c>
      <c r="AU341" s="6">
        <f t="shared" si="340"/>
        <v>0</v>
      </c>
      <c r="AV341" s="6">
        <f t="shared" si="340"/>
        <v>0</v>
      </c>
      <c r="AW341" s="6">
        <f t="shared" si="340"/>
        <v>0</v>
      </c>
      <c r="AX341" s="6">
        <f t="shared" si="340"/>
        <v>0</v>
      </c>
      <c r="AY341" s="6">
        <f t="shared" ref="AY341:BO341" si="341">AX341</f>
        <v>0</v>
      </c>
      <c r="AZ341" s="6">
        <f t="shared" si="341"/>
        <v>0</v>
      </c>
      <c r="BA341" s="6">
        <f t="shared" si="341"/>
        <v>0</v>
      </c>
      <c r="BB341" s="6">
        <f t="shared" si="341"/>
        <v>0</v>
      </c>
      <c r="BC341" s="6">
        <f t="shared" si="341"/>
        <v>0</v>
      </c>
      <c r="BD341" s="6">
        <f t="shared" si="341"/>
        <v>0</v>
      </c>
      <c r="BE341" s="6">
        <f t="shared" si="341"/>
        <v>0</v>
      </c>
      <c r="BF341" s="6">
        <f t="shared" si="341"/>
        <v>0</v>
      </c>
      <c r="BG341" s="6">
        <f t="shared" si="341"/>
        <v>0</v>
      </c>
      <c r="BH341" s="6">
        <f t="shared" si="341"/>
        <v>0</v>
      </c>
      <c r="BI341" s="6">
        <f t="shared" si="341"/>
        <v>0</v>
      </c>
      <c r="BJ341" s="6">
        <f t="shared" si="341"/>
        <v>0</v>
      </c>
      <c r="BK341" s="6">
        <f t="shared" si="341"/>
        <v>0</v>
      </c>
      <c r="BL341" s="6">
        <f t="shared" si="341"/>
        <v>0</v>
      </c>
      <c r="BM341" s="6">
        <f t="shared" si="341"/>
        <v>0</v>
      </c>
      <c r="BN341" s="6">
        <f t="shared" si="341"/>
        <v>0</v>
      </c>
      <c r="BO341" s="6">
        <f t="shared" si="341"/>
        <v>0</v>
      </c>
    </row>
    <row r="342" spans="18:70" x14ac:dyDescent="0.35">
      <c r="R342" s="6">
        <v>1</v>
      </c>
      <c r="S342" s="6">
        <v>2</v>
      </c>
      <c r="T342" s="6">
        <v>3</v>
      </c>
      <c r="U342" s="6">
        <v>4</v>
      </c>
      <c r="V342" s="6">
        <v>5</v>
      </c>
      <c r="W342" s="6">
        <v>6</v>
      </c>
      <c r="X342" s="6">
        <v>7</v>
      </c>
      <c r="Y342" s="6">
        <v>8</v>
      </c>
      <c r="Z342" s="6">
        <v>9</v>
      </c>
      <c r="AA342" s="6">
        <v>10</v>
      </c>
      <c r="AB342" s="6">
        <v>11</v>
      </c>
      <c r="AC342" s="6">
        <v>12</v>
      </c>
      <c r="AD342" s="6">
        <v>13</v>
      </c>
      <c r="AE342" s="6">
        <v>14</v>
      </c>
      <c r="AF342" s="6">
        <v>15</v>
      </c>
      <c r="AG342" s="6">
        <v>16</v>
      </c>
      <c r="AH342" s="6">
        <v>17</v>
      </c>
      <c r="AI342" s="6">
        <v>18</v>
      </c>
      <c r="AJ342" s="6">
        <v>19</v>
      </c>
      <c r="AK342" s="6">
        <v>20</v>
      </c>
      <c r="AL342" s="6">
        <v>21</v>
      </c>
      <c r="AM342" s="6">
        <v>22</v>
      </c>
      <c r="AN342" s="6">
        <v>23</v>
      </c>
      <c r="AO342" s="6">
        <v>24</v>
      </c>
      <c r="AP342" s="6">
        <v>25</v>
      </c>
      <c r="AQ342" s="6">
        <v>26</v>
      </c>
      <c r="AR342" s="6">
        <v>27</v>
      </c>
      <c r="AS342" s="6">
        <v>28</v>
      </c>
      <c r="AT342" s="6">
        <v>29</v>
      </c>
      <c r="AU342" s="6">
        <v>30</v>
      </c>
      <c r="AV342" s="6">
        <v>31</v>
      </c>
      <c r="AW342" s="6">
        <v>32</v>
      </c>
      <c r="AX342" s="6">
        <v>33</v>
      </c>
      <c r="AY342" s="6">
        <v>34</v>
      </c>
      <c r="AZ342" s="6">
        <v>35</v>
      </c>
      <c r="BA342" s="6">
        <v>36</v>
      </c>
      <c r="BB342" s="6">
        <v>37</v>
      </c>
      <c r="BC342" s="6">
        <v>38</v>
      </c>
      <c r="BD342" s="6">
        <v>39</v>
      </c>
      <c r="BE342" s="6">
        <v>40</v>
      </c>
      <c r="BF342" s="6">
        <v>41</v>
      </c>
      <c r="BG342" s="6">
        <v>42</v>
      </c>
      <c r="BH342" s="6">
        <v>43</v>
      </c>
      <c r="BI342" s="6">
        <v>44</v>
      </c>
      <c r="BJ342" s="6">
        <v>45</v>
      </c>
      <c r="BK342" s="6">
        <v>46</v>
      </c>
      <c r="BL342" s="6">
        <v>47</v>
      </c>
      <c r="BM342" s="6">
        <v>48</v>
      </c>
      <c r="BN342" s="6">
        <v>49</v>
      </c>
      <c r="BO342" s="6">
        <v>50</v>
      </c>
    </row>
    <row r="343" spans="18:70" x14ac:dyDescent="0.35">
      <c r="R343" s="6">
        <f t="shared" ref="R343:AW343" si="342">R341-R342</f>
        <v>-1</v>
      </c>
      <c r="S343" s="6">
        <f t="shared" si="342"/>
        <v>-2</v>
      </c>
      <c r="T343" s="6">
        <f t="shared" si="342"/>
        <v>-3</v>
      </c>
      <c r="U343" s="6">
        <f t="shared" si="342"/>
        <v>-4</v>
      </c>
      <c r="V343" s="6">
        <f t="shared" si="342"/>
        <v>-5</v>
      </c>
      <c r="W343" s="6">
        <f t="shared" si="342"/>
        <v>-6</v>
      </c>
      <c r="X343" s="6">
        <f t="shared" si="342"/>
        <v>-7</v>
      </c>
      <c r="Y343" s="6">
        <f t="shared" si="342"/>
        <v>-8</v>
      </c>
      <c r="Z343" s="6">
        <f t="shared" si="342"/>
        <v>-9</v>
      </c>
      <c r="AA343" s="6">
        <f t="shared" si="342"/>
        <v>-10</v>
      </c>
      <c r="AB343" s="6">
        <f t="shared" si="342"/>
        <v>-11</v>
      </c>
      <c r="AC343" s="6">
        <f t="shared" si="342"/>
        <v>-12</v>
      </c>
      <c r="AD343" s="6">
        <f t="shared" si="342"/>
        <v>-13</v>
      </c>
      <c r="AE343" s="6">
        <f t="shared" si="342"/>
        <v>-14</v>
      </c>
      <c r="AF343" s="6">
        <f t="shared" si="342"/>
        <v>-15</v>
      </c>
      <c r="AG343" s="6">
        <f t="shared" si="342"/>
        <v>-16</v>
      </c>
      <c r="AH343" s="6">
        <f t="shared" si="342"/>
        <v>-17</v>
      </c>
      <c r="AI343" s="6">
        <f t="shared" si="342"/>
        <v>-18</v>
      </c>
      <c r="AJ343" s="6">
        <f t="shared" si="342"/>
        <v>-19</v>
      </c>
      <c r="AK343" s="6">
        <f t="shared" si="342"/>
        <v>-20</v>
      </c>
      <c r="AL343" s="6">
        <f t="shared" si="342"/>
        <v>-21</v>
      </c>
      <c r="AM343" s="6">
        <f t="shared" si="342"/>
        <v>-22</v>
      </c>
      <c r="AN343" s="6">
        <f t="shared" si="342"/>
        <v>-23</v>
      </c>
      <c r="AO343" s="6">
        <f t="shared" si="342"/>
        <v>-24</v>
      </c>
      <c r="AP343" s="6">
        <f t="shared" si="342"/>
        <v>-25</v>
      </c>
      <c r="AQ343" s="6">
        <f t="shared" si="342"/>
        <v>-26</v>
      </c>
      <c r="AR343" s="6">
        <f t="shared" si="342"/>
        <v>-27</v>
      </c>
      <c r="AS343" s="6">
        <f t="shared" si="342"/>
        <v>-28</v>
      </c>
      <c r="AT343" s="6">
        <f t="shared" si="342"/>
        <v>-29</v>
      </c>
      <c r="AU343" s="6">
        <f t="shared" si="342"/>
        <v>-30</v>
      </c>
      <c r="AV343" s="6">
        <f t="shared" si="342"/>
        <v>-31</v>
      </c>
      <c r="AW343" s="6">
        <f t="shared" si="342"/>
        <v>-32</v>
      </c>
      <c r="AX343" s="6">
        <f t="shared" ref="AX343:BO343" si="343">AX341-AX342</f>
        <v>-33</v>
      </c>
      <c r="AY343" s="6">
        <f t="shared" si="343"/>
        <v>-34</v>
      </c>
      <c r="AZ343" s="6">
        <f t="shared" si="343"/>
        <v>-35</v>
      </c>
      <c r="BA343" s="6">
        <f t="shared" si="343"/>
        <v>-36</v>
      </c>
      <c r="BB343" s="6">
        <f t="shared" si="343"/>
        <v>-37</v>
      </c>
      <c r="BC343" s="6">
        <f t="shared" si="343"/>
        <v>-38</v>
      </c>
      <c r="BD343" s="6">
        <f t="shared" si="343"/>
        <v>-39</v>
      </c>
      <c r="BE343" s="6">
        <f t="shared" si="343"/>
        <v>-40</v>
      </c>
      <c r="BF343" s="6">
        <f t="shared" si="343"/>
        <v>-41</v>
      </c>
      <c r="BG343" s="6">
        <f t="shared" si="343"/>
        <v>-42</v>
      </c>
      <c r="BH343" s="6">
        <f t="shared" si="343"/>
        <v>-43</v>
      </c>
      <c r="BI343" s="6">
        <f t="shared" si="343"/>
        <v>-44</v>
      </c>
      <c r="BJ343" s="6">
        <f t="shared" si="343"/>
        <v>-45</v>
      </c>
      <c r="BK343" s="6">
        <f t="shared" si="343"/>
        <v>-46</v>
      </c>
      <c r="BL343" s="6">
        <f t="shared" si="343"/>
        <v>-47</v>
      </c>
      <c r="BM343" s="6">
        <f t="shared" si="343"/>
        <v>-48</v>
      </c>
      <c r="BN343" s="6">
        <f t="shared" si="343"/>
        <v>-49</v>
      </c>
      <c r="BO343" s="6">
        <f t="shared" si="343"/>
        <v>-50</v>
      </c>
      <c r="BQ343" s="6" t="s">
        <v>21</v>
      </c>
    </row>
    <row r="344" spans="18:70" x14ac:dyDescent="0.35">
      <c r="R344" s="6" t="str">
        <f>IF(R343&gt;=0,COUNT($R343)+BP340,"")</f>
        <v/>
      </c>
      <c r="S344" s="6" t="str">
        <f>IF(S343&gt;=0,COUNT($R343:S343)+$BP340,"")</f>
        <v/>
      </c>
      <c r="T344" s="6" t="str">
        <f>IF(T343&gt;=0,COUNT($R343:T343)+$BP340,"")</f>
        <v/>
      </c>
      <c r="U344" s="6" t="str">
        <f>IF(U343&gt;=0,COUNT($R343:U343)+$BP340,"")</f>
        <v/>
      </c>
      <c r="V344" s="6" t="str">
        <f>IF(V343&gt;=0,COUNT($R343:V343)+$BP340,"")</f>
        <v/>
      </c>
      <c r="W344" s="6" t="str">
        <f>IF(W343&gt;=0,COUNT($R343:W343)+$BP340,"")</f>
        <v/>
      </c>
      <c r="X344" s="6" t="str">
        <f>IF(X343&gt;=0,COUNT($R343:X343)+$BP340,"")</f>
        <v/>
      </c>
      <c r="Y344" s="6" t="str">
        <f>IF(Y343&gt;=0,COUNT($R343:Y343)+$BP340,"")</f>
        <v/>
      </c>
      <c r="Z344" s="6" t="str">
        <f>IF(Z343&gt;=0,COUNT($R343:Z343)+$BP340,"")</f>
        <v/>
      </c>
      <c r="AA344" s="6" t="str">
        <f>IF(AA343&gt;=0,COUNT($R343:AA343)+$BP340,"")</f>
        <v/>
      </c>
      <c r="AB344" s="6" t="str">
        <f>IF(AB343&gt;=0,COUNT($R343:AB343)+$BP340,"")</f>
        <v/>
      </c>
      <c r="AC344" s="6" t="str">
        <f>IF(AC343&gt;=0,COUNT($R343:AC343)+$BP340,"")</f>
        <v/>
      </c>
      <c r="AD344" s="6" t="str">
        <f>IF(AD343&gt;=0,COUNT($R343:AD343)+$BP340,"")</f>
        <v/>
      </c>
      <c r="AE344" s="6" t="str">
        <f>IF(AE343&gt;=0,COUNT($R343:AE343)+$BP340,"")</f>
        <v/>
      </c>
      <c r="AF344" s="6" t="str">
        <f>IF(AF343&gt;=0,COUNT($R343:AF343)+$BP340,"")</f>
        <v/>
      </c>
      <c r="AG344" s="6" t="str">
        <f>IF(AG343&gt;=0,COUNT($R343:AG343)+$BP340,"")</f>
        <v/>
      </c>
      <c r="AH344" s="6" t="str">
        <f>IF(AH343&gt;=0,COUNT($R343:AH343)+$BP340,"")</f>
        <v/>
      </c>
      <c r="AI344" s="6" t="str">
        <f>IF(AI343&gt;=0,COUNT($R343:AI343)+$BP340,"")</f>
        <v/>
      </c>
      <c r="AJ344" s="6" t="str">
        <f>IF(AJ343&gt;=0,COUNT($R343:AJ343)+$BP340,"")</f>
        <v/>
      </c>
      <c r="AK344" s="6" t="str">
        <f>IF(AK343&gt;=0,COUNT($R343:AK343)+$BP340,"")</f>
        <v/>
      </c>
      <c r="AL344" s="6" t="str">
        <f>IF(AL343&gt;=0,COUNT($R343:AL343)+$BP340,"")</f>
        <v/>
      </c>
      <c r="AM344" s="6" t="str">
        <f>IF(AM343&gt;=0,COUNT($R343:AM343)+$BP340,"")</f>
        <v/>
      </c>
      <c r="AN344" s="6" t="str">
        <f>IF(AN343&gt;=0,COUNT($R343:AN343)+$BP340,"")</f>
        <v/>
      </c>
      <c r="AO344" s="6" t="str">
        <f>IF(AO343&gt;=0,COUNT($R343:AO343)+$BP340,"")</f>
        <v/>
      </c>
      <c r="AP344" s="6" t="str">
        <f>IF(AP343&gt;=0,COUNT($R343:AP343)+$BP340,"")</f>
        <v/>
      </c>
      <c r="AQ344" s="6" t="str">
        <f>IF(AQ343&gt;=0,COUNT($R343:AQ343)+$BP340,"")</f>
        <v/>
      </c>
      <c r="AR344" s="6" t="str">
        <f>IF(AR343&gt;=0,COUNT($R343:AR343)+$BP340,"")</f>
        <v/>
      </c>
      <c r="AS344" s="6" t="str">
        <f>IF(AS343&gt;=0,COUNT($R343:AS343)+$BP340,"")</f>
        <v/>
      </c>
      <c r="AT344" s="6" t="str">
        <f>IF(AT343&gt;=0,COUNT($R343:AT343)+$BP340,"")</f>
        <v/>
      </c>
      <c r="AU344" s="6" t="str">
        <f>IF(AU343&gt;=0,COUNT($R343:AU343)+$BP340,"")</f>
        <v/>
      </c>
      <c r="AV344" s="6" t="str">
        <f>IF(AV343&gt;=0,COUNT($R343:AV343)+$BP340,"")</f>
        <v/>
      </c>
      <c r="AW344" s="6" t="str">
        <f>IF(AW343&gt;=0,COUNT($R343:AW343)+$BP340,"")</f>
        <v/>
      </c>
      <c r="AX344" s="6" t="str">
        <f>IF(AX343&gt;=0,COUNT($R343:AX343)+$BP340,"")</f>
        <v/>
      </c>
      <c r="AY344" s="6" t="str">
        <f>IF(AY343&gt;=0,COUNT($R343:AY343)+$BP340,"")</f>
        <v/>
      </c>
      <c r="AZ344" s="6" t="str">
        <f>IF(AZ343&gt;=0,COUNT($R343:AZ343)+$BP340,"")</f>
        <v/>
      </c>
      <c r="BA344" s="6" t="str">
        <f>IF(BA343&gt;=0,COUNT($R343:BA343)+$BP340,"")</f>
        <v/>
      </c>
      <c r="BB344" s="6" t="str">
        <f>IF(BB343&gt;=0,COUNT($R343:BB343)+$BP340,"")</f>
        <v/>
      </c>
      <c r="BC344" s="6" t="str">
        <f>IF(BC343&gt;=0,COUNT($R343:BC343)+$BP340,"")</f>
        <v/>
      </c>
      <c r="BD344" s="6" t="str">
        <f>IF(BD343&gt;=0,COUNT($R343:BD343)+$BP340,"")</f>
        <v/>
      </c>
      <c r="BE344" s="6" t="str">
        <f>IF(BE343&gt;=0,COUNT($R343:BE343)+$BP340,"")</f>
        <v/>
      </c>
      <c r="BF344" s="6" t="str">
        <f>IF(BF343&gt;=0,COUNT($R343:BF343)+$BP340,"")</f>
        <v/>
      </c>
      <c r="BG344" s="6" t="str">
        <f>IF(BG343&gt;=0,COUNT($R343:BG343)+$BP340,"")</f>
        <v/>
      </c>
      <c r="BH344" s="6" t="str">
        <f>IF(BH343&gt;=0,COUNT($R343:BH343)+$BP340,"")</f>
        <v/>
      </c>
      <c r="BI344" s="6" t="str">
        <f>IF(BI343&gt;=0,COUNT($R343:BI343)+$BP340,"")</f>
        <v/>
      </c>
      <c r="BJ344" s="6" t="str">
        <f>IF(BJ343&gt;=0,COUNT($R343:BJ343)+$BP340,"")</f>
        <v/>
      </c>
      <c r="BK344" s="6" t="str">
        <f>IF(BK343&gt;=0,COUNT($R343:BK343)+$BP340,"")</f>
        <v/>
      </c>
      <c r="BL344" s="6" t="str">
        <f>IF(BL343&gt;=0,COUNT($R343:BL343)+$BP340,"")</f>
        <v/>
      </c>
      <c r="BM344" s="6" t="str">
        <f>IF(BM343&gt;=0,COUNT($R343:BM343)+$BP340,"")</f>
        <v/>
      </c>
      <c r="BN344" s="6" t="str">
        <f>IF(BN343&gt;=0,COUNT($R343:BN343)+$BP340,"")</f>
        <v/>
      </c>
      <c r="BO344" s="6" t="str">
        <f>IF(BO343&gt;=0,COUNT($R343:BO343)+$BP340,"")</f>
        <v/>
      </c>
      <c r="BP344" s="6">
        <f>COUNT(R344:BO344)+BP340</f>
        <v>100</v>
      </c>
      <c r="BQ344" s="276" t="str">
        <f>R344&amp;BQ343&amp;S344&amp;BQ343&amp;T344&amp;BQ343&amp;U344&amp;BQ343&amp;V344&amp;BQ343&amp;W344&amp;BQ343&amp;X344&amp;BQ343&amp;Y344&amp;BQ343&amp;Z344&amp;BQ343&amp;AA344&amp;BQ343&amp;AB344&amp;BQ343&amp;AC344&amp;BQ343&amp;AD344&amp;BQ343&amp;AE344&amp;BQ343&amp;AF344&amp;BQ343&amp;AG344&amp;BQ343&amp;AH344&amp;BQ343&amp;AI344&amp;BQ343&amp;AJ344&amp;BQ343&amp;AK344&amp;BQ343&amp;AL344&amp;BQ343&amp;AM344&amp;BQ343&amp;AN344&amp;BQ343&amp;AO344&amp;BQ343&amp;AP344&amp;BQ343&amp;AQ344&amp;BQ343&amp;AR344&amp;BQ343&amp;AS344&amp;BQ343&amp;AT344&amp;BQ343&amp;AU344&amp;BQ343&amp;AV344&amp;BQ343&amp;AW344&amp;BQ343&amp;AX344&amp;BQ343&amp;AY344&amp;BQ343&amp;AZ344&amp;BQ343&amp;BA344&amp;BQ343&amp;BB344&amp;BQ343&amp;BC344&amp;BQ343&amp;BD344&amp;BQ343&amp;BE344&amp;BQ343&amp;BF344&amp;BQ343&amp;BG344&amp;BQ343&amp;BH344&amp;BQ343&amp;BI344&amp;BQ343&amp;BJ344&amp;BQ343&amp;BK344&amp;BQ343&amp;BL344&amp;BQ343&amp;BM344&amp;BQ343&amp;BN344&amp;BQ343&amp;BO344</f>
        <v xml:space="preserve">                                                                                                  </v>
      </c>
      <c r="BR344" s="275">
        <f>SUM(R41,R101,R161,R221,R281,R341)</f>
        <v>4</v>
      </c>
    </row>
    <row r="345" spans="18:70" x14ac:dyDescent="0.35">
      <c r="R345" s="275">
        <f>IF('Print-TOS'!AU16="W",'Encode Data'!H52,'Encode Data'!J46)</f>
        <v>0</v>
      </c>
      <c r="S345" s="6">
        <f t="shared" ref="S345:AX345" si="344">R345</f>
        <v>0</v>
      </c>
      <c r="T345" s="6">
        <f t="shared" si="344"/>
        <v>0</v>
      </c>
      <c r="U345" s="6">
        <f t="shared" si="344"/>
        <v>0</v>
      </c>
      <c r="V345" s="6">
        <f t="shared" si="344"/>
        <v>0</v>
      </c>
      <c r="W345" s="6">
        <f t="shared" si="344"/>
        <v>0</v>
      </c>
      <c r="X345" s="6">
        <f t="shared" si="344"/>
        <v>0</v>
      </c>
      <c r="Y345" s="6">
        <f t="shared" si="344"/>
        <v>0</v>
      </c>
      <c r="Z345" s="6">
        <f t="shared" si="344"/>
        <v>0</v>
      </c>
      <c r="AA345" s="6">
        <f t="shared" si="344"/>
        <v>0</v>
      </c>
      <c r="AB345" s="6">
        <f t="shared" si="344"/>
        <v>0</v>
      </c>
      <c r="AC345" s="6">
        <f t="shared" si="344"/>
        <v>0</v>
      </c>
      <c r="AD345" s="6">
        <f t="shared" si="344"/>
        <v>0</v>
      </c>
      <c r="AE345" s="6">
        <f t="shared" si="344"/>
        <v>0</v>
      </c>
      <c r="AF345" s="6">
        <f t="shared" si="344"/>
        <v>0</v>
      </c>
      <c r="AG345" s="6">
        <f t="shared" si="344"/>
        <v>0</v>
      </c>
      <c r="AH345" s="6">
        <f t="shared" si="344"/>
        <v>0</v>
      </c>
      <c r="AI345" s="6">
        <f t="shared" si="344"/>
        <v>0</v>
      </c>
      <c r="AJ345" s="6">
        <f t="shared" si="344"/>
        <v>0</v>
      </c>
      <c r="AK345" s="6">
        <f t="shared" si="344"/>
        <v>0</v>
      </c>
      <c r="AL345" s="6">
        <f t="shared" si="344"/>
        <v>0</v>
      </c>
      <c r="AM345" s="6">
        <f t="shared" si="344"/>
        <v>0</v>
      </c>
      <c r="AN345" s="6">
        <f t="shared" si="344"/>
        <v>0</v>
      </c>
      <c r="AO345" s="6">
        <f t="shared" si="344"/>
        <v>0</v>
      </c>
      <c r="AP345" s="6">
        <f t="shared" si="344"/>
        <v>0</v>
      </c>
      <c r="AQ345" s="6">
        <f t="shared" si="344"/>
        <v>0</v>
      </c>
      <c r="AR345" s="6">
        <f t="shared" si="344"/>
        <v>0</v>
      </c>
      <c r="AS345" s="6">
        <f t="shared" si="344"/>
        <v>0</v>
      </c>
      <c r="AT345" s="6">
        <f t="shared" si="344"/>
        <v>0</v>
      </c>
      <c r="AU345" s="6">
        <f t="shared" si="344"/>
        <v>0</v>
      </c>
      <c r="AV345" s="6">
        <f t="shared" si="344"/>
        <v>0</v>
      </c>
      <c r="AW345" s="6">
        <f t="shared" si="344"/>
        <v>0</v>
      </c>
      <c r="AX345" s="6">
        <f t="shared" si="344"/>
        <v>0</v>
      </c>
      <c r="AY345" s="6">
        <f t="shared" ref="AY345:BO345" si="345">AX345</f>
        <v>0</v>
      </c>
      <c r="AZ345" s="6">
        <f t="shared" si="345"/>
        <v>0</v>
      </c>
      <c r="BA345" s="6">
        <f t="shared" si="345"/>
        <v>0</v>
      </c>
      <c r="BB345" s="6">
        <f t="shared" si="345"/>
        <v>0</v>
      </c>
      <c r="BC345" s="6">
        <f t="shared" si="345"/>
        <v>0</v>
      </c>
      <c r="BD345" s="6">
        <f t="shared" si="345"/>
        <v>0</v>
      </c>
      <c r="BE345" s="6">
        <f t="shared" si="345"/>
        <v>0</v>
      </c>
      <c r="BF345" s="6">
        <f t="shared" si="345"/>
        <v>0</v>
      </c>
      <c r="BG345" s="6">
        <f t="shared" si="345"/>
        <v>0</v>
      </c>
      <c r="BH345" s="6">
        <f t="shared" si="345"/>
        <v>0</v>
      </c>
      <c r="BI345" s="6">
        <f t="shared" si="345"/>
        <v>0</v>
      </c>
      <c r="BJ345" s="6">
        <f t="shared" si="345"/>
        <v>0</v>
      </c>
      <c r="BK345" s="6">
        <f t="shared" si="345"/>
        <v>0</v>
      </c>
      <c r="BL345" s="6">
        <f t="shared" si="345"/>
        <v>0</v>
      </c>
      <c r="BM345" s="6">
        <f t="shared" si="345"/>
        <v>0</v>
      </c>
      <c r="BN345" s="6">
        <f t="shared" si="345"/>
        <v>0</v>
      </c>
      <c r="BO345" s="6">
        <f t="shared" si="345"/>
        <v>0</v>
      </c>
    </row>
    <row r="346" spans="18:70" x14ac:dyDescent="0.35">
      <c r="R346" s="6">
        <v>1</v>
      </c>
      <c r="S346" s="6">
        <v>2</v>
      </c>
      <c r="T346" s="6">
        <v>3</v>
      </c>
      <c r="U346" s="6">
        <v>4</v>
      </c>
      <c r="V346" s="6">
        <v>5</v>
      </c>
      <c r="W346" s="6">
        <v>6</v>
      </c>
      <c r="X346" s="6">
        <v>7</v>
      </c>
      <c r="Y346" s="6">
        <v>8</v>
      </c>
      <c r="Z346" s="6">
        <v>9</v>
      </c>
      <c r="AA346" s="6">
        <v>10</v>
      </c>
      <c r="AB346" s="6">
        <v>11</v>
      </c>
      <c r="AC346" s="6">
        <v>12</v>
      </c>
      <c r="AD346" s="6">
        <v>13</v>
      </c>
      <c r="AE346" s="6">
        <v>14</v>
      </c>
      <c r="AF346" s="6">
        <v>15</v>
      </c>
      <c r="AG346" s="6">
        <v>16</v>
      </c>
      <c r="AH346" s="6">
        <v>17</v>
      </c>
      <c r="AI346" s="6">
        <v>18</v>
      </c>
      <c r="AJ346" s="6">
        <v>19</v>
      </c>
      <c r="AK346" s="6">
        <v>20</v>
      </c>
      <c r="AL346" s="6">
        <v>21</v>
      </c>
      <c r="AM346" s="6">
        <v>22</v>
      </c>
      <c r="AN346" s="6">
        <v>23</v>
      </c>
      <c r="AO346" s="6">
        <v>24</v>
      </c>
      <c r="AP346" s="6">
        <v>25</v>
      </c>
      <c r="AQ346" s="6">
        <v>26</v>
      </c>
      <c r="AR346" s="6">
        <v>27</v>
      </c>
      <c r="AS346" s="6">
        <v>28</v>
      </c>
      <c r="AT346" s="6">
        <v>29</v>
      </c>
      <c r="AU346" s="6">
        <v>30</v>
      </c>
      <c r="AV346" s="6">
        <v>31</v>
      </c>
      <c r="AW346" s="6">
        <v>32</v>
      </c>
      <c r="AX346" s="6">
        <v>33</v>
      </c>
      <c r="AY346" s="6">
        <v>34</v>
      </c>
      <c r="AZ346" s="6">
        <v>35</v>
      </c>
      <c r="BA346" s="6">
        <v>36</v>
      </c>
      <c r="BB346" s="6">
        <v>37</v>
      </c>
      <c r="BC346" s="6">
        <v>38</v>
      </c>
      <c r="BD346" s="6">
        <v>39</v>
      </c>
      <c r="BE346" s="6">
        <v>40</v>
      </c>
      <c r="BF346" s="6">
        <v>41</v>
      </c>
      <c r="BG346" s="6">
        <v>42</v>
      </c>
      <c r="BH346" s="6">
        <v>43</v>
      </c>
      <c r="BI346" s="6">
        <v>44</v>
      </c>
      <c r="BJ346" s="6">
        <v>45</v>
      </c>
      <c r="BK346" s="6">
        <v>46</v>
      </c>
      <c r="BL346" s="6">
        <v>47</v>
      </c>
      <c r="BM346" s="6">
        <v>48</v>
      </c>
      <c r="BN346" s="6">
        <v>49</v>
      </c>
      <c r="BO346" s="6">
        <v>50</v>
      </c>
    </row>
    <row r="347" spans="18:70" x14ac:dyDescent="0.35">
      <c r="R347" s="6">
        <f t="shared" ref="R347:AW347" si="346">R345-R346</f>
        <v>-1</v>
      </c>
      <c r="S347" s="6">
        <f t="shared" si="346"/>
        <v>-2</v>
      </c>
      <c r="T347" s="6">
        <f t="shared" si="346"/>
        <v>-3</v>
      </c>
      <c r="U347" s="6">
        <f t="shared" si="346"/>
        <v>-4</v>
      </c>
      <c r="V347" s="6">
        <f t="shared" si="346"/>
        <v>-5</v>
      </c>
      <c r="W347" s="6">
        <f t="shared" si="346"/>
        <v>-6</v>
      </c>
      <c r="X347" s="6">
        <f t="shared" si="346"/>
        <v>-7</v>
      </c>
      <c r="Y347" s="6">
        <f t="shared" si="346"/>
        <v>-8</v>
      </c>
      <c r="Z347" s="6">
        <f t="shared" si="346"/>
        <v>-9</v>
      </c>
      <c r="AA347" s="6">
        <f t="shared" si="346"/>
        <v>-10</v>
      </c>
      <c r="AB347" s="6">
        <f t="shared" si="346"/>
        <v>-11</v>
      </c>
      <c r="AC347" s="6">
        <f t="shared" si="346"/>
        <v>-12</v>
      </c>
      <c r="AD347" s="6">
        <f t="shared" si="346"/>
        <v>-13</v>
      </c>
      <c r="AE347" s="6">
        <f t="shared" si="346"/>
        <v>-14</v>
      </c>
      <c r="AF347" s="6">
        <f t="shared" si="346"/>
        <v>-15</v>
      </c>
      <c r="AG347" s="6">
        <f t="shared" si="346"/>
        <v>-16</v>
      </c>
      <c r="AH347" s="6">
        <f t="shared" si="346"/>
        <v>-17</v>
      </c>
      <c r="AI347" s="6">
        <f t="shared" si="346"/>
        <v>-18</v>
      </c>
      <c r="AJ347" s="6">
        <f t="shared" si="346"/>
        <v>-19</v>
      </c>
      <c r="AK347" s="6">
        <f t="shared" si="346"/>
        <v>-20</v>
      </c>
      <c r="AL347" s="6">
        <f t="shared" si="346"/>
        <v>-21</v>
      </c>
      <c r="AM347" s="6">
        <f t="shared" si="346"/>
        <v>-22</v>
      </c>
      <c r="AN347" s="6">
        <f t="shared" si="346"/>
        <v>-23</v>
      </c>
      <c r="AO347" s="6">
        <f t="shared" si="346"/>
        <v>-24</v>
      </c>
      <c r="AP347" s="6">
        <f t="shared" si="346"/>
        <v>-25</v>
      </c>
      <c r="AQ347" s="6">
        <f t="shared" si="346"/>
        <v>-26</v>
      </c>
      <c r="AR347" s="6">
        <f t="shared" si="346"/>
        <v>-27</v>
      </c>
      <c r="AS347" s="6">
        <f t="shared" si="346"/>
        <v>-28</v>
      </c>
      <c r="AT347" s="6">
        <f t="shared" si="346"/>
        <v>-29</v>
      </c>
      <c r="AU347" s="6">
        <f t="shared" si="346"/>
        <v>-30</v>
      </c>
      <c r="AV347" s="6">
        <f t="shared" si="346"/>
        <v>-31</v>
      </c>
      <c r="AW347" s="6">
        <f t="shared" si="346"/>
        <v>-32</v>
      </c>
      <c r="AX347" s="6">
        <f t="shared" ref="AX347:BO347" si="347">AX345-AX346</f>
        <v>-33</v>
      </c>
      <c r="AY347" s="6">
        <f t="shared" si="347"/>
        <v>-34</v>
      </c>
      <c r="AZ347" s="6">
        <f t="shared" si="347"/>
        <v>-35</v>
      </c>
      <c r="BA347" s="6">
        <f t="shared" si="347"/>
        <v>-36</v>
      </c>
      <c r="BB347" s="6">
        <f t="shared" si="347"/>
        <v>-37</v>
      </c>
      <c r="BC347" s="6">
        <f t="shared" si="347"/>
        <v>-38</v>
      </c>
      <c r="BD347" s="6">
        <f t="shared" si="347"/>
        <v>-39</v>
      </c>
      <c r="BE347" s="6">
        <f t="shared" si="347"/>
        <v>-40</v>
      </c>
      <c r="BF347" s="6">
        <f t="shared" si="347"/>
        <v>-41</v>
      </c>
      <c r="BG347" s="6">
        <f t="shared" si="347"/>
        <v>-42</v>
      </c>
      <c r="BH347" s="6">
        <f t="shared" si="347"/>
        <v>-43</v>
      </c>
      <c r="BI347" s="6">
        <f t="shared" si="347"/>
        <v>-44</v>
      </c>
      <c r="BJ347" s="6">
        <f t="shared" si="347"/>
        <v>-45</v>
      </c>
      <c r="BK347" s="6">
        <f t="shared" si="347"/>
        <v>-46</v>
      </c>
      <c r="BL347" s="6">
        <f t="shared" si="347"/>
        <v>-47</v>
      </c>
      <c r="BM347" s="6">
        <f t="shared" si="347"/>
        <v>-48</v>
      </c>
      <c r="BN347" s="6">
        <f t="shared" si="347"/>
        <v>-49</v>
      </c>
      <c r="BO347" s="6">
        <f t="shared" si="347"/>
        <v>-50</v>
      </c>
      <c r="BQ347" s="6" t="s">
        <v>21</v>
      </c>
    </row>
    <row r="348" spans="18:70" x14ac:dyDescent="0.35">
      <c r="R348" s="6" t="str">
        <f>IF(R347&gt;=0,COUNT($R347)+BP344,"")</f>
        <v/>
      </c>
      <c r="S348" s="6" t="str">
        <f>IF(S347&gt;=0,COUNT($R347:S347)+$BP344,"")</f>
        <v/>
      </c>
      <c r="T348" s="6" t="str">
        <f>IF(T347&gt;=0,COUNT($R347:T347)+$BP344,"")</f>
        <v/>
      </c>
      <c r="U348" s="6" t="str">
        <f>IF(U347&gt;=0,COUNT($R347:U347)+$BP344,"")</f>
        <v/>
      </c>
      <c r="V348" s="6" t="str">
        <f>IF(V347&gt;=0,COUNT($R347:V347)+$BP344,"")</f>
        <v/>
      </c>
      <c r="W348" s="6" t="str">
        <f>IF(W347&gt;=0,COUNT($R347:W347)+$BP344,"")</f>
        <v/>
      </c>
      <c r="X348" s="6" t="str">
        <f>IF(X347&gt;=0,COUNT($R347:X347)+$BP344,"")</f>
        <v/>
      </c>
      <c r="Y348" s="6" t="str">
        <f>IF(Y347&gt;=0,COUNT($R347:Y347)+$BP344,"")</f>
        <v/>
      </c>
      <c r="Z348" s="6" t="str">
        <f>IF(Z347&gt;=0,COUNT($R347:Z347)+$BP344,"")</f>
        <v/>
      </c>
      <c r="AA348" s="6" t="str">
        <f>IF(AA347&gt;=0,COUNT($R347:AA347)+$BP344,"")</f>
        <v/>
      </c>
      <c r="AB348" s="6" t="str">
        <f>IF(AB347&gt;=0,COUNT($R347:AB347)+$BP344,"")</f>
        <v/>
      </c>
      <c r="AC348" s="6" t="str">
        <f>IF(AC347&gt;=0,COUNT($R347:AC347)+$BP344,"")</f>
        <v/>
      </c>
      <c r="AD348" s="6" t="str">
        <f>IF(AD347&gt;=0,COUNT($R347:AD347)+$BP344,"")</f>
        <v/>
      </c>
      <c r="AE348" s="6" t="str">
        <f>IF(AE347&gt;=0,COUNT($R347:AE347)+$BP344,"")</f>
        <v/>
      </c>
      <c r="AF348" s="6" t="str">
        <f>IF(AF347&gt;=0,COUNT($R347:AF347)+$BP344,"")</f>
        <v/>
      </c>
      <c r="AG348" s="6" t="str">
        <f>IF(AG347&gt;=0,COUNT($R347:AG347)+$BP344,"")</f>
        <v/>
      </c>
      <c r="AH348" s="6" t="str">
        <f>IF(AH347&gt;=0,COUNT($R347:AH347)+$BP344,"")</f>
        <v/>
      </c>
      <c r="AI348" s="6" t="str">
        <f>IF(AI347&gt;=0,COUNT($R347:AI347)+$BP344,"")</f>
        <v/>
      </c>
      <c r="AJ348" s="6" t="str">
        <f>IF(AJ347&gt;=0,COUNT($R347:AJ347)+$BP344,"")</f>
        <v/>
      </c>
      <c r="AK348" s="6" t="str">
        <f>IF(AK347&gt;=0,COUNT($R347:AK347)+$BP344,"")</f>
        <v/>
      </c>
      <c r="AL348" s="6" t="str">
        <f>IF(AL347&gt;=0,COUNT($R347:AL347)+$BP344,"")</f>
        <v/>
      </c>
      <c r="AM348" s="6" t="str">
        <f>IF(AM347&gt;=0,COUNT($R347:AM347)+$BP344,"")</f>
        <v/>
      </c>
      <c r="AN348" s="6" t="str">
        <f>IF(AN347&gt;=0,COUNT($R347:AN347)+$BP344,"")</f>
        <v/>
      </c>
      <c r="AO348" s="6" t="str">
        <f>IF(AO347&gt;=0,COUNT($R347:AO347)+$BP344,"")</f>
        <v/>
      </c>
      <c r="AP348" s="6" t="str">
        <f>IF(AP347&gt;=0,COUNT($R347:AP347)+$BP344,"")</f>
        <v/>
      </c>
      <c r="AQ348" s="6" t="str">
        <f>IF(AQ347&gt;=0,COUNT($R347:AQ347)+$BP344,"")</f>
        <v/>
      </c>
      <c r="AR348" s="6" t="str">
        <f>IF(AR347&gt;=0,COUNT($R347:AR347)+$BP344,"")</f>
        <v/>
      </c>
      <c r="AS348" s="6" t="str">
        <f>IF(AS347&gt;=0,COUNT($R347:AS347)+$BP344,"")</f>
        <v/>
      </c>
      <c r="AT348" s="6" t="str">
        <f>IF(AT347&gt;=0,COUNT($R347:AT347)+$BP344,"")</f>
        <v/>
      </c>
      <c r="AU348" s="6" t="str">
        <f>IF(AU347&gt;=0,COUNT($R347:AU347)+$BP344,"")</f>
        <v/>
      </c>
      <c r="AV348" s="6" t="str">
        <f>IF(AV347&gt;=0,COUNT($R347:AV347)+$BP344,"")</f>
        <v/>
      </c>
      <c r="AW348" s="6" t="str">
        <f>IF(AW347&gt;=0,COUNT($R347:AW347)+$BP344,"")</f>
        <v/>
      </c>
      <c r="AX348" s="6" t="str">
        <f>IF(AX347&gt;=0,COUNT($R347:AX347)+$BP344,"")</f>
        <v/>
      </c>
      <c r="AY348" s="6" t="str">
        <f>IF(AY347&gt;=0,COUNT($R347:AY347)+$BP344,"")</f>
        <v/>
      </c>
      <c r="AZ348" s="6" t="str">
        <f>IF(AZ347&gt;=0,COUNT($R347:AZ347)+$BP344,"")</f>
        <v/>
      </c>
      <c r="BA348" s="6" t="str">
        <f>IF(BA347&gt;=0,COUNT($R347:BA347)+$BP344,"")</f>
        <v/>
      </c>
      <c r="BB348" s="6" t="str">
        <f>IF(BB347&gt;=0,COUNT($R347:BB347)+$BP344,"")</f>
        <v/>
      </c>
      <c r="BC348" s="6" t="str">
        <f>IF(BC347&gt;=0,COUNT($R347:BC347)+$BP344,"")</f>
        <v/>
      </c>
      <c r="BD348" s="6" t="str">
        <f>IF(BD347&gt;=0,COUNT($R347:BD347)+$BP344,"")</f>
        <v/>
      </c>
      <c r="BE348" s="6" t="str">
        <f>IF(BE347&gt;=0,COUNT($R347:BE347)+$BP344,"")</f>
        <v/>
      </c>
      <c r="BF348" s="6" t="str">
        <f>IF(BF347&gt;=0,COUNT($R347:BF347)+$BP344,"")</f>
        <v/>
      </c>
      <c r="BG348" s="6" t="str">
        <f>IF(BG347&gt;=0,COUNT($R347:BG347)+$BP344,"")</f>
        <v/>
      </c>
      <c r="BH348" s="6" t="str">
        <f>IF(BH347&gt;=0,COUNT($R347:BH347)+$BP344,"")</f>
        <v/>
      </c>
      <c r="BI348" s="6" t="str">
        <f>IF(BI347&gt;=0,COUNT($R347:BI347)+$BP344,"")</f>
        <v/>
      </c>
      <c r="BJ348" s="6" t="str">
        <f>IF(BJ347&gt;=0,COUNT($R347:BJ347)+$BP344,"")</f>
        <v/>
      </c>
      <c r="BK348" s="6" t="str">
        <f>IF(BK347&gt;=0,COUNT($R347:BK347)+$BP344,"")</f>
        <v/>
      </c>
      <c r="BL348" s="6" t="str">
        <f>IF(BL347&gt;=0,COUNT($R347:BL347)+$BP344,"")</f>
        <v/>
      </c>
      <c r="BM348" s="6" t="str">
        <f>IF(BM347&gt;=0,COUNT($R347:BM347)+$BP344,"")</f>
        <v/>
      </c>
      <c r="BN348" s="6" t="str">
        <f>IF(BN347&gt;=0,COUNT($R347:BN347)+$BP344,"")</f>
        <v/>
      </c>
      <c r="BO348" s="6" t="str">
        <f>IF(BO347&gt;=0,COUNT($R347:BO347)+$BP344,"")</f>
        <v/>
      </c>
      <c r="BP348" s="6">
        <f>COUNT(R348:BO348)+BP344</f>
        <v>100</v>
      </c>
      <c r="BQ348" s="276" t="str">
        <f>R348&amp;BQ347&amp;S348&amp;BQ347&amp;T348&amp;BQ347&amp;U348&amp;BQ347&amp;V348&amp;BQ347&amp;W348&amp;BQ347&amp;X348&amp;BQ347&amp;Y348&amp;BQ347&amp;Z348&amp;BQ347&amp;AA348&amp;BQ347&amp;AB348&amp;BQ347&amp;AC348&amp;BQ347&amp;AD348&amp;BQ347&amp;AE348&amp;BQ347&amp;AF348&amp;BQ347&amp;AG348&amp;BQ347&amp;AH348&amp;BQ347&amp;AI348&amp;BQ347&amp;AJ348&amp;BQ347&amp;AK348&amp;BQ347&amp;AL348&amp;BQ347&amp;AM348&amp;BQ347&amp;AN348&amp;BQ347&amp;AO348&amp;BQ347&amp;AP348&amp;BQ347&amp;AQ348&amp;BQ347&amp;AR348&amp;BQ347&amp;AS348&amp;BQ347&amp;AT348&amp;BQ347&amp;AU348&amp;BQ347&amp;AV348&amp;BQ347&amp;AW348&amp;BQ347&amp;AX348&amp;BQ347&amp;AY348&amp;BQ347&amp;AZ348&amp;BQ347&amp;BA348&amp;BQ347&amp;BB348&amp;BQ347&amp;BC348&amp;BQ347&amp;BD348&amp;BQ347&amp;BE348&amp;BQ347&amp;BF348&amp;BQ347&amp;BG348&amp;BQ347&amp;BH348&amp;BQ347&amp;BI348&amp;BQ347&amp;BJ348&amp;BQ347&amp;BK348&amp;BQ347&amp;BL348&amp;BQ347&amp;BM348&amp;BQ347&amp;BN348&amp;BQ347&amp;BO348</f>
        <v xml:space="preserve">                                                                                                  </v>
      </c>
      <c r="BR348" s="275">
        <f>SUM(R45,R105,R165,R265,R285,R345)</f>
        <v>3</v>
      </c>
    </row>
    <row r="349" spans="18:70" x14ac:dyDescent="0.35">
      <c r="R349" s="275">
        <f>IF('Print-TOS'!AU16="W",'Encode Data'!I52,'Encode Data'!J49)</f>
        <v>0</v>
      </c>
      <c r="S349" s="6">
        <f t="shared" ref="S349:AX349" si="348">R349</f>
        <v>0</v>
      </c>
      <c r="T349" s="6">
        <f t="shared" si="348"/>
        <v>0</v>
      </c>
      <c r="U349" s="6">
        <f t="shared" si="348"/>
        <v>0</v>
      </c>
      <c r="V349" s="6">
        <f t="shared" si="348"/>
        <v>0</v>
      </c>
      <c r="W349" s="6">
        <f t="shared" si="348"/>
        <v>0</v>
      </c>
      <c r="X349" s="6">
        <f t="shared" si="348"/>
        <v>0</v>
      </c>
      <c r="Y349" s="6">
        <f t="shared" si="348"/>
        <v>0</v>
      </c>
      <c r="Z349" s="6">
        <f t="shared" si="348"/>
        <v>0</v>
      </c>
      <c r="AA349" s="6">
        <f t="shared" si="348"/>
        <v>0</v>
      </c>
      <c r="AB349" s="6">
        <f t="shared" si="348"/>
        <v>0</v>
      </c>
      <c r="AC349" s="6">
        <f t="shared" si="348"/>
        <v>0</v>
      </c>
      <c r="AD349" s="6">
        <f t="shared" si="348"/>
        <v>0</v>
      </c>
      <c r="AE349" s="6">
        <f t="shared" si="348"/>
        <v>0</v>
      </c>
      <c r="AF349" s="6">
        <f t="shared" si="348"/>
        <v>0</v>
      </c>
      <c r="AG349" s="6">
        <f t="shared" si="348"/>
        <v>0</v>
      </c>
      <c r="AH349" s="6">
        <f t="shared" si="348"/>
        <v>0</v>
      </c>
      <c r="AI349" s="6">
        <f t="shared" si="348"/>
        <v>0</v>
      </c>
      <c r="AJ349" s="6">
        <f t="shared" si="348"/>
        <v>0</v>
      </c>
      <c r="AK349" s="6">
        <f t="shared" si="348"/>
        <v>0</v>
      </c>
      <c r="AL349" s="6">
        <f t="shared" si="348"/>
        <v>0</v>
      </c>
      <c r="AM349" s="6">
        <f t="shared" si="348"/>
        <v>0</v>
      </c>
      <c r="AN349" s="6">
        <f t="shared" si="348"/>
        <v>0</v>
      </c>
      <c r="AO349" s="6">
        <f t="shared" si="348"/>
        <v>0</v>
      </c>
      <c r="AP349" s="6">
        <f t="shared" si="348"/>
        <v>0</v>
      </c>
      <c r="AQ349" s="6">
        <f t="shared" si="348"/>
        <v>0</v>
      </c>
      <c r="AR349" s="6">
        <f t="shared" si="348"/>
        <v>0</v>
      </c>
      <c r="AS349" s="6">
        <f t="shared" si="348"/>
        <v>0</v>
      </c>
      <c r="AT349" s="6">
        <f t="shared" si="348"/>
        <v>0</v>
      </c>
      <c r="AU349" s="6">
        <f t="shared" si="348"/>
        <v>0</v>
      </c>
      <c r="AV349" s="6">
        <f t="shared" si="348"/>
        <v>0</v>
      </c>
      <c r="AW349" s="6">
        <f t="shared" si="348"/>
        <v>0</v>
      </c>
      <c r="AX349" s="6">
        <f t="shared" si="348"/>
        <v>0</v>
      </c>
      <c r="AY349" s="6">
        <f t="shared" ref="AY349:BO349" si="349">AX349</f>
        <v>0</v>
      </c>
      <c r="AZ349" s="6">
        <f t="shared" si="349"/>
        <v>0</v>
      </c>
      <c r="BA349" s="6">
        <f t="shared" si="349"/>
        <v>0</v>
      </c>
      <c r="BB349" s="6">
        <f t="shared" si="349"/>
        <v>0</v>
      </c>
      <c r="BC349" s="6">
        <f t="shared" si="349"/>
        <v>0</v>
      </c>
      <c r="BD349" s="6">
        <f t="shared" si="349"/>
        <v>0</v>
      </c>
      <c r="BE349" s="6">
        <f t="shared" si="349"/>
        <v>0</v>
      </c>
      <c r="BF349" s="6">
        <f t="shared" si="349"/>
        <v>0</v>
      </c>
      <c r="BG349" s="6">
        <f t="shared" si="349"/>
        <v>0</v>
      </c>
      <c r="BH349" s="6">
        <f t="shared" si="349"/>
        <v>0</v>
      </c>
      <c r="BI349" s="6">
        <f t="shared" si="349"/>
        <v>0</v>
      </c>
      <c r="BJ349" s="6">
        <f t="shared" si="349"/>
        <v>0</v>
      </c>
      <c r="BK349" s="6">
        <f t="shared" si="349"/>
        <v>0</v>
      </c>
      <c r="BL349" s="6">
        <f t="shared" si="349"/>
        <v>0</v>
      </c>
      <c r="BM349" s="6">
        <f t="shared" si="349"/>
        <v>0</v>
      </c>
      <c r="BN349" s="6">
        <f t="shared" si="349"/>
        <v>0</v>
      </c>
      <c r="BO349" s="6">
        <f t="shared" si="349"/>
        <v>0</v>
      </c>
    </row>
    <row r="350" spans="18:70" x14ac:dyDescent="0.35">
      <c r="R350" s="6">
        <v>1</v>
      </c>
      <c r="S350" s="6">
        <v>2</v>
      </c>
      <c r="T350" s="6">
        <v>3</v>
      </c>
      <c r="U350" s="6">
        <v>4</v>
      </c>
      <c r="V350" s="6">
        <v>5</v>
      </c>
      <c r="W350" s="6">
        <v>6</v>
      </c>
      <c r="X350" s="6">
        <v>7</v>
      </c>
      <c r="Y350" s="6">
        <v>8</v>
      </c>
      <c r="Z350" s="6">
        <v>9</v>
      </c>
      <c r="AA350" s="6">
        <v>10</v>
      </c>
      <c r="AB350" s="6">
        <v>11</v>
      </c>
      <c r="AC350" s="6">
        <v>12</v>
      </c>
      <c r="AD350" s="6">
        <v>13</v>
      </c>
      <c r="AE350" s="6">
        <v>14</v>
      </c>
      <c r="AF350" s="6">
        <v>15</v>
      </c>
      <c r="AG350" s="6">
        <v>16</v>
      </c>
      <c r="AH350" s="6">
        <v>17</v>
      </c>
      <c r="AI350" s="6">
        <v>18</v>
      </c>
      <c r="AJ350" s="6">
        <v>19</v>
      </c>
      <c r="AK350" s="6">
        <v>20</v>
      </c>
      <c r="AL350" s="6">
        <v>21</v>
      </c>
      <c r="AM350" s="6">
        <v>22</v>
      </c>
      <c r="AN350" s="6">
        <v>23</v>
      </c>
      <c r="AO350" s="6">
        <v>24</v>
      </c>
      <c r="AP350" s="6">
        <v>25</v>
      </c>
      <c r="AQ350" s="6">
        <v>26</v>
      </c>
      <c r="AR350" s="6">
        <v>27</v>
      </c>
      <c r="AS350" s="6">
        <v>28</v>
      </c>
      <c r="AT350" s="6">
        <v>29</v>
      </c>
      <c r="AU350" s="6">
        <v>30</v>
      </c>
      <c r="AV350" s="6">
        <v>31</v>
      </c>
      <c r="AW350" s="6">
        <v>32</v>
      </c>
      <c r="AX350" s="6">
        <v>33</v>
      </c>
      <c r="AY350" s="6">
        <v>34</v>
      </c>
      <c r="AZ350" s="6">
        <v>35</v>
      </c>
      <c r="BA350" s="6">
        <v>36</v>
      </c>
      <c r="BB350" s="6">
        <v>37</v>
      </c>
      <c r="BC350" s="6">
        <v>38</v>
      </c>
      <c r="BD350" s="6">
        <v>39</v>
      </c>
      <c r="BE350" s="6">
        <v>40</v>
      </c>
      <c r="BF350" s="6">
        <v>41</v>
      </c>
      <c r="BG350" s="6">
        <v>42</v>
      </c>
      <c r="BH350" s="6">
        <v>43</v>
      </c>
      <c r="BI350" s="6">
        <v>44</v>
      </c>
      <c r="BJ350" s="6">
        <v>45</v>
      </c>
      <c r="BK350" s="6">
        <v>46</v>
      </c>
      <c r="BL350" s="6">
        <v>47</v>
      </c>
      <c r="BM350" s="6">
        <v>48</v>
      </c>
      <c r="BN350" s="6">
        <v>49</v>
      </c>
      <c r="BO350" s="6">
        <v>50</v>
      </c>
    </row>
    <row r="351" spans="18:70" x14ac:dyDescent="0.35">
      <c r="R351" s="6">
        <f t="shared" ref="R351:AW351" si="350">R349-R350</f>
        <v>-1</v>
      </c>
      <c r="S351" s="6">
        <f t="shared" si="350"/>
        <v>-2</v>
      </c>
      <c r="T351" s="6">
        <f t="shared" si="350"/>
        <v>-3</v>
      </c>
      <c r="U351" s="6">
        <f t="shared" si="350"/>
        <v>-4</v>
      </c>
      <c r="V351" s="6">
        <f t="shared" si="350"/>
        <v>-5</v>
      </c>
      <c r="W351" s="6">
        <f t="shared" si="350"/>
        <v>-6</v>
      </c>
      <c r="X351" s="6">
        <f t="shared" si="350"/>
        <v>-7</v>
      </c>
      <c r="Y351" s="6">
        <f t="shared" si="350"/>
        <v>-8</v>
      </c>
      <c r="Z351" s="6">
        <f t="shared" si="350"/>
        <v>-9</v>
      </c>
      <c r="AA351" s="6">
        <f t="shared" si="350"/>
        <v>-10</v>
      </c>
      <c r="AB351" s="6">
        <f t="shared" si="350"/>
        <v>-11</v>
      </c>
      <c r="AC351" s="6">
        <f t="shared" si="350"/>
        <v>-12</v>
      </c>
      <c r="AD351" s="6">
        <f t="shared" si="350"/>
        <v>-13</v>
      </c>
      <c r="AE351" s="6">
        <f t="shared" si="350"/>
        <v>-14</v>
      </c>
      <c r="AF351" s="6">
        <f t="shared" si="350"/>
        <v>-15</v>
      </c>
      <c r="AG351" s="6">
        <f t="shared" si="350"/>
        <v>-16</v>
      </c>
      <c r="AH351" s="6">
        <f t="shared" si="350"/>
        <v>-17</v>
      </c>
      <c r="AI351" s="6">
        <f t="shared" si="350"/>
        <v>-18</v>
      </c>
      <c r="AJ351" s="6">
        <f t="shared" si="350"/>
        <v>-19</v>
      </c>
      <c r="AK351" s="6">
        <f t="shared" si="350"/>
        <v>-20</v>
      </c>
      <c r="AL351" s="6">
        <f t="shared" si="350"/>
        <v>-21</v>
      </c>
      <c r="AM351" s="6">
        <f t="shared" si="350"/>
        <v>-22</v>
      </c>
      <c r="AN351" s="6">
        <f t="shared" si="350"/>
        <v>-23</v>
      </c>
      <c r="AO351" s="6">
        <f t="shared" si="350"/>
        <v>-24</v>
      </c>
      <c r="AP351" s="6">
        <f t="shared" si="350"/>
        <v>-25</v>
      </c>
      <c r="AQ351" s="6">
        <f t="shared" si="350"/>
        <v>-26</v>
      </c>
      <c r="AR351" s="6">
        <f t="shared" si="350"/>
        <v>-27</v>
      </c>
      <c r="AS351" s="6">
        <f t="shared" si="350"/>
        <v>-28</v>
      </c>
      <c r="AT351" s="6">
        <f t="shared" si="350"/>
        <v>-29</v>
      </c>
      <c r="AU351" s="6">
        <f t="shared" si="350"/>
        <v>-30</v>
      </c>
      <c r="AV351" s="6">
        <f t="shared" si="350"/>
        <v>-31</v>
      </c>
      <c r="AW351" s="6">
        <f t="shared" si="350"/>
        <v>-32</v>
      </c>
      <c r="AX351" s="6">
        <f t="shared" ref="AX351:BO351" si="351">AX349-AX350</f>
        <v>-33</v>
      </c>
      <c r="AY351" s="6">
        <f t="shared" si="351"/>
        <v>-34</v>
      </c>
      <c r="AZ351" s="6">
        <f t="shared" si="351"/>
        <v>-35</v>
      </c>
      <c r="BA351" s="6">
        <f t="shared" si="351"/>
        <v>-36</v>
      </c>
      <c r="BB351" s="6">
        <f t="shared" si="351"/>
        <v>-37</v>
      </c>
      <c r="BC351" s="6">
        <f t="shared" si="351"/>
        <v>-38</v>
      </c>
      <c r="BD351" s="6">
        <f t="shared" si="351"/>
        <v>-39</v>
      </c>
      <c r="BE351" s="6">
        <f t="shared" si="351"/>
        <v>-40</v>
      </c>
      <c r="BF351" s="6">
        <f t="shared" si="351"/>
        <v>-41</v>
      </c>
      <c r="BG351" s="6">
        <f t="shared" si="351"/>
        <v>-42</v>
      </c>
      <c r="BH351" s="6">
        <f t="shared" si="351"/>
        <v>-43</v>
      </c>
      <c r="BI351" s="6">
        <f t="shared" si="351"/>
        <v>-44</v>
      </c>
      <c r="BJ351" s="6">
        <f t="shared" si="351"/>
        <v>-45</v>
      </c>
      <c r="BK351" s="6">
        <f t="shared" si="351"/>
        <v>-46</v>
      </c>
      <c r="BL351" s="6">
        <f t="shared" si="351"/>
        <v>-47</v>
      </c>
      <c r="BM351" s="6">
        <f t="shared" si="351"/>
        <v>-48</v>
      </c>
      <c r="BN351" s="6">
        <f t="shared" si="351"/>
        <v>-49</v>
      </c>
      <c r="BO351" s="6">
        <f t="shared" si="351"/>
        <v>-50</v>
      </c>
      <c r="BQ351" s="6" t="s">
        <v>21</v>
      </c>
    </row>
    <row r="352" spans="18:70" x14ac:dyDescent="0.35">
      <c r="R352" s="6" t="str">
        <f>IF(R351&gt;=0,COUNT($R351)+BP348,"")</f>
        <v/>
      </c>
      <c r="S352" s="6" t="str">
        <f>IF(S351&gt;=0,COUNT($R351:S351)+$BP348,"")</f>
        <v/>
      </c>
      <c r="T352" s="6" t="str">
        <f>IF(T351&gt;=0,COUNT($R351:T351)+$BP348,"")</f>
        <v/>
      </c>
      <c r="U352" s="6" t="str">
        <f>IF(U351&gt;=0,COUNT($R351:U351)+$BP348,"")</f>
        <v/>
      </c>
      <c r="V352" s="6" t="str">
        <f>IF(V351&gt;=0,COUNT($R351:V351)+$BP348,"")</f>
        <v/>
      </c>
      <c r="W352" s="6" t="str">
        <f>IF(W351&gt;=0,COUNT($R351:W351)+$BP348,"")</f>
        <v/>
      </c>
      <c r="X352" s="6" t="str">
        <f>IF(X351&gt;=0,COUNT($R351:X351)+$BP348,"")</f>
        <v/>
      </c>
      <c r="Y352" s="6" t="str">
        <f>IF(Y351&gt;=0,COUNT($R351:Y351)+$BP348,"")</f>
        <v/>
      </c>
      <c r="Z352" s="6" t="str">
        <f>IF(Z351&gt;=0,COUNT($R351:Z351)+$BP348,"")</f>
        <v/>
      </c>
      <c r="AA352" s="6" t="str">
        <f>IF(AA351&gt;=0,COUNT($R351:AA351)+$BP348,"")</f>
        <v/>
      </c>
      <c r="AB352" s="6" t="str">
        <f>IF(AB351&gt;=0,COUNT($R351:AB351)+$BP348,"")</f>
        <v/>
      </c>
      <c r="AC352" s="6" t="str">
        <f>IF(AC351&gt;=0,COUNT($R351:AC351)+$BP348,"")</f>
        <v/>
      </c>
      <c r="AD352" s="6" t="str">
        <f>IF(AD351&gt;=0,COUNT($R351:AD351)+$BP348,"")</f>
        <v/>
      </c>
      <c r="AE352" s="6" t="str">
        <f>IF(AE351&gt;=0,COUNT($R351:AE351)+$BP348,"")</f>
        <v/>
      </c>
      <c r="AF352" s="6" t="str">
        <f>IF(AF351&gt;=0,COUNT($R351:AF351)+$BP348,"")</f>
        <v/>
      </c>
      <c r="AG352" s="6" t="str">
        <f>IF(AG351&gt;=0,COUNT($R351:AG351)+$BP348,"")</f>
        <v/>
      </c>
      <c r="AH352" s="6" t="str">
        <f>IF(AH351&gt;=0,COUNT($R351:AH351)+$BP348,"")</f>
        <v/>
      </c>
      <c r="AI352" s="6" t="str">
        <f>IF(AI351&gt;=0,COUNT($R351:AI351)+$BP348,"")</f>
        <v/>
      </c>
      <c r="AJ352" s="6" t="str">
        <f>IF(AJ351&gt;=0,COUNT($R351:AJ351)+$BP348,"")</f>
        <v/>
      </c>
      <c r="AK352" s="6" t="str">
        <f>IF(AK351&gt;=0,COUNT($R351:AK351)+$BP348,"")</f>
        <v/>
      </c>
      <c r="AL352" s="6" t="str">
        <f>IF(AL351&gt;=0,COUNT($R351:AL351)+$BP348,"")</f>
        <v/>
      </c>
      <c r="AM352" s="6" t="str">
        <f>IF(AM351&gt;=0,COUNT($R351:AM351)+$BP348,"")</f>
        <v/>
      </c>
      <c r="AN352" s="6" t="str">
        <f>IF(AN351&gt;=0,COUNT($R351:AN351)+$BP348,"")</f>
        <v/>
      </c>
      <c r="AO352" s="6" t="str">
        <f>IF(AO351&gt;=0,COUNT($R351:AO351)+$BP348,"")</f>
        <v/>
      </c>
      <c r="AP352" s="6" t="str">
        <f>IF(AP351&gt;=0,COUNT($R351:AP351)+$BP348,"")</f>
        <v/>
      </c>
      <c r="AQ352" s="6" t="str">
        <f>IF(AQ351&gt;=0,COUNT($R351:AQ351)+$BP348,"")</f>
        <v/>
      </c>
      <c r="AR352" s="6" t="str">
        <f>IF(AR351&gt;=0,COUNT($R351:AR351)+$BP348,"")</f>
        <v/>
      </c>
      <c r="AS352" s="6" t="str">
        <f>IF(AS351&gt;=0,COUNT($R351:AS351)+$BP348,"")</f>
        <v/>
      </c>
      <c r="AT352" s="6" t="str">
        <f>IF(AT351&gt;=0,COUNT($R351:AT351)+$BP348,"")</f>
        <v/>
      </c>
      <c r="AU352" s="6" t="str">
        <f>IF(AU351&gt;=0,COUNT($R351:AU351)+$BP348,"")</f>
        <v/>
      </c>
      <c r="AV352" s="6" t="str">
        <f>IF(AV351&gt;=0,COUNT($R351:AV351)+$BP348,"")</f>
        <v/>
      </c>
      <c r="AW352" s="6" t="str">
        <f>IF(AW351&gt;=0,COUNT($R351:AW351)+$BP348,"")</f>
        <v/>
      </c>
      <c r="AX352" s="6" t="str">
        <f>IF(AX351&gt;=0,COUNT($R351:AX351)+$BP348,"")</f>
        <v/>
      </c>
      <c r="AY352" s="6" t="str">
        <f>IF(AY351&gt;=0,COUNT($R351:AY351)+$BP348,"")</f>
        <v/>
      </c>
      <c r="AZ352" s="6" t="str">
        <f>IF(AZ351&gt;=0,COUNT($R351:AZ351)+$BP348,"")</f>
        <v/>
      </c>
      <c r="BA352" s="6" t="str">
        <f>IF(BA351&gt;=0,COUNT($R351:BA351)+$BP348,"")</f>
        <v/>
      </c>
      <c r="BB352" s="6" t="str">
        <f>IF(BB351&gt;=0,COUNT($R351:BB351)+$BP348,"")</f>
        <v/>
      </c>
      <c r="BC352" s="6" t="str">
        <f>IF(BC351&gt;=0,COUNT($R351:BC351)+$BP348,"")</f>
        <v/>
      </c>
      <c r="BD352" s="6" t="str">
        <f>IF(BD351&gt;=0,COUNT($R351:BD351)+$BP348,"")</f>
        <v/>
      </c>
      <c r="BE352" s="6" t="str">
        <f>IF(BE351&gt;=0,COUNT($R351:BE351)+$BP348,"")</f>
        <v/>
      </c>
      <c r="BF352" s="6" t="str">
        <f>IF(BF351&gt;=0,COUNT($R351:BF351)+$BP348,"")</f>
        <v/>
      </c>
      <c r="BG352" s="6" t="str">
        <f>IF(BG351&gt;=0,COUNT($R351:BG351)+$BP348,"")</f>
        <v/>
      </c>
      <c r="BH352" s="6" t="str">
        <f>IF(BH351&gt;=0,COUNT($R351:BH351)+$BP348,"")</f>
        <v/>
      </c>
      <c r="BI352" s="6" t="str">
        <f>IF(BI351&gt;=0,COUNT($R351:BI351)+$BP348,"")</f>
        <v/>
      </c>
      <c r="BJ352" s="6" t="str">
        <f>IF(BJ351&gt;=0,COUNT($R351:BJ351)+$BP348,"")</f>
        <v/>
      </c>
      <c r="BK352" s="6" t="str">
        <f>IF(BK351&gt;=0,COUNT($R351:BK351)+$BP348,"")</f>
        <v/>
      </c>
      <c r="BL352" s="6" t="str">
        <f>IF(BL351&gt;=0,COUNT($R351:BL351)+$BP348,"")</f>
        <v/>
      </c>
      <c r="BM352" s="6" t="str">
        <f>IF(BM351&gt;=0,COUNT($R351:BM351)+$BP348,"")</f>
        <v/>
      </c>
      <c r="BN352" s="6" t="str">
        <f>IF(BN351&gt;=0,COUNT($R351:BN351)+$BP348,"")</f>
        <v/>
      </c>
      <c r="BO352" s="6" t="str">
        <f>IF(BO351&gt;=0,COUNT($R351:BO351)+$BP348,"")</f>
        <v/>
      </c>
      <c r="BP352" s="6">
        <f>COUNT(R352:BO352)+BP348</f>
        <v>100</v>
      </c>
      <c r="BQ352" s="276" t="str">
        <f>R352&amp;BQ351&amp;S352&amp;BQ351&amp;T352&amp;BQ351&amp;U352&amp;BQ351&amp;V352&amp;BQ351&amp;W352&amp;BQ351&amp;X352&amp;BQ351&amp;Y352&amp;BQ351&amp;Z352&amp;BQ351&amp;AA352&amp;BQ351&amp;AB352&amp;BQ351&amp;AC352&amp;BQ351&amp;AD352&amp;BQ351&amp;AE352&amp;BQ351&amp;AF352&amp;BQ351&amp;AG352&amp;BQ351&amp;AH352&amp;BQ351&amp;AI352&amp;BQ351&amp;AJ352&amp;BQ351&amp;AK352&amp;BQ351&amp;AL352&amp;BQ351&amp;AM352&amp;BQ351&amp;AN352&amp;BQ351&amp;AO352&amp;BQ351&amp;AP352&amp;BQ351&amp;AQ352&amp;BQ351&amp;AR352&amp;BQ351&amp;AS352&amp;BQ351&amp;AT352&amp;BQ351&amp;AU352&amp;BQ351&amp;AV352&amp;BQ351&amp;AW352&amp;BQ351&amp;AX352&amp;BQ351&amp;AY352&amp;BQ351&amp;AZ352&amp;BQ351&amp;BA352&amp;BQ351&amp;BB352&amp;BQ351&amp;BC352&amp;BQ351&amp;BD352&amp;BQ351&amp;BE352&amp;BQ351&amp;BF352&amp;BQ351&amp;BG352&amp;BQ351&amp;BH352&amp;BQ351&amp;BI352&amp;BQ351&amp;BJ352&amp;BQ351&amp;BK352&amp;BQ351&amp;BL352&amp;BQ351&amp;BM352&amp;BQ351&amp;BN352&amp;BQ351&amp;BO352</f>
        <v xml:space="preserve">                                                                                                  </v>
      </c>
      <c r="BR352" s="275">
        <f>SUM(R49,R109,R169,R229,R289,R349)</f>
        <v>3</v>
      </c>
    </row>
    <row r="353" spans="18:70" x14ac:dyDescent="0.35">
      <c r="R353" s="275">
        <f>IF('Print-TOS'!AU16="W",'Encode Data'!J52,'Encode Data'!J52)</f>
        <v>0</v>
      </c>
      <c r="S353" s="6">
        <f t="shared" ref="S353:AX353" si="352">R353</f>
        <v>0</v>
      </c>
      <c r="T353" s="6">
        <f t="shared" si="352"/>
        <v>0</v>
      </c>
      <c r="U353" s="6">
        <f t="shared" si="352"/>
        <v>0</v>
      </c>
      <c r="V353" s="6">
        <f t="shared" si="352"/>
        <v>0</v>
      </c>
      <c r="W353" s="6">
        <f t="shared" si="352"/>
        <v>0</v>
      </c>
      <c r="X353" s="6">
        <f t="shared" si="352"/>
        <v>0</v>
      </c>
      <c r="Y353" s="6">
        <f t="shared" si="352"/>
        <v>0</v>
      </c>
      <c r="Z353" s="6">
        <f t="shared" si="352"/>
        <v>0</v>
      </c>
      <c r="AA353" s="6">
        <f t="shared" si="352"/>
        <v>0</v>
      </c>
      <c r="AB353" s="6">
        <f t="shared" si="352"/>
        <v>0</v>
      </c>
      <c r="AC353" s="6">
        <f t="shared" si="352"/>
        <v>0</v>
      </c>
      <c r="AD353" s="6">
        <f t="shared" si="352"/>
        <v>0</v>
      </c>
      <c r="AE353" s="6">
        <f t="shared" si="352"/>
        <v>0</v>
      </c>
      <c r="AF353" s="6">
        <f t="shared" si="352"/>
        <v>0</v>
      </c>
      <c r="AG353" s="6">
        <f t="shared" si="352"/>
        <v>0</v>
      </c>
      <c r="AH353" s="6">
        <f t="shared" si="352"/>
        <v>0</v>
      </c>
      <c r="AI353" s="6">
        <f t="shared" si="352"/>
        <v>0</v>
      </c>
      <c r="AJ353" s="6">
        <f t="shared" si="352"/>
        <v>0</v>
      </c>
      <c r="AK353" s="6">
        <f t="shared" si="352"/>
        <v>0</v>
      </c>
      <c r="AL353" s="6">
        <f t="shared" si="352"/>
        <v>0</v>
      </c>
      <c r="AM353" s="6">
        <f t="shared" si="352"/>
        <v>0</v>
      </c>
      <c r="AN353" s="6">
        <f t="shared" si="352"/>
        <v>0</v>
      </c>
      <c r="AO353" s="6">
        <f t="shared" si="352"/>
        <v>0</v>
      </c>
      <c r="AP353" s="6">
        <f t="shared" si="352"/>
        <v>0</v>
      </c>
      <c r="AQ353" s="6">
        <f t="shared" si="352"/>
        <v>0</v>
      </c>
      <c r="AR353" s="6">
        <f t="shared" si="352"/>
        <v>0</v>
      </c>
      <c r="AS353" s="6">
        <f t="shared" si="352"/>
        <v>0</v>
      </c>
      <c r="AT353" s="6">
        <f t="shared" si="352"/>
        <v>0</v>
      </c>
      <c r="AU353" s="6">
        <f t="shared" si="352"/>
        <v>0</v>
      </c>
      <c r="AV353" s="6">
        <f t="shared" si="352"/>
        <v>0</v>
      </c>
      <c r="AW353" s="6">
        <f t="shared" si="352"/>
        <v>0</v>
      </c>
      <c r="AX353" s="6">
        <f t="shared" si="352"/>
        <v>0</v>
      </c>
      <c r="AY353" s="6">
        <f t="shared" ref="AY353:BO353" si="353">AX353</f>
        <v>0</v>
      </c>
      <c r="AZ353" s="6">
        <f t="shared" si="353"/>
        <v>0</v>
      </c>
      <c r="BA353" s="6">
        <f t="shared" si="353"/>
        <v>0</v>
      </c>
      <c r="BB353" s="6">
        <f t="shared" si="353"/>
        <v>0</v>
      </c>
      <c r="BC353" s="6">
        <f t="shared" si="353"/>
        <v>0</v>
      </c>
      <c r="BD353" s="6">
        <f t="shared" si="353"/>
        <v>0</v>
      </c>
      <c r="BE353" s="6">
        <f t="shared" si="353"/>
        <v>0</v>
      </c>
      <c r="BF353" s="6">
        <f t="shared" si="353"/>
        <v>0</v>
      </c>
      <c r="BG353" s="6">
        <f t="shared" si="353"/>
        <v>0</v>
      </c>
      <c r="BH353" s="6">
        <f t="shared" si="353"/>
        <v>0</v>
      </c>
      <c r="BI353" s="6">
        <f t="shared" si="353"/>
        <v>0</v>
      </c>
      <c r="BJ353" s="6">
        <f t="shared" si="353"/>
        <v>0</v>
      </c>
      <c r="BK353" s="6">
        <f t="shared" si="353"/>
        <v>0</v>
      </c>
      <c r="BL353" s="6">
        <f t="shared" si="353"/>
        <v>0</v>
      </c>
      <c r="BM353" s="6">
        <f t="shared" si="353"/>
        <v>0</v>
      </c>
      <c r="BN353" s="6">
        <f t="shared" si="353"/>
        <v>0</v>
      </c>
      <c r="BO353" s="6">
        <f t="shared" si="353"/>
        <v>0</v>
      </c>
    </row>
    <row r="354" spans="18:70" x14ac:dyDescent="0.35">
      <c r="R354" s="6">
        <v>1</v>
      </c>
      <c r="S354" s="6">
        <v>2</v>
      </c>
      <c r="T354" s="6">
        <v>3</v>
      </c>
      <c r="U354" s="6">
        <v>4</v>
      </c>
      <c r="V354" s="6">
        <v>5</v>
      </c>
      <c r="W354" s="6">
        <v>6</v>
      </c>
      <c r="X354" s="6">
        <v>7</v>
      </c>
      <c r="Y354" s="6">
        <v>8</v>
      </c>
      <c r="Z354" s="6">
        <v>9</v>
      </c>
      <c r="AA354" s="6">
        <v>10</v>
      </c>
      <c r="AB354" s="6">
        <v>11</v>
      </c>
      <c r="AC354" s="6">
        <v>12</v>
      </c>
      <c r="AD354" s="6">
        <v>13</v>
      </c>
      <c r="AE354" s="6">
        <v>14</v>
      </c>
      <c r="AF354" s="6">
        <v>15</v>
      </c>
      <c r="AG354" s="6">
        <v>16</v>
      </c>
      <c r="AH354" s="6">
        <v>17</v>
      </c>
      <c r="AI354" s="6">
        <v>18</v>
      </c>
      <c r="AJ354" s="6">
        <v>19</v>
      </c>
      <c r="AK354" s="6">
        <v>20</v>
      </c>
      <c r="AL354" s="6">
        <v>21</v>
      </c>
      <c r="AM354" s="6">
        <v>22</v>
      </c>
      <c r="AN354" s="6">
        <v>23</v>
      </c>
      <c r="AO354" s="6">
        <v>24</v>
      </c>
      <c r="AP354" s="6">
        <v>25</v>
      </c>
      <c r="AQ354" s="6">
        <v>26</v>
      </c>
      <c r="AR354" s="6">
        <v>27</v>
      </c>
      <c r="AS354" s="6">
        <v>28</v>
      </c>
      <c r="AT354" s="6">
        <v>29</v>
      </c>
      <c r="AU354" s="6">
        <v>30</v>
      </c>
      <c r="AV354" s="6">
        <v>31</v>
      </c>
      <c r="AW354" s="6">
        <v>32</v>
      </c>
      <c r="AX354" s="6">
        <v>33</v>
      </c>
      <c r="AY354" s="6">
        <v>34</v>
      </c>
      <c r="AZ354" s="6">
        <v>35</v>
      </c>
      <c r="BA354" s="6">
        <v>36</v>
      </c>
      <c r="BB354" s="6">
        <v>37</v>
      </c>
      <c r="BC354" s="6">
        <v>38</v>
      </c>
      <c r="BD354" s="6">
        <v>39</v>
      </c>
      <c r="BE354" s="6">
        <v>40</v>
      </c>
      <c r="BF354" s="6">
        <v>41</v>
      </c>
      <c r="BG354" s="6">
        <v>42</v>
      </c>
      <c r="BH354" s="6">
        <v>43</v>
      </c>
      <c r="BI354" s="6">
        <v>44</v>
      </c>
      <c r="BJ354" s="6">
        <v>45</v>
      </c>
      <c r="BK354" s="6">
        <v>46</v>
      </c>
      <c r="BL354" s="6">
        <v>47</v>
      </c>
      <c r="BM354" s="6">
        <v>48</v>
      </c>
      <c r="BN354" s="6">
        <v>49</v>
      </c>
      <c r="BO354" s="6">
        <v>50</v>
      </c>
    </row>
    <row r="355" spans="18:70" x14ac:dyDescent="0.35">
      <c r="R355" s="6">
        <f t="shared" ref="R355:AW355" si="354">R353-R354</f>
        <v>-1</v>
      </c>
      <c r="S355" s="6">
        <f t="shared" si="354"/>
        <v>-2</v>
      </c>
      <c r="T355" s="6">
        <f t="shared" si="354"/>
        <v>-3</v>
      </c>
      <c r="U355" s="6">
        <f t="shared" si="354"/>
        <v>-4</v>
      </c>
      <c r="V355" s="6">
        <f t="shared" si="354"/>
        <v>-5</v>
      </c>
      <c r="W355" s="6">
        <f t="shared" si="354"/>
        <v>-6</v>
      </c>
      <c r="X355" s="6">
        <f t="shared" si="354"/>
        <v>-7</v>
      </c>
      <c r="Y355" s="6">
        <f t="shared" si="354"/>
        <v>-8</v>
      </c>
      <c r="Z355" s="6">
        <f t="shared" si="354"/>
        <v>-9</v>
      </c>
      <c r="AA355" s="6">
        <f t="shared" si="354"/>
        <v>-10</v>
      </c>
      <c r="AB355" s="6">
        <f t="shared" si="354"/>
        <v>-11</v>
      </c>
      <c r="AC355" s="6">
        <f t="shared" si="354"/>
        <v>-12</v>
      </c>
      <c r="AD355" s="6">
        <f t="shared" si="354"/>
        <v>-13</v>
      </c>
      <c r="AE355" s="6">
        <f t="shared" si="354"/>
        <v>-14</v>
      </c>
      <c r="AF355" s="6">
        <f t="shared" si="354"/>
        <v>-15</v>
      </c>
      <c r="AG355" s="6">
        <f t="shared" si="354"/>
        <v>-16</v>
      </c>
      <c r="AH355" s="6">
        <f t="shared" si="354"/>
        <v>-17</v>
      </c>
      <c r="AI355" s="6">
        <f t="shared" si="354"/>
        <v>-18</v>
      </c>
      <c r="AJ355" s="6">
        <f t="shared" si="354"/>
        <v>-19</v>
      </c>
      <c r="AK355" s="6">
        <f t="shared" si="354"/>
        <v>-20</v>
      </c>
      <c r="AL355" s="6">
        <f t="shared" si="354"/>
        <v>-21</v>
      </c>
      <c r="AM355" s="6">
        <f t="shared" si="354"/>
        <v>-22</v>
      </c>
      <c r="AN355" s="6">
        <f t="shared" si="354"/>
        <v>-23</v>
      </c>
      <c r="AO355" s="6">
        <f t="shared" si="354"/>
        <v>-24</v>
      </c>
      <c r="AP355" s="6">
        <f t="shared" si="354"/>
        <v>-25</v>
      </c>
      <c r="AQ355" s="6">
        <f t="shared" si="354"/>
        <v>-26</v>
      </c>
      <c r="AR355" s="6">
        <f t="shared" si="354"/>
        <v>-27</v>
      </c>
      <c r="AS355" s="6">
        <f t="shared" si="354"/>
        <v>-28</v>
      </c>
      <c r="AT355" s="6">
        <f t="shared" si="354"/>
        <v>-29</v>
      </c>
      <c r="AU355" s="6">
        <f t="shared" si="354"/>
        <v>-30</v>
      </c>
      <c r="AV355" s="6">
        <f t="shared" si="354"/>
        <v>-31</v>
      </c>
      <c r="AW355" s="6">
        <f t="shared" si="354"/>
        <v>-32</v>
      </c>
      <c r="AX355" s="6">
        <f t="shared" ref="AX355:BO355" si="355">AX353-AX354</f>
        <v>-33</v>
      </c>
      <c r="AY355" s="6">
        <f t="shared" si="355"/>
        <v>-34</v>
      </c>
      <c r="AZ355" s="6">
        <f t="shared" si="355"/>
        <v>-35</v>
      </c>
      <c r="BA355" s="6">
        <f t="shared" si="355"/>
        <v>-36</v>
      </c>
      <c r="BB355" s="6">
        <f t="shared" si="355"/>
        <v>-37</v>
      </c>
      <c r="BC355" s="6">
        <f t="shared" si="355"/>
        <v>-38</v>
      </c>
      <c r="BD355" s="6">
        <f t="shared" si="355"/>
        <v>-39</v>
      </c>
      <c r="BE355" s="6">
        <f t="shared" si="355"/>
        <v>-40</v>
      </c>
      <c r="BF355" s="6">
        <f t="shared" si="355"/>
        <v>-41</v>
      </c>
      <c r="BG355" s="6">
        <f t="shared" si="355"/>
        <v>-42</v>
      </c>
      <c r="BH355" s="6">
        <f t="shared" si="355"/>
        <v>-43</v>
      </c>
      <c r="BI355" s="6">
        <f t="shared" si="355"/>
        <v>-44</v>
      </c>
      <c r="BJ355" s="6">
        <f t="shared" si="355"/>
        <v>-45</v>
      </c>
      <c r="BK355" s="6">
        <f t="shared" si="355"/>
        <v>-46</v>
      </c>
      <c r="BL355" s="6">
        <f t="shared" si="355"/>
        <v>-47</v>
      </c>
      <c r="BM355" s="6">
        <f t="shared" si="355"/>
        <v>-48</v>
      </c>
      <c r="BN355" s="6">
        <f t="shared" si="355"/>
        <v>-49</v>
      </c>
      <c r="BO355" s="6">
        <f t="shared" si="355"/>
        <v>-50</v>
      </c>
      <c r="BQ355" s="6" t="s">
        <v>21</v>
      </c>
    </row>
    <row r="356" spans="18:70" x14ac:dyDescent="0.35">
      <c r="R356" s="6" t="str">
        <f>IF(R355&gt;=0,COUNT($R355)+BP352,"")</f>
        <v/>
      </c>
      <c r="S356" s="6" t="str">
        <f>IF(S355&gt;=0,COUNT($R355:S355)+$BP352,"")</f>
        <v/>
      </c>
      <c r="T356" s="6" t="str">
        <f>IF(T355&gt;=0,COUNT($R355:T355)+$BP352,"")</f>
        <v/>
      </c>
      <c r="U356" s="6" t="str">
        <f>IF(U355&gt;=0,COUNT($R355:U355)+$BP352,"")</f>
        <v/>
      </c>
      <c r="V356" s="6" t="str">
        <f>IF(V355&gt;=0,COUNT($R355:V355)+$BP352,"")</f>
        <v/>
      </c>
      <c r="W356" s="6" t="str">
        <f>IF(W355&gt;=0,COUNT($R355:W355)+$BP352,"")</f>
        <v/>
      </c>
      <c r="X356" s="6" t="str">
        <f>IF(X355&gt;=0,COUNT($R355:X355)+$BP352,"")</f>
        <v/>
      </c>
      <c r="Y356" s="6" t="str">
        <f>IF(Y355&gt;=0,COUNT($R355:Y355)+$BP352,"")</f>
        <v/>
      </c>
      <c r="Z356" s="6" t="str">
        <f>IF(Z355&gt;=0,COUNT($R355:Z355)+$BP352,"")</f>
        <v/>
      </c>
      <c r="AA356" s="6" t="str">
        <f>IF(AA355&gt;=0,COUNT($R355:AA355)+$BP352,"")</f>
        <v/>
      </c>
      <c r="AB356" s="6" t="str">
        <f>IF(AB355&gt;=0,COUNT($R355:AB355)+$BP352,"")</f>
        <v/>
      </c>
      <c r="AC356" s="6" t="str">
        <f>IF(AC355&gt;=0,COUNT($R355:AC355)+$BP352,"")</f>
        <v/>
      </c>
      <c r="AD356" s="6" t="str">
        <f>IF(AD355&gt;=0,COUNT($R355:AD355)+$BP352,"")</f>
        <v/>
      </c>
      <c r="AE356" s="6" t="str">
        <f>IF(AE355&gt;=0,COUNT($R355:AE355)+$BP352,"")</f>
        <v/>
      </c>
      <c r="AF356" s="6" t="str">
        <f>IF(AF355&gt;=0,COUNT($R355:AF355)+$BP352,"")</f>
        <v/>
      </c>
      <c r="AG356" s="6" t="str">
        <f>IF(AG355&gt;=0,COUNT($R355:AG355)+$BP352,"")</f>
        <v/>
      </c>
      <c r="AH356" s="6" t="str">
        <f>IF(AH355&gt;=0,COUNT($R355:AH355)+$BP352,"")</f>
        <v/>
      </c>
      <c r="AI356" s="6" t="str">
        <f>IF(AI355&gt;=0,COUNT($R355:AI355)+$BP352,"")</f>
        <v/>
      </c>
      <c r="AJ356" s="6" t="str">
        <f>IF(AJ355&gt;=0,COUNT($R355:AJ355)+$BP352,"")</f>
        <v/>
      </c>
      <c r="AK356" s="6" t="str">
        <f>IF(AK355&gt;=0,COUNT($R355:AK355)+$BP352,"")</f>
        <v/>
      </c>
      <c r="AL356" s="6" t="str">
        <f>IF(AL355&gt;=0,COUNT($R355:AL355)+$BP352,"")</f>
        <v/>
      </c>
      <c r="AM356" s="6" t="str">
        <f>IF(AM355&gt;=0,COUNT($R355:AM355)+$BP352,"")</f>
        <v/>
      </c>
      <c r="AN356" s="6" t="str">
        <f>IF(AN355&gt;=0,COUNT($R355:AN355)+$BP352,"")</f>
        <v/>
      </c>
      <c r="AO356" s="6" t="str">
        <f>IF(AO355&gt;=0,COUNT($R355:AO355)+$BP352,"")</f>
        <v/>
      </c>
      <c r="AP356" s="6" t="str">
        <f>IF(AP355&gt;=0,COUNT($R355:AP355)+$BP352,"")</f>
        <v/>
      </c>
      <c r="AQ356" s="6" t="str">
        <f>IF(AQ355&gt;=0,COUNT($R355:AQ355)+$BP352,"")</f>
        <v/>
      </c>
      <c r="AR356" s="6" t="str">
        <f>IF(AR355&gt;=0,COUNT($R355:AR355)+$BP352,"")</f>
        <v/>
      </c>
      <c r="AS356" s="6" t="str">
        <f>IF(AS355&gt;=0,COUNT($R355:AS355)+$BP352,"")</f>
        <v/>
      </c>
      <c r="AT356" s="6" t="str">
        <f>IF(AT355&gt;=0,COUNT($R355:AT355)+$BP352,"")</f>
        <v/>
      </c>
      <c r="AU356" s="6" t="str">
        <f>IF(AU355&gt;=0,COUNT($R355:AU355)+$BP352,"")</f>
        <v/>
      </c>
      <c r="AV356" s="6" t="str">
        <f>IF(AV355&gt;=0,COUNT($R355:AV355)+$BP352,"")</f>
        <v/>
      </c>
      <c r="AW356" s="6" t="str">
        <f>IF(AW355&gt;=0,COUNT($R355:AW355)+$BP352,"")</f>
        <v/>
      </c>
      <c r="AX356" s="6" t="str">
        <f>IF(AX355&gt;=0,COUNT($R355:AX355)+$BP352,"")</f>
        <v/>
      </c>
      <c r="AY356" s="6" t="str">
        <f>IF(AY355&gt;=0,COUNT($R355:AY355)+$BP352,"")</f>
        <v/>
      </c>
      <c r="AZ356" s="6" t="str">
        <f>IF(AZ355&gt;=0,COUNT($R355:AZ355)+$BP352,"")</f>
        <v/>
      </c>
      <c r="BA356" s="6" t="str">
        <f>IF(BA355&gt;=0,COUNT($R355:BA355)+$BP352,"")</f>
        <v/>
      </c>
      <c r="BB356" s="6" t="str">
        <f>IF(BB355&gt;=0,COUNT($R355:BB355)+$BP352,"")</f>
        <v/>
      </c>
      <c r="BC356" s="6" t="str">
        <f>IF(BC355&gt;=0,COUNT($R355:BC355)+$BP352,"")</f>
        <v/>
      </c>
      <c r="BD356" s="6" t="str">
        <f>IF(BD355&gt;=0,COUNT($R355:BD355)+$BP352,"")</f>
        <v/>
      </c>
      <c r="BE356" s="6" t="str">
        <f>IF(BE355&gt;=0,COUNT($R355:BE355)+$BP352,"")</f>
        <v/>
      </c>
      <c r="BF356" s="6" t="str">
        <f>IF(BF355&gt;=0,COUNT($R355:BF355)+$BP352,"")</f>
        <v/>
      </c>
      <c r="BG356" s="6" t="str">
        <f>IF(BG355&gt;=0,COUNT($R355:BG355)+$BP352,"")</f>
        <v/>
      </c>
      <c r="BH356" s="6" t="str">
        <f>IF(BH355&gt;=0,COUNT($R355:BH355)+$BP352,"")</f>
        <v/>
      </c>
      <c r="BI356" s="6" t="str">
        <f>IF(BI355&gt;=0,COUNT($R355:BI355)+$BP352,"")</f>
        <v/>
      </c>
      <c r="BJ356" s="6" t="str">
        <f>IF(BJ355&gt;=0,COUNT($R355:BJ355)+$BP352,"")</f>
        <v/>
      </c>
      <c r="BK356" s="6" t="str">
        <f>IF(BK355&gt;=0,COUNT($R355:BK355)+$BP352,"")</f>
        <v/>
      </c>
      <c r="BL356" s="6" t="str">
        <f>IF(BL355&gt;=0,COUNT($R355:BL355)+$BP352,"")</f>
        <v/>
      </c>
      <c r="BM356" s="6" t="str">
        <f>IF(BM355&gt;=0,COUNT($R355:BM355)+$BP352,"")</f>
        <v/>
      </c>
      <c r="BN356" s="6" t="str">
        <f>IF(BN355&gt;=0,COUNT($R355:BN355)+$BP352,"")</f>
        <v/>
      </c>
      <c r="BO356" s="6" t="str">
        <f>IF(BO355&gt;=0,COUNT($R355:BO355)+$BP352,"")</f>
        <v/>
      </c>
      <c r="BP356" s="6">
        <f>COUNT(R356:BO356)+BP352</f>
        <v>100</v>
      </c>
      <c r="BQ356" s="276" t="str">
        <f>R356&amp;BQ355&amp;S356&amp;BQ355&amp;T356&amp;BQ355&amp;U356&amp;BQ355&amp;V356&amp;BQ355&amp;W356&amp;BQ355&amp;X356&amp;BQ355&amp;Y356&amp;BQ355&amp;Z356&amp;BQ355&amp;AA356&amp;BQ355&amp;AB356&amp;BQ355&amp;AC356&amp;BQ355&amp;AD356&amp;BQ355&amp;AE356&amp;BQ355&amp;AF356&amp;BQ355&amp;AG356&amp;BQ355&amp;AH356&amp;BQ355&amp;AI356&amp;BQ355&amp;AJ356&amp;BQ355&amp;AK356&amp;BQ355&amp;AL356&amp;BQ355&amp;AM356&amp;BQ355&amp;AN356&amp;BQ355&amp;AO356&amp;BQ355&amp;AP356&amp;BQ355&amp;AQ356&amp;BQ355&amp;AR356&amp;BQ355&amp;AS356&amp;BQ355&amp;AT356&amp;BQ355&amp;AU356&amp;BQ355&amp;AV356&amp;BQ355&amp;AW356&amp;BQ355&amp;AX356&amp;BQ355&amp;AY356&amp;BQ355&amp;AZ356&amp;BQ355&amp;BA356&amp;BQ355&amp;BB356&amp;BQ355&amp;BC356&amp;BQ355&amp;BD356&amp;BQ355&amp;BE356&amp;BQ355&amp;BF356&amp;BQ355&amp;BG356&amp;BQ355&amp;BH356&amp;BQ355&amp;BI356&amp;BQ355&amp;BJ356&amp;BQ355&amp;BK356&amp;BQ355&amp;BL356&amp;BQ355&amp;BM356&amp;BQ355&amp;BN356&amp;BQ355&amp;BO356</f>
        <v xml:space="preserve">                                                                                                  </v>
      </c>
      <c r="BR356" s="275">
        <f>SUM(R53,R113,R173,R233,R293,R353)</f>
        <v>2</v>
      </c>
    </row>
    <row r="357" spans="18:70" x14ac:dyDescent="0.35">
      <c r="S357" s="6">
        <f t="shared" ref="S357:AX357" si="356">R357</f>
        <v>0</v>
      </c>
      <c r="T357" s="6">
        <f t="shared" si="356"/>
        <v>0</v>
      </c>
      <c r="U357" s="6">
        <f t="shared" si="356"/>
        <v>0</v>
      </c>
      <c r="V357" s="6">
        <f t="shared" si="356"/>
        <v>0</v>
      </c>
      <c r="W357" s="6">
        <f t="shared" si="356"/>
        <v>0</v>
      </c>
      <c r="X357" s="6">
        <f t="shared" si="356"/>
        <v>0</v>
      </c>
      <c r="Y357" s="6">
        <f t="shared" si="356"/>
        <v>0</v>
      </c>
      <c r="Z357" s="6">
        <f t="shared" si="356"/>
        <v>0</v>
      </c>
      <c r="AA357" s="6">
        <f t="shared" si="356"/>
        <v>0</v>
      </c>
      <c r="AB357" s="6">
        <f t="shared" si="356"/>
        <v>0</v>
      </c>
      <c r="AC357" s="6">
        <f t="shared" si="356"/>
        <v>0</v>
      </c>
      <c r="AD357" s="6">
        <f t="shared" si="356"/>
        <v>0</v>
      </c>
      <c r="AE357" s="6">
        <f t="shared" si="356"/>
        <v>0</v>
      </c>
      <c r="AF357" s="6">
        <f t="shared" si="356"/>
        <v>0</v>
      </c>
      <c r="AG357" s="6">
        <f t="shared" si="356"/>
        <v>0</v>
      </c>
      <c r="AH357" s="6">
        <f t="shared" si="356"/>
        <v>0</v>
      </c>
      <c r="AI357" s="6">
        <f t="shared" si="356"/>
        <v>0</v>
      </c>
      <c r="AJ357" s="6">
        <f t="shared" si="356"/>
        <v>0</v>
      </c>
      <c r="AK357" s="6">
        <f t="shared" si="356"/>
        <v>0</v>
      </c>
      <c r="AL357" s="6">
        <f t="shared" si="356"/>
        <v>0</v>
      </c>
      <c r="AM357" s="6">
        <f t="shared" si="356"/>
        <v>0</v>
      </c>
      <c r="AN357" s="6">
        <f t="shared" si="356"/>
        <v>0</v>
      </c>
      <c r="AO357" s="6">
        <f t="shared" si="356"/>
        <v>0</v>
      </c>
      <c r="AP357" s="6">
        <f t="shared" si="356"/>
        <v>0</v>
      </c>
      <c r="AQ357" s="6">
        <f t="shared" si="356"/>
        <v>0</v>
      </c>
      <c r="AR357" s="6">
        <f t="shared" si="356"/>
        <v>0</v>
      </c>
      <c r="AS357" s="6">
        <f t="shared" si="356"/>
        <v>0</v>
      </c>
      <c r="AT357" s="6">
        <f t="shared" si="356"/>
        <v>0</v>
      </c>
      <c r="AU357" s="6">
        <f t="shared" si="356"/>
        <v>0</v>
      </c>
      <c r="AV357" s="6">
        <f t="shared" si="356"/>
        <v>0</v>
      </c>
      <c r="AW357" s="6">
        <f t="shared" si="356"/>
        <v>0</v>
      </c>
      <c r="AX357" s="6">
        <f t="shared" si="356"/>
        <v>0</v>
      </c>
      <c r="AY357" s="6">
        <f t="shared" ref="AY357:BO357" si="357">AX357</f>
        <v>0</v>
      </c>
      <c r="AZ357" s="6">
        <f t="shared" si="357"/>
        <v>0</v>
      </c>
      <c r="BA357" s="6">
        <f t="shared" si="357"/>
        <v>0</v>
      </c>
      <c r="BB357" s="6">
        <f t="shared" si="357"/>
        <v>0</v>
      </c>
      <c r="BC357" s="6">
        <f t="shared" si="357"/>
        <v>0</v>
      </c>
      <c r="BD357" s="6">
        <f t="shared" si="357"/>
        <v>0</v>
      </c>
      <c r="BE357" s="6">
        <f t="shared" si="357"/>
        <v>0</v>
      </c>
      <c r="BF357" s="6">
        <f t="shared" si="357"/>
        <v>0</v>
      </c>
      <c r="BG357" s="6">
        <f t="shared" si="357"/>
        <v>0</v>
      </c>
      <c r="BH357" s="6">
        <f t="shared" si="357"/>
        <v>0</v>
      </c>
      <c r="BI357" s="6">
        <f t="shared" si="357"/>
        <v>0</v>
      </c>
      <c r="BJ357" s="6">
        <f t="shared" si="357"/>
        <v>0</v>
      </c>
      <c r="BK357" s="6">
        <f t="shared" si="357"/>
        <v>0</v>
      </c>
      <c r="BL357" s="6">
        <f t="shared" si="357"/>
        <v>0</v>
      </c>
      <c r="BM357" s="6">
        <f t="shared" si="357"/>
        <v>0</v>
      </c>
      <c r="BN357" s="6">
        <f t="shared" si="357"/>
        <v>0</v>
      </c>
      <c r="BO357" s="6">
        <f t="shared" si="357"/>
        <v>0</v>
      </c>
    </row>
    <row r="358" spans="18:70" x14ac:dyDescent="0.35">
      <c r="R358" s="6">
        <v>1</v>
      </c>
      <c r="S358" s="6">
        <v>2</v>
      </c>
      <c r="T358" s="6">
        <v>3</v>
      </c>
      <c r="U358" s="6">
        <v>4</v>
      </c>
      <c r="V358" s="6">
        <v>5</v>
      </c>
      <c r="W358" s="6">
        <v>6</v>
      </c>
      <c r="X358" s="6">
        <v>7</v>
      </c>
      <c r="Y358" s="6">
        <v>8</v>
      </c>
      <c r="Z358" s="6">
        <v>9</v>
      </c>
      <c r="AA358" s="6">
        <v>10</v>
      </c>
      <c r="AB358" s="6">
        <v>11</v>
      </c>
      <c r="AC358" s="6">
        <v>12</v>
      </c>
      <c r="AD358" s="6">
        <v>13</v>
      </c>
      <c r="AE358" s="6">
        <v>14</v>
      </c>
      <c r="AF358" s="6">
        <v>15</v>
      </c>
      <c r="AG358" s="6">
        <v>16</v>
      </c>
      <c r="AH358" s="6">
        <v>17</v>
      </c>
      <c r="AI358" s="6">
        <v>18</v>
      </c>
      <c r="AJ358" s="6">
        <v>19</v>
      </c>
      <c r="AK358" s="6">
        <v>20</v>
      </c>
      <c r="AL358" s="6">
        <v>21</v>
      </c>
      <c r="AM358" s="6">
        <v>22</v>
      </c>
      <c r="AN358" s="6">
        <v>23</v>
      </c>
      <c r="AO358" s="6">
        <v>24</v>
      </c>
      <c r="AP358" s="6">
        <v>25</v>
      </c>
      <c r="AQ358" s="6">
        <v>26</v>
      </c>
      <c r="AR358" s="6">
        <v>27</v>
      </c>
      <c r="AS358" s="6">
        <v>28</v>
      </c>
      <c r="AT358" s="6">
        <v>29</v>
      </c>
      <c r="AU358" s="6">
        <v>30</v>
      </c>
      <c r="AV358" s="6">
        <v>31</v>
      </c>
      <c r="AW358" s="6">
        <v>32</v>
      </c>
      <c r="AX358" s="6">
        <v>33</v>
      </c>
      <c r="AY358" s="6">
        <v>34</v>
      </c>
      <c r="AZ358" s="6">
        <v>35</v>
      </c>
      <c r="BA358" s="6">
        <v>36</v>
      </c>
      <c r="BB358" s="6">
        <v>37</v>
      </c>
      <c r="BC358" s="6">
        <v>38</v>
      </c>
      <c r="BD358" s="6">
        <v>39</v>
      </c>
      <c r="BE358" s="6">
        <v>40</v>
      </c>
      <c r="BF358" s="6">
        <v>41</v>
      </c>
      <c r="BG358" s="6">
        <v>42</v>
      </c>
      <c r="BH358" s="6">
        <v>43</v>
      </c>
      <c r="BI358" s="6">
        <v>44</v>
      </c>
      <c r="BJ358" s="6">
        <v>45</v>
      </c>
      <c r="BK358" s="6">
        <v>46</v>
      </c>
      <c r="BL358" s="6">
        <v>47</v>
      </c>
      <c r="BM358" s="6">
        <v>48</v>
      </c>
      <c r="BN358" s="6">
        <v>49</v>
      </c>
      <c r="BO358" s="6">
        <v>50</v>
      </c>
    </row>
    <row r="359" spans="18:70" x14ac:dyDescent="0.35">
      <c r="R359" s="6">
        <f t="shared" ref="R359:AW359" si="358">R357-R358</f>
        <v>-1</v>
      </c>
      <c r="S359" s="6">
        <f t="shared" si="358"/>
        <v>-2</v>
      </c>
      <c r="T359" s="6">
        <f t="shared" si="358"/>
        <v>-3</v>
      </c>
      <c r="U359" s="6">
        <f t="shared" si="358"/>
        <v>-4</v>
      </c>
      <c r="V359" s="6">
        <f t="shared" si="358"/>
        <v>-5</v>
      </c>
      <c r="W359" s="6">
        <f t="shared" si="358"/>
        <v>-6</v>
      </c>
      <c r="X359" s="6">
        <f t="shared" si="358"/>
        <v>-7</v>
      </c>
      <c r="Y359" s="6">
        <f t="shared" si="358"/>
        <v>-8</v>
      </c>
      <c r="Z359" s="6">
        <f t="shared" si="358"/>
        <v>-9</v>
      </c>
      <c r="AA359" s="6">
        <f t="shared" si="358"/>
        <v>-10</v>
      </c>
      <c r="AB359" s="6">
        <f t="shared" si="358"/>
        <v>-11</v>
      </c>
      <c r="AC359" s="6">
        <f t="shared" si="358"/>
        <v>-12</v>
      </c>
      <c r="AD359" s="6">
        <f t="shared" si="358"/>
        <v>-13</v>
      </c>
      <c r="AE359" s="6">
        <f t="shared" si="358"/>
        <v>-14</v>
      </c>
      <c r="AF359" s="6">
        <f t="shared" si="358"/>
        <v>-15</v>
      </c>
      <c r="AG359" s="6">
        <f t="shared" si="358"/>
        <v>-16</v>
      </c>
      <c r="AH359" s="6">
        <f t="shared" si="358"/>
        <v>-17</v>
      </c>
      <c r="AI359" s="6">
        <f t="shared" si="358"/>
        <v>-18</v>
      </c>
      <c r="AJ359" s="6">
        <f t="shared" si="358"/>
        <v>-19</v>
      </c>
      <c r="AK359" s="6">
        <f t="shared" si="358"/>
        <v>-20</v>
      </c>
      <c r="AL359" s="6">
        <f t="shared" si="358"/>
        <v>-21</v>
      </c>
      <c r="AM359" s="6">
        <f t="shared" si="358"/>
        <v>-22</v>
      </c>
      <c r="AN359" s="6">
        <f t="shared" si="358"/>
        <v>-23</v>
      </c>
      <c r="AO359" s="6">
        <f t="shared" si="358"/>
        <v>-24</v>
      </c>
      <c r="AP359" s="6">
        <f t="shared" si="358"/>
        <v>-25</v>
      </c>
      <c r="AQ359" s="6">
        <f t="shared" si="358"/>
        <v>-26</v>
      </c>
      <c r="AR359" s="6">
        <f t="shared" si="358"/>
        <v>-27</v>
      </c>
      <c r="AS359" s="6">
        <f t="shared" si="358"/>
        <v>-28</v>
      </c>
      <c r="AT359" s="6">
        <f t="shared" si="358"/>
        <v>-29</v>
      </c>
      <c r="AU359" s="6">
        <f t="shared" si="358"/>
        <v>-30</v>
      </c>
      <c r="AV359" s="6">
        <f t="shared" si="358"/>
        <v>-31</v>
      </c>
      <c r="AW359" s="6">
        <f t="shared" si="358"/>
        <v>-32</v>
      </c>
      <c r="AX359" s="6">
        <f t="shared" ref="AX359:BO359" si="359">AX357-AX358</f>
        <v>-33</v>
      </c>
      <c r="AY359" s="6">
        <f t="shared" si="359"/>
        <v>-34</v>
      </c>
      <c r="AZ359" s="6">
        <f t="shared" si="359"/>
        <v>-35</v>
      </c>
      <c r="BA359" s="6">
        <f t="shared" si="359"/>
        <v>-36</v>
      </c>
      <c r="BB359" s="6">
        <f t="shared" si="359"/>
        <v>-37</v>
      </c>
      <c r="BC359" s="6">
        <f t="shared" si="359"/>
        <v>-38</v>
      </c>
      <c r="BD359" s="6">
        <f t="shared" si="359"/>
        <v>-39</v>
      </c>
      <c r="BE359" s="6">
        <f t="shared" si="359"/>
        <v>-40</v>
      </c>
      <c r="BF359" s="6">
        <f t="shared" si="359"/>
        <v>-41</v>
      </c>
      <c r="BG359" s="6">
        <f t="shared" si="359"/>
        <v>-42</v>
      </c>
      <c r="BH359" s="6">
        <f t="shared" si="359"/>
        <v>-43</v>
      </c>
      <c r="BI359" s="6">
        <f t="shared" si="359"/>
        <v>-44</v>
      </c>
      <c r="BJ359" s="6">
        <f t="shared" si="359"/>
        <v>-45</v>
      </c>
      <c r="BK359" s="6">
        <f t="shared" si="359"/>
        <v>-46</v>
      </c>
      <c r="BL359" s="6">
        <f t="shared" si="359"/>
        <v>-47</v>
      </c>
      <c r="BM359" s="6">
        <f t="shared" si="359"/>
        <v>-48</v>
      </c>
      <c r="BN359" s="6">
        <f t="shared" si="359"/>
        <v>-49</v>
      </c>
      <c r="BO359" s="6">
        <f t="shared" si="359"/>
        <v>-50</v>
      </c>
      <c r="BQ359" s="6" t="s">
        <v>21</v>
      </c>
    </row>
    <row r="360" spans="18:70" x14ac:dyDescent="0.35">
      <c r="R360" s="6" t="str">
        <f>IF(R359&gt;=0,COUNT($R359)+BP356,"")</f>
        <v/>
      </c>
      <c r="S360" s="6" t="str">
        <f>IF(S359&gt;=0,COUNT($R359:S359)+$BP356,"")</f>
        <v/>
      </c>
      <c r="T360" s="6" t="str">
        <f>IF(T359&gt;=0,COUNT($R359:T359)+$BP356,"")</f>
        <v/>
      </c>
      <c r="U360" s="6" t="str">
        <f>IF(U359&gt;=0,COUNT($R359:U359)+$BP356,"")</f>
        <v/>
      </c>
      <c r="V360" s="6" t="str">
        <f>IF(V359&gt;=0,COUNT($R359:V359)+$BP356,"")</f>
        <v/>
      </c>
      <c r="W360" s="6" t="str">
        <f>IF(W359&gt;=0,COUNT($R359:W359)+$BP356,"")</f>
        <v/>
      </c>
      <c r="X360" s="6" t="str">
        <f>IF(X359&gt;=0,COUNT($R359:X359)+$BP356,"")</f>
        <v/>
      </c>
      <c r="Y360" s="6" t="str">
        <f>IF(Y359&gt;=0,COUNT($R359:Y359)+$BP356,"")</f>
        <v/>
      </c>
      <c r="Z360" s="6" t="str">
        <f>IF(Z359&gt;=0,COUNT($R359:Z359)+$BP356,"")</f>
        <v/>
      </c>
      <c r="AA360" s="6" t="str">
        <f>IF(AA359&gt;=0,COUNT($R359:AA359)+$BP356,"")</f>
        <v/>
      </c>
      <c r="AB360" s="6" t="str">
        <f>IF(AB359&gt;=0,COUNT($R359:AB359)+$BP356,"")</f>
        <v/>
      </c>
      <c r="AC360" s="6" t="str">
        <f>IF(AC359&gt;=0,COUNT($R359:AC359)+$BP356,"")</f>
        <v/>
      </c>
      <c r="AD360" s="6" t="str">
        <f>IF(AD359&gt;=0,COUNT($R359:AD359)+$BP356,"")</f>
        <v/>
      </c>
      <c r="AE360" s="6" t="str">
        <f>IF(AE359&gt;=0,COUNT($R359:AE359)+$BP356,"")</f>
        <v/>
      </c>
      <c r="AF360" s="6" t="str">
        <f>IF(AF359&gt;=0,COUNT($R359:AF359)+$BP356,"")</f>
        <v/>
      </c>
      <c r="AG360" s="6" t="str">
        <f>IF(AG359&gt;=0,COUNT($R359:AG359)+$BP356,"")</f>
        <v/>
      </c>
      <c r="AH360" s="6" t="str">
        <f>IF(AH359&gt;=0,COUNT($R359:AH359)+$BP356,"")</f>
        <v/>
      </c>
      <c r="AI360" s="6" t="str">
        <f>IF(AI359&gt;=0,COUNT($R359:AI359)+$BP356,"")</f>
        <v/>
      </c>
      <c r="AJ360" s="6" t="str">
        <f>IF(AJ359&gt;=0,COUNT($R359:AJ359)+$BP356,"")</f>
        <v/>
      </c>
      <c r="AK360" s="6" t="str">
        <f>IF(AK359&gt;=0,COUNT($R359:AK359)+$BP356,"")</f>
        <v/>
      </c>
      <c r="AL360" s="6" t="str">
        <f>IF(AL359&gt;=0,COUNT($R359:AL359)+$BP356,"")</f>
        <v/>
      </c>
      <c r="AM360" s="6" t="str">
        <f>IF(AM359&gt;=0,COUNT($R359:AM359)+$BP356,"")</f>
        <v/>
      </c>
      <c r="AN360" s="6" t="str">
        <f>IF(AN359&gt;=0,COUNT($R359:AN359)+$BP356,"")</f>
        <v/>
      </c>
      <c r="AO360" s="6" t="str">
        <f>IF(AO359&gt;=0,COUNT($R359:AO359)+$BP356,"")</f>
        <v/>
      </c>
      <c r="AP360" s="6" t="str">
        <f>IF(AP359&gt;=0,COUNT($R359:AP359)+$BP356,"")</f>
        <v/>
      </c>
      <c r="AQ360" s="6" t="str">
        <f>IF(AQ359&gt;=0,COUNT($R359:AQ359)+$BP356,"")</f>
        <v/>
      </c>
      <c r="AR360" s="6" t="str">
        <f>IF(AR359&gt;=0,COUNT($R359:AR359)+$BP356,"")</f>
        <v/>
      </c>
      <c r="AS360" s="6" t="str">
        <f>IF(AS359&gt;=0,COUNT($R359:AS359)+$BP356,"")</f>
        <v/>
      </c>
      <c r="AT360" s="6" t="str">
        <f>IF(AT359&gt;=0,COUNT($R359:AT359)+$BP356,"")</f>
        <v/>
      </c>
      <c r="AU360" s="6" t="str">
        <f>IF(AU359&gt;=0,COUNT($R359:AU359)+$BP356,"")</f>
        <v/>
      </c>
      <c r="AV360" s="6" t="str">
        <f>IF(AV359&gt;=0,COUNT($R359:AV359)+$BP356,"")</f>
        <v/>
      </c>
      <c r="AW360" s="6" t="str">
        <f>IF(AW359&gt;=0,COUNT($R359:AW359)+$BP356,"")</f>
        <v/>
      </c>
      <c r="AX360" s="6" t="str">
        <f>IF(AX359&gt;=0,COUNT($R359:AX359)+$BP356,"")</f>
        <v/>
      </c>
      <c r="AY360" s="6" t="str">
        <f>IF(AY359&gt;=0,COUNT($R359:AY359)+$BP356,"")</f>
        <v/>
      </c>
      <c r="AZ360" s="6" t="str">
        <f>IF(AZ359&gt;=0,COUNT($R359:AZ359)+$BP356,"")</f>
        <v/>
      </c>
      <c r="BA360" s="6" t="str">
        <f>IF(BA359&gt;=0,COUNT($R359:BA359)+$BP356,"")</f>
        <v/>
      </c>
      <c r="BB360" s="6" t="str">
        <f>IF(BB359&gt;=0,COUNT($R359:BB359)+$BP356,"")</f>
        <v/>
      </c>
      <c r="BC360" s="6" t="str">
        <f>IF(BC359&gt;=0,COUNT($R359:BC359)+$BP356,"")</f>
        <v/>
      </c>
      <c r="BD360" s="6" t="str">
        <f>IF(BD359&gt;=0,COUNT($R359:BD359)+$BP356,"")</f>
        <v/>
      </c>
      <c r="BE360" s="6" t="str">
        <f>IF(BE359&gt;=0,COUNT($R359:BE359)+$BP356,"")</f>
        <v/>
      </c>
      <c r="BF360" s="6" t="str">
        <f>IF(BF359&gt;=0,COUNT($R359:BF359)+$BP356,"")</f>
        <v/>
      </c>
      <c r="BG360" s="6" t="str">
        <f>IF(BG359&gt;=0,COUNT($R359:BG359)+$BP356,"")</f>
        <v/>
      </c>
      <c r="BH360" s="6" t="str">
        <f>IF(BH359&gt;=0,COUNT($R359:BH359)+$BP356,"")</f>
        <v/>
      </c>
      <c r="BI360" s="6" t="str">
        <f>IF(BI359&gt;=0,COUNT($R359:BI359)+$BP356,"")</f>
        <v/>
      </c>
      <c r="BJ360" s="6" t="str">
        <f>IF(BJ359&gt;=0,COUNT($R359:BJ359)+$BP356,"")</f>
        <v/>
      </c>
      <c r="BK360" s="6" t="str">
        <f>IF(BK359&gt;=0,COUNT($R359:BK359)+$BP356,"")</f>
        <v/>
      </c>
      <c r="BL360" s="6" t="str">
        <f>IF(BL359&gt;=0,COUNT($R359:BL359)+$BP356,"")</f>
        <v/>
      </c>
      <c r="BM360" s="6" t="str">
        <f>IF(BM359&gt;=0,COUNT($R359:BM359)+$BP356,"")</f>
        <v/>
      </c>
      <c r="BN360" s="6" t="str">
        <f>IF(BN359&gt;=0,COUNT($R359:BN359)+$BP356,"")</f>
        <v/>
      </c>
      <c r="BO360" s="6" t="str">
        <f>IF(BO359&gt;=0,COUNT($R359:BO359)+$BP356,"")</f>
        <v/>
      </c>
      <c r="BP360" s="6">
        <f>COUNT(R360:BO360)+BP356</f>
        <v>100</v>
      </c>
      <c r="BQ360" s="276" t="str">
        <f>R360&amp;BQ359&amp;S360&amp;BQ359&amp;T360&amp;BQ359&amp;U360&amp;BQ359&amp;V360&amp;BQ359&amp;W360&amp;BQ359&amp;X360&amp;BQ359&amp;Y360&amp;BQ359&amp;Z360&amp;BQ359&amp;AA360&amp;BQ359&amp;AB360&amp;BQ359&amp;AC360&amp;BQ359&amp;AD360&amp;BQ359&amp;AE360&amp;BQ359&amp;AF360&amp;BQ359&amp;AG360&amp;BQ359&amp;AH360&amp;BQ359&amp;AI360&amp;BQ359&amp;AJ360&amp;BQ359&amp;AK360&amp;BQ359&amp;AL360&amp;BQ359&amp;AM360&amp;BQ359&amp;AN360&amp;BQ359&amp;AO360&amp;BQ359&amp;AP360&amp;BQ359&amp;AQ360&amp;BQ359&amp;AR360&amp;BQ359&amp;AS360&amp;BQ359&amp;AT360&amp;BQ359&amp;AU360&amp;BQ359&amp;AV360&amp;BQ359&amp;AW360&amp;BQ359&amp;AX360&amp;BQ359&amp;AY360&amp;BQ359&amp;AZ360&amp;BQ359&amp;BA360&amp;BQ359&amp;BB360&amp;BQ359&amp;BC360&amp;BQ359&amp;BD360&amp;BQ359&amp;BE360&amp;BQ359&amp;BF360&amp;BQ359&amp;BG360&amp;BQ359&amp;BH360&amp;BQ359&amp;BI360&amp;BQ359&amp;BJ360&amp;BQ359&amp;BK360&amp;BQ359&amp;BL360&amp;BQ359&amp;BM360&amp;BQ359&amp;BN360&amp;BQ359&amp;BO360</f>
        <v xml:space="preserve">                                                                                                  </v>
      </c>
      <c r="BR360" s="275">
        <f>SUM(R57,R117,R177,R237,R297,R357)</f>
        <v>4</v>
      </c>
    </row>
    <row r="361" spans="18:70" x14ac:dyDescent="0.35">
      <c r="S361" s="6">
        <f t="shared" ref="S361:AX361" si="360">R361</f>
        <v>0</v>
      </c>
      <c r="T361" s="6">
        <f t="shared" si="360"/>
        <v>0</v>
      </c>
      <c r="U361" s="6">
        <f t="shared" si="360"/>
        <v>0</v>
      </c>
      <c r="V361" s="6">
        <f t="shared" si="360"/>
        <v>0</v>
      </c>
      <c r="W361" s="6">
        <f t="shared" si="360"/>
        <v>0</v>
      </c>
      <c r="X361" s="6">
        <f t="shared" si="360"/>
        <v>0</v>
      </c>
      <c r="Y361" s="6">
        <f t="shared" si="360"/>
        <v>0</v>
      </c>
      <c r="Z361" s="6">
        <f t="shared" si="360"/>
        <v>0</v>
      </c>
      <c r="AA361" s="6">
        <f t="shared" si="360"/>
        <v>0</v>
      </c>
      <c r="AB361" s="6">
        <f t="shared" si="360"/>
        <v>0</v>
      </c>
      <c r="AC361" s="6">
        <f t="shared" si="360"/>
        <v>0</v>
      </c>
      <c r="AD361" s="6">
        <f t="shared" si="360"/>
        <v>0</v>
      </c>
      <c r="AE361" s="6">
        <f t="shared" si="360"/>
        <v>0</v>
      </c>
      <c r="AF361" s="6">
        <f t="shared" si="360"/>
        <v>0</v>
      </c>
      <c r="AG361" s="6">
        <f t="shared" si="360"/>
        <v>0</v>
      </c>
      <c r="AH361" s="6">
        <f t="shared" si="360"/>
        <v>0</v>
      </c>
      <c r="AI361" s="6">
        <f t="shared" si="360"/>
        <v>0</v>
      </c>
      <c r="AJ361" s="6">
        <f t="shared" si="360"/>
        <v>0</v>
      </c>
      <c r="AK361" s="6">
        <f t="shared" si="360"/>
        <v>0</v>
      </c>
      <c r="AL361" s="6">
        <f t="shared" si="360"/>
        <v>0</v>
      </c>
      <c r="AM361" s="6">
        <f t="shared" si="360"/>
        <v>0</v>
      </c>
      <c r="AN361" s="6">
        <f t="shared" si="360"/>
        <v>0</v>
      </c>
      <c r="AO361" s="6">
        <f t="shared" si="360"/>
        <v>0</v>
      </c>
      <c r="AP361" s="6">
        <f t="shared" si="360"/>
        <v>0</v>
      </c>
      <c r="AQ361" s="6">
        <f t="shared" si="360"/>
        <v>0</v>
      </c>
      <c r="AR361" s="6">
        <f t="shared" si="360"/>
        <v>0</v>
      </c>
      <c r="AS361" s="6">
        <f t="shared" si="360"/>
        <v>0</v>
      </c>
      <c r="AT361" s="6">
        <f t="shared" si="360"/>
        <v>0</v>
      </c>
      <c r="AU361" s="6">
        <f t="shared" si="360"/>
        <v>0</v>
      </c>
      <c r="AV361" s="6">
        <f t="shared" si="360"/>
        <v>0</v>
      </c>
      <c r="AW361" s="6">
        <f t="shared" si="360"/>
        <v>0</v>
      </c>
      <c r="AX361" s="6">
        <f t="shared" si="360"/>
        <v>0</v>
      </c>
      <c r="AY361" s="6">
        <f t="shared" ref="AY361:BO361" si="361">AX361</f>
        <v>0</v>
      </c>
      <c r="AZ361" s="6">
        <f t="shared" si="361"/>
        <v>0</v>
      </c>
      <c r="BA361" s="6">
        <f t="shared" si="361"/>
        <v>0</v>
      </c>
      <c r="BB361" s="6">
        <f t="shared" si="361"/>
        <v>0</v>
      </c>
      <c r="BC361" s="6">
        <f t="shared" si="361"/>
        <v>0</v>
      </c>
      <c r="BD361" s="6">
        <f t="shared" si="361"/>
        <v>0</v>
      </c>
      <c r="BE361" s="6">
        <f t="shared" si="361"/>
        <v>0</v>
      </c>
      <c r="BF361" s="6">
        <f t="shared" si="361"/>
        <v>0</v>
      </c>
      <c r="BG361" s="6">
        <f t="shared" si="361"/>
        <v>0</v>
      </c>
      <c r="BH361" s="6">
        <f t="shared" si="361"/>
        <v>0</v>
      </c>
      <c r="BI361" s="6">
        <f t="shared" si="361"/>
        <v>0</v>
      </c>
      <c r="BJ361" s="6">
        <f t="shared" si="361"/>
        <v>0</v>
      </c>
      <c r="BK361" s="6">
        <f t="shared" si="361"/>
        <v>0</v>
      </c>
      <c r="BL361" s="6">
        <f t="shared" si="361"/>
        <v>0</v>
      </c>
      <c r="BM361" s="6">
        <f t="shared" si="361"/>
        <v>0</v>
      </c>
      <c r="BN361" s="6">
        <f t="shared" si="361"/>
        <v>0</v>
      </c>
      <c r="BO361" s="6">
        <f t="shared" si="361"/>
        <v>0</v>
      </c>
    </row>
    <row r="362" spans="18:70" x14ac:dyDescent="0.35">
      <c r="R362" s="6">
        <v>1</v>
      </c>
      <c r="S362" s="6">
        <v>2</v>
      </c>
      <c r="T362" s="6">
        <v>3</v>
      </c>
      <c r="U362" s="6">
        <v>4</v>
      </c>
      <c r="V362" s="6">
        <v>5</v>
      </c>
      <c r="W362" s="6">
        <v>6</v>
      </c>
      <c r="X362" s="6">
        <v>7</v>
      </c>
      <c r="Y362" s="6">
        <v>8</v>
      </c>
      <c r="Z362" s="6">
        <v>9</v>
      </c>
      <c r="AA362" s="6">
        <v>10</v>
      </c>
      <c r="AB362" s="6">
        <v>11</v>
      </c>
      <c r="AC362" s="6">
        <v>12</v>
      </c>
      <c r="AD362" s="6">
        <v>13</v>
      </c>
      <c r="AE362" s="6">
        <v>14</v>
      </c>
      <c r="AF362" s="6">
        <v>15</v>
      </c>
      <c r="AG362" s="6">
        <v>16</v>
      </c>
      <c r="AH362" s="6">
        <v>17</v>
      </c>
      <c r="AI362" s="6">
        <v>18</v>
      </c>
      <c r="AJ362" s="6">
        <v>19</v>
      </c>
      <c r="AK362" s="6">
        <v>20</v>
      </c>
      <c r="AL362" s="6">
        <v>21</v>
      </c>
      <c r="AM362" s="6">
        <v>22</v>
      </c>
      <c r="AN362" s="6">
        <v>23</v>
      </c>
      <c r="AO362" s="6">
        <v>24</v>
      </c>
      <c r="AP362" s="6">
        <v>25</v>
      </c>
      <c r="AQ362" s="6">
        <v>26</v>
      </c>
      <c r="AR362" s="6">
        <v>27</v>
      </c>
      <c r="AS362" s="6">
        <v>28</v>
      </c>
      <c r="AT362" s="6">
        <v>29</v>
      </c>
      <c r="AU362" s="6">
        <v>30</v>
      </c>
      <c r="AV362" s="6">
        <v>31</v>
      </c>
      <c r="AW362" s="6">
        <v>32</v>
      </c>
      <c r="AX362" s="6">
        <v>33</v>
      </c>
      <c r="AY362" s="6">
        <v>34</v>
      </c>
      <c r="AZ362" s="6">
        <v>35</v>
      </c>
      <c r="BA362" s="6">
        <v>36</v>
      </c>
      <c r="BB362" s="6">
        <v>37</v>
      </c>
      <c r="BC362" s="6">
        <v>38</v>
      </c>
      <c r="BD362" s="6">
        <v>39</v>
      </c>
      <c r="BE362" s="6">
        <v>40</v>
      </c>
      <c r="BF362" s="6">
        <v>41</v>
      </c>
      <c r="BG362" s="6">
        <v>42</v>
      </c>
      <c r="BH362" s="6">
        <v>43</v>
      </c>
      <c r="BI362" s="6">
        <v>44</v>
      </c>
      <c r="BJ362" s="6">
        <v>45</v>
      </c>
      <c r="BK362" s="6">
        <v>46</v>
      </c>
      <c r="BL362" s="6">
        <v>47</v>
      </c>
      <c r="BM362" s="6">
        <v>48</v>
      </c>
      <c r="BN362" s="6">
        <v>49</v>
      </c>
      <c r="BO362" s="6">
        <v>50</v>
      </c>
    </row>
    <row r="363" spans="18:70" x14ac:dyDescent="0.35">
      <c r="R363" s="6">
        <f t="shared" ref="R363:AW363" si="362">R361-R362</f>
        <v>-1</v>
      </c>
      <c r="S363" s="6">
        <f t="shared" si="362"/>
        <v>-2</v>
      </c>
      <c r="T363" s="6">
        <f t="shared" si="362"/>
        <v>-3</v>
      </c>
      <c r="U363" s="6">
        <f t="shared" si="362"/>
        <v>-4</v>
      </c>
      <c r="V363" s="6">
        <f t="shared" si="362"/>
        <v>-5</v>
      </c>
      <c r="W363" s="6">
        <f t="shared" si="362"/>
        <v>-6</v>
      </c>
      <c r="X363" s="6">
        <f t="shared" si="362"/>
        <v>-7</v>
      </c>
      <c r="Y363" s="6">
        <f t="shared" si="362"/>
        <v>-8</v>
      </c>
      <c r="Z363" s="6">
        <f t="shared" si="362"/>
        <v>-9</v>
      </c>
      <c r="AA363" s="6">
        <f t="shared" si="362"/>
        <v>-10</v>
      </c>
      <c r="AB363" s="6">
        <f t="shared" si="362"/>
        <v>-11</v>
      </c>
      <c r="AC363" s="6">
        <f t="shared" si="362"/>
        <v>-12</v>
      </c>
      <c r="AD363" s="6">
        <f t="shared" si="362"/>
        <v>-13</v>
      </c>
      <c r="AE363" s="6">
        <f t="shared" si="362"/>
        <v>-14</v>
      </c>
      <c r="AF363" s="6">
        <f t="shared" si="362"/>
        <v>-15</v>
      </c>
      <c r="AG363" s="6">
        <f t="shared" si="362"/>
        <v>-16</v>
      </c>
      <c r="AH363" s="6">
        <f t="shared" si="362"/>
        <v>-17</v>
      </c>
      <c r="AI363" s="6">
        <f t="shared" si="362"/>
        <v>-18</v>
      </c>
      <c r="AJ363" s="6">
        <f t="shared" si="362"/>
        <v>-19</v>
      </c>
      <c r="AK363" s="6">
        <f t="shared" si="362"/>
        <v>-20</v>
      </c>
      <c r="AL363" s="6">
        <f t="shared" si="362"/>
        <v>-21</v>
      </c>
      <c r="AM363" s="6">
        <f t="shared" si="362"/>
        <v>-22</v>
      </c>
      <c r="AN363" s="6">
        <f t="shared" si="362"/>
        <v>-23</v>
      </c>
      <c r="AO363" s="6">
        <f t="shared" si="362"/>
        <v>-24</v>
      </c>
      <c r="AP363" s="6">
        <f t="shared" si="362"/>
        <v>-25</v>
      </c>
      <c r="AQ363" s="6">
        <f t="shared" si="362"/>
        <v>-26</v>
      </c>
      <c r="AR363" s="6">
        <f t="shared" si="362"/>
        <v>-27</v>
      </c>
      <c r="AS363" s="6">
        <f t="shared" si="362"/>
        <v>-28</v>
      </c>
      <c r="AT363" s="6">
        <f t="shared" si="362"/>
        <v>-29</v>
      </c>
      <c r="AU363" s="6">
        <f t="shared" si="362"/>
        <v>-30</v>
      </c>
      <c r="AV363" s="6">
        <f t="shared" si="362"/>
        <v>-31</v>
      </c>
      <c r="AW363" s="6">
        <f t="shared" si="362"/>
        <v>-32</v>
      </c>
      <c r="AX363" s="6">
        <f t="shared" ref="AX363:BO363" si="363">AX361-AX362</f>
        <v>-33</v>
      </c>
      <c r="AY363" s="6">
        <f t="shared" si="363"/>
        <v>-34</v>
      </c>
      <c r="AZ363" s="6">
        <f t="shared" si="363"/>
        <v>-35</v>
      </c>
      <c r="BA363" s="6">
        <f t="shared" si="363"/>
        <v>-36</v>
      </c>
      <c r="BB363" s="6">
        <f t="shared" si="363"/>
        <v>-37</v>
      </c>
      <c r="BC363" s="6">
        <f t="shared" si="363"/>
        <v>-38</v>
      </c>
      <c r="BD363" s="6">
        <f t="shared" si="363"/>
        <v>-39</v>
      </c>
      <c r="BE363" s="6">
        <f t="shared" si="363"/>
        <v>-40</v>
      </c>
      <c r="BF363" s="6">
        <f t="shared" si="363"/>
        <v>-41</v>
      </c>
      <c r="BG363" s="6">
        <f t="shared" si="363"/>
        <v>-42</v>
      </c>
      <c r="BH363" s="6">
        <f t="shared" si="363"/>
        <v>-43</v>
      </c>
      <c r="BI363" s="6">
        <f t="shared" si="363"/>
        <v>-44</v>
      </c>
      <c r="BJ363" s="6">
        <f t="shared" si="363"/>
        <v>-45</v>
      </c>
      <c r="BK363" s="6">
        <f t="shared" si="363"/>
        <v>-46</v>
      </c>
      <c r="BL363" s="6">
        <f t="shared" si="363"/>
        <v>-47</v>
      </c>
      <c r="BM363" s="6">
        <f t="shared" si="363"/>
        <v>-48</v>
      </c>
      <c r="BN363" s="6">
        <f t="shared" si="363"/>
        <v>-49</v>
      </c>
      <c r="BO363" s="6">
        <f t="shared" si="363"/>
        <v>-50</v>
      </c>
      <c r="BQ363" s="6" t="s">
        <v>21</v>
      </c>
    </row>
    <row r="364" spans="18:70" x14ac:dyDescent="0.35">
      <c r="R364" s="6" t="str">
        <f>IF(R363&gt;=0,COUNT($R363)+BP360,"")</f>
        <v/>
      </c>
      <c r="S364" s="6" t="str">
        <f>IF(S363&gt;=0,COUNT($R363:S363)+$BP360,"")</f>
        <v/>
      </c>
      <c r="T364" s="6" t="str">
        <f>IF(T363&gt;=0,COUNT($R363:T363)+$BP360,"")</f>
        <v/>
      </c>
      <c r="U364" s="6" t="str">
        <f>IF(U363&gt;=0,COUNT($R363:U363)+$BP360,"")</f>
        <v/>
      </c>
      <c r="V364" s="6" t="str">
        <f>IF(V363&gt;=0,COUNT($R363:V363)+$BP360,"")</f>
        <v/>
      </c>
      <c r="W364" s="6" t="str">
        <f>IF(W363&gt;=0,COUNT($R363:W363)+$BP360,"")</f>
        <v/>
      </c>
      <c r="X364" s="6" t="str">
        <f>IF(X363&gt;=0,COUNT($R363:X363)+$BP360,"")</f>
        <v/>
      </c>
      <c r="Y364" s="6" t="str">
        <f>IF(Y363&gt;=0,COUNT($R363:Y363)+$BP360,"")</f>
        <v/>
      </c>
      <c r="Z364" s="6" t="str">
        <f>IF(Z363&gt;=0,COUNT($R363:Z363)+$BP360,"")</f>
        <v/>
      </c>
      <c r="AA364" s="6" t="str">
        <f>IF(AA363&gt;=0,COUNT($R363:AA363)+$BP360,"")</f>
        <v/>
      </c>
      <c r="AB364" s="6" t="str">
        <f>IF(AB363&gt;=0,COUNT($R363:AB363)+$BP360,"")</f>
        <v/>
      </c>
      <c r="AC364" s="6" t="str">
        <f>IF(AC363&gt;=0,COUNT($R363:AC363)+$BP360,"")</f>
        <v/>
      </c>
      <c r="AD364" s="6" t="str">
        <f>IF(AD363&gt;=0,COUNT($R363:AD363)+$BP360,"")</f>
        <v/>
      </c>
      <c r="AE364" s="6" t="str">
        <f>IF(AE363&gt;=0,COUNT($R363:AE363)+$BP360,"")</f>
        <v/>
      </c>
      <c r="AF364" s="6" t="str">
        <f>IF(AF363&gt;=0,COUNT($R363:AF363)+$BP360,"")</f>
        <v/>
      </c>
      <c r="AG364" s="6" t="str">
        <f>IF(AG363&gt;=0,COUNT($R363:AG363)+$BP360,"")</f>
        <v/>
      </c>
      <c r="AH364" s="6" t="str">
        <f>IF(AH363&gt;=0,COUNT($R363:AH363)+$BP360,"")</f>
        <v/>
      </c>
      <c r="AI364" s="6" t="str">
        <f>IF(AI363&gt;=0,COUNT($R363:AI363)+$BP360,"")</f>
        <v/>
      </c>
      <c r="AJ364" s="6" t="str">
        <f>IF(AJ363&gt;=0,COUNT($R363:AJ363)+$BP360,"")</f>
        <v/>
      </c>
      <c r="AK364" s="6" t="str">
        <f>IF(AK363&gt;=0,COUNT($R363:AK363)+$BP360,"")</f>
        <v/>
      </c>
      <c r="AL364" s="6" t="str">
        <f>IF(AL363&gt;=0,COUNT($R363:AL363)+$BP360,"")</f>
        <v/>
      </c>
      <c r="AM364" s="6" t="str">
        <f>IF(AM363&gt;=0,COUNT($R363:AM363)+$BP360,"")</f>
        <v/>
      </c>
      <c r="AN364" s="6" t="str">
        <f>IF(AN363&gt;=0,COUNT($R363:AN363)+$BP360,"")</f>
        <v/>
      </c>
      <c r="AO364" s="6" t="str">
        <f>IF(AO363&gt;=0,COUNT($R363:AO363)+$BP360,"")</f>
        <v/>
      </c>
      <c r="AP364" s="6" t="str">
        <f>IF(AP363&gt;=0,COUNT($R363:AP363)+$BP360,"")</f>
        <v/>
      </c>
      <c r="AQ364" s="6" t="str">
        <f>IF(AQ363&gt;=0,COUNT($R363:AQ363)+$BP360,"")</f>
        <v/>
      </c>
      <c r="AR364" s="6" t="str">
        <f>IF(AR363&gt;=0,COUNT($R363:AR363)+$BP360,"")</f>
        <v/>
      </c>
      <c r="AS364" s="6" t="str">
        <f>IF(AS363&gt;=0,COUNT($R363:AS363)+$BP360,"")</f>
        <v/>
      </c>
      <c r="AT364" s="6" t="str">
        <f>IF(AT363&gt;=0,COUNT($R363:AT363)+$BP360,"")</f>
        <v/>
      </c>
      <c r="AU364" s="6" t="str">
        <f>IF(AU363&gt;=0,COUNT($R363:AU363)+$BP360,"")</f>
        <v/>
      </c>
      <c r="AV364" s="6" t="str">
        <f>IF(AV363&gt;=0,COUNT($R363:AV363)+$BP360,"")</f>
        <v/>
      </c>
      <c r="AW364" s="6" t="str">
        <f>IF(AW363&gt;=0,COUNT($R363:AW363)+$BP360,"")</f>
        <v/>
      </c>
      <c r="AX364" s="6" t="str">
        <f>IF(AX363&gt;=0,COUNT($R363:AX363)+$BP360,"")</f>
        <v/>
      </c>
      <c r="AY364" s="6" t="str">
        <f>IF(AY363&gt;=0,COUNT($R363:AY363)+$BP360,"")</f>
        <v/>
      </c>
      <c r="AZ364" s="6" t="str">
        <f>IF(AZ363&gt;=0,COUNT($R363:AZ363)+$BP360,"")</f>
        <v/>
      </c>
      <c r="BA364" s="6" t="str">
        <f>IF(BA363&gt;=0,COUNT($R363:BA363)+$BP360,"")</f>
        <v/>
      </c>
      <c r="BB364" s="6" t="str">
        <f>IF(BB363&gt;=0,COUNT($R363:BB363)+$BP360,"")</f>
        <v/>
      </c>
      <c r="BC364" s="6" t="str">
        <f>IF(BC363&gt;=0,COUNT($R363:BC363)+$BP360,"")</f>
        <v/>
      </c>
      <c r="BD364" s="6" t="str">
        <f>IF(BD363&gt;=0,COUNT($R363:BD363)+$BP360,"")</f>
        <v/>
      </c>
      <c r="BE364" s="6" t="str">
        <f>IF(BE363&gt;=0,COUNT($R363:BE363)+$BP360,"")</f>
        <v/>
      </c>
      <c r="BF364" s="6" t="str">
        <f>IF(BF363&gt;=0,COUNT($R363:BF363)+$BP360,"")</f>
        <v/>
      </c>
      <c r="BG364" s="6" t="str">
        <f>IF(BG363&gt;=0,COUNT($R363:BG363)+$BP360,"")</f>
        <v/>
      </c>
      <c r="BH364" s="6" t="str">
        <f>IF(BH363&gt;=0,COUNT($R363:BH363)+$BP360,"")</f>
        <v/>
      </c>
      <c r="BI364" s="6" t="str">
        <f>IF(BI363&gt;=0,COUNT($R363:BI363)+$BP360,"")</f>
        <v/>
      </c>
      <c r="BJ364" s="6" t="str">
        <f>IF(BJ363&gt;=0,COUNT($R363:BJ363)+$BP360,"")</f>
        <v/>
      </c>
      <c r="BK364" s="6" t="str">
        <f>IF(BK363&gt;=0,COUNT($R363:BK363)+$BP360,"")</f>
        <v/>
      </c>
      <c r="BL364" s="6" t="str">
        <f>IF(BL363&gt;=0,COUNT($R363:BL363)+$BP360,"")</f>
        <v/>
      </c>
      <c r="BM364" s="6" t="str">
        <f>IF(BM363&gt;=0,COUNT($R363:BM363)+$BP360,"")</f>
        <v/>
      </c>
      <c r="BN364" s="6" t="str">
        <f>IF(BN363&gt;=0,COUNT($R363:BN363)+$BP360,"")</f>
        <v/>
      </c>
      <c r="BO364" s="6" t="str">
        <f>IF(BO363&gt;=0,COUNT($R363:BO363)+$BP360,"")</f>
        <v/>
      </c>
      <c r="BP364" s="6">
        <f>COUNT(R364:BO364)+BP360</f>
        <v>100</v>
      </c>
      <c r="BQ364" s="276" t="str">
        <f>R364&amp;BQ363&amp;S364&amp;BQ363&amp;T364&amp;BQ363&amp;U364&amp;BQ363&amp;V364&amp;BQ363&amp;W364&amp;BQ363&amp;X364&amp;BQ363&amp;Y364&amp;BQ363&amp;Z364&amp;BQ363&amp;AA364&amp;BQ363&amp;AB364&amp;BQ363&amp;AC364&amp;BQ363&amp;AD364&amp;BQ363&amp;AE364&amp;BQ363&amp;AF364&amp;BQ363&amp;AG364&amp;BQ363&amp;AH364&amp;BQ363&amp;AI364&amp;BQ363&amp;AJ364&amp;BQ363&amp;AK364&amp;BQ363&amp;AL364&amp;BQ363&amp;AM364&amp;BQ363&amp;AN364&amp;BQ363&amp;AO364&amp;BQ363&amp;AP364&amp;BQ363&amp;AQ364&amp;BQ363&amp;AR364&amp;BQ363&amp;AS364&amp;BQ363&amp;AT364&amp;BQ363&amp;AU364&amp;BQ363&amp;AV364&amp;BQ363&amp;AW364&amp;BQ363&amp;AX364&amp;BQ363&amp;AY364&amp;BQ363&amp;AZ364&amp;BQ363&amp;BA364&amp;BQ363&amp;BB364&amp;BQ363&amp;BC364&amp;BQ363&amp;BD364&amp;BQ363&amp;BE364&amp;BQ363&amp;BF364&amp;BQ363&amp;BG364&amp;BQ363&amp;BH364&amp;BQ363&amp;BI364&amp;BQ363&amp;BJ364&amp;BQ363&amp;BK364&amp;BQ363&amp;BL364&amp;BQ363&amp;BM364&amp;BQ363&amp;BN364&amp;BQ363&amp;BO364</f>
        <v xml:space="preserve">                                                                                                  </v>
      </c>
    </row>
    <row r="366" spans="18:70" x14ac:dyDescent="0.35">
      <c r="S366" s="67"/>
      <c r="T366" s="216"/>
      <c r="U366" s="67"/>
      <c r="V366" s="67"/>
      <c r="W366" s="67"/>
    </row>
    <row r="367" spans="18:70" x14ac:dyDescent="0.35">
      <c r="S367" s="67"/>
      <c r="T367" s="382"/>
      <c r="U367" s="67"/>
      <c r="V367" s="67"/>
      <c r="W367" s="67"/>
    </row>
    <row r="368" spans="18:70" x14ac:dyDescent="0.35">
      <c r="S368" s="67"/>
      <c r="T368" s="382"/>
      <c r="U368" s="67"/>
      <c r="V368" s="67"/>
      <c r="W368" s="67"/>
      <c r="BQ368" s="276" t="str">
        <f>R368&amp;BQ367&amp;S368&amp;BQ367&amp;T368&amp;BQ367&amp;U368&amp;BQ367&amp;V368&amp;BQ367&amp;W368&amp;BQ367&amp;X368&amp;BQ367&amp;Y368&amp;BQ367&amp;Z368&amp;BQ367&amp;AA368&amp;BQ367&amp;AB368&amp;BQ367&amp;AC368&amp;BQ367&amp;AD368&amp;BQ367&amp;AE368&amp;BQ367&amp;AF368&amp;BQ367&amp;AG368&amp;BQ367&amp;AH368&amp;BQ367&amp;AI368&amp;BQ367&amp;AJ368&amp;BQ367&amp;AK368&amp;BQ367&amp;AL368&amp;BQ367&amp;AM368&amp;BQ367&amp;AN368&amp;BQ367&amp;AO368&amp;BQ367&amp;AP368&amp;BQ367&amp;AQ368&amp;BQ367&amp;AR368&amp;BQ367&amp;AS368&amp;BQ367&amp;AT368&amp;BQ367&amp;AU368&amp;BQ367&amp;AV368&amp;BQ367&amp;AW368&amp;BQ367&amp;AX368&amp;BQ367&amp;AY368&amp;BQ367&amp;AZ368&amp;BQ367&amp;BA368&amp;BQ367&amp;BB368&amp;BQ367&amp;BC368&amp;BQ367&amp;BD368&amp;BQ367&amp;BE368&amp;BQ367&amp;BF368&amp;BQ367&amp;BG368&amp;BQ367&amp;BH368&amp;BQ367&amp;BI368&amp;BQ367&amp;BJ368&amp;BQ367&amp;BK368&amp;BQ367&amp;BL368&amp;BQ367&amp;BM368&amp;BQ367&amp;BN368&amp;BQ367&amp;BO368</f>
        <v/>
      </c>
    </row>
    <row r="369" spans="19:69" x14ac:dyDescent="0.35">
      <c r="S369" s="67"/>
      <c r="T369" s="216"/>
      <c r="U369" s="67"/>
      <c r="V369" s="67"/>
      <c r="W369" s="67"/>
    </row>
    <row r="370" spans="19:69" x14ac:dyDescent="0.35">
      <c r="S370" s="67"/>
      <c r="T370" s="382"/>
      <c r="U370" s="67"/>
      <c r="V370" s="67"/>
      <c r="W370" s="67"/>
    </row>
    <row r="371" spans="19:69" x14ac:dyDescent="0.35">
      <c r="S371" s="67"/>
      <c r="T371" s="382"/>
      <c r="U371" s="67"/>
      <c r="V371" s="67"/>
      <c r="W371" s="67"/>
    </row>
    <row r="372" spans="19:69" x14ac:dyDescent="0.35">
      <c r="S372" s="67"/>
      <c r="T372" s="216"/>
      <c r="U372" s="67"/>
      <c r="V372" s="67"/>
      <c r="W372" s="67"/>
      <c r="BQ372" s="276" t="str">
        <f>R372&amp;BQ371&amp;S372&amp;BQ371&amp;T372&amp;BQ371&amp;U372&amp;BQ371&amp;V372&amp;BQ371&amp;W372&amp;BQ371&amp;X372&amp;BQ371&amp;Y372&amp;BQ371&amp;Z372&amp;BQ371&amp;AA372&amp;BQ371&amp;AB372&amp;BQ371&amp;AC372&amp;BQ371&amp;AD372&amp;BQ371&amp;AE372&amp;BQ371&amp;AF372&amp;BQ371&amp;AG372&amp;BQ371&amp;AH372&amp;BQ371&amp;AI372&amp;BQ371&amp;AJ372&amp;BQ371&amp;AK372&amp;BQ371&amp;AL372&amp;BQ371&amp;AM372&amp;BQ371&amp;AN372&amp;BQ371&amp;AO372&amp;BQ371&amp;AP372&amp;BQ371&amp;AQ372&amp;BQ371&amp;AR372&amp;BQ371&amp;AS372&amp;BQ371&amp;AT372&amp;BQ371&amp;AU372&amp;BQ371&amp;AV372&amp;BQ371&amp;AW372&amp;BQ371&amp;AX372&amp;BQ371&amp;AY372&amp;BQ371&amp;AZ372&amp;BQ371&amp;BA372&amp;BQ371&amp;BB372&amp;BQ371&amp;BC372&amp;BQ371&amp;BD372&amp;BQ371&amp;BE372&amp;BQ371&amp;BF372&amp;BQ371&amp;BG372&amp;BQ371&amp;BH372&amp;BQ371&amp;BI372&amp;BQ371&amp;BJ372&amp;BQ371&amp;BK372&amp;BQ371&amp;BL372&amp;BQ371&amp;BM372&amp;BQ371&amp;BN372&amp;BQ371&amp;BO372</f>
        <v/>
      </c>
    </row>
    <row r="373" spans="19:69" x14ac:dyDescent="0.35">
      <c r="S373" s="67"/>
      <c r="T373" s="382"/>
      <c r="U373" s="67"/>
      <c r="V373" s="67"/>
      <c r="W373" s="67"/>
    </row>
    <row r="374" spans="19:69" x14ac:dyDescent="0.35">
      <c r="S374" s="67"/>
      <c r="T374" s="382"/>
      <c r="U374" s="67"/>
      <c r="V374" s="67"/>
      <c r="W374" s="67"/>
    </row>
    <row r="375" spans="19:69" x14ac:dyDescent="0.35">
      <c r="S375" s="67"/>
      <c r="T375" s="216"/>
      <c r="U375" s="67"/>
      <c r="V375" s="67"/>
      <c r="W375" s="67"/>
    </row>
    <row r="376" spans="19:69" x14ac:dyDescent="0.35">
      <c r="S376" s="67"/>
      <c r="T376" s="381"/>
      <c r="U376" s="67"/>
      <c r="V376" s="67"/>
      <c r="W376" s="67"/>
      <c r="BQ376" s="276" t="str">
        <f>R376&amp;BQ375&amp;S376&amp;BQ375&amp;T376&amp;BQ375&amp;U376&amp;BQ375&amp;V376&amp;BQ375&amp;W376&amp;BQ375&amp;X376&amp;BQ375&amp;Y376&amp;BQ375&amp;Z376&amp;BQ375&amp;AA376&amp;BQ375&amp;AB376&amp;BQ375&amp;AC376&amp;BQ375&amp;AD376&amp;BQ375&amp;AE376&amp;BQ375&amp;AF376&amp;BQ375&amp;AG376&amp;BQ375&amp;AH376&amp;BQ375&amp;AI376&amp;BQ375&amp;AJ376&amp;BQ375&amp;AK376&amp;BQ375&amp;AL376&amp;BQ375&amp;AM376&amp;BQ375&amp;AN376&amp;BQ375&amp;AO376&amp;BQ375&amp;AP376&amp;BQ375&amp;AQ376&amp;BQ375&amp;AR376&amp;BQ375&amp;AS376&amp;BQ375&amp;AT376&amp;BQ375&amp;AU376&amp;BQ375&amp;AV376&amp;BQ375&amp;AW376&amp;BQ375&amp;AX376&amp;BQ375&amp;AY376&amp;BQ375&amp;AZ376&amp;BQ375&amp;BA376&amp;BQ375&amp;BB376&amp;BQ375&amp;BC376&amp;BQ375&amp;BD376&amp;BQ375&amp;BE376&amp;BQ375&amp;BF376&amp;BQ375&amp;BG376&amp;BQ375&amp;BH376&amp;BQ375&amp;BI376&amp;BQ375&amp;BJ376&amp;BQ375&amp;BK376&amp;BQ375&amp;BL376&amp;BQ375&amp;BM376&amp;BQ375&amp;BN376&amp;BQ375&amp;BO376</f>
        <v/>
      </c>
    </row>
    <row r="377" spans="19:69" x14ac:dyDescent="0.35">
      <c r="S377" s="67"/>
      <c r="T377" s="381"/>
      <c r="U377" s="67"/>
      <c r="V377" s="67"/>
      <c r="W377" s="67"/>
    </row>
    <row r="378" spans="19:69" x14ac:dyDescent="0.35">
      <c r="S378" s="67"/>
      <c r="T378" s="216"/>
      <c r="U378" s="67"/>
      <c r="V378" s="67"/>
      <c r="W378" s="67"/>
    </row>
    <row r="379" spans="19:69" x14ac:dyDescent="0.35">
      <c r="S379" s="67"/>
      <c r="T379" s="381"/>
      <c r="U379" s="67"/>
      <c r="V379" s="67"/>
      <c r="W379" s="67"/>
    </row>
    <row r="380" spans="19:69" x14ac:dyDescent="0.35">
      <c r="S380" s="67"/>
      <c r="T380" s="381"/>
      <c r="U380" s="67"/>
      <c r="V380" s="67"/>
      <c r="W380" s="67"/>
    </row>
    <row r="381" spans="19:69" x14ac:dyDescent="0.35">
      <c r="S381" s="67"/>
      <c r="T381" s="216"/>
      <c r="U381" s="67"/>
      <c r="V381" s="67"/>
      <c r="W381" s="67"/>
    </row>
    <row r="382" spans="19:69" x14ac:dyDescent="0.35">
      <c r="S382" s="67"/>
      <c r="T382" s="381"/>
      <c r="U382" s="67"/>
      <c r="V382" s="67"/>
      <c r="W382" s="67"/>
    </row>
    <row r="383" spans="19:69" x14ac:dyDescent="0.35">
      <c r="S383" s="67"/>
      <c r="T383" s="381"/>
      <c r="U383" s="67"/>
      <c r="V383" s="67"/>
      <c r="W383" s="67"/>
    </row>
    <row r="384" spans="19:69" x14ac:dyDescent="0.35">
      <c r="S384" s="67"/>
      <c r="T384" s="216"/>
      <c r="U384" s="67"/>
      <c r="V384" s="67"/>
      <c r="W384" s="67"/>
    </row>
    <row r="385" spans="19:23" x14ac:dyDescent="0.35">
      <c r="S385" s="67"/>
      <c r="T385" s="381"/>
      <c r="U385" s="67"/>
      <c r="V385" s="67"/>
      <c r="W385" s="67"/>
    </row>
    <row r="386" spans="19:23" x14ac:dyDescent="0.35">
      <c r="S386" s="67"/>
      <c r="T386" s="381"/>
      <c r="U386" s="67"/>
      <c r="V386" s="67"/>
      <c r="W386" s="67"/>
    </row>
    <row r="387" spans="19:23" x14ac:dyDescent="0.35">
      <c r="S387" s="67"/>
      <c r="T387" s="216"/>
      <c r="U387" s="67"/>
      <c r="V387" s="67"/>
      <c r="W387" s="67"/>
    </row>
    <row r="388" spans="19:23" x14ac:dyDescent="0.35">
      <c r="S388" s="67"/>
      <c r="T388" s="381"/>
      <c r="U388" s="67"/>
      <c r="V388" s="67"/>
      <c r="W388" s="67"/>
    </row>
    <row r="389" spans="19:23" x14ac:dyDescent="0.35">
      <c r="S389" s="67"/>
      <c r="T389" s="381"/>
      <c r="U389" s="67"/>
      <c r="V389" s="67"/>
      <c r="W389" s="67"/>
    </row>
    <row r="390" spans="19:23" x14ac:dyDescent="0.35">
      <c r="S390" s="67"/>
      <c r="T390" s="216"/>
      <c r="U390" s="67"/>
      <c r="V390" s="67"/>
      <c r="W390" s="67"/>
    </row>
    <row r="391" spans="19:23" x14ac:dyDescent="0.35">
      <c r="S391" s="67"/>
      <c r="T391" s="381"/>
      <c r="U391" s="67"/>
      <c r="V391" s="67"/>
      <c r="W391" s="67"/>
    </row>
    <row r="392" spans="19:23" x14ac:dyDescent="0.35">
      <c r="S392" s="67"/>
      <c r="T392" s="381"/>
      <c r="U392" s="67"/>
      <c r="V392" s="67"/>
      <c r="W392" s="67"/>
    </row>
    <row r="393" spans="19:23" x14ac:dyDescent="0.35">
      <c r="S393" s="67"/>
      <c r="T393" s="216"/>
      <c r="U393" s="67"/>
      <c r="V393" s="67"/>
      <c r="W393" s="67"/>
    </row>
    <row r="394" spans="19:23" x14ac:dyDescent="0.35">
      <c r="S394" s="67"/>
      <c r="T394" s="381"/>
      <c r="U394" s="67"/>
      <c r="V394" s="67"/>
      <c r="W394" s="67"/>
    </row>
    <row r="395" spans="19:23" x14ac:dyDescent="0.35">
      <c r="S395" s="67"/>
      <c r="T395" s="381"/>
      <c r="U395" s="67"/>
      <c r="V395" s="67"/>
      <c r="W395" s="67"/>
    </row>
    <row r="396" spans="19:23" x14ac:dyDescent="0.35">
      <c r="S396" s="67"/>
      <c r="T396" s="216"/>
      <c r="U396" s="67"/>
      <c r="V396" s="67"/>
      <c r="W396" s="67"/>
    </row>
    <row r="397" spans="19:23" x14ac:dyDescent="0.35">
      <c r="S397" s="67"/>
      <c r="T397" s="381"/>
      <c r="U397" s="67"/>
      <c r="V397" s="67"/>
      <c r="W397" s="67"/>
    </row>
    <row r="398" spans="19:23" x14ac:dyDescent="0.35">
      <c r="S398" s="67"/>
      <c r="T398" s="381"/>
      <c r="U398" s="67"/>
      <c r="V398" s="67"/>
      <c r="W398" s="67"/>
    </row>
    <row r="399" spans="19:23" x14ac:dyDescent="0.35">
      <c r="S399" s="67"/>
      <c r="T399" s="216"/>
      <c r="U399" s="67"/>
      <c r="V399" s="67"/>
      <c r="W399" s="67"/>
    </row>
    <row r="400" spans="19:23" x14ac:dyDescent="0.35">
      <c r="S400" s="67"/>
      <c r="T400" s="381"/>
      <c r="U400" s="67"/>
      <c r="V400" s="67"/>
      <c r="W400" s="67"/>
    </row>
    <row r="401" spans="19:23" x14ac:dyDescent="0.35">
      <c r="S401" s="67"/>
      <c r="T401" s="381"/>
      <c r="U401" s="67"/>
      <c r="V401" s="67"/>
      <c r="W401" s="67"/>
    </row>
    <row r="402" spans="19:23" x14ac:dyDescent="0.35">
      <c r="S402" s="67"/>
      <c r="T402" s="216"/>
      <c r="U402" s="67"/>
      <c r="V402" s="67"/>
      <c r="W402" s="67"/>
    </row>
    <row r="403" spans="19:23" x14ac:dyDescent="0.35">
      <c r="S403" s="67"/>
      <c r="T403" s="381"/>
      <c r="U403" s="67"/>
      <c r="V403" s="67"/>
      <c r="W403" s="67"/>
    </row>
    <row r="404" spans="19:23" x14ac:dyDescent="0.35">
      <c r="S404" s="67"/>
      <c r="T404" s="381"/>
      <c r="U404" s="67"/>
      <c r="V404" s="67"/>
      <c r="W404" s="67"/>
    </row>
    <row r="405" spans="19:23" x14ac:dyDescent="0.35">
      <c r="S405" s="67"/>
      <c r="T405" s="216"/>
      <c r="U405" s="67"/>
      <c r="V405" s="67"/>
      <c r="W405" s="67"/>
    </row>
    <row r="406" spans="19:23" x14ac:dyDescent="0.35">
      <c r="S406" s="67"/>
      <c r="T406" s="381"/>
      <c r="U406" s="67"/>
      <c r="V406" s="67"/>
      <c r="W406" s="67"/>
    </row>
    <row r="407" spans="19:23" x14ac:dyDescent="0.35">
      <c r="S407" s="67"/>
      <c r="T407" s="381"/>
      <c r="U407" s="67"/>
      <c r="V407" s="67"/>
      <c r="W407" s="67"/>
    </row>
    <row r="408" spans="19:23" x14ac:dyDescent="0.35">
      <c r="S408" s="67"/>
      <c r="T408" s="67"/>
      <c r="U408" s="67"/>
      <c r="V408" s="67"/>
      <c r="W408" s="67"/>
    </row>
    <row r="409" spans="19:23" x14ac:dyDescent="0.35">
      <c r="S409" s="67"/>
      <c r="T409" s="67"/>
      <c r="U409" s="67"/>
      <c r="V409" s="67"/>
      <c r="W409" s="67"/>
    </row>
    <row r="410" spans="19:23" x14ac:dyDescent="0.35">
      <c r="S410" s="67"/>
      <c r="T410" s="67"/>
      <c r="U410" s="67"/>
      <c r="V410" s="67"/>
      <c r="W410" s="67"/>
    </row>
    <row r="411" spans="19:23" x14ac:dyDescent="0.35">
      <c r="S411" s="67"/>
      <c r="T411" s="67"/>
      <c r="U411" s="67"/>
      <c r="V411" s="67"/>
      <c r="W411" s="67"/>
    </row>
    <row r="412" spans="19:23" x14ac:dyDescent="0.35">
      <c r="S412" s="67"/>
      <c r="T412" s="67"/>
      <c r="U412" s="67"/>
      <c r="V412" s="67"/>
      <c r="W412" s="67"/>
    </row>
    <row r="413" spans="19:23" x14ac:dyDescent="0.35">
      <c r="S413" s="67"/>
      <c r="T413" s="67"/>
      <c r="U413" s="67"/>
      <c r="V413" s="67"/>
      <c r="W413" s="67"/>
    </row>
    <row r="414" spans="19:23" x14ac:dyDescent="0.35">
      <c r="S414" s="67"/>
      <c r="T414" s="67"/>
      <c r="U414" s="67"/>
      <c r="V414" s="67"/>
      <c r="W414" s="67"/>
    </row>
    <row r="415" spans="19:23" x14ac:dyDescent="0.35">
      <c r="S415" s="67"/>
      <c r="T415" s="67"/>
      <c r="U415" s="67"/>
      <c r="V415" s="67"/>
      <c r="W415" s="67"/>
    </row>
    <row r="416" spans="19:23" x14ac:dyDescent="0.35">
      <c r="S416" s="67"/>
      <c r="T416" s="67"/>
      <c r="U416" s="67"/>
      <c r="V416" s="67"/>
      <c r="W416" s="67"/>
    </row>
    <row r="417" spans="19:23" x14ac:dyDescent="0.35">
      <c r="S417" s="67"/>
      <c r="T417" s="67"/>
      <c r="U417" s="67"/>
      <c r="V417" s="67"/>
      <c r="W417" s="67"/>
    </row>
    <row r="418" spans="19:23" x14ac:dyDescent="0.35">
      <c r="S418" s="67"/>
      <c r="T418" s="67"/>
      <c r="U418" s="67"/>
      <c r="V418" s="67"/>
      <c r="W418" s="67"/>
    </row>
    <row r="419" spans="19:23" x14ac:dyDescent="0.35">
      <c r="S419" s="67"/>
      <c r="T419" s="67"/>
      <c r="U419" s="67"/>
      <c r="V419" s="67"/>
      <c r="W419" s="67"/>
    </row>
    <row r="420" spans="19:23" x14ac:dyDescent="0.35">
      <c r="S420" s="67"/>
      <c r="T420" s="67"/>
      <c r="U420" s="67"/>
      <c r="V420" s="67"/>
      <c r="W420" s="67"/>
    </row>
    <row r="421" spans="19:23" x14ac:dyDescent="0.35">
      <c r="S421" s="67"/>
      <c r="T421" s="67"/>
      <c r="U421" s="67"/>
      <c r="V421" s="67"/>
      <c r="W421" s="67"/>
    </row>
  </sheetData>
  <sheetProtection algorithmName="SHA-512" hashValue="3rbOB/pZYx4ChqQzLG9hvnfkPi37z/vIZRL4FVUo26oCMnnZApiArUbm8ks/KCgIWkrAehDxWrBKToLNDwvZvQ==" saltValue="6r/v6s2Kwwh9rA9avoeLjA==" spinCount="100000" sheet="1" objects="1" scenarios="1"/>
  <mergeCells count="45">
    <mergeCell ref="T382:T383"/>
    <mergeCell ref="T367:T368"/>
    <mergeCell ref="T370:T371"/>
    <mergeCell ref="T373:T374"/>
    <mergeCell ref="T376:T377"/>
    <mergeCell ref="T379:T380"/>
    <mergeCell ref="T403:T404"/>
    <mergeCell ref="T406:T407"/>
    <mergeCell ref="T385:T386"/>
    <mergeCell ref="T388:T389"/>
    <mergeCell ref="T391:T392"/>
    <mergeCell ref="T394:T395"/>
    <mergeCell ref="T397:T398"/>
    <mergeCell ref="T400:T401"/>
    <mergeCell ref="A31:P31"/>
    <mergeCell ref="A32:P32"/>
    <mergeCell ref="A24:J24"/>
    <mergeCell ref="A26:P26"/>
    <mergeCell ref="A27:P27"/>
    <mergeCell ref="A28:P28"/>
    <mergeCell ref="A29:P29"/>
    <mergeCell ref="A30:P30"/>
    <mergeCell ref="A23:J23"/>
    <mergeCell ref="A2:M2"/>
    <mergeCell ref="A19:J19"/>
    <mergeCell ref="A20:J20"/>
    <mergeCell ref="A21:J21"/>
    <mergeCell ref="A22:J22"/>
    <mergeCell ref="A3:M3"/>
    <mergeCell ref="A7:C7"/>
    <mergeCell ref="H7:J7"/>
    <mergeCell ref="A4:M4"/>
    <mergeCell ref="A6:M6"/>
    <mergeCell ref="A18:Q18"/>
    <mergeCell ref="A38:P38"/>
    <mergeCell ref="A33:P33"/>
    <mergeCell ref="A34:P34"/>
    <mergeCell ref="A35:P35"/>
    <mergeCell ref="A36:P36"/>
    <mergeCell ref="A37:P37"/>
    <mergeCell ref="A39:P39"/>
    <mergeCell ref="A40:P40"/>
    <mergeCell ref="A41:P41"/>
    <mergeCell ref="A42:P42"/>
    <mergeCell ref="A43:P43"/>
  </mergeCells>
  <conditionalFormatting sqref="T405">
    <cfRule type="expression" dxfId="70" priority="27">
      <formula>$J405&gt;$J406</formula>
    </cfRule>
    <cfRule type="expression" dxfId="69" priority="28">
      <formula>$J405&lt;$J406</formula>
    </cfRule>
  </conditionalFormatting>
  <conditionalFormatting sqref="T402">
    <cfRule type="expression" dxfId="68" priority="25">
      <formula>$J402&gt;$J403</formula>
    </cfRule>
    <cfRule type="expression" dxfId="67" priority="26">
      <formula>$J402&lt;$J403</formula>
    </cfRule>
  </conditionalFormatting>
  <conditionalFormatting sqref="T399">
    <cfRule type="expression" dxfId="66" priority="23">
      <formula>$J399&gt;$J400</formula>
    </cfRule>
    <cfRule type="expression" dxfId="65" priority="24">
      <formula>$J399&lt;$J400</formula>
    </cfRule>
  </conditionalFormatting>
  <conditionalFormatting sqref="T396">
    <cfRule type="expression" dxfId="64" priority="21">
      <formula>$J396&gt;$J397</formula>
    </cfRule>
    <cfRule type="expression" dxfId="63" priority="22">
      <formula>$J396&lt;$J397</formula>
    </cfRule>
  </conditionalFormatting>
  <conditionalFormatting sqref="T393">
    <cfRule type="expression" dxfId="62" priority="19">
      <formula>$J393&gt;$J394</formula>
    </cfRule>
    <cfRule type="expression" dxfId="61" priority="20">
      <formula>$J393&lt;$J394</formula>
    </cfRule>
  </conditionalFormatting>
  <conditionalFormatting sqref="T390">
    <cfRule type="expression" dxfId="60" priority="17">
      <formula>$J390&gt;$J391</formula>
    </cfRule>
    <cfRule type="expression" dxfId="59" priority="18">
      <formula>$J390&lt;$J391</formula>
    </cfRule>
  </conditionalFormatting>
  <conditionalFormatting sqref="T387">
    <cfRule type="expression" dxfId="58" priority="15">
      <formula>$J387&gt;$J388</formula>
    </cfRule>
    <cfRule type="expression" dxfId="57" priority="16">
      <formula>$J387&lt;$J388</formula>
    </cfRule>
  </conditionalFormatting>
  <conditionalFormatting sqref="T384">
    <cfRule type="expression" dxfId="56" priority="13">
      <formula>$J384&gt;$J385</formula>
    </cfRule>
    <cfRule type="expression" dxfId="55" priority="14">
      <formula>$J384&lt;$J385</formula>
    </cfRule>
  </conditionalFormatting>
  <conditionalFormatting sqref="T381">
    <cfRule type="expression" dxfId="54" priority="11">
      <formula>$J381&gt;$J382</formula>
    </cfRule>
    <cfRule type="expression" dxfId="53" priority="12">
      <formula>$J381&lt;$J382</formula>
    </cfRule>
  </conditionalFormatting>
  <conditionalFormatting sqref="T378">
    <cfRule type="expression" dxfId="52" priority="9">
      <formula>$J378&gt;$J379</formula>
    </cfRule>
    <cfRule type="expression" dxfId="51" priority="10">
      <formula>$J378&lt;$J379</formula>
    </cfRule>
  </conditionalFormatting>
  <conditionalFormatting sqref="T375">
    <cfRule type="expression" dxfId="50" priority="7">
      <formula>$J375&gt;$J376</formula>
    </cfRule>
    <cfRule type="expression" dxfId="49" priority="8">
      <formula>$J375&lt;$J376</formula>
    </cfRule>
  </conditionalFormatting>
  <conditionalFormatting sqref="T372">
    <cfRule type="expression" dxfId="48" priority="5">
      <formula>$J372&gt;$J373</formula>
    </cfRule>
    <cfRule type="expression" dxfId="47" priority="6">
      <formula>$J372&lt;$J373</formula>
    </cfRule>
  </conditionalFormatting>
  <conditionalFormatting sqref="T369">
    <cfRule type="expression" dxfId="46" priority="3">
      <formula>$J369&gt;$J370</formula>
    </cfRule>
    <cfRule type="expression" dxfId="45" priority="4">
      <formula>$J369&lt;$J370</formula>
    </cfRule>
  </conditionalFormatting>
  <conditionalFormatting sqref="T366">
    <cfRule type="expression" dxfId="44" priority="1">
      <formula>$J366&gt;$J367</formula>
    </cfRule>
    <cfRule type="expression" dxfId="43" priority="2">
      <formula>$J366&lt;$J367</formula>
    </cfRule>
  </conditionalFormatting>
  <conditionalFormatting sqref="T405 T402 T399 T396 T393 T390 T387 T384 T381 T378 T375 T372 T369 T366">
    <cfRule type="expression" dxfId="42" priority="29">
      <formula>$A$71=0</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476EEB"/>
  </sheetPr>
  <dimension ref="A1:BS421"/>
  <sheetViews>
    <sheetView workbookViewId="0">
      <selection activeCell="B1" sqref="B1"/>
    </sheetView>
  </sheetViews>
  <sheetFormatPr defaultRowHeight="14.5" x14ac:dyDescent="0.35"/>
  <cols>
    <col min="16" max="16" width="3.7265625" style="160" hidden="1" customWidth="1"/>
    <col min="17" max="17" width="5.453125" style="160" hidden="1" customWidth="1"/>
    <col min="18" max="19" width="4" style="160" hidden="1" customWidth="1"/>
    <col min="20" max="66" width="3.453125" style="160" hidden="1" customWidth="1"/>
    <col min="67" max="67" width="7.54296875" style="160" hidden="1" customWidth="1"/>
    <col min="68" max="68" width="21.7265625" style="160" hidden="1" customWidth="1"/>
    <col min="69" max="69" width="9.1796875" style="160" hidden="1" customWidth="1"/>
    <col min="70" max="70" width="3.7265625" style="160" hidden="1" customWidth="1"/>
    <col min="71" max="71" width="0" style="160" hidden="1" customWidth="1"/>
  </cols>
  <sheetData>
    <row r="1" spans="1:71" s="179" customFormat="1" ht="23" x14ac:dyDescent="0.5">
      <c r="A1" s="186" t="s">
        <v>0</v>
      </c>
      <c r="B1" s="182"/>
      <c r="C1" s="182"/>
      <c r="D1" s="182"/>
      <c r="E1" s="182"/>
      <c r="F1" s="182"/>
      <c r="G1" s="182"/>
      <c r="H1" s="182"/>
      <c r="I1" s="182"/>
      <c r="J1" s="182"/>
      <c r="K1" s="182"/>
      <c r="L1" s="182"/>
      <c r="M1" s="182"/>
      <c r="N1" s="182"/>
      <c r="O1" s="182"/>
      <c r="P1" s="160">
        <v>1</v>
      </c>
      <c r="Q1" s="217">
        <f>IF('Print-TOS'!AU16="Y",'Encode Data'!E13,'Encode Data'!E13)</f>
        <v>2</v>
      </c>
      <c r="R1" s="160">
        <f t="shared" ref="R1:AW1" si="0">Q1</f>
        <v>2</v>
      </c>
      <c r="S1" s="160">
        <f t="shared" si="0"/>
        <v>2</v>
      </c>
      <c r="T1" s="160">
        <f t="shared" si="0"/>
        <v>2</v>
      </c>
      <c r="U1" s="160">
        <f t="shared" si="0"/>
        <v>2</v>
      </c>
      <c r="V1" s="160">
        <f t="shared" si="0"/>
        <v>2</v>
      </c>
      <c r="W1" s="160">
        <f t="shared" si="0"/>
        <v>2</v>
      </c>
      <c r="X1" s="160">
        <f t="shared" si="0"/>
        <v>2</v>
      </c>
      <c r="Y1" s="160">
        <f t="shared" si="0"/>
        <v>2</v>
      </c>
      <c r="Z1" s="160">
        <f t="shared" si="0"/>
        <v>2</v>
      </c>
      <c r="AA1" s="160">
        <f t="shared" si="0"/>
        <v>2</v>
      </c>
      <c r="AB1" s="160">
        <f t="shared" si="0"/>
        <v>2</v>
      </c>
      <c r="AC1" s="160">
        <f t="shared" si="0"/>
        <v>2</v>
      </c>
      <c r="AD1" s="160">
        <f t="shared" si="0"/>
        <v>2</v>
      </c>
      <c r="AE1" s="160">
        <f t="shared" si="0"/>
        <v>2</v>
      </c>
      <c r="AF1" s="160">
        <f t="shared" si="0"/>
        <v>2</v>
      </c>
      <c r="AG1" s="160">
        <f t="shared" si="0"/>
        <v>2</v>
      </c>
      <c r="AH1" s="160">
        <f t="shared" si="0"/>
        <v>2</v>
      </c>
      <c r="AI1" s="160">
        <f t="shared" si="0"/>
        <v>2</v>
      </c>
      <c r="AJ1" s="160">
        <f t="shared" si="0"/>
        <v>2</v>
      </c>
      <c r="AK1" s="160">
        <f t="shared" si="0"/>
        <v>2</v>
      </c>
      <c r="AL1" s="160">
        <f t="shared" si="0"/>
        <v>2</v>
      </c>
      <c r="AM1" s="160">
        <f t="shared" si="0"/>
        <v>2</v>
      </c>
      <c r="AN1" s="160">
        <f t="shared" si="0"/>
        <v>2</v>
      </c>
      <c r="AO1" s="160">
        <f t="shared" si="0"/>
        <v>2</v>
      </c>
      <c r="AP1" s="160">
        <f t="shared" si="0"/>
        <v>2</v>
      </c>
      <c r="AQ1" s="160">
        <f t="shared" si="0"/>
        <v>2</v>
      </c>
      <c r="AR1" s="160">
        <f t="shared" si="0"/>
        <v>2</v>
      </c>
      <c r="AS1" s="160">
        <f t="shared" si="0"/>
        <v>2</v>
      </c>
      <c r="AT1" s="160">
        <f t="shared" si="0"/>
        <v>2</v>
      </c>
      <c r="AU1" s="160">
        <f t="shared" si="0"/>
        <v>2</v>
      </c>
      <c r="AV1" s="160">
        <f t="shared" si="0"/>
        <v>2</v>
      </c>
      <c r="AW1" s="160">
        <f t="shared" si="0"/>
        <v>2</v>
      </c>
      <c r="AX1" s="160">
        <f t="shared" ref="AX1:BN1" si="1">AW1</f>
        <v>2</v>
      </c>
      <c r="AY1" s="160">
        <f t="shared" si="1"/>
        <v>2</v>
      </c>
      <c r="AZ1" s="160">
        <f t="shared" si="1"/>
        <v>2</v>
      </c>
      <c r="BA1" s="160">
        <f t="shared" si="1"/>
        <v>2</v>
      </c>
      <c r="BB1" s="160">
        <f t="shared" si="1"/>
        <v>2</v>
      </c>
      <c r="BC1" s="160">
        <f t="shared" si="1"/>
        <v>2</v>
      </c>
      <c r="BD1" s="160">
        <f t="shared" si="1"/>
        <v>2</v>
      </c>
      <c r="BE1" s="160">
        <f t="shared" si="1"/>
        <v>2</v>
      </c>
      <c r="BF1" s="160">
        <f t="shared" si="1"/>
        <v>2</v>
      </c>
      <c r="BG1" s="160">
        <f t="shared" si="1"/>
        <v>2</v>
      </c>
      <c r="BH1" s="160">
        <f t="shared" si="1"/>
        <v>2</v>
      </c>
      <c r="BI1" s="160">
        <f t="shared" si="1"/>
        <v>2</v>
      </c>
      <c r="BJ1" s="160">
        <f t="shared" si="1"/>
        <v>2</v>
      </c>
      <c r="BK1" s="160">
        <f t="shared" si="1"/>
        <v>2</v>
      </c>
      <c r="BL1" s="160">
        <f t="shared" si="1"/>
        <v>2</v>
      </c>
      <c r="BM1" s="160">
        <f t="shared" si="1"/>
        <v>2</v>
      </c>
      <c r="BN1" s="160">
        <f t="shared" si="1"/>
        <v>2</v>
      </c>
      <c r="BO1" s="160"/>
      <c r="BP1" s="160"/>
      <c r="BQ1" s="160"/>
      <c r="BR1" s="160">
        <v>1</v>
      </c>
      <c r="BS1" s="160"/>
    </row>
    <row r="2" spans="1:71" s="166" customFormat="1" ht="36.65" customHeight="1" x14ac:dyDescent="0.15">
      <c r="A2" s="406" t="s">
        <v>263</v>
      </c>
      <c r="B2" s="407"/>
      <c r="C2" s="407"/>
      <c r="D2" s="407"/>
      <c r="E2" s="407"/>
      <c r="F2" s="407"/>
      <c r="G2" s="407"/>
      <c r="H2" s="407"/>
      <c r="I2" s="407"/>
      <c r="J2" s="407"/>
      <c r="K2" s="407"/>
      <c r="L2" s="407"/>
      <c r="M2" s="407"/>
      <c r="N2" s="407"/>
      <c r="O2" s="407"/>
      <c r="P2" s="160"/>
      <c r="Q2" s="160">
        <v>1</v>
      </c>
      <c r="R2" s="160">
        <v>2</v>
      </c>
      <c r="S2" s="160">
        <v>3</v>
      </c>
      <c r="T2" s="160">
        <v>4</v>
      </c>
      <c r="U2" s="160">
        <v>5</v>
      </c>
      <c r="V2" s="160">
        <v>6</v>
      </c>
      <c r="W2" s="160">
        <v>7</v>
      </c>
      <c r="X2" s="160">
        <v>8</v>
      </c>
      <c r="Y2" s="160">
        <v>9</v>
      </c>
      <c r="Z2" s="160">
        <v>10</v>
      </c>
      <c r="AA2" s="160">
        <v>11</v>
      </c>
      <c r="AB2" s="160">
        <v>12</v>
      </c>
      <c r="AC2" s="160">
        <v>13</v>
      </c>
      <c r="AD2" s="160">
        <v>14</v>
      </c>
      <c r="AE2" s="160">
        <v>15</v>
      </c>
      <c r="AF2" s="160">
        <v>16</v>
      </c>
      <c r="AG2" s="160">
        <v>17</v>
      </c>
      <c r="AH2" s="160">
        <v>18</v>
      </c>
      <c r="AI2" s="160">
        <v>19</v>
      </c>
      <c r="AJ2" s="160">
        <v>20</v>
      </c>
      <c r="AK2" s="160">
        <v>21</v>
      </c>
      <c r="AL2" s="160">
        <v>22</v>
      </c>
      <c r="AM2" s="160">
        <v>23</v>
      </c>
      <c r="AN2" s="160">
        <v>24</v>
      </c>
      <c r="AO2" s="160">
        <v>25</v>
      </c>
      <c r="AP2" s="160">
        <v>26</v>
      </c>
      <c r="AQ2" s="160">
        <v>27</v>
      </c>
      <c r="AR2" s="160">
        <v>28</v>
      </c>
      <c r="AS2" s="160">
        <v>29</v>
      </c>
      <c r="AT2" s="160">
        <v>30</v>
      </c>
      <c r="AU2" s="160">
        <v>31</v>
      </c>
      <c r="AV2" s="160">
        <v>32</v>
      </c>
      <c r="AW2" s="160">
        <v>33</v>
      </c>
      <c r="AX2" s="160">
        <v>34</v>
      </c>
      <c r="AY2" s="160">
        <v>35</v>
      </c>
      <c r="AZ2" s="160">
        <v>36</v>
      </c>
      <c r="BA2" s="160">
        <v>37</v>
      </c>
      <c r="BB2" s="160">
        <v>38</v>
      </c>
      <c r="BC2" s="160">
        <v>39</v>
      </c>
      <c r="BD2" s="160">
        <v>40</v>
      </c>
      <c r="BE2" s="160">
        <v>41</v>
      </c>
      <c r="BF2" s="160">
        <v>42</v>
      </c>
      <c r="BG2" s="160">
        <v>43</v>
      </c>
      <c r="BH2" s="160">
        <v>44</v>
      </c>
      <c r="BI2" s="160">
        <v>45</v>
      </c>
      <c r="BJ2" s="160">
        <v>46</v>
      </c>
      <c r="BK2" s="160">
        <v>47</v>
      </c>
      <c r="BL2" s="160">
        <v>48</v>
      </c>
      <c r="BM2" s="160">
        <v>49</v>
      </c>
      <c r="BN2" s="160">
        <v>50</v>
      </c>
      <c r="BO2" s="160"/>
      <c r="BP2" s="160"/>
      <c r="BQ2" s="160"/>
      <c r="BR2" s="160"/>
      <c r="BS2" s="160"/>
    </row>
    <row r="3" spans="1:71" s="166" customFormat="1" ht="19.5" customHeight="1" x14ac:dyDescent="0.15">
      <c r="A3" s="210" t="s">
        <v>221</v>
      </c>
      <c r="B3" s="207"/>
      <c r="C3" s="207"/>
      <c r="D3" s="207"/>
      <c r="E3" s="207"/>
      <c r="F3" s="207"/>
      <c r="G3" s="207"/>
      <c r="H3" s="207"/>
      <c r="I3" s="207"/>
      <c r="J3" s="207"/>
      <c r="K3" s="207"/>
      <c r="L3" s="207"/>
      <c r="M3" s="207"/>
      <c r="N3" s="207"/>
      <c r="O3" s="207"/>
      <c r="P3" s="160"/>
      <c r="Q3" s="160">
        <f t="shared" ref="Q3:AV3" si="2">Q1-Q2</f>
        <v>1</v>
      </c>
      <c r="R3" s="160">
        <f t="shared" si="2"/>
        <v>0</v>
      </c>
      <c r="S3" s="160">
        <f t="shared" si="2"/>
        <v>-1</v>
      </c>
      <c r="T3" s="160">
        <f t="shared" si="2"/>
        <v>-2</v>
      </c>
      <c r="U3" s="160">
        <f t="shared" si="2"/>
        <v>-3</v>
      </c>
      <c r="V3" s="160">
        <f t="shared" si="2"/>
        <v>-4</v>
      </c>
      <c r="W3" s="160">
        <f t="shared" si="2"/>
        <v>-5</v>
      </c>
      <c r="X3" s="160">
        <f t="shared" si="2"/>
        <v>-6</v>
      </c>
      <c r="Y3" s="160">
        <f t="shared" si="2"/>
        <v>-7</v>
      </c>
      <c r="Z3" s="160">
        <f t="shared" si="2"/>
        <v>-8</v>
      </c>
      <c r="AA3" s="160">
        <f t="shared" si="2"/>
        <v>-9</v>
      </c>
      <c r="AB3" s="160">
        <f t="shared" si="2"/>
        <v>-10</v>
      </c>
      <c r="AC3" s="160">
        <f t="shared" si="2"/>
        <v>-11</v>
      </c>
      <c r="AD3" s="160">
        <f t="shared" si="2"/>
        <v>-12</v>
      </c>
      <c r="AE3" s="160">
        <f t="shared" si="2"/>
        <v>-13</v>
      </c>
      <c r="AF3" s="160">
        <f t="shared" si="2"/>
        <v>-14</v>
      </c>
      <c r="AG3" s="160">
        <f t="shared" si="2"/>
        <v>-15</v>
      </c>
      <c r="AH3" s="160">
        <f t="shared" si="2"/>
        <v>-16</v>
      </c>
      <c r="AI3" s="160">
        <f t="shared" si="2"/>
        <v>-17</v>
      </c>
      <c r="AJ3" s="160">
        <f t="shared" si="2"/>
        <v>-18</v>
      </c>
      <c r="AK3" s="160">
        <f t="shared" si="2"/>
        <v>-19</v>
      </c>
      <c r="AL3" s="160">
        <f t="shared" si="2"/>
        <v>-20</v>
      </c>
      <c r="AM3" s="160">
        <f t="shared" si="2"/>
        <v>-21</v>
      </c>
      <c r="AN3" s="160">
        <f t="shared" si="2"/>
        <v>-22</v>
      </c>
      <c r="AO3" s="160">
        <f t="shared" si="2"/>
        <v>-23</v>
      </c>
      <c r="AP3" s="160">
        <f t="shared" si="2"/>
        <v>-24</v>
      </c>
      <c r="AQ3" s="160">
        <f t="shared" si="2"/>
        <v>-25</v>
      </c>
      <c r="AR3" s="160">
        <f t="shared" si="2"/>
        <v>-26</v>
      </c>
      <c r="AS3" s="160">
        <f t="shared" si="2"/>
        <v>-27</v>
      </c>
      <c r="AT3" s="160">
        <f t="shared" si="2"/>
        <v>-28</v>
      </c>
      <c r="AU3" s="160">
        <f t="shared" si="2"/>
        <v>-29</v>
      </c>
      <c r="AV3" s="160">
        <f t="shared" si="2"/>
        <v>-30</v>
      </c>
      <c r="AW3" s="160">
        <f t="shared" ref="AW3:BN3" si="3">AW1-AW2</f>
        <v>-31</v>
      </c>
      <c r="AX3" s="160">
        <f t="shared" si="3"/>
        <v>-32</v>
      </c>
      <c r="AY3" s="160">
        <f t="shared" si="3"/>
        <v>-33</v>
      </c>
      <c r="AZ3" s="160">
        <f t="shared" si="3"/>
        <v>-34</v>
      </c>
      <c r="BA3" s="160">
        <f t="shared" si="3"/>
        <v>-35</v>
      </c>
      <c r="BB3" s="160">
        <f t="shared" si="3"/>
        <v>-36</v>
      </c>
      <c r="BC3" s="160">
        <f t="shared" si="3"/>
        <v>-37</v>
      </c>
      <c r="BD3" s="160">
        <f t="shared" si="3"/>
        <v>-38</v>
      </c>
      <c r="BE3" s="160">
        <f t="shared" si="3"/>
        <v>-39</v>
      </c>
      <c r="BF3" s="160">
        <f t="shared" si="3"/>
        <v>-40</v>
      </c>
      <c r="BG3" s="160">
        <f t="shared" si="3"/>
        <v>-41</v>
      </c>
      <c r="BH3" s="160">
        <f t="shared" si="3"/>
        <v>-42</v>
      </c>
      <c r="BI3" s="160">
        <f t="shared" si="3"/>
        <v>-43</v>
      </c>
      <c r="BJ3" s="160">
        <f t="shared" si="3"/>
        <v>-44</v>
      </c>
      <c r="BK3" s="160">
        <f t="shared" si="3"/>
        <v>-45</v>
      </c>
      <c r="BL3" s="160">
        <f t="shared" si="3"/>
        <v>-46</v>
      </c>
      <c r="BM3" s="160">
        <f t="shared" si="3"/>
        <v>-47</v>
      </c>
      <c r="BN3" s="160">
        <f t="shared" si="3"/>
        <v>-48</v>
      </c>
      <c r="BO3" s="160"/>
      <c r="BP3" s="160" t="s">
        <v>21</v>
      </c>
      <c r="BQ3" s="160"/>
      <c r="BR3" s="160"/>
      <c r="BS3" s="160"/>
    </row>
    <row r="4" spans="1:71" s="166" customFormat="1" ht="33" customHeight="1" x14ac:dyDescent="0.15">
      <c r="A4" s="420" t="s">
        <v>279</v>
      </c>
      <c r="B4" s="420"/>
      <c r="C4" s="420"/>
      <c r="D4" s="420"/>
      <c r="E4" s="420"/>
      <c r="F4" s="420"/>
      <c r="G4" s="420"/>
      <c r="H4" s="420"/>
      <c r="I4" s="420"/>
      <c r="J4" s="420"/>
      <c r="K4" s="420"/>
      <c r="L4" s="420"/>
      <c r="M4" s="420"/>
      <c r="N4" s="184"/>
      <c r="O4" s="184"/>
      <c r="P4" s="160"/>
      <c r="Q4" s="160">
        <f>IF(Q3&gt;=0,COUNT($Q3),"")</f>
        <v>1</v>
      </c>
      <c r="R4" s="160">
        <f>IF(R3&gt;=0,COUNT($Q3:R3),"")</f>
        <v>2</v>
      </c>
      <c r="S4" s="160" t="str">
        <f>IF(S3&gt;=0,COUNT($Q3:S3),"")</f>
        <v/>
      </c>
      <c r="T4" s="160" t="str">
        <f>IF(T3&gt;=0,COUNT($Q3:T3),"")</f>
        <v/>
      </c>
      <c r="U4" s="160" t="str">
        <f>IF(U3&gt;=0,COUNT($Q3:U3),"")</f>
        <v/>
      </c>
      <c r="V4" s="160" t="str">
        <f>IF(V3&gt;=0,COUNT($Q3:V3),"")</f>
        <v/>
      </c>
      <c r="W4" s="160" t="str">
        <f>IF(W3&gt;=0,COUNT($Q3:W3),"")</f>
        <v/>
      </c>
      <c r="X4" s="160" t="str">
        <f>IF(X3&gt;=0,COUNT($Q3:X3),"")</f>
        <v/>
      </c>
      <c r="Y4" s="160" t="str">
        <f>IF(Y3&gt;=0,COUNT($Q3:Y3),"")</f>
        <v/>
      </c>
      <c r="Z4" s="160" t="str">
        <f>IF(Z3&gt;=0,COUNT($Q3:Z3),"")</f>
        <v/>
      </c>
      <c r="AA4" s="160" t="str">
        <f>IF(AA3&gt;=0,COUNT($Q3:AA3),"")</f>
        <v/>
      </c>
      <c r="AB4" s="160" t="str">
        <f>IF(AB3&gt;=0,COUNT($Q3:AB3),"")</f>
        <v/>
      </c>
      <c r="AC4" s="160" t="str">
        <f>IF(AC3&gt;=0,COUNT($Q3:AC3),"")</f>
        <v/>
      </c>
      <c r="AD4" s="160" t="str">
        <f>IF(AD3&gt;=0,COUNT($Q3:AD3),"")</f>
        <v/>
      </c>
      <c r="AE4" s="160" t="str">
        <f>IF(AE3&gt;=0,COUNT($Q3:AE3),"")</f>
        <v/>
      </c>
      <c r="AF4" s="160" t="str">
        <f>IF(AF3&gt;=0,COUNT($Q3:AF3),"")</f>
        <v/>
      </c>
      <c r="AG4" s="160" t="str">
        <f>IF(AG3&gt;=0,COUNT($Q3:AG3),"")</f>
        <v/>
      </c>
      <c r="AH4" s="160" t="str">
        <f>IF(AH3&gt;=0,COUNT($Q3:AH3),"")</f>
        <v/>
      </c>
      <c r="AI4" s="160" t="str">
        <f>IF(AI3&gt;=0,COUNT($Q3:AI3),"")</f>
        <v/>
      </c>
      <c r="AJ4" s="160" t="str">
        <f>IF(AJ3&gt;=0,COUNT($Q3:AJ3),"")</f>
        <v/>
      </c>
      <c r="AK4" s="160" t="str">
        <f>IF(AK3&gt;=0,COUNT($Q3:AK3),"")</f>
        <v/>
      </c>
      <c r="AL4" s="160" t="str">
        <f>IF(AL3&gt;=0,COUNT($Q3:AL3),"")</f>
        <v/>
      </c>
      <c r="AM4" s="160" t="str">
        <f>IF(AM3&gt;=0,COUNT($Q3:AM3),"")</f>
        <v/>
      </c>
      <c r="AN4" s="160" t="str">
        <f>IF(AN3&gt;=0,COUNT($Q3:AN3),"")</f>
        <v/>
      </c>
      <c r="AO4" s="160" t="str">
        <f>IF(AO3&gt;=0,COUNT($Q3:AO3),"")</f>
        <v/>
      </c>
      <c r="AP4" s="160" t="str">
        <f>IF(AP3&gt;=0,COUNT($Q3:AP3),"")</f>
        <v/>
      </c>
      <c r="AQ4" s="160" t="str">
        <f>IF(AQ3&gt;=0,COUNT($Q3:AQ3),"")</f>
        <v/>
      </c>
      <c r="AR4" s="160" t="str">
        <f>IF(AR3&gt;=0,COUNT($Q3:AR3),"")</f>
        <v/>
      </c>
      <c r="AS4" s="160" t="str">
        <f>IF(AS3&gt;=0,COUNT($Q3:AS3),"")</f>
        <v/>
      </c>
      <c r="AT4" s="160" t="str">
        <f>IF(AT3&gt;=0,COUNT($Q3:AT3),"")</f>
        <v/>
      </c>
      <c r="AU4" s="160" t="str">
        <f>IF(AU3&gt;=0,COUNT($Q3:AU3),"")</f>
        <v/>
      </c>
      <c r="AV4" s="160" t="str">
        <f>IF(AV3&gt;=0,COUNT($Q3:AV3),"")</f>
        <v/>
      </c>
      <c r="AW4" s="160" t="str">
        <f>IF(AW3&gt;=0,COUNT($Q3:AW3),"")</f>
        <v/>
      </c>
      <c r="AX4" s="160" t="str">
        <f>IF(AX3&gt;=0,COUNT($Q3:AX3),"")</f>
        <v/>
      </c>
      <c r="AY4" s="160" t="str">
        <f>IF(AY3&gt;=0,COUNT($Q3:AY3),"")</f>
        <v/>
      </c>
      <c r="AZ4" s="160" t="str">
        <f>IF(AZ3&gt;=0,COUNT($Q3:AZ3),"")</f>
        <v/>
      </c>
      <c r="BA4" s="160" t="str">
        <f>IF(BA3&gt;=0,COUNT($Q3:BA3),"")</f>
        <v/>
      </c>
      <c r="BB4" s="160" t="str">
        <f>IF(BB3&gt;=0,COUNT($Q3:BB3),"")</f>
        <v/>
      </c>
      <c r="BC4" s="160" t="str">
        <f>IF(BC3&gt;=0,COUNT($Q3:BC3),"")</f>
        <v/>
      </c>
      <c r="BD4" s="160" t="str">
        <f>IF(BD3&gt;=0,COUNT($Q3:BD3),"")</f>
        <v/>
      </c>
      <c r="BE4" s="160" t="str">
        <f>IF(BE3&gt;=0,COUNT($Q3:BE3),"")</f>
        <v/>
      </c>
      <c r="BF4" s="160" t="str">
        <f>IF(BF3&gt;=0,COUNT($Q3:BF3),"")</f>
        <v/>
      </c>
      <c r="BG4" s="160" t="str">
        <f>IF(BG3&gt;=0,COUNT($Q3:BG3),"")</f>
        <v/>
      </c>
      <c r="BH4" s="160" t="str">
        <f>IF(BH3&gt;=0,COUNT($Q3:BH3),"")</f>
        <v/>
      </c>
      <c r="BI4" s="160" t="str">
        <f>IF(BI3&gt;=0,COUNT($Q3:BI3),"")</f>
        <v/>
      </c>
      <c r="BJ4" s="160" t="str">
        <f>IF(BJ3&gt;=0,COUNT($Q3:BJ3),"")</f>
        <v/>
      </c>
      <c r="BK4" s="160" t="str">
        <f>IF(BK3&gt;=0,COUNT($Q3:BK3),"")</f>
        <v/>
      </c>
      <c r="BL4" s="160" t="str">
        <f>IF(BL3&gt;=0,COUNT($Q3:BL3),"")</f>
        <v/>
      </c>
      <c r="BM4" s="160" t="str">
        <f>IF(BM3&gt;=0,COUNT($Q3:BM3),"")</f>
        <v/>
      </c>
      <c r="BN4" s="160" t="str">
        <f>IF(BN3&gt;=0,COUNT($Q3:BN3),"")</f>
        <v/>
      </c>
      <c r="BO4" s="160">
        <f>COUNT(Q4:BN4)</f>
        <v>2</v>
      </c>
      <c r="BP4" s="218" t="str">
        <f>Q4&amp;BP3&amp;R4&amp;BP3&amp;S4&amp;BP3&amp;T4&amp;BP3&amp;U4&amp;BP3&amp;V4&amp;BP3&amp;W4&amp;BP3&amp;X4&amp;BP3&amp;Y4&amp;BP3&amp;Z4&amp;BP3&amp;AA4&amp;BP3&amp;AB4&amp;BP3&amp;AC4&amp;BP3&amp;AD4&amp;BP3&amp;AE4&amp;BP3&amp;AF4&amp;BP3&amp;AG4&amp;BP3&amp;AH4&amp;BP3&amp;AI4&amp;BP3&amp;AJ4&amp;BP3&amp;AK4&amp;BP3&amp;AL4&amp;BP3&amp;AM4&amp;BP3&amp;AN4&amp;BP3&amp;AO4&amp;BP3&amp;AP4&amp;BP3&amp;AQ4&amp;BP3&amp;AR4&amp;BP3&amp;AS4&amp;BP3&amp;AT4&amp;BP3&amp;AU4&amp;BP3&amp;AV4&amp;BP3&amp;AW4&amp;BP3&amp;AX4&amp;BP3&amp;AY4&amp;BP3&amp;AZ4&amp;BP3&amp;BA4&amp;BP3&amp;BB4&amp;BP3&amp;BC4&amp;BP3&amp;BD4&amp;BP3&amp;BE4&amp;BP3&amp;BF4&amp;BP3&amp;BG4&amp;BP3&amp;BH4&amp;BP3&amp;BI4&amp;BP3&amp;BJ4&amp;BP3&amp;BK4&amp;BP3&amp;BL4&amp;BP3&amp;BM4&amp;BP3&amp;BN4</f>
        <v xml:space="preserve">1  2                                                                                                </v>
      </c>
      <c r="BQ4" s="160"/>
      <c r="BR4" s="160"/>
      <c r="BS4" s="160"/>
    </row>
    <row r="5" spans="1:71" s="181" customFormat="1" ht="15.5" x14ac:dyDescent="0.35">
      <c r="A5" s="182"/>
      <c r="B5" s="187" t="s">
        <v>138</v>
      </c>
      <c r="C5" s="182"/>
      <c r="D5" s="182"/>
      <c r="E5" s="182"/>
      <c r="F5" s="182"/>
      <c r="G5" s="187" t="s">
        <v>139</v>
      </c>
      <c r="H5" s="182"/>
      <c r="I5" s="182"/>
      <c r="J5" s="182"/>
      <c r="K5" s="182"/>
      <c r="L5" s="182"/>
      <c r="M5" s="182"/>
      <c r="N5" s="182"/>
      <c r="O5" s="182"/>
      <c r="P5" s="160">
        <v>16</v>
      </c>
      <c r="Q5" s="217">
        <f>IF('Print-TOS'!AU16="Y",'Encode Data'!F13,'Encode Data'!F13)</f>
        <v>3</v>
      </c>
      <c r="R5" s="160">
        <f t="shared" ref="R5:AW5" si="4">Q5</f>
        <v>3</v>
      </c>
      <c r="S5" s="160">
        <f t="shared" si="4"/>
        <v>3</v>
      </c>
      <c r="T5" s="160">
        <f t="shared" si="4"/>
        <v>3</v>
      </c>
      <c r="U5" s="160">
        <f t="shared" si="4"/>
        <v>3</v>
      </c>
      <c r="V5" s="160">
        <f t="shared" si="4"/>
        <v>3</v>
      </c>
      <c r="W5" s="160">
        <f t="shared" si="4"/>
        <v>3</v>
      </c>
      <c r="X5" s="160">
        <f t="shared" si="4"/>
        <v>3</v>
      </c>
      <c r="Y5" s="160">
        <f t="shared" si="4"/>
        <v>3</v>
      </c>
      <c r="Z5" s="160">
        <f t="shared" si="4"/>
        <v>3</v>
      </c>
      <c r="AA5" s="160">
        <f t="shared" si="4"/>
        <v>3</v>
      </c>
      <c r="AB5" s="160">
        <f t="shared" si="4"/>
        <v>3</v>
      </c>
      <c r="AC5" s="160">
        <f t="shared" si="4"/>
        <v>3</v>
      </c>
      <c r="AD5" s="160">
        <f t="shared" si="4"/>
        <v>3</v>
      </c>
      <c r="AE5" s="160">
        <f t="shared" si="4"/>
        <v>3</v>
      </c>
      <c r="AF5" s="160">
        <f t="shared" si="4"/>
        <v>3</v>
      </c>
      <c r="AG5" s="160">
        <f t="shared" si="4"/>
        <v>3</v>
      </c>
      <c r="AH5" s="160">
        <f t="shared" si="4"/>
        <v>3</v>
      </c>
      <c r="AI5" s="160">
        <f t="shared" si="4"/>
        <v>3</v>
      </c>
      <c r="AJ5" s="160">
        <f t="shared" si="4"/>
        <v>3</v>
      </c>
      <c r="AK5" s="160">
        <f t="shared" si="4"/>
        <v>3</v>
      </c>
      <c r="AL5" s="160">
        <f t="shared" si="4"/>
        <v>3</v>
      </c>
      <c r="AM5" s="160">
        <f t="shared" si="4"/>
        <v>3</v>
      </c>
      <c r="AN5" s="160">
        <f t="shared" si="4"/>
        <v>3</v>
      </c>
      <c r="AO5" s="160">
        <f t="shared" si="4"/>
        <v>3</v>
      </c>
      <c r="AP5" s="160">
        <f t="shared" si="4"/>
        <v>3</v>
      </c>
      <c r="AQ5" s="160">
        <f t="shared" si="4"/>
        <v>3</v>
      </c>
      <c r="AR5" s="160">
        <f t="shared" si="4"/>
        <v>3</v>
      </c>
      <c r="AS5" s="160">
        <f t="shared" si="4"/>
        <v>3</v>
      </c>
      <c r="AT5" s="160">
        <f t="shared" si="4"/>
        <v>3</v>
      </c>
      <c r="AU5" s="160">
        <f t="shared" si="4"/>
        <v>3</v>
      </c>
      <c r="AV5" s="160">
        <f t="shared" si="4"/>
        <v>3</v>
      </c>
      <c r="AW5" s="160">
        <f t="shared" si="4"/>
        <v>3</v>
      </c>
      <c r="AX5" s="160">
        <f t="shared" ref="AX5:BN5" si="5">AW5</f>
        <v>3</v>
      </c>
      <c r="AY5" s="160">
        <f t="shared" si="5"/>
        <v>3</v>
      </c>
      <c r="AZ5" s="160">
        <f t="shared" si="5"/>
        <v>3</v>
      </c>
      <c r="BA5" s="160">
        <f t="shared" si="5"/>
        <v>3</v>
      </c>
      <c r="BB5" s="160">
        <f t="shared" si="5"/>
        <v>3</v>
      </c>
      <c r="BC5" s="160">
        <f t="shared" si="5"/>
        <v>3</v>
      </c>
      <c r="BD5" s="160">
        <f t="shared" si="5"/>
        <v>3</v>
      </c>
      <c r="BE5" s="160">
        <f t="shared" si="5"/>
        <v>3</v>
      </c>
      <c r="BF5" s="160">
        <f t="shared" si="5"/>
        <v>3</v>
      </c>
      <c r="BG5" s="160">
        <f t="shared" si="5"/>
        <v>3</v>
      </c>
      <c r="BH5" s="160">
        <f t="shared" si="5"/>
        <v>3</v>
      </c>
      <c r="BI5" s="160">
        <f t="shared" si="5"/>
        <v>3</v>
      </c>
      <c r="BJ5" s="160">
        <f t="shared" si="5"/>
        <v>3</v>
      </c>
      <c r="BK5" s="160">
        <f t="shared" si="5"/>
        <v>3</v>
      </c>
      <c r="BL5" s="160">
        <f t="shared" si="5"/>
        <v>3</v>
      </c>
      <c r="BM5" s="160">
        <f t="shared" si="5"/>
        <v>3</v>
      </c>
      <c r="BN5" s="160">
        <f t="shared" si="5"/>
        <v>3</v>
      </c>
      <c r="BO5" s="160"/>
      <c r="BP5" s="160"/>
      <c r="BQ5" s="160"/>
      <c r="BR5" s="160">
        <v>16</v>
      </c>
      <c r="BS5" s="160"/>
    </row>
    <row r="6" spans="1:71" s="181" customFormat="1" ht="15.5" x14ac:dyDescent="0.35">
      <c r="A6" s="182" t="s">
        <v>127</v>
      </c>
      <c r="B6" s="182"/>
      <c r="C6" s="182"/>
      <c r="D6" s="182"/>
      <c r="E6" s="182"/>
      <c r="F6" s="183" t="s">
        <v>155</v>
      </c>
      <c r="G6" s="182"/>
      <c r="H6" s="182"/>
      <c r="I6" s="182"/>
      <c r="J6" s="182"/>
      <c r="K6" s="182"/>
      <c r="L6" s="182"/>
      <c r="M6" s="182"/>
      <c r="N6" s="182"/>
      <c r="O6" s="182"/>
      <c r="P6" s="160"/>
      <c r="Q6" s="160">
        <v>1</v>
      </c>
      <c r="R6" s="160">
        <v>2</v>
      </c>
      <c r="S6" s="160">
        <v>3</v>
      </c>
      <c r="T6" s="160">
        <v>4</v>
      </c>
      <c r="U6" s="160">
        <v>5</v>
      </c>
      <c r="V6" s="160">
        <v>6</v>
      </c>
      <c r="W6" s="160">
        <v>7</v>
      </c>
      <c r="X6" s="160">
        <v>8</v>
      </c>
      <c r="Y6" s="160">
        <v>9</v>
      </c>
      <c r="Z6" s="160">
        <v>10</v>
      </c>
      <c r="AA6" s="160">
        <v>11</v>
      </c>
      <c r="AB6" s="160">
        <v>12</v>
      </c>
      <c r="AC6" s="160">
        <v>13</v>
      </c>
      <c r="AD6" s="160">
        <v>14</v>
      </c>
      <c r="AE6" s="160">
        <v>15</v>
      </c>
      <c r="AF6" s="160">
        <v>16</v>
      </c>
      <c r="AG6" s="160">
        <v>17</v>
      </c>
      <c r="AH6" s="160">
        <v>18</v>
      </c>
      <c r="AI6" s="160">
        <v>19</v>
      </c>
      <c r="AJ6" s="160">
        <v>20</v>
      </c>
      <c r="AK6" s="160">
        <v>21</v>
      </c>
      <c r="AL6" s="160">
        <v>22</v>
      </c>
      <c r="AM6" s="160">
        <v>23</v>
      </c>
      <c r="AN6" s="160">
        <v>24</v>
      </c>
      <c r="AO6" s="160">
        <v>25</v>
      </c>
      <c r="AP6" s="160">
        <v>26</v>
      </c>
      <c r="AQ6" s="160">
        <v>27</v>
      </c>
      <c r="AR6" s="160">
        <v>28</v>
      </c>
      <c r="AS6" s="160">
        <v>29</v>
      </c>
      <c r="AT6" s="160">
        <v>30</v>
      </c>
      <c r="AU6" s="160">
        <v>31</v>
      </c>
      <c r="AV6" s="160">
        <v>32</v>
      </c>
      <c r="AW6" s="160">
        <v>33</v>
      </c>
      <c r="AX6" s="160">
        <v>34</v>
      </c>
      <c r="AY6" s="160">
        <v>35</v>
      </c>
      <c r="AZ6" s="160">
        <v>36</v>
      </c>
      <c r="BA6" s="160">
        <v>37</v>
      </c>
      <c r="BB6" s="160">
        <v>38</v>
      </c>
      <c r="BC6" s="160">
        <v>39</v>
      </c>
      <c r="BD6" s="160">
        <v>40</v>
      </c>
      <c r="BE6" s="160">
        <v>41</v>
      </c>
      <c r="BF6" s="160">
        <v>42</v>
      </c>
      <c r="BG6" s="160">
        <v>43</v>
      </c>
      <c r="BH6" s="160">
        <v>44</v>
      </c>
      <c r="BI6" s="160">
        <v>45</v>
      </c>
      <c r="BJ6" s="160">
        <v>46</v>
      </c>
      <c r="BK6" s="160">
        <v>47</v>
      </c>
      <c r="BL6" s="160">
        <v>48</v>
      </c>
      <c r="BM6" s="160">
        <v>49</v>
      </c>
      <c r="BN6" s="160">
        <v>50</v>
      </c>
      <c r="BO6" s="160"/>
      <c r="BP6" s="160"/>
      <c r="BQ6" s="160"/>
      <c r="BR6" s="160"/>
      <c r="BS6" s="160"/>
    </row>
    <row r="7" spans="1:71" s="181" customFormat="1" ht="15.5" x14ac:dyDescent="0.35">
      <c r="A7" s="182" t="s">
        <v>128</v>
      </c>
      <c r="B7" s="182"/>
      <c r="C7" s="182"/>
      <c r="D7" s="182"/>
      <c r="E7" s="182"/>
      <c r="F7" s="182" t="s">
        <v>135</v>
      </c>
      <c r="G7" s="182"/>
      <c r="H7" s="182"/>
      <c r="I7" s="182"/>
      <c r="J7" s="182"/>
      <c r="K7" s="182"/>
      <c r="L7" s="182"/>
      <c r="M7" s="182"/>
      <c r="N7" s="182"/>
      <c r="O7" s="182"/>
      <c r="P7" s="160"/>
      <c r="Q7" s="160">
        <f t="shared" ref="Q7:AV7" si="6">Q5-Q6</f>
        <v>2</v>
      </c>
      <c r="R7" s="160">
        <f t="shared" si="6"/>
        <v>1</v>
      </c>
      <c r="S7" s="160">
        <f t="shared" si="6"/>
        <v>0</v>
      </c>
      <c r="T7" s="160">
        <f t="shared" si="6"/>
        <v>-1</v>
      </c>
      <c r="U7" s="160">
        <f t="shared" si="6"/>
        <v>-2</v>
      </c>
      <c r="V7" s="160">
        <f t="shared" si="6"/>
        <v>-3</v>
      </c>
      <c r="W7" s="160">
        <f t="shared" si="6"/>
        <v>-4</v>
      </c>
      <c r="X7" s="160">
        <f t="shared" si="6"/>
        <v>-5</v>
      </c>
      <c r="Y7" s="160">
        <f t="shared" si="6"/>
        <v>-6</v>
      </c>
      <c r="Z7" s="160">
        <f t="shared" si="6"/>
        <v>-7</v>
      </c>
      <c r="AA7" s="160">
        <f t="shared" si="6"/>
        <v>-8</v>
      </c>
      <c r="AB7" s="160">
        <f t="shared" si="6"/>
        <v>-9</v>
      </c>
      <c r="AC7" s="160">
        <f t="shared" si="6"/>
        <v>-10</v>
      </c>
      <c r="AD7" s="160">
        <f t="shared" si="6"/>
        <v>-11</v>
      </c>
      <c r="AE7" s="160">
        <f t="shared" si="6"/>
        <v>-12</v>
      </c>
      <c r="AF7" s="160">
        <f t="shared" si="6"/>
        <v>-13</v>
      </c>
      <c r="AG7" s="160">
        <f t="shared" si="6"/>
        <v>-14</v>
      </c>
      <c r="AH7" s="160">
        <f t="shared" si="6"/>
        <v>-15</v>
      </c>
      <c r="AI7" s="160">
        <f t="shared" si="6"/>
        <v>-16</v>
      </c>
      <c r="AJ7" s="160">
        <f t="shared" si="6"/>
        <v>-17</v>
      </c>
      <c r="AK7" s="160">
        <f t="shared" si="6"/>
        <v>-18</v>
      </c>
      <c r="AL7" s="160">
        <f t="shared" si="6"/>
        <v>-19</v>
      </c>
      <c r="AM7" s="160">
        <f t="shared" si="6"/>
        <v>-20</v>
      </c>
      <c r="AN7" s="160">
        <f t="shared" si="6"/>
        <v>-21</v>
      </c>
      <c r="AO7" s="160">
        <f t="shared" si="6"/>
        <v>-22</v>
      </c>
      <c r="AP7" s="160">
        <f t="shared" si="6"/>
        <v>-23</v>
      </c>
      <c r="AQ7" s="160">
        <f t="shared" si="6"/>
        <v>-24</v>
      </c>
      <c r="AR7" s="160">
        <f t="shared" si="6"/>
        <v>-25</v>
      </c>
      <c r="AS7" s="160">
        <f t="shared" si="6"/>
        <v>-26</v>
      </c>
      <c r="AT7" s="160">
        <f t="shared" si="6"/>
        <v>-27</v>
      </c>
      <c r="AU7" s="160">
        <f t="shared" si="6"/>
        <v>-28</v>
      </c>
      <c r="AV7" s="160">
        <f t="shared" si="6"/>
        <v>-29</v>
      </c>
      <c r="AW7" s="160">
        <f t="shared" ref="AW7:BN7" si="7">AW5-AW6</f>
        <v>-30</v>
      </c>
      <c r="AX7" s="160">
        <f t="shared" si="7"/>
        <v>-31</v>
      </c>
      <c r="AY7" s="160">
        <f t="shared" si="7"/>
        <v>-32</v>
      </c>
      <c r="AZ7" s="160">
        <f t="shared" si="7"/>
        <v>-33</v>
      </c>
      <c r="BA7" s="160">
        <f t="shared" si="7"/>
        <v>-34</v>
      </c>
      <c r="BB7" s="160">
        <f t="shared" si="7"/>
        <v>-35</v>
      </c>
      <c r="BC7" s="160">
        <f t="shared" si="7"/>
        <v>-36</v>
      </c>
      <c r="BD7" s="160">
        <f t="shared" si="7"/>
        <v>-37</v>
      </c>
      <c r="BE7" s="160">
        <f t="shared" si="7"/>
        <v>-38</v>
      </c>
      <c r="BF7" s="160">
        <f t="shared" si="7"/>
        <v>-39</v>
      </c>
      <c r="BG7" s="160">
        <f t="shared" si="7"/>
        <v>-40</v>
      </c>
      <c r="BH7" s="160">
        <f t="shared" si="7"/>
        <v>-41</v>
      </c>
      <c r="BI7" s="160">
        <f t="shared" si="7"/>
        <v>-42</v>
      </c>
      <c r="BJ7" s="160">
        <f t="shared" si="7"/>
        <v>-43</v>
      </c>
      <c r="BK7" s="160">
        <f t="shared" si="7"/>
        <v>-44</v>
      </c>
      <c r="BL7" s="160">
        <f t="shared" si="7"/>
        <v>-45</v>
      </c>
      <c r="BM7" s="160">
        <f t="shared" si="7"/>
        <v>-46</v>
      </c>
      <c r="BN7" s="160">
        <f t="shared" si="7"/>
        <v>-47</v>
      </c>
      <c r="BO7" s="160"/>
      <c r="BP7" s="160" t="s">
        <v>21</v>
      </c>
      <c r="BQ7" s="160"/>
      <c r="BR7" s="160"/>
      <c r="BS7" s="160"/>
    </row>
    <row r="8" spans="1:71" s="181" customFormat="1" ht="15.5" x14ac:dyDescent="0.35">
      <c r="A8" s="182" t="s">
        <v>130</v>
      </c>
      <c r="B8" s="182"/>
      <c r="C8" s="182"/>
      <c r="D8" s="182"/>
      <c r="E8" s="182"/>
      <c r="F8" s="183" t="s">
        <v>157</v>
      </c>
      <c r="G8" s="182"/>
      <c r="H8" s="182"/>
      <c r="I8" s="182"/>
      <c r="J8" s="182"/>
      <c r="K8" s="182"/>
      <c r="L8" s="182"/>
      <c r="M8" s="182"/>
      <c r="N8" s="182"/>
      <c r="O8" s="182"/>
      <c r="P8" s="160"/>
      <c r="Q8" s="160">
        <f>IF(Q7&gt;=0,COUNT($Q7)+BO4,"")</f>
        <v>3</v>
      </c>
      <c r="R8" s="160">
        <f>IF(R7&gt;=0,COUNT($Q7:R7)+$BO$4,"")</f>
        <v>4</v>
      </c>
      <c r="S8" s="160">
        <f>IF(S7&gt;=0,COUNT($Q7:S7)+$BO$4,"")</f>
        <v>5</v>
      </c>
      <c r="T8" s="160" t="str">
        <f>IF(T7&gt;=0,COUNT($Q7:T7)+$BO$4,"")</f>
        <v/>
      </c>
      <c r="U8" s="160" t="str">
        <f>IF(U7&gt;=0,COUNT($Q7:U7)+$BO$4,"")</f>
        <v/>
      </c>
      <c r="V8" s="160" t="str">
        <f>IF(V7&gt;=0,COUNT($Q7:V7)+$BO$4,"")</f>
        <v/>
      </c>
      <c r="W8" s="160" t="str">
        <f>IF(W7&gt;=0,COUNT($Q7:W7)+$BO$4,"")</f>
        <v/>
      </c>
      <c r="X8" s="160" t="str">
        <f>IF(X7&gt;=0,COUNT($Q7:X7)+$BO$4,"")</f>
        <v/>
      </c>
      <c r="Y8" s="160" t="str">
        <f>IF(Y7&gt;=0,COUNT($Q7:Y7)+$BO$4,"")</f>
        <v/>
      </c>
      <c r="Z8" s="160" t="str">
        <f>IF(Z7&gt;=0,COUNT($Q7:Z7)+$BO$4,"")</f>
        <v/>
      </c>
      <c r="AA8" s="160" t="str">
        <f>IF(AA7&gt;=0,COUNT($Q7:AA7)+$BO$4,"")</f>
        <v/>
      </c>
      <c r="AB8" s="160" t="str">
        <f>IF(AB7&gt;=0,COUNT($Q7:AB7)+$BO$4,"")</f>
        <v/>
      </c>
      <c r="AC8" s="160" t="str">
        <f>IF(AC7&gt;=0,COUNT($Q7:AC7)+$BO$4,"")</f>
        <v/>
      </c>
      <c r="AD8" s="160" t="str">
        <f>IF(AD7&gt;=0,COUNT($Q7:AD7)+$BO$4,"")</f>
        <v/>
      </c>
      <c r="AE8" s="160" t="str">
        <f>IF(AE7&gt;=0,COUNT($Q7:AE7)+$BO$4,"")</f>
        <v/>
      </c>
      <c r="AF8" s="160" t="str">
        <f>IF(AF7&gt;=0,COUNT($Q7:AF7)+$BO$4,"")</f>
        <v/>
      </c>
      <c r="AG8" s="160" t="str">
        <f>IF(AG7&gt;=0,COUNT($Q7:AG7)+$BO$4,"")</f>
        <v/>
      </c>
      <c r="AH8" s="160" t="str">
        <f>IF(AH7&gt;=0,COUNT($Q7:AH7)+$BO$4,"")</f>
        <v/>
      </c>
      <c r="AI8" s="160" t="str">
        <f>IF(AI7&gt;=0,COUNT($Q7:AI7)+$BO$4,"")</f>
        <v/>
      </c>
      <c r="AJ8" s="160" t="str">
        <f>IF(AJ7&gt;=0,COUNT($Q7:AJ7)+$BO$4,"")</f>
        <v/>
      </c>
      <c r="AK8" s="160" t="str">
        <f>IF(AK7&gt;=0,COUNT($Q7:AK7)+$BO$4,"")</f>
        <v/>
      </c>
      <c r="AL8" s="160" t="str">
        <f>IF(AL7&gt;=0,COUNT($Q7:AL7)+$BO$4,"")</f>
        <v/>
      </c>
      <c r="AM8" s="160" t="str">
        <f>IF(AM7&gt;=0,COUNT($Q7:AM7)+$BO$4,"")</f>
        <v/>
      </c>
      <c r="AN8" s="160" t="str">
        <f>IF(AN7&gt;=0,COUNT($Q7:AN7)+$BO$4,"")</f>
        <v/>
      </c>
      <c r="AO8" s="160" t="str">
        <f>IF(AO7&gt;=0,COUNT($Q7:AO7)+$BO$4,"")</f>
        <v/>
      </c>
      <c r="AP8" s="160" t="str">
        <f>IF(AP7&gt;=0,COUNT($Q7:AP7)+$BO$4,"")</f>
        <v/>
      </c>
      <c r="AQ8" s="160" t="str">
        <f>IF(AQ7&gt;=0,COUNT($Q7:AQ7)+$BO$4,"")</f>
        <v/>
      </c>
      <c r="AR8" s="160" t="str">
        <f>IF(AR7&gt;=0,COUNT($Q7:AR7)+$BO$4,"")</f>
        <v/>
      </c>
      <c r="AS8" s="160" t="str">
        <f>IF(AS7&gt;=0,COUNT($Q7:AS7)+$BO$4,"")</f>
        <v/>
      </c>
      <c r="AT8" s="160" t="str">
        <f>IF(AT7&gt;=0,COUNT($Q7:AT7)+$BO$4,"")</f>
        <v/>
      </c>
      <c r="AU8" s="160" t="str">
        <f>IF(AU7&gt;=0,COUNT($Q7:AU7)+$BO$4,"")</f>
        <v/>
      </c>
      <c r="AV8" s="160" t="str">
        <f>IF(AV7&gt;=0,COUNT($Q7:AV7)+$BO$4,"")</f>
        <v/>
      </c>
      <c r="AW8" s="160" t="str">
        <f>IF(AW7&gt;=0,COUNT($Q7:AW7)+$BO$4,"")</f>
        <v/>
      </c>
      <c r="AX8" s="160" t="str">
        <f>IF(AX7&gt;=0,COUNT($Q7:AX7)+$BO$4,"")</f>
        <v/>
      </c>
      <c r="AY8" s="160" t="str">
        <f>IF(AY7&gt;=0,COUNT($Q7:AY7)+$BO$4,"")</f>
        <v/>
      </c>
      <c r="AZ8" s="160" t="str">
        <f>IF(AZ7&gt;=0,COUNT($Q7:AZ7)+$BO$4,"")</f>
        <v/>
      </c>
      <c r="BA8" s="160" t="str">
        <f>IF(BA7&gt;=0,COUNT($Q7:BA7)+$BO$4,"")</f>
        <v/>
      </c>
      <c r="BB8" s="160" t="str">
        <f>IF(BB7&gt;=0,COUNT($Q7:BB7)+$BO$4,"")</f>
        <v/>
      </c>
      <c r="BC8" s="160" t="str">
        <f>IF(BC7&gt;=0,COUNT($Q7:BC7)+$BO$4,"")</f>
        <v/>
      </c>
      <c r="BD8" s="160" t="str">
        <f>IF(BD7&gt;=0,COUNT($Q7:BD7)+$BO$4,"")</f>
        <v/>
      </c>
      <c r="BE8" s="160" t="str">
        <f>IF(BE7&gt;=0,COUNT($Q7:BE7)+$BO$4,"")</f>
        <v/>
      </c>
      <c r="BF8" s="160" t="str">
        <f>IF(BF7&gt;=0,COUNT($Q7:BF7)+$BO$4,"")</f>
        <v/>
      </c>
      <c r="BG8" s="160" t="str">
        <f>IF(BG7&gt;=0,COUNT($Q7:BG7)+$BO$4,"")</f>
        <v/>
      </c>
      <c r="BH8" s="160" t="str">
        <f>IF(BH7&gt;=0,COUNT($Q7:BH7)+$BO$4,"")</f>
        <v/>
      </c>
      <c r="BI8" s="160" t="str">
        <f>IF(BI7&gt;=0,COUNT($Q7:BI7)+$BO$4,"")</f>
        <v/>
      </c>
      <c r="BJ8" s="160" t="str">
        <f>IF(BJ7&gt;=0,COUNT($Q7:BJ7)+$BO$4,"")</f>
        <v/>
      </c>
      <c r="BK8" s="160" t="str">
        <f>IF(BK7&gt;=0,COUNT($Q7:BK7)+$BO$4,"")</f>
        <v/>
      </c>
      <c r="BL8" s="160" t="str">
        <f>IF(BL7&gt;=0,COUNT($Q7:BL7)+$BO$4,"")</f>
        <v/>
      </c>
      <c r="BM8" s="160" t="str">
        <f>IF(BM7&gt;=0,COUNT($Q7:BM7)+$BO$4,"")</f>
        <v/>
      </c>
      <c r="BN8" s="160" t="str">
        <f>IF(BN7&gt;=0,COUNT($Q7:BN7)+$BO$4,"")</f>
        <v/>
      </c>
      <c r="BO8" s="160">
        <f>COUNT(Q8:BN8)+BO4</f>
        <v>5</v>
      </c>
      <c r="BP8" s="218" t="str">
        <f>Q8&amp;BP7&amp;R8&amp;BP7&amp;S8&amp;BP7&amp;T8&amp;BP7&amp;U8&amp;BP7&amp;V8&amp;BP7&amp;W8&amp;BP7&amp;X8&amp;BP7&amp;Y8&amp;BP7&amp;Z8&amp;BP7&amp;AA8&amp;BP7&amp;AB8&amp;BP7&amp;AC8&amp;BP7&amp;AD8&amp;BP7&amp;AE8&amp;BP7&amp;AF8&amp;BP7&amp;AG8&amp;BP7&amp;AH8&amp;BP7&amp;AI8&amp;BP7&amp;AJ8&amp;BP7&amp;AK8&amp;BP7&amp;AL8&amp;BP7&amp;AM8&amp;BP7&amp;AN8&amp;BP7&amp;AO8&amp;BP7&amp;AP8&amp;BP7&amp;AQ8&amp;BP7&amp;AR8&amp;BP7&amp;AS8&amp;BP7&amp;AT8&amp;BP7&amp;AU8&amp;BP7&amp;AV8&amp;BP7&amp;AW8&amp;BP7&amp;AX8&amp;BP7&amp;AY8&amp;BP7&amp;AZ8&amp;BP7&amp;BA8&amp;BP7&amp;BB8&amp;BP7&amp;BC8&amp;BP7&amp;BD8&amp;BP7&amp;BE8&amp;BP7&amp;BF8&amp;BP7&amp;BG8&amp;BP7&amp;BH8&amp;BP7&amp;BI8&amp;BP7&amp;BJ8&amp;BP7&amp;BK8&amp;BP7&amp;BL8&amp;BP7&amp;BM8&amp;BP7&amp;BN8</f>
        <v xml:space="preserve">3  4  5                                                                                              </v>
      </c>
      <c r="BQ8" s="160"/>
      <c r="BR8" s="160"/>
      <c r="BS8" s="160"/>
    </row>
    <row r="9" spans="1:71" s="181" customFormat="1" ht="15.5" x14ac:dyDescent="0.35">
      <c r="A9" s="182" t="s">
        <v>131</v>
      </c>
      <c r="B9" s="182"/>
      <c r="C9" s="182"/>
      <c r="D9" s="182"/>
      <c r="E9" s="182"/>
      <c r="F9" s="183" t="s">
        <v>136</v>
      </c>
      <c r="G9" s="182"/>
      <c r="H9" s="182"/>
      <c r="I9" s="182"/>
      <c r="J9" s="182"/>
      <c r="K9" s="182"/>
      <c r="L9" s="182"/>
      <c r="M9" s="182"/>
      <c r="N9" s="182"/>
      <c r="O9" s="182"/>
      <c r="P9" s="160">
        <v>31</v>
      </c>
      <c r="Q9" s="217">
        <f>IF('Print-TOS'!AU16="Y",'Encode Data'!G13,'Encode Data'!G13)</f>
        <v>1</v>
      </c>
      <c r="R9" s="160">
        <f t="shared" ref="R9:AW9" si="8">Q9</f>
        <v>1</v>
      </c>
      <c r="S9" s="160">
        <f t="shared" si="8"/>
        <v>1</v>
      </c>
      <c r="T9" s="160">
        <f t="shared" si="8"/>
        <v>1</v>
      </c>
      <c r="U9" s="160">
        <f t="shared" si="8"/>
        <v>1</v>
      </c>
      <c r="V9" s="160">
        <f t="shared" si="8"/>
        <v>1</v>
      </c>
      <c r="W9" s="160">
        <f t="shared" si="8"/>
        <v>1</v>
      </c>
      <c r="X9" s="160">
        <f t="shared" si="8"/>
        <v>1</v>
      </c>
      <c r="Y9" s="160">
        <f t="shared" si="8"/>
        <v>1</v>
      </c>
      <c r="Z9" s="160">
        <f t="shared" si="8"/>
        <v>1</v>
      </c>
      <c r="AA9" s="160">
        <f t="shared" si="8"/>
        <v>1</v>
      </c>
      <c r="AB9" s="160">
        <f t="shared" si="8"/>
        <v>1</v>
      </c>
      <c r="AC9" s="160">
        <f t="shared" si="8"/>
        <v>1</v>
      </c>
      <c r="AD9" s="160">
        <f t="shared" si="8"/>
        <v>1</v>
      </c>
      <c r="AE9" s="160">
        <f t="shared" si="8"/>
        <v>1</v>
      </c>
      <c r="AF9" s="160">
        <f t="shared" si="8"/>
        <v>1</v>
      </c>
      <c r="AG9" s="160">
        <f t="shared" si="8"/>
        <v>1</v>
      </c>
      <c r="AH9" s="160">
        <f t="shared" si="8"/>
        <v>1</v>
      </c>
      <c r="AI9" s="160">
        <f t="shared" si="8"/>
        <v>1</v>
      </c>
      <c r="AJ9" s="160">
        <f t="shared" si="8"/>
        <v>1</v>
      </c>
      <c r="AK9" s="160">
        <f t="shared" si="8"/>
        <v>1</v>
      </c>
      <c r="AL9" s="160">
        <f t="shared" si="8"/>
        <v>1</v>
      </c>
      <c r="AM9" s="160">
        <f t="shared" si="8"/>
        <v>1</v>
      </c>
      <c r="AN9" s="160">
        <f t="shared" si="8"/>
        <v>1</v>
      </c>
      <c r="AO9" s="160">
        <f t="shared" si="8"/>
        <v>1</v>
      </c>
      <c r="AP9" s="160">
        <f t="shared" si="8"/>
        <v>1</v>
      </c>
      <c r="AQ9" s="160">
        <f t="shared" si="8"/>
        <v>1</v>
      </c>
      <c r="AR9" s="160">
        <f t="shared" si="8"/>
        <v>1</v>
      </c>
      <c r="AS9" s="160">
        <f t="shared" si="8"/>
        <v>1</v>
      </c>
      <c r="AT9" s="160">
        <f t="shared" si="8"/>
        <v>1</v>
      </c>
      <c r="AU9" s="160">
        <f t="shared" si="8"/>
        <v>1</v>
      </c>
      <c r="AV9" s="160">
        <f t="shared" si="8"/>
        <v>1</v>
      </c>
      <c r="AW9" s="160">
        <f t="shared" si="8"/>
        <v>1</v>
      </c>
      <c r="AX9" s="160">
        <f t="shared" ref="AX9:BN9" si="9">AW9</f>
        <v>1</v>
      </c>
      <c r="AY9" s="160">
        <f t="shared" si="9"/>
        <v>1</v>
      </c>
      <c r="AZ9" s="160">
        <f t="shared" si="9"/>
        <v>1</v>
      </c>
      <c r="BA9" s="160">
        <f t="shared" si="9"/>
        <v>1</v>
      </c>
      <c r="BB9" s="160">
        <f t="shared" si="9"/>
        <v>1</v>
      </c>
      <c r="BC9" s="160">
        <f t="shared" si="9"/>
        <v>1</v>
      </c>
      <c r="BD9" s="160">
        <f t="shared" si="9"/>
        <v>1</v>
      </c>
      <c r="BE9" s="160">
        <f t="shared" si="9"/>
        <v>1</v>
      </c>
      <c r="BF9" s="160">
        <f t="shared" si="9"/>
        <v>1</v>
      </c>
      <c r="BG9" s="160">
        <f t="shared" si="9"/>
        <v>1</v>
      </c>
      <c r="BH9" s="160">
        <f t="shared" si="9"/>
        <v>1</v>
      </c>
      <c r="BI9" s="160">
        <f t="shared" si="9"/>
        <v>1</v>
      </c>
      <c r="BJ9" s="160">
        <f t="shared" si="9"/>
        <v>1</v>
      </c>
      <c r="BK9" s="160">
        <f t="shared" si="9"/>
        <v>1</v>
      </c>
      <c r="BL9" s="160">
        <f t="shared" si="9"/>
        <v>1</v>
      </c>
      <c r="BM9" s="160">
        <f t="shared" si="9"/>
        <v>1</v>
      </c>
      <c r="BN9" s="160">
        <f t="shared" si="9"/>
        <v>1</v>
      </c>
      <c r="BO9" s="160"/>
      <c r="BP9" s="160"/>
      <c r="BQ9" s="160"/>
      <c r="BR9" s="160">
        <v>31</v>
      </c>
      <c r="BS9" s="160"/>
    </row>
    <row r="10" spans="1:71" s="181" customFormat="1" ht="15.5" x14ac:dyDescent="0.35">
      <c r="A10" s="182" t="s">
        <v>129</v>
      </c>
      <c r="B10" s="182"/>
      <c r="C10" s="182"/>
      <c r="D10" s="182"/>
      <c r="E10" s="182"/>
      <c r="F10" s="183" t="s">
        <v>137</v>
      </c>
      <c r="G10" s="182"/>
      <c r="H10" s="182"/>
      <c r="I10" s="182"/>
      <c r="J10" s="182"/>
      <c r="K10" s="182"/>
      <c r="L10" s="182"/>
      <c r="M10" s="182"/>
      <c r="N10" s="182"/>
      <c r="O10" s="182"/>
      <c r="P10" s="160"/>
      <c r="Q10" s="160">
        <v>1</v>
      </c>
      <c r="R10" s="160">
        <v>2</v>
      </c>
      <c r="S10" s="160">
        <v>3</v>
      </c>
      <c r="T10" s="160">
        <v>4</v>
      </c>
      <c r="U10" s="160">
        <v>5</v>
      </c>
      <c r="V10" s="160">
        <v>6</v>
      </c>
      <c r="W10" s="160">
        <v>7</v>
      </c>
      <c r="X10" s="160">
        <v>8</v>
      </c>
      <c r="Y10" s="160">
        <v>9</v>
      </c>
      <c r="Z10" s="160">
        <v>10</v>
      </c>
      <c r="AA10" s="160">
        <v>11</v>
      </c>
      <c r="AB10" s="160">
        <v>12</v>
      </c>
      <c r="AC10" s="160">
        <v>13</v>
      </c>
      <c r="AD10" s="160">
        <v>14</v>
      </c>
      <c r="AE10" s="160">
        <v>15</v>
      </c>
      <c r="AF10" s="160">
        <v>16</v>
      </c>
      <c r="AG10" s="160">
        <v>17</v>
      </c>
      <c r="AH10" s="160">
        <v>18</v>
      </c>
      <c r="AI10" s="160">
        <v>19</v>
      </c>
      <c r="AJ10" s="160">
        <v>20</v>
      </c>
      <c r="AK10" s="160">
        <v>21</v>
      </c>
      <c r="AL10" s="160">
        <v>22</v>
      </c>
      <c r="AM10" s="160">
        <v>23</v>
      </c>
      <c r="AN10" s="160">
        <v>24</v>
      </c>
      <c r="AO10" s="160">
        <v>25</v>
      </c>
      <c r="AP10" s="160">
        <v>26</v>
      </c>
      <c r="AQ10" s="160">
        <v>27</v>
      </c>
      <c r="AR10" s="160">
        <v>28</v>
      </c>
      <c r="AS10" s="160">
        <v>29</v>
      </c>
      <c r="AT10" s="160">
        <v>30</v>
      </c>
      <c r="AU10" s="160">
        <v>31</v>
      </c>
      <c r="AV10" s="160">
        <v>32</v>
      </c>
      <c r="AW10" s="160">
        <v>33</v>
      </c>
      <c r="AX10" s="160">
        <v>34</v>
      </c>
      <c r="AY10" s="160">
        <v>35</v>
      </c>
      <c r="AZ10" s="160">
        <v>36</v>
      </c>
      <c r="BA10" s="160">
        <v>37</v>
      </c>
      <c r="BB10" s="160">
        <v>38</v>
      </c>
      <c r="BC10" s="160">
        <v>39</v>
      </c>
      <c r="BD10" s="160">
        <v>40</v>
      </c>
      <c r="BE10" s="160">
        <v>41</v>
      </c>
      <c r="BF10" s="160">
        <v>42</v>
      </c>
      <c r="BG10" s="160">
        <v>43</v>
      </c>
      <c r="BH10" s="160">
        <v>44</v>
      </c>
      <c r="BI10" s="160">
        <v>45</v>
      </c>
      <c r="BJ10" s="160">
        <v>46</v>
      </c>
      <c r="BK10" s="160">
        <v>47</v>
      </c>
      <c r="BL10" s="160">
        <v>48</v>
      </c>
      <c r="BM10" s="160">
        <v>49</v>
      </c>
      <c r="BN10" s="160">
        <v>50</v>
      </c>
      <c r="BO10" s="160"/>
      <c r="BP10" s="160"/>
      <c r="BQ10" s="160"/>
      <c r="BR10" s="160"/>
      <c r="BS10" s="160"/>
    </row>
    <row r="11" spans="1:71" s="181" customFormat="1" ht="15.5" x14ac:dyDescent="0.35">
      <c r="A11" s="182" t="s">
        <v>132</v>
      </c>
      <c r="B11" s="182"/>
      <c r="C11" s="182"/>
      <c r="D11" s="182"/>
      <c r="E11" s="182"/>
      <c r="F11" s="182"/>
      <c r="G11" s="182"/>
      <c r="H11" s="182"/>
      <c r="I11" s="182"/>
      <c r="J11" s="182"/>
      <c r="K11" s="182"/>
      <c r="L11" s="182"/>
      <c r="M11" s="182"/>
      <c r="N11" s="182"/>
      <c r="O11" s="182"/>
      <c r="P11" s="160"/>
      <c r="Q11" s="160">
        <f t="shared" ref="Q11:AV11" si="10">Q9-Q10</f>
        <v>0</v>
      </c>
      <c r="R11" s="160">
        <f t="shared" si="10"/>
        <v>-1</v>
      </c>
      <c r="S11" s="160">
        <f t="shared" si="10"/>
        <v>-2</v>
      </c>
      <c r="T11" s="160">
        <f t="shared" si="10"/>
        <v>-3</v>
      </c>
      <c r="U11" s="160">
        <f t="shared" si="10"/>
        <v>-4</v>
      </c>
      <c r="V11" s="160">
        <f t="shared" si="10"/>
        <v>-5</v>
      </c>
      <c r="W11" s="160">
        <f t="shared" si="10"/>
        <v>-6</v>
      </c>
      <c r="X11" s="160">
        <f t="shared" si="10"/>
        <v>-7</v>
      </c>
      <c r="Y11" s="160">
        <f t="shared" si="10"/>
        <v>-8</v>
      </c>
      <c r="Z11" s="160">
        <f t="shared" si="10"/>
        <v>-9</v>
      </c>
      <c r="AA11" s="160">
        <f t="shared" si="10"/>
        <v>-10</v>
      </c>
      <c r="AB11" s="160">
        <f t="shared" si="10"/>
        <v>-11</v>
      </c>
      <c r="AC11" s="160">
        <f t="shared" si="10"/>
        <v>-12</v>
      </c>
      <c r="AD11" s="160">
        <f t="shared" si="10"/>
        <v>-13</v>
      </c>
      <c r="AE11" s="160">
        <f t="shared" si="10"/>
        <v>-14</v>
      </c>
      <c r="AF11" s="160">
        <f t="shared" si="10"/>
        <v>-15</v>
      </c>
      <c r="AG11" s="160">
        <f t="shared" si="10"/>
        <v>-16</v>
      </c>
      <c r="AH11" s="160">
        <f t="shared" si="10"/>
        <v>-17</v>
      </c>
      <c r="AI11" s="160">
        <f t="shared" si="10"/>
        <v>-18</v>
      </c>
      <c r="AJ11" s="160">
        <f t="shared" si="10"/>
        <v>-19</v>
      </c>
      <c r="AK11" s="160">
        <f t="shared" si="10"/>
        <v>-20</v>
      </c>
      <c r="AL11" s="160">
        <f t="shared" si="10"/>
        <v>-21</v>
      </c>
      <c r="AM11" s="160">
        <f t="shared" si="10"/>
        <v>-22</v>
      </c>
      <c r="AN11" s="160">
        <f t="shared" si="10"/>
        <v>-23</v>
      </c>
      <c r="AO11" s="160">
        <f t="shared" si="10"/>
        <v>-24</v>
      </c>
      <c r="AP11" s="160">
        <f t="shared" si="10"/>
        <v>-25</v>
      </c>
      <c r="AQ11" s="160">
        <f t="shared" si="10"/>
        <v>-26</v>
      </c>
      <c r="AR11" s="160">
        <f t="shared" si="10"/>
        <v>-27</v>
      </c>
      <c r="AS11" s="160">
        <f t="shared" si="10"/>
        <v>-28</v>
      </c>
      <c r="AT11" s="160">
        <f t="shared" si="10"/>
        <v>-29</v>
      </c>
      <c r="AU11" s="160">
        <f t="shared" si="10"/>
        <v>-30</v>
      </c>
      <c r="AV11" s="160">
        <f t="shared" si="10"/>
        <v>-31</v>
      </c>
      <c r="AW11" s="160">
        <f t="shared" ref="AW11:BN11" si="11">AW9-AW10</f>
        <v>-32</v>
      </c>
      <c r="AX11" s="160">
        <f t="shared" si="11"/>
        <v>-33</v>
      </c>
      <c r="AY11" s="160">
        <f t="shared" si="11"/>
        <v>-34</v>
      </c>
      <c r="AZ11" s="160">
        <f t="shared" si="11"/>
        <v>-35</v>
      </c>
      <c r="BA11" s="160">
        <f t="shared" si="11"/>
        <v>-36</v>
      </c>
      <c r="BB11" s="160">
        <f t="shared" si="11"/>
        <v>-37</v>
      </c>
      <c r="BC11" s="160">
        <f t="shared" si="11"/>
        <v>-38</v>
      </c>
      <c r="BD11" s="160">
        <f t="shared" si="11"/>
        <v>-39</v>
      </c>
      <c r="BE11" s="160">
        <f t="shared" si="11"/>
        <v>-40</v>
      </c>
      <c r="BF11" s="160">
        <f t="shared" si="11"/>
        <v>-41</v>
      </c>
      <c r="BG11" s="160">
        <f t="shared" si="11"/>
        <v>-42</v>
      </c>
      <c r="BH11" s="160">
        <f t="shared" si="11"/>
        <v>-43</v>
      </c>
      <c r="BI11" s="160">
        <f t="shared" si="11"/>
        <v>-44</v>
      </c>
      <c r="BJ11" s="160">
        <f t="shared" si="11"/>
        <v>-45</v>
      </c>
      <c r="BK11" s="160">
        <f t="shared" si="11"/>
        <v>-46</v>
      </c>
      <c r="BL11" s="160">
        <f t="shared" si="11"/>
        <v>-47</v>
      </c>
      <c r="BM11" s="160">
        <f t="shared" si="11"/>
        <v>-48</v>
      </c>
      <c r="BN11" s="160">
        <f t="shared" si="11"/>
        <v>-49</v>
      </c>
      <c r="BO11" s="160"/>
      <c r="BP11" s="160" t="s">
        <v>21</v>
      </c>
      <c r="BQ11" s="160"/>
      <c r="BR11" s="160"/>
      <c r="BS11" s="160"/>
    </row>
    <row r="12" spans="1:71" s="181" customFormat="1" ht="15.5" x14ac:dyDescent="0.35">
      <c r="A12" s="182" t="s">
        <v>133</v>
      </c>
      <c r="B12" s="182"/>
      <c r="C12" s="182"/>
      <c r="D12" s="182"/>
      <c r="E12" s="182"/>
      <c r="F12" s="182"/>
      <c r="G12" s="182"/>
      <c r="H12" s="182"/>
      <c r="I12" s="182"/>
      <c r="J12" s="182"/>
      <c r="K12" s="182"/>
      <c r="L12" s="182"/>
      <c r="M12" s="182"/>
      <c r="N12" s="182"/>
      <c r="O12" s="182"/>
      <c r="P12" s="160"/>
      <c r="Q12" s="160">
        <f>IF(Q11&gt;=0,COUNT($Q11)+BO8,"")</f>
        <v>6</v>
      </c>
      <c r="R12" s="160" t="str">
        <f>IF(R11&gt;=0,COUNT($Q11:R11)+$BO8,"")</f>
        <v/>
      </c>
      <c r="S12" s="160" t="str">
        <f>IF(S11&gt;=0,COUNT($Q11:S11)+$BO8,"")</f>
        <v/>
      </c>
      <c r="T12" s="160" t="str">
        <f>IF(T11&gt;=0,COUNT($Q11:T11)+$BO8,"")</f>
        <v/>
      </c>
      <c r="U12" s="160" t="str">
        <f>IF(U11&gt;=0,COUNT($Q11:U11)+$BO8,"")</f>
        <v/>
      </c>
      <c r="V12" s="160" t="str">
        <f>IF(V11&gt;=0,COUNT($Q11:V11)+$BO8,"")</f>
        <v/>
      </c>
      <c r="W12" s="160" t="str">
        <f>IF(W11&gt;=0,COUNT($Q11:W11)+$BO8,"")</f>
        <v/>
      </c>
      <c r="X12" s="160" t="str">
        <f>IF(X11&gt;=0,COUNT($Q11:X11)+$BO8,"")</f>
        <v/>
      </c>
      <c r="Y12" s="160" t="str">
        <f>IF(Y11&gt;=0,COUNT($Q11:Y11)+$BO8,"")</f>
        <v/>
      </c>
      <c r="Z12" s="160" t="str">
        <f>IF(Z11&gt;=0,COUNT($Q11:Z11)+$BO8,"")</f>
        <v/>
      </c>
      <c r="AA12" s="160" t="str">
        <f>IF(AA11&gt;=0,COUNT($Q11:AA11)+$BO8,"")</f>
        <v/>
      </c>
      <c r="AB12" s="160" t="str">
        <f>IF(AB11&gt;=0,COUNT($Q11:AB11)+$BO8,"")</f>
        <v/>
      </c>
      <c r="AC12" s="160" t="str">
        <f>IF(AC11&gt;=0,COUNT($Q11:AC11)+$BO8,"")</f>
        <v/>
      </c>
      <c r="AD12" s="160" t="str">
        <f>IF(AD11&gt;=0,COUNT($Q11:AD11)+$BO8,"")</f>
        <v/>
      </c>
      <c r="AE12" s="160" t="str">
        <f>IF(AE11&gt;=0,COUNT($Q11:AE11)+$BO8,"")</f>
        <v/>
      </c>
      <c r="AF12" s="160" t="str">
        <f>IF(AF11&gt;=0,COUNT($Q11:AF11)+$BO8,"")</f>
        <v/>
      </c>
      <c r="AG12" s="160" t="str">
        <f>IF(AG11&gt;=0,COUNT($Q11:AG11)+$BO8,"")</f>
        <v/>
      </c>
      <c r="AH12" s="160" t="str">
        <f>IF(AH11&gt;=0,COUNT($Q11:AH11)+$BO8,"")</f>
        <v/>
      </c>
      <c r="AI12" s="160" t="str">
        <f>IF(AI11&gt;=0,COUNT($Q11:AI11)+$BO8,"")</f>
        <v/>
      </c>
      <c r="AJ12" s="160" t="str">
        <f>IF(AJ11&gt;=0,COUNT($Q11:AJ11)+$BO8,"")</f>
        <v/>
      </c>
      <c r="AK12" s="160" t="str">
        <f>IF(AK11&gt;=0,COUNT($Q11:AK11)+$BO8,"")</f>
        <v/>
      </c>
      <c r="AL12" s="160" t="str">
        <f>IF(AL11&gt;=0,COUNT($Q11:AL11)+$BO8,"")</f>
        <v/>
      </c>
      <c r="AM12" s="160" t="str">
        <f>IF(AM11&gt;=0,COUNT($Q11:AM11)+$BO8,"")</f>
        <v/>
      </c>
      <c r="AN12" s="160" t="str">
        <f>IF(AN11&gt;=0,COUNT($Q11:AN11)+$BO8,"")</f>
        <v/>
      </c>
      <c r="AO12" s="160" t="str">
        <f>IF(AO11&gt;=0,COUNT($Q11:AO11)+$BO8,"")</f>
        <v/>
      </c>
      <c r="AP12" s="160" t="str">
        <f>IF(AP11&gt;=0,COUNT($Q11:AP11)+$BO8,"")</f>
        <v/>
      </c>
      <c r="AQ12" s="160" t="str">
        <f>IF(AQ11&gt;=0,COUNT($Q11:AQ11)+$BO8,"")</f>
        <v/>
      </c>
      <c r="AR12" s="160" t="str">
        <f>IF(AR11&gt;=0,COUNT($Q11:AR11)+$BO8,"")</f>
        <v/>
      </c>
      <c r="AS12" s="160" t="str">
        <f>IF(AS11&gt;=0,COUNT($Q11:AS11)+$BO8,"")</f>
        <v/>
      </c>
      <c r="AT12" s="160" t="str">
        <f>IF(AT11&gt;=0,COUNT($Q11:AT11)+$BO8,"")</f>
        <v/>
      </c>
      <c r="AU12" s="160" t="str">
        <f>IF(AU11&gt;=0,COUNT($Q11:AU11)+$BO8,"")</f>
        <v/>
      </c>
      <c r="AV12" s="160" t="str">
        <f>IF(AV11&gt;=0,COUNT($Q11:AV11)+$BO8,"")</f>
        <v/>
      </c>
      <c r="AW12" s="160" t="str">
        <f>IF(AW11&gt;=0,COUNT($Q11:AW11)+$BO8,"")</f>
        <v/>
      </c>
      <c r="AX12" s="160" t="str">
        <f>IF(AX11&gt;=0,COUNT($Q11:AX11)+$BO8,"")</f>
        <v/>
      </c>
      <c r="AY12" s="160" t="str">
        <f>IF(AY11&gt;=0,COUNT($Q11:AY11)+$BO8,"")</f>
        <v/>
      </c>
      <c r="AZ12" s="160" t="str">
        <f>IF(AZ11&gt;=0,COUNT($Q11:AZ11)+$BO8,"")</f>
        <v/>
      </c>
      <c r="BA12" s="160" t="str">
        <f>IF(BA11&gt;=0,COUNT($Q11:BA11)+$BO8,"")</f>
        <v/>
      </c>
      <c r="BB12" s="160" t="str">
        <f>IF(BB11&gt;=0,COUNT($Q11:BB11)+$BO8,"")</f>
        <v/>
      </c>
      <c r="BC12" s="160" t="str">
        <f>IF(BC11&gt;=0,COUNT($Q11:BC11)+$BO8,"")</f>
        <v/>
      </c>
      <c r="BD12" s="160" t="str">
        <f>IF(BD11&gt;=0,COUNT($Q11:BD11)+$BO8,"")</f>
        <v/>
      </c>
      <c r="BE12" s="160" t="str">
        <f>IF(BE11&gt;=0,COUNT($Q11:BE11)+$BO8,"")</f>
        <v/>
      </c>
      <c r="BF12" s="160" t="str">
        <f>IF(BF11&gt;=0,COUNT($Q11:BF11)+$BO8,"")</f>
        <v/>
      </c>
      <c r="BG12" s="160" t="str">
        <f>IF(BG11&gt;=0,COUNT($Q11:BG11)+$BO8,"")</f>
        <v/>
      </c>
      <c r="BH12" s="160" t="str">
        <f>IF(BH11&gt;=0,COUNT($Q11:BH11)+$BO8,"")</f>
        <v/>
      </c>
      <c r="BI12" s="160" t="str">
        <f>IF(BI11&gt;=0,COUNT($Q11:BI11)+$BO8,"")</f>
        <v/>
      </c>
      <c r="BJ12" s="160" t="str">
        <f>IF(BJ11&gt;=0,COUNT($Q11:BJ11)+$BO8,"")</f>
        <v/>
      </c>
      <c r="BK12" s="160" t="str">
        <f>IF(BK11&gt;=0,COUNT($Q11:BK11)+$BO8,"")</f>
        <v/>
      </c>
      <c r="BL12" s="160" t="str">
        <f>IF(BL11&gt;=0,COUNT($Q11:BL11)+$BO8,"")</f>
        <v/>
      </c>
      <c r="BM12" s="160" t="str">
        <f>IF(BM11&gt;=0,COUNT($Q11:BM11)+$BO8,"")</f>
        <v/>
      </c>
      <c r="BN12" s="160" t="str">
        <f>IF(BN11&gt;=0,COUNT($Q11:BN11)+$BO8,"")</f>
        <v/>
      </c>
      <c r="BO12" s="160">
        <f>COUNT(Q12:BN12)+$BO8</f>
        <v>6</v>
      </c>
      <c r="BP12" s="218" t="str">
        <f>Q12&amp;BP11&amp;R12&amp;BP11&amp;S12&amp;BP11&amp;T12&amp;BP11&amp;U12&amp;BP11&amp;V12&amp;BP11&amp;W12&amp;BP11&amp;X12&amp;BP11&amp;Y12&amp;BP11&amp;Z12&amp;BP11&amp;AA12&amp;BP11&amp;AB12&amp;BP11&amp;AC12&amp;BP11&amp;AD12&amp;BP11&amp;AE12&amp;BP11&amp;AF12&amp;BP11&amp;AG12&amp;BP11&amp;AH12&amp;BP11&amp;AI12&amp;BP11&amp;AJ12&amp;BP11&amp;AK12&amp;BP11&amp;AL12&amp;BP11&amp;AM12&amp;BP11&amp;AN12&amp;BP11&amp;AO12&amp;BP11&amp;AP12&amp;BP11&amp;AQ12&amp;BP11&amp;AR12&amp;BP11&amp;AS12&amp;BP11&amp;AT12&amp;BP11&amp;AU12&amp;BP11&amp;AV12&amp;BP11&amp;AW12&amp;BP11&amp;AX12&amp;BP11&amp;AY12&amp;BP11&amp;AZ12&amp;BP11&amp;BA12&amp;BP11&amp;BB12&amp;BP11&amp;BC12&amp;BP11&amp;BD12&amp;BP11&amp;BE12&amp;BP11&amp;BF12&amp;BP11&amp;BG12&amp;BP11&amp;BH12&amp;BP11&amp;BI12&amp;BP11&amp;BJ12&amp;BP11&amp;BK12&amp;BP11&amp;BL12&amp;BP11&amp;BM12&amp;BP11&amp;BN12</f>
        <v xml:space="preserve">6                                                                                                  </v>
      </c>
      <c r="BQ12" s="160"/>
      <c r="BR12" s="160"/>
      <c r="BS12" s="160"/>
    </row>
    <row r="13" spans="1:71" s="181" customFormat="1" ht="15.5" x14ac:dyDescent="0.35">
      <c r="A13" s="182" t="s">
        <v>134</v>
      </c>
      <c r="B13" s="182"/>
      <c r="C13" s="182"/>
      <c r="D13" s="182"/>
      <c r="E13" s="182"/>
      <c r="F13" s="182"/>
      <c r="G13" s="182"/>
      <c r="H13" s="182"/>
      <c r="I13" s="182"/>
      <c r="J13" s="182"/>
      <c r="K13" s="182"/>
      <c r="L13" s="182"/>
      <c r="M13" s="182"/>
      <c r="N13" s="182"/>
      <c r="O13" s="182"/>
      <c r="P13" s="160">
        <v>46</v>
      </c>
      <c r="Q13" s="217">
        <f>'Encode Data'!H13</f>
        <v>1</v>
      </c>
      <c r="R13" s="160">
        <f t="shared" ref="R13:AW13" si="12">Q13</f>
        <v>1</v>
      </c>
      <c r="S13" s="160">
        <f t="shared" si="12"/>
        <v>1</v>
      </c>
      <c r="T13" s="160">
        <f t="shared" si="12"/>
        <v>1</v>
      </c>
      <c r="U13" s="160">
        <f t="shared" si="12"/>
        <v>1</v>
      </c>
      <c r="V13" s="160">
        <f t="shared" si="12"/>
        <v>1</v>
      </c>
      <c r="W13" s="160">
        <f t="shared" si="12"/>
        <v>1</v>
      </c>
      <c r="X13" s="160">
        <f t="shared" si="12"/>
        <v>1</v>
      </c>
      <c r="Y13" s="160">
        <f t="shared" si="12"/>
        <v>1</v>
      </c>
      <c r="Z13" s="160">
        <f t="shared" si="12"/>
        <v>1</v>
      </c>
      <c r="AA13" s="160">
        <f t="shared" si="12"/>
        <v>1</v>
      </c>
      <c r="AB13" s="160">
        <f t="shared" si="12"/>
        <v>1</v>
      </c>
      <c r="AC13" s="160">
        <f t="shared" si="12"/>
        <v>1</v>
      </c>
      <c r="AD13" s="160">
        <f t="shared" si="12"/>
        <v>1</v>
      </c>
      <c r="AE13" s="160">
        <f t="shared" si="12"/>
        <v>1</v>
      </c>
      <c r="AF13" s="160">
        <f t="shared" si="12"/>
        <v>1</v>
      </c>
      <c r="AG13" s="160">
        <f t="shared" si="12"/>
        <v>1</v>
      </c>
      <c r="AH13" s="160">
        <f t="shared" si="12"/>
        <v>1</v>
      </c>
      <c r="AI13" s="160">
        <f t="shared" si="12"/>
        <v>1</v>
      </c>
      <c r="AJ13" s="160">
        <f t="shared" si="12"/>
        <v>1</v>
      </c>
      <c r="AK13" s="160">
        <f t="shared" si="12"/>
        <v>1</v>
      </c>
      <c r="AL13" s="160">
        <f t="shared" si="12"/>
        <v>1</v>
      </c>
      <c r="AM13" s="160">
        <f t="shared" si="12"/>
        <v>1</v>
      </c>
      <c r="AN13" s="160">
        <f t="shared" si="12"/>
        <v>1</v>
      </c>
      <c r="AO13" s="160">
        <f t="shared" si="12"/>
        <v>1</v>
      </c>
      <c r="AP13" s="160">
        <f t="shared" si="12"/>
        <v>1</v>
      </c>
      <c r="AQ13" s="160">
        <f t="shared" si="12"/>
        <v>1</v>
      </c>
      <c r="AR13" s="160">
        <f t="shared" si="12"/>
        <v>1</v>
      </c>
      <c r="AS13" s="160">
        <f t="shared" si="12"/>
        <v>1</v>
      </c>
      <c r="AT13" s="160">
        <f t="shared" si="12"/>
        <v>1</v>
      </c>
      <c r="AU13" s="160">
        <f t="shared" si="12"/>
        <v>1</v>
      </c>
      <c r="AV13" s="160">
        <f t="shared" si="12"/>
        <v>1</v>
      </c>
      <c r="AW13" s="160">
        <f t="shared" si="12"/>
        <v>1</v>
      </c>
      <c r="AX13" s="160">
        <f t="shared" ref="AX13:BN13" si="13">AW13</f>
        <v>1</v>
      </c>
      <c r="AY13" s="160">
        <f t="shared" si="13"/>
        <v>1</v>
      </c>
      <c r="AZ13" s="160">
        <f t="shared" si="13"/>
        <v>1</v>
      </c>
      <c r="BA13" s="160">
        <f t="shared" si="13"/>
        <v>1</v>
      </c>
      <c r="BB13" s="160">
        <f t="shared" si="13"/>
        <v>1</v>
      </c>
      <c r="BC13" s="160">
        <f t="shared" si="13"/>
        <v>1</v>
      </c>
      <c r="BD13" s="160">
        <f t="shared" si="13"/>
        <v>1</v>
      </c>
      <c r="BE13" s="160">
        <f t="shared" si="13"/>
        <v>1</v>
      </c>
      <c r="BF13" s="160">
        <f t="shared" si="13"/>
        <v>1</v>
      </c>
      <c r="BG13" s="160">
        <f t="shared" si="13"/>
        <v>1</v>
      </c>
      <c r="BH13" s="160">
        <f t="shared" si="13"/>
        <v>1</v>
      </c>
      <c r="BI13" s="160">
        <f t="shared" si="13"/>
        <v>1</v>
      </c>
      <c r="BJ13" s="160">
        <f t="shared" si="13"/>
        <v>1</v>
      </c>
      <c r="BK13" s="160">
        <f t="shared" si="13"/>
        <v>1</v>
      </c>
      <c r="BL13" s="160">
        <f t="shared" si="13"/>
        <v>1</v>
      </c>
      <c r="BM13" s="160">
        <f t="shared" si="13"/>
        <v>1</v>
      </c>
      <c r="BN13" s="160">
        <f t="shared" si="13"/>
        <v>1</v>
      </c>
      <c r="BO13" s="160"/>
      <c r="BP13" s="160"/>
      <c r="BQ13" s="160"/>
      <c r="BR13" s="160">
        <v>46</v>
      </c>
      <c r="BS13" s="160"/>
    </row>
    <row r="14" spans="1:71" s="181" customFormat="1" ht="15.5" x14ac:dyDescent="0.35">
      <c r="A14" s="182" t="s">
        <v>156</v>
      </c>
      <c r="B14" s="182"/>
      <c r="C14" s="182"/>
      <c r="D14" s="182"/>
      <c r="E14" s="182"/>
      <c r="F14" s="182"/>
      <c r="G14" s="182"/>
      <c r="H14" s="182"/>
      <c r="I14" s="182"/>
      <c r="J14" s="182"/>
      <c r="K14" s="182"/>
      <c r="L14" s="182"/>
      <c r="M14" s="182"/>
      <c r="N14" s="182"/>
      <c r="O14" s="182"/>
      <c r="P14" s="160"/>
      <c r="Q14" s="160">
        <v>1</v>
      </c>
      <c r="R14" s="160">
        <v>2</v>
      </c>
      <c r="S14" s="160">
        <v>3</v>
      </c>
      <c r="T14" s="160">
        <v>4</v>
      </c>
      <c r="U14" s="160">
        <v>5</v>
      </c>
      <c r="V14" s="160">
        <v>6</v>
      </c>
      <c r="W14" s="160">
        <v>7</v>
      </c>
      <c r="X14" s="160">
        <v>8</v>
      </c>
      <c r="Y14" s="160">
        <v>9</v>
      </c>
      <c r="Z14" s="160">
        <v>10</v>
      </c>
      <c r="AA14" s="160">
        <v>11</v>
      </c>
      <c r="AB14" s="160">
        <v>12</v>
      </c>
      <c r="AC14" s="160">
        <v>13</v>
      </c>
      <c r="AD14" s="160">
        <v>14</v>
      </c>
      <c r="AE14" s="160">
        <v>15</v>
      </c>
      <c r="AF14" s="160">
        <v>16</v>
      </c>
      <c r="AG14" s="160">
        <v>17</v>
      </c>
      <c r="AH14" s="160">
        <v>18</v>
      </c>
      <c r="AI14" s="160">
        <v>19</v>
      </c>
      <c r="AJ14" s="160">
        <v>20</v>
      </c>
      <c r="AK14" s="160">
        <v>21</v>
      </c>
      <c r="AL14" s="160">
        <v>22</v>
      </c>
      <c r="AM14" s="160">
        <v>23</v>
      </c>
      <c r="AN14" s="160">
        <v>24</v>
      </c>
      <c r="AO14" s="160">
        <v>25</v>
      </c>
      <c r="AP14" s="160">
        <v>26</v>
      </c>
      <c r="AQ14" s="160">
        <v>27</v>
      </c>
      <c r="AR14" s="160">
        <v>28</v>
      </c>
      <c r="AS14" s="160">
        <v>29</v>
      </c>
      <c r="AT14" s="160">
        <v>30</v>
      </c>
      <c r="AU14" s="160">
        <v>31</v>
      </c>
      <c r="AV14" s="160">
        <v>32</v>
      </c>
      <c r="AW14" s="160">
        <v>33</v>
      </c>
      <c r="AX14" s="160">
        <v>34</v>
      </c>
      <c r="AY14" s="160">
        <v>35</v>
      </c>
      <c r="AZ14" s="160">
        <v>36</v>
      </c>
      <c r="BA14" s="160">
        <v>37</v>
      </c>
      <c r="BB14" s="160">
        <v>38</v>
      </c>
      <c r="BC14" s="160">
        <v>39</v>
      </c>
      <c r="BD14" s="160">
        <v>40</v>
      </c>
      <c r="BE14" s="160">
        <v>41</v>
      </c>
      <c r="BF14" s="160">
        <v>42</v>
      </c>
      <c r="BG14" s="160">
        <v>43</v>
      </c>
      <c r="BH14" s="160">
        <v>44</v>
      </c>
      <c r="BI14" s="160">
        <v>45</v>
      </c>
      <c r="BJ14" s="160">
        <v>46</v>
      </c>
      <c r="BK14" s="160">
        <v>47</v>
      </c>
      <c r="BL14" s="160">
        <v>48</v>
      </c>
      <c r="BM14" s="160">
        <v>49</v>
      </c>
      <c r="BN14" s="160">
        <v>50</v>
      </c>
      <c r="BO14" s="160"/>
      <c r="BP14" s="160"/>
      <c r="BQ14" s="160"/>
      <c r="BR14" s="160"/>
      <c r="BS14" s="160"/>
    </row>
    <row r="15" spans="1:71" ht="14.15" customHeight="1" x14ac:dyDescent="0.35">
      <c r="A15" s="419" t="s">
        <v>58</v>
      </c>
      <c r="B15" s="419"/>
      <c r="C15" s="419"/>
      <c r="D15" s="419"/>
      <c r="E15" s="419"/>
      <c r="F15" s="419"/>
      <c r="G15" s="419"/>
      <c r="H15" s="419"/>
      <c r="I15" s="182"/>
      <c r="J15" s="182"/>
      <c r="K15" s="182"/>
      <c r="L15" s="182"/>
      <c r="M15" s="182"/>
      <c r="N15" s="182"/>
      <c r="O15" s="182"/>
      <c r="Q15" s="160">
        <f t="shared" ref="Q15:AV15" si="14">Q13-Q14</f>
        <v>0</v>
      </c>
      <c r="R15" s="160">
        <f t="shared" si="14"/>
        <v>-1</v>
      </c>
      <c r="S15" s="160">
        <f t="shared" si="14"/>
        <v>-2</v>
      </c>
      <c r="T15" s="160">
        <f t="shared" si="14"/>
        <v>-3</v>
      </c>
      <c r="U15" s="160">
        <f t="shared" si="14"/>
        <v>-4</v>
      </c>
      <c r="V15" s="160">
        <f t="shared" si="14"/>
        <v>-5</v>
      </c>
      <c r="W15" s="160">
        <f t="shared" si="14"/>
        <v>-6</v>
      </c>
      <c r="X15" s="160">
        <f t="shared" si="14"/>
        <v>-7</v>
      </c>
      <c r="Y15" s="160">
        <f t="shared" si="14"/>
        <v>-8</v>
      </c>
      <c r="Z15" s="160">
        <f t="shared" si="14"/>
        <v>-9</v>
      </c>
      <c r="AA15" s="160">
        <f t="shared" si="14"/>
        <v>-10</v>
      </c>
      <c r="AB15" s="160">
        <f t="shared" si="14"/>
        <v>-11</v>
      </c>
      <c r="AC15" s="160">
        <f t="shared" si="14"/>
        <v>-12</v>
      </c>
      <c r="AD15" s="160">
        <f t="shared" si="14"/>
        <v>-13</v>
      </c>
      <c r="AE15" s="160">
        <f t="shared" si="14"/>
        <v>-14</v>
      </c>
      <c r="AF15" s="160">
        <f t="shared" si="14"/>
        <v>-15</v>
      </c>
      <c r="AG15" s="160">
        <f t="shared" si="14"/>
        <v>-16</v>
      </c>
      <c r="AH15" s="160">
        <f t="shared" si="14"/>
        <v>-17</v>
      </c>
      <c r="AI15" s="160">
        <f t="shared" si="14"/>
        <v>-18</v>
      </c>
      <c r="AJ15" s="160">
        <f t="shared" si="14"/>
        <v>-19</v>
      </c>
      <c r="AK15" s="160">
        <f t="shared" si="14"/>
        <v>-20</v>
      </c>
      <c r="AL15" s="160">
        <f t="shared" si="14"/>
        <v>-21</v>
      </c>
      <c r="AM15" s="160">
        <f t="shared" si="14"/>
        <v>-22</v>
      </c>
      <c r="AN15" s="160">
        <f t="shared" si="14"/>
        <v>-23</v>
      </c>
      <c r="AO15" s="160">
        <f t="shared" si="14"/>
        <v>-24</v>
      </c>
      <c r="AP15" s="160">
        <f t="shared" si="14"/>
        <v>-25</v>
      </c>
      <c r="AQ15" s="160">
        <f t="shared" si="14"/>
        <v>-26</v>
      </c>
      <c r="AR15" s="160">
        <f t="shared" si="14"/>
        <v>-27</v>
      </c>
      <c r="AS15" s="160">
        <f t="shared" si="14"/>
        <v>-28</v>
      </c>
      <c r="AT15" s="160">
        <f t="shared" si="14"/>
        <v>-29</v>
      </c>
      <c r="AU15" s="160">
        <f t="shared" si="14"/>
        <v>-30</v>
      </c>
      <c r="AV15" s="160">
        <f t="shared" si="14"/>
        <v>-31</v>
      </c>
      <c r="AW15" s="160">
        <f t="shared" ref="AW15:BN15" si="15">AW13-AW14</f>
        <v>-32</v>
      </c>
      <c r="AX15" s="160">
        <f t="shared" si="15"/>
        <v>-33</v>
      </c>
      <c r="AY15" s="160">
        <f t="shared" si="15"/>
        <v>-34</v>
      </c>
      <c r="AZ15" s="160">
        <f t="shared" si="15"/>
        <v>-35</v>
      </c>
      <c r="BA15" s="160">
        <f t="shared" si="15"/>
        <v>-36</v>
      </c>
      <c r="BB15" s="160">
        <f t="shared" si="15"/>
        <v>-37</v>
      </c>
      <c r="BC15" s="160">
        <f t="shared" si="15"/>
        <v>-38</v>
      </c>
      <c r="BD15" s="160">
        <f t="shared" si="15"/>
        <v>-39</v>
      </c>
      <c r="BE15" s="160">
        <f t="shared" si="15"/>
        <v>-40</v>
      </c>
      <c r="BF15" s="160">
        <f t="shared" si="15"/>
        <v>-41</v>
      </c>
      <c r="BG15" s="160">
        <f t="shared" si="15"/>
        <v>-42</v>
      </c>
      <c r="BH15" s="160">
        <f t="shared" si="15"/>
        <v>-43</v>
      </c>
      <c r="BI15" s="160">
        <f t="shared" si="15"/>
        <v>-44</v>
      </c>
      <c r="BJ15" s="160">
        <f t="shared" si="15"/>
        <v>-45</v>
      </c>
      <c r="BK15" s="160">
        <f t="shared" si="15"/>
        <v>-46</v>
      </c>
      <c r="BL15" s="160">
        <f t="shared" si="15"/>
        <v>-47</v>
      </c>
      <c r="BM15" s="160">
        <f t="shared" si="15"/>
        <v>-48</v>
      </c>
      <c r="BN15" s="160">
        <f t="shared" si="15"/>
        <v>-49</v>
      </c>
      <c r="BP15" s="160" t="s">
        <v>21</v>
      </c>
    </row>
    <row r="16" spans="1:71" s="179" customFormat="1" ht="14.15" customHeight="1" x14ac:dyDescent="0.35">
      <c r="A16" s="209" t="s">
        <v>267</v>
      </c>
      <c r="B16" s="209"/>
      <c r="C16" s="209"/>
      <c r="D16" s="209"/>
      <c r="E16" s="209"/>
      <c r="F16" s="209"/>
      <c r="G16" s="209"/>
      <c r="H16" s="209"/>
      <c r="I16" s="208"/>
      <c r="J16" s="208"/>
      <c r="K16" s="208"/>
      <c r="L16" s="208"/>
      <c r="M16" s="208"/>
      <c r="N16" s="208"/>
      <c r="O16" s="182"/>
      <c r="P16" s="160"/>
      <c r="Q16" s="160">
        <f>IF(Q15&gt;=0,COUNT($Q15)+BO12,"")</f>
        <v>7</v>
      </c>
      <c r="R16" s="160" t="str">
        <f>IF(R15&gt;=0,COUNT($Q15:R15)+$BO12,"")</f>
        <v/>
      </c>
      <c r="S16" s="160" t="str">
        <f>IF(S15&gt;=0,COUNT($Q15:S15)+$BO12,"")</f>
        <v/>
      </c>
      <c r="T16" s="160" t="str">
        <f>IF(T15&gt;=0,COUNT($Q15:T15)+$BO12,"")</f>
        <v/>
      </c>
      <c r="U16" s="160" t="str">
        <f>IF(U15&gt;=0,COUNT($Q15:U15)+$BO12,"")</f>
        <v/>
      </c>
      <c r="V16" s="160" t="str">
        <f>IF(V15&gt;=0,COUNT($Q15:V15)+$BO12,"")</f>
        <v/>
      </c>
      <c r="W16" s="160" t="str">
        <f>IF(W15&gt;=0,COUNT($Q15:W15)+$BO12,"")</f>
        <v/>
      </c>
      <c r="X16" s="160" t="str">
        <f>IF(X15&gt;=0,COUNT($Q15:X15)+$BO12,"")</f>
        <v/>
      </c>
      <c r="Y16" s="160" t="str">
        <f>IF(Y15&gt;=0,COUNT($Q15:Y15)+$BO12,"")</f>
        <v/>
      </c>
      <c r="Z16" s="160" t="str">
        <f>IF(Z15&gt;=0,COUNT($Q15:Z15)+$BO12,"")</f>
        <v/>
      </c>
      <c r="AA16" s="160" t="str">
        <f>IF(AA15&gt;=0,COUNT($Q15:AA15)+$BO12,"")</f>
        <v/>
      </c>
      <c r="AB16" s="160" t="str">
        <f>IF(AB15&gt;=0,COUNT($Q15:AB15)+$BO12,"")</f>
        <v/>
      </c>
      <c r="AC16" s="160" t="str">
        <f>IF(AC15&gt;=0,COUNT($Q15:AC15)+$BO12,"")</f>
        <v/>
      </c>
      <c r="AD16" s="160" t="str">
        <f>IF(AD15&gt;=0,COUNT($Q15:AD15)+$BO12,"")</f>
        <v/>
      </c>
      <c r="AE16" s="160" t="str">
        <f>IF(AE15&gt;=0,COUNT($Q15:AE15)+$BO12,"")</f>
        <v/>
      </c>
      <c r="AF16" s="160" t="str">
        <f>IF(AF15&gt;=0,COUNT($Q15:AF15)+$BO12,"")</f>
        <v/>
      </c>
      <c r="AG16" s="160" t="str">
        <f>IF(AG15&gt;=0,COUNT($Q15:AG15)+$BO12,"")</f>
        <v/>
      </c>
      <c r="AH16" s="160" t="str">
        <f>IF(AH15&gt;=0,COUNT($Q15:AH15)+$BO12,"")</f>
        <v/>
      </c>
      <c r="AI16" s="160" t="str">
        <f>IF(AI15&gt;=0,COUNT($Q15:AI15)+$BO12,"")</f>
        <v/>
      </c>
      <c r="AJ16" s="160" t="str">
        <f>IF(AJ15&gt;=0,COUNT($Q15:AJ15)+$BO12,"")</f>
        <v/>
      </c>
      <c r="AK16" s="160" t="str">
        <f>IF(AK15&gt;=0,COUNT($Q15:AK15)+$BO12,"")</f>
        <v/>
      </c>
      <c r="AL16" s="160" t="str">
        <f>IF(AL15&gt;=0,COUNT($Q15:AL15)+$BO12,"")</f>
        <v/>
      </c>
      <c r="AM16" s="160" t="str">
        <f>IF(AM15&gt;=0,COUNT($Q15:AM15)+$BO12,"")</f>
        <v/>
      </c>
      <c r="AN16" s="160" t="str">
        <f>IF(AN15&gt;=0,COUNT($Q15:AN15)+$BO12,"")</f>
        <v/>
      </c>
      <c r="AO16" s="160" t="str">
        <f>IF(AO15&gt;=0,COUNT($Q15:AO15)+$BO12,"")</f>
        <v/>
      </c>
      <c r="AP16" s="160" t="str">
        <f>IF(AP15&gt;=0,COUNT($Q15:AP15)+$BO12,"")</f>
        <v/>
      </c>
      <c r="AQ16" s="160" t="str">
        <f>IF(AQ15&gt;=0,COUNT($Q15:AQ15)+$BO12,"")</f>
        <v/>
      </c>
      <c r="AR16" s="160" t="str">
        <f>IF(AR15&gt;=0,COUNT($Q15:AR15)+$BO12,"")</f>
        <v/>
      </c>
      <c r="AS16" s="160" t="str">
        <f>IF(AS15&gt;=0,COUNT($Q15:AS15)+$BO12,"")</f>
        <v/>
      </c>
      <c r="AT16" s="160" t="str">
        <f>IF(AT15&gt;=0,COUNT($Q15:AT15)+$BO12,"")</f>
        <v/>
      </c>
      <c r="AU16" s="160" t="str">
        <f>IF(AU15&gt;=0,COUNT($Q15:AU15)+$BO12,"")</f>
        <v/>
      </c>
      <c r="AV16" s="160" t="str">
        <f>IF(AV15&gt;=0,COUNT($Q15:AV15)+$BO12,"")</f>
        <v/>
      </c>
      <c r="AW16" s="160" t="str">
        <f>IF(AW15&gt;=0,COUNT($Q15:AW15)+$BO12,"")</f>
        <v/>
      </c>
      <c r="AX16" s="160" t="str">
        <f>IF(AX15&gt;=0,COUNT($Q15:AX15)+$BO12,"")</f>
        <v/>
      </c>
      <c r="AY16" s="160" t="str">
        <f>IF(AY15&gt;=0,COUNT($Q15:AY15)+$BO12,"")</f>
        <v/>
      </c>
      <c r="AZ16" s="160" t="str">
        <f>IF(AZ15&gt;=0,COUNT($Q15:AZ15)+$BO12,"")</f>
        <v/>
      </c>
      <c r="BA16" s="160" t="str">
        <f>IF(BA15&gt;=0,COUNT($Q15:BA15)+$BO12,"")</f>
        <v/>
      </c>
      <c r="BB16" s="160" t="str">
        <f>IF(BB15&gt;=0,COUNT($Q15:BB15)+$BO12,"")</f>
        <v/>
      </c>
      <c r="BC16" s="160" t="str">
        <f>IF(BC15&gt;=0,COUNT($Q15:BC15)+$BO12,"")</f>
        <v/>
      </c>
      <c r="BD16" s="160" t="str">
        <f>IF(BD15&gt;=0,COUNT($Q15:BD15)+$BO12,"")</f>
        <v/>
      </c>
      <c r="BE16" s="160" t="str">
        <f>IF(BE15&gt;=0,COUNT($Q15:BE15)+$BO12,"")</f>
        <v/>
      </c>
      <c r="BF16" s="160" t="str">
        <f>IF(BF15&gt;=0,COUNT($Q15:BF15)+$BO12,"")</f>
        <v/>
      </c>
      <c r="BG16" s="160" t="str">
        <f>IF(BG15&gt;=0,COUNT($Q15:BG15)+$BO12,"")</f>
        <v/>
      </c>
      <c r="BH16" s="160" t="str">
        <f>IF(BH15&gt;=0,COUNT($Q15:BH15)+$BO12,"")</f>
        <v/>
      </c>
      <c r="BI16" s="160" t="str">
        <f>IF(BI15&gt;=0,COUNT($Q15:BI15)+$BO12,"")</f>
        <v/>
      </c>
      <c r="BJ16" s="160" t="str">
        <f>IF(BJ15&gt;=0,COUNT($Q15:BJ15)+$BO12,"")</f>
        <v/>
      </c>
      <c r="BK16" s="160" t="str">
        <f>IF(BK15&gt;=0,COUNT($Q15:BK15)+$BO12,"")</f>
        <v/>
      </c>
      <c r="BL16" s="160" t="str">
        <f>IF(BL15&gt;=0,COUNT($Q15:BL15)+$BO12,"")</f>
        <v/>
      </c>
      <c r="BM16" s="160" t="str">
        <f>IF(BM15&gt;=0,COUNT($Q15:BM15)+$BO12,"")</f>
        <v/>
      </c>
      <c r="BN16" s="160" t="str">
        <f>IF(BN15&gt;=0,COUNT($Q15:BN15)+$BO12,"")</f>
        <v/>
      </c>
      <c r="BO16" s="160">
        <f>COUNT(Q16:BN16)+$BO12</f>
        <v>7</v>
      </c>
      <c r="BP16" s="218" t="str">
        <f>Q16&amp;BP15&amp;R16&amp;BP15&amp;S16&amp;BP15&amp;T16&amp;BP15&amp;U16&amp;BP15&amp;V16&amp;BP15&amp;W16&amp;BP15&amp;X16&amp;BP15&amp;Y16&amp;BP15&amp;Z16&amp;BP15&amp;AA16&amp;BP15&amp;AB16&amp;BP15&amp;AC16&amp;BP15&amp;AD16&amp;BP15&amp;AE16&amp;BP15&amp;AF16&amp;BP15&amp;AG16&amp;BP15&amp;AH16&amp;BP15&amp;AI16&amp;BP15&amp;AJ16&amp;BP15&amp;AK16&amp;BP15&amp;AL16&amp;BP15&amp;AM16&amp;BP15&amp;AN16&amp;BP15&amp;AO16&amp;BP15&amp;AP16&amp;BP15&amp;AQ16&amp;BP15&amp;AR16&amp;BP15&amp;AS16&amp;BP15&amp;AT16&amp;BP15&amp;AU16&amp;BP15&amp;AV16&amp;BP15&amp;AW16&amp;BP15&amp;AX16&amp;BP15&amp;AY16&amp;BP15&amp;AZ16&amp;BP15&amp;BA16&amp;BP15&amp;BB16&amp;BP15&amp;BC16&amp;BP15&amp;BD16&amp;BP15&amp;BE16&amp;BP15&amp;BF16&amp;BP15&amp;BG16&amp;BP15&amp;BH16&amp;BP15&amp;BI16&amp;BP15&amp;BJ16&amp;BP15&amp;BK16&amp;BP15&amp;BL16&amp;BP15&amp;BM16&amp;BP15&amp;BN16</f>
        <v xml:space="preserve">7                                                                                                  </v>
      </c>
      <c r="BQ16" s="160"/>
      <c r="BR16" s="160"/>
      <c r="BS16" s="160"/>
    </row>
    <row r="17" spans="1:71" s="179" customFormat="1" ht="14.15" customHeight="1" x14ac:dyDescent="0.35">
      <c r="A17" s="405" t="s">
        <v>266</v>
      </c>
      <c r="B17" s="405"/>
      <c r="C17" s="405"/>
      <c r="D17" s="405"/>
      <c r="E17" s="405"/>
      <c r="F17" s="405"/>
      <c r="G17" s="405"/>
      <c r="H17" s="405"/>
      <c r="I17" s="182"/>
      <c r="J17" s="182"/>
      <c r="K17" s="182"/>
      <c r="L17" s="182"/>
      <c r="M17" s="182"/>
      <c r="N17" s="182"/>
      <c r="O17" s="182"/>
      <c r="P17" s="160">
        <v>61</v>
      </c>
      <c r="Q17" s="217">
        <f>'Encode Data'!I13</f>
        <v>3</v>
      </c>
      <c r="R17" s="160">
        <f t="shared" ref="R17:AW17" si="16">Q17</f>
        <v>3</v>
      </c>
      <c r="S17" s="160">
        <f t="shared" si="16"/>
        <v>3</v>
      </c>
      <c r="T17" s="160">
        <f t="shared" si="16"/>
        <v>3</v>
      </c>
      <c r="U17" s="160">
        <f t="shared" si="16"/>
        <v>3</v>
      </c>
      <c r="V17" s="160">
        <f t="shared" si="16"/>
        <v>3</v>
      </c>
      <c r="W17" s="160">
        <f t="shared" si="16"/>
        <v>3</v>
      </c>
      <c r="X17" s="160">
        <f t="shared" si="16"/>
        <v>3</v>
      </c>
      <c r="Y17" s="160">
        <f t="shared" si="16"/>
        <v>3</v>
      </c>
      <c r="Z17" s="160">
        <f t="shared" si="16"/>
        <v>3</v>
      </c>
      <c r="AA17" s="160">
        <f t="shared" si="16"/>
        <v>3</v>
      </c>
      <c r="AB17" s="160">
        <f t="shared" si="16"/>
        <v>3</v>
      </c>
      <c r="AC17" s="160">
        <f t="shared" si="16"/>
        <v>3</v>
      </c>
      <c r="AD17" s="160">
        <f t="shared" si="16"/>
        <v>3</v>
      </c>
      <c r="AE17" s="160">
        <f t="shared" si="16"/>
        <v>3</v>
      </c>
      <c r="AF17" s="160">
        <f t="shared" si="16"/>
        <v>3</v>
      </c>
      <c r="AG17" s="160">
        <f t="shared" si="16"/>
        <v>3</v>
      </c>
      <c r="AH17" s="160">
        <f t="shared" si="16"/>
        <v>3</v>
      </c>
      <c r="AI17" s="160">
        <f t="shared" si="16"/>
        <v>3</v>
      </c>
      <c r="AJ17" s="160">
        <f t="shared" si="16"/>
        <v>3</v>
      </c>
      <c r="AK17" s="160">
        <f t="shared" si="16"/>
        <v>3</v>
      </c>
      <c r="AL17" s="160">
        <f t="shared" si="16"/>
        <v>3</v>
      </c>
      <c r="AM17" s="160">
        <f t="shared" si="16"/>
        <v>3</v>
      </c>
      <c r="AN17" s="160">
        <f t="shared" si="16"/>
        <v>3</v>
      </c>
      <c r="AO17" s="160">
        <f t="shared" si="16"/>
        <v>3</v>
      </c>
      <c r="AP17" s="160">
        <f t="shared" si="16"/>
        <v>3</v>
      </c>
      <c r="AQ17" s="160">
        <f t="shared" si="16"/>
        <v>3</v>
      </c>
      <c r="AR17" s="160">
        <f t="shared" si="16"/>
        <v>3</v>
      </c>
      <c r="AS17" s="160">
        <f t="shared" si="16"/>
        <v>3</v>
      </c>
      <c r="AT17" s="160">
        <f t="shared" si="16"/>
        <v>3</v>
      </c>
      <c r="AU17" s="160">
        <f t="shared" si="16"/>
        <v>3</v>
      </c>
      <c r="AV17" s="160">
        <f t="shared" si="16"/>
        <v>3</v>
      </c>
      <c r="AW17" s="160">
        <f t="shared" si="16"/>
        <v>3</v>
      </c>
      <c r="AX17" s="160">
        <f t="shared" ref="AX17:BN17" si="17">AW17</f>
        <v>3</v>
      </c>
      <c r="AY17" s="160">
        <f t="shared" si="17"/>
        <v>3</v>
      </c>
      <c r="AZ17" s="160">
        <f t="shared" si="17"/>
        <v>3</v>
      </c>
      <c r="BA17" s="160">
        <f t="shared" si="17"/>
        <v>3</v>
      </c>
      <c r="BB17" s="160">
        <f t="shared" si="17"/>
        <v>3</v>
      </c>
      <c r="BC17" s="160">
        <f t="shared" si="17"/>
        <v>3</v>
      </c>
      <c r="BD17" s="160">
        <f t="shared" si="17"/>
        <v>3</v>
      </c>
      <c r="BE17" s="160">
        <f t="shared" si="17"/>
        <v>3</v>
      </c>
      <c r="BF17" s="160">
        <f t="shared" si="17"/>
        <v>3</v>
      </c>
      <c r="BG17" s="160">
        <f t="shared" si="17"/>
        <v>3</v>
      </c>
      <c r="BH17" s="160">
        <f t="shared" si="17"/>
        <v>3</v>
      </c>
      <c r="BI17" s="160">
        <f t="shared" si="17"/>
        <v>3</v>
      </c>
      <c r="BJ17" s="160">
        <f t="shared" si="17"/>
        <v>3</v>
      </c>
      <c r="BK17" s="160">
        <f t="shared" si="17"/>
        <v>3</v>
      </c>
      <c r="BL17" s="160">
        <f t="shared" si="17"/>
        <v>3</v>
      </c>
      <c r="BM17" s="160">
        <f t="shared" si="17"/>
        <v>3</v>
      </c>
      <c r="BN17" s="160">
        <f t="shared" si="17"/>
        <v>3</v>
      </c>
      <c r="BO17" s="160"/>
      <c r="BP17" s="160"/>
      <c r="BQ17" s="160"/>
      <c r="BR17" s="160">
        <v>61</v>
      </c>
      <c r="BS17" s="160"/>
    </row>
    <row r="18" spans="1:71" s="179" customFormat="1" ht="14.15" customHeight="1" x14ac:dyDescent="0.35">
      <c r="A18" s="405" t="s">
        <v>268</v>
      </c>
      <c r="B18" s="405"/>
      <c r="C18" s="405"/>
      <c r="D18" s="405"/>
      <c r="E18" s="405"/>
      <c r="F18" s="405"/>
      <c r="G18" s="405"/>
      <c r="H18" s="405"/>
      <c r="I18" s="182"/>
      <c r="J18" s="182"/>
      <c r="K18" s="182"/>
      <c r="L18" s="182"/>
      <c r="M18" s="182"/>
      <c r="N18" s="182"/>
      <c r="O18" s="182"/>
      <c r="P18" s="160"/>
      <c r="Q18" s="160">
        <v>1</v>
      </c>
      <c r="R18" s="160">
        <v>2</v>
      </c>
      <c r="S18" s="160">
        <v>3</v>
      </c>
      <c r="T18" s="160">
        <v>4</v>
      </c>
      <c r="U18" s="160">
        <v>5</v>
      </c>
      <c r="V18" s="160">
        <v>6</v>
      </c>
      <c r="W18" s="160">
        <v>7</v>
      </c>
      <c r="X18" s="160">
        <v>8</v>
      </c>
      <c r="Y18" s="160">
        <v>9</v>
      </c>
      <c r="Z18" s="160">
        <v>10</v>
      </c>
      <c r="AA18" s="160">
        <v>11</v>
      </c>
      <c r="AB18" s="160">
        <v>12</v>
      </c>
      <c r="AC18" s="160">
        <v>13</v>
      </c>
      <c r="AD18" s="160">
        <v>14</v>
      </c>
      <c r="AE18" s="160">
        <v>15</v>
      </c>
      <c r="AF18" s="160">
        <v>16</v>
      </c>
      <c r="AG18" s="160">
        <v>17</v>
      </c>
      <c r="AH18" s="160">
        <v>18</v>
      </c>
      <c r="AI18" s="160">
        <v>19</v>
      </c>
      <c r="AJ18" s="160">
        <v>20</v>
      </c>
      <c r="AK18" s="160">
        <v>21</v>
      </c>
      <c r="AL18" s="160">
        <v>22</v>
      </c>
      <c r="AM18" s="160">
        <v>23</v>
      </c>
      <c r="AN18" s="160">
        <v>24</v>
      </c>
      <c r="AO18" s="160">
        <v>25</v>
      </c>
      <c r="AP18" s="160">
        <v>26</v>
      </c>
      <c r="AQ18" s="160">
        <v>27</v>
      </c>
      <c r="AR18" s="160">
        <v>28</v>
      </c>
      <c r="AS18" s="160">
        <v>29</v>
      </c>
      <c r="AT18" s="160">
        <v>30</v>
      </c>
      <c r="AU18" s="160">
        <v>31</v>
      </c>
      <c r="AV18" s="160">
        <v>32</v>
      </c>
      <c r="AW18" s="160">
        <v>33</v>
      </c>
      <c r="AX18" s="160">
        <v>34</v>
      </c>
      <c r="AY18" s="160">
        <v>35</v>
      </c>
      <c r="AZ18" s="160">
        <v>36</v>
      </c>
      <c r="BA18" s="160">
        <v>37</v>
      </c>
      <c r="BB18" s="160">
        <v>38</v>
      </c>
      <c r="BC18" s="160">
        <v>39</v>
      </c>
      <c r="BD18" s="160">
        <v>40</v>
      </c>
      <c r="BE18" s="160">
        <v>41</v>
      </c>
      <c r="BF18" s="160">
        <v>42</v>
      </c>
      <c r="BG18" s="160">
        <v>43</v>
      </c>
      <c r="BH18" s="160">
        <v>44</v>
      </c>
      <c r="BI18" s="160">
        <v>45</v>
      </c>
      <c r="BJ18" s="160">
        <v>46</v>
      </c>
      <c r="BK18" s="160">
        <v>47</v>
      </c>
      <c r="BL18" s="160">
        <v>48</v>
      </c>
      <c r="BM18" s="160">
        <v>49</v>
      </c>
      <c r="BN18" s="160">
        <v>50</v>
      </c>
      <c r="BO18" s="160"/>
      <c r="BP18" s="160"/>
      <c r="BQ18" s="160"/>
      <c r="BR18" s="160"/>
      <c r="BS18" s="160"/>
    </row>
    <row r="19" spans="1:71" s="179" customFormat="1" ht="14.15" customHeight="1" x14ac:dyDescent="0.35">
      <c r="A19" s="405" t="s">
        <v>278</v>
      </c>
      <c r="B19" s="405"/>
      <c r="C19" s="405"/>
      <c r="D19" s="405"/>
      <c r="E19" s="405"/>
      <c r="F19" s="405"/>
      <c r="G19" s="405"/>
      <c r="H19" s="405"/>
      <c r="I19" s="182"/>
      <c r="J19" s="182"/>
      <c r="K19" s="182"/>
      <c r="L19" s="182"/>
      <c r="M19" s="182"/>
      <c r="N19" s="182"/>
      <c r="O19" s="182"/>
      <c r="P19" s="160"/>
      <c r="Q19" s="160">
        <f t="shared" ref="Q19:AV19" si="18">Q17-Q18</f>
        <v>2</v>
      </c>
      <c r="R19" s="160">
        <f t="shared" si="18"/>
        <v>1</v>
      </c>
      <c r="S19" s="160">
        <f t="shared" si="18"/>
        <v>0</v>
      </c>
      <c r="T19" s="160">
        <f t="shared" si="18"/>
        <v>-1</v>
      </c>
      <c r="U19" s="160">
        <f t="shared" si="18"/>
        <v>-2</v>
      </c>
      <c r="V19" s="160">
        <f t="shared" si="18"/>
        <v>-3</v>
      </c>
      <c r="W19" s="160">
        <f t="shared" si="18"/>
        <v>-4</v>
      </c>
      <c r="X19" s="160">
        <f t="shared" si="18"/>
        <v>-5</v>
      </c>
      <c r="Y19" s="160">
        <f t="shared" si="18"/>
        <v>-6</v>
      </c>
      <c r="Z19" s="160">
        <f t="shared" si="18"/>
        <v>-7</v>
      </c>
      <c r="AA19" s="160">
        <f t="shared" si="18"/>
        <v>-8</v>
      </c>
      <c r="AB19" s="160">
        <f t="shared" si="18"/>
        <v>-9</v>
      </c>
      <c r="AC19" s="160">
        <f t="shared" si="18"/>
        <v>-10</v>
      </c>
      <c r="AD19" s="160">
        <f t="shared" si="18"/>
        <v>-11</v>
      </c>
      <c r="AE19" s="160">
        <f t="shared" si="18"/>
        <v>-12</v>
      </c>
      <c r="AF19" s="160">
        <f t="shared" si="18"/>
        <v>-13</v>
      </c>
      <c r="AG19" s="160">
        <f t="shared" si="18"/>
        <v>-14</v>
      </c>
      <c r="AH19" s="160">
        <f t="shared" si="18"/>
        <v>-15</v>
      </c>
      <c r="AI19" s="160">
        <f t="shared" si="18"/>
        <v>-16</v>
      </c>
      <c r="AJ19" s="160">
        <f t="shared" si="18"/>
        <v>-17</v>
      </c>
      <c r="AK19" s="160">
        <f t="shared" si="18"/>
        <v>-18</v>
      </c>
      <c r="AL19" s="160">
        <f t="shared" si="18"/>
        <v>-19</v>
      </c>
      <c r="AM19" s="160">
        <f t="shared" si="18"/>
        <v>-20</v>
      </c>
      <c r="AN19" s="160">
        <f t="shared" si="18"/>
        <v>-21</v>
      </c>
      <c r="AO19" s="160">
        <f t="shared" si="18"/>
        <v>-22</v>
      </c>
      <c r="AP19" s="160">
        <f t="shared" si="18"/>
        <v>-23</v>
      </c>
      <c r="AQ19" s="160">
        <f t="shared" si="18"/>
        <v>-24</v>
      </c>
      <c r="AR19" s="160">
        <f t="shared" si="18"/>
        <v>-25</v>
      </c>
      <c r="AS19" s="160">
        <f t="shared" si="18"/>
        <v>-26</v>
      </c>
      <c r="AT19" s="160">
        <f t="shared" si="18"/>
        <v>-27</v>
      </c>
      <c r="AU19" s="160">
        <f t="shared" si="18"/>
        <v>-28</v>
      </c>
      <c r="AV19" s="160">
        <f t="shared" si="18"/>
        <v>-29</v>
      </c>
      <c r="AW19" s="160">
        <f t="shared" ref="AW19:BN19" si="19">AW17-AW18</f>
        <v>-30</v>
      </c>
      <c r="AX19" s="160">
        <f t="shared" si="19"/>
        <v>-31</v>
      </c>
      <c r="AY19" s="160">
        <f t="shared" si="19"/>
        <v>-32</v>
      </c>
      <c r="AZ19" s="160">
        <f t="shared" si="19"/>
        <v>-33</v>
      </c>
      <c r="BA19" s="160">
        <f t="shared" si="19"/>
        <v>-34</v>
      </c>
      <c r="BB19" s="160">
        <f t="shared" si="19"/>
        <v>-35</v>
      </c>
      <c r="BC19" s="160">
        <f t="shared" si="19"/>
        <v>-36</v>
      </c>
      <c r="BD19" s="160">
        <f t="shared" si="19"/>
        <v>-37</v>
      </c>
      <c r="BE19" s="160">
        <f t="shared" si="19"/>
        <v>-38</v>
      </c>
      <c r="BF19" s="160">
        <f t="shared" si="19"/>
        <v>-39</v>
      </c>
      <c r="BG19" s="160">
        <f t="shared" si="19"/>
        <v>-40</v>
      </c>
      <c r="BH19" s="160">
        <f t="shared" si="19"/>
        <v>-41</v>
      </c>
      <c r="BI19" s="160">
        <f t="shared" si="19"/>
        <v>-42</v>
      </c>
      <c r="BJ19" s="160">
        <f t="shared" si="19"/>
        <v>-43</v>
      </c>
      <c r="BK19" s="160">
        <f t="shared" si="19"/>
        <v>-44</v>
      </c>
      <c r="BL19" s="160">
        <f t="shared" si="19"/>
        <v>-45</v>
      </c>
      <c r="BM19" s="160">
        <f t="shared" si="19"/>
        <v>-46</v>
      </c>
      <c r="BN19" s="160">
        <f t="shared" si="19"/>
        <v>-47</v>
      </c>
      <c r="BO19" s="160"/>
      <c r="BP19" s="160" t="s">
        <v>21</v>
      </c>
      <c r="BQ19" s="160"/>
      <c r="BR19" s="160"/>
      <c r="BS19" s="160"/>
    </row>
    <row r="20" spans="1:71" s="179" customFormat="1" ht="14.15" customHeight="1" x14ac:dyDescent="0.35">
      <c r="A20" s="405" t="s">
        <v>276</v>
      </c>
      <c r="B20" s="405"/>
      <c r="C20" s="405"/>
      <c r="D20" s="405"/>
      <c r="E20" s="405"/>
      <c r="F20" s="405"/>
      <c r="G20" s="405"/>
      <c r="H20" s="405"/>
      <c r="I20" s="182"/>
      <c r="J20" s="182"/>
      <c r="K20" s="182"/>
      <c r="L20" s="182"/>
      <c r="M20" s="182"/>
      <c r="N20" s="182"/>
      <c r="O20" s="182"/>
      <c r="P20" s="160"/>
      <c r="Q20" s="160">
        <f>IF(Q19&gt;=0,COUNT($Q19)+BO16,"")</f>
        <v>8</v>
      </c>
      <c r="R20" s="160">
        <f>IF(R19&gt;=0,COUNT($Q19:R19)+$BO16,"")</f>
        <v>9</v>
      </c>
      <c r="S20" s="160">
        <f>IF(S19&gt;=0,COUNT($Q19:S19)+$BO16,"")</f>
        <v>10</v>
      </c>
      <c r="T20" s="160" t="str">
        <f>IF(T19&gt;=0,COUNT($Q19:T19)+$BO16,"")</f>
        <v/>
      </c>
      <c r="U20" s="160" t="str">
        <f>IF(U19&gt;=0,COUNT($Q19:U19)+$BO16,"")</f>
        <v/>
      </c>
      <c r="V20" s="160" t="str">
        <f>IF(V19&gt;=0,COUNT($Q19:V19)+$BO16,"")</f>
        <v/>
      </c>
      <c r="W20" s="160" t="str">
        <f>IF(W19&gt;=0,COUNT($Q19:W19)+$BO16,"")</f>
        <v/>
      </c>
      <c r="X20" s="160" t="str">
        <f>IF(X19&gt;=0,COUNT($Q19:X19)+$BO16,"")</f>
        <v/>
      </c>
      <c r="Y20" s="160" t="str">
        <f>IF(Y19&gt;=0,COUNT($Q19:Y19)+$BO16,"")</f>
        <v/>
      </c>
      <c r="Z20" s="160" t="str">
        <f>IF(Z19&gt;=0,COUNT($Q19:Z19)+$BO16,"")</f>
        <v/>
      </c>
      <c r="AA20" s="160" t="str">
        <f>IF(AA19&gt;=0,COUNT($Q19:AA19)+$BO16,"")</f>
        <v/>
      </c>
      <c r="AB20" s="160" t="str">
        <f>IF(AB19&gt;=0,COUNT($Q19:AB19)+$BO16,"")</f>
        <v/>
      </c>
      <c r="AC20" s="160" t="str">
        <f>IF(AC19&gt;=0,COUNT($Q19:AC19)+$BO16,"")</f>
        <v/>
      </c>
      <c r="AD20" s="160" t="str">
        <f>IF(AD19&gt;=0,COUNT($Q19:AD19)+$BO16,"")</f>
        <v/>
      </c>
      <c r="AE20" s="160" t="str">
        <f>IF(AE19&gt;=0,COUNT($Q19:AE19)+$BO16,"")</f>
        <v/>
      </c>
      <c r="AF20" s="160" t="str">
        <f>IF(AF19&gt;=0,COUNT($Q19:AF19)+$BO16,"")</f>
        <v/>
      </c>
      <c r="AG20" s="160" t="str">
        <f>IF(AG19&gt;=0,COUNT($Q19:AG19)+$BO16,"")</f>
        <v/>
      </c>
      <c r="AH20" s="160" t="str">
        <f>IF(AH19&gt;=0,COUNT($Q19:AH19)+$BO16,"")</f>
        <v/>
      </c>
      <c r="AI20" s="160" t="str">
        <f>IF(AI19&gt;=0,COUNT($Q19:AI19)+$BO16,"")</f>
        <v/>
      </c>
      <c r="AJ20" s="160" t="str">
        <f>IF(AJ19&gt;=0,COUNT($Q19:AJ19)+$BO16,"")</f>
        <v/>
      </c>
      <c r="AK20" s="160" t="str">
        <f>IF(AK19&gt;=0,COUNT($Q19:AK19)+$BO16,"")</f>
        <v/>
      </c>
      <c r="AL20" s="160" t="str">
        <f>IF(AL19&gt;=0,COUNT($Q19:AL19)+$BO16,"")</f>
        <v/>
      </c>
      <c r="AM20" s="160" t="str">
        <f>IF(AM19&gt;=0,COUNT($Q19:AM19)+$BO16,"")</f>
        <v/>
      </c>
      <c r="AN20" s="160" t="str">
        <f>IF(AN19&gt;=0,COUNT($Q19:AN19)+$BO16,"")</f>
        <v/>
      </c>
      <c r="AO20" s="160" t="str">
        <f>IF(AO19&gt;=0,COUNT($Q19:AO19)+$BO16,"")</f>
        <v/>
      </c>
      <c r="AP20" s="160" t="str">
        <f>IF(AP19&gt;=0,COUNT($Q19:AP19)+$BO16,"")</f>
        <v/>
      </c>
      <c r="AQ20" s="160" t="str">
        <f>IF(AQ19&gt;=0,COUNT($Q19:AQ19)+$BO16,"")</f>
        <v/>
      </c>
      <c r="AR20" s="160" t="str">
        <f>IF(AR19&gt;=0,COUNT($Q19:AR19)+$BO16,"")</f>
        <v/>
      </c>
      <c r="AS20" s="160" t="str">
        <f>IF(AS19&gt;=0,COUNT($Q19:AS19)+$BO16,"")</f>
        <v/>
      </c>
      <c r="AT20" s="160" t="str">
        <f>IF(AT19&gt;=0,COUNT($Q19:AT19)+$BO16,"")</f>
        <v/>
      </c>
      <c r="AU20" s="160" t="str">
        <f>IF(AU19&gt;=0,COUNT($Q19:AU19)+$BO16,"")</f>
        <v/>
      </c>
      <c r="AV20" s="160" t="str">
        <f>IF(AV19&gt;=0,COUNT($Q19:AV19)+$BO16,"")</f>
        <v/>
      </c>
      <c r="AW20" s="160" t="str">
        <f>IF(AW19&gt;=0,COUNT($Q19:AW19)+$BO16,"")</f>
        <v/>
      </c>
      <c r="AX20" s="160" t="str">
        <f>IF(AX19&gt;=0,COUNT($Q19:AX19)+$BO16,"")</f>
        <v/>
      </c>
      <c r="AY20" s="160" t="str">
        <f>IF(AY19&gt;=0,COUNT($Q19:AY19)+$BO16,"")</f>
        <v/>
      </c>
      <c r="AZ20" s="160" t="str">
        <f>IF(AZ19&gt;=0,COUNT($Q19:AZ19)+$BO16,"")</f>
        <v/>
      </c>
      <c r="BA20" s="160" t="str">
        <f>IF(BA19&gt;=0,COUNT($Q19:BA19)+$BO16,"")</f>
        <v/>
      </c>
      <c r="BB20" s="160" t="str">
        <f>IF(BB19&gt;=0,COUNT($Q19:BB19)+$BO16,"")</f>
        <v/>
      </c>
      <c r="BC20" s="160" t="str">
        <f>IF(BC19&gt;=0,COUNT($Q19:BC19)+$BO16,"")</f>
        <v/>
      </c>
      <c r="BD20" s="160" t="str">
        <f>IF(BD19&gt;=0,COUNT($Q19:BD19)+$BO16,"")</f>
        <v/>
      </c>
      <c r="BE20" s="160" t="str">
        <f>IF(BE19&gt;=0,COUNT($Q19:BE19)+$BO16,"")</f>
        <v/>
      </c>
      <c r="BF20" s="160" t="str">
        <f>IF(BF19&gt;=0,COUNT($Q19:BF19)+$BO16,"")</f>
        <v/>
      </c>
      <c r="BG20" s="160" t="str">
        <f>IF(BG19&gt;=0,COUNT($Q19:BG19)+$BO16,"")</f>
        <v/>
      </c>
      <c r="BH20" s="160" t="str">
        <f>IF(BH19&gt;=0,COUNT($Q19:BH19)+$BO16,"")</f>
        <v/>
      </c>
      <c r="BI20" s="160" t="str">
        <f>IF(BI19&gt;=0,COUNT($Q19:BI19)+$BO16,"")</f>
        <v/>
      </c>
      <c r="BJ20" s="160" t="str">
        <f>IF(BJ19&gt;=0,COUNT($Q19:BJ19)+$BO16,"")</f>
        <v/>
      </c>
      <c r="BK20" s="160" t="str">
        <f>IF(BK19&gt;=0,COUNT($Q19:BK19)+$BO16,"")</f>
        <v/>
      </c>
      <c r="BL20" s="160" t="str">
        <f>IF(BL19&gt;=0,COUNT($Q19:BL19)+$BO16,"")</f>
        <v/>
      </c>
      <c r="BM20" s="160" t="str">
        <f>IF(BM19&gt;=0,COUNT($Q19:BM19)+$BO16,"")</f>
        <v/>
      </c>
      <c r="BN20" s="160" t="str">
        <f>IF(BN19&gt;=0,COUNT($Q19:BN19)+$BO16,"")</f>
        <v/>
      </c>
      <c r="BO20" s="160">
        <f>COUNT(Q20:BN20)+$BO16</f>
        <v>10</v>
      </c>
      <c r="BP20" s="218" t="str">
        <f>Q20&amp;BP19&amp;R20&amp;BP19&amp;S20&amp;BP19&amp;T20&amp;BP19&amp;U20&amp;BP19&amp;V20&amp;BP19&amp;W20&amp;BP19&amp;X20&amp;BP19&amp;Y20&amp;BP19&amp;Z20&amp;BP19&amp;AA20&amp;BP19&amp;AB20&amp;BP19&amp;AC20&amp;BP19&amp;AD20&amp;BP19&amp;AE20&amp;BP19&amp;AF20&amp;BP19&amp;AG20&amp;BP19&amp;AH20&amp;BP19&amp;AI20&amp;BP19&amp;AJ20&amp;BP19&amp;AK20&amp;BP19&amp;AL20&amp;BP19&amp;AM20&amp;BP19&amp;AN20&amp;BP19&amp;AO20&amp;BP19&amp;AP20&amp;BP19&amp;AQ20&amp;BP19&amp;AR20&amp;BP19&amp;AS20&amp;BP19&amp;AT20&amp;BP19&amp;AU20&amp;BP19&amp;AV20&amp;BP19&amp;AW20&amp;BP19&amp;AX20&amp;BP19&amp;AY20&amp;BP19&amp;AZ20&amp;BP19&amp;BA20&amp;BP19&amp;BB20&amp;BP19&amp;BC20&amp;BP19&amp;BD20&amp;BP19&amp;BE20&amp;BP19&amp;BF20&amp;BP19&amp;BG20&amp;BP19&amp;BH20&amp;BP19&amp;BI20&amp;BP19&amp;BJ20&amp;BP19&amp;BK20&amp;BP19&amp;BL20&amp;BP19&amp;BM20&amp;BP19&amp;BN20</f>
        <v xml:space="preserve">8  9  10                                                                                              </v>
      </c>
      <c r="BQ20" s="160"/>
      <c r="BR20" s="160"/>
      <c r="BS20" s="160"/>
    </row>
    <row r="21" spans="1:71" s="179" customFormat="1" ht="14.15" customHeight="1" x14ac:dyDescent="0.35">
      <c r="A21" s="405" t="s">
        <v>277</v>
      </c>
      <c r="B21" s="405"/>
      <c r="C21" s="405"/>
      <c r="D21" s="405"/>
      <c r="E21" s="405"/>
      <c r="F21" s="405"/>
      <c r="G21" s="405"/>
      <c r="H21" s="405"/>
      <c r="I21" s="182"/>
      <c r="J21" s="182"/>
      <c r="K21" s="182"/>
      <c r="L21" s="182"/>
      <c r="M21" s="182"/>
      <c r="N21" s="182"/>
      <c r="O21" s="182"/>
      <c r="P21" s="160">
        <v>76</v>
      </c>
      <c r="Q21" s="217">
        <f>IF('Print-TOS'!AU16="Y",'Encode Data'!E16,'Encode Data'!J13)</f>
        <v>0</v>
      </c>
      <c r="R21" s="160">
        <f t="shared" ref="R21:AW21" si="20">Q21</f>
        <v>0</v>
      </c>
      <c r="S21" s="160">
        <f t="shared" si="20"/>
        <v>0</v>
      </c>
      <c r="T21" s="160">
        <f t="shared" si="20"/>
        <v>0</v>
      </c>
      <c r="U21" s="160">
        <f t="shared" si="20"/>
        <v>0</v>
      </c>
      <c r="V21" s="160">
        <f t="shared" si="20"/>
        <v>0</v>
      </c>
      <c r="W21" s="160">
        <f t="shared" si="20"/>
        <v>0</v>
      </c>
      <c r="X21" s="160">
        <f t="shared" si="20"/>
        <v>0</v>
      </c>
      <c r="Y21" s="160">
        <f t="shared" si="20"/>
        <v>0</v>
      </c>
      <c r="Z21" s="160">
        <f t="shared" si="20"/>
        <v>0</v>
      </c>
      <c r="AA21" s="160">
        <f t="shared" si="20"/>
        <v>0</v>
      </c>
      <c r="AB21" s="160">
        <f t="shared" si="20"/>
        <v>0</v>
      </c>
      <c r="AC21" s="160">
        <f t="shared" si="20"/>
        <v>0</v>
      </c>
      <c r="AD21" s="160">
        <f t="shared" si="20"/>
        <v>0</v>
      </c>
      <c r="AE21" s="160">
        <f t="shared" si="20"/>
        <v>0</v>
      </c>
      <c r="AF21" s="160">
        <f t="shared" si="20"/>
        <v>0</v>
      </c>
      <c r="AG21" s="160">
        <f t="shared" si="20"/>
        <v>0</v>
      </c>
      <c r="AH21" s="160">
        <f t="shared" si="20"/>
        <v>0</v>
      </c>
      <c r="AI21" s="160">
        <f t="shared" si="20"/>
        <v>0</v>
      </c>
      <c r="AJ21" s="160">
        <f t="shared" si="20"/>
        <v>0</v>
      </c>
      <c r="AK21" s="160">
        <f t="shared" si="20"/>
        <v>0</v>
      </c>
      <c r="AL21" s="160">
        <f t="shared" si="20"/>
        <v>0</v>
      </c>
      <c r="AM21" s="160">
        <f t="shared" si="20"/>
        <v>0</v>
      </c>
      <c r="AN21" s="160">
        <f t="shared" si="20"/>
        <v>0</v>
      </c>
      <c r="AO21" s="160">
        <f t="shared" si="20"/>
        <v>0</v>
      </c>
      <c r="AP21" s="160">
        <f t="shared" si="20"/>
        <v>0</v>
      </c>
      <c r="AQ21" s="160">
        <f t="shared" si="20"/>
        <v>0</v>
      </c>
      <c r="AR21" s="160">
        <f t="shared" si="20"/>
        <v>0</v>
      </c>
      <c r="AS21" s="160">
        <f t="shared" si="20"/>
        <v>0</v>
      </c>
      <c r="AT21" s="160">
        <f t="shared" si="20"/>
        <v>0</v>
      </c>
      <c r="AU21" s="160">
        <f t="shared" si="20"/>
        <v>0</v>
      </c>
      <c r="AV21" s="160">
        <f t="shared" si="20"/>
        <v>0</v>
      </c>
      <c r="AW21" s="160">
        <f t="shared" si="20"/>
        <v>0</v>
      </c>
      <c r="AX21" s="160">
        <f t="shared" ref="AX21:BN21" si="21">AW21</f>
        <v>0</v>
      </c>
      <c r="AY21" s="160">
        <f t="shared" si="21"/>
        <v>0</v>
      </c>
      <c r="AZ21" s="160">
        <f t="shared" si="21"/>
        <v>0</v>
      </c>
      <c r="BA21" s="160">
        <f t="shared" si="21"/>
        <v>0</v>
      </c>
      <c r="BB21" s="160">
        <f t="shared" si="21"/>
        <v>0</v>
      </c>
      <c r="BC21" s="160">
        <f t="shared" si="21"/>
        <v>0</v>
      </c>
      <c r="BD21" s="160">
        <f t="shared" si="21"/>
        <v>0</v>
      </c>
      <c r="BE21" s="160">
        <f t="shared" si="21"/>
        <v>0</v>
      </c>
      <c r="BF21" s="160">
        <f t="shared" si="21"/>
        <v>0</v>
      </c>
      <c r="BG21" s="160">
        <f t="shared" si="21"/>
        <v>0</v>
      </c>
      <c r="BH21" s="160">
        <f t="shared" si="21"/>
        <v>0</v>
      </c>
      <c r="BI21" s="160">
        <f t="shared" si="21"/>
        <v>0</v>
      </c>
      <c r="BJ21" s="160">
        <f t="shared" si="21"/>
        <v>0</v>
      </c>
      <c r="BK21" s="160">
        <f t="shared" si="21"/>
        <v>0</v>
      </c>
      <c r="BL21" s="160">
        <f t="shared" si="21"/>
        <v>0</v>
      </c>
      <c r="BM21" s="160">
        <f t="shared" si="21"/>
        <v>0</v>
      </c>
      <c r="BN21" s="160">
        <f t="shared" si="21"/>
        <v>0</v>
      </c>
      <c r="BO21" s="160"/>
      <c r="BP21" s="160"/>
      <c r="BQ21" s="160"/>
      <c r="BR21" s="160">
        <v>76</v>
      </c>
      <c r="BS21" s="160"/>
    </row>
    <row r="22" spans="1:71" ht="16" customHeight="1" x14ac:dyDescent="0.35">
      <c r="A22" s="409" t="s">
        <v>269</v>
      </c>
      <c r="B22" s="409"/>
      <c r="C22" s="409"/>
      <c r="D22" s="409"/>
      <c r="E22" s="409"/>
      <c r="F22" s="409"/>
      <c r="G22" s="409"/>
      <c r="H22" s="409"/>
      <c r="I22" s="182"/>
      <c r="J22" s="182"/>
      <c r="K22" s="182"/>
      <c r="L22" s="182"/>
      <c r="M22" s="182"/>
      <c r="N22" s="182"/>
      <c r="O22" s="182"/>
      <c r="Q22" s="160">
        <v>1</v>
      </c>
      <c r="R22" s="160">
        <v>2</v>
      </c>
      <c r="S22" s="160">
        <v>3</v>
      </c>
      <c r="T22" s="160">
        <v>4</v>
      </c>
      <c r="U22" s="160">
        <v>5</v>
      </c>
      <c r="V22" s="160">
        <v>6</v>
      </c>
      <c r="W22" s="160">
        <v>7</v>
      </c>
      <c r="X22" s="160">
        <v>8</v>
      </c>
      <c r="Y22" s="160">
        <v>9</v>
      </c>
      <c r="Z22" s="160">
        <v>10</v>
      </c>
      <c r="AA22" s="160">
        <v>11</v>
      </c>
      <c r="AB22" s="160">
        <v>12</v>
      </c>
      <c r="AC22" s="160">
        <v>13</v>
      </c>
      <c r="AD22" s="160">
        <v>14</v>
      </c>
      <c r="AE22" s="160">
        <v>15</v>
      </c>
      <c r="AF22" s="160">
        <v>16</v>
      </c>
      <c r="AG22" s="160">
        <v>17</v>
      </c>
      <c r="AH22" s="160">
        <v>18</v>
      </c>
      <c r="AI22" s="160">
        <v>19</v>
      </c>
      <c r="AJ22" s="160">
        <v>20</v>
      </c>
      <c r="AK22" s="160">
        <v>21</v>
      </c>
      <c r="AL22" s="160">
        <v>22</v>
      </c>
      <c r="AM22" s="160">
        <v>23</v>
      </c>
      <c r="AN22" s="160">
        <v>24</v>
      </c>
      <c r="AO22" s="160">
        <v>25</v>
      </c>
      <c r="AP22" s="160">
        <v>26</v>
      </c>
      <c r="AQ22" s="160">
        <v>27</v>
      </c>
      <c r="AR22" s="160">
        <v>28</v>
      </c>
      <c r="AS22" s="160">
        <v>29</v>
      </c>
      <c r="AT22" s="160">
        <v>30</v>
      </c>
      <c r="AU22" s="160">
        <v>31</v>
      </c>
      <c r="AV22" s="160">
        <v>32</v>
      </c>
      <c r="AW22" s="160">
        <v>33</v>
      </c>
      <c r="AX22" s="160">
        <v>34</v>
      </c>
      <c r="AY22" s="160">
        <v>35</v>
      </c>
      <c r="AZ22" s="160">
        <v>36</v>
      </c>
      <c r="BA22" s="160">
        <v>37</v>
      </c>
      <c r="BB22" s="160">
        <v>38</v>
      </c>
      <c r="BC22" s="160">
        <v>39</v>
      </c>
      <c r="BD22" s="160">
        <v>40</v>
      </c>
      <c r="BE22" s="160">
        <v>41</v>
      </c>
      <c r="BF22" s="160">
        <v>42</v>
      </c>
      <c r="BG22" s="160">
        <v>43</v>
      </c>
      <c r="BH22" s="160">
        <v>44</v>
      </c>
      <c r="BI22" s="160">
        <v>45</v>
      </c>
      <c r="BJ22" s="160">
        <v>46</v>
      </c>
      <c r="BK22" s="160">
        <v>47</v>
      </c>
      <c r="BL22" s="160">
        <v>48</v>
      </c>
      <c r="BM22" s="160">
        <v>49</v>
      </c>
      <c r="BN22" s="160">
        <v>50</v>
      </c>
    </row>
    <row r="23" spans="1:71" ht="16" customHeight="1" x14ac:dyDescent="0.35">
      <c r="A23" s="405" t="s">
        <v>233</v>
      </c>
      <c r="B23" s="405"/>
      <c r="C23" s="405"/>
      <c r="D23" s="405"/>
      <c r="E23" s="405"/>
      <c r="F23" s="405"/>
      <c r="G23" s="405"/>
      <c r="H23" s="405"/>
      <c r="I23" s="182"/>
      <c r="J23" s="182"/>
      <c r="K23" s="182"/>
      <c r="L23" s="182"/>
      <c r="M23" s="182"/>
      <c r="N23" s="182"/>
      <c r="O23" s="182"/>
      <c r="Q23" s="160">
        <f t="shared" ref="Q23:AV23" si="22">Q21-Q22</f>
        <v>-1</v>
      </c>
      <c r="R23" s="160">
        <f t="shared" si="22"/>
        <v>-2</v>
      </c>
      <c r="S23" s="160">
        <f t="shared" si="22"/>
        <v>-3</v>
      </c>
      <c r="T23" s="160">
        <f t="shared" si="22"/>
        <v>-4</v>
      </c>
      <c r="U23" s="160">
        <f t="shared" si="22"/>
        <v>-5</v>
      </c>
      <c r="V23" s="160">
        <f t="shared" si="22"/>
        <v>-6</v>
      </c>
      <c r="W23" s="160">
        <f t="shared" si="22"/>
        <v>-7</v>
      </c>
      <c r="X23" s="160">
        <f t="shared" si="22"/>
        <v>-8</v>
      </c>
      <c r="Y23" s="160">
        <f t="shared" si="22"/>
        <v>-9</v>
      </c>
      <c r="Z23" s="160">
        <f t="shared" si="22"/>
        <v>-10</v>
      </c>
      <c r="AA23" s="160">
        <f t="shared" si="22"/>
        <v>-11</v>
      </c>
      <c r="AB23" s="160">
        <f t="shared" si="22"/>
        <v>-12</v>
      </c>
      <c r="AC23" s="160">
        <f t="shared" si="22"/>
        <v>-13</v>
      </c>
      <c r="AD23" s="160">
        <f t="shared" si="22"/>
        <v>-14</v>
      </c>
      <c r="AE23" s="160">
        <f t="shared" si="22"/>
        <v>-15</v>
      </c>
      <c r="AF23" s="160">
        <f t="shared" si="22"/>
        <v>-16</v>
      </c>
      <c r="AG23" s="160">
        <f t="shared" si="22"/>
        <v>-17</v>
      </c>
      <c r="AH23" s="160">
        <f t="shared" si="22"/>
        <v>-18</v>
      </c>
      <c r="AI23" s="160">
        <f t="shared" si="22"/>
        <v>-19</v>
      </c>
      <c r="AJ23" s="160">
        <f t="shared" si="22"/>
        <v>-20</v>
      </c>
      <c r="AK23" s="160">
        <f t="shared" si="22"/>
        <v>-21</v>
      </c>
      <c r="AL23" s="160">
        <f t="shared" si="22"/>
        <v>-22</v>
      </c>
      <c r="AM23" s="160">
        <f t="shared" si="22"/>
        <v>-23</v>
      </c>
      <c r="AN23" s="160">
        <f t="shared" si="22"/>
        <v>-24</v>
      </c>
      <c r="AO23" s="160">
        <f t="shared" si="22"/>
        <v>-25</v>
      </c>
      <c r="AP23" s="160">
        <f t="shared" si="22"/>
        <v>-26</v>
      </c>
      <c r="AQ23" s="160">
        <f t="shared" si="22"/>
        <v>-27</v>
      </c>
      <c r="AR23" s="160">
        <f t="shared" si="22"/>
        <v>-28</v>
      </c>
      <c r="AS23" s="160">
        <f t="shared" si="22"/>
        <v>-29</v>
      </c>
      <c r="AT23" s="160">
        <f t="shared" si="22"/>
        <v>-30</v>
      </c>
      <c r="AU23" s="160">
        <f t="shared" si="22"/>
        <v>-31</v>
      </c>
      <c r="AV23" s="160">
        <f t="shared" si="22"/>
        <v>-32</v>
      </c>
      <c r="AW23" s="160">
        <f t="shared" ref="AW23:BN23" si="23">AW21-AW22</f>
        <v>-33</v>
      </c>
      <c r="AX23" s="160">
        <f t="shared" si="23"/>
        <v>-34</v>
      </c>
      <c r="AY23" s="160">
        <f t="shared" si="23"/>
        <v>-35</v>
      </c>
      <c r="AZ23" s="160">
        <f t="shared" si="23"/>
        <v>-36</v>
      </c>
      <c r="BA23" s="160">
        <f t="shared" si="23"/>
        <v>-37</v>
      </c>
      <c r="BB23" s="160">
        <f t="shared" si="23"/>
        <v>-38</v>
      </c>
      <c r="BC23" s="160">
        <f t="shared" si="23"/>
        <v>-39</v>
      </c>
      <c r="BD23" s="160">
        <f t="shared" si="23"/>
        <v>-40</v>
      </c>
      <c r="BE23" s="160">
        <f t="shared" si="23"/>
        <v>-41</v>
      </c>
      <c r="BF23" s="160">
        <f t="shared" si="23"/>
        <v>-42</v>
      </c>
      <c r="BG23" s="160">
        <f t="shared" si="23"/>
        <v>-43</v>
      </c>
      <c r="BH23" s="160">
        <f t="shared" si="23"/>
        <v>-44</v>
      </c>
      <c r="BI23" s="160">
        <f t="shared" si="23"/>
        <v>-45</v>
      </c>
      <c r="BJ23" s="160">
        <f t="shared" si="23"/>
        <v>-46</v>
      </c>
      <c r="BK23" s="160">
        <f t="shared" si="23"/>
        <v>-47</v>
      </c>
      <c r="BL23" s="160">
        <f t="shared" si="23"/>
        <v>-48</v>
      </c>
      <c r="BM23" s="160">
        <f t="shared" si="23"/>
        <v>-49</v>
      </c>
      <c r="BN23" s="160">
        <f t="shared" si="23"/>
        <v>-50</v>
      </c>
      <c r="BP23" s="160" t="s">
        <v>21</v>
      </c>
    </row>
    <row r="24" spans="1:71" ht="16" customHeight="1" x14ac:dyDescent="0.35">
      <c r="A24" s="405" t="s">
        <v>234</v>
      </c>
      <c r="B24" s="405"/>
      <c r="C24" s="405"/>
      <c r="D24" s="405"/>
      <c r="E24" s="405"/>
      <c r="F24" s="405"/>
      <c r="G24" s="405"/>
      <c r="H24" s="405"/>
      <c r="I24" s="182"/>
      <c r="J24" s="182"/>
      <c r="K24" s="182"/>
      <c r="L24" s="182"/>
      <c r="M24" s="182"/>
      <c r="N24" s="182"/>
      <c r="O24" s="182"/>
      <c r="Q24" s="160" t="str">
        <f>IF(Q23&gt;=0,COUNT($Q23)+BO20,"")</f>
        <v/>
      </c>
      <c r="R24" s="160" t="str">
        <f>IF(R23&gt;=0,COUNT($Q23:R23)+$BO20,"")</f>
        <v/>
      </c>
      <c r="S24" s="160" t="str">
        <f>IF(S23&gt;=0,COUNT($Q23:S23)+$BO20,"")</f>
        <v/>
      </c>
      <c r="T24" s="160" t="str">
        <f>IF(T23&gt;=0,COUNT($Q23:T23)+$BO20,"")</f>
        <v/>
      </c>
      <c r="U24" s="160" t="str">
        <f>IF(U23&gt;=0,COUNT($Q23:U23)+$BO20,"")</f>
        <v/>
      </c>
      <c r="V24" s="160" t="str">
        <f>IF(V23&gt;=0,COUNT($Q23:V23)+$BO20,"")</f>
        <v/>
      </c>
      <c r="W24" s="160" t="str">
        <f>IF(W23&gt;=0,COUNT($Q23:W23)+$BO20,"")</f>
        <v/>
      </c>
      <c r="X24" s="160" t="str">
        <f>IF(X23&gt;=0,COUNT($Q23:X23)+$BO20,"")</f>
        <v/>
      </c>
      <c r="Y24" s="160" t="str">
        <f>IF(Y23&gt;=0,COUNT($Q23:Y23)+$BO20,"")</f>
        <v/>
      </c>
      <c r="Z24" s="160" t="str">
        <f>IF(Z23&gt;=0,COUNT($Q23:Z23)+$BO20,"")</f>
        <v/>
      </c>
      <c r="AA24" s="160" t="str">
        <f>IF(AA23&gt;=0,COUNT($Q23:AA23)+$BO20,"")</f>
        <v/>
      </c>
      <c r="AB24" s="160" t="str">
        <f>IF(AB23&gt;=0,COUNT($Q23:AB23)+$BO20,"")</f>
        <v/>
      </c>
      <c r="AC24" s="160" t="str">
        <f>IF(AC23&gt;=0,COUNT($Q23:AC23)+$BO20,"")</f>
        <v/>
      </c>
      <c r="AD24" s="160" t="str">
        <f>IF(AD23&gt;=0,COUNT($Q23:AD23)+$BO20,"")</f>
        <v/>
      </c>
      <c r="AE24" s="160" t="str">
        <f>IF(AE23&gt;=0,COUNT($Q23:AE23)+$BO20,"")</f>
        <v/>
      </c>
      <c r="AF24" s="160" t="str">
        <f>IF(AF23&gt;=0,COUNT($Q23:AF23)+$BO20,"")</f>
        <v/>
      </c>
      <c r="AG24" s="160" t="str">
        <f>IF(AG23&gt;=0,COUNT($Q23:AG23)+$BO20,"")</f>
        <v/>
      </c>
      <c r="AH24" s="160" t="str">
        <f>IF(AH23&gt;=0,COUNT($Q23:AH23)+$BO20,"")</f>
        <v/>
      </c>
      <c r="AI24" s="160" t="str">
        <f>IF(AI23&gt;=0,COUNT($Q23:AI23)+$BO20,"")</f>
        <v/>
      </c>
      <c r="AJ24" s="160" t="str">
        <f>IF(AJ23&gt;=0,COUNT($Q23:AJ23)+$BO20,"")</f>
        <v/>
      </c>
      <c r="AK24" s="160" t="str">
        <f>IF(AK23&gt;=0,COUNT($Q23:AK23)+$BO20,"")</f>
        <v/>
      </c>
      <c r="AL24" s="160" t="str">
        <f>IF(AL23&gt;=0,COUNT($Q23:AL23)+$BO20,"")</f>
        <v/>
      </c>
      <c r="AM24" s="160" t="str">
        <f>IF(AM23&gt;=0,COUNT($Q23:AM23)+$BO20,"")</f>
        <v/>
      </c>
      <c r="AN24" s="160" t="str">
        <f>IF(AN23&gt;=0,COUNT($Q23:AN23)+$BO20,"")</f>
        <v/>
      </c>
      <c r="AO24" s="160" t="str">
        <f>IF(AO23&gt;=0,COUNT($Q23:AO23)+$BO20,"")</f>
        <v/>
      </c>
      <c r="AP24" s="160" t="str">
        <f>IF(AP23&gt;=0,COUNT($Q23:AP23)+$BO20,"")</f>
        <v/>
      </c>
      <c r="AQ24" s="160" t="str">
        <f>IF(AQ23&gt;=0,COUNT($Q23:AQ23)+$BO20,"")</f>
        <v/>
      </c>
      <c r="AR24" s="160" t="str">
        <f>IF(AR23&gt;=0,COUNT($Q23:AR23)+$BO20,"")</f>
        <v/>
      </c>
      <c r="AS24" s="160" t="str">
        <f>IF(AS23&gt;=0,COUNT($Q23:AS23)+$BO20,"")</f>
        <v/>
      </c>
      <c r="AT24" s="160" t="str">
        <f>IF(AT23&gt;=0,COUNT($Q23:AT23)+$BO20,"")</f>
        <v/>
      </c>
      <c r="AU24" s="160" t="str">
        <f>IF(AU23&gt;=0,COUNT($Q23:AU23)+$BO20,"")</f>
        <v/>
      </c>
      <c r="AV24" s="160" t="str">
        <f>IF(AV23&gt;=0,COUNT($Q23:AV23)+$BO20,"")</f>
        <v/>
      </c>
      <c r="AW24" s="160" t="str">
        <f>IF(AW23&gt;=0,COUNT($Q23:AW23)+$BO20,"")</f>
        <v/>
      </c>
      <c r="AX24" s="160" t="str">
        <f>IF(AX23&gt;=0,COUNT($Q23:AX23)+$BO20,"")</f>
        <v/>
      </c>
      <c r="AY24" s="160" t="str">
        <f>IF(AY23&gt;=0,COUNT($Q23:AY23)+$BO20,"")</f>
        <v/>
      </c>
      <c r="AZ24" s="160" t="str">
        <f>IF(AZ23&gt;=0,COUNT($Q23:AZ23)+$BO20,"")</f>
        <v/>
      </c>
      <c r="BA24" s="160" t="str">
        <f>IF(BA23&gt;=0,COUNT($Q23:BA23)+$BO20,"")</f>
        <v/>
      </c>
      <c r="BB24" s="160" t="str">
        <f>IF(BB23&gt;=0,COUNT($Q23:BB23)+$BO20,"")</f>
        <v/>
      </c>
      <c r="BC24" s="160" t="str">
        <f>IF(BC23&gt;=0,COUNT($Q23:BC23)+$BO20,"")</f>
        <v/>
      </c>
      <c r="BD24" s="160" t="str">
        <f>IF(BD23&gt;=0,COUNT($Q23:BD23)+$BO20,"")</f>
        <v/>
      </c>
      <c r="BE24" s="160" t="str">
        <f>IF(BE23&gt;=0,COUNT($Q23:BE23)+$BO20,"")</f>
        <v/>
      </c>
      <c r="BF24" s="160" t="str">
        <f>IF(BF23&gt;=0,COUNT($Q23:BF23)+$BO20,"")</f>
        <v/>
      </c>
      <c r="BG24" s="160" t="str">
        <f>IF(BG23&gt;=0,COUNT($Q23:BG23)+$BO20,"")</f>
        <v/>
      </c>
      <c r="BH24" s="160" t="str">
        <f>IF(BH23&gt;=0,COUNT($Q23:BH23)+$BO20,"")</f>
        <v/>
      </c>
      <c r="BI24" s="160" t="str">
        <f>IF(BI23&gt;=0,COUNT($Q23:BI23)+$BO20,"")</f>
        <v/>
      </c>
      <c r="BJ24" s="160" t="str">
        <f>IF(BJ23&gt;=0,COUNT($Q23:BJ23)+$BO20,"")</f>
        <v/>
      </c>
      <c r="BK24" s="160" t="str">
        <f>IF(BK23&gt;=0,COUNT($Q23:BK23)+$BO20,"")</f>
        <v/>
      </c>
      <c r="BL24" s="160" t="str">
        <f>IF(BL23&gt;=0,COUNT($Q23:BL23)+$BO20,"")</f>
        <v/>
      </c>
      <c r="BM24" s="160" t="str">
        <f>IF(BM23&gt;=0,COUNT($Q23:BM23)+$BO20,"")</f>
        <v/>
      </c>
      <c r="BN24" s="160" t="str">
        <f>IF(BN23&gt;=0,COUNT($Q23:BN23)+$BO20,"")</f>
        <v/>
      </c>
      <c r="BO24" s="160">
        <f>IF(BQ24=0,"",COUNT(Q24:BN24)+$BO20)</f>
        <v>10</v>
      </c>
      <c r="BP24" s="218" t="str">
        <f>Q24&amp;BP23&amp;R24&amp;BP23&amp;S24&amp;BP23&amp;T24&amp;BP23&amp;U24&amp;BP23&amp;V24&amp;BP23&amp;W24&amp;BP23&amp;X24&amp;BP23&amp;Y24&amp;BP23&amp;Z24&amp;BP23&amp;AA24&amp;BP23&amp;AB24&amp;BP23&amp;AC24&amp;BP23&amp;AD24&amp;BP23&amp;AE24&amp;BP23&amp;AF24&amp;BP23&amp;AG24&amp;BP23&amp;AH24&amp;BP23&amp;AI24&amp;BP23&amp;AJ24&amp;BP23&amp;AK24&amp;BP23&amp;AL24&amp;BP23&amp;AM24&amp;BP23&amp;AN24&amp;BP23&amp;AO24&amp;BP23&amp;AP24&amp;BP23&amp;AQ24&amp;BP23&amp;AR24&amp;BP23&amp;AS24&amp;BP23&amp;AT24&amp;BP23&amp;AU24&amp;BP23&amp;AV24&amp;BP23&amp;AW24&amp;BP23&amp;AX24&amp;BP23&amp;AY24&amp;BP23&amp;AZ24&amp;BP23&amp;BA24&amp;BP23&amp;BB24&amp;BP23&amp;BC24&amp;BP23&amp;BD24&amp;BP23&amp;BE24&amp;BP23&amp;BF24&amp;BP23&amp;BG24&amp;BP23&amp;BH24&amp;BP23&amp;BI24&amp;BP23&amp;BJ24&amp;BP23&amp;BK24&amp;BP23&amp;BL24&amp;BP23&amp;BM24&amp;BP23&amp;BN24</f>
        <v xml:space="preserve">                                                                                                  </v>
      </c>
      <c r="BQ24" s="217">
        <f>SUM(Q1,Q5,Q9,Q13,Q17,Q21)</f>
        <v>10</v>
      </c>
    </row>
    <row r="25" spans="1:71" ht="16" customHeight="1" x14ac:dyDescent="0.35">
      <c r="A25" s="405" t="s">
        <v>235</v>
      </c>
      <c r="B25" s="405"/>
      <c r="C25" s="405"/>
      <c r="D25" s="405"/>
      <c r="E25" s="405"/>
      <c r="F25" s="405"/>
      <c r="G25" s="405"/>
      <c r="H25" s="405"/>
      <c r="I25" s="182"/>
      <c r="J25" s="182"/>
      <c r="K25" s="182"/>
      <c r="L25" s="182"/>
      <c r="M25" s="182"/>
      <c r="N25" s="182"/>
      <c r="O25" s="182"/>
      <c r="P25" s="160">
        <v>2</v>
      </c>
      <c r="Q25" s="217">
        <f>IF('Print-TOS'!AU16="Y",'Encode Data'!F16,'Encode Data'!E16)</f>
        <v>3</v>
      </c>
      <c r="R25" s="160">
        <f t="shared" ref="R25:AW25" si="24">Q25</f>
        <v>3</v>
      </c>
      <c r="S25" s="160">
        <f t="shared" si="24"/>
        <v>3</v>
      </c>
      <c r="T25" s="160">
        <f t="shared" si="24"/>
        <v>3</v>
      </c>
      <c r="U25" s="160">
        <f t="shared" si="24"/>
        <v>3</v>
      </c>
      <c r="V25" s="160">
        <f t="shared" si="24"/>
        <v>3</v>
      </c>
      <c r="W25" s="160">
        <f t="shared" si="24"/>
        <v>3</v>
      </c>
      <c r="X25" s="160">
        <f t="shared" si="24"/>
        <v>3</v>
      </c>
      <c r="Y25" s="160">
        <f t="shared" si="24"/>
        <v>3</v>
      </c>
      <c r="Z25" s="160">
        <f t="shared" si="24"/>
        <v>3</v>
      </c>
      <c r="AA25" s="160">
        <f t="shared" si="24"/>
        <v>3</v>
      </c>
      <c r="AB25" s="160">
        <f t="shared" si="24"/>
        <v>3</v>
      </c>
      <c r="AC25" s="160">
        <f t="shared" si="24"/>
        <v>3</v>
      </c>
      <c r="AD25" s="160">
        <f t="shared" si="24"/>
        <v>3</v>
      </c>
      <c r="AE25" s="160">
        <f t="shared" si="24"/>
        <v>3</v>
      </c>
      <c r="AF25" s="160">
        <f t="shared" si="24"/>
        <v>3</v>
      </c>
      <c r="AG25" s="160">
        <f t="shared" si="24"/>
        <v>3</v>
      </c>
      <c r="AH25" s="160">
        <f t="shared" si="24"/>
        <v>3</v>
      </c>
      <c r="AI25" s="160">
        <f t="shared" si="24"/>
        <v>3</v>
      </c>
      <c r="AJ25" s="160">
        <f t="shared" si="24"/>
        <v>3</v>
      </c>
      <c r="AK25" s="160">
        <f t="shared" si="24"/>
        <v>3</v>
      </c>
      <c r="AL25" s="160">
        <f t="shared" si="24"/>
        <v>3</v>
      </c>
      <c r="AM25" s="160">
        <f t="shared" si="24"/>
        <v>3</v>
      </c>
      <c r="AN25" s="160">
        <f t="shared" si="24"/>
        <v>3</v>
      </c>
      <c r="AO25" s="160">
        <f t="shared" si="24"/>
        <v>3</v>
      </c>
      <c r="AP25" s="160">
        <f t="shared" si="24"/>
        <v>3</v>
      </c>
      <c r="AQ25" s="160">
        <f t="shared" si="24"/>
        <v>3</v>
      </c>
      <c r="AR25" s="160">
        <f t="shared" si="24"/>
        <v>3</v>
      </c>
      <c r="AS25" s="160">
        <f t="shared" si="24"/>
        <v>3</v>
      </c>
      <c r="AT25" s="160">
        <f t="shared" si="24"/>
        <v>3</v>
      </c>
      <c r="AU25" s="160">
        <f t="shared" si="24"/>
        <v>3</v>
      </c>
      <c r="AV25" s="160">
        <f t="shared" si="24"/>
        <v>3</v>
      </c>
      <c r="AW25" s="160">
        <f t="shared" si="24"/>
        <v>3</v>
      </c>
      <c r="AX25" s="160">
        <f t="shared" ref="AX25:BN25" si="25">AW25</f>
        <v>3</v>
      </c>
      <c r="AY25" s="160">
        <f t="shared" si="25"/>
        <v>3</v>
      </c>
      <c r="AZ25" s="160">
        <f t="shared" si="25"/>
        <v>3</v>
      </c>
      <c r="BA25" s="160">
        <f t="shared" si="25"/>
        <v>3</v>
      </c>
      <c r="BB25" s="160">
        <f t="shared" si="25"/>
        <v>3</v>
      </c>
      <c r="BC25" s="160">
        <f t="shared" si="25"/>
        <v>3</v>
      </c>
      <c r="BD25" s="160">
        <f t="shared" si="25"/>
        <v>3</v>
      </c>
      <c r="BE25" s="160">
        <f t="shared" si="25"/>
        <v>3</v>
      </c>
      <c r="BF25" s="160">
        <f t="shared" si="25"/>
        <v>3</v>
      </c>
      <c r="BG25" s="160">
        <f t="shared" si="25"/>
        <v>3</v>
      </c>
      <c r="BH25" s="160">
        <f t="shared" si="25"/>
        <v>3</v>
      </c>
      <c r="BI25" s="160">
        <f t="shared" si="25"/>
        <v>3</v>
      </c>
      <c r="BJ25" s="160">
        <f t="shared" si="25"/>
        <v>3</v>
      </c>
      <c r="BK25" s="160">
        <f t="shared" si="25"/>
        <v>3</v>
      </c>
      <c r="BL25" s="160">
        <f t="shared" si="25"/>
        <v>3</v>
      </c>
      <c r="BM25" s="160">
        <f t="shared" si="25"/>
        <v>3</v>
      </c>
      <c r="BN25" s="160">
        <f t="shared" si="25"/>
        <v>3</v>
      </c>
      <c r="BR25" s="160">
        <v>2</v>
      </c>
    </row>
    <row r="26" spans="1:71" ht="16" customHeight="1" x14ac:dyDescent="0.35">
      <c r="A26" s="405" t="s">
        <v>236</v>
      </c>
      <c r="B26" s="405"/>
      <c r="C26" s="405"/>
      <c r="D26" s="405"/>
      <c r="E26" s="405"/>
      <c r="F26" s="405"/>
      <c r="G26" s="405"/>
      <c r="H26" s="405"/>
      <c r="I26" s="182"/>
      <c r="J26" s="182"/>
      <c r="K26" s="182"/>
      <c r="L26" s="182"/>
      <c r="M26" s="182"/>
      <c r="N26" s="182"/>
      <c r="O26" s="182"/>
      <c r="Q26" s="160">
        <v>1</v>
      </c>
      <c r="R26" s="160">
        <v>2</v>
      </c>
      <c r="S26" s="160">
        <v>3</v>
      </c>
      <c r="T26" s="160">
        <v>4</v>
      </c>
      <c r="U26" s="160">
        <v>5</v>
      </c>
      <c r="V26" s="160">
        <v>6</v>
      </c>
      <c r="W26" s="160">
        <v>7</v>
      </c>
      <c r="X26" s="160">
        <v>8</v>
      </c>
      <c r="Y26" s="160">
        <v>9</v>
      </c>
      <c r="Z26" s="160">
        <v>10</v>
      </c>
      <c r="AA26" s="160">
        <v>11</v>
      </c>
      <c r="AB26" s="160">
        <v>12</v>
      </c>
      <c r="AC26" s="160">
        <v>13</v>
      </c>
      <c r="AD26" s="160">
        <v>14</v>
      </c>
      <c r="AE26" s="160">
        <v>15</v>
      </c>
      <c r="AF26" s="160">
        <v>16</v>
      </c>
      <c r="AG26" s="160">
        <v>17</v>
      </c>
      <c r="AH26" s="160">
        <v>18</v>
      </c>
      <c r="AI26" s="160">
        <v>19</v>
      </c>
      <c r="AJ26" s="160">
        <v>20</v>
      </c>
      <c r="AK26" s="160">
        <v>21</v>
      </c>
      <c r="AL26" s="160">
        <v>22</v>
      </c>
      <c r="AM26" s="160">
        <v>23</v>
      </c>
      <c r="AN26" s="160">
        <v>24</v>
      </c>
      <c r="AO26" s="160">
        <v>25</v>
      </c>
      <c r="AP26" s="160">
        <v>26</v>
      </c>
      <c r="AQ26" s="160">
        <v>27</v>
      </c>
      <c r="AR26" s="160">
        <v>28</v>
      </c>
      <c r="AS26" s="160">
        <v>29</v>
      </c>
      <c r="AT26" s="160">
        <v>30</v>
      </c>
      <c r="AU26" s="160">
        <v>31</v>
      </c>
      <c r="AV26" s="160">
        <v>32</v>
      </c>
      <c r="AW26" s="160">
        <v>33</v>
      </c>
      <c r="AX26" s="160">
        <v>34</v>
      </c>
      <c r="AY26" s="160">
        <v>35</v>
      </c>
      <c r="AZ26" s="160">
        <v>36</v>
      </c>
      <c r="BA26" s="160">
        <v>37</v>
      </c>
      <c r="BB26" s="160">
        <v>38</v>
      </c>
      <c r="BC26" s="160">
        <v>39</v>
      </c>
      <c r="BD26" s="160">
        <v>40</v>
      </c>
      <c r="BE26" s="160">
        <v>41</v>
      </c>
      <c r="BF26" s="160">
        <v>42</v>
      </c>
      <c r="BG26" s="160">
        <v>43</v>
      </c>
      <c r="BH26" s="160">
        <v>44</v>
      </c>
      <c r="BI26" s="160">
        <v>45</v>
      </c>
      <c r="BJ26" s="160">
        <v>46</v>
      </c>
      <c r="BK26" s="160">
        <v>47</v>
      </c>
      <c r="BL26" s="160">
        <v>48</v>
      </c>
      <c r="BM26" s="160">
        <v>49</v>
      </c>
      <c r="BN26" s="160">
        <v>50</v>
      </c>
    </row>
    <row r="27" spans="1:71" ht="15.5" x14ac:dyDescent="0.35">
      <c r="A27" s="189" t="s">
        <v>59</v>
      </c>
      <c r="B27" s="182"/>
      <c r="C27" s="182"/>
      <c r="D27" s="182"/>
      <c r="E27" s="182"/>
      <c r="F27" s="182"/>
      <c r="G27" s="182"/>
      <c r="H27" s="182"/>
      <c r="I27" s="182"/>
      <c r="J27" s="182"/>
      <c r="K27" s="182"/>
      <c r="L27" s="182"/>
      <c r="M27" s="182"/>
      <c r="N27" s="182"/>
      <c r="O27" s="182"/>
      <c r="Q27" s="160">
        <f t="shared" ref="Q27:AV27" si="26">Q25-Q26</f>
        <v>2</v>
      </c>
      <c r="R27" s="160">
        <f t="shared" si="26"/>
        <v>1</v>
      </c>
      <c r="S27" s="160">
        <f t="shared" si="26"/>
        <v>0</v>
      </c>
      <c r="T27" s="160">
        <f t="shared" si="26"/>
        <v>-1</v>
      </c>
      <c r="U27" s="160">
        <f t="shared" si="26"/>
        <v>-2</v>
      </c>
      <c r="V27" s="160">
        <f t="shared" si="26"/>
        <v>-3</v>
      </c>
      <c r="W27" s="160">
        <f t="shared" si="26"/>
        <v>-4</v>
      </c>
      <c r="X27" s="160">
        <f t="shared" si="26"/>
        <v>-5</v>
      </c>
      <c r="Y27" s="160">
        <f t="shared" si="26"/>
        <v>-6</v>
      </c>
      <c r="Z27" s="160">
        <f t="shared" si="26"/>
        <v>-7</v>
      </c>
      <c r="AA27" s="160">
        <f t="shared" si="26"/>
        <v>-8</v>
      </c>
      <c r="AB27" s="160">
        <f t="shared" si="26"/>
        <v>-9</v>
      </c>
      <c r="AC27" s="160">
        <f t="shared" si="26"/>
        <v>-10</v>
      </c>
      <c r="AD27" s="160">
        <f t="shared" si="26"/>
        <v>-11</v>
      </c>
      <c r="AE27" s="160">
        <f t="shared" si="26"/>
        <v>-12</v>
      </c>
      <c r="AF27" s="160">
        <f t="shared" si="26"/>
        <v>-13</v>
      </c>
      <c r="AG27" s="160">
        <f t="shared" si="26"/>
        <v>-14</v>
      </c>
      <c r="AH27" s="160">
        <f t="shared" si="26"/>
        <v>-15</v>
      </c>
      <c r="AI27" s="160">
        <f t="shared" si="26"/>
        <v>-16</v>
      </c>
      <c r="AJ27" s="160">
        <f t="shared" si="26"/>
        <v>-17</v>
      </c>
      <c r="AK27" s="160">
        <f t="shared" si="26"/>
        <v>-18</v>
      </c>
      <c r="AL27" s="160">
        <f t="shared" si="26"/>
        <v>-19</v>
      </c>
      <c r="AM27" s="160">
        <f t="shared" si="26"/>
        <v>-20</v>
      </c>
      <c r="AN27" s="160">
        <f t="shared" si="26"/>
        <v>-21</v>
      </c>
      <c r="AO27" s="160">
        <f t="shared" si="26"/>
        <v>-22</v>
      </c>
      <c r="AP27" s="160">
        <f t="shared" si="26"/>
        <v>-23</v>
      </c>
      <c r="AQ27" s="160">
        <f t="shared" si="26"/>
        <v>-24</v>
      </c>
      <c r="AR27" s="160">
        <f t="shared" si="26"/>
        <v>-25</v>
      </c>
      <c r="AS27" s="160">
        <f t="shared" si="26"/>
        <v>-26</v>
      </c>
      <c r="AT27" s="160">
        <f t="shared" si="26"/>
        <v>-27</v>
      </c>
      <c r="AU27" s="160">
        <f t="shared" si="26"/>
        <v>-28</v>
      </c>
      <c r="AV27" s="160">
        <f t="shared" si="26"/>
        <v>-29</v>
      </c>
      <c r="AW27" s="160">
        <f t="shared" ref="AW27:BN27" si="27">AW25-AW26</f>
        <v>-30</v>
      </c>
      <c r="AX27" s="160">
        <f t="shared" si="27"/>
        <v>-31</v>
      </c>
      <c r="AY27" s="160">
        <f t="shared" si="27"/>
        <v>-32</v>
      </c>
      <c r="AZ27" s="160">
        <f t="shared" si="27"/>
        <v>-33</v>
      </c>
      <c r="BA27" s="160">
        <f t="shared" si="27"/>
        <v>-34</v>
      </c>
      <c r="BB27" s="160">
        <f t="shared" si="27"/>
        <v>-35</v>
      </c>
      <c r="BC27" s="160">
        <f t="shared" si="27"/>
        <v>-36</v>
      </c>
      <c r="BD27" s="160">
        <f t="shared" si="27"/>
        <v>-37</v>
      </c>
      <c r="BE27" s="160">
        <f t="shared" si="27"/>
        <v>-38</v>
      </c>
      <c r="BF27" s="160">
        <f t="shared" si="27"/>
        <v>-39</v>
      </c>
      <c r="BG27" s="160">
        <f t="shared" si="27"/>
        <v>-40</v>
      </c>
      <c r="BH27" s="160">
        <f t="shared" si="27"/>
        <v>-41</v>
      </c>
      <c r="BI27" s="160">
        <f t="shared" si="27"/>
        <v>-42</v>
      </c>
      <c r="BJ27" s="160">
        <f t="shared" si="27"/>
        <v>-43</v>
      </c>
      <c r="BK27" s="160">
        <f t="shared" si="27"/>
        <v>-44</v>
      </c>
      <c r="BL27" s="160">
        <f t="shared" si="27"/>
        <v>-45</v>
      </c>
      <c r="BM27" s="160">
        <f t="shared" si="27"/>
        <v>-46</v>
      </c>
      <c r="BN27" s="160">
        <f t="shared" si="27"/>
        <v>-47</v>
      </c>
      <c r="BP27" s="160" t="s">
        <v>21</v>
      </c>
    </row>
    <row r="28" spans="1:71" s="168" customFormat="1" ht="16" customHeight="1" x14ac:dyDescent="0.35">
      <c r="A28" s="418" t="s">
        <v>270</v>
      </c>
      <c r="B28" s="418"/>
      <c r="C28" s="418"/>
      <c r="D28" s="418"/>
      <c r="E28" s="418"/>
      <c r="F28" s="418"/>
      <c r="G28" s="418"/>
      <c r="H28" s="418"/>
      <c r="I28" s="418"/>
      <c r="J28" s="418"/>
      <c r="K28" s="418"/>
      <c r="L28" s="418"/>
      <c r="M28" s="418"/>
      <c r="N28" s="182"/>
      <c r="O28" s="182"/>
      <c r="P28" s="160"/>
      <c r="Q28" s="160">
        <f>IF(Q27&gt;=0,COUNT($Q27)+BO24,"")</f>
        <v>11</v>
      </c>
      <c r="R28" s="160">
        <f>IF(R27&gt;=0,COUNT($Q27:R27)+$BO24,"")</f>
        <v>12</v>
      </c>
      <c r="S28" s="160">
        <f>IF(S27&gt;=0,COUNT($Q27:S27)+$BO24,"")</f>
        <v>13</v>
      </c>
      <c r="T28" s="160" t="str">
        <f>IF(T27&gt;=0,COUNT($Q27:T27)+$BO24,"")</f>
        <v/>
      </c>
      <c r="U28" s="160" t="str">
        <f>IF(U27&gt;=0,COUNT($Q27:U27)+$BO24,"")</f>
        <v/>
      </c>
      <c r="V28" s="160" t="str">
        <f>IF(V27&gt;=0,COUNT($Q27:V27)+$BO24,"")</f>
        <v/>
      </c>
      <c r="W28" s="160" t="str">
        <f>IF(W27&gt;=0,COUNT($Q27:W27)+$BO24,"")</f>
        <v/>
      </c>
      <c r="X28" s="160" t="str">
        <f>IF(X27&gt;=0,COUNT($Q27:X27)+$BO24,"")</f>
        <v/>
      </c>
      <c r="Y28" s="160" t="str">
        <f>IF(Y27&gt;=0,COUNT($Q27:Y27)+$BO24,"")</f>
        <v/>
      </c>
      <c r="Z28" s="160" t="str">
        <f>IF(Z27&gt;=0,COUNT($Q27:Z27)+$BO24,"")</f>
        <v/>
      </c>
      <c r="AA28" s="160" t="str">
        <f>IF(AA27&gt;=0,COUNT($Q27:AA27)+$BO24,"")</f>
        <v/>
      </c>
      <c r="AB28" s="160" t="str">
        <f>IF(AB27&gt;=0,COUNT($Q27:AB27)+$BO24,"")</f>
        <v/>
      </c>
      <c r="AC28" s="160" t="str">
        <f>IF(AC27&gt;=0,COUNT($Q27:AC27)+$BO24,"")</f>
        <v/>
      </c>
      <c r="AD28" s="160" t="str">
        <f>IF(AD27&gt;=0,COUNT($Q27:AD27)+$BO24,"")</f>
        <v/>
      </c>
      <c r="AE28" s="160" t="str">
        <f>IF(AE27&gt;=0,COUNT($Q27:AE27)+$BO24,"")</f>
        <v/>
      </c>
      <c r="AF28" s="160" t="str">
        <f>IF(AF27&gt;=0,COUNT($Q27:AF27)+$BO24,"")</f>
        <v/>
      </c>
      <c r="AG28" s="160" t="str">
        <f>IF(AG27&gt;=0,COUNT($Q27:AG27)+$BO24,"")</f>
        <v/>
      </c>
      <c r="AH28" s="160" t="str">
        <f>IF(AH27&gt;=0,COUNT($Q27:AH27)+$BO24,"")</f>
        <v/>
      </c>
      <c r="AI28" s="160" t="str">
        <f>IF(AI27&gt;=0,COUNT($Q27:AI27)+$BO24,"")</f>
        <v/>
      </c>
      <c r="AJ28" s="160" t="str">
        <f>IF(AJ27&gt;=0,COUNT($Q27:AJ27)+$BO24,"")</f>
        <v/>
      </c>
      <c r="AK28" s="160" t="str">
        <f>IF(AK27&gt;=0,COUNT($Q27:AK27)+$BO24,"")</f>
        <v/>
      </c>
      <c r="AL28" s="160" t="str">
        <f>IF(AL27&gt;=0,COUNT($Q27:AL27)+$BO24,"")</f>
        <v/>
      </c>
      <c r="AM28" s="160" t="str">
        <f>IF(AM27&gt;=0,COUNT($Q27:AM27)+$BO24,"")</f>
        <v/>
      </c>
      <c r="AN28" s="160" t="str">
        <f>IF(AN27&gt;=0,COUNT($Q27:AN27)+$BO24,"")</f>
        <v/>
      </c>
      <c r="AO28" s="160" t="str">
        <f>IF(AO27&gt;=0,COUNT($Q27:AO27)+$BO24,"")</f>
        <v/>
      </c>
      <c r="AP28" s="160" t="str">
        <f>IF(AP27&gt;=0,COUNT($Q27:AP27)+$BO24,"")</f>
        <v/>
      </c>
      <c r="AQ28" s="160" t="str">
        <f>IF(AQ27&gt;=0,COUNT($Q27:AQ27)+$BO24,"")</f>
        <v/>
      </c>
      <c r="AR28" s="160" t="str">
        <f>IF(AR27&gt;=0,COUNT($Q27:AR27)+$BO24,"")</f>
        <v/>
      </c>
      <c r="AS28" s="160" t="str">
        <f>IF(AS27&gt;=0,COUNT($Q27:AS27)+$BO24,"")</f>
        <v/>
      </c>
      <c r="AT28" s="160" t="str">
        <f>IF(AT27&gt;=0,COUNT($Q27:AT27)+$BO24,"")</f>
        <v/>
      </c>
      <c r="AU28" s="160" t="str">
        <f>IF(AU27&gt;=0,COUNT($Q27:AU27)+$BO24,"")</f>
        <v/>
      </c>
      <c r="AV28" s="160" t="str">
        <f>IF(AV27&gt;=0,COUNT($Q27:AV27)+$BO24,"")</f>
        <v/>
      </c>
      <c r="AW28" s="160" t="str">
        <f>IF(AW27&gt;=0,COUNT($Q27:AW27)+$BO24,"")</f>
        <v/>
      </c>
      <c r="AX28" s="160" t="str">
        <f>IF(AX27&gt;=0,COUNT($Q27:AX27)+$BO24,"")</f>
        <v/>
      </c>
      <c r="AY28" s="160" t="str">
        <f>IF(AY27&gt;=0,COUNT($Q27:AY27)+$BO24,"")</f>
        <v/>
      </c>
      <c r="AZ28" s="160" t="str">
        <f>IF(AZ27&gt;=0,COUNT($Q27:AZ27)+$BO24,"")</f>
        <v/>
      </c>
      <c r="BA28" s="160" t="str">
        <f>IF(BA27&gt;=0,COUNT($Q27:BA27)+$BO24,"")</f>
        <v/>
      </c>
      <c r="BB28" s="160" t="str">
        <f>IF(BB27&gt;=0,COUNT($Q27:BB27)+$BO24,"")</f>
        <v/>
      </c>
      <c r="BC28" s="160" t="str">
        <f>IF(BC27&gt;=0,COUNT($Q27:BC27)+$BO24,"")</f>
        <v/>
      </c>
      <c r="BD28" s="160" t="str">
        <f>IF(BD27&gt;=0,COUNT($Q27:BD27)+$BO24,"")</f>
        <v/>
      </c>
      <c r="BE28" s="160" t="str">
        <f>IF(BE27&gt;=0,COUNT($Q27:BE27)+$BO24,"")</f>
        <v/>
      </c>
      <c r="BF28" s="160" t="str">
        <f>IF(BF27&gt;=0,COUNT($Q27:BF27)+$BO24,"")</f>
        <v/>
      </c>
      <c r="BG28" s="160" t="str">
        <f>IF(BG27&gt;=0,COUNT($Q27:BG27)+$BO24,"")</f>
        <v/>
      </c>
      <c r="BH28" s="160" t="str">
        <f>IF(BH27&gt;=0,COUNT($Q27:BH27)+$BO24,"")</f>
        <v/>
      </c>
      <c r="BI28" s="160" t="str">
        <f>IF(BI27&gt;=0,COUNT($Q27:BI27)+$BO24,"")</f>
        <v/>
      </c>
      <c r="BJ28" s="160" t="str">
        <f>IF(BJ27&gt;=0,COUNT($Q27:BJ27)+$BO24,"")</f>
        <v/>
      </c>
      <c r="BK28" s="160" t="str">
        <f>IF(BK27&gt;=0,COUNT($Q27:BK27)+$BO24,"")</f>
        <v/>
      </c>
      <c r="BL28" s="160" t="str">
        <f>IF(BL27&gt;=0,COUNT($Q27:BL27)+$BO24,"")</f>
        <v/>
      </c>
      <c r="BM28" s="160" t="str">
        <f>IF(BM27&gt;=0,COUNT($Q27:BM27)+$BO24,"")</f>
        <v/>
      </c>
      <c r="BN28" s="160" t="str">
        <f>IF(BN27&gt;=0,COUNT($Q27:BN27)+$BO24,"")</f>
        <v/>
      </c>
      <c r="BO28" s="160">
        <f>COUNT(Q28:BN28)+$BO24</f>
        <v>13</v>
      </c>
      <c r="BP28" s="218" t="str">
        <f>Q28&amp;BP27&amp;R28&amp;BP27&amp;S28&amp;BP27&amp;T28&amp;BP27&amp;U28&amp;BP27&amp;V28&amp;BP27&amp;W28&amp;BP27&amp;X28&amp;BP27&amp;Y28&amp;BP27&amp;Z28&amp;BP27&amp;AA28&amp;BP27&amp;AB28&amp;BP27&amp;AC28&amp;BP27&amp;AD28&amp;BP27&amp;AE28&amp;BP27&amp;AF28&amp;BP27&amp;AG28&amp;BP27&amp;AH28&amp;BP27&amp;AI28&amp;BP27&amp;AJ28&amp;BP27&amp;AK28&amp;BP27&amp;AL28&amp;BP27&amp;AM28&amp;BP27&amp;AN28&amp;BP27&amp;AO28&amp;BP27&amp;AP28&amp;BP27&amp;AQ28&amp;BP27&amp;AR28&amp;BP27&amp;AS28&amp;BP27&amp;AT28&amp;BP27&amp;AU28&amp;BP27&amp;AV28&amp;BP27&amp;AW28&amp;BP27&amp;AX28&amp;BP27&amp;AY28&amp;BP27&amp;AZ28&amp;BP27&amp;BA28&amp;BP27&amp;BB28&amp;BP27&amp;BC28&amp;BP27&amp;BD28&amp;BP27&amp;BE28&amp;BP27&amp;BF28&amp;BP27&amp;BG28&amp;BP27&amp;BH28&amp;BP27&amp;BI28&amp;BP27&amp;BJ28&amp;BP27&amp;BK28&amp;BP27&amp;BL28&amp;BP27&amp;BM28&amp;BP27&amp;BN28</f>
        <v xml:space="preserve">11  12  13                                                                                              </v>
      </c>
      <c r="BQ28" s="160"/>
      <c r="BR28" s="160"/>
      <c r="BS28" s="160"/>
    </row>
    <row r="29" spans="1:71" s="168" customFormat="1" ht="16" customHeight="1" x14ac:dyDescent="0.35">
      <c r="A29" s="417" t="s">
        <v>60</v>
      </c>
      <c r="B29" s="417"/>
      <c r="C29" s="417"/>
      <c r="D29" s="417"/>
      <c r="E29" s="417"/>
      <c r="F29" s="417"/>
      <c r="G29" s="417"/>
      <c r="H29" s="417"/>
      <c r="I29" s="417"/>
      <c r="J29" s="417"/>
      <c r="K29" s="417"/>
      <c r="L29" s="417"/>
      <c r="M29" s="417"/>
      <c r="N29" s="182"/>
      <c r="O29" s="182"/>
      <c r="P29" s="160">
        <v>17</v>
      </c>
      <c r="Q29" s="217">
        <f>IF('Print-TOS'!AU16="Y",'Encode Data'!G16,'Encode Data'!F16)</f>
        <v>3</v>
      </c>
      <c r="R29" s="160">
        <f t="shared" ref="R29:AW29" si="28">Q29</f>
        <v>3</v>
      </c>
      <c r="S29" s="160">
        <f t="shared" si="28"/>
        <v>3</v>
      </c>
      <c r="T29" s="160">
        <f t="shared" si="28"/>
        <v>3</v>
      </c>
      <c r="U29" s="160">
        <f t="shared" si="28"/>
        <v>3</v>
      </c>
      <c r="V29" s="160">
        <f t="shared" si="28"/>
        <v>3</v>
      </c>
      <c r="W29" s="160">
        <f t="shared" si="28"/>
        <v>3</v>
      </c>
      <c r="X29" s="160">
        <f t="shared" si="28"/>
        <v>3</v>
      </c>
      <c r="Y29" s="160">
        <f t="shared" si="28"/>
        <v>3</v>
      </c>
      <c r="Z29" s="160">
        <f t="shared" si="28"/>
        <v>3</v>
      </c>
      <c r="AA29" s="160">
        <f t="shared" si="28"/>
        <v>3</v>
      </c>
      <c r="AB29" s="160">
        <f t="shared" si="28"/>
        <v>3</v>
      </c>
      <c r="AC29" s="160">
        <f t="shared" si="28"/>
        <v>3</v>
      </c>
      <c r="AD29" s="160">
        <f t="shared" si="28"/>
        <v>3</v>
      </c>
      <c r="AE29" s="160">
        <f t="shared" si="28"/>
        <v>3</v>
      </c>
      <c r="AF29" s="160">
        <f t="shared" si="28"/>
        <v>3</v>
      </c>
      <c r="AG29" s="160">
        <f t="shared" si="28"/>
        <v>3</v>
      </c>
      <c r="AH29" s="160">
        <f t="shared" si="28"/>
        <v>3</v>
      </c>
      <c r="AI29" s="160">
        <f t="shared" si="28"/>
        <v>3</v>
      </c>
      <c r="AJ29" s="160">
        <f t="shared" si="28"/>
        <v>3</v>
      </c>
      <c r="AK29" s="160">
        <f t="shared" si="28"/>
        <v>3</v>
      </c>
      <c r="AL29" s="160">
        <f t="shared" si="28"/>
        <v>3</v>
      </c>
      <c r="AM29" s="160">
        <f t="shared" si="28"/>
        <v>3</v>
      </c>
      <c r="AN29" s="160">
        <f t="shared" si="28"/>
        <v>3</v>
      </c>
      <c r="AO29" s="160">
        <f t="shared" si="28"/>
        <v>3</v>
      </c>
      <c r="AP29" s="160">
        <f t="shared" si="28"/>
        <v>3</v>
      </c>
      <c r="AQ29" s="160">
        <f t="shared" si="28"/>
        <v>3</v>
      </c>
      <c r="AR29" s="160">
        <f t="shared" si="28"/>
        <v>3</v>
      </c>
      <c r="AS29" s="160">
        <f t="shared" si="28"/>
        <v>3</v>
      </c>
      <c r="AT29" s="160">
        <f t="shared" si="28"/>
        <v>3</v>
      </c>
      <c r="AU29" s="160">
        <f t="shared" si="28"/>
        <v>3</v>
      </c>
      <c r="AV29" s="160">
        <f t="shared" si="28"/>
        <v>3</v>
      </c>
      <c r="AW29" s="160">
        <f t="shared" si="28"/>
        <v>3</v>
      </c>
      <c r="AX29" s="160">
        <f t="shared" ref="AX29:BN29" si="29">AW29</f>
        <v>3</v>
      </c>
      <c r="AY29" s="160">
        <f t="shared" si="29"/>
        <v>3</v>
      </c>
      <c r="AZ29" s="160">
        <f t="shared" si="29"/>
        <v>3</v>
      </c>
      <c r="BA29" s="160">
        <f t="shared" si="29"/>
        <v>3</v>
      </c>
      <c r="BB29" s="160">
        <f t="shared" si="29"/>
        <v>3</v>
      </c>
      <c r="BC29" s="160">
        <f t="shared" si="29"/>
        <v>3</v>
      </c>
      <c r="BD29" s="160">
        <f t="shared" si="29"/>
        <v>3</v>
      </c>
      <c r="BE29" s="160">
        <f t="shared" si="29"/>
        <v>3</v>
      </c>
      <c r="BF29" s="160">
        <f t="shared" si="29"/>
        <v>3</v>
      </c>
      <c r="BG29" s="160">
        <f t="shared" si="29"/>
        <v>3</v>
      </c>
      <c r="BH29" s="160">
        <f t="shared" si="29"/>
        <v>3</v>
      </c>
      <c r="BI29" s="160">
        <f t="shared" si="29"/>
        <v>3</v>
      </c>
      <c r="BJ29" s="160">
        <f t="shared" si="29"/>
        <v>3</v>
      </c>
      <c r="BK29" s="160">
        <f t="shared" si="29"/>
        <v>3</v>
      </c>
      <c r="BL29" s="160">
        <f t="shared" si="29"/>
        <v>3</v>
      </c>
      <c r="BM29" s="160">
        <f t="shared" si="29"/>
        <v>3</v>
      </c>
      <c r="BN29" s="160">
        <f t="shared" si="29"/>
        <v>3</v>
      </c>
      <c r="BO29" s="160"/>
      <c r="BP29" s="160"/>
      <c r="BQ29" s="160"/>
      <c r="BR29" s="160">
        <v>17</v>
      </c>
      <c r="BS29" s="160"/>
    </row>
    <row r="30" spans="1:71" s="168" customFormat="1" ht="16" customHeight="1" x14ac:dyDescent="0.35">
      <c r="A30" s="417" t="s">
        <v>61</v>
      </c>
      <c r="B30" s="417"/>
      <c r="C30" s="417"/>
      <c r="D30" s="417"/>
      <c r="E30" s="417"/>
      <c r="F30" s="417"/>
      <c r="G30" s="417"/>
      <c r="H30" s="417"/>
      <c r="I30" s="417"/>
      <c r="J30" s="417"/>
      <c r="K30" s="417"/>
      <c r="L30" s="417"/>
      <c r="M30" s="417"/>
      <c r="N30" s="182"/>
      <c r="O30" s="182"/>
      <c r="P30" s="160"/>
      <c r="Q30" s="160">
        <v>1</v>
      </c>
      <c r="R30" s="160">
        <v>2</v>
      </c>
      <c r="S30" s="160">
        <v>3</v>
      </c>
      <c r="T30" s="160">
        <v>4</v>
      </c>
      <c r="U30" s="160">
        <v>5</v>
      </c>
      <c r="V30" s="160">
        <v>6</v>
      </c>
      <c r="W30" s="160">
        <v>7</v>
      </c>
      <c r="X30" s="160">
        <v>8</v>
      </c>
      <c r="Y30" s="160">
        <v>9</v>
      </c>
      <c r="Z30" s="160">
        <v>10</v>
      </c>
      <c r="AA30" s="160">
        <v>11</v>
      </c>
      <c r="AB30" s="160">
        <v>12</v>
      </c>
      <c r="AC30" s="160">
        <v>13</v>
      </c>
      <c r="AD30" s="160">
        <v>14</v>
      </c>
      <c r="AE30" s="160">
        <v>15</v>
      </c>
      <c r="AF30" s="160">
        <v>16</v>
      </c>
      <c r="AG30" s="160">
        <v>17</v>
      </c>
      <c r="AH30" s="160">
        <v>18</v>
      </c>
      <c r="AI30" s="160">
        <v>19</v>
      </c>
      <c r="AJ30" s="160">
        <v>20</v>
      </c>
      <c r="AK30" s="160">
        <v>21</v>
      </c>
      <c r="AL30" s="160">
        <v>22</v>
      </c>
      <c r="AM30" s="160">
        <v>23</v>
      </c>
      <c r="AN30" s="160">
        <v>24</v>
      </c>
      <c r="AO30" s="160">
        <v>25</v>
      </c>
      <c r="AP30" s="160">
        <v>26</v>
      </c>
      <c r="AQ30" s="160">
        <v>27</v>
      </c>
      <c r="AR30" s="160">
        <v>28</v>
      </c>
      <c r="AS30" s="160">
        <v>29</v>
      </c>
      <c r="AT30" s="160">
        <v>30</v>
      </c>
      <c r="AU30" s="160">
        <v>31</v>
      </c>
      <c r="AV30" s="160">
        <v>32</v>
      </c>
      <c r="AW30" s="160">
        <v>33</v>
      </c>
      <c r="AX30" s="160">
        <v>34</v>
      </c>
      <c r="AY30" s="160">
        <v>35</v>
      </c>
      <c r="AZ30" s="160">
        <v>36</v>
      </c>
      <c r="BA30" s="160">
        <v>37</v>
      </c>
      <c r="BB30" s="160">
        <v>38</v>
      </c>
      <c r="BC30" s="160">
        <v>39</v>
      </c>
      <c r="BD30" s="160">
        <v>40</v>
      </c>
      <c r="BE30" s="160">
        <v>41</v>
      </c>
      <c r="BF30" s="160">
        <v>42</v>
      </c>
      <c r="BG30" s="160">
        <v>43</v>
      </c>
      <c r="BH30" s="160">
        <v>44</v>
      </c>
      <c r="BI30" s="160">
        <v>45</v>
      </c>
      <c r="BJ30" s="160">
        <v>46</v>
      </c>
      <c r="BK30" s="160">
        <v>47</v>
      </c>
      <c r="BL30" s="160">
        <v>48</v>
      </c>
      <c r="BM30" s="160">
        <v>49</v>
      </c>
      <c r="BN30" s="160">
        <v>50</v>
      </c>
      <c r="BO30" s="160"/>
      <c r="BP30" s="160"/>
      <c r="BQ30" s="160"/>
      <c r="BR30" s="160"/>
      <c r="BS30" s="160"/>
    </row>
    <row r="31" spans="1:71" s="168" customFormat="1" ht="16" customHeight="1" x14ac:dyDescent="0.35">
      <c r="A31" s="417" t="s">
        <v>62</v>
      </c>
      <c r="B31" s="417"/>
      <c r="C31" s="417"/>
      <c r="D31" s="417"/>
      <c r="E31" s="417"/>
      <c r="F31" s="417"/>
      <c r="G31" s="417"/>
      <c r="H31" s="417"/>
      <c r="I31" s="417"/>
      <c r="J31" s="417"/>
      <c r="K31" s="417"/>
      <c r="L31" s="417"/>
      <c r="M31" s="417"/>
      <c r="N31" s="182"/>
      <c r="O31" s="182"/>
      <c r="P31" s="160"/>
      <c r="Q31" s="160">
        <f t="shared" ref="Q31:AV31" si="30">Q29-Q30</f>
        <v>2</v>
      </c>
      <c r="R31" s="160">
        <f t="shared" si="30"/>
        <v>1</v>
      </c>
      <c r="S31" s="160">
        <f t="shared" si="30"/>
        <v>0</v>
      </c>
      <c r="T31" s="160">
        <f t="shared" si="30"/>
        <v>-1</v>
      </c>
      <c r="U31" s="160">
        <f t="shared" si="30"/>
        <v>-2</v>
      </c>
      <c r="V31" s="160">
        <f t="shared" si="30"/>
        <v>-3</v>
      </c>
      <c r="W31" s="160">
        <f t="shared" si="30"/>
        <v>-4</v>
      </c>
      <c r="X31" s="160">
        <f t="shared" si="30"/>
        <v>-5</v>
      </c>
      <c r="Y31" s="160">
        <f t="shared" si="30"/>
        <v>-6</v>
      </c>
      <c r="Z31" s="160">
        <f t="shared" si="30"/>
        <v>-7</v>
      </c>
      <c r="AA31" s="160">
        <f t="shared" si="30"/>
        <v>-8</v>
      </c>
      <c r="AB31" s="160">
        <f t="shared" si="30"/>
        <v>-9</v>
      </c>
      <c r="AC31" s="160">
        <f t="shared" si="30"/>
        <v>-10</v>
      </c>
      <c r="AD31" s="160">
        <f t="shared" si="30"/>
        <v>-11</v>
      </c>
      <c r="AE31" s="160">
        <f t="shared" si="30"/>
        <v>-12</v>
      </c>
      <c r="AF31" s="160">
        <f t="shared" si="30"/>
        <v>-13</v>
      </c>
      <c r="AG31" s="160">
        <f t="shared" si="30"/>
        <v>-14</v>
      </c>
      <c r="AH31" s="160">
        <f t="shared" si="30"/>
        <v>-15</v>
      </c>
      <c r="AI31" s="160">
        <f t="shared" si="30"/>
        <v>-16</v>
      </c>
      <c r="AJ31" s="160">
        <f t="shared" si="30"/>
        <v>-17</v>
      </c>
      <c r="AK31" s="160">
        <f t="shared" si="30"/>
        <v>-18</v>
      </c>
      <c r="AL31" s="160">
        <f t="shared" si="30"/>
        <v>-19</v>
      </c>
      <c r="AM31" s="160">
        <f t="shared" si="30"/>
        <v>-20</v>
      </c>
      <c r="AN31" s="160">
        <f t="shared" si="30"/>
        <v>-21</v>
      </c>
      <c r="AO31" s="160">
        <f t="shared" si="30"/>
        <v>-22</v>
      </c>
      <c r="AP31" s="160">
        <f t="shared" si="30"/>
        <v>-23</v>
      </c>
      <c r="AQ31" s="160">
        <f t="shared" si="30"/>
        <v>-24</v>
      </c>
      <c r="AR31" s="160">
        <f t="shared" si="30"/>
        <v>-25</v>
      </c>
      <c r="AS31" s="160">
        <f t="shared" si="30"/>
        <v>-26</v>
      </c>
      <c r="AT31" s="160">
        <f t="shared" si="30"/>
        <v>-27</v>
      </c>
      <c r="AU31" s="160">
        <f t="shared" si="30"/>
        <v>-28</v>
      </c>
      <c r="AV31" s="160">
        <f t="shared" si="30"/>
        <v>-29</v>
      </c>
      <c r="AW31" s="160">
        <f t="shared" ref="AW31:BN31" si="31">AW29-AW30</f>
        <v>-30</v>
      </c>
      <c r="AX31" s="160">
        <f t="shared" si="31"/>
        <v>-31</v>
      </c>
      <c r="AY31" s="160">
        <f t="shared" si="31"/>
        <v>-32</v>
      </c>
      <c r="AZ31" s="160">
        <f t="shared" si="31"/>
        <v>-33</v>
      </c>
      <c r="BA31" s="160">
        <f t="shared" si="31"/>
        <v>-34</v>
      </c>
      <c r="BB31" s="160">
        <f t="shared" si="31"/>
        <v>-35</v>
      </c>
      <c r="BC31" s="160">
        <f t="shared" si="31"/>
        <v>-36</v>
      </c>
      <c r="BD31" s="160">
        <f t="shared" si="31"/>
        <v>-37</v>
      </c>
      <c r="BE31" s="160">
        <f t="shared" si="31"/>
        <v>-38</v>
      </c>
      <c r="BF31" s="160">
        <f t="shared" si="31"/>
        <v>-39</v>
      </c>
      <c r="BG31" s="160">
        <f t="shared" si="31"/>
        <v>-40</v>
      </c>
      <c r="BH31" s="160">
        <f t="shared" si="31"/>
        <v>-41</v>
      </c>
      <c r="BI31" s="160">
        <f t="shared" si="31"/>
        <v>-42</v>
      </c>
      <c r="BJ31" s="160">
        <f t="shared" si="31"/>
        <v>-43</v>
      </c>
      <c r="BK31" s="160">
        <f t="shared" si="31"/>
        <v>-44</v>
      </c>
      <c r="BL31" s="160">
        <f t="shared" si="31"/>
        <v>-45</v>
      </c>
      <c r="BM31" s="160">
        <f t="shared" si="31"/>
        <v>-46</v>
      </c>
      <c r="BN31" s="160">
        <f t="shared" si="31"/>
        <v>-47</v>
      </c>
      <c r="BO31" s="160"/>
      <c r="BP31" s="160" t="s">
        <v>21</v>
      </c>
      <c r="BQ31" s="160"/>
      <c r="BR31" s="160"/>
      <c r="BS31" s="160"/>
    </row>
    <row r="32" spans="1:71" s="168" customFormat="1" ht="16" customHeight="1" x14ac:dyDescent="0.35">
      <c r="A32" s="417" t="s">
        <v>63</v>
      </c>
      <c r="B32" s="417"/>
      <c r="C32" s="417"/>
      <c r="D32" s="417"/>
      <c r="E32" s="417"/>
      <c r="F32" s="417"/>
      <c r="G32" s="417"/>
      <c r="H32" s="417"/>
      <c r="I32" s="417"/>
      <c r="J32" s="417"/>
      <c r="K32" s="417"/>
      <c r="L32" s="417"/>
      <c r="M32" s="417"/>
      <c r="N32" s="182"/>
      <c r="O32" s="182"/>
      <c r="P32" s="160"/>
      <c r="Q32" s="160">
        <f>IF(Q31&gt;=0,COUNT($Q31)+BO28,"")</f>
        <v>14</v>
      </c>
      <c r="R32" s="160">
        <f>IF(R31&gt;=0,COUNT($Q31:R31)+$BO28,"")</f>
        <v>15</v>
      </c>
      <c r="S32" s="160">
        <f>IF(S31&gt;=0,COUNT($Q31:S31)+$BO28,"")</f>
        <v>16</v>
      </c>
      <c r="T32" s="160" t="str">
        <f>IF(T31&gt;=0,COUNT($Q31:T31)+$BO28,"")</f>
        <v/>
      </c>
      <c r="U32" s="160" t="str">
        <f>IF(U31&gt;=0,COUNT($Q31:U31)+$BO28,"")</f>
        <v/>
      </c>
      <c r="V32" s="160" t="str">
        <f>IF(V31&gt;=0,COUNT($Q31:V31)+$BO28,"")</f>
        <v/>
      </c>
      <c r="W32" s="160" t="str">
        <f>IF(W31&gt;=0,COUNT($Q31:W31)+$BO28,"")</f>
        <v/>
      </c>
      <c r="X32" s="160" t="str">
        <f>IF(X31&gt;=0,COUNT($Q31:X31)+$BO28,"")</f>
        <v/>
      </c>
      <c r="Y32" s="160" t="str">
        <f>IF(Y31&gt;=0,COUNT($Q31:Y31)+$BO28,"")</f>
        <v/>
      </c>
      <c r="Z32" s="160" t="str">
        <f>IF(Z31&gt;=0,COUNT($Q31:Z31)+$BO28,"")</f>
        <v/>
      </c>
      <c r="AA32" s="160" t="str">
        <f>IF(AA31&gt;=0,COUNT($Q31:AA31)+$BO28,"")</f>
        <v/>
      </c>
      <c r="AB32" s="160" t="str">
        <f>IF(AB31&gt;=0,COUNT($Q31:AB31)+$BO28,"")</f>
        <v/>
      </c>
      <c r="AC32" s="160" t="str">
        <f>IF(AC31&gt;=0,COUNT($Q31:AC31)+$BO28,"")</f>
        <v/>
      </c>
      <c r="AD32" s="160" t="str">
        <f>IF(AD31&gt;=0,COUNT($Q31:AD31)+$BO28,"")</f>
        <v/>
      </c>
      <c r="AE32" s="160" t="str">
        <f>IF(AE31&gt;=0,COUNT($Q31:AE31)+$BO28,"")</f>
        <v/>
      </c>
      <c r="AF32" s="160" t="str">
        <f>IF(AF31&gt;=0,COUNT($Q31:AF31)+$BO28,"")</f>
        <v/>
      </c>
      <c r="AG32" s="160" t="str">
        <f>IF(AG31&gt;=0,COUNT($Q31:AG31)+$BO28,"")</f>
        <v/>
      </c>
      <c r="AH32" s="160" t="str">
        <f>IF(AH31&gt;=0,COUNT($Q31:AH31)+$BO28,"")</f>
        <v/>
      </c>
      <c r="AI32" s="160" t="str">
        <f>IF(AI31&gt;=0,COUNT($Q31:AI31)+$BO28,"")</f>
        <v/>
      </c>
      <c r="AJ32" s="160" t="str">
        <f>IF(AJ31&gt;=0,COUNT($Q31:AJ31)+$BO28,"")</f>
        <v/>
      </c>
      <c r="AK32" s="160" t="str">
        <f>IF(AK31&gt;=0,COUNT($Q31:AK31)+$BO28,"")</f>
        <v/>
      </c>
      <c r="AL32" s="160" t="str">
        <f>IF(AL31&gt;=0,COUNT($Q31:AL31)+$BO28,"")</f>
        <v/>
      </c>
      <c r="AM32" s="160" t="str">
        <f>IF(AM31&gt;=0,COUNT($Q31:AM31)+$BO28,"")</f>
        <v/>
      </c>
      <c r="AN32" s="160" t="str">
        <f>IF(AN31&gt;=0,COUNT($Q31:AN31)+$BO28,"")</f>
        <v/>
      </c>
      <c r="AO32" s="160" t="str">
        <f>IF(AO31&gt;=0,COUNT($Q31:AO31)+$BO28,"")</f>
        <v/>
      </c>
      <c r="AP32" s="160" t="str">
        <f>IF(AP31&gt;=0,COUNT($Q31:AP31)+$BO28,"")</f>
        <v/>
      </c>
      <c r="AQ32" s="160" t="str">
        <f>IF(AQ31&gt;=0,COUNT($Q31:AQ31)+$BO28,"")</f>
        <v/>
      </c>
      <c r="AR32" s="160" t="str">
        <f>IF(AR31&gt;=0,COUNT($Q31:AR31)+$BO28,"")</f>
        <v/>
      </c>
      <c r="AS32" s="160" t="str">
        <f>IF(AS31&gt;=0,COUNT($Q31:AS31)+$BO28,"")</f>
        <v/>
      </c>
      <c r="AT32" s="160" t="str">
        <f>IF(AT31&gt;=0,COUNT($Q31:AT31)+$BO28,"")</f>
        <v/>
      </c>
      <c r="AU32" s="160" t="str">
        <f>IF(AU31&gt;=0,COUNT($Q31:AU31)+$BO28,"")</f>
        <v/>
      </c>
      <c r="AV32" s="160" t="str">
        <f>IF(AV31&gt;=0,COUNT($Q31:AV31)+$BO28,"")</f>
        <v/>
      </c>
      <c r="AW32" s="160" t="str">
        <f>IF(AW31&gt;=0,COUNT($Q31:AW31)+$BO28,"")</f>
        <v/>
      </c>
      <c r="AX32" s="160" t="str">
        <f>IF(AX31&gt;=0,COUNT($Q31:AX31)+$BO28,"")</f>
        <v/>
      </c>
      <c r="AY32" s="160" t="str">
        <f>IF(AY31&gt;=0,COUNT($Q31:AY31)+$BO28,"")</f>
        <v/>
      </c>
      <c r="AZ32" s="160" t="str">
        <f>IF(AZ31&gt;=0,COUNT($Q31:AZ31)+$BO28,"")</f>
        <v/>
      </c>
      <c r="BA32" s="160" t="str">
        <f>IF(BA31&gt;=0,COUNT($Q31:BA31)+$BO28,"")</f>
        <v/>
      </c>
      <c r="BB32" s="160" t="str">
        <f>IF(BB31&gt;=0,COUNT($Q31:BB31)+$BO28,"")</f>
        <v/>
      </c>
      <c r="BC32" s="160" t="str">
        <f>IF(BC31&gt;=0,COUNT($Q31:BC31)+$BO28,"")</f>
        <v/>
      </c>
      <c r="BD32" s="160" t="str">
        <f>IF(BD31&gt;=0,COUNT($Q31:BD31)+$BO28,"")</f>
        <v/>
      </c>
      <c r="BE32" s="160" t="str">
        <f>IF(BE31&gt;=0,COUNT($Q31:BE31)+$BO28,"")</f>
        <v/>
      </c>
      <c r="BF32" s="160" t="str">
        <f>IF(BF31&gt;=0,COUNT($Q31:BF31)+$BO28,"")</f>
        <v/>
      </c>
      <c r="BG32" s="160" t="str">
        <f>IF(BG31&gt;=0,COUNT($Q31:BG31)+$BO28,"")</f>
        <v/>
      </c>
      <c r="BH32" s="160" t="str">
        <f>IF(BH31&gt;=0,COUNT($Q31:BH31)+$BO28,"")</f>
        <v/>
      </c>
      <c r="BI32" s="160" t="str">
        <f>IF(BI31&gt;=0,COUNT($Q31:BI31)+$BO28,"")</f>
        <v/>
      </c>
      <c r="BJ32" s="160" t="str">
        <f>IF(BJ31&gt;=0,COUNT($Q31:BJ31)+$BO28,"")</f>
        <v/>
      </c>
      <c r="BK32" s="160" t="str">
        <f>IF(BK31&gt;=0,COUNT($Q31:BK31)+$BO28,"")</f>
        <v/>
      </c>
      <c r="BL32" s="160" t="str">
        <f>IF(BL31&gt;=0,COUNT($Q31:BL31)+$BO28,"")</f>
        <v/>
      </c>
      <c r="BM32" s="160" t="str">
        <f>IF(BM31&gt;=0,COUNT($Q31:BM31)+$BO28,"")</f>
        <v/>
      </c>
      <c r="BN32" s="160" t="str">
        <f>IF(BN31&gt;=0,COUNT($Q31:BN31)+$BO28,"")</f>
        <v/>
      </c>
      <c r="BO32" s="160">
        <f>COUNT(Q32:BN32)+$BO28</f>
        <v>16</v>
      </c>
      <c r="BP32" s="218" t="str">
        <f>Q32&amp;BP31&amp;R32&amp;BP31&amp;S32&amp;BP31&amp;T32&amp;BP31&amp;U32&amp;BP31&amp;V32&amp;BP31&amp;W32&amp;BP31&amp;X32&amp;BP31&amp;Y32&amp;BP31&amp;Z32&amp;BP31&amp;AA32&amp;BP31&amp;AB32&amp;BP31&amp;AC32&amp;BP31&amp;AD32&amp;BP31&amp;AE32&amp;BP31&amp;AF32&amp;BP31&amp;AG32&amp;BP31&amp;AH32&amp;BP31&amp;AI32&amp;BP31&amp;AJ32&amp;BP31&amp;AK32&amp;BP31&amp;AL32&amp;BP31&amp;AM32&amp;BP31&amp;AN32&amp;BP31&amp;AO32&amp;BP31&amp;AP32&amp;BP31&amp;AQ32&amp;BP31&amp;AR32&amp;BP31&amp;AS32&amp;BP31&amp;AT32&amp;BP31&amp;AU32&amp;BP31&amp;AV32&amp;BP31&amp;AW32&amp;BP31&amp;AX32&amp;BP31&amp;AY32&amp;BP31&amp;AZ32&amp;BP31&amp;BA32&amp;BP31&amp;BB32&amp;BP31&amp;BC32&amp;BP31&amp;BD32&amp;BP31&amp;BE32&amp;BP31&amp;BF32&amp;BP31&amp;BG32&amp;BP31&amp;BH32&amp;BP31&amp;BI32&amp;BP31&amp;BJ32&amp;BP31&amp;BK32&amp;BP31&amp;BL32&amp;BP31&amp;BM32&amp;BP31&amp;BN32</f>
        <v xml:space="preserve">14  15  16                                                                                              </v>
      </c>
      <c r="BQ32" s="160"/>
      <c r="BR32" s="160"/>
      <c r="BS32" s="160"/>
    </row>
    <row r="33" spans="1:71" s="168" customFormat="1" ht="22" customHeight="1" x14ac:dyDescent="0.35">
      <c r="A33" s="421" t="s">
        <v>64</v>
      </c>
      <c r="B33" s="421"/>
      <c r="C33" s="421"/>
      <c r="D33" s="421"/>
      <c r="E33" s="421"/>
      <c r="F33" s="421"/>
      <c r="G33" s="421"/>
      <c r="H33" s="421"/>
      <c r="I33" s="421"/>
      <c r="J33" s="421"/>
      <c r="K33" s="421"/>
      <c r="L33" s="421"/>
      <c r="M33" s="421"/>
      <c r="N33" s="182"/>
      <c r="O33" s="182"/>
      <c r="P33" s="160">
        <v>32</v>
      </c>
      <c r="Q33" s="217">
        <f>IF('Print-TOS'!AU16="Y",'Encode Data'!H16,'Encode Data'!G16)</f>
        <v>1</v>
      </c>
      <c r="R33" s="160">
        <f t="shared" ref="R33:AW33" si="32">Q33</f>
        <v>1</v>
      </c>
      <c r="S33" s="160">
        <f t="shared" si="32"/>
        <v>1</v>
      </c>
      <c r="T33" s="160">
        <f t="shared" si="32"/>
        <v>1</v>
      </c>
      <c r="U33" s="160">
        <f t="shared" si="32"/>
        <v>1</v>
      </c>
      <c r="V33" s="160">
        <f t="shared" si="32"/>
        <v>1</v>
      </c>
      <c r="W33" s="160">
        <f t="shared" si="32"/>
        <v>1</v>
      </c>
      <c r="X33" s="160">
        <f t="shared" si="32"/>
        <v>1</v>
      </c>
      <c r="Y33" s="160">
        <f t="shared" si="32"/>
        <v>1</v>
      </c>
      <c r="Z33" s="160">
        <f t="shared" si="32"/>
        <v>1</v>
      </c>
      <c r="AA33" s="160">
        <f t="shared" si="32"/>
        <v>1</v>
      </c>
      <c r="AB33" s="160">
        <f t="shared" si="32"/>
        <v>1</v>
      </c>
      <c r="AC33" s="160">
        <f t="shared" si="32"/>
        <v>1</v>
      </c>
      <c r="AD33" s="160">
        <f t="shared" si="32"/>
        <v>1</v>
      </c>
      <c r="AE33" s="160">
        <f t="shared" si="32"/>
        <v>1</v>
      </c>
      <c r="AF33" s="160">
        <f t="shared" si="32"/>
        <v>1</v>
      </c>
      <c r="AG33" s="160">
        <f t="shared" si="32"/>
        <v>1</v>
      </c>
      <c r="AH33" s="160">
        <f t="shared" si="32"/>
        <v>1</v>
      </c>
      <c r="AI33" s="160">
        <f t="shared" si="32"/>
        <v>1</v>
      </c>
      <c r="AJ33" s="160">
        <f t="shared" si="32"/>
        <v>1</v>
      </c>
      <c r="AK33" s="160">
        <f t="shared" si="32"/>
        <v>1</v>
      </c>
      <c r="AL33" s="160">
        <f t="shared" si="32"/>
        <v>1</v>
      </c>
      <c r="AM33" s="160">
        <f t="shared" si="32"/>
        <v>1</v>
      </c>
      <c r="AN33" s="160">
        <f t="shared" si="32"/>
        <v>1</v>
      </c>
      <c r="AO33" s="160">
        <f t="shared" si="32"/>
        <v>1</v>
      </c>
      <c r="AP33" s="160">
        <f t="shared" si="32"/>
        <v>1</v>
      </c>
      <c r="AQ33" s="160">
        <f t="shared" si="32"/>
        <v>1</v>
      </c>
      <c r="AR33" s="160">
        <f t="shared" si="32"/>
        <v>1</v>
      </c>
      <c r="AS33" s="160">
        <f t="shared" si="32"/>
        <v>1</v>
      </c>
      <c r="AT33" s="160">
        <f t="shared" si="32"/>
        <v>1</v>
      </c>
      <c r="AU33" s="160">
        <f t="shared" si="32"/>
        <v>1</v>
      </c>
      <c r="AV33" s="160">
        <f t="shared" si="32"/>
        <v>1</v>
      </c>
      <c r="AW33" s="160">
        <f t="shared" si="32"/>
        <v>1</v>
      </c>
      <c r="AX33" s="160">
        <f t="shared" ref="AX33:BN33" si="33">AW33</f>
        <v>1</v>
      </c>
      <c r="AY33" s="160">
        <f t="shared" si="33"/>
        <v>1</v>
      </c>
      <c r="AZ33" s="160">
        <f t="shared" si="33"/>
        <v>1</v>
      </c>
      <c r="BA33" s="160">
        <f t="shared" si="33"/>
        <v>1</v>
      </c>
      <c r="BB33" s="160">
        <f t="shared" si="33"/>
        <v>1</v>
      </c>
      <c r="BC33" s="160">
        <f t="shared" si="33"/>
        <v>1</v>
      </c>
      <c r="BD33" s="160">
        <f t="shared" si="33"/>
        <v>1</v>
      </c>
      <c r="BE33" s="160">
        <f t="shared" si="33"/>
        <v>1</v>
      </c>
      <c r="BF33" s="160">
        <f t="shared" si="33"/>
        <v>1</v>
      </c>
      <c r="BG33" s="160">
        <f t="shared" si="33"/>
        <v>1</v>
      </c>
      <c r="BH33" s="160">
        <f t="shared" si="33"/>
        <v>1</v>
      </c>
      <c r="BI33" s="160">
        <f t="shared" si="33"/>
        <v>1</v>
      </c>
      <c r="BJ33" s="160">
        <f t="shared" si="33"/>
        <v>1</v>
      </c>
      <c r="BK33" s="160">
        <f t="shared" si="33"/>
        <v>1</v>
      </c>
      <c r="BL33" s="160">
        <f t="shared" si="33"/>
        <v>1</v>
      </c>
      <c r="BM33" s="160">
        <f t="shared" si="33"/>
        <v>1</v>
      </c>
      <c r="BN33" s="160">
        <f t="shared" si="33"/>
        <v>1</v>
      </c>
      <c r="BO33" s="160"/>
      <c r="BP33" s="160"/>
      <c r="BQ33" s="160"/>
      <c r="BR33" s="160">
        <v>32</v>
      </c>
      <c r="BS33" s="160"/>
    </row>
    <row r="34" spans="1:71" ht="15.5" x14ac:dyDescent="0.35">
      <c r="A34" s="182"/>
      <c r="B34" s="185" t="s">
        <v>65</v>
      </c>
      <c r="C34" s="182"/>
      <c r="D34" s="182"/>
      <c r="E34" s="182"/>
      <c r="F34" s="182"/>
      <c r="G34" s="182"/>
      <c r="H34" s="182"/>
      <c r="I34" s="182"/>
      <c r="J34" s="182"/>
      <c r="K34" s="182"/>
      <c r="L34" s="182"/>
      <c r="M34" s="182"/>
      <c r="N34" s="182"/>
      <c r="O34" s="182"/>
      <c r="Q34" s="160">
        <v>1</v>
      </c>
      <c r="R34" s="160">
        <v>2</v>
      </c>
      <c r="S34" s="160">
        <v>3</v>
      </c>
      <c r="T34" s="160">
        <v>4</v>
      </c>
      <c r="U34" s="160">
        <v>5</v>
      </c>
      <c r="V34" s="160">
        <v>6</v>
      </c>
      <c r="W34" s="160">
        <v>7</v>
      </c>
      <c r="X34" s="160">
        <v>8</v>
      </c>
      <c r="Y34" s="160">
        <v>9</v>
      </c>
      <c r="Z34" s="160">
        <v>10</v>
      </c>
      <c r="AA34" s="160">
        <v>11</v>
      </c>
      <c r="AB34" s="160">
        <v>12</v>
      </c>
      <c r="AC34" s="160">
        <v>13</v>
      </c>
      <c r="AD34" s="160">
        <v>14</v>
      </c>
      <c r="AE34" s="160">
        <v>15</v>
      </c>
      <c r="AF34" s="160">
        <v>16</v>
      </c>
      <c r="AG34" s="160">
        <v>17</v>
      </c>
      <c r="AH34" s="160">
        <v>18</v>
      </c>
      <c r="AI34" s="160">
        <v>19</v>
      </c>
      <c r="AJ34" s="160">
        <v>20</v>
      </c>
      <c r="AK34" s="160">
        <v>21</v>
      </c>
      <c r="AL34" s="160">
        <v>22</v>
      </c>
      <c r="AM34" s="160">
        <v>23</v>
      </c>
      <c r="AN34" s="160">
        <v>24</v>
      </c>
      <c r="AO34" s="160">
        <v>25</v>
      </c>
      <c r="AP34" s="160">
        <v>26</v>
      </c>
      <c r="AQ34" s="160">
        <v>27</v>
      </c>
      <c r="AR34" s="160">
        <v>28</v>
      </c>
      <c r="AS34" s="160">
        <v>29</v>
      </c>
      <c r="AT34" s="160">
        <v>30</v>
      </c>
      <c r="AU34" s="160">
        <v>31</v>
      </c>
      <c r="AV34" s="160">
        <v>32</v>
      </c>
      <c r="AW34" s="160">
        <v>33</v>
      </c>
      <c r="AX34" s="160">
        <v>34</v>
      </c>
      <c r="AY34" s="160">
        <v>35</v>
      </c>
      <c r="AZ34" s="160">
        <v>36</v>
      </c>
      <c r="BA34" s="160">
        <v>37</v>
      </c>
      <c r="BB34" s="160">
        <v>38</v>
      </c>
      <c r="BC34" s="160">
        <v>39</v>
      </c>
      <c r="BD34" s="160">
        <v>40</v>
      </c>
      <c r="BE34" s="160">
        <v>41</v>
      </c>
      <c r="BF34" s="160">
        <v>42</v>
      </c>
      <c r="BG34" s="160">
        <v>43</v>
      </c>
      <c r="BH34" s="160">
        <v>44</v>
      </c>
      <c r="BI34" s="160">
        <v>45</v>
      </c>
      <c r="BJ34" s="160">
        <v>46</v>
      </c>
      <c r="BK34" s="160">
        <v>47</v>
      </c>
      <c r="BL34" s="160">
        <v>48</v>
      </c>
      <c r="BM34" s="160">
        <v>49</v>
      </c>
      <c r="BN34" s="160">
        <v>50</v>
      </c>
    </row>
    <row r="35" spans="1:71" ht="15.5" x14ac:dyDescent="0.35">
      <c r="A35" s="418" t="s">
        <v>297</v>
      </c>
      <c r="B35" s="418"/>
      <c r="C35" s="418"/>
      <c r="D35" s="418"/>
      <c r="E35" s="418"/>
      <c r="F35" s="418"/>
      <c r="G35" s="418"/>
      <c r="H35" s="418"/>
      <c r="I35" s="418"/>
      <c r="J35" s="418"/>
      <c r="K35" s="418"/>
      <c r="L35" s="418"/>
      <c r="M35" s="418"/>
      <c r="Q35" s="160">
        <f t="shared" ref="Q35:AV35" si="34">Q33-Q34</f>
        <v>0</v>
      </c>
      <c r="R35" s="160">
        <f t="shared" si="34"/>
        <v>-1</v>
      </c>
      <c r="S35" s="160">
        <f t="shared" si="34"/>
        <v>-2</v>
      </c>
      <c r="T35" s="160">
        <f t="shared" si="34"/>
        <v>-3</v>
      </c>
      <c r="U35" s="160">
        <f t="shared" si="34"/>
        <v>-4</v>
      </c>
      <c r="V35" s="160">
        <f t="shared" si="34"/>
        <v>-5</v>
      </c>
      <c r="W35" s="160">
        <f t="shared" si="34"/>
        <v>-6</v>
      </c>
      <c r="X35" s="160">
        <f t="shared" si="34"/>
        <v>-7</v>
      </c>
      <c r="Y35" s="160">
        <f t="shared" si="34"/>
        <v>-8</v>
      </c>
      <c r="Z35" s="160">
        <f t="shared" si="34"/>
        <v>-9</v>
      </c>
      <c r="AA35" s="160">
        <f t="shared" si="34"/>
        <v>-10</v>
      </c>
      <c r="AB35" s="160">
        <f t="shared" si="34"/>
        <v>-11</v>
      </c>
      <c r="AC35" s="160">
        <f t="shared" si="34"/>
        <v>-12</v>
      </c>
      <c r="AD35" s="160">
        <f t="shared" si="34"/>
        <v>-13</v>
      </c>
      <c r="AE35" s="160">
        <f t="shared" si="34"/>
        <v>-14</v>
      </c>
      <c r="AF35" s="160">
        <f t="shared" si="34"/>
        <v>-15</v>
      </c>
      <c r="AG35" s="160">
        <f t="shared" si="34"/>
        <v>-16</v>
      </c>
      <c r="AH35" s="160">
        <f t="shared" si="34"/>
        <v>-17</v>
      </c>
      <c r="AI35" s="160">
        <f t="shared" si="34"/>
        <v>-18</v>
      </c>
      <c r="AJ35" s="160">
        <f t="shared" si="34"/>
        <v>-19</v>
      </c>
      <c r="AK35" s="160">
        <f t="shared" si="34"/>
        <v>-20</v>
      </c>
      <c r="AL35" s="160">
        <f t="shared" si="34"/>
        <v>-21</v>
      </c>
      <c r="AM35" s="160">
        <f t="shared" si="34"/>
        <v>-22</v>
      </c>
      <c r="AN35" s="160">
        <f t="shared" si="34"/>
        <v>-23</v>
      </c>
      <c r="AO35" s="160">
        <f t="shared" si="34"/>
        <v>-24</v>
      </c>
      <c r="AP35" s="160">
        <f t="shared" si="34"/>
        <v>-25</v>
      </c>
      <c r="AQ35" s="160">
        <f t="shared" si="34"/>
        <v>-26</v>
      </c>
      <c r="AR35" s="160">
        <f t="shared" si="34"/>
        <v>-27</v>
      </c>
      <c r="AS35" s="160">
        <f t="shared" si="34"/>
        <v>-28</v>
      </c>
      <c r="AT35" s="160">
        <f t="shared" si="34"/>
        <v>-29</v>
      </c>
      <c r="AU35" s="160">
        <f t="shared" si="34"/>
        <v>-30</v>
      </c>
      <c r="AV35" s="160">
        <f t="shared" si="34"/>
        <v>-31</v>
      </c>
      <c r="AW35" s="160">
        <f t="shared" ref="AW35:BN35" si="35">AW33-AW34</f>
        <v>-32</v>
      </c>
      <c r="AX35" s="160">
        <f t="shared" si="35"/>
        <v>-33</v>
      </c>
      <c r="AY35" s="160">
        <f t="shared" si="35"/>
        <v>-34</v>
      </c>
      <c r="AZ35" s="160">
        <f t="shared" si="35"/>
        <v>-35</v>
      </c>
      <c r="BA35" s="160">
        <f t="shared" si="35"/>
        <v>-36</v>
      </c>
      <c r="BB35" s="160">
        <f t="shared" si="35"/>
        <v>-37</v>
      </c>
      <c r="BC35" s="160">
        <f t="shared" si="35"/>
        <v>-38</v>
      </c>
      <c r="BD35" s="160">
        <f t="shared" si="35"/>
        <v>-39</v>
      </c>
      <c r="BE35" s="160">
        <f t="shared" si="35"/>
        <v>-40</v>
      </c>
      <c r="BF35" s="160">
        <f t="shared" si="35"/>
        <v>-41</v>
      </c>
      <c r="BG35" s="160">
        <f t="shared" si="35"/>
        <v>-42</v>
      </c>
      <c r="BH35" s="160">
        <f t="shared" si="35"/>
        <v>-43</v>
      </c>
      <c r="BI35" s="160">
        <f t="shared" si="35"/>
        <v>-44</v>
      </c>
      <c r="BJ35" s="160">
        <f t="shared" si="35"/>
        <v>-45</v>
      </c>
      <c r="BK35" s="160">
        <f t="shared" si="35"/>
        <v>-46</v>
      </c>
      <c r="BL35" s="160">
        <f t="shared" si="35"/>
        <v>-47</v>
      </c>
      <c r="BM35" s="160">
        <f t="shared" si="35"/>
        <v>-48</v>
      </c>
      <c r="BN35" s="160">
        <f t="shared" si="35"/>
        <v>-49</v>
      </c>
      <c r="BP35" s="160" t="s">
        <v>21</v>
      </c>
    </row>
    <row r="36" spans="1:71" ht="15.5" x14ac:dyDescent="0.35">
      <c r="A36" s="417" t="s">
        <v>298</v>
      </c>
      <c r="B36" s="417"/>
      <c r="C36" s="417"/>
      <c r="D36" s="417"/>
      <c r="E36" s="417"/>
      <c r="F36" s="417"/>
      <c r="G36" s="417"/>
      <c r="H36" s="417"/>
      <c r="I36" s="417"/>
      <c r="J36" s="417"/>
      <c r="K36" s="417"/>
      <c r="L36" s="417"/>
      <c r="M36" s="417"/>
      <c r="Q36" s="160">
        <f>IF(Q35&gt;=0,COUNT($Q35)+BO32,"")</f>
        <v>17</v>
      </c>
      <c r="R36" s="160" t="str">
        <f>IF(R35&gt;=0,COUNT($Q35:R35)+$BO32,"")</f>
        <v/>
      </c>
      <c r="S36" s="160" t="str">
        <f>IF(S35&gt;=0,COUNT($Q35:S35)+$BO32,"")</f>
        <v/>
      </c>
      <c r="T36" s="160" t="str">
        <f>IF(T35&gt;=0,COUNT($Q35:T35)+$BO32,"")</f>
        <v/>
      </c>
      <c r="U36" s="160" t="str">
        <f>IF(U35&gt;=0,COUNT($Q35:U35)+$BO32,"")</f>
        <v/>
      </c>
      <c r="V36" s="160" t="str">
        <f>IF(V35&gt;=0,COUNT($Q35:V35)+$BO32,"")</f>
        <v/>
      </c>
      <c r="W36" s="160" t="str">
        <f>IF(W35&gt;=0,COUNT($Q35:W35)+$BO32,"")</f>
        <v/>
      </c>
      <c r="X36" s="160" t="str">
        <f>IF(X35&gt;=0,COUNT($Q35:X35)+$BO32,"")</f>
        <v/>
      </c>
      <c r="Y36" s="160" t="str">
        <f>IF(Y35&gt;=0,COUNT($Q35:Y35)+$BO32,"")</f>
        <v/>
      </c>
      <c r="Z36" s="160" t="str">
        <f>IF(Z35&gt;=0,COUNT($Q35:Z35)+$BO32,"")</f>
        <v/>
      </c>
      <c r="AA36" s="160" t="str">
        <f>IF(AA35&gt;=0,COUNT($Q35:AA35)+$BO32,"")</f>
        <v/>
      </c>
      <c r="AB36" s="160" t="str">
        <f>IF(AB35&gt;=0,COUNT($Q35:AB35)+$BO32,"")</f>
        <v/>
      </c>
      <c r="AC36" s="160" t="str">
        <f>IF(AC35&gt;=0,COUNT($Q35:AC35)+$BO32,"")</f>
        <v/>
      </c>
      <c r="AD36" s="160" t="str">
        <f>IF(AD35&gt;=0,COUNT($Q35:AD35)+$BO32,"")</f>
        <v/>
      </c>
      <c r="AE36" s="160" t="str">
        <f>IF(AE35&gt;=0,COUNT($Q35:AE35)+$BO32,"")</f>
        <v/>
      </c>
      <c r="AF36" s="160" t="str">
        <f>IF(AF35&gt;=0,COUNT($Q35:AF35)+$BO32,"")</f>
        <v/>
      </c>
      <c r="AG36" s="160" t="str">
        <f>IF(AG35&gt;=0,COUNT($Q35:AG35)+$BO32,"")</f>
        <v/>
      </c>
      <c r="AH36" s="160" t="str">
        <f>IF(AH35&gt;=0,COUNT($Q35:AH35)+$BO32,"")</f>
        <v/>
      </c>
      <c r="AI36" s="160" t="str">
        <f>IF(AI35&gt;=0,COUNT($Q35:AI35)+$BO32,"")</f>
        <v/>
      </c>
      <c r="AJ36" s="160" t="str">
        <f>IF(AJ35&gt;=0,COUNT($Q35:AJ35)+$BO32,"")</f>
        <v/>
      </c>
      <c r="AK36" s="160" t="str">
        <f>IF(AK35&gt;=0,COUNT($Q35:AK35)+$BO32,"")</f>
        <v/>
      </c>
      <c r="AL36" s="160" t="str">
        <f>IF(AL35&gt;=0,COUNT($Q35:AL35)+$BO32,"")</f>
        <v/>
      </c>
      <c r="AM36" s="160" t="str">
        <f>IF(AM35&gt;=0,COUNT($Q35:AM35)+$BO32,"")</f>
        <v/>
      </c>
      <c r="AN36" s="160" t="str">
        <f>IF(AN35&gt;=0,COUNT($Q35:AN35)+$BO32,"")</f>
        <v/>
      </c>
      <c r="AO36" s="160" t="str">
        <f>IF(AO35&gt;=0,COUNT($Q35:AO35)+$BO32,"")</f>
        <v/>
      </c>
      <c r="AP36" s="160" t="str">
        <f>IF(AP35&gt;=0,COUNT($Q35:AP35)+$BO32,"")</f>
        <v/>
      </c>
      <c r="AQ36" s="160" t="str">
        <f>IF(AQ35&gt;=0,COUNT($Q35:AQ35)+$BO32,"")</f>
        <v/>
      </c>
      <c r="AR36" s="160" t="str">
        <f>IF(AR35&gt;=0,COUNT($Q35:AR35)+$BO32,"")</f>
        <v/>
      </c>
      <c r="AS36" s="160" t="str">
        <f>IF(AS35&gt;=0,COUNT($Q35:AS35)+$BO32,"")</f>
        <v/>
      </c>
      <c r="AT36" s="160" t="str">
        <f>IF(AT35&gt;=0,COUNT($Q35:AT35)+$BO32,"")</f>
        <v/>
      </c>
      <c r="AU36" s="160" t="str">
        <f>IF(AU35&gt;=0,COUNT($Q35:AU35)+$BO32,"")</f>
        <v/>
      </c>
      <c r="AV36" s="160" t="str">
        <f>IF(AV35&gt;=0,COUNT($Q35:AV35)+$BO32,"")</f>
        <v/>
      </c>
      <c r="AW36" s="160" t="str">
        <f>IF(AW35&gt;=0,COUNT($Q35:AW35)+$BO32,"")</f>
        <v/>
      </c>
      <c r="AX36" s="160" t="str">
        <f>IF(AX35&gt;=0,COUNT($Q35:AX35)+$BO32,"")</f>
        <v/>
      </c>
      <c r="AY36" s="160" t="str">
        <f>IF(AY35&gt;=0,COUNT($Q35:AY35)+$BO32,"")</f>
        <v/>
      </c>
      <c r="AZ36" s="160" t="str">
        <f>IF(AZ35&gt;=0,COUNT($Q35:AZ35)+$BO32,"")</f>
        <v/>
      </c>
      <c r="BA36" s="160" t="str">
        <f>IF(BA35&gt;=0,COUNT($Q35:BA35)+$BO32,"")</f>
        <v/>
      </c>
      <c r="BB36" s="160" t="str">
        <f>IF(BB35&gt;=0,COUNT($Q35:BB35)+$BO32,"")</f>
        <v/>
      </c>
      <c r="BC36" s="160" t="str">
        <f>IF(BC35&gt;=0,COUNT($Q35:BC35)+$BO32,"")</f>
        <v/>
      </c>
      <c r="BD36" s="160" t="str">
        <f>IF(BD35&gt;=0,COUNT($Q35:BD35)+$BO32,"")</f>
        <v/>
      </c>
      <c r="BE36" s="160" t="str">
        <f>IF(BE35&gt;=0,COUNT($Q35:BE35)+$BO32,"")</f>
        <v/>
      </c>
      <c r="BF36" s="160" t="str">
        <f>IF(BF35&gt;=0,COUNT($Q35:BF35)+$BO32,"")</f>
        <v/>
      </c>
      <c r="BG36" s="160" t="str">
        <f>IF(BG35&gt;=0,COUNT($Q35:BG35)+$BO32,"")</f>
        <v/>
      </c>
      <c r="BH36" s="160" t="str">
        <f>IF(BH35&gt;=0,COUNT($Q35:BH35)+$BO32,"")</f>
        <v/>
      </c>
      <c r="BI36" s="160" t="str">
        <f>IF(BI35&gt;=0,COUNT($Q35:BI35)+$BO32,"")</f>
        <v/>
      </c>
      <c r="BJ36" s="160" t="str">
        <f>IF(BJ35&gt;=0,COUNT($Q35:BJ35)+$BO32,"")</f>
        <v/>
      </c>
      <c r="BK36" s="160" t="str">
        <f>IF(BK35&gt;=0,COUNT($Q35:BK35)+$BO32,"")</f>
        <v/>
      </c>
      <c r="BL36" s="160" t="str">
        <f>IF(BL35&gt;=0,COUNT($Q35:BL35)+$BO32,"")</f>
        <v/>
      </c>
      <c r="BM36" s="160" t="str">
        <f>IF(BM35&gt;=0,COUNT($Q35:BM35)+$BO32,"")</f>
        <v/>
      </c>
      <c r="BN36" s="160" t="str">
        <f>IF(BN35&gt;=0,COUNT($Q35:BN35)+$BO32,"")</f>
        <v/>
      </c>
      <c r="BO36" s="160">
        <f>COUNT(Q36:BN36)+$BO32</f>
        <v>17</v>
      </c>
      <c r="BP36" s="218" t="str">
        <f>Q36&amp;BP35&amp;R36&amp;BP35&amp;S36&amp;BP35&amp;T36&amp;BP35&amp;U36&amp;BP35&amp;V36&amp;BP35&amp;W36&amp;BP35&amp;X36&amp;BP35&amp;Y36&amp;BP35&amp;Z36&amp;BP35&amp;AA36&amp;BP35&amp;AB36&amp;BP35&amp;AC36&amp;BP35&amp;AD36&amp;BP35&amp;AE36&amp;BP35&amp;AF36&amp;BP35&amp;AG36&amp;BP35&amp;AH36&amp;BP35&amp;AI36&amp;BP35&amp;AJ36&amp;BP35&amp;AK36&amp;BP35&amp;AL36&amp;BP35&amp;AM36&amp;BP35&amp;AN36&amp;BP35&amp;AO36&amp;BP35&amp;AP36&amp;BP35&amp;AQ36&amp;BP35&amp;AR36&amp;BP35&amp;AS36&amp;BP35&amp;AT36&amp;BP35&amp;AU36&amp;BP35&amp;AV36&amp;BP35&amp;AW36&amp;BP35&amp;AX36&amp;BP35&amp;AY36&amp;BP35&amp;AZ36&amp;BP35&amp;BA36&amp;BP35&amp;BB36&amp;BP35&amp;BC36&amp;BP35&amp;BD36&amp;BP35&amp;BE36&amp;BP35&amp;BF36&amp;BP35&amp;BG36&amp;BP35&amp;BH36&amp;BP35&amp;BI36&amp;BP35&amp;BJ36&amp;BP35&amp;BK36&amp;BP35&amp;BL36&amp;BP35&amp;BM36&amp;BP35&amp;BN36</f>
        <v xml:space="preserve">17                                                                                                  </v>
      </c>
    </row>
    <row r="37" spans="1:71" ht="15.5" x14ac:dyDescent="0.35">
      <c r="A37" s="417" t="s">
        <v>299</v>
      </c>
      <c r="B37" s="417"/>
      <c r="C37" s="417"/>
      <c r="D37" s="417"/>
      <c r="E37" s="417"/>
      <c r="F37" s="417"/>
      <c r="G37" s="417"/>
      <c r="H37" s="417"/>
      <c r="I37" s="417"/>
      <c r="J37" s="417"/>
      <c r="K37" s="417"/>
      <c r="L37" s="417"/>
      <c r="M37" s="417"/>
      <c r="P37" s="160">
        <v>47</v>
      </c>
      <c r="Q37" s="217">
        <f>IF('Print-TOS'!AU16="Y",'Encode Data'!I16,'Encode Data'!H16)</f>
        <v>1</v>
      </c>
      <c r="R37" s="160">
        <f t="shared" ref="R37:AW37" si="36">Q37</f>
        <v>1</v>
      </c>
      <c r="S37" s="160">
        <f t="shared" si="36"/>
        <v>1</v>
      </c>
      <c r="T37" s="160">
        <f t="shared" si="36"/>
        <v>1</v>
      </c>
      <c r="U37" s="160">
        <f t="shared" si="36"/>
        <v>1</v>
      </c>
      <c r="V37" s="160">
        <f t="shared" si="36"/>
        <v>1</v>
      </c>
      <c r="W37" s="160">
        <f t="shared" si="36"/>
        <v>1</v>
      </c>
      <c r="X37" s="160">
        <f t="shared" si="36"/>
        <v>1</v>
      </c>
      <c r="Y37" s="160">
        <f t="shared" si="36"/>
        <v>1</v>
      </c>
      <c r="Z37" s="160">
        <f t="shared" si="36"/>
        <v>1</v>
      </c>
      <c r="AA37" s="160">
        <f t="shared" si="36"/>
        <v>1</v>
      </c>
      <c r="AB37" s="160">
        <f t="shared" si="36"/>
        <v>1</v>
      </c>
      <c r="AC37" s="160">
        <f t="shared" si="36"/>
        <v>1</v>
      </c>
      <c r="AD37" s="160">
        <f t="shared" si="36"/>
        <v>1</v>
      </c>
      <c r="AE37" s="160">
        <f t="shared" si="36"/>
        <v>1</v>
      </c>
      <c r="AF37" s="160">
        <f t="shared" si="36"/>
        <v>1</v>
      </c>
      <c r="AG37" s="160">
        <f t="shared" si="36"/>
        <v>1</v>
      </c>
      <c r="AH37" s="160">
        <f t="shared" si="36"/>
        <v>1</v>
      </c>
      <c r="AI37" s="160">
        <f t="shared" si="36"/>
        <v>1</v>
      </c>
      <c r="AJ37" s="160">
        <f t="shared" si="36"/>
        <v>1</v>
      </c>
      <c r="AK37" s="160">
        <f t="shared" si="36"/>
        <v>1</v>
      </c>
      <c r="AL37" s="160">
        <f t="shared" si="36"/>
        <v>1</v>
      </c>
      <c r="AM37" s="160">
        <f t="shared" si="36"/>
        <v>1</v>
      </c>
      <c r="AN37" s="160">
        <f t="shared" si="36"/>
        <v>1</v>
      </c>
      <c r="AO37" s="160">
        <f t="shared" si="36"/>
        <v>1</v>
      </c>
      <c r="AP37" s="160">
        <f t="shared" si="36"/>
        <v>1</v>
      </c>
      <c r="AQ37" s="160">
        <f t="shared" si="36"/>
        <v>1</v>
      </c>
      <c r="AR37" s="160">
        <f t="shared" si="36"/>
        <v>1</v>
      </c>
      <c r="AS37" s="160">
        <f t="shared" si="36"/>
        <v>1</v>
      </c>
      <c r="AT37" s="160">
        <f t="shared" si="36"/>
        <v>1</v>
      </c>
      <c r="AU37" s="160">
        <f t="shared" si="36"/>
        <v>1</v>
      </c>
      <c r="AV37" s="160">
        <f t="shared" si="36"/>
        <v>1</v>
      </c>
      <c r="AW37" s="160">
        <f t="shared" si="36"/>
        <v>1</v>
      </c>
      <c r="AX37" s="160">
        <f t="shared" ref="AX37:BN37" si="37">AW37</f>
        <v>1</v>
      </c>
      <c r="AY37" s="160">
        <f t="shared" si="37"/>
        <v>1</v>
      </c>
      <c r="AZ37" s="160">
        <f t="shared" si="37"/>
        <v>1</v>
      </c>
      <c r="BA37" s="160">
        <f t="shared" si="37"/>
        <v>1</v>
      </c>
      <c r="BB37" s="160">
        <f t="shared" si="37"/>
        <v>1</v>
      </c>
      <c r="BC37" s="160">
        <f t="shared" si="37"/>
        <v>1</v>
      </c>
      <c r="BD37" s="160">
        <f t="shared" si="37"/>
        <v>1</v>
      </c>
      <c r="BE37" s="160">
        <f t="shared" si="37"/>
        <v>1</v>
      </c>
      <c r="BF37" s="160">
        <f t="shared" si="37"/>
        <v>1</v>
      </c>
      <c r="BG37" s="160">
        <f t="shared" si="37"/>
        <v>1</v>
      </c>
      <c r="BH37" s="160">
        <f t="shared" si="37"/>
        <v>1</v>
      </c>
      <c r="BI37" s="160">
        <f t="shared" si="37"/>
        <v>1</v>
      </c>
      <c r="BJ37" s="160">
        <f t="shared" si="37"/>
        <v>1</v>
      </c>
      <c r="BK37" s="160">
        <f t="shared" si="37"/>
        <v>1</v>
      </c>
      <c r="BL37" s="160">
        <f t="shared" si="37"/>
        <v>1</v>
      </c>
      <c r="BM37" s="160">
        <f t="shared" si="37"/>
        <v>1</v>
      </c>
      <c r="BN37" s="160">
        <f t="shared" si="37"/>
        <v>1</v>
      </c>
      <c r="BR37" s="160">
        <v>47</v>
      </c>
    </row>
    <row r="38" spans="1:71" ht="15.5" x14ac:dyDescent="0.35">
      <c r="A38" s="417" t="s">
        <v>300</v>
      </c>
      <c r="B38" s="417"/>
      <c r="C38" s="417"/>
      <c r="D38" s="417"/>
      <c r="E38" s="417"/>
      <c r="F38" s="417"/>
      <c r="G38" s="417"/>
      <c r="H38" s="417"/>
      <c r="I38" s="417"/>
      <c r="J38" s="417"/>
      <c r="K38" s="417"/>
      <c r="L38" s="417"/>
      <c r="M38" s="417"/>
      <c r="Q38" s="160">
        <v>1</v>
      </c>
      <c r="R38" s="160">
        <v>2</v>
      </c>
      <c r="S38" s="160">
        <v>3</v>
      </c>
      <c r="T38" s="160">
        <v>4</v>
      </c>
      <c r="U38" s="160">
        <v>5</v>
      </c>
      <c r="V38" s="160">
        <v>6</v>
      </c>
      <c r="W38" s="160">
        <v>7</v>
      </c>
      <c r="X38" s="160">
        <v>8</v>
      </c>
      <c r="Y38" s="160">
        <v>9</v>
      </c>
      <c r="Z38" s="160">
        <v>10</v>
      </c>
      <c r="AA38" s="160">
        <v>11</v>
      </c>
      <c r="AB38" s="160">
        <v>12</v>
      </c>
      <c r="AC38" s="160">
        <v>13</v>
      </c>
      <c r="AD38" s="160">
        <v>14</v>
      </c>
      <c r="AE38" s="160">
        <v>15</v>
      </c>
      <c r="AF38" s="160">
        <v>16</v>
      </c>
      <c r="AG38" s="160">
        <v>17</v>
      </c>
      <c r="AH38" s="160">
        <v>18</v>
      </c>
      <c r="AI38" s="160">
        <v>19</v>
      </c>
      <c r="AJ38" s="160">
        <v>20</v>
      </c>
      <c r="AK38" s="160">
        <v>21</v>
      </c>
      <c r="AL38" s="160">
        <v>22</v>
      </c>
      <c r="AM38" s="160">
        <v>23</v>
      </c>
      <c r="AN38" s="160">
        <v>24</v>
      </c>
      <c r="AO38" s="160">
        <v>25</v>
      </c>
      <c r="AP38" s="160">
        <v>26</v>
      </c>
      <c r="AQ38" s="160">
        <v>27</v>
      </c>
      <c r="AR38" s="160">
        <v>28</v>
      </c>
      <c r="AS38" s="160">
        <v>29</v>
      </c>
      <c r="AT38" s="160">
        <v>30</v>
      </c>
      <c r="AU38" s="160">
        <v>31</v>
      </c>
      <c r="AV38" s="160">
        <v>32</v>
      </c>
      <c r="AW38" s="160">
        <v>33</v>
      </c>
      <c r="AX38" s="160">
        <v>34</v>
      </c>
      <c r="AY38" s="160">
        <v>35</v>
      </c>
      <c r="AZ38" s="160">
        <v>36</v>
      </c>
      <c r="BA38" s="160">
        <v>37</v>
      </c>
      <c r="BB38" s="160">
        <v>38</v>
      </c>
      <c r="BC38" s="160">
        <v>39</v>
      </c>
      <c r="BD38" s="160">
        <v>40</v>
      </c>
      <c r="BE38" s="160">
        <v>41</v>
      </c>
      <c r="BF38" s="160">
        <v>42</v>
      </c>
      <c r="BG38" s="160">
        <v>43</v>
      </c>
      <c r="BH38" s="160">
        <v>44</v>
      </c>
      <c r="BI38" s="160">
        <v>45</v>
      </c>
      <c r="BJ38" s="160">
        <v>46</v>
      </c>
      <c r="BK38" s="160">
        <v>47</v>
      </c>
      <c r="BL38" s="160">
        <v>48</v>
      </c>
      <c r="BM38" s="160">
        <v>49</v>
      </c>
      <c r="BN38" s="160">
        <v>50</v>
      </c>
    </row>
    <row r="39" spans="1:71" ht="15.5" x14ac:dyDescent="0.35">
      <c r="A39" s="417" t="s">
        <v>301</v>
      </c>
      <c r="B39" s="417"/>
      <c r="C39" s="417"/>
      <c r="D39" s="417"/>
      <c r="E39" s="417"/>
      <c r="F39" s="417"/>
      <c r="G39" s="417"/>
      <c r="H39" s="417"/>
      <c r="I39" s="417"/>
      <c r="J39" s="417"/>
      <c r="K39" s="417"/>
      <c r="L39" s="417"/>
      <c r="M39" s="417"/>
      <c r="Q39" s="160">
        <f t="shared" ref="Q39:AV39" si="38">Q37-Q38</f>
        <v>0</v>
      </c>
      <c r="R39" s="160">
        <f t="shared" si="38"/>
        <v>-1</v>
      </c>
      <c r="S39" s="160">
        <f t="shared" si="38"/>
        <v>-2</v>
      </c>
      <c r="T39" s="160">
        <f t="shared" si="38"/>
        <v>-3</v>
      </c>
      <c r="U39" s="160">
        <f t="shared" si="38"/>
        <v>-4</v>
      </c>
      <c r="V39" s="160">
        <f t="shared" si="38"/>
        <v>-5</v>
      </c>
      <c r="W39" s="160">
        <f t="shared" si="38"/>
        <v>-6</v>
      </c>
      <c r="X39" s="160">
        <f t="shared" si="38"/>
        <v>-7</v>
      </c>
      <c r="Y39" s="160">
        <f t="shared" si="38"/>
        <v>-8</v>
      </c>
      <c r="Z39" s="160">
        <f t="shared" si="38"/>
        <v>-9</v>
      </c>
      <c r="AA39" s="160">
        <f t="shared" si="38"/>
        <v>-10</v>
      </c>
      <c r="AB39" s="160">
        <f t="shared" si="38"/>
        <v>-11</v>
      </c>
      <c r="AC39" s="160">
        <f t="shared" si="38"/>
        <v>-12</v>
      </c>
      <c r="AD39" s="160">
        <f t="shared" si="38"/>
        <v>-13</v>
      </c>
      <c r="AE39" s="160">
        <f t="shared" si="38"/>
        <v>-14</v>
      </c>
      <c r="AF39" s="160">
        <f t="shared" si="38"/>
        <v>-15</v>
      </c>
      <c r="AG39" s="160">
        <f t="shared" si="38"/>
        <v>-16</v>
      </c>
      <c r="AH39" s="160">
        <f t="shared" si="38"/>
        <v>-17</v>
      </c>
      <c r="AI39" s="160">
        <f t="shared" si="38"/>
        <v>-18</v>
      </c>
      <c r="AJ39" s="160">
        <f t="shared" si="38"/>
        <v>-19</v>
      </c>
      <c r="AK39" s="160">
        <f t="shared" si="38"/>
        <v>-20</v>
      </c>
      <c r="AL39" s="160">
        <f t="shared" si="38"/>
        <v>-21</v>
      </c>
      <c r="AM39" s="160">
        <f t="shared" si="38"/>
        <v>-22</v>
      </c>
      <c r="AN39" s="160">
        <f t="shared" si="38"/>
        <v>-23</v>
      </c>
      <c r="AO39" s="160">
        <f t="shared" si="38"/>
        <v>-24</v>
      </c>
      <c r="AP39" s="160">
        <f t="shared" si="38"/>
        <v>-25</v>
      </c>
      <c r="AQ39" s="160">
        <f t="shared" si="38"/>
        <v>-26</v>
      </c>
      <c r="AR39" s="160">
        <f t="shared" si="38"/>
        <v>-27</v>
      </c>
      <c r="AS39" s="160">
        <f t="shared" si="38"/>
        <v>-28</v>
      </c>
      <c r="AT39" s="160">
        <f t="shared" si="38"/>
        <v>-29</v>
      </c>
      <c r="AU39" s="160">
        <f t="shared" si="38"/>
        <v>-30</v>
      </c>
      <c r="AV39" s="160">
        <f t="shared" si="38"/>
        <v>-31</v>
      </c>
      <c r="AW39" s="160">
        <f t="shared" ref="AW39:BN39" si="39">AW37-AW38</f>
        <v>-32</v>
      </c>
      <c r="AX39" s="160">
        <f t="shared" si="39"/>
        <v>-33</v>
      </c>
      <c r="AY39" s="160">
        <f t="shared" si="39"/>
        <v>-34</v>
      </c>
      <c r="AZ39" s="160">
        <f t="shared" si="39"/>
        <v>-35</v>
      </c>
      <c r="BA39" s="160">
        <f t="shared" si="39"/>
        <v>-36</v>
      </c>
      <c r="BB39" s="160">
        <f t="shared" si="39"/>
        <v>-37</v>
      </c>
      <c r="BC39" s="160">
        <f t="shared" si="39"/>
        <v>-38</v>
      </c>
      <c r="BD39" s="160">
        <f t="shared" si="39"/>
        <v>-39</v>
      </c>
      <c r="BE39" s="160">
        <f t="shared" si="39"/>
        <v>-40</v>
      </c>
      <c r="BF39" s="160">
        <f t="shared" si="39"/>
        <v>-41</v>
      </c>
      <c r="BG39" s="160">
        <f t="shared" si="39"/>
        <v>-42</v>
      </c>
      <c r="BH39" s="160">
        <f t="shared" si="39"/>
        <v>-43</v>
      </c>
      <c r="BI39" s="160">
        <f t="shared" si="39"/>
        <v>-44</v>
      </c>
      <c r="BJ39" s="160">
        <f t="shared" si="39"/>
        <v>-45</v>
      </c>
      <c r="BK39" s="160">
        <f t="shared" si="39"/>
        <v>-46</v>
      </c>
      <c r="BL39" s="160">
        <f t="shared" si="39"/>
        <v>-47</v>
      </c>
      <c r="BM39" s="160">
        <f t="shared" si="39"/>
        <v>-48</v>
      </c>
      <c r="BN39" s="160">
        <f t="shared" si="39"/>
        <v>-49</v>
      </c>
      <c r="BP39" s="160" t="s">
        <v>21</v>
      </c>
    </row>
    <row r="40" spans="1:71" ht="15.5" x14ac:dyDescent="0.35">
      <c r="A40" s="417" t="s">
        <v>302</v>
      </c>
      <c r="B40" s="417"/>
      <c r="C40" s="417"/>
      <c r="D40" s="417"/>
      <c r="E40" s="417"/>
      <c r="F40" s="417"/>
      <c r="G40" s="417"/>
      <c r="H40" s="417"/>
      <c r="I40" s="417"/>
      <c r="J40" s="417"/>
      <c r="K40" s="417"/>
      <c r="L40" s="417"/>
      <c r="M40" s="417"/>
      <c r="Q40" s="160">
        <f>IF(Q39&gt;=0,COUNT($Q39)+BO36,"")</f>
        <v>18</v>
      </c>
      <c r="R40" s="160" t="str">
        <f>IF(R39&gt;=0,COUNT($Q39:R39)+$BO36,"")</f>
        <v/>
      </c>
      <c r="S40" s="160" t="str">
        <f>IF(S39&gt;=0,COUNT($Q39:S39)+$BO36,"")</f>
        <v/>
      </c>
      <c r="T40" s="160" t="str">
        <f>IF(T39&gt;=0,COUNT($Q39:T39)+$BO36,"")</f>
        <v/>
      </c>
      <c r="U40" s="160" t="str">
        <f>IF(U39&gt;=0,COUNT($Q39:U39)+$BO36,"")</f>
        <v/>
      </c>
      <c r="V40" s="160" t="str">
        <f>IF(V39&gt;=0,COUNT($Q39:V39)+$BO36,"")</f>
        <v/>
      </c>
      <c r="W40" s="160" t="str">
        <f>IF(W39&gt;=0,COUNT($Q39:W39)+$BO36,"")</f>
        <v/>
      </c>
      <c r="X40" s="160" t="str">
        <f>IF(X39&gt;=0,COUNT($Q39:X39)+$BO36,"")</f>
        <v/>
      </c>
      <c r="Y40" s="160" t="str">
        <f>IF(Y39&gt;=0,COUNT($Q39:Y39)+$BO36,"")</f>
        <v/>
      </c>
      <c r="Z40" s="160" t="str">
        <f>IF(Z39&gt;=0,COUNT($Q39:Z39)+$BO36,"")</f>
        <v/>
      </c>
      <c r="AA40" s="160" t="str">
        <f>IF(AA39&gt;=0,COUNT($Q39:AA39)+$BO36,"")</f>
        <v/>
      </c>
      <c r="AB40" s="160" t="str">
        <f>IF(AB39&gt;=0,COUNT($Q39:AB39)+$BO36,"")</f>
        <v/>
      </c>
      <c r="AC40" s="160" t="str">
        <f>IF(AC39&gt;=0,COUNT($Q39:AC39)+$BO36,"")</f>
        <v/>
      </c>
      <c r="AD40" s="160" t="str">
        <f>IF(AD39&gt;=0,COUNT($Q39:AD39)+$BO36,"")</f>
        <v/>
      </c>
      <c r="AE40" s="160" t="str">
        <f>IF(AE39&gt;=0,COUNT($Q39:AE39)+$BO36,"")</f>
        <v/>
      </c>
      <c r="AF40" s="160" t="str">
        <f>IF(AF39&gt;=0,COUNT($Q39:AF39)+$BO36,"")</f>
        <v/>
      </c>
      <c r="AG40" s="160" t="str">
        <f>IF(AG39&gt;=0,COUNT($Q39:AG39)+$BO36,"")</f>
        <v/>
      </c>
      <c r="AH40" s="160" t="str">
        <f>IF(AH39&gt;=0,COUNT($Q39:AH39)+$BO36,"")</f>
        <v/>
      </c>
      <c r="AI40" s="160" t="str">
        <f>IF(AI39&gt;=0,COUNT($Q39:AI39)+$BO36,"")</f>
        <v/>
      </c>
      <c r="AJ40" s="160" t="str">
        <f>IF(AJ39&gt;=0,COUNT($Q39:AJ39)+$BO36,"")</f>
        <v/>
      </c>
      <c r="AK40" s="160" t="str">
        <f>IF(AK39&gt;=0,COUNT($Q39:AK39)+$BO36,"")</f>
        <v/>
      </c>
      <c r="AL40" s="160" t="str">
        <f>IF(AL39&gt;=0,COUNT($Q39:AL39)+$BO36,"")</f>
        <v/>
      </c>
      <c r="AM40" s="160" t="str">
        <f>IF(AM39&gt;=0,COUNT($Q39:AM39)+$BO36,"")</f>
        <v/>
      </c>
      <c r="AN40" s="160" t="str">
        <f>IF(AN39&gt;=0,COUNT($Q39:AN39)+$BO36,"")</f>
        <v/>
      </c>
      <c r="AO40" s="160" t="str">
        <f>IF(AO39&gt;=0,COUNT($Q39:AO39)+$BO36,"")</f>
        <v/>
      </c>
      <c r="AP40" s="160" t="str">
        <f>IF(AP39&gt;=0,COUNT($Q39:AP39)+$BO36,"")</f>
        <v/>
      </c>
      <c r="AQ40" s="160" t="str">
        <f>IF(AQ39&gt;=0,COUNT($Q39:AQ39)+$BO36,"")</f>
        <v/>
      </c>
      <c r="AR40" s="160" t="str">
        <f>IF(AR39&gt;=0,COUNT($Q39:AR39)+$BO36,"")</f>
        <v/>
      </c>
      <c r="AS40" s="160" t="str">
        <f>IF(AS39&gt;=0,COUNT($Q39:AS39)+$BO36,"")</f>
        <v/>
      </c>
      <c r="AT40" s="160" t="str">
        <f>IF(AT39&gt;=0,COUNT($Q39:AT39)+$BO36,"")</f>
        <v/>
      </c>
      <c r="AU40" s="160" t="str">
        <f>IF(AU39&gt;=0,COUNT($Q39:AU39)+$BO36,"")</f>
        <v/>
      </c>
      <c r="AV40" s="160" t="str">
        <f>IF(AV39&gt;=0,COUNT($Q39:AV39)+$BO36,"")</f>
        <v/>
      </c>
      <c r="AW40" s="160" t="str">
        <f>IF(AW39&gt;=0,COUNT($Q39:AW39)+$BO36,"")</f>
        <v/>
      </c>
      <c r="AX40" s="160" t="str">
        <f>IF(AX39&gt;=0,COUNT($Q39:AX39)+$BO36,"")</f>
        <v/>
      </c>
      <c r="AY40" s="160" t="str">
        <f>IF(AY39&gt;=0,COUNT($Q39:AY39)+$BO36,"")</f>
        <v/>
      </c>
      <c r="AZ40" s="160" t="str">
        <f>IF(AZ39&gt;=0,COUNT($Q39:AZ39)+$BO36,"")</f>
        <v/>
      </c>
      <c r="BA40" s="160" t="str">
        <f>IF(BA39&gt;=0,COUNT($Q39:BA39)+$BO36,"")</f>
        <v/>
      </c>
      <c r="BB40" s="160" t="str">
        <f>IF(BB39&gt;=0,COUNT($Q39:BB39)+$BO36,"")</f>
        <v/>
      </c>
      <c r="BC40" s="160" t="str">
        <f>IF(BC39&gt;=0,COUNT($Q39:BC39)+$BO36,"")</f>
        <v/>
      </c>
      <c r="BD40" s="160" t="str">
        <f>IF(BD39&gt;=0,COUNT($Q39:BD39)+$BO36,"")</f>
        <v/>
      </c>
      <c r="BE40" s="160" t="str">
        <f>IF(BE39&gt;=0,COUNT($Q39:BE39)+$BO36,"")</f>
        <v/>
      </c>
      <c r="BF40" s="160" t="str">
        <f>IF(BF39&gt;=0,COUNT($Q39:BF39)+$BO36,"")</f>
        <v/>
      </c>
      <c r="BG40" s="160" t="str">
        <f>IF(BG39&gt;=0,COUNT($Q39:BG39)+$BO36,"")</f>
        <v/>
      </c>
      <c r="BH40" s="160" t="str">
        <f>IF(BH39&gt;=0,COUNT($Q39:BH39)+$BO36,"")</f>
        <v/>
      </c>
      <c r="BI40" s="160" t="str">
        <f>IF(BI39&gt;=0,COUNT($Q39:BI39)+$BO36,"")</f>
        <v/>
      </c>
      <c r="BJ40" s="160" t="str">
        <f>IF(BJ39&gt;=0,COUNT($Q39:BJ39)+$BO36,"")</f>
        <v/>
      </c>
      <c r="BK40" s="160" t="str">
        <f>IF(BK39&gt;=0,COUNT($Q39:BK39)+$BO36,"")</f>
        <v/>
      </c>
      <c r="BL40" s="160" t="str">
        <f>IF(BL39&gt;=0,COUNT($Q39:BL39)+$BO36,"")</f>
        <v/>
      </c>
      <c r="BM40" s="160" t="str">
        <f>IF(BM39&gt;=0,COUNT($Q39:BM39)+$BO36,"")</f>
        <v/>
      </c>
      <c r="BN40" s="160" t="str">
        <f>IF(BN39&gt;=0,COUNT($Q39:BN39)+$BO36,"")</f>
        <v/>
      </c>
      <c r="BO40" s="160">
        <f>COUNT(Q40:BN40)+$BO36</f>
        <v>18</v>
      </c>
      <c r="BP40" s="218" t="str">
        <f>Q40&amp;BP39&amp;R40&amp;BP39&amp;S40&amp;BP39&amp;T40&amp;BP39&amp;U40&amp;BP39&amp;V40&amp;BP39&amp;W40&amp;BP39&amp;X40&amp;BP39&amp;Y40&amp;BP39&amp;Z40&amp;BP39&amp;AA40&amp;BP39&amp;AB40&amp;BP39&amp;AC40&amp;BP39&amp;AD40&amp;BP39&amp;AE40&amp;BP39&amp;AF40&amp;BP39&amp;AG40&amp;BP39&amp;AH40&amp;BP39&amp;AI40&amp;BP39&amp;AJ40&amp;BP39&amp;AK40&amp;BP39&amp;AL40&amp;BP39&amp;AM40&amp;BP39&amp;AN40&amp;BP39&amp;AO40&amp;BP39&amp;AP40&amp;BP39&amp;AQ40&amp;BP39&amp;AR40&amp;BP39&amp;AS40&amp;BP39&amp;AT40&amp;BP39&amp;AU40&amp;BP39&amp;AV40&amp;BP39&amp;AW40&amp;BP39&amp;AX40&amp;BP39&amp;AY40&amp;BP39&amp;AZ40&amp;BP39&amp;BA40&amp;BP39&amp;BB40&amp;BP39&amp;BC40&amp;BP39&amp;BD40&amp;BP39&amp;BE40&amp;BP39&amp;BF40&amp;BP39&amp;BG40&amp;BP39&amp;BH40&amp;BP39&amp;BI40&amp;BP39&amp;BJ40&amp;BP39&amp;BK40&amp;BP39&amp;BL40&amp;BP39&amp;BM40&amp;BP39&amp;BN40</f>
        <v xml:space="preserve">18                                                                                                  </v>
      </c>
    </row>
    <row r="41" spans="1:71" x14ac:dyDescent="0.35">
      <c r="P41" s="160">
        <v>62</v>
      </c>
      <c r="Q41" s="217">
        <f>IF('Print-TOS'!AU16="Y",'Encode Data'!E19,'Encode Data'!I16)</f>
        <v>4</v>
      </c>
      <c r="R41" s="160">
        <f t="shared" ref="R41:AW41" si="40">Q41</f>
        <v>4</v>
      </c>
      <c r="S41" s="160">
        <f t="shared" si="40"/>
        <v>4</v>
      </c>
      <c r="T41" s="160">
        <f t="shared" si="40"/>
        <v>4</v>
      </c>
      <c r="U41" s="160">
        <f t="shared" si="40"/>
        <v>4</v>
      </c>
      <c r="V41" s="160">
        <f t="shared" si="40"/>
        <v>4</v>
      </c>
      <c r="W41" s="160">
        <f t="shared" si="40"/>
        <v>4</v>
      </c>
      <c r="X41" s="160">
        <f t="shared" si="40"/>
        <v>4</v>
      </c>
      <c r="Y41" s="160">
        <f t="shared" si="40"/>
        <v>4</v>
      </c>
      <c r="Z41" s="160">
        <f t="shared" si="40"/>
        <v>4</v>
      </c>
      <c r="AA41" s="160">
        <f t="shared" si="40"/>
        <v>4</v>
      </c>
      <c r="AB41" s="160">
        <f t="shared" si="40"/>
        <v>4</v>
      </c>
      <c r="AC41" s="160">
        <f t="shared" si="40"/>
        <v>4</v>
      </c>
      <c r="AD41" s="160">
        <f t="shared" si="40"/>
        <v>4</v>
      </c>
      <c r="AE41" s="160">
        <f t="shared" si="40"/>
        <v>4</v>
      </c>
      <c r="AF41" s="160">
        <f t="shared" si="40"/>
        <v>4</v>
      </c>
      <c r="AG41" s="160">
        <f t="shared" si="40"/>
        <v>4</v>
      </c>
      <c r="AH41" s="160">
        <f t="shared" si="40"/>
        <v>4</v>
      </c>
      <c r="AI41" s="160">
        <f t="shared" si="40"/>
        <v>4</v>
      </c>
      <c r="AJ41" s="160">
        <f t="shared" si="40"/>
        <v>4</v>
      </c>
      <c r="AK41" s="160">
        <f t="shared" si="40"/>
        <v>4</v>
      </c>
      <c r="AL41" s="160">
        <f t="shared" si="40"/>
        <v>4</v>
      </c>
      <c r="AM41" s="160">
        <f t="shared" si="40"/>
        <v>4</v>
      </c>
      <c r="AN41" s="160">
        <f t="shared" si="40"/>
        <v>4</v>
      </c>
      <c r="AO41" s="160">
        <f t="shared" si="40"/>
        <v>4</v>
      </c>
      <c r="AP41" s="160">
        <f t="shared" si="40"/>
        <v>4</v>
      </c>
      <c r="AQ41" s="160">
        <f t="shared" si="40"/>
        <v>4</v>
      </c>
      <c r="AR41" s="160">
        <f t="shared" si="40"/>
        <v>4</v>
      </c>
      <c r="AS41" s="160">
        <f t="shared" si="40"/>
        <v>4</v>
      </c>
      <c r="AT41" s="160">
        <f t="shared" si="40"/>
        <v>4</v>
      </c>
      <c r="AU41" s="160">
        <f t="shared" si="40"/>
        <v>4</v>
      </c>
      <c r="AV41" s="160">
        <f t="shared" si="40"/>
        <v>4</v>
      </c>
      <c r="AW41" s="160">
        <f t="shared" si="40"/>
        <v>4</v>
      </c>
      <c r="AX41" s="160">
        <f t="shared" ref="AX41:BN41" si="41">AW41</f>
        <v>4</v>
      </c>
      <c r="AY41" s="160">
        <f t="shared" si="41"/>
        <v>4</v>
      </c>
      <c r="AZ41" s="160">
        <f t="shared" si="41"/>
        <v>4</v>
      </c>
      <c r="BA41" s="160">
        <f t="shared" si="41"/>
        <v>4</v>
      </c>
      <c r="BB41" s="160">
        <f t="shared" si="41"/>
        <v>4</v>
      </c>
      <c r="BC41" s="160">
        <f t="shared" si="41"/>
        <v>4</v>
      </c>
      <c r="BD41" s="160">
        <f t="shared" si="41"/>
        <v>4</v>
      </c>
      <c r="BE41" s="160">
        <f t="shared" si="41"/>
        <v>4</v>
      </c>
      <c r="BF41" s="160">
        <f t="shared" si="41"/>
        <v>4</v>
      </c>
      <c r="BG41" s="160">
        <f t="shared" si="41"/>
        <v>4</v>
      </c>
      <c r="BH41" s="160">
        <f t="shared" si="41"/>
        <v>4</v>
      </c>
      <c r="BI41" s="160">
        <f t="shared" si="41"/>
        <v>4</v>
      </c>
      <c r="BJ41" s="160">
        <f t="shared" si="41"/>
        <v>4</v>
      </c>
      <c r="BK41" s="160">
        <f t="shared" si="41"/>
        <v>4</v>
      </c>
      <c r="BL41" s="160">
        <f t="shared" si="41"/>
        <v>4</v>
      </c>
      <c r="BM41" s="160">
        <f t="shared" si="41"/>
        <v>4</v>
      </c>
      <c r="BN41" s="160">
        <f t="shared" si="41"/>
        <v>4</v>
      </c>
      <c r="BR41" s="160">
        <v>62</v>
      </c>
    </row>
    <row r="42" spans="1:71" x14ac:dyDescent="0.35">
      <c r="Q42" s="160">
        <v>1</v>
      </c>
      <c r="R42" s="160">
        <v>2</v>
      </c>
      <c r="S42" s="160">
        <v>3</v>
      </c>
      <c r="T42" s="160">
        <v>4</v>
      </c>
      <c r="U42" s="160">
        <v>5</v>
      </c>
      <c r="V42" s="160">
        <v>6</v>
      </c>
      <c r="W42" s="160">
        <v>7</v>
      </c>
      <c r="X42" s="160">
        <v>8</v>
      </c>
      <c r="Y42" s="160">
        <v>9</v>
      </c>
      <c r="Z42" s="160">
        <v>10</v>
      </c>
      <c r="AA42" s="160">
        <v>11</v>
      </c>
      <c r="AB42" s="160">
        <v>12</v>
      </c>
      <c r="AC42" s="160">
        <v>13</v>
      </c>
      <c r="AD42" s="160">
        <v>14</v>
      </c>
      <c r="AE42" s="160">
        <v>15</v>
      </c>
      <c r="AF42" s="160">
        <v>16</v>
      </c>
      <c r="AG42" s="160">
        <v>17</v>
      </c>
      <c r="AH42" s="160">
        <v>18</v>
      </c>
      <c r="AI42" s="160">
        <v>19</v>
      </c>
      <c r="AJ42" s="160">
        <v>20</v>
      </c>
      <c r="AK42" s="160">
        <v>21</v>
      </c>
      <c r="AL42" s="160">
        <v>22</v>
      </c>
      <c r="AM42" s="160">
        <v>23</v>
      </c>
      <c r="AN42" s="160">
        <v>24</v>
      </c>
      <c r="AO42" s="160">
        <v>25</v>
      </c>
      <c r="AP42" s="160">
        <v>26</v>
      </c>
      <c r="AQ42" s="160">
        <v>27</v>
      </c>
      <c r="AR42" s="160">
        <v>28</v>
      </c>
      <c r="AS42" s="160">
        <v>29</v>
      </c>
      <c r="AT42" s="160">
        <v>30</v>
      </c>
      <c r="AU42" s="160">
        <v>31</v>
      </c>
      <c r="AV42" s="160">
        <v>32</v>
      </c>
      <c r="AW42" s="160">
        <v>33</v>
      </c>
      <c r="AX42" s="160">
        <v>34</v>
      </c>
      <c r="AY42" s="160">
        <v>35</v>
      </c>
      <c r="AZ42" s="160">
        <v>36</v>
      </c>
      <c r="BA42" s="160">
        <v>37</v>
      </c>
      <c r="BB42" s="160">
        <v>38</v>
      </c>
      <c r="BC42" s="160">
        <v>39</v>
      </c>
      <c r="BD42" s="160">
        <v>40</v>
      </c>
      <c r="BE42" s="160">
        <v>41</v>
      </c>
      <c r="BF42" s="160">
        <v>42</v>
      </c>
      <c r="BG42" s="160">
        <v>43</v>
      </c>
      <c r="BH42" s="160">
        <v>44</v>
      </c>
      <c r="BI42" s="160">
        <v>45</v>
      </c>
      <c r="BJ42" s="160">
        <v>46</v>
      </c>
      <c r="BK42" s="160">
        <v>47</v>
      </c>
      <c r="BL42" s="160">
        <v>48</v>
      </c>
      <c r="BM42" s="160">
        <v>49</v>
      </c>
      <c r="BN42" s="160">
        <v>50</v>
      </c>
    </row>
    <row r="43" spans="1:71" x14ac:dyDescent="0.35">
      <c r="Q43" s="160">
        <f t="shared" ref="Q43:AV43" si="42">Q41-Q42</f>
        <v>3</v>
      </c>
      <c r="R43" s="160">
        <f t="shared" si="42"/>
        <v>2</v>
      </c>
      <c r="S43" s="160">
        <f t="shared" si="42"/>
        <v>1</v>
      </c>
      <c r="T43" s="160">
        <f t="shared" si="42"/>
        <v>0</v>
      </c>
      <c r="U43" s="160">
        <f t="shared" si="42"/>
        <v>-1</v>
      </c>
      <c r="V43" s="160">
        <f t="shared" si="42"/>
        <v>-2</v>
      </c>
      <c r="W43" s="160">
        <f t="shared" si="42"/>
        <v>-3</v>
      </c>
      <c r="X43" s="160">
        <f t="shared" si="42"/>
        <v>-4</v>
      </c>
      <c r="Y43" s="160">
        <f t="shared" si="42"/>
        <v>-5</v>
      </c>
      <c r="Z43" s="160">
        <f t="shared" si="42"/>
        <v>-6</v>
      </c>
      <c r="AA43" s="160">
        <f t="shared" si="42"/>
        <v>-7</v>
      </c>
      <c r="AB43" s="160">
        <f t="shared" si="42"/>
        <v>-8</v>
      </c>
      <c r="AC43" s="160">
        <f t="shared" si="42"/>
        <v>-9</v>
      </c>
      <c r="AD43" s="160">
        <f t="shared" si="42"/>
        <v>-10</v>
      </c>
      <c r="AE43" s="160">
        <f t="shared" si="42"/>
        <v>-11</v>
      </c>
      <c r="AF43" s="160">
        <f t="shared" si="42"/>
        <v>-12</v>
      </c>
      <c r="AG43" s="160">
        <f t="shared" si="42"/>
        <v>-13</v>
      </c>
      <c r="AH43" s="160">
        <f t="shared" si="42"/>
        <v>-14</v>
      </c>
      <c r="AI43" s="160">
        <f t="shared" si="42"/>
        <v>-15</v>
      </c>
      <c r="AJ43" s="160">
        <f t="shared" si="42"/>
        <v>-16</v>
      </c>
      <c r="AK43" s="160">
        <f t="shared" si="42"/>
        <v>-17</v>
      </c>
      <c r="AL43" s="160">
        <f t="shared" si="42"/>
        <v>-18</v>
      </c>
      <c r="AM43" s="160">
        <f t="shared" si="42"/>
        <v>-19</v>
      </c>
      <c r="AN43" s="160">
        <f t="shared" si="42"/>
        <v>-20</v>
      </c>
      <c r="AO43" s="160">
        <f t="shared" si="42"/>
        <v>-21</v>
      </c>
      <c r="AP43" s="160">
        <f t="shared" si="42"/>
        <v>-22</v>
      </c>
      <c r="AQ43" s="160">
        <f t="shared" si="42"/>
        <v>-23</v>
      </c>
      <c r="AR43" s="160">
        <f t="shared" si="42"/>
        <v>-24</v>
      </c>
      <c r="AS43" s="160">
        <f t="shared" si="42"/>
        <v>-25</v>
      </c>
      <c r="AT43" s="160">
        <f t="shared" si="42"/>
        <v>-26</v>
      </c>
      <c r="AU43" s="160">
        <f t="shared" si="42"/>
        <v>-27</v>
      </c>
      <c r="AV43" s="160">
        <f t="shared" si="42"/>
        <v>-28</v>
      </c>
      <c r="AW43" s="160">
        <f t="shared" ref="AW43:BN43" si="43">AW41-AW42</f>
        <v>-29</v>
      </c>
      <c r="AX43" s="160">
        <f t="shared" si="43"/>
        <v>-30</v>
      </c>
      <c r="AY43" s="160">
        <f t="shared" si="43"/>
        <v>-31</v>
      </c>
      <c r="AZ43" s="160">
        <f t="shared" si="43"/>
        <v>-32</v>
      </c>
      <c r="BA43" s="160">
        <f t="shared" si="43"/>
        <v>-33</v>
      </c>
      <c r="BB43" s="160">
        <f t="shared" si="43"/>
        <v>-34</v>
      </c>
      <c r="BC43" s="160">
        <f t="shared" si="43"/>
        <v>-35</v>
      </c>
      <c r="BD43" s="160">
        <f t="shared" si="43"/>
        <v>-36</v>
      </c>
      <c r="BE43" s="160">
        <f t="shared" si="43"/>
        <v>-37</v>
      </c>
      <c r="BF43" s="160">
        <f t="shared" si="43"/>
        <v>-38</v>
      </c>
      <c r="BG43" s="160">
        <f t="shared" si="43"/>
        <v>-39</v>
      </c>
      <c r="BH43" s="160">
        <f t="shared" si="43"/>
        <v>-40</v>
      </c>
      <c r="BI43" s="160">
        <f t="shared" si="43"/>
        <v>-41</v>
      </c>
      <c r="BJ43" s="160">
        <f t="shared" si="43"/>
        <v>-42</v>
      </c>
      <c r="BK43" s="160">
        <f t="shared" si="43"/>
        <v>-43</v>
      </c>
      <c r="BL43" s="160">
        <f t="shared" si="43"/>
        <v>-44</v>
      </c>
      <c r="BM43" s="160">
        <f t="shared" si="43"/>
        <v>-45</v>
      </c>
      <c r="BN43" s="160">
        <f t="shared" si="43"/>
        <v>-46</v>
      </c>
      <c r="BP43" s="160" t="s">
        <v>21</v>
      </c>
    </row>
    <row r="44" spans="1:71" x14ac:dyDescent="0.35">
      <c r="Q44" s="160">
        <f>IF(Q43&gt;=0,COUNT($Q43)+BO40,"")</f>
        <v>19</v>
      </c>
      <c r="R44" s="160">
        <f>IF(R43&gt;=0,COUNT($Q43:R43)+$BO40,"")</f>
        <v>20</v>
      </c>
      <c r="S44" s="160">
        <f>IF(S43&gt;=0,COUNT($Q43:S43)+$BO40,"")</f>
        <v>21</v>
      </c>
      <c r="T44" s="160">
        <f>IF(T43&gt;=0,COUNT($Q43:T43)+$BO40,"")</f>
        <v>22</v>
      </c>
      <c r="U44" s="160" t="str">
        <f>IF(U43&gt;=0,COUNT($Q43:U43)+$BO40,"")</f>
        <v/>
      </c>
      <c r="V44" s="160" t="str">
        <f>IF(V43&gt;=0,COUNT($Q43:V43)+$BO40,"")</f>
        <v/>
      </c>
      <c r="W44" s="160" t="str">
        <f>IF(W43&gt;=0,COUNT($Q43:W43)+$BO40,"")</f>
        <v/>
      </c>
      <c r="X44" s="160" t="str">
        <f>IF(X43&gt;=0,COUNT($Q43:X43)+$BO40,"")</f>
        <v/>
      </c>
      <c r="Y44" s="160" t="str">
        <f>IF(Y43&gt;=0,COUNT($Q43:Y43)+$BO40,"")</f>
        <v/>
      </c>
      <c r="Z44" s="160" t="str">
        <f>IF(Z43&gt;=0,COUNT($Q43:Z43)+$BO40,"")</f>
        <v/>
      </c>
      <c r="AA44" s="160" t="str">
        <f>IF(AA43&gt;=0,COUNT($Q43:AA43)+$BO40,"")</f>
        <v/>
      </c>
      <c r="AB44" s="160" t="str">
        <f>IF(AB43&gt;=0,COUNT($Q43:AB43)+$BO40,"")</f>
        <v/>
      </c>
      <c r="AC44" s="160" t="str">
        <f>IF(AC43&gt;=0,COUNT($Q43:AC43)+$BO40,"")</f>
        <v/>
      </c>
      <c r="AD44" s="160" t="str">
        <f>IF(AD43&gt;=0,COUNT($Q43:AD43)+$BO40,"")</f>
        <v/>
      </c>
      <c r="AE44" s="160" t="str">
        <f>IF(AE43&gt;=0,COUNT($Q43:AE43)+$BO40,"")</f>
        <v/>
      </c>
      <c r="AF44" s="160" t="str">
        <f>IF(AF43&gt;=0,COUNT($Q43:AF43)+$BO40,"")</f>
        <v/>
      </c>
      <c r="AG44" s="160" t="str">
        <f>IF(AG43&gt;=0,COUNT($Q43:AG43)+$BO40,"")</f>
        <v/>
      </c>
      <c r="AH44" s="160" t="str">
        <f>IF(AH43&gt;=0,COUNT($Q43:AH43)+$BO40,"")</f>
        <v/>
      </c>
      <c r="AI44" s="160" t="str">
        <f>IF(AI43&gt;=0,COUNT($Q43:AI43)+$BO40,"")</f>
        <v/>
      </c>
      <c r="AJ44" s="160" t="str">
        <f>IF(AJ43&gt;=0,COUNT($Q43:AJ43)+$BO40,"")</f>
        <v/>
      </c>
      <c r="AK44" s="160" t="str">
        <f>IF(AK43&gt;=0,COUNT($Q43:AK43)+$BO40,"")</f>
        <v/>
      </c>
      <c r="AL44" s="160" t="str">
        <f>IF(AL43&gt;=0,COUNT($Q43:AL43)+$BO40,"")</f>
        <v/>
      </c>
      <c r="AM44" s="160" t="str">
        <f>IF(AM43&gt;=0,COUNT($Q43:AM43)+$BO40,"")</f>
        <v/>
      </c>
      <c r="AN44" s="160" t="str">
        <f>IF(AN43&gt;=0,COUNT($Q43:AN43)+$BO40,"")</f>
        <v/>
      </c>
      <c r="AO44" s="160" t="str">
        <f>IF(AO43&gt;=0,COUNT($Q43:AO43)+$BO40,"")</f>
        <v/>
      </c>
      <c r="AP44" s="160" t="str">
        <f>IF(AP43&gt;=0,COUNT($Q43:AP43)+$BO40,"")</f>
        <v/>
      </c>
      <c r="AQ44" s="160" t="str">
        <f>IF(AQ43&gt;=0,COUNT($Q43:AQ43)+$BO40,"")</f>
        <v/>
      </c>
      <c r="AR44" s="160" t="str">
        <f>IF(AR43&gt;=0,COUNT($Q43:AR43)+$BO40,"")</f>
        <v/>
      </c>
      <c r="AS44" s="160" t="str">
        <f>IF(AS43&gt;=0,COUNT($Q43:AS43)+$BO40,"")</f>
        <v/>
      </c>
      <c r="AT44" s="160" t="str">
        <f>IF(AT43&gt;=0,COUNT($Q43:AT43)+$BO40,"")</f>
        <v/>
      </c>
      <c r="AU44" s="160" t="str">
        <f>IF(AU43&gt;=0,COUNT($Q43:AU43)+$BO40,"")</f>
        <v/>
      </c>
      <c r="AV44" s="160" t="str">
        <f>IF(AV43&gt;=0,COUNT($Q43:AV43)+$BO40,"")</f>
        <v/>
      </c>
      <c r="AW44" s="160" t="str">
        <f>IF(AW43&gt;=0,COUNT($Q43:AW43)+$BO40,"")</f>
        <v/>
      </c>
      <c r="AX44" s="160" t="str">
        <f>IF(AX43&gt;=0,COUNT($Q43:AX43)+$BO40,"")</f>
        <v/>
      </c>
      <c r="AY44" s="160" t="str">
        <f>IF(AY43&gt;=0,COUNT($Q43:AY43)+$BO40,"")</f>
        <v/>
      </c>
      <c r="AZ44" s="160" t="str">
        <f>IF(AZ43&gt;=0,COUNT($Q43:AZ43)+$BO40,"")</f>
        <v/>
      </c>
      <c r="BA44" s="160" t="str">
        <f>IF(BA43&gt;=0,COUNT($Q43:BA43)+$BO40,"")</f>
        <v/>
      </c>
      <c r="BB44" s="160" t="str">
        <f>IF(BB43&gt;=0,COUNT($Q43:BB43)+$BO40,"")</f>
        <v/>
      </c>
      <c r="BC44" s="160" t="str">
        <f>IF(BC43&gt;=0,COUNT($Q43:BC43)+$BO40,"")</f>
        <v/>
      </c>
      <c r="BD44" s="160" t="str">
        <f>IF(BD43&gt;=0,COUNT($Q43:BD43)+$BO40,"")</f>
        <v/>
      </c>
      <c r="BE44" s="160" t="str">
        <f>IF(BE43&gt;=0,COUNT($Q43:BE43)+$BO40,"")</f>
        <v/>
      </c>
      <c r="BF44" s="160" t="str">
        <f>IF(BF43&gt;=0,COUNT($Q43:BF43)+$BO40,"")</f>
        <v/>
      </c>
      <c r="BG44" s="160" t="str">
        <f>IF(BG43&gt;=0,COUNT($Q43:BG43)+$BO40,"")</f>
        <v/>
      </c>
      <c r="BH44" s="160" t="str">
        <f>IF(BH43&gt;=0,COUNT($Q43:BH43)+$BO40,"")</f>
        <v/>
      </c>
      <c r="BI44" s="160" t="str">
        <f>IF(BI43&gt;=0,COUNT($Q43:BI43)+$BO40,"")</f>
        <v/>
      </c>
      <c r="BJ44" s="160" t="str">
        <f>IF(BJ43&gt;=0,COUNT($Q43:BJ43)+$BO40,"")</f>
        <v/>
      </c>
      <c r="BK44" s="160" t="str">
        <f>IF(BK43&gt;=0,COUNT($Q43:BK43)+$BO40,"")</f>
        <v/>
      </c>
      <c r="BL44" s="160" t="str">
        <f>IF(BL43&gt;=0,COUNT($Q43:BL43)+$BO40,"")</f>
        <v/>
      </c>
      <c r="BM44" s="160" t="str">
        <f>IF(BM43&gt;=0,COUNT($Q43:BM43)+$BO40,"")</f>
        <v/>
      </c>
      <c r="BN44" s="160" t="str">
        <f>IF(BN43&gt;=0,COUNT($Q43:BN43)+$BO40,"")</f>
        <v/>
      </c>
      <c r="BO44" s="160">
        <f>COUNT(Q44:BN44)+$BO40</f>
        <v>22</v>
      </c>
      <c r="BP44" s="218" t="str">
        <f>Q44&amp;BP43&amp;R44&amp;BP43&amp;S44&amp;BP43&amp;T44&amp;BP43&amp;U44&amp;BP43&amp;V44&amp;BP43&amp;W44&amp;BP43&amp;X44&amp;BP43&amp;Y44&amp;BP43&amp;Z44&amp;BP43&amp;AA44&amp;BP43&amp;AB44&amp;BP43&amp;AC44&amp;BP43&amp;AD44&amp;BP43&amp;AE44&amp;BP43&amp;AF44&amp;BP43&amp;AG44&amp;BP43&amp;AH44&amp;BP43&amp;AI44&amp;BP43&amp;AJ44&amp;BP43&amp;AK44&amp;BP43&amp;AL44&amp;BP43&amp;AM44&amp;BP43&amp;AN44&amp;BP43&amp;AO44&amp;BP43&amp;AP44&amp;BP43&amp;AQ44&amp;BP43&amp;AR44&amp;BP43&amp;AS44&amp;BP43&amp;AT44&amp;BP43&amp;AU44&amp;BP43&amp;AV44&amp;BP43&amp;AW44&amp;BP43&amp;AX44&amp;BP43&amp;AY44&amp;BP43&amp;AZ44&amp;BP43&amp;BA44&amp;BP43&amp;BB44&amp;BP43&amp;BC44&amp;BP43&amp;BD44&amp;BP43&amp;BE44&amp;BP43&amp;BF44&amp;BP43&amp;BG44&amp;BP43&amp;BH44&amp;BP43&amp;BI44&amp;BP43&amp;BJ44&amp;BP43&amp;BK44&amp;BP43&amp;BL44&amp;BP43&amp;BM44&amp;BP43&amp;BN44</f>
        <v xml:space="preserve">19  20  21  22                                                                                            </v>
      </c>
    </row>
    <row r="45" spans="1:71" x14ac:dyDescent="0.35">
      <c r="P45" s="160">
        <v>77</v>
      </c>
      <c r="Q45" s="217">
        <f>IF('Print-TOS'!AU16="Y",'Encode Data'!F19,'Encode Data'!J16)</f>
        <v>0</v>
      </c>
      <c r="R45" s="160">
        <f t="shared" ref="R45:AW45" si="44">Q45</f>
        <v>0</v>
      </c>
      <c r="S45" s="160">
        <f t="shared" si="44"/>
        <v>0</v>
      </c>
      <c r="T45" s="160">
        <f t="shared" si="44"/>
        <v>0</v>
      </c>
      <c r="U45" s="160">
        <f t="shared" si="44"/>
        <v>0</v>
      </c>
      <c r="V45" s="160">
        <f t="shared" si="44"/>
        <v>0</v>
      </c>
      <c r="W45" s="160">
        <f t="shared" si="44"/>
        <v>0</v>
      </c>
      <c r="X45" s="160">
        <f t="shared" si="44"/>
        <v>0</v>
      </c>
      <c r="Y45" s="160">
        <f t="shared" si="44"/>
        <v>0</v>
      </c>
      <c r="Z45" s="160">
        <f t="shared" si="44"/>
        <v>0</v>
      </c>
      <c r="AA45" s="160">
        <f t="shared" si="44"/>
        <v>0</v>
      </c>
      <c r="AB45" s="160">
        <f t="shared" si="44"/>
        <v>0</v>
      </c>
      <c r="AC45" s="160">
        <f t="shared" si="44"/>
        <v>0</v>
      </c>
      <c r="AD45" s="160">
        <f t="shared" si="44"/>
        <v>0</v>
      </c>
      <c r="AE45" s="160">
        <f t="shared" si="44"/>
        <v>0</v>
      </c>
      <c r="AF45" s="160">
        <f t="shared" si="44"/>
        <v>0</v>
      </c>
      <c r="AG45" s="160">
        <f t="shared" si="44"/>
        <v>0</v>
      </c>
      <c r="AH45" s="160">
        <f t="shared" si="44"/>
        <v>0</v>
      </c>
      <c r="AI45" s="160">
        <f t="shared" si="44"/>
        <v>0</v>
      </c>
      <c r="AJ45" s="160">
        <f t="shared" si="44"/>
        <v>0</v>
      </c>
      <c r="AK45" s="160">
        <f t="shared" si="44"/>
        <v>0</v>
      </c>
      <c r="AL45" s="160">
        <f t="shared" si="44"/>
        <v>0</v>
      </c>
      <c r="AM45" s="160">
        <f t="shared" si="44"/>
        <v>0</v>
      </c>
      <c r="AN45" s="160">
        <f t="shared" si="44"/>
        <v>0</v>
      </c>
      <c r="AO45" s="160">
        <f t="shared" si="44"/>
        <v>0</v>
      </c>
      <c r="AP45" s="160">
        <f t="shared" si="44"/>
        <v>0</v>
      </c>
      <c r="AQ45" s="160">
        <f t="shared" si="44"/>
        <v>0</v>
      </c>
      <c r="AR45" s="160">
        <f t="shared" si="44"/>
        <v>0</v>
      </c>
      <c r="AS45" s="160">
        <f t="shared" si="44"/>
        <v>0</v>
      </c>
      <c r="AT45" s="160">
        <f t="shared" si="44"/>
        <v>0</v>
      </c>
      <c r="AU45" s="160">
        <f t="shared" si="44"/>
        <v>0</v>
      </c>
      <c r="AV45" s="160">
        <f t="shared" si="44"/>
        <v>0</v>
      </c>
      <c r="AW45" s="160">
        <f t="shared" si="44"/>
        <v>0</v>
      </c>
      <c r="AX45" s="160">
        <f t="shared" ref="AX45:BN45" si="45">AW45</f>
        <v>0</v>
      </c>
      <c r="AY45" s="160">
        <f t="shared" si="45"/>
        <v>0</v>
      </c>
      <c r="AZ45" s="160">
        <f t="shared" si="45"/>
        <v>0</v>
      </c>
      <c r="BA45" s="160">
        <f t="shared" si="45"/>
        <v>0</v>
      </c>
      <c r="BB45" s="160">
        <f t="shared" si="45"/>
        <v>0</v>
      </c>
      <c r="BC45" s="160">
        <f t="shared" si="45"/>
        <v>0</v>
      </c>
      <c r="BD45" s="160">
        <f t="shared" si="45"/>
        <v>0</v>
      </c>
      <c r="BE45" s="160">
        <f t="shared" si="45"/>
        <v>0</v>
      </c>
      <c r="BF45" s="160">
        <f t="shared" si="45"/>
        <v>0</v>
      </c>
      <c r="BG45" s="160">
        <f t="shared" si="45"/>
        <v>0</v>
      </c>
      <c r="BH45" s="160">
        <f t="shared" si="45"/>
        <v>0</v>
      </c>
      <c r="BI45" s="160">
        <f t="shared" si="45"/>
        <v>0</v>
      </c>
      <c r="BJ45" s="160">
        <f t="shared" si="45"/>
        <v>0</v>
      </c>
      <c r="BK45" s="160">
        <f t="shared" si="45"/>
        <v>0</v>
      </c>
      <c r="BL45" s="160">
        <f t="shared" si="45"/>
        <v>0</v>
      </c>
      <c r="BM45" s="160">
        <f t="shared" si="45"/>
        <v>0</v>
      </c>
      <c r="BN45" s="160">
        <f t="shared" si="45"/>
        <v>0</v>
      </c>
      <c r="BR45" s="160">
        <v>77</v>
      </c>
    </row>
    <row r="46" spans="1:71" x14ac:dyDescent="0.35">
      <c r="Q46" s="160">
        <v>1</v>
      </c>
      <c r="R46" s="160">
        <v>2</v>
      </c>
      <c r="S46" s="160">
        <v>3</v>
      </c>
      <c r="T46" s="160">
        <v>4</v>
      </c>
      <c r="U46" s="160">
        <v>5</v>
      </c>
      <c r="V46" s="160">
        <v>6</v>
      </c>
      <c r="W46" s="160">
        <v>7</v>
      </c>
      <c r="X46" s="160">
        <v>8</v>
      </c>
      <c r="Y46" s="160">
        <v>9</v>
      </c>
      <c r="Z46" s="160">
        <v>10</v>
      </c>
      <c r="AA46" s="160">
        <v>11</v>
      </c>
      <c r="AB46" s="160">
        <v>12</v>
      </c>
      <c r="AC46" s="160">
        <v>13</v>
      </c>
      <c r="AD46" s="160">
        <v>14</v>
      </c>
      <c r="AE46" s="160">
        <v>15</v>
      </c>
      <c r="AF46" s="160">
        <v>16</v>
      </c>
      <c r="AG46" s="160">
        <v>17</v>
      </c>
      <c r="AH46" s="160">
        <v>18</v>
      </c>
      <c r="AI46" s="160">
        <v>19</v>
      </c>
      <c r="AJ46" s="160">
        <v>20</v>
      </c>
      <c r="AK46" s="160">
        <v>21</v>
      </c>
      <c r="AL46" s="160">
        <v>22</v>
      </c>
      <c r="AM46" s="160">
        <v>23</v>
      </c>
      <c r="AN46" s="160">
        <v>24</v>
      </c>
      <c r="AO46" s="160">
        <v>25</v>
      </c>
      <c r="AP46" s="160">
        <v>26</v>
      </c>
      <c r="AQ46" s="160">
        <v>27</v>
      </c>
      <c r="AR46" s="160">
        <v>28</v>
      </c>
      <c r="AS46" s="160">
        <v>29</v>
      </c>
      <c r="AT46" s="160">
        <v>30</v>
      </c>
      <c r="AU46" s="160">
        <v>31</v>
      </c>
      <c r="AV46" s="160">
        <v>32</v>
      </c>
      <c r="AW46" s="160">
        <v>33</v>
      </c>
      <c r="AX46" s="160">
        <v>34</v>
      </c>
      <c r="AY46" s="160">
        <v>35</v>
      </c>
      <c r="AZ46" s="160">
        <v>36</v>
      </c>
      <c r="BA46" s="160">
        <v>37</v>
      </c>
      <c r="BB46" s="160">
        <v>38</v>
      </c>
      <c r="BC46" s="160">
        <v>39</v>
      </c>
      <c r="BD46" s="160">
        <v>40</v>
      </c>
      <c r="BE46" s="160">
        <v>41</v>
      </c>
      <c r="BF46" s="160">
        <v>42</v>
      </c>
      <c r="BG46" s="160">
        <v>43</v>
      </c>
      <c r="BH46" s="160">
        <v>44</v>
      </c>
      <c r="BI46" s="160">
        <v>45</v>
      </c>
      <c r="BJ46" s="160">
        <v>46</v>
      </c>
      <c r="BK46" s="160">
        <v>47</v>
      </c>
      <c r="BL46" s="160">
        <v>48</v>
      </c>
      <c r="BM46" s="160">
        <v>49</v>
      </c>
      <c r="BN46" s="160">
        <v>50</v>
      </c>
    </row>
    <row r="47" spans="1:71" x14ac:dyDescent="0.35">
      <c r="Q47" s="160">
        <f t="shared" ref="Q47:AV47" si="46">Q45-Q46</f>
        <v>-1</v>
      </c>
      <c r="R47" s="160">
        <f t="shared" si="46"/>
        <v>-2</v>
      </c>
      <c r="S47" s="160">
        <f t="shared" si="46"/>
        <v>-3</v>
      </c>
      <c r="T47" s="160">
        <f t="shared" si="46"/>
        <v>-4</v>
      </c>
      <c r="U47" s="160">
        <f t="shared" si="46"/>
        <v>-5</v>
      </c>
      <c r="V47" s="160">
        <f t="shared" si="46"/>
        <v>-6</v>
      </c>
      <c r="W47" s="160">
        <f t="shared" si="46"/>
        <v>-7</v>
      </c>
      <c r="X47" s="160">
        <f t="shared" si="46"/>
        <v>-8</v>
      </c>
      <c r="Y47" s="160">
        <f t="shared" si="46"/>
        <v>-9</v>
      </c>
      <c r="Z47" s="160">
        <f t="shared" si="46"/>
        <v>-10</v>
      </c>
      <c r="AA47" s="160">
        <f t="shared" si="46"/>
        <v>-11</v>
      </c>
      <c r="AB47" s="160">
        <f t="shared" si="46"/>
        <v>-12</v>
      </c>
      <c r="AC47" s="160">
        <f t="shared" si="46"/>
        <v>-13</v>
      </c>
      <c r="AD47" s="160">
        <f t="shared" si="46"/>
        <v>-14</v>
      </c>
      <c r="AE47" s="160">
        <f t="shared" si="46"/>
        <v>-15</v>
      </c>
      <c r="AF47" s="160">
        <f t="shared" si="46"/>
        <v>-16</v>
      </c>
      <c r="AG47" s="160">
        <f t="shared" si="46"/>
        <v>-17</v>
      </c>
      <c r="AH47" s="160">
        <f t="shared" si="46"/>
        <v>-18</v>
      </c>
      <c r="AI47" s="160">
        <f t="shared" si="46"/>
        <v>-19</v>
      </c>
      <c r="AJ47" s="160">
        <f t="shared" si="46"/>
        <v>-20</v>
      </c>
      <c r="AK47" s="160">
        <f t="shared" si="46"/>
        <v>-21</v>
      </c>
      <c r="AL47" s="160">
        <f t="shared" si="46"/>
        <v>-22</v>
      </c>
      <c r="AM47" s="160">
        <f t="shared" si="46"/>
        <v>-23</v>
      </c>
      <c r="AN47" s="160">
        <f t="shared" si="46"/>
        <v>-24</v>
      </c>
      <c r="AO47" s="160">
        <f t="shared" si="46"/>
        <v>-25</v>
      </c>
      <c r="AP47" s="160">
        <f t="shared" si="46"/>
        <v>-26</v>
      </c>
      <c r="AQ47" s="160">
        <f t="shared" si="46"/>
        <v>-27</v>
      </c>
      <c r="AR47" s="160">
        <f t="shared" si="46"/>
        <v>-28</v>
      </c>
      <c r="AS47" s="160">
        <f t="shared" si="46"/>
        <v>-29</v>
      </c>
      <c r="AT47" s="160">
        <f t="shared" si="46"/>
        <v>-30</v>
      </c>
      <c r="AU47" s="160">
        <f t="shared" si="46"/>
        <v>-31</v>
      </c>
      <c r="AV47" s="160">
        <f t="shared" si="46"/>
        <v>-32</v>
      </c>
      <c r="AW47" s="160">
        <f t="shared" ref="AW47:BN47" si="47">AW45-AW46</f>
        <v>-33</v>
      </c>
      <c r="AX47" s="160">
        <f t="shared" si="47"/>
        <v>-34</v>
      </c>
      <c r="AY47" s="160">
        <f t="shared" si="47"/>
        <v>-35</v>
      </c>
      <c r="AZ47" s="160">
        <f t="shared" si="47"/>
        <v>-36</v>
      </c>
      <c r="BA47" s="160">
        <f t="shared" si="47"/>
        <v>-37</v>
      </c>
      <c r="BB47" s="160">
        <f t="shared" si="47"/>
        <v>-38</v>
      </c>
      <c r="BC47" s="160">
        <f t="shared" si="47"/>
        <v>-39</v>
      </c>
      <c r="BD47" s="160">
        <f t="shared" si="47"/>
        <v>-40</v>
      </c>
      <c r="BE47" s="160">
        <f t="shared" si="47"/>
        <v>-41</v>
      </c>
      <c r="BF47" s="160">
        <f t="shared" si="47"/>
        <v>-42</v>
      </c>
      <c r="BG47" s="160">
        <f t="shared" si="47"/>
        <v>-43</v>
      </c>
      <c r="BH47" s="160">
        <f t="shared" si="47"/>
        <v>-44</v>
      </c>
      <c r="BI47" s="160">
        <f t="shared" si="47"/>
        <v>-45</v>
      </c>
      <c r="BJ47" s="160">
        <f t="shared" si="47"/>
        <v>-46</v>
      </c>
      <c r="BK47" s="160">
        <f t="shared" si="47"/>
        <v>-47</v>
      </c>
      <c r="BL47" s="160">
        <f t="shared" si="47"/>
        <v>-48</v>
      </c>
      <c r="BM47" s="160">
        <f t="shared" si="47"/>
        <v>-49</v>
      </c>
      <c r="BN47" s="160">
        <f t="shared" si="47"/>
        <v>-50</v>
      </c>
      <c r="BP47" s="160" t="s">
        <v>21</v>
      </c>
    </row>
    <row r="48" spans="1:71" x14ac:dyDescent="0.35">
      <c r="Q48" s="160" t="str">
        <f>IF(Q47&gt;=0,COUNT($Q47)+BO44,"")</f>
        <v/>
      </c>
      <c r="R48" s="160" t="str">
        <f>IF(R47&gt;=0,COUNT($Q47:R47)+$BO44,"")</f>
        <v/>
      </c>
      <c r="S48" s="160" t="str">
        <f>IF(S47&gt;=0,COUNT($Q47:S47)+$BO44,"")</f>
        <v/>
      </c>
      <c r="T48" s="160" t="str">
        <f>IF(T47&gt;=0,COUNT($Q47:T47)+$BO44,"")</f>
        <v/>
      </c>
      <c r="U48" s="160" t="str">
        <f>IF(U47&gt;=0,COUNT($Q47:U47)+$BO44,"")</f>
        <v/>
      </c>
      <c r="V48" s="160" t="str">
        <f>IF(V47&gt;=0,COUNT($Q47:V47)+$BO44,"")</f>
        <v/>
      </c>
      <c r="W48" s="160" t="str">
        <f>IF(W47&gt;=0,COUNT($Q47:W47)+$BO44,"")</f>
        <v/>
      </c>
      <c r="X48" s="160" t="str">
        <f>IF(X47&gt;=0,COUNT($Q47:X47)+$BO44,"")</f>
        <v/>
      </c>
      <c r="Y48" s="160" t="str">
        <f>IF(Y47&gt;=0,COUNT($Q47:Y47)+$BO44,"")</f>
        <v/>
      </c>
      <c r="Z48" s="160" t="str">
        <f>IF(Z47&gt;=0,COUNT($Q47:Z47)+$BO44,"")</f>
        <v/>
      </c>
      <c r="AA48" s="160" t="str">
        <f>IF(AA47&gt;=0,COUNT($Q47:AA47)+$BO44,"")</f>
        <v/>
      </c>
      <c r="AB48" s="160" t="str">
        <f>IF(AB47&gt;=0,COUNT($Q47:AB47)+$BO44,"")</f>
        <v/>
      </c>
      <c r="AC48" s="160" t="str">
        <f>IF(AC47&gt;=0,COUNT($Q47:AC47)+$BO44,"")</f>
        <v/>
      </c>
      <c r="AD48" s="160" t="str">
        <f>IF(AD47&gt;=0,COUNT($Q47:AD47)+$BO44,"")</f>
        <v/>
      </c>
      <c r="AE48" s="160" t="str">
        <f>IF(AE47&gt;=0,COUNT($Q47:AE47)+$BO44,"")</f>
        <v/>
      </c>
      <c r="AF48" s="160" t="str">
        <f>IF(AF47&gt;=0,COUNT($Q47:AF47)+$BO44,"")</f>
        <v/>
      </c>
      <c r="AG48" s="160" t="str">
        <f>IF(AG47&gt;=0,COUNT($Q47:AG47)+$BO44,"")</f>
        <v/>
      </c>
      <c r="AH48" s="160" t="str">
        <f>IF(AH47&gt;=0,COUNT($Q47:AH47)+$BO44,"")</f>
        <v/>
      </c>
      <c r="AI48" s="160" t="str">
        <f>IF(AI47&gt;=0,COUNT($Q47:AI47)+$BO44,"")</f>
        <v/>
      </c>
      <c r="AJ48" s="160" t="str">
        <f>IF(AJ47&gt;=0,COUNT($Q47:AJ47)+$BO44,"")</f>
        <v/>
      </c>
      <c r="AK48" s="160" t="str">
        <f>IF(AK47&gt;=0,COUNT($Q47:AK47)+$BO44,"")</f>
        <v/>
      </c>
      <c r="AL48" s="160" t="str">
        <f>IF(AL47&gt;=0,COUNT($Q47:AL47)+$BO44,"")</f>
        <v/>
      </c>
      <c r="AM48" s="160" t="str">
        <f>IF(AM47&gt;=0,COUNT($Q47:AM47)+$BO44,"")</f>
        <v/>
      </c>
      <c r="AN48" s="160" t="str">
        <f>IF(AN47&gt;=0,COUNT($Q47:AN47)+$BO44,"")</f>
        <v/>
      </c>
      <c r="AO48" s="160" t="str">
        <f>IF(AO47&gt;=0,COUNT($Q47:AO47)+$BO44,"")</f>
        <v/>
      </c>
      <c r="AP48" s="160" t="str">
        <f>IF(AP47&gt;=0,COUNT($Q47:AP47)+$BO44,"")</f>
        <v/>
      </c>
      <c r="AQ48" s="160" t="str">
        <f>IF(AQ47&gt;=0,COUNT($Q47:AQ47)+$BO44,"")</f>
        <v/>
      </c>
      <c r="AR48" s="160" t="str">
        <f>IF(AR47&gt;=0,COUNT($Q47:AR47)+$BO44,"")</f>
        <v/>
      </c>
      <c r="AS48" s="160" t="str">
        <f>IF(AS47&gt;=0,COUNT($Q47:AS47)+$BO44,"")</f>
        <v/>
      </c>
      <c r="AT48" s="160" t="str">
        <f>IF(AT47&gt;=0,COUNT($Q47:AT47)+$BO44,"")</f>
        <v/>
      </c>
      <c r="AU48" s="160" t="str">
        <f>IF(AU47&gt;=0,COUNT($Q47:AU47)+$BO44,"")</f>
        <v/>
      </c>
      <c r="AV48" s="160" t="str">
        <f>IF(AV47&gt;=0,COUNT($Q47:AV47)+$BO44,"")</f>
        <v/>
      </c>
      <c r="AW48" s="160" t="str">
        <f>IF(AW47&gt;=0,COUNT($Q47:AW47)+$BO44,"")</f>
        <v/>
      </c>
      <c r="AX48" s="160" t="str">
        <f>IF(AX47&gt;=0,COUNT($Q47:AX47)+$BO44,"")</f>
        <v/>
      </c>
      <c r="AY48" s="160" t="str">
        <f>IF(AY47&gt;=0,COUNT($Q47:AY47)+$BO44,"")</f>
        <v/>
      </c>
      <c r="AZ48" s="160" t="str">
        <f>IF(AZ47&gt;=0,COUNT($Q47:AZ47)+$BO44,"")</f>
        <v/>
      </c>
      <c r="BA48" s="160" t="str">
        <f>IF(BA47&gt;=0,COUNT($Q47:BA47)+$BO44,"")</f>
        <v/>
      </c>
      <c r="BB48" s="160" t="str">
        <f>IF(BB47&gt;=0,COUNT($Q47:BB47)+$BO44,"")</f>
        <v/>
      </c>
      <c r="BC48" s="160" t="str">
        <f>IF(BC47&gt;=0,COUNT($Q47:BC47)+$BO44,"")</f>
        <v/>
      </c>
      <c r="BD48" s="160" t="str">
        <f>IF(BD47&gt;=0,COUNT($Q47:BD47)+$BO44,"")</f>
        <v/>
      </c>
      <c r="BE48" s="160" t="str">
        <f>IF(BE47&gt;=0,COUNT($Q47:BE47)+$BO44,"")</f>
        <v/>
      </c>
      <c r="BF48" s="160" t="str">
        <f>IF(BF47&gt;=0,COUNT($Q47:BF47)+$BO44,"")</f>
        <v/>
      </c>
      <c r="BG48" s="160" t="str">
        <f>IF(BG47&gt;=0,COUNT($Q47:BG47)+$BO44,"")</f>
        <v/>
      </c>
      <c r="BH48" s="160" t="str">
        <f>IF(BH47&gt;=0,COUNT($Q47:BH47)+$BO44,"")</f>
        <v/>
      </c>
      <c r="BI48" s="160" t="str">
        <f>IF(BI47&gt;=0,COUNT($Q47:BI47)+$BO44,"")</f>
        <v/>
      </c>
      <c r="BJ48" s="160" t="str">
        <f>IF(BJ47&gt;=0,COUNT($Q47:BJ47)+$BO44,"")</f>
        <v/>
      </c>
      <c r="BK48" s="160" t="str">
        <f>IF(BK47&gt;=0,COUNT($Q47:BK47)+$BO44,"")</f>
        <v/>
      </c>
      <c r="BL48" s="160" t="str">
        <f>IF(BL47&gt;=0,COUNT($Q47:BL47)+$BO44,"")</f>
        <v/>
      </c>
      <c r="BM48" s="160" t="str">
        <f>IF(BM47&gt;=0,COUNT($Q47:BM47)+$BO44,"")</f>
        <v/>
      </c>
      <c r="BN48" s="160" t="str">
        <f>IF(BN47&gt;=0,COUNT($Q47:BN47)+$BO44,"")</f>
        <v/>
      </c>
      <c r="BO48" s="160">
        <f>IF(BQ48=0,"",COUNT(Q48:BN48)+$BO44)</f>
        <v>22</v>
      </c>
      <c r="BP48" s="218" t="str">
        <f>Q48&amp;BP47&amp;R48&amp;BP47&amp;S48&amp;BP47&amp;T48&amp;BP47&amp;U48&amp;BP47&amp;V48&amp;BP47&amp;W48&amp;BP47&amp;X48&amp;BP47&amp;Y48&amp;BP47&amp;Z48&amp;BP47&amp;AA48&amp;BP47&amp;AB48&amp;BP47&amp;AC48&amp;BP47&amp;AD48&amp;BP47&amp;AE48&amp;BP47&amp;AF48&amp;BP47&amp;AG48&amp;BP47&amp;AH48&amp;BP47&amp;AI48&amp;BP47&amp;AJ48&amp;BP47&amp;AK48&amp;BP47&amp;AL48&amp;BP47&amp;AM48&amp;BP47&amp;AN48&amp;BP47&amp;AO48&amp;BP47&amp;AP48&amp;BP47&amp;AQ48&amp;BP47&amp;AR48&amp;BP47&amp;AS48&amp;BP47&amp;AT48&amp;BP47&amp;AU48&amp;BP47&amp;AV48&amp;BP47&amp;AW48&amp;BP47&amp;AX48&amp;BP47&amp;AY48&amp;BP47&amp;AZ48&amp;BP47&amp;BA48&amp;BP47&amp;BB48&amp;BP47&amp;BC48&amp;BP47&amp;BD48&amp;BP47&amp;BE48&amp;BP47&amp;BF48&amp;BP47&amp;BG48&amp;BP47&amp;BH48&amp;BP47&amp;BI48&amp;BP47&amp;BJ48&amp;BP47&amp;BK48&amp;BP47&amp;BL48&amp;BP47&amp;BM48&amp;BP47&amp;BN48</f>
        <v xml:space="preserve">                                                                                                  </v>
      </c>
      <c r="BQ48" s="217">
        <f>SUM(Q25,Q29,Q33,Q37,Q41,Q45)</f>
        <v>12</v>
      </c>
    </row>
    <row r="49" spans="16:70" x14ac:dyDescent="0.35">
      <c r="P49" s="160">
        <v>3</v>
      </c>
      <c r="Q49" s="217">
        <f>IF('Print-TOS'!AU16="Y",'Encode Data'!G19,'Encode Data'!E19)</f>
        <v>3</v>
      </c>
      <c r="R49" s="160">
        <f t="shared" ref="R49:AW49" si="48">Q49</f>
        <v>3</v>
      </c>
      <c r="S49" s="160">
        <f t="shared" si="48"/>
        <v>3</v>
      </c>
      <c r="T49" s="160">
        <f t="shared" si="48"/>
        <v>3</v>
      </c>
      <c r="U49" s="160">
        <f t="shared" si="48"/>
        <v>3</v>
      </c>
      <c r="V49" s="160">
        <f t="shared" si="48"/>
        <v>3</v>
      </c>
      <c r="W49" s="160">
        <f t="shared" si="48"/>
        <v>3</v>
      </c>
      <c r="X49" s="160">
        <f t="shared" si="48"/>
        <v>3</v>
      </c>
      <c r="Y49" s="160">
        <f t="shared" si="48"/>
        <v>3</v>
      </c>
      <c r="Z49" s="160">
        <f t="shared" si="48"/>
        <v>3</v>
      </c>
      <c r="AA49" s="160">
        <f t="shared" si="48"/>
        <v>3</v>
      </c>
      <c r="AB49" s="160">
        <f t="shared" si="48"/>
        <v>3</v>
      </c>
      <c r="AC49" s="160">
        <f t="shared" si="48"/>
        <v>3</v>
      </c>
      <c r="AD49" s="160">
        <f t="shared" si="48"/>
        <v>3</v>
      </c>
      <c r="AE49" s="160">
        <f t="shared" si="48"/>
        <v>3</v>
      </c>
      <c r="AF49" s="160">
        <f t="shared" si="48"/>
        <v>3</v>
      </c>
      <c r="AG49" s="160">
        <f t="shared" si="48"/>
        <v>3</v>
      </c>
      <c r="AH49" s="160">
        <f t="shared" si="48"/>
        <v>3</v>
      </c>
      <c r="AI49" s="160">
        <f t="shared" si="48"/>
        <v>3</v>
      </c>
      <c r="AJ49" s="160">
        <f t="shared" si="48"/>
        <v>3</v>
      </c>
      <c r="AK49" s="160">
        <f t="shared" si="48"/>
        <v>3</v>
      </c>
      <c r="AL49" s="160">
        <f t="shared" si="48"/>
        <v>3</v>
      </c>
      <c r="AM49" s="160">
        <f t="shared" si="48"/>
        <v>3</v>
      </c>
      <c r="AN49" s="160">
        <f t="shared" si="48"/>
        <v>3</v>
      </c>
      <c r="AO49" s="160">
        <f t="shared" si="48"/>
        <v>3</v>
      </c>
      <c r="AP49" s="160">
        <f t="shared" si="48"/>
        <v>3</v>
      </c>
      <c r="AQ49" s="160">
        <f t="shared" si="48"/>
        <v>3</v>
      </c>
      <c r="AR49" s="160">
        <f t="shared" si="48"/>
        <v>3</v>
      </c>
      <c r="AS49" s="160">
        <f t="shared" si="48"/>
        <v>3</v>
      </c>
      <c r="AT49" s="160">
        <f t="shared" si="48"/>
        <v>3</v>
      </c>
      <c r="AU49" s="160">
        <f t="shared" si="48"/>
        <v>3</v>
      </c>
      <c r="AV49" s="160">
        <f t="shared" si="48"/>
        <v>3</v>
      </c>
      <c r="AW49" s="160">
        <f t="shared" si="48"/>
        <v>3</v>
      </c>
      <c r="AX49" s="160">
        <f t="shared" ref="AX49:BN49" si="49">AW49</f>
        <v>3</v>
      </c>
      <c r="AY49" s="160">
        <f t="shared" si="49"/>
        <v>3</v>
      </c>
      <c r="AZ49" s="160">
        <f t="shared" si="49"/>
        <v>3</v>
      </c>
      <c r="BA49" s="160">
        <f t="shared" si="49"/>
        <v>3</v>
      </c>
      <c r="BB49" s="160">
        <f t="shared" si="49"/>
        <v>3</v>
      </c>
      <c r="BC49" s="160">
        <f t="shared" si="49"/>
        <v>3</v>
      </c>
      <c r="BD49" s="160">
        <f t="shared" si="49"/>
        <v>3</v>
      </c>
      <c r="BE49" s="160">
        <f t="shared" si="49"/>
        <v>3</v>
      </c>
      <c r="BF49" s="160">
        <f t="shared" si="49"/>
        <v>3</v>
      </c>
      <c r="BG49" s="160">
        <f t="shared" si="49"/>
        <v>3</v>
      </c>
      <c r="BH49" s="160">
        <f t="shared" si="49"/>
        <v>3</v>
      </c>
      <c r="BI49" s="160">
        <f t="shared" si="49"/>
        <v>3</v>
      </c>
      <c r="BJ49" s="160">
        <f t="shared" si="49"/>
        <v>3</v>
      </c>
      <c r="BK49" s="160">
        <f t="shared" si="49"/>
        <v>3</v>
      </c>
      <c r="BL49" s="160">
        <f t="shared" si="49"/>
        <v>3</v>
      </c>
      <c r="BM49" s="160">
        <f t="shared" si="49"/>
        <v>3</v>
      </c>
      <c r="BN49" s="160">
        <f t="shared" si="49"/>
        <v>3</v>
      </c>
      <c r="BR49" s="160">
        <v>3</v>
      </c>
    </row>
    <row r="50" spans="16:70" x14ac:dyDescent="0.35">
      <c r="Q50" s="160">
        <v>1</v>
      </c>
      <c r="R50" s="160">
        <v>2</v>
      </c>
      <c r="S50" s="160">
        <v>3</v>
      </c>
      <c r="T50" s="160">
        <v>4</v>
      </c>
      <c r="U50" s="160">
        <v>5</v>
      </c>
      <c r="V50" s="160">
        <v>6</v>
      </c>
      <c r="W50" s="160">
        <v>7</v>
      </c>
      <c r="X50" s="160">
        <v>8</v>
      </c>
      <c r="Y50" s="160">
        <v>9</v>
      </c>
      <c r="Z50" s="160">
        <v>10</v>
      </c>
      <c r="AA50" s="160">
        <v>11</v>
      </c>
      <c r="AB50" s="160">
        <v>12</v>
      </c>
      <c r="AC50" s="160">
        <v>13</v>
      </c>
      <c r="AD50" s="160">
        <v>14</v>
      </c>
      <c r="AE50" s="160">
        <v>15</v>
      </c>
      <c r="AF50" s="160">
        <v>16</v>
      </c>
      <c r="AG50" s="160">
        <v>17</v>
      </c>
      <c r="AH50" s="160">
        <v>18</v>
      </c>
      <c r="AI50" s="160">
        <v>19</v>
      </c>
      <c r="AJ50" s="160">
        <v>20</v>
      </c>
      <c r="AK50" s="160">
        <v>21</v>
      </c>
      <c r="AL50" s="160">
        <v>22</v>
      </c>
      <c r="AM50" s="160">
        <v>23</v>
      </c>
      <c r="AN50" s="160">
        <v>24</v>
      </c>
      <c r="AO50" s="160">
        <v>25</v>
      </c>
      <c r="AP50" s="160">
        <v>26</v>
      </c>
      <c r="AQ50" s="160">
        <v>27</v>
      </c>
      <c r="AR50" s="160">
        <v>28</v>
      </c>
      <c r="AS50" s="160">
        <v>29</v>
      </c>
      <c r="AT50" s="160">
        <v>30</v>
      </c>
      <c r="AU50" s="160">
        <v>31</v>
      </c>
      <c r="AV50" s="160">
        <v>32</v>
      </c>
      <c r="AW50" s="160">
        <v>33</v>
      </c>
      <c r="AX50" s="160">
        <v>34</v>
      </c>
      <c r="AY50" s="160">
        <v>35</v>
      </c>
      <c r="AZ50" s="160">
        <v>36</v>
      </c>
      <c r="BA50" s="160">
        <v>37</v>
      </c>
      <c r="BB50" s="160">
        <v>38</v>
      </c>
      <c r="BC50" s="160">
        <v>39</v>
      </c>
      <c r="BD50" s="160">
        <v>40</v>
      </c>
      <c r="BE50" s="160">
        <v>41</v>
      </c>
      <c r="BF50" s="160">
        <v>42</v>
      </c>
      <c r="BG50" s="160">
        <v>43</v>
      </c>
      <c r="BH50" s="160">
        <v>44</v>
      </c>
      <c r="BI50" s="160">
        <v>45</v>
      </c>
      <c r="BJ50" s="160">
        <v>46</v>
      </c>
      <c r="BK50" s="160">
        <v>47</v>
      </c>
      <c r="BL50" s="160">
        <v>48</v>
      </c>
      <c r="BM50" s="160">
        <v>49</v>
      </c>
      <c r="BN50" s="160">
        <v>50</v>
      </c>
    </row>
    <row r="51" spans="16:70" x14ac:dyDescent="0.35">
      <c r="Q51" s="160">
        <f t="shared" ref="Q51:AV51" si="50">Q49-Q50</f>
        <v>2</v>
      </c>
      <c r="R51" s="160">
        <f t="shared" si="50"/>
        <v>1</v>
      </c>
      <c r="S51" s="160">
        <f t="shared" si="50"/>
        <v>0</v>
      </c>
      <c r="T51" s="160">
        <f t="shared" si="50"/>
        <v>-1</v>
      </c>
      <c r="U51" s="160">
        <f t="shared" si="50"/>
        <v>-2</v>
      </c>
      <c r="V51" s="160">
        <f t="shared" si="50"/>
        <v>-3</v>
      </c>
      <c r="W51" s="160">
        <f t="shared" si="50"/>
        <v>-4</v>
      </c>
      <c r="X51" s="160">
        <f t="shared" si="50"/>
        <v>-5</v>
      </c>
      <c r="Y51" s="160">
        <f t="shared" si="50"/>
        <v>-6</v>
      </c>
      <c r="Z51" s="160">
        <f t="shared" si="50"/>
        <v>-7</v>
      </c>
      <c r="AA51" s="160">
        <f t="shared" si="50"/>
        <v>-8</v>
      </c>
      <c r="AB51" s="160">
        <f t="shared" si="50"/>
        <v>-9</v>
      </c>
      <c r="AC51" s="160">
        <f t="shared" si="50"/>
        <v>-10</v>
      </c>
      <c r="AD51" s="160">
        <f t="shared" si="50"/>
        <v>-11</v>
      </c>
      <c r="AE51" s="160">
        <f t="shared" si="50"/>
        <v>-12</v>
      </c>
      <c r="AF51" s="160">
        <f t="shared" si="50"/>
        <v>-13</v>
      </c>
      <c r="AG51" s="160">
        <f t="shared" si="50"/>
        <v>-14</v>
      </c>
      <c r="AH51" s="160">
        <f t="shared" si="50"/>
        <v>-15</v>
      </c>
      <c r="AI51" s="160">
        <f t="shared" si="50"/>
        <v>-16</v>
      </c>
      <c r="AJ51" s="160">
        <f t="shared" si="50"/>
        <v>-17</v>
      </c>
      <c r="AK51" s="160">
        <f t="shared" si="50"/>
        <v>-18</v>
      </c>
      <c r="AL51" s="160">
        <f t="shared" si="50"/>
        <v>-19</v>
      </c>
      <c r="AM51" s="160">
        <f t="shared" si="50"/>
        <v>-20</v>
      </c>
      <c r="AN51" s="160">
        <f t="shared" si="50"/>
        <v>-21</v>
      </c>
      <c r="AO51" s="160">
        <f t="shared" si="50"/>
        <v>-22</v>
      </c>
      <c r="AP51" s="160">
        <f t="shared" si="50"/>
        <v>-23</v>
      </c>
      <c r="AQ51" s="160">
        <f t="shared" si="50"/>
        <v>-24</v>
      </c>
      <c r="AR51" s="160">
        <f t="shared" si="50"/>
        <v>-25</v>
      </c>
      <c r="AS51" s="160">
        <f t="shared" si="50"/>
        <v>-26</v>
      </c>
      <c r="AT51" s="160">
        <f t="shared" si="50"/>
        <v>-27</v>
      </c>
      <c r="AU51" s="160">
        <f t="shared" si="50"/>
        <v>-28</v>
      </c>
      <c r="AV51" s="160">
        <f t="shared" si="50"/>
        <v>-29</v>
      </c>
      <c r="AW51" s="160">
        <f t="shared" ref="AW51:BN51" si="51">AW49-AW50</f>
        <v>-30</v>
      </c>
      <c r="AX51" s="160">
        <f t="shared" si="51"/>
        <v>-31</v>
      </c>
      <c r="AY51" s="160">
        <f t="shared" si="51"/>
        <v>-32</v>
      </c>
      <c r="AZ51" s="160">
        <f t="shared" si="51"/>
        <v>-33</v>
      </c>
      <c r="BA51" s="160">
        <f t="shared" si="51"/>
        <v>-34</v>
      </c>
      <c r="BB51" s="160">
        <f t="shared" si="51"/>
        <v>-35</v>
      </c>
      <c r="BC51" s="160">
        <f t="shared" si="51"/>
        <v>-36</v>
      </c>
      <c r="BD51" s="160">
        <f t="shared" si="51"/>
        <v>-37</v>
      </c>
      <c r="BE51" s="160">
        <f t="shared" si="51"/>
        <v>-38</v>
      </c>
      <c r="BF51" s="160">
        <f t="shared" si="51"/>
        <v>-39</v>
      </c>
      <c r="BG51" s="160">
        <f t="shared" si="51"/>
        <v>-40</v>
      </c>
      <c r="BH51" s="160">
        <f t="shared" si="51"/>
        <v>-41</v>
      </c>
      <c r="BI51" s="160">
        <f t="shared" si="51"/>
        <v>-42</v>
      </c>
      <c r="BJ51" s="160">
        <f t="shared" si="51"/>
        <v>-43</v>
      </c>
      <c r="BK51" s="160">
        <f t="shared" si="51"/>
        <v>-44</v>
      </c>
      <c r="BL51" s="160">
        <f t="shared" si="51"/>
        <v>-45</v>
      </c>
      <c r="BM51" s="160">
        <f t="shared" si="51"/>
        <v>-46</v>
      </c>
      <c r="BN51" s="160">
        <f t="shared" si="51"/>
        <v>-47</v>
      </c>
      <c r="BP51" s="160" t="s">
        <v>21</v>
      </c>
    </row>
    <row r="52" spans="16:70" x14ac:dyDescent="0.35">
      <c r="Q52" s="160">
        <f>IF(Q51&gt;=0,COUNT($Q51)+BO48,"")</f>
        <v>23</v>
      </c>
      <c r="R52" s="160">
        <f>IF(R51&gt;=0,COUNT($Q51:R51)+$BO48,"")</f>
        <v>24</v>
      </c>
      <c r="S52" s="160">
        <f>IF(S51&gt;=0,COUNT($Q51:S51)+$BO48,"")</f>
        <v>25</v>
      </c>
      <c r="T52" s="160" t="str">
        <f>IF(T51&gt;=0,COUNT($Q51:T51)+$BO48,"")</f>
        <v/>
      </c>
      <c r="U52" s="160" t="str">
        <f>IF(U51&gt;=0,COUNT($Q51:U51)+$BO48,"")</f>
        <v/>
      </c>
      <c r="V52" s="160" t="str">
        <f>IF(V51&gt;=0,COUNT($Q51:V51)+$BO48,"")</f>
        <v/>
      </c>
      <c r="W52" s="160" t="str">
        <f>IF(W51&gt;=0,COUNT($Q51:W51)+$BO48,"")</f>
        <v/>
      </c>
      <c r="X52" s="160" t="str">
        <f>IF(X51&gt;=0,COUNT($Q51:X51)+$BO48,"")</f>
        <v/>
      </c>
      <c r="Y52" s="160" t="str">
        <f>IF(Y51&gt;=0,COUNT($Q51:Y51)+$BO48,"")</f>
        <v/>
      </c>
      <c r="Z52" s="160" t="str">
        <f>IF(Z51&gt;=0,COUNT($Q51:Z51)+$BO48,"")</f>
        <v/>
      </c>
      <c r="AA52" s="160" t="str">
        <f>IF(AA51&gt;=0,COUNT($Q51:AA51)+$BO48,"")</f>
        <v/>
      </c>
      <c r="AB52" s="160" t="str">
        <f>IF(AB51&gt;=0,COUNT($Q51:AB51)+$BO48,"")</f>
        <v/>
      </c>
      <c r="AC52" s="160" t="str">
        <f>IF(AC51&gt;=0,COUNT($Q51:AC51)+$BO48,"")</f>
        <v/>
      </c>
      <c r="AD52" s="160" t="str">
        <f>IF(AD51&gt;=0,COUNT($Q51:AD51)+$BO48,"")</f>
        <v/>
      </c>
      <c r="AE52" s="160" t="str">
        <f>IF(AE51&gt;=0,COUNT($Q51:AE51)+$BO48,"")</f>
        <v/>
      </c>
      <c r="AF52" s="160" t="str">
        <f>IF(AF51&gt;=0,COUNT($Q51:AF51)+$BO48,"")</f>
        <v/>
      </c>
      <c r="AG52" s="160" t="str">
        <f>IF(AG51&gt;=0,COUNT($Q51:AG51)+$BO48,"")</f>
        <v/>
      </c>
      <c r="AH52" s="160" t="str">
        <f>IF(AH51&gt;=0,COUNT($Q51:AH51)+$BO48,"")</f>
        <v/>
      </c>
      <c r="AI52" s="160" t="str">
        <f>IF(AI51&gt;=0,COUNT($Q51:AI51)+$BO48,"")</f>
        <v/>
      </c>
      <c r="AJ52" s="160" t="str">
        <f>IF(AJ51&gt;=0,COUNT($Q51:AJ51)+$BO48,"")</f>
        <v/>
      </c>
      <c r="AK52" s="160" t="str">
        <f>IF(AK51&gt;=0,COUNT($Q51:AK51)+$BO48,"")</f>
        <v/>
      </c>
      <c r="AL52" s="160" t="str">
        <f>IF(AL51&gt;=0,COUNT($Q51:AL51)+$BO48,"")</f>
        <v/>
      </c>
      <c r="AM52" s="160" t="str">
        <f>IF(AM51&gt;=0,COUNT($Q51:AM51)+$BO48,"")</f>
        <v/>
      </c>
      <c r="AN52" s="160" t="str">
        <f>IF(AN51&gt;=0,COUNT($Q51:AN51)+$BO48,"")</f>
        <v/>
      </c>
      <c r="AO52" s="160" t="str">
        <f>IF(AO51&gt;=0,COUNT($Q51:AO51)+$BO48,"")</f>
        <v/>
      </c>
      <c r="AP52" s="160" t="str">
        <f>IF(AP51&gt;=0,COUNT($Q51:AP51)+$BO48,"")</f>
        <v/>
      </c>
      <c r="AQ52" s="160" t="str">
        <f>IF(AQ51&gt;=0,COUNT($Q51:AQ51)+$BO48,"")</f>
        <v/>
      </c>
      <c r="AR52" s="160" t="str">
        <f>IF(AR51&gt;=0,COUNT($Q51:AR51)+$BO48,"")</f>
        <v/>
      </c>
      <c r="AS52" s="160" t="str">
        <f>IF(AS51&gt;=0,COUNT($Q51:AS51)+$BO48,"")</f>
        <v/>
      </c>
      <c r="AT52" s="160" t="str">
        <f>IF(AT51&gt;=0,COUNT($Q51:AT51)+$BO48,"")</f>
        <v/>
      </c>
      <c r="AU52" s="160" t="str">
        <f>IF(AU51&gt;=0,COUNT($Q51:AU51)+$BO48,"")</f>
        <v/>
      </c>
      <c r="AV52" s="160" t="str">
        <f>IF(AV51&gt;=0,COUNT($Q51:AV51)+$BO48,"")</f>
        <v/>
      </c>
      <c r="AW52" s="160" t="str">
        <f>IF(AW51&gt;=0,COUNT($Q51:AW51)+$BO48,"")</f>
        <v/>
      </c>
      <c r="AX52" s="160" t="str">
        <f>IF(AX51&gt;=0,COUNT($Q51:AX51)+$BO48,"")</f>
        <v/>
      </c>
      <c r="AY52" s="160" t="str">
        <f>IF(AY51&gt;=0,COUNT($Q51:AY51)+$BO48,"")</f>
        <v/>
      </c>
      <c r="AZ52" s="160" t="str">
        <f>IF(AZ51&gt;=0,COUNT($Q51:AZ51)+$BO48,"")</f>
        <v/>
      </c>
      <c r="BA52" s="160" t="str">
        <f>IF(BA51&gt;=0,COUNT($Q51:BA51)+$BO48,"")</f>
        <v/>
      </c>
      <c r="BB52" s="160" t="str">
        <f>IF(BB51&gt;=0,COUNT($Q51:BB51)+$BO48,"")</f>
        <v/>
      </c>
      <c r="BC52" s="160" t="str">
        <f>IF(BC51&gt;=0,COUNT($Q51:BC51)+$BO48,"")</f>
        <v/>
      </c>
      <c r="BD52" s="160" t="str">
        <f>IF(BD51&gt;=0,COUNT($Q51:BD51)+$BO48,"")</f>
        <v/>
      </c>
      <c r="BE52" s="160" t="str">
        <f>IF(BE51&gt;=0,COUNT($Q51:BE51)+$BO48,"")</f>
        <v/>
      </c>
      <c r="BF52" s="160" t="str">
        <f>IF(BF51&gt;=0,COUNT($Q51:BF51)+$BO48,"")</f>
        <v/>
      </c>
      <c r="BG52" s="160" t="str">
        <f>IF(BG51&gt;=0,COUNT($Q51:BG51)+$BO48,"")</f>
        <v/>
      </c>
      <c r="BH52" s="160" t="str">
        <f>IF(BH51&gt;=0,COUNT($Q51:BH51)+$BO48,"")</f>
        <v/>
      </c>
      <c r="BI52" s="160" t="str">
        <f>IF(BI51&gt;=0,COUNT($Q51:BI51)+$BO48,"")</f>
        <v/>
      </c>
      <c r="BJ52" s="160" t="str">
        <f>IF(BJ51&gt;=0,COUNT($Q51:BJ51)+$BO48,"")</f>
        <v/>
      </c>
      <c r="BK52" s="160" t="str">
        <f>IF(BK51&gt;=0,COUNT($Q51:BK51)+$BO48,"")</f>
        <v/>
      </c>
      <c r="BL52" s="160" t="str">
        <f>IF(BL51&gt;=0,COUNT($Q51:BL51)+$BO48,"")</f>
        <v/>
      </c>
      <c r="BM52" s="160" t="str">
        <f>IF(BM51&gt;=0,COUNT($Q51:BM51)+$BO48,"")</f>
        <v/>
      </c>
      <c r="BN52" s="160" t="str">
        <f>IF(BN51&gt;=0,COUNT($Q51:BN51)+$BO48,"")</f>
        <v/>
      </c>
      <c r="BO52" s="160">
        <f>COUNT(Q52:BN52)+$BO48</f>
        <v>25</v>
      </c>
      <c r="BP52" s="218" t="str">
        <f>Q52&amp;BP51&amp;R52&amp;BP51&amp;S52&amp;BP51&amp;T52&amp;BP51&amp;U52&amp;BP51&amp;V52&amp;BP51&amp;W52&amp;BP51&amp;X52&amp;BP51&amp;Y52&amp;BP51&amp;Z52&amp;BP51&amp;AA52&amp;BP51&amp;AB52&amp;BP51&amp;AC52&amp;BP51&amp;AD52&amp;BP51&amp;AE52&amp;BP51&amp;AF52&amp;BP51&amp;AG52&amp;BP51&amp;AH52&amp;BP51&amp;AI52&amp;BP51&amp;AJ52&amp;BP51&amp;AK52&amp;BP51&amp;AL52&amp;BP51&amp;AM52&amp;BP51&amp;AN52&amp;BP51&amp;AO52&amp;BP51&amp;AP52&amp;BP51&amp;AQ52&amp;BP51&amp;AR52&amp;BP51&amp;AS52&amp;BP51&amp;AT52&amp;BP51&amp;AU52&amp;BP51&amp;AV52&amp;BP51&amp;AW52&amp;BP51&amp;AX52&amp;BP51&amp;AY52&amp;BP51&amp;AZ52&amp;BP51&amp;BA52&amp;BP51&amp;BB52&amp;BP51&amp;BC52&amp;BP51&amp;BD52&amp;BP51&amp;BE52&amp;BP51&amp;BF52&amp;BP51&amp;BG52&amp;BP51&amp;BH52&amp;BP51&amp;BI52&amp;BP51&amp;BJ52&amp;BP51&amp;BK52&amp;BP51&amp;BL52&amp;BP51&amp;BM52&amp;BP51&amp;BN52</f>
        <v xml:space="preserve">23  24  25                                                                                              </v>
      </c>
    </row>
    <row r="53" spans="16:70" x14ac:dyDescent="0.35">
      <c r="P53" s="160">
        <v>18</v>
      </c>
      <c r="Q53" s="217">
        <f>IF('Print-TOS'!AU16="Y",'Encode Data'!H19,'Encode Data'!F19)</f>
        <v>2</v>
      </c>
      <c r="R53" s="160">
        <f t="shared" ref="R53:AW53" si="52">Q53</f>
        <v>2</v>
      </c>
      <c r="S53" s="160">
        <f t="shared" si="52"/>
        <v>2</v>
      </c>
      <c r="T53" s="160">
        <f t="shared" si="52"/>
        <v>2</v>
      </c>
      <c r="U53" s="160">
        <f t="shared" si="52"/>
        <v>2</v>
      </c>
      <c r="V53" s="160">
        <f t="shared" si="52"/>
        <v>2</v>
      </c>
      <c r="W53" s="160">
        <f t="shared" si="52"/>
        <v>2</v>
      </c>
      <c r="X53" s="160">
        <f t="shared" si="52"/>
        <v>2</v>
      </c>
      <c r="Y53" s="160">
        <f t="shared" si="52"/>
        <v>2</v>
      </c>
      <c r="Z53" s="160">
        <f t="shared" si="52"/>
        <v>2</v>
      </c>
      <c r="AA53" s="160">
        <f t="shared" si="52"/>
        <v>2</v>
      </c>
      <c r="AB53" s="160">
        <f t="shared" si="52"/>
        <v>2</v>
      </c>
      <c r="AC53" s="160">
        <f t="shared" si="52"/>
        <v>2</v>
      </c>
      <c r="AD53" s="160">
        <f t="shared" si="52"/>
        <v>2</v>
      </c>
      <c r="AE53" s="160">
        <f t="shared" si="52"/>
        <v>2</v>
      </c>
      <c r="AF53" s="160">
        <f t="shared" si="52"/>
        <v>2</v>
      </c>
      <c r="AG53" s="160">
        <f t="shared" si="52"/>
        <v>2</v>
      </c>
      <c r="AH53" s="160">
        <f t="shared" si="52"/>
        <v>2</v>
      </c>
      <c r="AI53" s="160">
        <f t="shared" si="52"/>
        <v>2</v>
      </c>
      <c r="AJ53" s="160">
        <f t="shared" si="52"/>
        <v>2</v>
      </c>
      <c r="AK53" s="160">
        <f t="shared" si="52"/>
        <v>2</v>
      </c>
      <c r="AL53" s="160">
        <f t="shared" si="52"/>
        <v>2</v>
      </c>
      <c r="AM53" s="160">
        <f t="shared" si="52"/>
        <v>2</v>
      </c>
      <c r="AN53" s="160">
        <f t="shared" si="52"/>
        <v>2</v>
      </c>
      <c r="AO53" s="160">
        <f t="shared" si="52"/>
        <v>2</v>
      </c>
      <c r="AP53" s="160">
        <f t="shared" si="52"/>
        <v>2</v>
      </c>
      <c r="AQ53" s="160">
        <f t="shared" si="52"/>
        <v>2</v>
      </c>
      <c r="AR53" s="160">
        <f t="shared" si="52"/>
        <v>2</v>
      </c>
      <c r="AS53" s="160">
        <f t="shared" si="52"/>
        <v>2</v>
      </c>
      <c r="AT53" s="160">
        <f t="shared" si="52"/>
        <v>2</v>
      </c>
      <c r="AU53" s="160">
        <f t="shared" si="52"/>
        <v>2</v>
      </c>
      <c r="AV53" s="160">
        <f t="shared" si="52"/>
        <v>2</v>
      </c>
      <c r="AW53" s="160">
        <f t="shared" si="52"/>
        <v>2</v>
      </c>
      <c r="AX53" s="160">
        <f t="shared" ref="AX53:BN53" si="53">AW53</f>
        <v>2</v>
      </c>
      <c r="AY53" s="160">
        <f t="shared" si="53"/>
        <v>2</v>
      </c>
      <c r="AZ53" s="160">
        <f t="shared" si="53"/>
        <v>2</v>
      </c>
      <c r="BA53" s="160">
        <f t="shared" si="53"/>
        <v>2</v>
      </c>
      <c r="BB53" s="160">
        <f t="shared" si="53"/>
        <v>2</v>
      </c>
      <c r="BC53" s="160">
        <f t="shared" si="53"/>
        <v>2</v>
      </c>
      <c r="BD53" s="160">
        <f t="shared" si="53"/>
        <v>2</v>
      </c>
      <c r="BE53" s="160">
        <f t="shared" si="53"/>
        <v>2</v>
      </c>
      <c r="BF53" s="160">
        <f t="shared" si="53"/>
        <v>2</v>
      </c>
      <c r="BG53" s="160">
        <f t="shared" si="53"/>
        <v>2</v>
      </c>
      <c r="BH53" s="160">
        <f t="shared" si="53"/>
        <v>2</v>
      </c>
      <c r="BI53" s="160">
        <f t="shared" si="53"/>
        <v>2</v>
      </c>
      <c r="BJ53" s="160">
        <f t="shared" si="53"/>
        <v>2</v>
      </c>
      <c r="BK53" s="160">
        <f t="shared" si="53"/>
        <v>2</v>
      </c>
      <c r="BL53" s="160">
        <f t="shared" si="53"/>
        <v>2</v>
      </c>
      <c r="BM53" s="160">
        <f t="shared" si="53"/>
        <v>2</v>
      </c>
      <c r="BN53" s="160">
        <f t="shared" si="53"/>
        <v>2</v>
      </c>
      <c r="BR53" s="160">
        <v>18</v>
      </c>
    </row>
    <row r="54" spans="16:70" x14ac:dyDescent="0.35">
      <c r="Q54" s="160">
        <v>1</v>
      </c>
      <c r="R54" s="160">
        <v>2</v>
      </c>
      <c r="S54" s="160">
        <v>3</v>
      </c>
      <c r="T54" s="160">
        <v>4</v>
      </c>
      <c r="U54" s="160">
        <v>5</v>
      </c>
      <c r="V54" s="160">
        <v>6</v>
      </c>
      <c r="W54" s="160">
        <v>7</v>
      </c>
      <c r="X54" s="160">
        <v>8</v>
      </c>
      <c r="Y54" s="160">
        <v>9</v>
      </c>
      <c r="Z54" s="160">
        <v>10</v>
      </c>
      <c r="AA54" s="160">
        <v>11</v>
      </c>
      <c r="AB54" s="160">
        <v>12</v>
      </c>
      <c r="AC54" s="160">
        <v>13</v>
      </c>
      <c r="AD54" s="160">
        <v>14</v>
      </c>
      <c r="AE54" s="160">
        <v>15</v>
      </c>
      <c r="AF54" s="160">
        <v>16</v>
      </c>
      <c r="AG54" s="160">
        <v>17</v>
      </c>
      <c r="AH54" s="160">
        <v>18</v>
      </c>
      <c r="AI54" s="160">
        <v>19</v>
      </c>
      <c r="AJ54" s="160">
        <v>20</v>
      </c>
      <c r="AK54" s="160">
        <v>21</v>
      </c>
      <c r="AL54" s="160">
        <v>22</v>
      </c>
      <c r="AM54" s="160">
        <v>23</v>
      </c>
      <c r="AN54" s="160">
        <v>24</v>
      </c>
      <c r="AO54" s="160">
        <v>25</v>
      </c>
      <c r="AP54" s="160">
        <v>26</v>
      </c>
      <c r="AQ54" s="160">
        <v>27</v>
      </c>
      <c r="AR54" s="160">
        <v>28</v>
      </c>
      <c r="AS54" s="160">
        <v>29</v>
      </c>
      <c r="AT54" s="160">
        <v>30</v>
      </c>
      <c r="AU54" s="160">
        <v>31</v>
      </c>
      <c r="AV54" s="160">
        <v>32</v>
      </c>
      <c r="AW54" s="160">
        <v>33</v>
      </c>
      <c r="AX54" s="160">
        <v>34</v>
      </c>
      <c r="AY54" s="160">
        <v>35</v>
      </c>
      <c r="AZ54" s="160">
        <v>36</v>
      </c>
      <c r="BA54" s="160">
        <v>37</v>
      </c>
      <c r="BB54" s="160">
        <v>38</v>
      </c>
      <c r="BC54" s="160">
        <v>39</v>
      </c>
      <c r="BD54" s="160">
        <v>40</v>
      </c>
      <c r="BE54" s="160">
        <v>41</v>
      </c>
      <c r="BF54" s="160">
        <v>42</v>
      </c>
      <c r="BG54" s="160">
        <v>43</v>
      </c>
      <c r="BH54" s="160">
        <v>44</v>
      </c>
      <c r="BI54" s="160">
        <v>45</v>
      </c>
      <c r="BJ54" s="160">
        <v>46</v>
      </c>
      <c r="BK54" s="160">
        <v>47</v>
      </c>
      <c r="BL54" s="160">
        <v>48</v>
      </c>
      <c r="BM54" s="160">
        <v>49</v>
      </c>
      <c r="BN54" s="160">
        <v>50</v>
      </c>
    </row>
    <row r="55" spans="16:70" x14ac:dyDescent="0.35">
      <c r="Q55" s="160">
        <f t="shared" ref="Q55:AV55" si="54">Q53-Q54</f>
        <v>1</v>
      </c>
      <c r="R55" s="160">
        <f t="shared" si="54"/>
        <v>0</v>
      </c>
      <c r="S55" s="160">
        <f t="shared" si="54"/>
        <v>-1</v>
      </c>
      <c r="T55" s="160">
        <f t="shared" si="54"/>
        <v>-2</v>
      </c>
      <c r="U55" s="160">
        <f t="shared" si="54"/>
        <v>-3</v>
      </c>
      <c r="V55" s="160">
        <f t="shared" si="54"/>
        <v>-4</v>
      </c>
      <c r="W55" s="160">
        <f t="shared" si="54"/>
        <v>-5</v>
      </c>
      <c r="X55" s="160">
        <f t="shared" si="54"/>
        <v>-6</v>
      </c>
      <c r="Y55" s="160">
        <f t="shared" si="54"/>
        <v>-7</v>
      </c>
      <c r="Z55" s="160">
        <f t="shared" si="54"/>
        <v>-8</v>
      </c>
      <c r="AA55" s="160">
        <f t="shared" si="54"/>
        <v>-9</v>
      </c>
      <c r="AB55" s="160">
        <f t="shared" si="54"/>
        <v>-10</v>
      </c>
      <c r="AC55" s="160">
        <f t="shared" si="54"/>
        <v>-11</v>
      </c>
      <c r="AD55" s="160">
        <f t="shared" si="54"/>
        <v>-12</v>
      </c>
      <c r="AE55" s="160">
        <f t="shared" si="54"/>
        <v>-13</v>
      </c>
      <c r="AF55" s="160">
        <f t="shared" si="54"/>
        <v>-14</v>
      </c>
      <c r="AG55" s="160">
        <f t="shared" si="54"/>
        <v>-15</v>
      </c>
      <c r="AH55" s="160">
        <f t="shared" si="54"/>
        <v>-16</v>
      </c>
      <c r="AI55" s="160">
        <f t="shared" si="54"/>
        <v>-17</v>
      </c>
      <c r="AJ55" s="160">
        <f t="shared" si="54"/>
        <v>-18</v>
      </c>
      <c r="AK55" s="160">
        <f t="shared" si="54"/>
        <v>-19</v>
      </c>
      <c r="AL55" s="160">
        <f t="shared" si="54"/>
        <v>-20</v>
      </c>
      <c r="AM55" s="160">
        <f t="shared" si="54"/>
        <v>-21</v>
      </c>
      <c r="AN55" s="160">
        <f t="shared" si="54"/>
        <v>-22</v>
      </c>
      <c r="AO55" s="160">
        <f t="shared" si="54"/>
        <v>-23</v>
      </c>
      <c r="AP55" s="160">
        <f t="shared" si="54"/>
        <v>-24</v>
      </c>
      <c r="AQ55" s="160">
        <f t="shared" si="54"/>
        <v>-25</v>
      </c>
      <c r="AR55" s="160">
        <f t="shared" si="54"/>
        <v>-26</v>
      </c>
      <c r="AS55" s="160">
        <f t="shared" si="54"/>
        <v>-27</v>
      </c>
      <c r="AT55" s="160">
        <f t="shared" si="54"/>
        <v>-28</v>
      </c>
      <c r="AU55" s="160">
        <f t="shared" si="54"/>
        <v>-29</v>
      </c>
      <c r="AV55" s="160">
        <f t="shared" si="54"/>
        <v>-30</v>
      </c>
      <c r="AW55" s="160">
        <f t="shared" ref="AW55:BN55" si="55">AW53-AW54</f>
        <v>-31</v>
      </c>
      <c r="AX55" s="160">
        <f t="shared" si="55"/>
        <v>-32</v>
      </c>
      <c r="AY55" s="160">
        <f t="shared" si="55"/>
        <v>-33</v>
      </c>
      <c r="AZ55" s="160">
        <f t="shared" si="55"/>
        <v>-34</v>
      </c>
      <c r="BA55" s="160">
        <f t="shared" si="55"/>
        <v>-35</v>
      </c>
      <c r="BB55" s="160">
        <f t="shared" si="55"/>
        <v>-36</v>
      </c>
      <c r="BC55" s="160">
        <f t="shared" si="55"/>
        <v>-37</v>
      </c>
      <c r="BD55" s="160">
        <f t="shared" si="55"/>
        <v>-38</v>
      </c>
      <c r="BE55" s="160">
        <f t="shared" si="55"/>
        <v>-39</v>
      </c>
      <c r="BF55" s="160">
        <f t="shared" si="55"/>
        <v>-40</v>
      </c>
      <c r="BG55" s="160">
        <f t="shared" si="55"/>
        <v>-41</v>
      </c>
      <c r="BH55" s="160">
        <f t="shared" si="55"/>
        <v>-42</v>
      </c>
      <c r="BI55" s="160">
        <f t="shared" si="55"/>
        <v>-43</v>
      </c>
      <c r="BJ55" s="160">
        <f t="shared" si="55"/>
        <v>-44</v>
      </c>
      <c r="BK55" s="160">
        <f t="shared" si="55"/>
        <v>-45</v>
      </c>
      <c r="BL55" s="160">
        <f t="shared" si="55"/>
        <v>-46</v>
      </c>
      <c r="BM55" s="160">
        <f t="shared" si="55"/>
        <v>-47</v>
      </c>
      <c r="BN55" s="160">
        <f t="shared" si="55"/>
        <v>-48</v>
      </c>
      <c r="BP55" s="160" t="s">
        <v>21</v>
      </c>
    </row>
    <row r="56" spans="16:70" x14ac:dyDescent="0.35">
      <c r="Q56" s="160">
        <f>IF(Q55&gt;=0,COUNT($Q55)+BO52,"")</f>
        <v>26</v>
      </c>
      <c r="R56" s="160">
        <f>IF(R55&gt;=0,COUNT($Q55:R55)+$BO52,"")</f>
        <v>27</v>
      </c>
      <c r="S56" s="160" t="str">
        <f>IF(S55&gt;=0,COUNT($Q55:S55)+$BO52,"")</f>
        <v/>
      </c>
      <c r="T56" s="160" t="str">
        <f>IF(T55&gt;=0,COUNT($Q55:T55)+$BO52,"")</f>
        <v/>
      </c>
      <c r="U56" s="160" t="str">
        <f>IF(U55&gt;=0,COUNT($Q55:U55)+$BO52,"")</f>
        <v/>
      </c>
      <c r="V56" s="160" t="str">
        <f>IF(V55&gt;=0,COUNT($Q55:V55)+$BO52,"")</f>
        <v/>
      </c>
      <c r="W56" s="160" t="str">
        <f>IF(W55&gt;=0,COUNT($Q55:W55)+$BO52,"")</f>
        <v/>
      </c>
      <c r="X56" s="160" t="str">
        <f>IF(X55&gt;=0,COUNT($Q55:X55)+$BO52,"")</f>
        <v/>
      </c>
      <c r="Y56" s="160" t="str">
        <f>IF(Y55&gt;=0,COUNT($Q55:Y55)+$BO52,"")</f>
        <v/>
      </c>
      <c r="Z56" s="160" t="str">
        <f>IF(Z55&gt;=0,COUNT($Q55:Z55)+$BO52,"")</f>
        <v/>
      </c>
      <c r="AA56" s="160" t="str">
        <f>IF(AA55&gt;=0,COUNT($Q55:AA55)+$BO52,"")</f>
        <v/>
      </c>
      <c r="AB56" s="160" t="str">
        <f>IF(AB55&gt;=0,COUNT($Q55:AB55)+$BO52,"")</f>
        <v/>
      </c>
      <c r="AC56" s="160" t="str">
        <f>IF(AC55&gt;=0,COUNT($Q55:AC55)+$BO52,"")</f>
        <v/>
      </c>
      <c r="AD56" s="160" t="str">
        <f>IF(AD55&gt;=0,COUNT($Q55:AD55)+$BO52,"")</f>
        <v/>
      </c>
      <c r="AE56" s="160" t="str">
        <f>IF(AE55&gt;=0,COUNT($Q55:AE55)+$BO52,"")</f>
        <v/>
      </c>
      <c r="AF56" s="160" t="str">
        <f>IF(AF55&gt;=0,COUNT($Q55:AF55)+$BO52,"")</f>
        <v/>
      </c>
      <c r="AG56" s="160" t="str">
        <f>IF(AG55&gt;=0,COUNT($Q55:AG55)+$BO52,"")</f>
        <v/>
      </c>
      <c r="AH56" s="160" t="str">
        <f>IF(AH55&gt;=0,COUNT($Q55:AH55)+$BO52,"")</f>
        <v/>
      </c>
      <c r="AI56" s="160" t="str">
        <f>IF(AI55&gt;=0,COUNT($Q55:AI55)+$BO52,"")</f>
        <v/>
      </c>
      <c r="AJ56" s="160" t="str">
        <f>IF(AJ55&gt;=0,COUNT($Q55:AJ55)+$BO52,"")</f>
        <v/>
      </c>
      <c r="AK56" s="160" t="str">
        <f>IF(AK55&gt;=0,COUNT($Q55:AK55)+$BO52,"")</f>
        <v/>
      </c>
      <c r="AL56" s="160" t="str">
        <f>IF(AL55&gt;=0,COUNT($Q55:AL55)+$BO52,"")</f>
        <v/>
      </c>
      <c r="AM56" s="160" t="str">
        <f>IF(AM55&gt;=0,COUNT($Q55:AM55)+$BO52,"")</f>
        <v/>
      </c>
      <c r="AN56" s="160" t="str">
        <f>IF(AN55&gt;=0,COUNT($Q55:AN55)+$BO52,"")</f>
        <v/>
      </c>
      <c r="AO56" s="160" t="str">
        <f>IF(AO55&gt;=0,COUNT($Q55:AO55)+$BO52,"")</f>
        <v/>
      </c>
      <c r="AP56" s="160" t="str">
        <f>IF(AP55&gt;=0,COUNT($Q55:AP55)+$BO52,"")</f>
        <v/>
      </c>
      <c r="AQ56" s="160" t="str">
        <f>IF(AQ55&gt;=0,COUNT($Q55:AQ55)+$BO52,"")</f>
        <v/>
      </c>
      <c r="AR56" s="160" t="str">
        <f>IF(AR55&gt;=0,COUNT($Q55:AR55)+$BO52,"")</f>
        <v/>
      </c>
      <c r="AS56" s="160" t="str">
        <f>IF(AS55&gt;=0,COUNT($Q55:AS55)+$BO52,"")</f>
        <v/>
      </c>
      <c r="AT56" s="160" t="str">
        <f>IF(AT55&gt;=0,COUNT($Q55:AT55)+$BO52,"")</f>
        <v/>
      </c>
      <c r="AU56" s="160" t="str">
        <f>IF(AU55&gt;=0,COUNT($Q55:AU55)+$BO52,"")</f>
        <v/>
      </c>
      <c r="AV56" s="160" t="str">
        <f>IF(AV55&gt;=0,COUNT($Q55:AV55)+$BO52,"")</f>
        <v/>
      </c>
      <c r="AW56" s="160" t="str">
        <f>IF(AW55&gt;=0,COUNT($Q55:AW55)+$BO52,"")</f>
        <v/>
      </c>
      <c r="AX56" s="160" t="str">
        <f>IF(AX55&gt;=0,COUNT($Q55:AX55)+$BO52,"")</f>
        <v/>
      </c>
      <c r="AY56" s="160" t="str">
        <f>IF(AY55&gt;=0,COUNT($Q55:AY55)+$BO52,"")</f>
        <v/>
      </c>
      <c r="AZ56" s="160" t="str">
        <f>IF(AZ55&gt;=0,COUNT($Q55:AZ55)+$BO52,"")</f>
        <v/>
      </c>
      <c r="BA56" s="160" t="str">
        <f>IF(BA55&gt;=0,COUNT($Q55:BA55)+$BO52,"")</f>
        <v/>
      </c>
      <c r="BB56" s="160" t="str">
        <f>IF(BB55&gt;=0,COUNT($Q55:BB55)+$BO52,"")</f>
        <v/>
      </c>
      <c r="BC56" s="160" t="str">
        <f>IF(BC55&gt;=0,COUNT($Q55:BC55)+$BO52,"")</f>
        <v/>
      </c>
      <c r="BD56" s="160" t="str">
        <f>IF(BD55&gt;=0,COUNT($Q55:BD55)+$BO52,"")</f>
        <v/>
      </c>
      <c r="BE56" s="160" t="str">
        <f>IF(BE55&gt;=0,COUNT($Q55:BE55)+$BO52,"")</f>
        <v/>
      </c>
      <c r="BF56" s="160" t="str">
        <f>IF(BF55&gt;=0,COUNT($Q55:BF55)+$BO52,"")</f>
        <v/>
      </c>
      <c r="BG56" s="160" t="str">
        <f>IF(BG55&gt;=0,COUNT($Q55:BG55)+$BO52,"")</f>
        <v/>
      </c>
      <c r="BH56" s="160" t="str">
        <f>IF(BH55&gt;=0,COUNT($Q55:BH55)+$BO52,"")</f>
        <v/>
      </c>
      <c r="BI56" s="160" t="str">
        <f>IF(BI55&gt;=0,COUNT($Q55:BI55)+$BO52,"")</f>
        <v/>
      </c>
      <c r="BJ56" s="160" t="str">
        <f>IF(BJ55&gt;=0,COUNT($Q55:BJ55)+$BO52,"")</f>
        <v/>
      </c>
      <c r="BK56" s="160" t="str">
        <f>IF(BK55&gt;=0,COUNT($Q55:BK55)+$BO52,"")</f>
        <v/>
      </c>
      <c r="BL56" s="160" t="str">
        <f>IF(BL55&gt;=0,COUNT($Q55:BL55)+$BO52,"")</f>
        <v/>
      </c>
      <c r="BM56" s="160" t="str">
        <f>IF(BM55&gt;=0,COUNT($Q55:BM55)+$BO52,"")</f>
        <v/>
      </c>
      <c r="BN56" s="160" t="str">
        <f>IF(BN55&gt;=0,COUNT($Q55:BN55)+$BO52,"")</f>
        <v/>
      </c>
      <c r="BO56" s="160">
        <f>COUNT(Q56:BN56)+$BO52</f>
        <v>27</v>
      </c>
      <c r="BP56" s="218" t="str">
        <f>Q56&amp;BP55&amp;R56&amp;BP55&amp;S56&amp;BP55&amp;T56&amp;BP55&amp;U56&amp;BP55&amp;V56&amp;BP55&amp;W56&amp;BP55&amp;X56&amp;BP55&amp;Y56&amp;BP55&amp;Z56&amp;BP55&amp;AA56&amp;BP55&amp;AB56&amp;BP55&amp;AC56&amp;BP55&amp;AD56&amp;BP55&amp;AE56&amp;BP55&amp;AF56&amp;BP55&amp;AG56&amp;BP55&amp;AH56&amp;BP55&amp;AI56&amp;BP55&amp;AJ56&amp;BP55&amp;AK56&amp;BP55&amp;AL56&amp;BP55&amp;AM56&amp;BP55&amp;AN56&amp;BP55&amp;AO56&amp;BP55&amp;AP56&amp;BP55&amp;AQ56&amp;BP55&amp;AR56&amp;BP55&amp;AS56&amp;BP55&amp;AT56&amp;BP55&amp;AU56&amp;BP55&amp;AV56&amp;BP55&amp;AW56&amp;BP55&amp;AX56&amp;BP55&amp;AY56&amp;BP55&amp;AZ56&amp;BP55&amp;BA56&amp;BP55&amp;BB56&amp;BP55&amp;BC56&amp;BP55&amp;BD56&amp;BP55&amp;BE56&amp;BP55&amp;BF56&amp;BP55&amp;BG56&amp;BP55&amp;BH56&amp;BP55&amp;BI56&amp;BP55&amp;BJ56&amp;BP55&amp;BK56&amp;BP55&amp;BL56&amp;BP55&amp;BM56&amp;BP55&amp;BN56</f>
        <v xml:space="preserve">26  27                                                                                                </v>
      </c>
    </row>
    <row r="57" spans="16:70" x14ac:dyDescent="0.35">
      <c r="P57" s="160">
        <v>33</v>
      </c>
      <c r="Q57" s="217">
        <f>IF('Print-TOS'!AU16="Y",'Encode Data'!I19,'Encode Data'!G19)</f>
        <v>1</v>
      </c>
      <c r="R57" s="160">
        <f t="shared" ref="R57:AW57" si="56">Q57</f>
        <v>1</v>
      </c>
      <c r="S57" s="160">
        <f t="shared" si="56"/>
        <v>1</v>
      </c>
      <c r="T57" s="160">
        <f t="shared" si="56"/>
        <v>1</v>
      </c>
      <c r="U57" s="160">
        <f t="shared" si="56"/>
        <v>1</v>
      </c>
      <c r="V57" s="160">
        <f t="shared" si="56"/>
        <v>1</v>
      </c>
      <c r="W57" s="160">
        <f t="shared" si="56"/>
        <v>1</v>
      </c>
      <c r="X57" s="160">
        <f t="shared" si="56"/>
        <v>1</v>
      </c>
      <c r="Y57" s="160">
        <f t="shared" si="56"/>
        <v>1</v>
      </c>
      <c r="Z57" s="160">
        <f t="shared" si="56"/>
        <v>1</v>
      </c>
      <c r="AA57" s="160">
        <f t="shared" si="56"/>
        <v>1</v>
      </c>
      <c r="AB57" s="160">
        <f t="shared" si="56"/>
        <v>1</v>
      </c>
      <c r="AC57" s="160">
        <f t="shared" si="56"/>
        <v>1</v>
      </c>
      <c r="AD57" s="160">
        <f t="shared" si="56"/>
        <v>1</v>
      </c>
      <c r="AE57" s="160">
        <f t="shared" si="56"/>
        <v>1</v>
      </c>
      <c r="AF57" s="160">
        <f t="shared" si="56"/>
        <v>1</v>
      </c>
      <c r="AG57" s="160">
        <f t="shared" si="56"/>
        <v>1</v>
      </c>
      <c r="AH57" s="160">
        <f t="shared" si="56"/>
        <v>1</v>
      </c>
      <c r="AI57" s="160">
        <f t="shared" si="56"/>
        <v>1</v>
      </c>
      <c r="AJ57" s="160">
        <f t="shared" si="56"/>
        <v>1</v>
      </c>
      <c r="AK57" s="160">
        <f t="shared" si="56"/>
        <v>1</v>
      </c>
      <c r="AL57" s="160">
        <f t="shared" si="56"/>
        <v>1</v>
      </c>
      <c r="AM57" s="160">
        <f t="shared" si="56"/>
        <v>1</v>
      </c>
      <c r="AN57" s="160">
        <f t="shared" si="56"/>
        <v>1</v>
      </c>
      <c r="AO57" s="160">
        <f t="shared" si="56"/>
        <v>1</v>
      </c>
      <c r="AP57" s="160">
        <f t="shared" si="56"/>
        <v>1</v>
      </c>
      <c r="AQ57" s="160">
        <f t="shared" si="56"/>
        <v>1</v>
      </c>
      <c r="AR57" s="160">
        <f t="shared" si="56"/>
        <v>1</v>
      </c>
      <c r="AS57" s="160">
        <f t="shared" si="56"/>
        <v>1</v>
      </c>
      <c r="AT57" s="160">
        <f t="shared" si="56"/>
        <v>1</v>
      </c>
      <c r="AU57" s="160">
        <f t="shared" si="56"/>
        <v>1</v>
      </c>
      <c r="AV57" s="160">
        <f t="shared" si="56"/>
        <v>1</v>
      </c>
      <c r="AW57" s="160">
        <f t="shared" si="56"/>
        <v>1</v>
      </c>
      <c r="AX57" s="160">
        <f t="shared" ref="AX57:BN57" si="57">AW57</f>
        <v>1</v>
      </c>
      <c r="AY57" s="160">
        <f t="shared" si="57"/>
        <v>1</v>
      </c>
      <c r="AZ57" s="160">
        <f t="shared" si="57"/>
        <v>1</v>
      </c>
      <c r="BA57" s="160">
        <f t="shared" si="57"/>
        <v>1</v>
      </c>
      <c r="BB57" s="160">
        <f t="shared" si="57"/>
        <v>1</v>
      </c>
      <c r="BC57" s="160">
        <f t="shared" si="57"/>
        <v>1</v>
      </c>
      <c r="BD57" s="160">
        <f t="shared" si="57"/>
        <v>1</v>
      </c>
      <c r="BE57" s="160">
        <f t="shared" si="57"/>
        <v>1</v>
      </c>
      <c r="BF57" s="160">
        <f t="shared" si="57"/>
        <v>1</v>
      </c>
      <c r="BG57" s="160">
        <f t="shared" si="57"/>
        <v>1</v>
      </c>
      <c r="BH57" s="160">
        <f t="shared" si="57"/>
        <v>1</v>
      </c>
      <c r="BI57" s="160">
        <f t="shared" si="57"/>
        <v>1</v>
      </c>
      <c r="BJ57" s="160">
        <f t="shared" si="57"/>
        <v>1</v>
      </c>
      <c r="BK57" s="160">
        <f t="shared" si="57"/>
        <v>1</v>
      </c>
      <c r="BL57" s="160">
        <f t="shared" si="57"/>
        <v>1</v>
      </c>
      <c r="BM57" s="160">
        <f t="shared" si="57"/>
        <v>1</v>
      </c>
      <c r="BN57" s="160">
        <f t="shared" si="57"/>
        <v>1</v>
      </c>
      <c r="BR57" s="160">
        <v>33</v>
      </c>
    </row>
    <row r="58" spans="16:70" x14ac:dyDescent="0.35">
      <c r="Q58" s="160">
        <v>1</v>
      </c>
      <c r="R58" s="160">
        <v>2</v>
      </c>
      <c r="S58" s="160">
        <v>3</v>
      </c>
      <c r="T58" s="160">
        <v>4</v>
      </c>
      <c r="U58" s="160">
        <v>5</v>
      </c>
      <c r="V58" s="160">
        <v>6</v>
      </c>
      <c r="W58" s="160">
        <v>7</v>
      </c>
      <c r="X58" s="160">
        <v>8</v>
      </c>
      <c r="Y58" s="160">
        <v>9</v>
      </c>
      <c r="Z58" s="160">
        <v>10</v>
      </c>
      <c r="AA58" s="160">
        <v>11</v>
      </c>
      <c r="AB58" s="160">
        <v>12</v>
      </c>
      <c r="AC58" s="160">
        <v>13</v>
      </c>
      <c r="AD58" s="160">
        <v>14</v>
      </c>
      <c r="AE58" s="160">
        <v>15</v>
      </c>
      <c r="AF58" s="160">
        <v>16</v>
      </c>
      <c r="AG58" s="160">
        <v>17</v>
      </c>
      <c r="AH58" s="160">
        <v>18</v>
      </c>
      <c r="AI58" s="160">
        <v>19</v>
      </c>
      <c r="AJ58" s="160">
        <v>20</v>
      </c>
      <c r="AK58" s="160">
        <v>21</v>
      </c>
      <c r="AL58" s="160">
        <v>22</v>
      </c>
      <c r="AM58" s="160">
        <v>23</v>
      </c>
      <c r="AN58" s="160">
        <v>24</v>
      </c>
      <c r="AO58" s="160">
        <v>25</v>
      </c>
      <c r="AP58" s="160">
        <v>26</v>
      </c>
      <c r="AQ58" s="160">
        <v>27</v>
      </c>
      <c r="AR58" s="160">
        <v>28</v>
      </c>
      <c r="AS58" s="160">
        <v>29</v>
      </c>
      <c r="AT58" s="160">
        <v>30</v>
      </c>
      <c r="AU58" s="160">
        <v>31</v>
      </c>
      <c r="AV58" s="160">
        <v>32</v>
      </c>
      <c r="AW58" s="160">
        <v>33</v>
      </c>
      <c r="AX58" s="160">
        <v>34</v>
      </c>
      <c r="AY58" s="160">
        <v>35</v>
      </c>
      <c r="AZ58" s="160">
        <v>36</v>
      </c>
      <c r="BA58" s="160">
        <v>37</v>
      </c>
      <c r="BB58" s="160">
        <v>38</v>
      </c>
      <c r="BC58" s="160">
        <v>39</v>
      </c>
      <c r="BD58" s="160">
        <v>40</v>
      </c>
      <c r="BE58" s="160">
        <v>41</v>
      </c>
      <c r="BF58" s="160">
        <v>42</v>
      </c>
      <c r="BG58" s="160">
        <v>43</v>
      </c>
      <c r="BH58" s="160">
        <v>44</v>
      </c>
      <c r="BI58" s="160">
        <v>45</v>
      </c>
      <c r="BJ58" s="160">
        <v>46</v>
      </c>
      <c r="BK58" s="160">
        <v>47</v>
      </c>
      <c r="BL58" s="160">
        <v>48</v>
      </c>
      <c r="BM58" s="160">
        <v>49</v>
      </c>
      <c r="BN58" s="160">
        <v>50</v>
      </c>
    </row>
    <row r="59" spans="16:70" x14ac:dyDescent="0.35">
      <c r="Q59" s="160">
        <f t="shared" ref="Q59:AV59" si="58">Q57-Q58</f>
        <v>0</v>
      </c>
      <c r="R59" s="160">
        <f t="shared" si="58"/>
        <v>-1</v>
      </c>
      <c r="S59" s="160">
        <f t="shared" si="58"/>
        <v>-2</v>
      </c>
      <c r="T59" s="160">
        <f t="shared" si="58"/>
        <v>-3</v>
      </c>
      <c r="U59" s="160">
        <f t="shared" si="58"/>
        <v>-4</v>
      </c>
      <c r="V59" s="160">
        <f t="shared" si="58"/>
        <v>-5</v>
      </c>
      <c r="W59" s="160">
        <f t="shared" si="58"/>
        <v>-6</v>
      </c>
      <c r="X59" s="160">
        <f t="shared" si="58"/>
        <v>-7</v>
      </c>
      <c r="Y59" s="160">
        <f t="shared" si="58"/>
        <v>-8</v>
      </c>
      <c r="Z59" s="160">
        <f t="shared" si="58"/>
        <v>-9</v>
      </c>
      <c r="AA59" s="160">
        <f t="shared" si="58"/>
        <v>-10</v>
      </c>
      <c r="AB59" s="160">
        <f t="shared" si="58"/>
        <v>-11</v>
      </c>
      <c r="AC59" s="160">
        <f t="shared" si="58"/>
        <v>-12</v>
      </c>
      <c r="AD59" s="160">
        <f t="shared" si="58"/>
        <v>-13</v>
      </c>
      <c r="AE59" s="160">
        <f t="shared" si="58"/>
        <v>-14</v>
      </c>
      <c r="AF59" s="160">
        <f t="shared" si="58"/>
        <v>-15</v>
      </c>
      <c r="AG59" s="160">
        <f t="shared" si="58"/>
        <v>-16</v>
      </c>
      <c r="AH59" s="160">
        <f t="shared" si="58"/>
        <v>-17</v>
      </c>
      <c r="AI59" s="160">
        <f t="shared" si="58"/>
        <v>-18</v>
      </c>
      <c r="AJ59" s="160">
        <f t="shared" si="58"/>
        <v>-19</v>
      </c>
      <c r="AK59" s="160">
        <f t="shared" si="58"/>
        <v>-20</v>
      </c>
      <c r="AL59" s="160">
        <f t="shared" si="58"/>
        <v>-21</v>
      </c>
      <c r="AM59" s="160">
        <f t="shared" si="58"/>
        <v>-22</v>
      </c>
      <c r="AN59" s="160">
        <f t="shared" si="58"/>
        <v>-23</v>
      </c>
      <c r="AO59" s="160">
        <f t="shared" si="58"/>
        <v>-24</v>
      </c>
      <c r="AP59" s="160">
        <f t="shared" si="58"/>
        <v>-25</v>
      </c>
      <c r="AQ59" s="160">
        <f t="shared" si="58"/>
        <v>-26</v>
      </c>
      <c r="AR59" s="160">
        <f t="shared" si="58"/>
        <v>-27</v>
      </c>
      <c r="AS59" s="160">
        <f t="shared" si="58"/>
        <v>-28</v>
      </c>
      <c r="AT59" s="160">
        <f t="shared" si="58"/>
        <v>-29</v>
      </c>
      <c r="AU59" s="160">
        <f t="shared" si="58"/>
        <v>-30</v>
      </c>
      <c r="AV59" s="160">
        <f t="shared" si="58"/>
        <v>-31</v>
      </c>
      <c r="AW59" s="160">
        <f t="shared" ref="AW59:BN59" si="59">AW57-AW58</f>
        <v>-32</v>
      </c>
      <c r="AX59" s="160">
        <f t="shared" si="59"/>
        <v>-33</v>
      </c>
      <c r="AY59" s="160">
        <f t="shared" si="59"/>
        <v>-34</v>
      </c>
      <c r="AZ59" s="160">
        <f t="shared" si="59"/>
        <v>-35</v>
      </c>
      <c r="BA59" s="160">
        <f t="shared" si="59"/>
        <v>-36</v>
      </c>
      <c r="BB59" s="160">
        <f t="shared" si="59"/>
        <v>-37</v>
      </c>
      <c r="BC59" s="160">
        <f t="shared" si="59"/>
        <v>-38</v>
      </c>
      <c r="BD59" s="160">
        <f t="shared" si="59"/>
        <v>-39</v>
      </c>
      <c r="BE59" s="160">
        <f t="shared" si="59"/>
        <v>-40</v>
      </c>
      <c r="BF59" s="160">
        <f t="shared" si="59"/>
        <v>-41</v>
      </c>
      <c r="BG59" s="160">
        <f t="shared" si="59"/>
        <v>-42</v>
      </c>
      <c r="BH59" s="160">
        <f t="shared" si="59"/>
        <v>-43</v>
      </c>
      <c r="BI59" s="160">
        <f t="shared" si="59"/>
        <v>-44</v>
      </c>
      <c r="BJ59" s="160">
        <f t="shared" si="59"/>
        <v>-45</v>
      </c>
      <c r="BK59" s="160">
        <f t="shared" si="59"/>
        <v>-46</v>
      </c>
      <c r="BL59" s="160">
        <f t="shared" si="59"/>
        <v>-47</v>
      </c>
      <c r="BM59" s="160">
        <f t="shared" si="59"/>
        <v>-48</v>
      </c>
      <c r="BN59" s="160">
        <f t="shared" si="59"/>
        <v>-49</v>
      </c>
      <c r="BP59" s="160" t="s">
        <v>21</v>
      </c>
    </row>
    <row r="60" spans="16:70" x14ac:dyDescent="0.35">
      <c r="Q60" s="160">
        <f>IF(Q59&gt;=0,COUNT($Q59)+BO56,"")</f>
        <v>28</v>
      </c>
      <c r="R60" s="160" t="str">
        <f>IF(R59&gt;=0,COUNT($Q59:R59)+$BO56,"")</f>
        <v/>
      </c>
      <c r="S60" s="160" t="str">
        <f>IF(S59&gt;=0,COUNT($Q59:S59)+$BO56,"")</f>
        <v/>
      </c>
      <c r="T60" s="160" t="str">
        <f>IF(T59&gt;=0,COUNT($Q59:T59)+$BO56,"")</f>
        <v/>
      </c>
      <c r="U60" s="160" t="str">
        <f>IF(U59&gt;=0,COUNT($Q59:U59)+$BO56,"")</f>
        <v/>
      </c>
      <c r="V60" s="160" t="str">
        <f>IF(V59&gt;=0,COUNT($Q59:V59)+$BO56,"")</f>
        <v/>
      </c>
      <c r="W60" s="160" t="str">
        <f>IF(W59&gt;=0,COUNT($Q59:W59)+$BO56,"")</f>
        <v/>
      </c>
      <c r="X60" s="160" t="str">
        <f>IF(X59&gt;=0,COUNT($Q59:X59)+$BO56,"")</f>
        <v/>
      </c>
      <c r="Y60" s="160" t="str">
        <f>IF(Y59&gt;=0,COUNT($Q59:Y59)+$BO56,"")</f>
        <v/>
      </c>
      <c r="Z60" s="160" t="str">
        <f>IF(Z59&gt;=0,COUNT($Q59:Z59)+$BO56,"")</f>
        <v/>
      </c>
      <c r="AA60" s="160" t="str">
        <f>IF(AA59&gt;=0,COUNT($Q59:AA59)+$BO56,"")</f>
        <v/>
      </c>
      <c r="AB60" s="160" t="str">
        <f>IF(AB59&gt;=0,COUNT($Q59:AB59)+$BO56,"")</f>
        <v/>
      </c>
      <c r="AC60" s="160" t="str">
        <f>IF(AC59&gt;=0,COUNT($Q59:AC59)+$BO56,"")</f>
        <v/>
      </c>
      <c r="AD60" s="160" t="str">
        <f>IF(AD59&gt;=0,COUNT($Q59:AD59)+$BO56,"")</f>
        <v/>
      </c>
      <c r="AE60" s="160" t="str">
        <f>IF(AE59&gt;=0,COUNT($Q59:AE59)+$BO56,"")</f>
        <v/>
      </c>
      <c r="AF60" s="160" t="str">
        <f>IF(AF59&gt;=0,COUNT($Q59:AF59)+$BO56,"")</f>
        <v/>
      </c>
      <c r="AG60" s="160" t="str">
        <f>IF(AG59&gt;=0,COUNT($Q59:AG59)+$BO56,"")</f>
        <v/>
      </c>
      <c r="AH60" s="160" t="str">
        <f>IF(AH59&gt;=0,COUNT($Q59:AH59)+$BO56,"")</f>
        <v/>
      </c>
      <c r="AI60" s="160" t="str">
        <f>IF(AI59&gt;=0,COUNT($Q59:AI59)+$BO56,"")</f>
        <v/>
      </c>
      <c r="AJ60" s="160" t="str">
        <f>IF(AJ59&gt;=0,COUNT($Q59:AJ59)+$BO56,"")</f>
        <v/>
      </c>
      <c r="AK60" s="160" t="str">
        <f>IF(AK59&gt;=0,COUNT($Q59:AK59)+$BO56,"")</f>
        <v/>
      </c>
      <c r="AL60" s="160" t="str">
        <f>IF(AL59&gt;=0,COUNT($Q59:AL59)+$BO56,"")</f>
        <v/>
      </c>
      <c r="AM60" s="160" t="str">
        <f>IF(AM59&gt;=0,COUNT($Q59:AM59)+$BO56,"")</f>
        <v/>
      </c>
      <c r="AN60" s="160" t="str">
        <f>IF(AN59&gt;=0,COUNT($Q59:AN59)+$BO56,"")</f>
        <v/>
      </c>
      <c r="AO60" s="160" t="str">
        <f>IF(AO59&gt;=0,COUNT($Q59:AO59)+$BO56,"")</f>
        <v/>
      </c>
      <c r="AP60" s="160" t="str">
        <f>IF(AP59&gt;=0,COUNT($Q59:AP59)+$BO56,"")</f>
        <v/>
      </c>
      <c r="AQ60" s="160" t="str">
        <f>IF(AQ59&gt;=0,COUNT($Q59:AQ59)+$BO56,"")</f>
        <v/>
      </c>
      <c r="AR60" s="160" t="str">
        <f>IF(AR59&gt;=0,COUNT($Q59:AR59)+$BO56,"")</f>
        <v/>
      </c>
      <c r="AS60" s="160" t="str">
        <f>IF(AS59&gt;=0,COUNT($Q59:AS59)+$BO56,"")</f>
        <v/>
      </c>
      <c r="AT60" s="160" t="str">
        <f>IF(AT59&gt;=0,COUNT($Q59:AT59)+$BO56,"")</f>
        <v/>
      </c>
      <c r="AU60" s="160" t="str">
        <f>IF(AU59&gt;=0,COUNT($Q59:AU59)+$BO56,"")</f>
        <v/>
      </c>
      <c r="AV60" s="160" t="str">
        <f>IF(AV59&gt;=0,COUNT($Q59:AV59)+$BO56,"")</f>
        <v/>
      </c>
      <c r="AW60" s="160" t="str">
        <f>IF(AW59&gt;=0,COUNT($Q59:AW59)+$BO56,"")</f>
        <v/>
      </c>
      <c r="AX60" s="160" t="str">
        <f>IF(AX59&gt;=0,COUNT($Q59:AX59)+$BO56,"")</f>
        <v/>
      </c>
      <c r="AY60" s="160" t="str">
        <f>IF(AY59&gt;=0,COUNT($Q59:AY59)+$BO56,"")</f>
        <v/>
      </c>
      <c r="AZ60" s="160" t="str">
        <f>IF(AZ59&gt;=0,COUNT($Q59:AZ59)+$BO56,"")</f>
        <v/>
      </c>
      <c r="BA60" s="160" t="str">
        <f>IF(BA59&gt;=0,COUNT($Q59:BA59)+$BO56,"")</f>
        <v/>
      </c>
      <c r="BB60" s="160" t="str">
        <f>IF(BB59&gt;=0,COUNT($Q59:BB59)+$BO56,"")</f>
        <v/>
      </c>
      <c r="BC60" s="160" t="str">
        <f>IF(BC59&gt;=0,COUNT($Q59:BC59)+$BO56,"")</f>
        <v/>
      </c>
      <c r="BD60" s="160" t="str">
        <f>IF(BD59&gt;=0,COUNT($Q59:BD59)+$BO56,"")</f>
        <v/>
      </c>
      <c r="BE60" s="160" t="str">
        <f>IF(BE59&gt;=0,COUNT($Q59:BE59)+$BO56,"")</f>
        <v/>
      </c>
      <c r="BF60" s="160" t="str">
        <f>IF(BF59&gt;=0,COUNT($Q59:BF59)+$BO56,"")</f>
        <v/>
      </c>
      <c r="BG60" s="160" t="str">
        <f>IF(BG59&gt;=0,COUNT($Q59:BG59)+$BO56,"")</f>
        <v/>
      </c>
      <c r="BH60" s="160" t="str">
        <f>IF(BH59&gt;=0,COUNT($Q59:BH59)+$BO56,"")</f>
        <v/>
      </c>
      <c r="BI60" s="160" t="str">
        <f>IF(BI59&gt;=0,COUNT($Q59:BI59)+$BO56,"")</f>
        <v/>
      </c>
      <c r="BJ60" s="160" t="str">
        <f>IF(BJ59&gt;=0,COUNT($Q59:BJ59)+$BO56,"")</f>
        <v/>
      </c>
      <c r="BK60" s="160" t="str">
        <f>IF(BK59&gt;=0,COUNT($Q59:BK59)+$BO56,"")</f>
        <v/>
      </c>
      <c r="BL60" s="160" t="str">
        <f>IF(BL59&gt;=0,COUNT($Q59:BL59)+$BO56,"")</f>
        <v/>
      </c>
      <c r="BM60" s="160" t="str">
        <f>IF(BM59&gt;=0,COUNT($Q59:BM59)+$BO56,"")</f>
        <v/>
      </c>
      <c r="BN60" s="160" t="str">
        <f>IF(BN59&gt;=0,COUNT($Q59:BN59)+$BO56,"")</f>
        <v/>
      </c>
      <c r="BO60" s="160">
        <f>COUNT(Q60:BN60)+$BO56</f>
        <v>28</v>
      </c>
      <c r="BP60" s="218" t="str">
        <f>Q60&amp;BP59&amp;R60&amp;BP59&amp;S60&amp;BP59&amp;T60&amp;BP59&amp;U60&amp;BP59&amp;V60&amp;BP59&amp;W60&amp;BP59&amp;X60&amp;BP59&amp;Y60&amp;BP59&amp;Z60&amp;BP59&amp;AA60&amp;BP59&amp;AB60&amp;BP59&amp;AC60&amp;BP59&amp;AD60&amp;BP59&amp;AE60&amp;BP59&amp;AF60&amp;BP59&amp;AG60&amp;BP59&amp;AH60&amp;BP59&amp;AI60&amp;BP59&amp;AJ60&amp;BP59&amp;AK60&amp;BP59&amp;AL60&amp;BP59&amp;AM60&amp;BP59&amp;AN60&amp;BP59&amp;AO60&amp;BP59&amp;AP60&amp;BP59&amp;AQ60&amp;BP59&amp;AR60&amp;BP59&amp;AS60&amp;BP59&amp;AT60&amp;BP59&amp;AU60&amp;BP59&amp;AV60&amp;BP59&amp;AW60&amp;BP59&amp;AX60&amp;BP59&amp;AY60&amp;BP59&amp;AZ60&amp;BP59&amp;BA60&amp;BP59&amp;BB60&amp;BP59&amp;BC60&amp;BP59&amp;BD60&amp;BP59&amp;BE60&amp;BP59&amp;BF60&amp;BP59&amp;BG60&amp;BP59&amp;BH60&amp;BP59&amp;BI60&amp;BP59&amp;BJ60&amp;BP59&amp;BK60&amp;BP59&amp;BL60&amp;BP59&amp;BM60&amp;BP59&amp;BN60</f>
        <v xml:space="preserve">28                                                                                                  </v>
      </c>
    </row>
    <row r="61" spans="16:70" x14ac:dyDescent="0.35">
      <c r="P61" s="160">
        <v>48</v>
      </c>
      <c r="Q61" s="217">
        <f>IF('Print-TOS'!AU16="Y",'Encode Data'!E22,'Encode Data'!H19)</f>
        <v>1</v>
      </c>
      <c r="R61" s="160">
        <f t="shared" ref="R61:AW61" si="60">Q61</f>
        <v>1</v>
      </c>
      <c r="S61" s="160">
        <f t="shared" si="60"/>
        <v>1</v>
      </c>
      <c r="T61" s="160">
        <f t="shared" si="60"/>
        <v>1</v>
      </c>
      <c r="U61" s="160">
        <f t="shared" si="60"/>
        <v>1</v>
      </c>
      <c r="V61" s="160">
        <f t="shared" si="60"/>
        <v>1</v>
      </c>
      <c r="W61" s="160">
        <f t="shared" si="60"/>
        <v>1</v>
      </c>
      <c r="X61" s="160">
        <f t="shared" si="60"/>
        <v>1</v>
      </c>
      <c r="Y61" s="160">
        <f t="shared" si="60"/>
        <v>1</v>
      </c>
      <c r="Z61" s="160">
        <f t="shared" si="60"/>
        <v>1</v>
      </c>
      <c r="AA61" s="160">
        <f t="shared" si="60"/>
        <v>1</v>
      </c>
      <c r="AB61" s="160">
        <f t="shared" si="60"/>
        <v>1</v>
      </c>
      <c r="AC61" s="160">
        <f t="shared" si="60"/>
        <v>1</v>
      </c>
      <c r="AD61" s="160">
        <f t="shared" si="60"/>
        <v>1</v>
      </c>
      <c r="AE61" s="160">
        <f t="shared" si="60"/>
        <v>1</v>
      </c>
      <c r="AF61" s="160">
        <f t="shared" si="60"/>
        <v>1</v>
      </c>
      <c r="AG61" s="160">
        <f t="shared" si="60"/>
        <v>1</v>
      </c>
      <c r="AH61" s="160">
        <f t="shared" si="60"/>
        <v>1</v>
      </c>
      <c r="AI61" s="160">
        <f t="shared" si="60"/>
        <v>1</v>
      </c>
      <c r="AJ61" s="160">
        <f t="shared" si="60"/>
        <v>1</v>
      </c>
      <c r="AK61" s="160">
        <f t="shared" si="60"/>
        <v>1</v>
      </c>
      <c r="AL61" s="160">
        <f t="shared" si="60"/>
        <v>1</v>
      </c>
      <c r="AM61" s="160">
        <f t="shared" si="60"/>
        <v>1</v>
      </c>
      <c r="AN61" s="160">
        <f t="shared" si="60"/>
        <v>1</v>
      </c>
      <c r="AO61" s="160">
        <f t="shared" si="60"/>
        <v>1</v>
      </c>
      <c r="AP61" s="160">
        <f t="shared" si="60"/>
        <v>1</v>
      </c>
      <c r="AQ61" s="160">
        <f t="shared" si="60"/>
        <v>1</v>
      </c>
      <c r="AR61" s="160">
        <f t="shared" si="60"/>
        <v>1</v>
      </c>
      <c r="AS61" s="160">
        <f t="shared" si="60"/>
        <v>1</v>
      </c>
      <c r="AT61" s="160">
        <f t="shared" si="60"/>
        <v>1</v>
      </c>
      <c r="AU61" s="160">
        <f t="shared" si="60"/>
        <v>1</v>
      </c>
      <c r="AV61" s="160">
        <f t="shared" si="60"/>
        <v>1</v>
      </c>
      <c r="AW61" s="160">
        <f t="shared" si="60"/>
        <v>1</v>
      </c>
      <c r="AX61" s="160">
        <f t="shared" ref="AX61:BN61" si="61">AW61</f>
        <v>1</v>
      </c>
      <c r="AY61" s="160">
        <f t="shared" si="61"/>
        <v>1</v>
      </c>
      <c r="AZ61" s="160">
        <f t="shared" si="61"/>
        <v>1</v>
      </c>
      <c r="BA61" s="160">
        <f t="shared" si="61"/>
        <v>1</v>
      </c>
      <c r="BB61" s="160">
        <f t="shared" si="61"/>
        <v>1</v>
      </c>
      <c r="BC61" s="160">
        <f t="shared" si="61"/>
        <v>1</v>
      </c>
      <c r="BD61" s="160">
        <f t="shared" si="61"/>
        <v>1</v>
      </c>
      <c r="BE61" s="160">
        <f t="shared" si="61"/>
        <v>1</v>
      </c>
      <c r="BF61" s="160">
        <f t="shared" si="61"/>
        <v>1</v>
      </c>
      <c r="BG61" s="160">
        <f t="shared" si="61"/>
        <v>1</v>
      </c>
      <c r="BH61" s="160">
        <f t="shared" si="61"/>
        <v>1</v>
      </c>
      <c r="BI61" s="160">
        <f t="shared" si="61"/>
        <v>1</v>
      </c>
      <c r="BJ61" s="160">
        <f t="shared" si="61"/>
        <v>1</v>
      </c>
      <c r="BK61" s="160">
        <f t="shared" si="61"/>
        <v>1</v>
      </c>
      <c r="BL61" s="160">
        <f t="shared" si="61"/>
        <v>1</v>
      </c>
      <c r="BM61" s="160">
        <f t="shared" si="61"/>
        <v>1</v>
      </c>
      <c r="BN61" s="160">
        <f t="shared" si="61"/>
        <v>1</v>
      </c>
      <c r="BR61" s="160">
        <v>48</v>
      </c>
    </row>
    <row r="62" spans="16:70" x14ac:dyDescent="0.35">
      <c r="Q62" s="160">
        <v>1</v>
      </c>
      <c r="R62" s="160">
        <v>2</v>
      </c>
      <c r="S62" s="160">
        <v>3</v>
      </c>
      <c r="T62" s="160">
        <v>4</v>
      </c>
      <c r="U62" s="160">
        <v>5</v>
      </c>
      <c r="V62" s="160">
        <v>6</v>
      </c>
      <c r="W62" s="160">
        <v>7</v>
      </c>
      <c r="X62" s="160">
        <v>8</v>
      </c>
      <c r="Y62" s="160">
        <v>9</v>
      </c>
      <c r="Z62" s="160">
        <v>10</v>
      </c>
      <c r="AA62" s="160">
        <v>11</v>
      </c>
      <c r="AB62" s="160">
        <v>12</v>
      </c>
      <c r="AC62" s="160">
        <v>13</v>
      </c>
      <c r="AD62" s="160">
        <v>14</v>
      </c>
      <c r="AE62" s="160">
        <v>15</v>
      </c>
      <c r="AF62" s="160">
        <v>16</v>
      </c>
      <c r="AG62" s="160">
        <v>17</v>
      </c>
      <c r="AH62" s="160">
        <v>18</v>
      </c>
      <c r="AI62" s="160">
        <v>19</v>
      </c>
      <c r="AJ62" s="160">
        <v>20</v>
      </c>
      <c r="AK62" s="160">
        <v>21</v>
      </c>
      <c r="AL62" s="160">
        <v>22</v>
      </c>
      <c r="AM62" s="160">
        <v>23</v>
      </c>
      <c r="AN62" s="160">
        <v>24</v>
      </c>
      <c r="AO62" s="160">
        <v>25</v>
      </c>
      <c r="AP62" s="160">
        <v>26</v>
      </c>
      <c r="AQ62" s="160">
        <v>27</v>
      </c>
      <c r="AR62" s="160">
        <v>28</v>
      </c>
      <c r="AS62" s="160">
        <v>29</v>
      </c>
      <c r="AT62" s="160">
        <v>30</v>
      </c>
      <c r="AU62" s="160">
        <v>31</v>
      </c>
      <c r="AV62" s="160">
        <v>32</v>
      </c>
      <c r="AW62" s="160">
        <v>33</v>
      </c>
      <c r="AX62" s="160">
        <v>34</v>
      </c>
      <c r="AY62" s="160">
        <v>35</v>
      </c>
      <c r="AZ62" s="160">
        <v>36</v>
      </c>
      <c r="BA62" s="160">
        <v>37</v>
      </c>
      <c r="BB62" s="160">
        <v>38</v>
      </c>
      <c r="BC62" s="160">
        <v>39</v>
      </c>
      <c r="BD62" s="160">
        <v>40</v>
      </c>
      <c r="BE62" s="160">
        <v>41</v>
      </c>
      <c r="BF62" s="160">
        <v>42</v>
      </c>
      <c r="BG62" s="160">
        <v>43</v>
      </c>
      <c r="BH62" s="160">
        <v>44</v>
      </c>
      <c r="BI62" s="160">
        <v>45</v>
      </c>
      <c r="BJ62" s="160">
        <v>46</v>
      </c>
      <c r="BK62" s="160">
        <v>47</v>
      </c>
      <c r="BL62" s="160">
        <v>48</v>
      </c>
      <c r="BM62" s="160">
        <v>49</v>
      </c>
      <c r="BN62" s="160">
        <v>50</v>
      </c>
    </row>
    <row r="63" spans="16:70" x14ac:dyDescent="0.35">
      <c r="Q63" s="160">
        <f t="shared" ref="Q63:AV63" si="62">Q61-Q62</f>
        <v>0</v>
      </c>
      <c r="R63" s="160">
        <f t="shared" si="62"/>
        <v>-1</v>
      </c>
      <c r="S63" s="160">
        <f t="shared" si="62"/>
        <v>-2</v>
      </c>
      <c r="T63" s="160">
        <f t="shared" si="62"/>
        <v>-3</v>
      </c>
      <c r="U63" s="160">
        <f t="shared" si="62"/>
        <v>-4</v>
      </c>
      <c r="V63" s="160">
        <f t="shared" si="62"/>
        <v>-5</v>
      </c>
      <c r="W63" s="160">
        <f t="shared" si="62"/>
        <v>-6</v>
      </c>
      <c r="X63" s="160">
        <f t="shared" si="62"/>
        <v>-7</v>
      </c>
      <c r="Y63" s="160">
        <f t="shared" si="62"/>
        <v>-8</v>
      </c>
      <c r="Z63" s="160">
        <f t="shared" si="62"/>
        <v>-9</v>
      </c>
      <c r="AA63" s="160">
        <f t="shared" si="62"/>
        <v>-10</v>
      </c>
      <c r="AB63" s="160">
        <f t="shared" si="62"/>
        <v>-11</v>
      </c>
      <c r="AC63" s="160">
        <f t="shared" si="62"/>
        <v>-12</v>
      </c>
      <c r="AD63" s="160">
        <f t="shared" si="62"/>
        <v>-13</v>
      </c>
      <c r="AE63" s="160">
        <f t="shared" si="62"/>
        <v>-14</v>
      </c>
      <c r="AF63" s="160">
        <f t="shared" si="62"/>
        <v>-15</v>
      </c>
      <c r="AG63" s="160">
        <f t="shared" si="62"/>
        <v>-16</v>
      </c>
      <c r="AH63" s="160">
        <f t="shared" si="62"/>
        <v>-17</v>
      </c>
      <c r="AI63" s="160">
        <f t="shared" si="62"/>
        <v>-18</v>
      </c>
      <c r="AJ63" s="160">
        <f t="shared" si="62"/>
        <v>-19</v>
      </c>
      <c r="AK63" s="160">
        <f t="shared" si="62"/>
        <v>-20</v>
      </c>
      <c r="AL63" s="160">
        <f t="shared" si="62"/>
        <v>-21</v>
      </c>
      <c r="AM63" s="160">
        <f t="shared" si="62"/>
        <v>-22</v>
      </c>
      <c r="AN63" s="160">
        <f t="shared" si="62"/>
        <v>-23</v>
      </c>
      <c r="AO63" s="160">
        <f t="shared" si="62"/>
        <v>-24</v>
      </c>
      <c r="AP63" s="160">
        <f t="shared" si="62"/>
        <v>-25</v>
      </c>
      <c r="AQ63" s="160">
        <f t="shared" si="62"/>
        <v>-26</v>
      </c>
      <c r="AR63" s="160">
        <f t="shared" si="62"/>
        <v>-27</v>
      </c>
      <c r="AS63" s="160">
        <f t="shared" si="62"/>
        <v>-28</v>
      </c>
      <c r="AT63" s="160">
        <f t="shared" si="62"/>
        <v>-29</v>
      </c>
      <c r="AU63" s="160">
        <f t="shared" si="62"/>
        <v>-30</v>
      </c>
      <c r="AV63" s="160">
        <f t="shared" si="62"/>
        <v>-31</v>
      </c>
      <c r="AW63" s="160">
        <f t="shared" ref="AW63:BN63" si="63">AW61-AW62</f>
        <v>-32</v>
      </c>
      <c r="AX63" s="160">
        <f t="shared" si="63"/>
        <v>-33</v>
      </c>
      <c r="AY63" s="160">
        <f t="shared" si="63"/>
        <v>-34</v>
      </c>
      <c r="AZ63" s="160">
        <f t="shared" si="63"/>
        <v>-35</v>
      </c>
      <c r="BA63" s="160">
        <f t="shared" si="63"/>
        <v>-36</v>
      </c>
      <c r="BB63" s="160">
        <f t="shared" si="63"/>
        <v>-37</v>
      </c>
      <c r="BC63" s="160">
        <f t="shared" si="63"/>
        <v>-38</v>
      </c>
      <c r="BD63" s="160">
        <f t="shared" si="63"/>
        <v>-39</v>
      </c>
      <c r="BE63" s="160">
        <f t="shared" si="63"/>
        <v>-40</v>
      </c>
      <c r="BF63" s="160">
        <f t="shared" si="63"/>
        <v>-41</v>
      </c>
      <c r="BG63" s="160">
        <f t="shared" si="63"/>
        <v>-42</v>
      </c>
      <c r="BH63" s="160">
        <f t="shared" si="63"/>
        <v>-43</v>
      </c>
      <c r="BI63" s="160">
        <f t="shared" si="63"/>
        <v>-44</v>
      </c>
      <c r="BJ63" s="160">
        <f t="shared" si="63"/>
        <v>-45</v>
      </c>
      <c r="BK63" s="160">
        <f t="shared" si="63"/>
        <v>-46</v>
      </c>
      <c r="BL63" s="160">
        <f t="shared" si="63"/>
        <v>-47</v>
      </c>
      <c r="BM63" s="160">
        <f t="shared" si="63"/>
        <v>-48</v>
      </c>
      <c r="BN63" s="160">
        <f t="shared" si="63"/>
        <v>-49</v>
      </c>
      <c r="BP63" s="160" t="s">
        <v>21</v>
      </c>
    </row>
    <row r="64" spans="16:70" x14ac:dyDescent="0.35">
      <c r="P64" s="160">
        <v>63</v>
      </c>
      <c r="Q64" s="160">
        <f>IF(Q63&gt;=0,COUNT($Q63)+BO60,"")</f>
        <v>29</v>
      </c>
      <c r="R64" s="160" t="str">
        <f>IF(R63&gt;=0,COUNT($Q63:R63)+$BO60,"")</f>
        <v/>
      </c>
      <c r="S64" s="160" t="str">
        <f>IF(S63&gt;=0,COUNT($Q63:S63)+$BO60,"")</f>
        <v/>
      </c>
      <c r="T64" s="160" t="str">
        <f>IF(T63&gt;=0,COUNT($Q63:T63)+$BO60,"")</f>
        <v/>
      </c>
      <c r="U64" s="160" t="str">
        <f>IF(U63&gt;=0,COUNT($Q63:U63)+$BO60,"")</f>
        <v/>
      </c>
      <c r="V64" s="160" t="str">
        <f>IF(V63&gt;=0,COUNT($Q63:V63)+$BO60,"")</f>
        <v/>
      </c>
      <c r="W64" s="160" t="str">
        <f>IF(W63&gt;=0,COUNT($Q63:W63)+$BO60,"")</f>
        <v/>
      </c>
      <c r="X64" s="160" t="str">
        <f>IF(X63&gt;=0,COUNT($Q63:X63)+$BO60,"")</f>
        <v/>
      </c>
      <c r="Y64" s="160" t="str">
        <f>IF(Y63&gt;=0,COUNT($Q63:Y63)+$BO60,"")</f>
        <v/>
      </c>
      <c r="Z64" s="160" t="str">
        <f>IF(Z63&gt;=0,COUNT($Q63:Z63)+$BO60,"")</f>
        <v/>
      </c>
      <c r="AA64" s="160" t="str">
        <f>IF(AA63&gt;=0,COUNT($Q63:AA63)+$BO60,"")</f>
        <v/>
      </c>
      <c r="AB64" s="160" t="str">
        <f>IF(AB63&gt;=0,COUNT($Q63:AB63)+$BO60,"")</f>
        <v/>
      </c>
      <c r="AC64" s="160" t="str">
        <f>IF(AC63&gt;=0,COUNT($Q63:AC63)+$BO60,"")</f>
        <v/>
      </c>
      <c r="AD64" s="160" t="str">
        <f>IF(AD63&gt;=0,COUNT($Q63:AD63)+$BO60,"")</f>
        <v/>
      </c>
      <c r="AE64" s="160" t="str">
        <f>IF(AE63&gt;=0,COUNT($Q63:AE63)+$BO60,"")</f>
        <v/>
      </c>
      <c r="AF64" s="160" t="str">
        <f>IF(AF63&gt;=0,COUNT($Q63:AF63)+$BO60,"")</f>
        <v/>
      </c>
      <c r="AG64" s="160" t="str">
        <f>IF(AG63&gt;=0,COUNT($Q63:AG63)+$BO60,"")</f>
        <v/>
      </c>
      <c r="AH64" s="160" t="str">
        <f>IF(AH63&gt;=0,COUNT($Q63:AH63)+$BO60,"")</f>
        <v/>
      </c>
      <c r="AI64" s="160" t="str">
        <f>IF(AI63&gt;=0,COUNT($Q63:AI63)+$BO60,"")</f>
        <v/>
      </c>
      <c r="AJ64" s="160" t="str">
        <f>IF(AJ63&gt;=0,COUNT($Q63:AJ63)+$BO60,"")</f>
        <v/>
      </c>
      <c r="AK64" s="160" t="str">
        <f>IF(AK63&gt;=0,COUNT($Q63:AK63)+$BO60,"")</f>
        <v/>
      </c>
      <c r="AL64" s="160" t="str">
        <f>IF(AL63&gt;=0,COUNT($Q63:AL63)+$BO60,"")</f>
        <v/>
      </c>
      <c r="AM64" s="160" t="str">
        <f>IF(AM63&gt;=0,COUNT($Q63:AM63)+$BO60,"")</f>
        <v/>
      </c>
      <c r="AN64" s="160" t="str">
        <f>IF(AN63&gt;=0,COUNT($Q63:AN63)+$BO60,"")</f>
        <v/>
      </c>
      <c r="AO64" s="160" t="str">
        <f>IF(AO63&gt;=0,COUNT($Q63:AO63)+$BO60,"")</f>
        <v/>
      </c>
      <c r="AP64" s="160" t="str">
        <f>IF(AP63&gt;=0,COUNT($Q63:AP63)+$BO60,"")</f>
        <v/>
      </c>
      <c r="AQ64" s="160" t="str">
        <f>IF(AQ63&gt;=0,COUNT($Q63:AQ63)+$BO60,"")</f>
        <v/>
      </c>
      <c r="AR64" s="160" t="str">
        <f>IF(AR63&gt;=0,COUNT($Q63:AR63)+$BO60,"")</f>
        <v/>
      </c>
      <c r="AS64" s="160" t="str">
        <f>IF(AS63&gt;=0,COUNT($Q63:AS63)+$BO60,"")</f>
        <v/>
      </c>
      <c r="AT64" s="160" t="str">
        <f>IF(AT63&gt;=0,COUNT($Q63:AT63)+$BO60,"")</f>
        <v/>
      </c>
      <c r="AU64" s="160" t="str">
        <f>IF(AU63&gt;=0,COUNT($Q63:AU63)+$BO60,"")</f>
        <v/>
      </c>
      <c r="AV64" s="160" t="str">
        <f>IF(AV63&gt;=0,COUNT($Q63:AV63)+$BO60,"")</f>
        <v/>
      </c>
      <c r="AW64" s="160" t="str">
        <f>IF(AW63&gt;=0,COUNT($Q63:AW63)+$BO60,"")</f>
        <v/>
      </c>
      <c r="AX64" s="160" t="str">
        <f>IF(AX63&gt;=0,COUNT($Q63:AX63)+$BO60,"")</f>
        <v/>
      </c>
      <c r="AY64" s="160" t="str">
        <f>IF(AY63&gt;=0,COUNT($Q63:AY63)+$BO60,"")</f>
        <v/>
      </c>
      <c r="AZ64" s="160" t="str">
        <f>IF(AZ63&gt;=0,COUNT($Q63:AZ63)+$BO60,"")</f>
        <v/>
      </c>
      <c r="BA64" s="160" t="str">
        <f>IF(BA63&gt;=0,COUNT($Q63:BA63)+$BO60,"")</f>
        <v/>
      </c>
      <c r="BB64" s="160" t="str">
        <f>IF(BB63&gt;=0,COUNT($Q63:BB63)+$BO60,"")</f>
        <v/>
      </c>
      <c r="BC64" s="160" t="str">
        <f>IF(BC63&gt;=0,COUNT($Q63:BC63)+$BO60,"")</f>
        <v/>
      </c>
      <c r="BD64" s="160" t="str">
        <f>IF(BD63&gt;=0,COUNT($Q63:BD63)+$BO60,"")</f>
        <v/>
      </c>
      <c r="BE64" s="160" t="str">
        <f>IF(BE63&gt;=0,COUNT($Q63:BE63)+$BO60,"")</f>
        <v/>
      </c>
      <c r="BF64" s="160" t="str">
        <f>IF(BF63&gt;=0,COUNT($Q63:BF63)+$BO60,"")</f>
        <v/>
      </c>
      <c r="BG64" s="160" t="str">
        <f>IF(BG63&gt;=0,COUNT($Q63:BG63)+$BO60,"")</f>
        <v/>
      </c>
      <c r="BH64" s="160" t="str">
        <f>IF(BH63&gt;=0,COUNT($Q63:BH63)+$BO60,"")</f>
        <v/>
      </c>
      <c r="BI64" s="160" t="str">
        <f>IF(BI63&gt;=0,COUNT($Q63:BI63)+$BO60,"")</f>
        <v/>
      </c>
      <c r="BJ64" s="160" t="str">
        <f>IF(BJ63&gt;=0,COUNT($Q63:BJ63)+$BO60,"")</f>
        <v/>
      </c>
      <c r="BK64" s="160" t="str">
        <f>IF(BK63&gt;=0,COUNT($Q63:BK63)+$BO60,"")</f>
        <v/>
      </c>
      <c r="BL64" s="160" t="str">
        <f>IF(BL63&gt;=0,COUNT($Q63:BL63)+$BO60,"")</f>
        <v/>
      </c>
      <c r="BM64" s="160" t="str">
        <f>IF(BM63&gt;=0,COUNT($Q63:BM63)+$BO60,"")</f>
        <v/>
      </c>
      <c r="BN64" s="160" t="str">
        <f>IF(BN63&gt;=0,COUNT($Q63:BN63)+$BO60,"")</f>
        <v/>
      </c>
      <c r="BO64" s="160">
        <f>COUNT(Q64:BN64)+$BO60</f>
        <v>29</v>
      </c>
      <c r="BP64" s="218" t="str">
        <f>Q64&amp;BP63&amp;R64&amp;BP63&amp;S64&amp;BP63&amp;T64&amp;BP63&amp;U64&amp;BP63&amp;V64&amp;BP63&amp;W64&amp;BP63&amp;X64&amp;BP63&amp;Y64&amp;BP63&amp;Z64&amp;BP63&amp;AA64&amp;BP63&amp;AB64&amp;BP63&amp;AC64&amp;BP63&amp;AD64&amp;BP63&amp;AE64&amp;BP63&amp;AF64&amp;BP63&amp;AG64&amp;BP63&amp;AH64&amp;BP63&amp;AI64&amp;BP63&amp;AJ64&amp;BP63&amp;AK64&amp;BP63&amp;AL64&amp;BP63&amp;AM64&amp;BP63&amp;AN64&amp;BP63&amp;AO64&amp;BP63&amp;AP64&amp;BP63&amp;AQ64&amp;BP63&amp;AR64&amp;BP63&amp;AS64&amp;BP63&amp;AT64&amp;BP63&amp;AU64&amp;BP63&amp;AV64&amp;BP63&amp;AW64&amp;BP63&amp;AX64&amp;BP63&amp;AY64&amp;BP63&amp;AZ64&amp;BP63&amp;BA64&amp;BP63&amp;BB64&amp;BP63&amp;BC64&amp;BP63&amp;BD64&amp;BP63&amp;BE64&amp;BP63&amp;BF64&amp;BP63&amp;BG64&amp;BP63&amp;BH64&amp;BP63&amp;BI64&amp;BP63&amp;BJ64&amp;BP63&amp;BK64&amp;BP63&amp;BL64&amp;BP63&amp;BM64&amp;BP63&amp;BN64</f>
        <v xml:space="preserve">29                                                                                                  </v>
      </c>
      <c r="BR64" s="160">
        <v>63</v>
      </c>
    </row>
    <row r="65" spans="16:70" x14ac:dyDescent="0.35">
      <c r="Q65" s="217">
        <f>IF('Print-TOS'!AU16="Y",'Encode Data'!F22,'Encode Data'!I19)</f>
        <v>4</v>
      </c>
      <c r="R65" s="160">
        <f t="shared" ref="R65:AW65" si="64">Q65</f>
        <v>4</v>
      </c>
      <c r="S65" s="160">
        <f t="shared" si="64"/>
        <v>4</v>
      </c>
      <c r="T65" s="160">
        <f t="shared" si="64"/>
        <v>4</v>
      </c>
      <c r="U65" s="160">
        <f t="shared" si="64"/>
        <v>4</v>
      </c>
      <c r="V65" s="160">
        <f t="shared" si="64"/>
        <v>4</v>
      </c>
      <c r="W65" s="160">
        <f t="shared" si="64"/>
        <v>4</v>
      </c>
      <c r="X65" s="160">
        <f t="shared" si="64"/>
        <v>4</v>
      </c>
      <c r="Y65" s="160">
        <f t="shared" si="64"/>
        <v>4</v>
      </c>
      <c r="Z65" s="160">
        <f t="shared" si="64"/>
        <v>4</v>
      </c>
      <c r="AA65" s="160">
        <f t="shared" si="64"/>
        <v>4</v>
      </c>
      <c r="AB65" s="160">
        <f t="shared" si="64"/>
        <v>4</v>
      </c>
      <c r="AC65" s="160">
        <f t="shared" si="64"/>
        <v>4</v>
      </c>
      <c r="AD65" s="160">
        <f t="shared" si="64"/>
        <v>4</v>
      </c>
      <c r="AE65" s="160">
        <f t="shared" si="64"/>
        <v>4</v>
      </c>
      <c r="AF65" s="160">
        <f t="shared" si="64"/>
        <v>4</v>
      </c>
      <c r="AG65" s="160">
        <f t="shared" si="64"/>
        <v>4</v>
      </c>
      <c r="AH65" s="160">
        <f t="shared" si="64"/>
        <v>4</v>
      </c>
      <c r="AI65" s="160">
        <f t="shared" si="64"/>
        <v>4</v>
      </c>
      <c r="AJ65" s="160">
        <f t="shared" si="64"/>
        <v>4</v>
      </c>
      <c r="AK65" s="160">
        <f t="shared" si="64"/>
        <v>4</v>
      </c>
      <c r="AL65" s="160">
        <f t="shared" si="64"/>
        <v>4</v>
      </c>
      <c r="AM65" s="160">
        <f t="shared" si="64"/>
        <v>4</v>
      </c>
      <c r="AN65" s="160">
        <f t="shared" si="64"/>
        <v>4</v>
      </c>
      <c r="AO65" s="160">
        <f t="shared" si="64"/>
        <v>4</v>
      </c>
      <c r="AP65" s="160">
        <f t="shared" si="64"/>
        <v>4</v>
      </c>
      <c r="AQ65" s="160">
        <f t="shared" si="64"/>
        <v>4</v>
      </c>
      <c r="AR65" s="160">
        <f t="shared" si="64"/>
        <v>4</v>
      </c>
      <c r="AS65" s="160">
        <f t="shared" si="64"/>
        <v>4</v>
      </c>
      <c r="AT65" s="160">
        <f t="shared" si="64"/>
        <v>4</v>
      </c>
      <c r="AU65" s="160">
        <f t="shared" si="64"/>
        <v>4</v>
      </c>
      <c r="AV65" s="160">
        <f t="shared" si="64"/>
        <v>4</v>
      </c>
      <c r="AW65" s="160">
        <f t="shared" si="64"/>
        <v>4</v>
      </c>
      <c r="AX65" s="160">
        <f t="shared" ref="AX65:BN65" si="65">AW65</f>
        <v>4</v>
      </c>
      <c r="AY65" s="160">
        <f t="shared" si="65"/>
        <v>4</v>
      </c>
      <c r="AZ65" s="160">
        <f t="shared" si="65"/>
        <v>4</v>
      </c>
      <c r="BA65" s="160">
        <f t="shared" si="65"/>
        <v>4</v>
      </c>
      <c r="BB65" s="160">
        <f t="shared" si="65"/>
        <v>4</v>
      </c>
      <c r="BC65" s="160">
        <f t="shared" si="65"/>
        <v>4</v>
      </c>
      <c r="BD65" s="160">
        <f t="shared" si="65"/>
        <v>4</v>
      </c>
      <c r="BE65" s="160">
        <f t="shared" si="65"/>
        <v>4</v>
      </c>
      <c r="BF65" s="160">
        <f t="shared" si="65"/>
        <v>4</v>
      </c>
      <c r="BG65" s="160">
        <f t="shared" si="65"/>
        <v>4</v>
      </c>
      <c r="BH65" s="160">
        <f t="shared" si="65"/>
        <v>4</v>
      </c>
      <c r="BI65" s="160">
        <f t="shared" si="65"/>
        <v>4</v>
      </c>
      <c r="BJ65" s="160">
        <f t="shared" si="65"/>
        <v>4</v>
      </c>
      <c r="BK65" s="160">
        <f t="shared" si="65"/>
        <v>4</v>
      </c>
      <c r="BL65" s="160">
        <f t="shared" si="65"/>
        <v>4</v>
      </c>
      <c r="BM65" s="160">
        <f t="shared" si="65"/>
        <v>4</v>
      </c>
      <c r="BN65" s="160">
        <f t="shared" si="65"/>
        <v>4</v>
      </c>
    </row>
    <row r="66" spans="16:70" x14ac:dyDescent="0.35">
      <c r="Q66" s="160">
        <v>1</v>
      </c>
      <c r="R66" s="160">
        <v>2</v>
      </c>
      <c r="S66" s="160">
        <v>3</v>
      </c>
      <c r="T66" s="160">
        <v>4</v>
      </c>
      <c r="U66" s="160">
        <v>5</v>
      </c>
      <c r="V66" s="160">
        <v>6</v>
      </c>
      <c r="W66" s="160">
        <v>7</v>
      </c>
      <c r="X66" s="160">
        <v>8</v>
      </c>
      <c r="Y66" s="160">
        <v>9</v>
      </c>
      <c r="Z66" s="160">
        <v>10</v>
      </c>
      <c r="AA66" s="160">
        <v>11</v>
      </c>
      <c r="AB66" s="160">
        <v>12</v>
      </c>
      <c r="AC66" s="160">
        <v>13</v>
      </c>
      <c r="AD66" s="160">
        <v>14</v>
      </c>
      <c r="AE66" s="160">
        <v>15</v>
      </c>
      <c r="AF66" s="160">
        <v>16</v>
      </c>
      <c r="AG66" s="160">
        <v>17</v>
      </c>
      <c r="AH66" s="160">
        <v>18</v>
      </c>
      <c r="AI66" s="160">
        <v>19</v>
      </c>
      <c r="AJ66" s="160">
        <v>20</v>
      </c>
      <c r="AK66" s="160">
        <v>21</v>
      </c>
      <c r="AL66" s="160">
        <v>22</v>
      </c>
      <c r="AM66" s="160">
        <v>23</v>
      </c>
      <c r="AN66" s="160">
        <v>24</v>
      </c>
      <c r="AO66" s="160">
        <v>25</v>
      </c>
      <c r="AP66" s="160">
        <v>26</v>
      </c>
      <c r="AQ66" s="160">
        <v>27</v>
      </c>
      <c r="AR66" s="160">
        <v>28</v>
      </c>
      <c r="AS66" s="160">
        <v>29</v>
      </c>
      <c r="AT66" s="160">
        <v>30</v>
      </c>
      <c r="AU66" s="160">
        <v>31</v>
      </c>
      <c r="AV66" s="160">
        <v>32</v>
      </c>
      <c r="AW66" s="160">
        <v>33</v>
      </c>
      <c r="AX66" s="160">
        <v>34</v>
      </c>
      <c r="AY66" s="160">
        <v>35</v>
      </c>
      <c r="AZ66" s="160">
        <v>36</v>
      </c>
      <c r="BA66" s="160">
        <v>37</v>
      </c>
      <c r="BB66" s="160">
        <v>38</v>
      </c>
      <c r="BC66" s="160">
        <v>39</v>
      </c>
      <c r="BD66" s="160">
        <v>40</v>
      </c>
      <c r="BE66" s="160">
        <v>41</v>
      </c>
      <c r="BF66" s="160">
        <v>42</v>
      </c>
      <c r="BG66" s="160">
        <v>43</v>
      </c>
      <c r="BH66" s="160">
        <v>44</v>
      </c>
      <c r="BI66" s="160">
        <v>45</v>
      </c>
      <c r="BJ66" s="160">
        <v>46</v>
      </c>
      <c r="BK66" s="160">
        <v>47</v>
      </c>
      <c r="BL66" s="160">
        <v>48</v>
      </c>
      <c r="BM66" s="160">
        <v>49</v>
      </c>
      <c r="BN66" s="160">
        <v>50</v>
      </c>
    </row>
    <row r="67" spans="16:70" x14ac:dyDescent="0.35">
      <c r="Q67" s="160">
        <f t="shared" ref="Q67:AV67" si="66">Q65-Q66</f>
        <v>3</v>
      </c>
      <c r="R67" s="160">
        <f t="shared" si="66"/>
        <v>2</v>
      </c>
      <c r="S67" s="160">
        <f t="shared" si="66"/>
        <v>1</v>
      </c>
      <c r="T67" s="160">
        <f t="shared" si="66"/>
        <v>0</v>
      </c>
      <c r="U67" s="160">
        <f t="shared" si="66"/>
        <v>-1</v>
      </c>
      <c r="V67" s="160">
        <f t="shared" si="66"/>
        <v>-2</v>
      </c>
      <c r="W67" s="160">
        <f t="shared" si="66"/>
        <v>-3</v>
      </c>
      <c r="X67" s="160">
        <f t="shared" si="66"/>
        <v>-4</v>
      </c>
      <c r="Y67" s="160">
        <f t="shared" si="66"/>
        <v>-5</v>
      </c>
      <c r="Z67" s="160">
        <f t="shared" si="66"/>
        <v>-6</v>
      </c>
      <c r="AA67" s="160">
        <f t="shared" si="66"/>
        <v>-7</v>
      </c>
      <c r="AB67" s="160">
        <f t="shared" si="66"/>
        <v>-8</v>
      </c>
      <c r="AC67" s="160">
        <f t="shared" si="66"/>
        <v>-9</v>
      </c>
      <c r="AD67" s="160">
        <f t="shared" si="66"/>
        <v>-10</v>
      </c>
      <c r="AE67" s="160">
        <f t="shared" si="66"/>
        <v>-11</v>
      </c>
      <c r="AF67" s="160">
        <f t="shared" si="66"/>
        <v>-12</v>
      </c>
      <c r="AG67" s="160">
        <f t="shared" si="66"/>
        <v>-13</v>
      </c>
      <c r="AH67" s="160">
        <f t="shared" si="66"/>
        <v>-14</v>
      </c>
      <c r="AI67" s="160">
        <f t="shared" si="66"/>
        <v>-15</v>
      </c>
      <c r="AJ67" s="160">
        <f t="shared" si="66"/>
        <v>-16</v>
      </c>
      <c r="AK67" s="160">
        <f t="shared" si="66"/>
        <v>-17</v>
      </c>
      <c r="AL67" s="160">
        <f t="shared" si="66"/>
        <v>-18</v>
      </c>
      <c r="AM67" s="160">
        <f t="shared" si="66"/>
        <v>-19</v>
      </c>
      <c r="AN67" s="160">
        <f t="shared" si="66"/>
        <v>-20</v>
      </c>
      <c r="AO67" s="160">
        <f t="shared" si="66"/>
        <v>-21</v>
      </c>
      <c r="AP67" s="160">
        <f t="shared" si="66"/>
        <v>-22</v>
      </c>
      <c r="AQ67" s="160">
        <f t="shared" si="66"/>
        <v>-23</v>
      </c>
      <c r="AR67" s="160">
        <f t="shared" si="66"/>
        <v>-24</v>
      </c>
      <c r="AS67" s="160">
        <f t="shared" si="66"/>
        <v>-25</v>
      </c>
      <c r="AT67" s="160">
        <f t="shared" si="66"/>
        <v>-26</v>
      </c>
      <c r="AU67" s="160">
        <f t="shared" si="66"/>
        <v>-27</v>
      </c>
      <c r="AV67" s="160">
        <f t="shared" si="66"/>
        <v>-28</v>
      </c>
      <c r="AW67" s="160">
        <f t="shared" ref="AW67:BN67" si="67">AW65-AW66</f>
        <v>-29</v>
      </c>
      <c r="AX67" s="160">
        <f t="shared" si="67"/>
        <v>-30</v>
      </c>
      <c r="AY67" s="160">
        <f t="shared" si="67"/>
        <v>-31</v>
      </c>
      <c r="AZ67" s="160">
        <f t="shared" si="67"/>
        <v>-32</v>
      </c>
      <c r="BA67" s="160">
        <f t="shared" si="67"/>
        <v>-33</v>
      </c>
      <c r="BB67" s="160">
        <f t="shared" si="67"/>
        <v>-34</v>
      </c>
      <c r="BC67" s="160">
        <f t="shared" si="67"/>
        <v>-35</v>
      </c>
      <c r="BD67" s="160">
        <f t="shared" si="67"/>
        <v>-36</v>
      </c>
      <c r="BE67" s="160">
        <f t="shared" si="67"/>
        <v>-37</v>
      </c>
      <c r="BF67" s="160">
        <f t="shared" si="67"/>
        <v>-38</v>
      </c>
      <c r="BG67" s="160">
        <f t="shared" si="67"/>
        <v>-39</v>
      </c>
      <c r="BH67" s="160">
        <f t="shared" si="67"/>
        <v>-40</v>
      </c>
      <c r="BI67" s="160">
        <f t="shared" si="67"/>
        <v>-41</v>
      </c>
      <c r="BJ67" s="160">
        <f t="shared" si="67"/>
        <v>-42</v>
      </c>
      <c r="BK67" s="160">
        <f t="shared" si="67"/>
        <v>-43</v>
      </c>
      <c r="BL67" s="160">
        <f t="shared" si="67"/>
        <v>-44</v>
      </c>
      <c r="BM67" s="160">
        <f t="shared" si="67"/>
        <v>-45</v>
      </c>
      <c r="BN67" s="160">
        <f t="shared" si="67"/>
        <v>-46</v>
      </c>
      <c r="BP67" s="160" t="s">
        <v>21</v>
      </c>
    </row>
    <row r="68" spans="16:70" x14ac:dyDescent="0.35">
      <c r="Q68" s="160">
        <f>IF(Q67&gt;=0,COUNT($Q67)+BO64,"")</f>
        <v>30</v>
      </c>
      <c r="R68" s="160">
        <f>IF(R67&gt;=0,COUNT($Q67:R67)+$BO64,"")</f>
        <v>31</v>
      </c>
      <c r="S68" s="160">
        <f>IF(S67&gt;=0,COUNT($Q67:S67)+$BO64,"")</f>
        <v>32</v>
      </c>
      <c r="T68" s="160">
        <f>IF(T67&gt;=0,COUNT($Q67:T67)+$BO64,"")</f>
        <v>33</v>
      </c>
      <c r="U68" s="160" t="str">
        <f>IF(U67&gt;=0,COUNT($Q67:U67)+$BO64,"")</f>
        <v/>
      </c>
      <c r="V68" s="160" t="str">
        <f>IF(V67&gt;=0,COUNT($Q67:V67)+$BO64,"")</f>
        <v/>
      </c>
      <c r="W68" s="160" t="str">
        <f>IF(W67&gt;=0,COUNT($Q67:W67)+$BO64,"")</f>
        <v/>
      </c>
      <c r="X68" s="160" t="str">
        <f>IF(X67&gt;=0,COUNT($Q67:X67)+$BO64,"")</f>
        <v/>
      </c>
      <c r="Y68" s="160" t="str">
        <f>IF(Y67&gt;=0,COUNT($Q67:Y67)+$BO64,"")</f>
        <v/>
      </c>
      <c r="Z68" s="160" t="str">
        <f>IF(Z67&gt;=0,COUNT($Q67:Z67)+$BO64,"")</f>
        <v/>
      </c>
      <c r="AA68" s="160" t="str">
        <f>IF(AA67&gt;=0,COUNT($Q67:AA67)+$BO64,"")</f>
        <v/>
      </c>
      <c r="AB68" s="160" t="str">
        <f>IF(AB67&gt;=0,COUNT($Q67:AB67)+$BO64,"")</f>
        <v/>
      </c>
      <c r="AC68" s="160" t="str">
        <f>IF(AC67&gt;=0,COUNT($Q67:AC67)+$BO64,"")</f>
        <v/>
      </c>
      <c r="AD68" s="160" t="str">
        <f>IF(AD67&gt;=0,COUNT($Q67:AD67)+$BO64,"")</f>
        <v/>
      </c>
      <c r="AE68" s="160" t="str">
        <f>IF(AE67&gt;=0,COUNT($Q67:AE67)+$BO64,"")</f>
        <v/>
      </c>
      <c r="AF68" s="160" t="str">
        <f>IF(AF67&gt;=0,COUNT($Q67:AF67)+$BO64,"")</f>
        <v/>
      </c>
      <c r="AG68" s="160" t="str">
        <f>IF(AG67&gt;=0,COUNT($Q67:AG67)+$BO64,"")</f>
        <v/>
      </c>
      <c r="AH68" s="160" t="str">
        <f>IF(AH67&gt;=0,COUNT($Q67:AH67)+$BO64,"")</f>
        <v/>
      </c>
      <c r="AI68" s="160" t="str">
        <f>IF(AI67&gt;=0,COUNT($Q67:AI67)+$BO64,"")</f>
        <v/>
      </c>
      <c r="AJ68" s="160" t="str">
        <f>IF(AJ67&gt;=0,COUNT($Q67:AJ67)+$BO64,"")</f>
        <v/>
      </c>
      <c r="AK68" s="160" t="str">
        <f>IF(AK67&gt;=0,COUNT($Q67:AK67)+$BO64,"")</f>
        <v/>
      </c>
      <c r="AL68" s="160" t="str">
        <f>IF(AL67&gt;=0,COUNT($Q67:AL67)+$BO64,"")</f>
        <v/>
      </c>
      <c r="AM68" s="160" t="str">
        <f>IF(AM67&gt;=0,COUNT($Q67:AM67)+$BO64,"")</f>
        <v/>
      </c>
      <c r="AN68" s="160" t="str">
        <f>IF(AN67&gt;=0,COUNT($Q67:AN67)+$BO64,"")</f>
        <v/>
      </c>
      <c r="AO68" s="160" t="str">
        <f>IF(AO67&gt;=0,COUNT($Q67:AO67)+$BO64,"")</f>
        <v/>
      </c>
      <c r="AP68" s="160" t="str">
        <f>IF(AP67&gt;=0,COUNT($Q67:AP67)+$BO64,"")</f>
        <v/>
      </c>
      <c r="AQ68" s="160" t="str">
        <f>IF(AQ67&gt;=0,COUNT($Q67:AQ67)+$BO64,"")</f>
        <v/>
      </c>
      <c r="AR68" s="160" t="str">
        <f>IF(AR67&gt;=0,COUNT($Q67:AR67)+$BO64,"")</f>
        <v/>
      </c>
      <c r="AS68" s="160" t="str">
        <f>IF(AS67&gt;=0,COUNT($Q67:AS67)+$BO64,"")</f>
        <v/>
      </c>
      <c r="AT68" s="160" t="str">
        <f>IF(AT67&gt;=0,COUNT($Q67:AT67)+$BO64,"")</f>
        <v/>
      </c>
      <c r="AU68" s="160" t="str">
        <f>IF(AU67&gt;=0,COUNT($Q67:AU67)+$BO64,"")</f>
        <v/>
      </c>
      <c r="AV68" s="160" t="str">
        <f>IF(AV67&gt;=0,COUNT($Q67:AV67)+$BO64,"")</f>
        <v/>
      </c>
      <c r="AW68" s="160" t="str">
        <f>IF(AW67&gt;=0,COUNT($Q67:AW67)+$BO64,"")</f>
        <v/>
      </c>
      <c r="AX68" s="160" t="str">
        <f>IF(AX67&gt;=0,COUNT($Q67:AX67)+$BO64,"")</f>
        <v/>
      </c>
      <c r="AY68" s="160" t="str">
        <f>IF(AY67&gt;=0,COUNT($Q67:AY67)+$BO64,"")</f>
        <v/>
      </c>
      <c r="AZ68" s="160" t="str">
        <f>IF(AZ67&gt;=0,COUNT($Q67:AZ67)+$BO64,"")</f>
        <v/>
      </c>
      <c r="BA68" s="160" t="str">
        <f>IF(BA67&gt;=0,COUNT($Q67:BA67)+$BO64,"")</f>
        <v/>
      </c>
      <c r="BB68" s="160" t="str">
        <f>IF(BB67&gt;=0,COUNT($Q67:BB67)+$BO64,"")</f>
        <v/>
      </c>
      <c r="BC68" s="160" t="str">
        <f>IF(BC67&gt;=0,COUNT($Q67:BC67)+$BO64,"")</f>
        <v/>
      </c>
      <c r="BD68" s="160" t="str">
        <f>IF(BD67&gt;=0,COUNT($Q67:BD67)+$BO64,"")</f>
        <v/>
      </c>
      <c r="BE68" s="160" t="str">
        <f>IF(BE67&gt;=0,COUNT($Q67:BE67)+$BO64,"")</f>
        <v/>
      </c>
      <c r="BF68" s="160" t="str">
        <f>IF(BF67&gt;=0,COUNT($Q67:BF67)+$BO64,"")</f>
        <v/>
      </c>
      <c r="BG68" s="160" t="str">
        <f>IF(BG67&gt;=0,COUNT($Q67:BG67)+$BO64,"")</f>
        <v/>
      </c>
      <c r="BH68" s="160" t="str">
        <f>IF(BH67&gt;=0,COUNT($Q67:BH67)+$BO64,"")</f>
        <v/>
      </c>
      <c r="BI68" s="160" t="str">
        <f>IF(BI67&gt;=0,COUNT($Q67:BI67)+$BO64,"")</f>
        <v/>
      </c>
      <c r="BJ68" s="160" t="str">
        <f>IF(BJ67&gt;=0,COUNT($Q67:BJ67)+$BO64,"")</f>
        <v/>
      </c>
      <c r="BK68" s="160" t="str">
        <f>IF(BK67&gt;=0,COUNT($Q67:BK67)+$BO64,"")</f>
        <v/>
      </c>
      <c r="BL68" s="160" t="str">
        <f>IF(BL67&gt;=0,COUNT($Q67:BL67)+$BO64,"")</f>
        <v/>
      </c>
      <c r="BM68" s="160" t="str">
        <f>IF(BM67&gt;=0,COUNT($Q67:BM67)+$BO64,"")</f>
        <v/>
      </c>
      <c r="BN68" s="160" t="str">
        <f>IF(BN67&gt;=0,COUNT($Q67:BN67)+$BO64,"")</f>
        <v/>
      </c>
      <c r="BO68" s="160">
        <f>COUNT(Q68:BN68)+$BO64</f>
        <v>33</v>
      </c>
      <c r="BP68" s="218" t="str">
        <f>Q68&amp;BP67&amp;R68&amp;BP67&amp;S68&amp;BP67&amp;T68&amp;BP67&amp;U68&amp;BP67&amp;V68&amp;BP67&amp;W68&amp;BP67&amp;X68&amp;BP67&amp;Y68&amp;BP67&amp;Z68&amp;BP67&amp;AA68&amp;BP67&amp;AB68&amp;BP67&amp;AC68&amp;BP67&amp;AD68&amp;BP67&amp;AE68&amp;BP67&amp;AF68&amp;BP67&amp;AG68&amp;BP67&amp;AH68&amp;BP67&amp;AI68&amp;BP67&amp;AJ68&amp;BP67&amp;AK68&amp;BP67&amp;AL68&amp;BP67&amp;AM68&amp;BP67&amp;AN68&amp;BP67&amp;AO68&amp;BP67&amp;AP68&amp;BP67&amp;AQ68&amp;BP67&amp;AR68&amp;BP67&amp;AS68&amp;BP67&amp;AT68&amp;BP67&amp;AU68&amp;BP67&amp;AV68&amp;BP67&amp;AW68&amp;BP67&amp;AX68&amp;BP67&amp;AY68&amp;BP67&amp;AZ68&amp;BP67&amp;BA68&amp;BP67&amp;BB68&amp;BP67&amp;BC68&amp;BP67&amp;BD68&amp;BP67&amp;BE68&amp;BP67&amp;BF68&amp;BP67&amp;BG68&amp;BP67&amp;BH68&amp;BP67&amp;BI68&amp;BP67&amp;BJ68&amp;BP67&amp;BK68&amp;BP67&amp;BL68&amp;BP67&amp;BM68&amp;BP67&amp;BN68</f>
        <v xml:space="preserve">30  31  32  33                                                                                            </v>
      </c>
    </row>
    <row r="69" spans="16:70" x14ac:dyDescent="0.35">
      <c r="P69" s="160">
        <v>78</v>
      </c>
      <c r="Q69" s="217">
        <f>IF('Print-TOS'!AU16="Y",'Encode Data'!G22,'Encode Data'!J19)</f>
        <v>0</v>
      </c>
      <c r="R69" s="160">
        <f t="shared" ref="R69:AW69" si="68">Q69</f>
        <v>0</v>
      </c>
      <c r="S69" s="160">
        <f t="shared" si="68"/>
        <v>0</v>
      </c>
      <c r="T69" s="160">
        <f t="shared" si="68"/>
        <v>0</v>
      </c>
      <c r="U69" s="160">
        <f t="shared" si="68"/>
        <v>0</v>
      </c>
      <c r="V69" s="160">
        <f t="shared" si="68"/>
        <v>0</v>
      </c>
      <c r="W69" s="160">
        <f t="shared" si="68"/>
        <v>0</v>
      </c>
      <c r="X69" s="160">
        <f t="shared" si="68"/>
        <v>0</v>
      </c>
      <c r="Y69" s="160">
        <f t="shared" si="68"/>
        <v>0</v>
      </c>
      <c r="Z69" s="160">
        <f t="shared" si="68"/>
        <v>0</v>
      </c>
      <c r="AA69" s="160">
        <f t="shared" si="68"/>
        <v>0</v>
      </c>
      <c r="AB69" s="160">
        <f t="shared" si="68"/>
        <v>0</v>
      </c>
      <c r="AC69" s="160">
        <f t="shared" si="68"/>
        <v>0</v>
      </c>
      <c r="AD69" s="160">
        <f t="shared" si="68"/>
        <v>0</v>
      </c>
      <c r="AE69" s="160">
        <f t="shared" si="68"/>
        <v>0</v>
      </c>
      <c r="AF69" s="160">
        <f t="shared" si="68"/>
        <v>0</v>
      </c>
      <c r="AG69" s="160">
        <f t="shared" si="68"/>
        <v>0</v>
      </c>
      <c r="AH69" s="160">
        <f t="shared" si="68"/>
        <v>0</v>
      </c>
      <c r="AI69" s="160">
        <f t="shared" si="68"/>
        <v>0</v>
      </c>
      <c r="AJ69" s="160">
        <f t="shared" si="68"/>
        <v>0</v>
      </c>
      <c r="AK69" s="160">
        <f t="shared" si="68"/>
        <v>0</v>
      </c>
      <c r="AL69" s="160">
        <f t="shared" si="68"/>
        <v>0</v>
      </c>
      <c r="AM69" s="160">
        <f t="shared" si="68"/>
        <v>0</v>
      </c>
      <c r="AN69" s="160">
        <f t="shared" si="68"/>
        <v>0</v>
      </c>
      <c r="AO69" s="160">
        <f t="shared" si="68"/>
        <v>0</v>
      </c>
      <c r="AP69" s="160">
        <f t="shared" si="68"/>
        <v>0</v>
      </c>
      <c r="AQ69" s="160">
        <f t="shared" si="68"/>
        <v>0</v>
      </c>
      <c r="AR69" s="160">
        <f t="shared" si="68"/>
        <v>0</v>
      </c>
      <c r="AS69" s="160">
        <f t="shared" si="68"/>
        <v>0</v>
      </c>
      <c r="AT69" s="160">
        <f t="shared" si="68"/>
        <v>0</v>
      </c>
      <c r="AU69" s="160">
        <f t="shared" si="68"/>
        <v>0</v>
      </c>
      <c r="AV69" s="160">
        <f t="shared" si="68"/>
        <v>0</v>
      </c>
      <c r="AW69" s="160">
        <f t="shared" si="68"/>
        <v>0</v>
      </c>
      <c r="AX69" s="160">
        <f t="shared" ref="AX69:BN69" si="69">AW69</f>
        <v>0</v>
      </c>
      <c r="AY69" s="160">
        <f t="shared" si="69"/>
        <v>0</v>
      </c>
      <c r="AZ69" s="160">
        <f t="shared" si="69"/>
        <v>0</v>
      </c>
      <c r="BA69" s="160">
        <f t="shared" si="69"/>
        <v>0</v>
      </c>
      <c r="BB69" s="160">
        <f t="shared" si="69"/>
        <v>0</v>
      </c>
      <c r="BC69" s="160">
        <f t="shared" si="69"/>
        <v>0</v>
      </c>
      <c r="BD69" s="160">
        <f t="shared" si="69"/>
        <v>0</v>
      </c>
      <c r="BE69" s="160">
        <f t="shared" si="69"/>
        <v>0</v>
      </c>
      <c r="BF69" s="160">
        <f t="shared" si="69"/>
        <v>0</v>
      </c>
      <c r="BG69" s="160">
        <f t="shared" si="69"/>
        <v>0</v>
      </c>
      <c r="BH69" s="160">
        <f t="shared" si="69"/>
        <v>0</v>
      </c>
      <c r="BI69" s="160">
        <f t="shared" si="69"/>
        <v>0</v>
      </c>
      <c r="BJ69" s="160">
        <f t="shared" si="69"/>
        <v>0</v>
      </c>
      <c r="BK69" s="160">
        <f t="shared" si="69"/>
        <v>0</v>
      </c>
      <c r="BL69" s="160">
        <f t="shared" si="69"/>
        <v>0</v>
      </c>
      <c r="BM69" s="160">
        <f t="shared" si="69"/>
        <v>0</v>
      </c>
      <c r="BN69" s="160">
        <f t="shared" si="69"/>
        <v>0</v>
      </c>
      <c r="BR69" s="160">
        <v>78</v>
      </c>
    </row>
    <row r="70" spans="16:70" x14ac:dyDescent="0.35">
      <c r="Q70" s="160">
        <v>1</v>
      </c>
      <c r="R70" s="160">
        <v>2</v>
      </c>
      <c r="S70" s="160">
        <v>3</v>
      </c>
      <c r="T70" s="160">
        <v>4</v>
      </c>
      <c r="U70" s="160">
        <v>5</v>
      </c>
      <c r="V70" s="160">
        <v>6</v>
      </c>
      <c r="W70" s="160">
        <v>7</v>
      </c>
      <c r="X70" s="160">
        <v>8</v>
      </c>
      <c r="Y70" s="160">
        <v>9</v>
      </c>
      <c r="Z70" s="160">
        <v>10</v>
      </c>
      <c r="AA70" s="160">
        <v>11</v>
      </c>
      <c r="AB70" s="160">
        <v>12</v>
      </c>
      <c r="AC70" s="160">
        <v>13</v>
      </c>
      <c r="AD70" s="160">
        <v>14</v>
      </c>
      <c r="AE70" s="160">
        <v>15</v>
      </c>
      <c r="AF70" s="160">
        <v>16</v>
      </c>
      <c r="AG70" s="160">
        <v>17</v>
      </c>
      <c r="AH70" s="160">
        <v>18</v>
      </c>
      <c r="AI70" s="160">
        <v>19</v>
      </c>
      <c r="AJ70" s="160">
        <v>20</v>
      </c>
      <c r="AK70" s="160">
        <v>21</v>
      </c>
      <c r="AL70" s="160">
        <v>22</v>
      </c>
      <c r="AM70" s="160">
        <v>23</v>
      </c>
      <c r="AN70" s="160">
        <v>24</v>
      </c>
      <c r="AO70" s="160">
        <v>25</v>
      </c>
      <c r="AP70" s="160">
        <v>26</v>
      </c>
      <c r="AQ70" s="160">
        <v>27</v>
      </c>
      <c r="AR70" s="160">
        <v>28</v>
      </c>
      <c r="AS70" s="160">
        <v>29</v>
      </c>
      <c r="AT70" s="160">
        <v>30</v>
      </c>
      <c r="AU70" s="160">
        <v>31</v>
      </c>
      <c r="AV70" s="160">
        <v>32</v>
      </c>
      <c r="AW70" s="160">
        <v>33</v>
      </c>
      <c r="AX70" s="160">
        <v>34</v>
      </c>
      <c r="AY70" s="160">
        <v>35</v>
      </c>
      <c r="AZ70" s="160">
        <v>36</v>
      </c>
      <c r="BA70" s="160">
        <v>37</v>
      </c>
      <c r="BB70" s="160">
        <v>38</v>
      </c>
      <c r="BC70" s="160">
        <v>39</v>
      </c>
      <c r="BD70" s="160">
        <v>40</v>
      </c>
      <c r="BE70" s="160">
        <v>41</v>
      </c>
      <c r="BF70" s="160">
        <v>42</v>
      </c>
      <c r="BG70" s="160">
        <v>43</v>
      </c>
      <c r="BH70" s="160">
        <v>44</v>
      </c>
      <c r="BI70" s="160">
        <v>45</v>
      </c>
      <c r="BJ70" s="160">
        <v>46</v>
      </c>
      <c r="BK70" s="160">
        <v>47</v>
      </c>
      <c r="BL70" s="160">
        <v>48</v>
      </c>
      <c r="BM70" s="160">
        <v>49</v>
      </c>
      <c r="BN70" s="160">
        <v>50</v>
      </c>
    </row>
    <row r="71" spans="16:70" x14ac:dyDescent="0.35">
      <c r="Q71" s="160">
        <f t="shared" ref="Q71:AV71" si="70">Q69-Q70</f>
        <v>-1</v>
      </c>
      <c r="R71" s="160">
        <f t="shared" si="70"/>
        <v>-2</v>
      </c>
      <c r="S71" s="160">
        <f t="shared" si="70"/>
        <v>-3</v>
      </c>
      <c r="T71" s="160">
        <f t="shared" si="70"/>
        <v>-4</v>
      </c>
      <c r="U71" s="160">
        <f t="shared" si="70"/>
        <v>-5</v>
      </c>
      <c r="V71" s="160">
        <f t="shared" si="70"/>
        <v>-6</v>
      </c>
      <c r="W71" s="160">
        <f t="shared" si="70"/>
        <v>-7</v>
      </c>
      <c r="X71" s="160">
        <f t="shared" si="70"/>
        <v>-8</v>
      </c>
      <c r="Y71" s="160">
        <f t="shared" si="70"/>
        <v>-9</v>
      </c>
      <c r="Z71" s="160">
        <f t="shared" si="70"/>
        <v>-10</v>
      </c>
      <c r="AA71" s="160">
        <f t="shared" si="70"/>
        <v>-11</v>
      </c>
      <c r="AB71" s="160">
        <f t="shared" si="70"/>
        <v>-12</v>
      </c>
      <c r="AC71" s="160">
        <f t="shared" si="70"/>
        <v>-13</v>
      </c>
      <c r="AD71" s="160">
        <f t="shared" si="70"/>
        <v>-14</v>
      </c>
      <c r="AE71" s="160">
        <f t="shared" si="70"/>
        <v>-15</v>
      </c>
      <c r="AF71" s="160">
        <f t="shared" si="70"/>
        <v>-16</v>
      </c>
      <c r="AG71" s="160">
        <f t="shared" si="70"/>
        <v>-17</v>
      </c>
      <c r="AH71" s="160">
        <f t="shared" si="70"/>
        <v>-18</v>
      </c>
      <c r="AI71" s="160">
        <f t="shared" si="70"/>
        <v>-19</v>
      </c>
      <c r="AJ71" s="160">
        <f t="shared" si="70"/>
        <v>-20</v>
      </c>
      <c r="AK71" s="160">
        <f t="shared" si="70"/>
        <v>-21</v>
      </c>
      <c r="AL71" s="160">
        <f t="shared" si="70"/>
        <v>-22</v>
      </c>
      <c r="AM71" s="160">
        <f t="shared" si="70"/>
        <v>-23</v>
      </c>
      <c r="AN71" s="160">
        <f t="shared" si="70"/>
        <v>-24</v>
      </c>
      <c r="AO71" s="160">
        <f t="shared" si="70"/>
        <v>-25</v>
      </c>
      <c r="AP71" s="160">
        <f t="shared" si="70"/>
        <v>-26</v>
      </c>
      <c r="AQ71" s="160">
        <f t="shared" si="70"/>
        <v>-27</v>
      </c>
      <c r="AR71" s="160">
        <f t="shared" si="70"/>
        <v>-28</v>
      </c>
      <c r="AS71" s="160">
        <f t="shared" si="70"/>
        <v>-29</v>
      </c>
      <c r="AT71" s="160">
        <f t="shared" si="70"/>
        <v>-30</v>
      </c>
      <c r="AU71" s="160">
        <f t="shared" si="70"/>
        <v>-31</v>
      </c>
      <c r="AV71" s="160">
        <f t="shared" si="70"/>
        <v>-32</v>
      </c>
      <c r="AW71" s="160">
        <f t="shared" ref="AW71:BN71" si="71">AW69-AW70</f>
        <v>-33</v>
      </c>
      <c r="AX71" s="160">
        <f t="shared" si="71"/>
        <v>-34</v>
      </c>
      <c r="AY71" s="160">
        <f t="shared" si="71"/>
        <v>-35</v>
      </c>
      <c r="AZ71" s="160">
        <f t="shared" si="71"/>
        <v>-36</v>
      </c>
      <c r="BA71" s="160">
        <f t="shared" si="71"/>
        <v>-37</v>
      </c>
      <c r="BB71" s="160">
        <f t="shared" si="71"/>
        <v>-38</v>
      </c>
      <c r="BC71" s="160">
        <f t="shared" si="71"/>
        <v>-39</v>
      </c>
      <c r="BD71" s="160">
        <f t="shared" si="71"/>
        <v>-40</v>
      </c>
      <c r="BE71" s="160">
        <f t="shared" si="71"/>
        <v>-41</v>
      </c>
      <c r="BF71" s="160">
        <f t="shared" si="71"/>
        <v>-42</v>
      </c>
      <c r="BG71" s="160">
        <f t="shared" si="71"/>
        <v>-43</v>
      </c>
      <c r="BH71" s="160">
        <f t="shared" si="71"/>
        <v>-44</v>
      </c>
      <c r="BI71" s="160">
        <f t="shared" si="71"/>
        <v>-45</v>
      </c>
      <c r="BJ71" s="160">
        <f t="shared" si="71"/>
        <v>-46</v>
      </c>
      <c r="BK71" s="160">
        <f t="shared" si="71"/>
        <v>-47</v>
      </c>
      <c r="BL71" s="160">
        <f t="shared" si="71"/>
        <v>-48</v>
      </c>
      <c r="BM71" s="160">
        <f t="shared" si="71"/>
        <v>-49</v>
      </c>
      <c r="BN71" s="160">
        <f t="shared" si="71"/>
        <v>-50</v>
      </c>
      <c r="BP71" s="160" t="s">
        <v>21</v>
      </c>
    </row>
    <row r="72" spans="16:70" x14ac:dyDescent="0.35">
      <c r="Q72" s="160" t="str">
        <f>IF(Q71&gt;=0,COUNT($Q71)+BO68,"")</f>
        <v/>
      </c>
      <c r="R72" s="160" t="str">
        <f>IF(R71&gt;=0,COUNT($Q71:R71)+$BO68,"")</f>
        <v/>
      </c>
      <c r="S72" s="160" t="str">
        <f>IF(S71&gt;=0,COUNT($Q71:S71)+$BO68,"")</f>
        <v/>
      </c>
      <c r="T72" s="160" t="str">
        <f>IF(T71&gt;=0,COUNT($Q71:T71)+$BO68,"")</f>
        <v/>
      </c>
      <c r="U72" s="160" t="str">
        <f>IF(U71&gt;=0,COUNT($Q71:U71)+$BO68,"")</f>
        <v/>
      </c>
      <c r="V72" s="160" t="str">
        <f>IF(V71&gt;=0,COUNT($Q71:V71)+$BO68,"")</f>
        <v/>
      </c>
      <c r="W72" s="160" t="str">
        <f>IF(W71&gt;=0,COUNT($Q71:W71)+$BO68,"")</f>
        <v/>
      </c>
      <c r="X72" s="160" t="str">
        <f>IF(X71&gt;=0,COUNT($Q71:X71)+$BO68,"")</f>
        <v/>
      </c>
      <c r="Y72" s="160" t="str">
        <f>IF(Y71&gt;=0,COUNT($Q71:Y71)+$BO68,"")</f>
        <v/>
      </c>
      <c r="Z72" s="160" t="str">
        <f>IF(Z71&gt;=0,COUNT($Q71:Z71)+$BO68,"")</f>
        <v/>
      </c>
      <c r="AA72" s="160" t="str">
        <f>IF(AA71&gt;=0,COUNT($Q71:AA71)+$BO68,"")</f>
        <v/>
      </c>
      <c r="AB72" s="160" t="str">
        <f>IF(AB71&gt;=0,COUNT($Q71:AB71)+$BO68,"")</f>
        <v/>
      </c>
      <c r="AC72" s="160" t="str">
        <f>IF(AC71&gt;=0,COUNT($Q71:AC71)+$BO68,"")</f>
        <v/>
      </c>
      <c r="AD72" s="160" t="str">
        <f>IF(AD71&gt;=0,COUNT($Q71:AD71)+$BO68,"")</f>
        <v/>
      </c>
      <c r="AE72" s="160" t="str">
        <f>IF(AE71&gt;=0,COUNT($Q71:AE71)+$BO68,"")</f>
        <v/>
      </c>
      <c r="AF72" s="160" t="str">
        <f>IF(AF71&gt;=0,COUNT($Q71:AF71)+$BO68,"")</f>
        <v/>
      </c>
      <c r="AG72" s="160" t="str">
        <f>IF(AG71&gt;=0,COUNT($Q71:AG71)+$BO68,"")</f>
        <v/>
      </c>
      <c r="AH72" s="160" t="str">
        <f>IF(AH71&gt;=0,COUNT($Q71:AH71)+$BO68,"")</f>
        <v/>
      </c>
      <c r="AI72" s="160" t="str">
        <f>IF(AI71&gt;=0,COUNT($Q71:AI71)+$BO68,"")</f>
        <v/>
      </c>
      <c r="AJ72" s="160" t="str">
        <f>IF(AJ71&gt;=0,COUNT($Q71:AJ71)+$BO68,"")</f>
        <v/>
      </c>
      <c r="AK72" s="160" t="str">
        <f>IF(AK71&gt;=0,COUNT($Q71:AK71)+$BO68,"")</f>
        <v/>
      </c>
      <c r="AL72" s="160" t="str">
        <f>IF(AL71&gt;=0,COUNT($Q71:AL71)+$BO68,"")</f>
        <v/>
      </c>
      <c r="AM72" s="160" t="str">
        <f>IF(AM71&gt;=0,COUNT($Q71:AM71)+$BO68,"")</f>
        <v/>
      </c>
      <c r="AN72" s="160" t="str">
        <f>IF(AN71&gt;=0,COUNT($Q71:AN71)+$BO68,"")</f>
        <v/>
      </c>
      <c r="AO72" s="160" t="str">
        <f>IF(AO71&gt;=0,COUNT($Q71:AO71)+$BO68,"")</f>
        <v/>
      </c>
      <c r="AP72" s="160" t="str">
        <f>IF(AP71&gt;=0,COUNT($Q71:AP71)+$BO68,"")</f>
        <v/>
      </c>
      <c r="AQ72" s="160" t="str">
        <f>IF(AQ71&gt;=0,COUNT($Q71:AQ71)+$BO68,"")</f>
        <v/>
      </c>
      <c r="AR72" s="160" t="str">
        <f>IF(AR71&gt;=0,COUNT($Q71:AR71)+$BO68,"")</f>
        <v/>
      </c>
      <c r="AS72" s="160" t="str">
        <f>IF(AS71&gt;=0,COUNT($Q71:AS71)+$BO68,"")</f>
        <v/>
      </c>
      <c r="AT72" s="160" t="str">
        <f>IF(AT71&gt;=0,COUNT($Q71:AT71)+$BO68,"")</f>
        <v/>
      </c>
      <c r="AU72" s="160" t="str">
        <f>IF(AU71&gt;=0,COUNT($Q71:AU71)+$BO68,"")</f>
        <v/>
      </c>
      <c r="AV72" s="160" t="str">
        <f>IF(AV71&gt;=0,COUNT($Q71:AV71)+$BO68,"")</f>
        <v/>
      </c>
      <c r="AW72" s="160" t="str">
        <f>IF(AW71&gt;=0,COUNT($Q71:AW71)+$BO68,"")</f>
        <v/>
      </c>
      <c r="AX72" s="160" t="str">
        <f>IF(AX71&gt;=0,COUNT($Q71:AX71)+$BO68,"")</f>
        <v/>
      </c>
      <c r="AY72" s="160" t="str">
        <f>IF(AY71&gt;=0,COUNT($Q71:AY71)+$BO68,"")</f>
        <v/>
      </c>
      <c r="AZ72" s="160" t="str">
        <f>IF(AZ71&gt;=0,COUNT($Q71:AZ71)+$BO68,"")</f>
        <v/>
      </c>
      <c r="BA72" s="160" t="str">
        <f>IF(BA71&gt;=0,COUNT($Q71:BA71)+$BO68,"")</f>
        <v/>
      </c>
      <c r="BB72" s="160" t="str">
        <f>IF(BB71&gt;=0,COUNT($Q71:BB71)+$BO68,"")</f>
        <v/>
      </c>
      <c r="BC72" s="160" t="str">
        <f>IF(BC71&gt;=0,COUNT($Q71:BC71)+$BO68,"")</f>
        <v/>
      </c>
      <c r="BD72" s="160" t="str">
        <f>IF(BD71&gt;=0,COUNT($Q71:BD71)+$BO68,"")</f>
        <v/>
      </c>
      <c r="BE72" s="160" t="str">
        <f>IF(BE71&gt;=0,COUNT($Q71:BE71)+$BO68,"")</f>
        <v/>
      </c>
      <c r="BF72" s="160" t="str">
        <f>IF(BF71&gt;=0,COUNT($Q71:BF71)+$BO68,"")</f>
        <v/>
      </c>
      <c r="BG72" s="160" t="str">
        <f>IF(BG71&gt;=0,COUNT($Q71:BG71)+$BO68,"")</f>
        <v/>
      </c>
      <c r="BH72" s="160" t="str">
        <f>IF(BH71&gt;=0,COUNT($Q71:BH71)+$BO68,"")</f>
        <v/>
      </c>
      <c r="BI72" s="160" t="str">
        <f>IF(BI71&gt;=0,COUNT($Q71:BI71)+$BO68,"")</f>
        <v/>
      </c>
      <c r="BJ72" s="160" t="str">
        <f>IF(BJ71&gt;=0,COUNT($Q71:BJ71)+$BO68,"")</f>
        <v/>
      </c>
      <c r="BK72" s="160" t="str">
        <f>IF(BK71&gt;=0,COUNT($Q71:BK71)+$BO68,"")</f>
        <v/>
      </c>
      <c r="BL72" s="160" t="str">
        <f>IF(BL71&gt;=0,COUNT($Q71:BL71)+$BO68,"")</f>
        <v/>
      </c>
      <c r="BM72" s="160" t="str">
        <f>IF(BM71&gt;=0,COUNT($Q71:BM71)+$BO68,"")</f>
        <v/>
      </c>
      <c r="BN72" s="160" t="str">
        <f>IF(BN71&gt;=0,COUNT($Q71:BN71)+$BO68,"")</f>
        <v/>
      </c>
      <c r="BO72" s="160">
        <f>IF(BQ72=0,"",COUNT(Q72:BN72)+$BO68)</f>
        <v>33</v>
      </c>
      <c r="BP72" s="218" t="str">
        <f>Q72&amp;BP71&amp;R72&amp;BP71&amp;S72&amp;BP71&amp;T72&amp;BP71&amp;U72&amp;BP71&amp;V72&amp;BP71&amp;W72&amp;BP71&amp;X72&amp;BP71&amp;Y72&amp;BP71&amp;Z72&amp;BP71&amp;AA72&amp;BP71&amp;AB72&amp;BP71&amp;AC72&amp;BP71&amp;AD72&amp;BP71&amp;AE72&amp;BP71&amp;AF72&amp;BP71&amp;AG72&amp;BP71&amp;AH72&amp;BP71&amp;AI72&amp;BP71&amp;AJ72&amp;BP71&amp;AK72&amp;BP71&amp;AL72&amp;BP71&amp;AM72&amp;BP71&amp;AN72&amp;BP71&amp;AO72&amp;BP71&amp;AP72&amp;BP71&amp;AQ72&amp;BP71&amp;AR72&amp;BP71&amp;AS72&amp;BP71&amp;AT72&amp;BP71&amp;AU72&amp;BP71&amp;AV72&amp;BP71&amp;AW72&amp;BP71&amp;AX72&amp;BP71&amp;AY72&amp;BP71&amp;AZ72&amp;BP71&amp;BA72&amp;BP71&amp;BB72&amp;BP71&amp;BC72&amp;BP71&amp;BD72&amp;BP71&amp;BE72&amp;BP71&amp;BF72&amp;BP71&amp;BG72&amp;BP71&amp;BH72&amp;BP71&amp;BI72&amp;BP71&amp;BJ72&amp;BP71&amp;BK72&amp;BP71&amp;BL72&amp;BP71&amp;BM72&amp;BP71&amp;BN72</f>
        <v xml:space="preserve">                                                                                                  </v>
      </c>
      <c r="BQ72" s="217">
        <f>SUM(Q49,Q53,Q57,Q61,Q65,Q69)</f>
        <v>11</v>
      </c>
    </row>
    <row r="73" spans="16:70" x14ac:dyDescent="0.35">
      <c r="P73" s="160">
        <v>4</v>
      </c>
      <c r="Q73" s="217">
        <f>IF('Print-TOS'!AU16="Y",'Encode Data'!H22,'Encode Data'!E22)</f>
        <v>3</v>
      </c>
      <c r="R73" s="160">
        <f t="shared" ref="R73:AW73" si="72">Q73</f>
        <v>3</v>
      </c>
      <c r="S73" s="160">
        <f t="shared" si="72"/>
        <v>3</v>
      </c>
      <c r="T73" s="160">
        <f t="shared" si="72"/>
        <v>3</v>
      </c>
      <c r="U73" s="160">
        <f t="shared" si="72"/>
        <v>3</v>
      </c>
      <c r="V73" s="160">
        <f t="shared" si="72"/>
        <v>3</v>
      </c>
      <c r="W73" s="160">
        <f t="shared" si="72"/>
        <v>3</v>
      </c>
      <c r="X73" s="160">
        <f t="shared" si="72"/>
        <v>3</v>
      </c>
      <c r="Y73" s="160">
        <f t="shared" si="72"/>
        <v>3</v>
      </c>
      <c r="Z73" s="160">
        <f t="shared" si="72"/>
        <v>3</v>
      </c>
      <c r="AA73" s="160">
        <f t="shared" si="72"/>
        <v>3</v>
      </c>
      <c r="AB73" s="160">
        <f t="shared" si="72"/>
        <v>3</v>
      </c>
      <c r="AC73" s="160">
        <f t="shared" si="72"/>
        <v>3</v>
      </c>
      <c r="AD73" s="160">
        <f t="shared" si="72"/>
        <v>3</v>
      </c>
      <c r="AE73" s="160">
        <f t="shared" si="72"/>
        <v>3</v>
      </c>
      <c r="AF73" s="160">
        <f t="shared" si="72"/>
        <v>3</v>
      </c>
      <c r="AG73" s="160">
        <f t="shared" si="72"/>
        <v>3</v>
      </c>
      <c r="AH73" s="160">
        <f t="shared" si="72"/>
        <v>3</v>
      </c>
      <c r="AI73" s="160">
        <f t="shared" si="72"/>
        <v>3</v>
      </c>
      <c r="AJ73" s="160">
        <f t="shared" si="72"/>
        <v>3</v>
      </c>
      <c r="AK73" s="160">
        <f t="shared" si="72"/>
        <v>3</v>
      </c>
      <c r="AL73" s="160">
        <f t="shared" si="72"/>
        <v>3</v>
      </c>
      <c r="AM73" s="160">
        <f t="shared" si="72"/>
        <v>3</v>
      </c>
      <c r="AN73" s="160">
        <f t="shared" si="72"/>
        <v>3</v>
      </c>
      <c r="AO73" s="160">
        <f t="shared" si="72"/>
        <v>3</v>
      </c>
      <c r="AP73" s="160">
        <f t="shared" si="72"/>
        <v>3</v>
      </c>
      <c r="AQ73" s="160">
        <f t="shared" si="72"/>
        <v>3</v>
      </c>
      <c r="AR73" s="160">
        <f t="shared" si="72"/>
        <v>3</v>
      </c>
      <c r="AS73" s="160">
        <f t="shared" si="72"/>
        <v>3</v>
      </c>
      <c r="AT73" s="160">
        <f t="shared" si="72"/>
        <v>3</v>
      </c>
      <c r="AU73" s="160">
        <f t="shared" si="72"/>
        <v>3</v>
      </c>
      <c r="AV73" s="160">
        <f t="shared" si="72"/>
        <v>3</v>
      </c>
      <c r="AW73" s="160">
        <f t="shared" si="72"/>
        <v>3</v>
      </c>
      <c r="AX73" s="160">
        <f t="shared" ref="AX73:BN73" si="73">AW73</f>
        <v>3</v>
      </c>
      <c r="AY73" s="160">
        <f t="shared" si="73"/>
        <v>3</v>
      </c>
      <c r="AZ73" s="160">
        <f t="shared" si="73"/>
        <v>3</v>
      </c>
      <c r="BA73" s="160">
        <f t="shared" si="73"/>
        <v>3</v>
      </c>
      <c r="BB73" s="160">
        <f t="shared" si="73"/>
        <v>3</v>
      </c>
      <c r="BC73" s="160">
        <f t="shared" si="73"/>
        <v>3</v>
      </c>
      <c r="BD73" s="160">
        <f t="shared" si="73"/>
        <v>3</v>
      </c>
      <c r="BE73" s="160">
        <f t="shared" si="73"/>
        <v>3</v>
      </c>
      <c r="BF73" s="160">
        <f t="shared" si="73"/>
        <v>3</v>
      </c>
      <c r="BG73" s="160">
        <f t="shared" si="73"/>
        <v>3</v>
      </c>
      <c r="BH73" s="160">
        <f t="shared" si="73"/>
        <v>3</v>
      </c>
      <c r="BI73" s="160">
        <f t="shared" si="73"/>
        <v>3</v>
      </c>
      <c r="BJ73" s="160">
        <f t="shared" si="73"/>
        <v>3</v>
      </c>
      <c r="BK73" s="160">
        <f t="shared" si="73"/>
        <v>3</v>
      </c>
      <c r="BL73" s="160">
        <f t="shared" si="73"/>
        <v>3</v>
      </c>
      <c r="BM73" s="160">
        <f t="shared" si="73"/>
        <v>3</v>
      </c>
      <c r="BN73" s="160">
        <f t="shared" si="73"/>
        <v>3</v>
      </c>
      <c r="BR73" s="160">
        <v>4</v>
      </c>
    </row>
    <row r="74" spans="16:70" x14ac:dyDescent="0.35">
      <c r="Q74" s="160">
        <v>1</v>
      </c>
      <c r="R74" s="160">
        <v>2</v>
      </c>
      <c r="S74" s="160">
        <v>3</v>
      </c>
      <c r="T74" s="160">
        <v>4</v>
      </c>
      <c r="U74" s="160">
        <v>5</v>
      </c>
      <c r="V74" s="160">
        <v>6</v>
      </c>
      <c r="W74" s="160">
        <v>7</v>
      </c>
      <c r="X74" s="160">
        <v>8</v>
      </c>
      <c r="Y74" s="160">
        <v>9</v>
      </c>
      <c r="Z74" s="160">
        <v>10</v>
      </c>
      <c r="AA74" s="160">
        <v>11</v>
      </c>
      <c r="AB74" s="160">
        <v>12</v>
      </c>
      <c r="AC74" s="160">
        <v>13</v>
      </c>
      <c r="AD74" s="160">
        <v>14</v>
      </c>
      <c r="AE74" s="160">
        <v>15</v>
      </c>
      <c r="AF74" s="160">
        <v>16</v>
      </c>
      <c r="AG74" s="160">
        <v>17</v>
      </c>
      <c r="AH74" s="160">
        <v>18</v>
      </c>
      <c r="AI74" s="160">
        <v>19</v>
      </c>
      <c r="AJ74" s="160">
        <v>20</v>
      </c>
      <c r="AK74" s="160">
        <v>21</v>
      </c>
      <c r="AL74" s="160">
        <v>22</v>
      </c>
      <c r="AM74" s="160">
        <v>23</v>
      </c>
      <c r="AN74" s="160">
        <v>24</v>
      </c>
      <c r="AO74" s="160">
        <v>25</v>
      </c>
      <c r="AP74" s="160">
        <v>26</v>
      </c>
      <c r="AQ74" s="160">
        <v>27</v>
      </c>
      <c r="AR74" s="160">
        <v>28</v>
      </c>
      <c r="AS74" s="160">
        <v>29</v>
      </c>
      <c r="AT74" s="160">
        <v>30</v>
      </c>
      <c r="AU74" s="160">
        <v>31</v>
      </c>
      <c r="AV74" s="160">
        <v>32</v>
      </c>
      <c r="AW74" s="160">
        <v>33</v>
      </c>
      <c r="AX74" s="160">
        <v>34</v>
      </c>
      <c r="AY74" s="160">
        <v>35</v>
      </c>
      <c r="AZ74" s="160">
        <v>36</v>
      </c>
      <c r="BA74" s="160">
        <v>37</v>
      </c>
      <c r="BB74" s="160">
        <v>38</v>
      </c>
      <c r="BC74" s="160">
        <v>39</v>
      </c>
      <c r="BD74" s="160">
        <v>40</v>
      </c>
      <c r="BE74" s="160">
        <v>41</v>
      </c>
      <c r="BF74" s="160">
        <v>42</v>
      </c>
      <c r="BG74" s="160">
        <v>43</v>
      </c>
      <c r="BH74" s="160">
        <v>44</v>
      </c>
      <c r="BI74" s="160">
        <v>45</v>
      </c>
      <c r="BJ74" s="160">
        <v>46</v>
      </c>
      <c r="BK74" s="160">
        <v>47</v>
      </c>
      <c r="BL74" s="160">
        <v>48</v>
      </c>
      <c r="BM74" s="160">
        <v>49</v>
      </c>
      <c r="BN74" s="160">
        <v>50</v>
      </c>
    </row>
    <row r="75" spans="16:70" x14ac:dyDescent="0.35">
      <c r="Q75" s="160">
        <f t="shared" ref="Q75:AV75" si="74">Q73-Q74</f>
        <v>2</v>
      </c>
      <c r="R75" s="160">
        <f t="shared" si="74"/>
        <v>1</v>
      </c>
      <c r="S75" s="160">
        <f t="shared" si="74"/>
        <v>0</v>
      </c>
      <c r="T75" s="160">
        <f t="shared" si="74"/>
        <v>-1</v>
      </c>
      <c r="U75" s="160">
        <f t="shared" si="74"/>
        <v>-2</v>
      </c>
      <c r="V75" s="160">
        <f t="shared" si="74"/>
        <v>-3</v>
      </c>
      <c r="W75" s="160">
        <f t="shared" si="74"/>
        <v>-4</v>
      </c>
      <c r="X75" s="160">
        <f t="shared" si="74"/>
        <v>-5</v>
      </c>
      <c r="Y75" s="160">
        <f t="shared" si="74"/>
        <v>-6</v>
      </c>
      <c r="Z75" s="160">
        <f t="shared" si="74"/>
        <v>-7</v>
      </c>
      <c r="AA75" s="160">
        <f t="shared" si="74"/>
        <v>-8</v>
      </c>
      <c r="AB75" s="160">
        <f t="shared" si="74"/>
        <v>-9</v>
      </c>
      <c r="AC75" s="160">
        <f t="shared" si="74"/>
        <v>-10</v>
      </c>
      <c r="AD75" s="160">
        <f t="shared" si="74"/>
        <v>-11</v>
      </c>
      <c r="AE75" s="160">
        <f t="shared" si="74"/>
        <v>-12</v>
      </c>
      <c r="AF75" s="160">
        <f t="shared" si="74"/>
        <v>-13</v>
      </c>
      <c r="AG75" s="160">
        <f t="shared" si="74"/>
        <v>-14</v>
      </c>
      <c r="AH75" s="160">
        <f t="shared" si="74"/>
        <v>-15</v>
      </c>
      <c r="AI75" s="160">
        <f t="shared" si="74"/>
        <v>-16</v>
      </c>
      <c r="AJ75" s="160">
        <f t="shared" si="74"/>
        <v>-17</v>
      </c>
      <c r="AK75" s="160">
        <f t="shared" si="74"/>
        <v>-18</v>
      </c>
      <c r="AL75" s="160">
        <f t="shared" si="74"/>
        <v>-19</v>
      </c>
      <c r="AM75" s="160">
        <f t="shared" si="74"/>
        <v>-20</v>
      </c>
      <c r="AN75" s="160">
        <f t="shared" si="74"/>
        <v>-21</v>
      </c>
      <c r="AO75" s="160">
        <f t="shared" si="74"/>
        <v>-22</v>
      </c>
      <c r="AP75" s="160">
        <f t="shared" si="74"/>
        <v>-23</v>
      </c>
      <c r="AQ75" s="160">
        <f t="shared" si="74"/>
        <v>-24</v>
      </c>
      <c r="AR75" s="160">
        <f t="shared" si="74"/>
        <v>-25</v>
      </c>
      <c r="AS75" s="160">
        <f t="shared" si="74"/>
        <v>-26</v>
      </c>
      <c r="AT75" s="160">
        <f t="shared" si="74"/>
        <v>-27</v>
      </c>
      <c r="AU75" s="160">
        <f t="shared" si="74"/>
        <v>-28</v>
      </c>
      <c r="AV75" s="160">
        <f t="shared" si="74"/>
        <v>-29</v>
      </c>
      <c r="AW75" s="160">
        <f t="shared" ref="AW75:BN75" si="75">AW73-AW74</f>
        <v>-30</v>
      </c>
      <c r="AX75" s="160">
        <f t="shared" si="75"/>
        <v>-31</v>
      </c>
      <c r="AY75" s="160">
        <f t="shared" si="75"/>
        <v>-32</v>
      </c>
      <c r="AZ75" s="160">
        <f t="shared" si="75"/>
        <v>-33</v>
      </c>
      <c r="BA75" s="160">
        <f t="shared" si="75"/>
        <v>-34</v>
      </c>
      <c r="BB75" s="160">
        <f t="shared" si="75"/>
        <v>-35</v>
      </c>
      <c r="BC75" s="160">
        <f t="shared" si="75"/>
        <v>-36</v>
      </c>
      <c r="BD75" s="160">
        <f t="shared" si="75"/>
        <v>-37</v>
      </c>
      <c r="BE75" s="160">
        <f t="shared" si="75"/>
        <v>-38</v>
      </c>
      <c r="BF75" s="160">
        <f t="shared" si="75"/>
        <v>-39</v>
      </c>
      <c r="BG75" s="160">
        <f t="shared" si="75"/>
        <v>-40</v>
      </c>
      <c r="BH75" s="160">
        <f t="shared" si="75"/>
        <v>-41</v>
      </c>
      <c r="BI75" s="160">
        <f t="shared" si="75"/>
        <v>-42</v>
      </c>
      <c r="BJ75" s="160">
        <f t="shared" si="75"/>
        <v>-43</v>
      </c>
      <c r="BK75" s="160">
        <f t="shared" si="75"/>
        <v>-44</v>
      </c>
      <c r="BL75" s="160">
        <f t="shared" si="75"/>
        <v>-45</v>
      </c>
      <c r="BM75" s="160">
        <f t="shared" si="75"/>
        <v>-46</v>
      </c>
      <c r="BN75" s="160">
        <f t="shared" si="75"/>
        <v>-47</v>
      </c>
      <c r="BP75" s="160" t="s">
        <v>21</v>
      </c>
    </row>
    <row r="76" spans="16:70" x14ac:dyDescent="0.35">
      <c r="Q76" s="160">
        <f>IF(Q75&gt;=0,COUNT($Q75)+BO72,"")</f>
        <v>34</v>
      </c>
      <c r="R76" s="160">
        <f>IF(R75&gt;=0,COUNT($Q75:R75)+$BO72,"")</f>
        <v>35</v>
      </c>
      <c r="S76" s="160">
        <f>IF(S75&gt;=0,COUNT($Q75:S75)+$BO72,"")</f>
        <v>36</v>
      </c>
      <c r="T76" s="160" t="str">
        <f>IF(T75&gt;=0,COUNT($Q75:T75)+$BO72,"")</f>
        <v/>
      </c>
      <c r="U76" s="160" t="str">
        <f>IF(U75&gt;=0,COUNT($Q75:U75)+$BO72,"")</f>
        <v/>
      </c>
      <c r="V76" s="160" t="str">
        <f>IF(V75&gt;=0,COUNT($Q75:V75)+$BO72,"")</f>
        <v/>
      </c>
      <c r="W76" s="160" t="str">
        <f>IF(W75&gt;=0,COUNT($Q75:W75)+$BO72,"")</f>
        <v/>
      </c>
      <c r="X76" s="160" t="str">
        <f>IF(X75&gt;=0,COUNT($Q75:X75)+$BO72,"")</f>
        <v/>
      </c>
      <c r="Y76" s="160" t="str">
        <f>IF(Y75&gt;=0,COUNT($Q75:Y75)+$BO72,"")</f>
        <v/>
      </c>
      <c r="Z76" s="160" t="str">
        <f>IF(Z75&gt;=0,COUNT($Q75:Z75)+$BO72,"")</f>
        <v/>
      </c>
      <c r="AA76" s="160" t="str">
        <f>IF(AA75&gt;=0,COUNT($Q75:AA75)+$BO72,"")</f>
        <v/>
      </c>
      <c r="AB76" s="160" t="str">
        <f>IF(AB75&gt;=0,COUNT($Q75:AB75)+$BO72,"")</f>
        <v/>
      </c>
      <c r="AC76" s="160" t="str">
        <f>IF(AC75&gt;=0,COUNT($Q75:AC75)+$BO72,"")</f>
        <v/>
      </c>
      <c r="AD76" s="160" t="str">
        <f>IF(AD75&gt;=0,COUNT($Q75:AD75)+$BO72,"")</f>
        <v/>
      </c>
      <c r="AE76" s="160" t="str">
        <f>IF(AE75&gt;=0,COUNT($Q75:AE75)+$BO72,"")</f>
        <v/>
      </c>
      <c r="AF76" s="160" t="str">
        <f>IF(AF75&gt;=0,COUNT($Q75:AF75)+$BO72,"")</f>
        <v/>
      </c>
      <c r="AG76" s="160" t="str">
        <f>IF(AG75&gt;=0,COUNT($Q75:AG75)+$BO72,"")</f>
        <v/>
      </c>
      <c r="AH76" s="160" t="str">
        <f>IF(AH75&gt;=0,COUNT($Q75:AH75)+$BO72,"")</f>
        <v/>
      </c>
      <c r="AI76" s="160" t="str">
        <f>IF(AI75&gt;=0,COUNT($Q75:AI75)+$BO72,"")</f>
        <v/>
      </c>
      <c r="AJ76" s="160" t="str">
        <f>IF(AJ75&gt;=0,COUNT($Q75:AJ75)+$BO72,"")</f>
        <v/>
      </c>
      <c r="AK76" s="160" t="str">
        <f>IF(AK75&gt;=0,COUNT($Q75:AK75)+$BO72,"")</f>
        <v/>
      </c>
      <c r="AL76" s="160" t="str">
        <f>IF(AL75&gt;=0,COUNT($Q75:AL75)+$BO72,"")</f>
        <v/>
      </c>
      <c r="AM76" s="160" t="str">
        <f>IF(AM75&gt;=0,COUNT($Q75:AM75)+$BO72,"")</f>
        <v/>
      </c>
      <c r="AN76" s="160" t="str">
        <f>IF(AN75&gt;=0,COUNT($Q75:AN75)+$BO72,"")</f>
        <v/>
      </c>
      <c r="AO76" s="160" t="str">
        <f>IF(AO75&gt;=0,COUNT($Q75:AO75)+$BO72,"")</f>
        <v/>
      </c>
      <c r="AP76" s="160" t="str">
        <f>IF(AP75&gt;=0,COUNT($Q75:AP75)+$BO72,"")</f>
        <v/>
      </c>
      <c r="AQ76" s="160" t="str">
        <f>IF(AQ75&gt;=0,COUNT($Q75:AQ75)+$BO72,"")</f>
        <v/>
      </c>
      <c r="AR76" s="160" t="str">
        <f>IF(AR75&gt;=0,COUNT($Q75:AR75)+$BO72,"")</f>
        <v/>
      </c>
      <c r="AS76" s="160" t="str">
        <f>IF(AS75&gt;=0,COUNT($Q75:AS75)+$BO72,"")</f>
        <v/>
      </c>
      <c r="AT76" s="160" t="str">
        <f>IF(AT75&gt;=0,COUNT($Q75:AT75)+$BO72,"")</f>
        <v/>
      </c>
      <c r="AU76" s="160" t="str">
        <f>IF(AU75&gt;=0,COUNT($Q75:AU75)+$BO72,"")</f>
        <v/>
      </c>
      <c r="AV76" s="160" t="str">
        <f>IF(AV75&gt;=0,COUNT($Q75:AV75)+$BO72,"")</f>
        <v/>
      </c>
      <c r="AW76" s="160" t="str">
        <f>IF(AW75&gt;=0,COUNT($Q75:AW75)+$BO72,"")</f>
        <v/>
      </c>
      <c r="AX76" s="160" t="str">
        <f>IF(AX75&gt;=0,COUNT($Q75:AX75)+$BO72,"")</f>
        <v/>
      </c>
      <c r="AY76" s="160" t="str">
        <f>IF(AY75&gt;=0,COUNT($Q75:AY75)+$BO72,"")</f>
        <v/>
      </c>
      <c r="AZ76" s="160" t="str">
        <f>IF(AZ75&gt;=0,COUNT($Q75:AZ75)+$BO72,"")</f>
        <v/>
      </c>
      <c r="BA76" s="160" t="str">
        <f>IF(BA75&gt;=0,COUNT($Q75:BA75)+$BO72,"")</f>
        <v/>
      </c>
      <c r="BB76" s="160" t="str">
        <f>IF(BB75&gt;=0,COUNT($Q75:BB75)+$BO72,"")</f>
        <v/>
      </c>
      <c r="BC76" s="160" t="str">
        <f>IF(BC75&gt;=0,COUNT($Q75:BC75)+$BO72,"")</f>
        <v/>
      </c>
      <c r="BD76" s="160" t="str">
        <f>IF(BD75&gt;=0,COUNT($Q75:BD75)+$BO72,"")</f>
        <v/>
      </c>
      <c r="BE76" s="160" t="str">
        <f>IF(BE75&gt;=0,COUNT($Q75:BE75)+$BO72,"")</f>
        <v/>
      </c>
      <c r="BF76" s="160" t="str">
        <f>IF(BF75&gt;=0,COUNT($Q75:BF75)+$BO72,"")</f>
        <v/>
      </c>
      <c r="BG76" s="160" t="str">
        <f>IF(BG75&gt;=0,COUNT($Q75:BG75)+$BO72,"")</f>
        <v/>
      </c>
      <c r="BH76" s="160" t="str">
        <f>IF(BH75&gt;=0,COUNT($Q75:BH75)+$BO72,"")</f>
        <v/>
      </c>
      <c r="BI76" s="160" t="str">
        <f>IF(BI75&gt;=0,COUNT($Q75:BI75)+$BO72,"")</f>
        <v/>
      </c>
      <c r="BJ76" s="160" t="str">
        <f>IF(BJ75&gt;=0,COUNT($Q75:BJ75)+$BO72,"")</f>
        <v/>
      </c>
      <c r="BK76" s="160" t="str">
        <f>IF(BK75&gt;=0,COUNT($Q75:BK75)+$BO72,"")</f>
        <v/>
      </c>
      <c r="BL76" s="160" t="str">
        <f>IF(BL75&gt;=0,COUNT($Q75:BL75)+$BO72,"")</f>
        <v/>
      </c>
      <c r="BM76" s="160" t="str">
        <f>IF(BM75&gt;=0,COUNT($Q75:BM75)+$BO72,"")</f>
        <v/>
      </c>
      <c r="BN76" s="160" t="str">
        <f>IF(BN75&gt;=0,COUNT($Q75:BN75)+$BO72,"")</f>
        <v/>
      </c>
      <c r="BO76" s="160">
        <f>COUNT(Q76:BN76)+$BO72</f>
        <v>36</v>
      </c>
      <c r="BP76" s="218" t="str">
        <f>Q76&amp;BP75&amp;R76&amp;BP75&amp;S76&amp;BP75&amp;T76&amp;BP75&amp;U76&amp;BP75&amp;V76&amp;BP75&amp;W76&amp;BP75&amp;X76&amp;BP75&amp;Y76&amp;BP75&amp;Z76&amp;BP75&amp;AA76&amp;BP75&amp;AB76&amp;BP75&amp;AC76&amp;BP75&amp;AD76&amp;BP75&amp;AE76&amp;BP75&amp;AF76&amp;BP75&amp;AG76&amp;BP75&amp;AH76&amp;BP75&amp;AI76&amp;BP75&amp;AJ76&amp;BP75&amp;AK76&amp;BP75&amp;AL76&amp;BP75&amp;AM76&amp;BP75&amp;AN76&amp;BP75&amp;AO76&amp;BP75&amp;AP76&amp;BP75&amp;AQ76&amp;BP75&amp;AR76&amp;BP75&amp;AS76&amp;BP75&amp;AT76&amp;BP75&amp;AU76&amp;BP75&amp;AV76&amp;BP75&amp;AW76&amp;BP75&amp;AX76&amp;BP75&amp;AY76&amp;BP75&amp;AZ76&amp;BP75&amp;BA76&amp;BP75&amp;BB76&amp;BP75&amp;BC76&amp;BP75&amp;BD76&amp;BP75&amp;BE76&amp;BP75&amp;BF76&amp;BP75&amp;BG76&amp;BP75&amp;BH76&amp;BP75&amp;BI76&amp;BP75&amp;BJ76&amp;BP75&amp;BK76&amp;BP75&amp;BL76&amp;BP75&amp;BM76&amp;BP75&amp;BN76</f>
        <v xml:space="preserve">34  35  36                                                                                              </v>
      </c>
    </row>
    <row r="77" spans="16:70" x14ac:dyDescent="0.35">
      <c r="P77" s="160">
        <v>19</v>
      </c>
      <c r="Q77" s="217">
        <f>IF('Print-TOS'!AU16="Y",'Encode Data'!I22,'Encode Data'!F22)</f>
        <v>2</v>
      </c>
      <c r="R77" s="160">
        <f t="shared" ref="R77:AW77" si="76">Q77</f>
        <v>2</v>
      </c>
      <c r="S77" s="160">
        <f t="shared" si="76"/>
        <v>2</v>
      </c>
      <c r="T77" s="160">
        <f t="shared" si="76"/>
        <v>2</v>
      </c>
      <c r="U77" s="160">
        <f t="shared" si="76"/>
        <v>2</v>
      </c>
      <c r="V77" s="160">
        <f t="shared" si="76"/>
        <v>2</v>
      </c>
      <c r="W77" s="160">
        <f t="shared" si="76"/>
        <v>2</v>
      </c>
      <c r="X77" s="160">
        <f t="shared" si="76"/>
        <v>2</v>
      </c>
      <c r="Y77" s="160">
        <f t="shared" si="76"/>
        <v>2</v>
      </c>
      <c r="Z77" s="160">
        <f t="shared" si="76"/>
        <v>2</v>
      </c>
      <c r="AA77" s="160">
        <f t="shared" si="76"/>
        <v>2</v>
      </c>
      <c r="AB77" s="160">
        <f t="shared" si="76"/>
        <v>2</v>
      </c>
      <c r="AC77" s="160">
        <f t="shared" si="76"/>
        <v>2</v>
      </c>
      <c r="AD77" s="160">
        <f t="shared" si="76"/>
        <v>2</v>
      </c>
      <c r="AE77" s="160">
        <f t="shared" si="76"/>
        <v>2</v>
      </c>
      <c r="AF77" s="160">
        <f t="shared" si="76"/>
        <v>2</v>
      </c>
      <c r="AG77" s="160">
        <f t="shared" si="76"/>
        <v>2</v>
      </c>
      <c r="AH77" s="160">
        <f t="shared" si="76"/>
        <v>2</v>
      </c>
      <c r="AI77" s="160">
        <f t="shared" si="76"/>
        <v>2</v>
      </c>
      <c r="AJ77" s="160">
        <f t="shared" si="76"/>
        <v>2</v>
      </c>
      <c r="AK77" s="160">
        <f t="shared" si="76"/>
        <v>2</v>
      </c>
      <c r="AL77" s="160">
        <f t="shared" si="76"/>
        <v>2</v>
      </c>
      <c r="AM77" s="160">
        <f t="shared" si="76"/>
        <v>2</v>
      </c>
      <c r="AN77" s="160">
        <f t="shared" si="76"/>
        <v>2</v>
      </c>
      <c r="AO77" s="160">
        <f t="shared" si="76"/>
        <v>2</v>
      </c>
      <c r="AP77" s="160">
        <f t="shared" si="76"/>
        <v>2</v>
      </c>
      <c r="AQ77" s="160">
        <f t="shared" si="76"/>
        <v>2</v>
      </c>
      <c r="AR77" s="160">
        <f t="shared" si="76"/>
        <v>2</v>
      </c>
      <c r="AS77" s="160">
        <f t="shared" si="76"/>
        <v>2</v>
      </c>
      <c r="AT77" s="160">
        <f t="shared" si="76"/>
        <v>2</v>
      </c>
      <c r="AU77" s="160">
        <f t="shared" si="76"/>
        <v>2</v>
      </c>
      <c r="AV77" s="160">
        <f t="shared" si="76"/>
        <v>2</v>
      </c>
      <c r="AW77" s="160">
        <f t="shared" si="76"/>
        <v>2</v>
      </c>
      <c r="AX77" s="160">
        <f t="shared" ref="AX77:BN77" si="77">AW77</f>
        <v>2</v>
      </c>
      <c r="AY77" s="160">
        <f t="shared" si="77"/>
        <v>2</v>
      </c>
      <c r="AZ77" s="160">
        <f t="shared" si="77"/>
        <v>2</v>
      </c>
      <c r="BA77" s="160">
        <f t="shared" si="77"/>
        <v>2</v>
      </c>
      <c r="BB77" s="160">
        <f t="shared" si="77"/>
        <v>2</v>
      </c>
      <c r="BC77" s="160">
        <f t="shared" si="77"/>
        <v>2</v>
      </c>
      <c r="BD77" s="160">
        <f t="shared" si="77"/>
        <v>2</v>
      </c>
      <c r="BE77" s="160">
        <f t="shared" si="77"/>
        <v>2</v>
      </c>
      <c r="BF77" s="160">
        <f t="shared" si="77"/>
        <v>2</v>
      </c>
      <c r="BG77" s="160">
        <f t="shared" si="77"/>
        <v>2</v>
      </c>
      <c r="BH77" s="160">
        <f t="shared" si="77"/>
        <v>2</v>
      </c>
      <c r="BI77" s="160">
        <f t="shared" si="77"/>
        <v>2</v>
      </c>
      <c r="BJ77" s="160">
        <f t="shared" si="77"/>
        <v>2</v>
      </c>
      <c r="BK77" s="160">
        <f t="shared" si="77"/>
        <v>2</v>
      </c>
      <c r="BL77" s="160">
        <f t="shared" si="77"/>
        <v>2</v>
      </c>
      <c r="BM77" s="160">
        <f t="shared" si="77"/>
        <v>2</v>
      </c>
      <c r="BN77" s="160">
        <f t="shared" si="77"/>
        <v>2</v>
      </c>
      <c r="BR77" s="160">
        <v>19</v>
      </c>
    </row>
    <row r="78" spans="16:70" x14ac:dyDescent="0.35">
      <c r="Q78" s="160">
        <v>1</v>
      </c>
      <c r="R78" s="160">
        <v>2</v>
      </c>
      <c r="S78" s="160">
        <v>3</v>
      </c>
      <c r="T78" s="160">
        <v>4</v>
      </c>
      <c r="U78" s="160">
        <v>5</v>
      </c>
      <c r="V78" s="160">
        <v>6</v>
      </c>
      <c r="W78" s="160">
        <v>7</v>
      </c>
      <c r="X78" s="160">
        <v>8</v>
      </c>
      <c r="Y78" s="160">
        <v>9</v>
      </c>
      <c r="Z78" s="160">
        <v>10</v>
      </c>
      <c r="AA78" s="160">
        <v>11</v>
      </c>
      <c r="AB78" s="160">
        <v>12</v>
      </c>
      <c r="AC78" s="160">
        <v>13</v>
      </c>
      <c r="AD78" s="160">
        <v>14</v>
      </c>
      <c r="AE78" s="160">
        <v>15</v>
      </c>
      <c r="AF78" s="160">
        <v>16</v>
      </c>
      <c r="AG78" s="160">
        <v>17</v>
      </c>
      <c r="AH78" s="160">
        <v>18</v>
      </c>
      <c r="AI78" s="160">
        <v>19</v>
      </c>
      <c r="AJ78" s="160">
        <v>20</v>
      </c>
      <c r="AK78" s="160">
        <v>21</v>
      </c>
      <c r="AL78" s="160">
        <v>22</v>
      </c>
      <c r="AM78" s="160">
        <v>23</v>
      </c>
      <c r="AN78" s="160">
        <v>24</v>
      </c>
      <c r="AO78" s="160">
        <v>25</v>
      </c>
      <c r="AP78" s="160">
        <v>26</v>
      </c>
      <c r="AQ78" s="160">
        <v>27</v>
      </c>
      <c r="AR78" s="160">
        <v>28</v>
      </c>
      <c r="AS78" s="160">
        <v>29</v>
      </c>
      <c r="AT78" s="160">
        <v>30</v>
      </c>
      <c r="AU78" s="160">
        <v>31</v>
      </c>
      <c r="AV78" s="160">
        <v>32</v>
      </c>
      <c r="AW78" s="160">
        <v>33</v>
      </c>
      <c r="AX78" s="160">
        <v>34</v>
      </c>
      <c r="AY78" s="160">
        <v>35</v>
      </c>
      <c r="AZ78" s="160">
        <v>36</v>
      </c>
      <c r="BA78" s="160">
        <v>37</v>
      </c>
      <c r="BB78" s="160">
        <v>38</v>
      </c>
      <c r="BC78" s="160">
        <v>39</v>
      </c>
      <c r="BD78" s="160">
        <v>40</v>
      </c>
      <c r="BE78" s="160">
        <v>41</v>
      </c>
      <c r="BF78" s="160">
        <v>42</v>
      </c>
      <c r="BG78" s="160">
        <v>43</v>
      </c>
      <c r="BH78" s="160">
        <v>44</v>
      </c>
      <c r="BI78" s="160">
        <v>45</v>
      </c>
      <c r="BJ78" s="160">
        <v>46</v>
      </c>
      <c r="BK78" s="160">
        <v>47</v>
      </c>
      <c r="BL78" s="160">
        <v>48</v>
      </c>
      <c r="BM78" s="160">
        <v>49</v>
      </c>
      <c r="BN78" s="160">
        <v>50</v>
      </c>
    </row>
    <row r="79" spans="16:70" x14ac:dyDescent="0.35">
      <c r="Q79" s="160">
        <f t="shared" ref="Q79:AV79" si="78">Q77-Q78</f>
        <v>1</v>
      </c>
      <c r="R79" s="160">
        <f t="shared" si="78"/>
        <v>0</v>
      </c>
      <c r="S79" s="160">
        <f t="shared" si="78"/>
        <v>-1</v>
      </c>
      <c r="T79" s="160">
        <f t="shared" si="78"/>
        <v>-2</v>
      </c>
      <c r="U79" s="160">
        <f t="shared" si="78"/>
        <v>-3</v>
      </c>
      <c r="V79" s="160">
        <f t="shared" si="78"/>
        <v>-4</v>
      </c>
      <c r="W79" s="160">
        <f t="shared" si="78"/>
        <v>-5</v>
      </c>
      <c r="X79" s="160">
        <f t="shared" si="78"/>
        <v>-6</v>
      </c>
      <c r="Y79" s="160">
        <f t="shared" si="78"/>
        <v>-7</v>
      </c>
      <c r="Z79" s="160">
        <f t="shared" si="78"/>
        <v>-8</v>
      </c>
      <c r="AA79" s="160">
        <f t="shared" si="78"/>
        <v>-9</v>
      </c>
      <c r="AB79" s="160">
        <f t="shared" si="78"/>
        <v>-10</v>
      </c>
      <c r="AC79" s="160">
        <f t="shared" si="78"/>
        <v>-11</v>
      </c>
      <c r="AD79" s="160">
        <f t="shared" si="78"/>
        <v>-12</v>
      </c>
      <c r="AE79" s="160">
        <f t="shared" si="78"/>
        <v>-13</v>
      </c>
      <c r="AF79" s="160">
        <f t="shared" si="78"/>
        <v>-14</v>
      </c>
      <c r="AG79" s="160">
        <f t="shared" si="78"/>
        <v>-15</v>
      </c>
      <c r="AH79" s="160">
        <f t="shared" si="78"/>
        <v>-16</v>
      </c>
      <c r="AI79" s="160">
        <f t="shared" si="78"/>
        <v>-17</v>
      </c>
      <c r="AJ79" s="160">
        <f t="shared" si="78"/>
        <v>-18</v>
      </c>
      <c r="AK79" s="160">
        <f t="shared" si="78"/>
        <v>-19</v>
      </c>
      <c r="AL79" s="160">
        <f t="shared" si="78"/>
        <v>-20</v>
      </c>
      <c r="AM79" s="160">
        <f t="shared" si="78"/>
        <v>-21</v>
      </c>
      <c r="AN79" s="160">
        <f t="shared" si="78"/>
        <v>-22</v>
      </c>
      <c r="AO79" s="160">
        <f t="shared" si="78"/>
        <v>-23</v>
      </c>
      <c r="AP79" s="160">
        <f t="shared" si="78"/>
        <v>-24</v>
      </c>
      <c r="AQ79" s="160">
        <f t="shared" si="78"/>
        <v>-25</v>
      </c>
      <c r="AR79" s="160">
        <f t="shared" si="78"/>
        <v>-26</v>
      </c>
      <c r="AS79" s="160">
        <f t="shared" si="78"/>
        <v>-27</v>
      </c>
      <c r="AT79" s="160">
        <f t="shared" si="78"/>
        <v>-28</v>
      </c>
      <c r="AU79" s="160">
        <f t="shared" si="78"/>
        <v>-29</v>
      </c>
      <c r="AV79" s="160">
        <f t="shared" si="78"/>
        <v>-30</v>
      </c>
      <c r="AW79" s="160">
        <f t="shared" ref="AW79:BN79" si="79">AW77-AW78</f>
        <v>-31</v>
      </c>
      <c r="AX79" s="160">
        <f t="shared" si="79"/>
        <v>-32</v>
      </c>
      <c r="AY79" s="160">
        <f t="shared" si="79"/>
        <v>-33</v>
      </c>
      <c r="AZ79" s="160">
        <f t="shared" si="79"/>
        <v>-34</v>
      </c>
      <c r="BA79" s="160">
        <f t="shared" si="79"/>
        <v>-35</v>
      </c>
      <c r="BB79" s="160">
        <f t="shared" si="79"/>
        <v>-36</v>
      </c>
      <c r="BC79" s="160">
        <f t="shared" si="79"/>
        <v>-37</v>
      </c>
      <c r="BD79" s="160">
        <f t="shared" si="79"/>
        <v>-38</v>
      </c>
      <c r="BE79" s="160">
        <f t="shared" si="79"/>
        <v>-39</v>
      </c>
      <c r="BF79" s="160">
        <f t="shared" si="79"/>
        <v>-40</v>
      </c>
      <c r="BG79" s="160">
        <f t="shared" si="79"/>
        <v>-41</v>
      </c>
      <c r="BH79" s="160">
        <f t="shared" si="79"/>
        <v>-42</v>
      </c>
      <c r="BI79" s="160">
        <f t="shared" si="79"/>
        <v>-43</v>
      </c>
      <c r="BJ79" s="160">
        <f t="shared" si="79"/>
        <v>-44</v>
      </c>
      <c r="BK79" s="160">
        <f t="shared" si="79"/>
        <v>-45</v>
      </c>
      <c r="BL79" s="160">
        <f t="shared" si="79"/>
        <v>-46</v>
      </c>
      <c r="BM79" s="160">
        <f t="shared" si="79"/>
        <v>-47</v>
      </c>
      <c r="BN79" s="160">
        <f t="shared" si="79"/>
        <v>-48</v>
      </c>
      <c r="BP79" s="160" t="s">
        <v>21</v>
      </c>
    </row>
    <row r="80" spans="16:70" x14ac:dyDescent="0.35">
      <c r="Q80" s="160">
        <f>IF(Q79&gt;=0,COUNT($Q79)+BO76,"")</f>
        <v>37</v>
      </c>
      <c r="R80" s="160">
        <f>IF(R79&gt;=0,COUNT($Q79:R79)+$BO76,"")</f>
        <v>38</v>
      </c>
      <c r="S80" s="160" t="str">
        <f>IF(S79&gt;=0,COUNT($Q79:S79)+$BO76,"")</f>
        <v/>
      </c>
      <c r="T80" s="160" t="str">
        <f>IF(T79&gt;=0,COUNT($Q79:T79)+$BO76,"")</f>
        <v/>
      </c>
      <c r="U80" s="160" t="str">
        <f>IF(U79&gt;=0,COUNT($Q79:U79)+$BO76,"")</f>
        <v/>
      </c>
      <c r="V80" s="160" t="str">
        <f>IF(V79&gt;=0,COUNT($Q79:V79)+$BO76,"")</f>
        <v/>
      </c>
      <c r="W80" s="160" t="str">
        <f>IF(W79&gt;=0,COUNT($Q79:W79)+$BO76,"")</f>
        <v/>
      </c>
      <c r="X80" s="160" t="str">
        <f>IF(X79&gt;=0,COUNT($Q79:X79)+$BO76,"")</f>
        <v/>
      </c>
      <c r="Y80" s="160" t="str">
        <f>IF(Y79&gt;=0,COUNT($Q79:Y79)+$BO76,"")</f>
        <v/>
      </c>
      <c r="Z80" s="160" t="str">
        <f>IF(Z79&gt;=0,COUNT($Q79:Z79)+$BO76,"")</f>
        <v/>
      </c>
      <c r="AA80" s="160" t="str">
        <f>IF(AA79&gt;=0,COUNT($Q79:AA79)+$BO76,"")</f>
        <v/>
      </c>
      <c r="AB80" s="160" t="str">
        <f>IF(AB79&gt;=0,COUNT($Q79:AB79)+$BO76,"")</f>
        <v/>
      </c>
      <c r="AC80" s="160" t="str">
        <f>IF(AC79&gt;=0,COUNT($Q79:AC79)+$BO76,"")</f>
        <v/>
      </c>
      <c r="AD80" s="160" t="str">
        <f>IF(AD79&gt;=0,COUNT($Q79:AD79)+$BO76,"")</f>
        <v/>
      </c>
      <c r="AE80" s="160" t="str">
        <f>IF(AE79&gt;=0,COUNT($Q79:AE79)+$BO76,"")</f>
        <v/>
      </c>
      <c r="AF80" s="160" t="str">
        <f>IF(AF79&gt;=0,COUNT($Q79:AF79)+$BO76,"")</f>
        <v/>
      </c>
      <c r="AG80" s="160" t="str">
        <f>IF(AG79&gt;=0,COUNT($Q79:AG79)+$BO76,"")</f>
        <v/>
      </c>
      <c r="AH80" s="160" t="str">
        <f>IF(AH79&gt;=0,COUNT($Q79:AH79)+$BO76,"")</f>
        <v/>
      </c>
      <c r="AI80" s="160" t="str">
        <f>IF(AI79&gt;=0,COUNT($Q79:AI79)+$BO76,"")</f>
        <v/>
      </c>
      <c r="AJ80" s="160" t="str">
        <f>IF(AJ79&gt;=0,COUNT($Q79:AJ79)+$BO76,"")</f>
        <v/>
      </c>
      <c r="AK80" s="160" t="str">
        <f>IF(AK79&gt;=0,COUNT($Q79:AK79)+$BO76,"")</f>
        <v/>
      </c>
      <c r="AL80" s="160" t="str">
        <f>IF(AL79&gt;=0,COUNT($Q79:AL79)+$BO76,"")</f>
        <v/>
      </c>
      <c r="AM80" s="160" t="str">
        <f>IF(AM79&gt;=0,COUNT($Q79:AM79)+$BO76,"")</f>
        <v/>
      </c>
      <c r="AN80" s="160" t="str">
        <f>IF(AN79&gt;=0,COUNT($Q79:AN79)+$BO76,"")</f>
        <v/>
      </c>
      <c r="AO80" s="160" t="str">
        <f>IF(AO79&gt;=0,COUNT($Q79:AO79)+$BO76,"")</f>
        <v/>
      </c>
      <c r="AP80" s="160" t="str">
        <f>IF(AP79&gt;=0,COUNT($Q79:AP79)+$BO76,"")</f>
        <v/>
      </c>
      <c r="AQ80" s="160" t="str">
        <f>IF(AQ79&gt;=0,COUNT($Q79:AQ79)+$BO76,"")</f>
        <v/>
      </c>
      <c r="AR80" s="160" t="str">
        <f>IF(AR79&gt;=0,COUNT($Q79:AR79)+$BO76,"")</f>
        <v/>
      </c>
      <c r="AS80" s="160" t="str">
        <f>IF(AS79&gt;=0,COUNT($Q79:AS79)+$BO76,"")</f>
        <v/>
      </c>
      <c r="AT80" s="160" t="str">
        <f>IF(AT79&gt;=0,COUNT($Q79:AT79)+$BO76,"")</f>
        <v/>
      </c>
      <c r="AU80" s="160" t="str">
        <f>IF(AU79&gt;=0,COUNT($Q79:AU79)+$BO76,"")</f>
        <v/>
      </c>
      <c r="AV80" s="160" t="str">
        <f>IF(AV79&gt;=0,COUNT($Q79:AV79)+$BO76,"")</f>
        <v/>
      </c>
      <c r="AW80" s="160" t="str">
        <f>IF(AW79&gt;=0,COUNT($Q79:AW79)+$BO76,"")</f>
        <v/>
      </c>
      <c r="AX80" s="160" t="str">
        <f>IF(AX79&gt;=0,COUNT($Q79:AX79)+$BO76,"")</f>
        <v/>
      </c>
      <c r="AY80" s="160" t="str">
        <f>IF(AY79&gt;=0,COUNT($Q79:AY79)+$BO76,"")</f>
        <v/>
      </c>
      <c r="AZ80" s="160" t="str">
        <f>IF(AZ79&gt;=0,COUNT($Q79:AZ79)+$BO76,"")</f>
        <v/>
      </c>
      <c r="BA80" s="160" t="str">
        <f>IF(BA79&gt;=0,COUNT($Q79:BA79)+$BO76,"")</f>
        <v/>
      </c>
      <c r="BB80" s="160" t="str">
        <f>IF(BB79&gt;=0,COUNT($Q79:BB79)+$BO76,"")</f>
        <v/>
      </c>
      <c r="BC80" s="160" t="str">
        <f>IF(BC79&gt;=0,COUNT($Q79:BC79)+$BO76,"")</f>
        <v/>
      </c>
      <c r="BD80" s="160" t="str">
        <f>IF(BD79&gt;=0,COUNT($Q79:BD79)+$BO76,"")</f>
        <v/>
      </c>
      <c r="BE80" s="160" t="str">
        <f>IF(BE79&gt;=0,COUNT($Q79:BE79)+$BO76,"")</f>
        <v/>
      </c>
      <c r="BF80" s="160" t="str">
        <f>IF(BF79&gt;=0,COUNT($Q79:BF79)+$BO76,"")</f>
        <v/>
      </c>
      <c r="BG80" s="160" t="str">
        <f>IF(BG79&gt;=0,COUNT($Q79:BG79)+$BO76,"")</f>
        <v/>
      </c>
      <c r="BH80" s="160" t="str">
        <f>IF(BH79&gt;=0,COUNT($Q79:BH79)+$BO76,"")</f>
        <v/>
      </c>
      <c r="BI80" s="160" t="str">
        <f>IF(BI79&gt;=0,COUNT($Q79:BI79)+$BO76,"")</f>
        <v/>
      </c>
      <c r="BJ80" s="160" t="str">
        <f>IF(BJ79&gt;=0,COUNT($Q79:BJ79)+$BO76,"")</f>
        <v/>
      </c>
      <c r="BK80" s="160" t="str">
        <f>IF(BK79&gt;=0,COUNT($Q79:BK79)+$BO76,"")</f>
        <v/>
      </c>
      <c r="BL80" s="160" t="str">
        <f>IF(BL79&gt;=0,COUNT($Q79:BL79)+$BO76,"")</f>
        <v/>
      </c>
      <c r="BM80" s="160" t="str">
        <f>IF(BM79&gt;=0,COUNT($Q79:BM79)+$BO76,"")</f>
        <v/>
      </c>
      <c r="BN80" s="160" t="str">
        <f>IF(BN79&gt;=0,COUNT($Q79:BN79)+$BO76,"")</f>
        <v/>
      </c>
      <c r="BO80" s="160">
        <f>COUNT(Q80:BN80)+$BO76</f>
        <v>38</v>
      </c>
      <c r="BP80" s="218" t="str">
        <f>Q80&amp;BP79&amp;R80&amp;BP79&amp;S80&amp;BP79&amp;T80&amp;BP79&amp;U80&amp;BP79&amp;V80&amp;BP79&amp;W80&amp;BP79&amp;X80&amp;BP79&amp;Y80&amp;BP79&amp;Z80&amp;BP79&amp;AA80&amp;BP79&amp;AB80&amp;BP79&amp;AC80&amp;BP79&amp;AD80&amp;BP79&amp;AE80&amp;BP79&amp;AF80&amp;BP79&amp;AG80&amp;BP79&amp;AH80&amp;BP79&amp;AI80&amp;BP79&amp;AJ80&amp;BP79&amp;AK80&amp;BP79&amp;AL80&amp;BP79&amp;AM80&amp;BP79&amp;AN80&amp;BP79&amp;AO80&amp;BP79&amp;AP80&amp;BP79&amp;AQ80&amp;BP79&amp;AR80&amp;BP79&amp;AS80&amp;BP79&amp;AT80&amp;BP79&amp;AU80&amp;BP79&amp;AV80&amp;BP79&amp;AW80&amp;BP79&amp;AX80&amp;BP79&amp;AY80&amp;BP79&amp;AZ80&amp;BP79&amp;BA80&amp;BP79&amp;BB80&amp;BP79&amp;BC80&amp;BP79&amp;BD80&amp;BP79&amp;BE80&amp;BP79&amp;BF80&amp;BP79&amp;BG80&amp;BP79&amp;BH80&amp;BP79&amp;BI80&amp;BP79&amp;BJ80&amp;BP79&amp;BK80&amp;BP79&amp;BL80&amp;BP79&amp;BM80&amp;BP79&amp;BN80</f>
        <v xml:space="preserve">37  38                                                                                                </v>
      </c>
    </row>
    <row r="81" spans="16:70" x14ac:dyDescent="0.35">
      <c r="P81" s="160">
        <v>34</v>
      </c>
      <c r="Q81" s="217">
        <f>IF('Print-TOS'!AU16="Y",'Encode Data'!E25,'Encode Data'!G22)</f>
        <v>1</v>
      </c>
      <c r="R81" s="160">
        <f t="shared" ref="R81:AW81" si="80">Q81</f>
        <v>1</v>
      </c>
      <c r="S81" s="160">
        <f t="shared" si="80"/>
        <v>1</v>
      </c>
      <c r="T81" s="160">
        <f t="shared" si="80"/>
        <v>1</v>
      </c>
      <c r="U81" s="160">
        <f t="shared" si="80"/>
        <v>1</v>
      </c>
      <c r="V81" s="160">
        <f t="shared" si="80"/>
        <v>1</v>
      </c>
      <c r="W81" s="160">
        <f t="shared" si="80"/>
        <v>1</v>
      </c>
      <c r="X81" s="160">
        <f t="shared" si="80"/>
        <v>1</v>
      </c>
      <c r="Y81" s="160">
        <f t="shared" si="80"/>
        <v>1</v>
      </c>
      <c r="Z81" s="160">
        <f t="shared" si="80"/>
        <v>1</v>
      </c>
      <c r="AA81" s="160">
        <f t="shared" si="80"/>
        <v>1</v>
      </c>
      <c r="AB81" s="160">
        <f t="shared" si="80"/>
        <v>1</v>
      </c>
      <c r="AC81" s="160">
        <f t="shared" si="80"/>
        <v>1</v>
      </c>
      <c r="AD81" s="160">
        <f t="shared" si="80"/>
        <v>1</v>
      </c>
      <c r="AE81" s="160">
        <f t="shared" si="80"/>
        <v>1</v>
      </c>
      <c r="AF81" s="160">
        <f t="shared" si="80"/>
        <v>1</v>
      </c>
      <c r="AG81" s="160">
        <f t="shared" si="80"/>
        <v>1</v>
      </c>
      <c r="AH81" s="160">
        <f t="shared" si="80"/>
        <v>1</v>
      </c>
      <c r="AI81" s="160">
        <f t="shared" si="80"/>
        <v>1</v>
      </c>
      <c r="AJ81" s="160">
        <f t="shared" si="80"/>
        <v>1</v>
      </c>
      <c r="AK81" s="160">
        <f t="shared" si="80"/>
        <v>1</v>
      </c>
      <c r="AL81" s="160">
        <f t="shared" si="80"/>
        <v>1</v>
      </c>
      <c r="AM81" s="160">
        <f t="shared" si="80"/>
        <v>1</v>
      </c>
      <c r="AN81" s="160">
        <f t="shared" si="80"/>
        <v>1</v>
      </c>
      <c r="AO81" s="160">
        <f t="shared" si="80"/>
        <v>1</v>
      </c>
      <c r="AP81" s="160">
        <f t="shared" si="80"/>
        <v>1</v>
      </c>
      <c r="AQ81" s="160">
        <f t="shared" si="80"/>
        <v>1</v>
      </c>
      <c r="AR81" s="160">
        <f t="shared" si="80"/>
        <v>1</v>
      </c>
      <c r="AS81" s="160">
        <f t="shared" si="80"/>
        <v>1</v>
      </c>
      <c r="AT81" s="160">
        <f t="shared" si="80"/>
        <v>1</v>
      </c>
      <c r="AU81" s="160">
        <f t="shared" si="80"/>
        <v>1</v>
      </c>
      <c r="AV81" s="160">
        <f t="shared" si="80"/>
        <v>1</v>
      </c>
      <c r="AW81" s="160">
        <f t="shared" si="80"/>
        <v>1</v>
      </c>
      <c r="AX81" s="160">
        <f t="shared" ref="AX81:BN81" si="81">AW81</f>
        <v>1</v>
      </c>
      <c r="AY81" s="160">
        <f t="shared" si="81"/>
        <v>1</v>
      </c>
      <c r="AZ81" s="160">
        <f t="shared" si="81"/>
        <v>1</v>
      </c>
      <c r="BA81" s="160">
        <f t="shared" si="81"/>
        <v>1</v>
      </c>
      <c r="BB81" s="160">
        <f t="shared" si="81"/>
        <v>1</v>
      </c>
      <c r="BC81" s="160">
        <f t="shared" si="81"/>
        <v>1</v>
      </c>
      <c r="BD81" s="160">
        <f t="shared" si="81"/>
        <v>1</v>
      </c>
      <c r="BE81" s="160">
        <f t="shared" si="81"/>
        <v>1</v>
      </c>
      <c r="BF81" s="160">
        <f t="shared" si="81"/>
        <v>1</v>
      </c>
      <c r="BG81" s="160">
        <f t="shared" si="81"/>
        <v>1</v>
      </c>
      <c r="BH81" s="160">
        <f t="shared" si="81"/>
        <v>1</v>
      </c>
      <c r="BI81" s="160">
        <f t="shared" si="81"/>
        <v>1</v>
      </c>
      <c r="BJ81" s="160">
        <f t="shared" si="81"/>
        <v>1</v>
      </c>
      <c r="BK81" s="160">
        <f t="shared" si="81"/>
        <v>1</v>
      </c>
      <c r="BL81" s="160">
        <f t="shared" si="81"/>
        <v>1</v>
      </c>
      <c r="BM81" s="160">
        <f t="shared" si="81"/>
        <v>1</v>
      </c>
      <c r="BN81" s="160">
        <f t="shared" si="81"/>
        <v>1</v>
      </c>
      <c r="BR81" s="160">
        <v>34</v>
      </c>
    </row>
    <row r="82" spans="16:70" x14ac:dyDescent="0.35">
      <c r="Q82" s="160">
        <v>1</v>
      </c>
      <c r="R82" s="160">
        <v>2</v>
      </c>
      <c r="S82" s="160">
        <v>3</v>
      </c>
      <c r="T82" s="160">
        <v>4</v>
      </c>
      <c r="U82" s="160">
        <v>5</v>
      </c>
      <c r="V82" s="160">
        <v>6</v>
      </c>
      <c r="W82" s="160">
        <v>7</v>
      </c>
      <c r="X82" s="160">
        <v>8</v>
      </c>
      <c r="Y82" s="160">
        <v>9</v>
      </c>
      <c r="Z82" s="160">
        <v>10</v>
      </c>
      <c r="AA82" s="160">
        <v>11</v>
      </c>
      <c r="AB82" s="160">
        <v>12</v>
      </c>
      <c r="AC82" s="160">
        <v>13</v>
      </c>
      <c r="AD82" s="160">
        <v>14</v>
      </c>
      <c r="AE82" s="160">
        <v>15</v>
      </c>
      <c r="AF82" s="160">
        <v>16</v>
      </c>
      <c r="AG82" s="160">
        <v>17</v>
      </c>
      <c r="AH82" s="160">
        <v>18</v>
      </c>
      <c r="AI82" s="160">
        <v>19</v>
      </c>
      <c r="AJ82" s="160">
        <v>20</v>
      </c>
      <c r="AK82" s="160">
        <v>21</v>
      </c>
      <c r="AL82" s="160">
        <v>22</v>
      </c>
      <c r="AM82" s="160">
        <v>23</v>
      </c>
      <c r="AN82" s="160">
        <v>24</v>
      </c>
      <c r="AO82" s="160">
        <v>25</v>
      </c>
      <c r="AP82" s="160">
        <v>26</v>
      </c>
      <c r="AQ82" s="160">
        <v>27</v>
      </c>
      <c r="AR82" s="160">
        <v>28</v>
      </c>
      <c r="AS82" s="160">
        <v>29</v>
      </c>
      <c r="AT82" s="160">
        <v>30</v>
      </c>
      <c r="AU82" s="160">
        <v>31</v>
      </c>
      <c r="AV82" s="160">
        <v>32</v>
      </c>
      <c r="AW82" s="160">
        <v>33</v>
      </c>
      <c r="AX82" s="160">
        <v>34</v>
      </c>
      <c r="AY82" s="160">
        <v>35</v>
      </c>
      <c r="AZ82" s="160">
        <v>36</v>
      </c>
      <c r="BA82" s="160">
        <v>37</v>
      </c>
      <c r="BB82" s="160">
        <v>38</v>
      </c>
      <c r="BC82" s="160">
        <v>39</v>
      </c>
      <c r="BD82" s="160">
        <v>40</v>
      </c>
      <c r="BE82" s="160">
        <v>41</v>
      </c>
      <c r="BF82" s="160">
        <v>42</v>
      </c>
      <c r="BG82" s="160">
        <v>43</v>
      </c>
      <c r="BH82" s="160">
        <v>44</v>
      </c>
      <c r="BI82" s="160">
        <v>45</v>
      </c>
      <c r="BJ82" s="160">
        <v>46</v>
      </c>
      <c r="BK82" s="160">
        <v>47</v>
      </c>
      <c r="BL82" s="160">
        <v>48</v>
      </c>
      <c r="BM82" s="160">
        <v>49</v>
      </c>
      <c r="BN82" s="160">
        <v>50</v>
      </c>
    </row>
    <row r="83" spans="16:70" x14ac:dyDescent="0.35">
      <c r="Q83" s="160">
        <f t="shared" ref="Q83:AV83" si="82">Q81-Q82</f>
        <v>0</v>
      </c>
      <c r="R83" s="160">
        <f t="shared" si="82"/>
        <v>-1</v>
      </c>
      <c r="S83" s="160">
        <f t="shared" si="82"/>
        <v>-2</v>
      </c>
      <c r="T83" s="160">
        <f t="shared" si="82"/>
        <v>-3</v>
      </c>
      <c r="U83" s="160">
        <f t="shared" si="82"/>
        <v>-4</v>
      </c>
      <c r="V83" s="160">
        <f t="shared" si="82"/>
        <v>-5</v>
      </c>
      <c r="W83" s="160">
        <f t="shared" si="82"/>
        <v>-6</v>
      </c>
      <c r="X83" s="160">
        <f t="shared" si="82"/>
        <v>-7</v>
      </c>
      <c r="Y83" s="160">
        <f t="shared" si="82"/>
        <v>-8</v>
      </c>
      <c r="Z83" s="160">
        <f t="shared" si="82"/>
        <v>-9</v>
      </c>
      <c r="AA83" s="160">
        <f t="shared" si="82"/>
        <v>-10</v>
      </c>
      <c r="AB83" s="160">
        <f t="shared" si="82"/>
        <v>-11</v>
      </c>
      <c r="AC83" s="160">
        <f t="shared" si="82"/>
        <v>-12</v>
      </c>
      <c r="AD83" s="160">
        <f t="shared" si="82"/>
        <v>-13</v>
      </c>
      <c r="AE83" s="160">
        <f t="shared" si="82"/>
        <v>-14</v>
      </c>
      <c r="AF83" s="160">
        <f t="shared" si="82"/>
        <v>-15</v>
      </c>
      <c r="AG83" s="160">
        <f t="shared" si="82"/>
        <v>-16</v>
      </c>
      <c r="AH83" s="160">
        <f t="shared" si="82"/>
        <v>-17</v>
      </c>
      <c r="AI83" s="160">
        <f t="shared" si="82"/>
        <v>-18</v>
      </c>
      <c r="AJ83" s="160">
        <f t="shared" si="82"/>
        <v>-19</v>
      </c>
      <c r="AK83" s="160">
        <f t="shared" si="82"/>
        <v>-20</v>
      </c>
      <c r="AL83" s="160">
        <f t="shared" si="82"/>
        <v>-21</v>
      </c>
      <c r="AM83" s="160">
        <f t="shared" si="82"/>
        <v>-22</v>
      </c>
      <c r="AN83" s="160">
        <f t="shared" si="82"/>
        <v>-23</v>
      </c>
      <c r="AO83" s="160">
        <f t="shared" si="82"/>
        <v>-24</v>
      </c>
      <c r="AP83" s="160">
        <f t="shared" si="82"/>
        <v>-25</v>
      </c>
      <c r="AQ83" s="160">
        <f t="shared" si="82"/>
        <v>-26</v>
      </c>
      <c r="AR83" s="160">
        <f t="shared" si="82"/>
        <v>-27</v>
      </c>
      <c r="AS83" s="160">
        <f t="shared" si="82"/>
        <v>-28</v>
      </c>
      <c r="AT83" s="160">
        <f t="shared" si="82"/>
        <v>-29</v>
      </c>
      <c r="AU83" s="160">
        <f t="shared" si="82"/>
        <v>-30</v>
      </c>
      <c r="AV83" s="160">
        <f t="shared" si="82"/>
        <v>-31</v>
      </c>
      <c r="AW83" s="160">
        <f t="shared" ref="AW83:BN83" si="83">AW81-AW82</f>
        <v>-32</v>
      </c>
      <c r="AX83" s="160">
        <f t="shared" si="83"/>
        <v>-33</v>
      </c>
      <c r="AY83" s="160">
        <f t="shared" si="83"/>
        <v>-34</v>
      </c>
      <c r="AZ83" s="160">
        <f t="shared" si="83"/>
        <v>-35</v>
      </c>
      <c r="BA83" s="160">
        <f t="shared" si="83"/>
        <v>-36</v>
      </c>
      <c r="BB83" s="160">
        <f t="shared" si="83"/>
        <v>-37</v>
      </c>
      <c r="BC83" s="160">
        <f t="shared" si="83"/>
        <v>-38</v>
      </c>
      <c r="BD83" s="160">
        <f t="shared" si="83"/>
        <v>-39</v>
      </c>
      <c r="BE83" s="160">
        <f t="shared" si="83"/>
        <v>-40</v>
      </c>
      <c r="BF83" s="160">
        <f t="shared" si="83"/>
        <v>-41</v>
      </c>
      <c r="BG83" s="160">
        <f t="shared" si="83"/>
        <v>-42</v>
      </c>
      <c r="BH83" s="160">
        <f t="shared" si="83"/>
        <v>-43</v>
      </c>
      <c r="BI83" s="160">
        <f t="shared" si="83"/>
        <v>-44</v>
      </c>
      <c r="BJ83" s="160">
        <f t="shared" si="83"/>
        <v>-45</v>
      </c>
      <c r="BK83" s="160">
        <f t="shared" si="83"/>
        <v>-46</v>
      </c>
      <c r="BL83" s="160">
        <f t="shared" si="83"/>
        <v>-47</v>
      </c>
      <c r="BM83" s="160">
        <f t="shared" si="83"/>
        <v>-48</v>
      </c>
      <c r="BN83" s="160">
        <f t="shared" si="83"/>
        <v>-49</v>
      </c>
      <c r="BP83" s="160" t="s">
        <v>21</v>
      </c>
    </row>
    <row r="84" spans="16:70" x14ac:dyDescent="0.35">
      <c r="Q84" s="160">
        <f>IF(Q83&gt;=0,COUNT($Q83)+BO80,"")</f>
        <v>39</v>
      </c>
      <c r="R84" s="160" t="str">
        <f>IF(R83&gt;=0,COUNT($Q83:R83)+$BO80,"")</f>
        <v/>
      </c>
      <c r="S84" s="160" t="str">
        <f>IF(S83&gt;=0,COUNT($Q83:S83)+$BO80,"")</f>
        <v/>
      </c>
      <c r="T84" s="160" t="str">
        <f>IF(T83&gt;=0,COUNT($Q83:T83)+$BO80,"")</f>
        <v/>
      </c>
      <c r="U84" s="160" t="str">
        <f>IF(U83&gt;=0,COUNT($Q83:U83)+$BO80,"")</f>
        <v/>
      </c>
      <c r="V84" s="160" t="str">
        <f>IF(V83&gt;=0,COUNT($Q83:V83)+$BO80,"")</f>
        <v/>
      </c>
      <c r="W84" s="160" t="str">
        <f>IF(W83&gt;=0,COUNT($Q83:W83)+$BO80,"")</f>
        <v/>
      </c>
      <c r="X84" s="160" t="str">
        <f>IF(X83&gt;=0,COUNT($Q83:X83)+$BO80,"")</f>
        <v/>
      </c>
      <c r="Y84" s="160" t="str">
        <f>IF(Y83&gt;=0,COUNT($Q83:Y83)+$BO80,"")</f>
        <v/>
      </c>
      <c r="Z84" s="160" t="str">
        <f>IF(Z83&gt;=0,COUNT($Q83:Z83)+$BO80,"")</f>
        <v/>
      </c>
      <c r="AA84" s="160" t="str">
        <f>IF(AA83&gt;=0,COUNT($Q83:AA83)+$BO80,"")</f>
        <v/>
      </c>
      <c r="AB84" s="160" t="str">
        <f>IF(AB83&gt;=0,COUNT($Q83:AB83)+$BO80,"")</f>
        <v/>
      </c>
      <c r="AC84" s="160" t="str">
        <f>IF(AC83&gt;=0,COUNT($Q83:AC83)+$BO80,"")</f>
        <v/>
      </c>
      <c r="AD84" s="160" t="str">
        <f>IF(AD83&gt;=0,COUNT($Q83:AD83)+$BO80,"")</f>
        <v/>
      </c>
      <c r="AE84" s="160" t="str">
        <f>IF(AE83&gt;=0,COUNT($Q83:AE83)+$BO80,"")</f>
        <v/>
      </c>
      <c r="AF84" s="160" t="str">
        <f>IF(AF83&gt;=0,COUNT($Q83:AF83)+$BO80,"")</f>
        <v/>
      </c>
      <c r="AG84" s="160" t="str">
        <f>IF(AG83&gt;=0,COUNT($Q83:AG83)+$BO80,"")</f>
        <v/>
      </c>
      <c r="AH84" s="160" t="str">
        <f>IF(AH83&gt;=0,COUNT($Q83:AH83)+$BO80,"")</f>
        <v/>
      </c>
      <c r="AI84" s="160" t="str">
        <f>IF(AI83&gt;=0,COUNT($Q83:AI83)+$BO80,"")</f>
        <v/>
      </c>
      <c r="AJ84" s="160" t="str">
        <f>IF(AJ83&gt;=0,COUNT($Q83:AJ83)+$BO80,"")</f>
        <v/>
      </c>
      <c r="AK84" s="160" t="str">
        <f>IF(AK83&gt;=0,COUNT($Q83:AK83)+$BO80,"")</f>
        <v/>
      </c>
      <c r="AL84" s="160" t="str">
        <f>IF(AL83&gt;=0,COUNT($Q83:AL83)+$BO80,"")</f>
        <v/>
      </c>
      <c r="AM84" s="160" t="str">
        <f>IF(AM83&gt;=0,COUNT($Q83:AM83)+$BO80,"")</f>
        <v/>
      </c>
      <c r="AN84" s="160" t="str">
        <f>IF(AN83&gt;=0,COUNT($Q83:AN83)+$BO80,"")</f>
        <v/>
      </c>
      <c r="AO84" s="160" t="str">
        <f>IF(AO83&gt;=0,COUNT($Q83:AO83)+$BO80,"")</f>
        <v/>
      </c>
      <c r="AP84" s="160" t="str">
        <f>IF(AP83&gt;=0,COUNT($Q83:AP83)+$BO80,"")</f>
        <v/>
      </c>
      <c r="AQ84" s="160" t="str">
        <f>IF(AQ83&gt;=0,COUNT($Q83:AQ83)+$BO80,"")</f>
        <v/>
      </c>
      <c r="AR84" s="160" t="str">
        <f>IF(AR83&gt;=0,COUNT($Q83:AR83)+$BO80,"")</f>
        <v/>
      </c>
      <c r="AS84" s="160" t="str">
        <f>IF(AS83&gt;=0,COUNT($Q83:AS83)+$BO80,"")</f>
        <v/>
      </c>
      <c r="AT84" s="160" t="str">
        <f>IF(AT83&gt;=0,COUNT($Q83:AT83)+$BO80,"")</f>
        <v/>
      </c>
      <c r="AU84" s="160" t="str">
        <f>IF(AU83&gt;=0,COUNT($Q83:AU83)+$BO80,"")</f>
        <v/>
      </c>
      <c r="AV84" s="160" t="str">
        <f>IF(AV83&gt;=0,COUNT($Q83:AV83)+$BO80,"")</f>
        <v/>
      </c>
      <c r="AW84" s="160" t="str">
        <f>IF(AW83&gt;=0,COUNT($Q83:AW83)+$BO80,"")</f>
        <v/>
      </c>
      <c r="AX84" s="160" t="str">
        <f>IF(AX83&gt;=0,COUNT($Q83:AX83)+$BO80,"")</f>
        <v/>
      </c>
      <c r="AY84" s="160" t="str">
        <f>IF(AY83&gt;=0,COUNT($Q83:AY83)+$BO80,"")</f>
        <v/>
      </c>
      <c r="AZ84" s="160" t="str">
        <f>IF(AZ83&gt;=0,COUNT($Q83:AZ83)+$BO80,"")</f>
        <v/>
      </c>
      <c r="BA84" s="160" t="str">
        <f>IF(BA83&gt;=0,COUNT($Q83:BA83)+$BO80,"")</f>
        <v/>
      </c>
      <c r="BB84" s="160" t="str">
        <f>IF(BB83&gt;=0,COUNT($Q83:BB83)+$BO80,"")</f>
        <v/>
      </c>
      <c r="BC84" s="160" t="str">
        <f>IF(BC83&gt;=0,COUNT($Q83:BC83)+$BO80,"")</f>
        <v/>
      </c>
      <c r="BD84" s="160" t="str">
        <f>IF(BD83&gt;=0,COUNT($Q83:BD83)+$BO80,"")</f>
        <v/>
      </c>
      <c r="BE84" s="160" t="str">
        <f>IF(BE83&gt;=0,COUNT($Q83:BE83)+$BO80,"")</f>
        <v/>
      </c>
      <c r="BF84" s="160" t="str">
        <f>IF(BF83&gt;=0,COUNT($Q83:BF83)+$BO80,"")</f>
        <v/>
      </c>
      <c r="BG84" s="160" t="str">
        <f>IF(BG83&gt;=0,COUNT($Q83:BG83)+$BO80,"")</f>
        <v/>
      </c>
      <c r="BH84" s="160" t="str">
        <f>IF(BH83&gt;=0,COUNT($Q83:BH83)+$BO80,"")</f>
        <v/>
      </c>
      <c r="BI84" s="160" t="str">
        <f>IF(BI83&gt;=0,COUNT($Q83:BI83)+$BO80,"")</f>
        <v/>
      </c>
      <c r="BJ84" s="160" t="str">
        <f>IF(BJ83&gt;=0,COUNT($Q83:BJ83)+$BO80,"")</f>
        <v/>
      </c>
      <c r="BK84" s="160" t="str">
        <f>IF(BK83&gt;=0,COUNT($Q83:BK83)+$BO80,"")</f>
        <v/>
      </c>
      <c r="BL84" s="160" t="str">
        <f>IF(BL83&gt;=0,COUNT($Q83:BL83)+$BO80,"")</f>
        <v/>
      </c>
      <c r="BM84" s="160" t="str">
        <f>IF(BM83&gt;=0,COUNT($Q83:BM83)+$BO80,"")</f>
        <v/>
      </c>
      <c r="BN84" s="160" t="str">
        <f>IF(BN83&gt;=0,COUNT($Q83:BN83)+$BO80,"")</f>
        <v/>
      </c>
      <c r="BO84" s="160">
        <f>COUNT(Q84:BN84)+$BO80</f>
        <v>39</v>
      </c>
      <c r="BP84" s="218" t="str">
        <f>Q84&amp;BP83&amp;R84&amp;BP83&amp;S84&amp;BP83&amp;T84&amp;BP83&amp;U84&amp;BP83&amp;V84&amp;BP83&amp;W84&amp;BP83&amp;X84&amp;BP83&amp;Y84&amp;BP83&amp;Z84&amp;BP83&amp;AA84&amp;BP83&amp;AB84&amp;BP83&amp;AC84&amp;BP83&amp;AD84&amp;BP83&amp;AE84&amp;BP83&amp;AF84&amp;BP83&amp;AG84&amp;BP83&amp;AH84&amp;BP83&amp;AI84&amp;BP83&amp;AJ84&amp;BP83&amp;AK84&amp;BP83&amp;AL84&amp;BP83&amp;AM84&amp;BP83&amp;AN84&amp;BP83&amp;AO84&amp;BP83&amp;AP84&amp;BP83&amp;AQ84&amp;BP83&amp;AR84&amp;BP83&amp;AS84&amp;BP83&amp;AT84&amp;BP83&amp;AU84&amp;BP83&amp;AV84&amp;BP83&amp;AW84&amp;BP83&amp;AX84&amp;BP83&amp;AY84&amp;BP83&amp;AZ84&amp;BP83&amp;BA84&amp;BP83&amp;BB84&amp;BP83&amp;BC84&amp;BP83&amp;BD84&amp;BP83&amp;BE84&amp;BP83&amp;BF84&amp;BP83&amp;BG84&amp;BP83&amp;BH84&amp;BP83&amp;BI84&amp;BP83&amp;BJ84&amp;BP83&amp;BK84&amp;BP83&amp;BL84&amp;BP83&amp;BM84&amp;BP83&amp;BN84</f>
        <v xml:space="preserve">39                                                                                                  </v>
      </c>
    </row>
    <row r="85" spans="16:70" x14ac:dyDescent="0.35">
      <c r="P85" s="160">
        <v>49</v>
      </c>
      <c r="Q85" s="217">
        <f>IF('Print-TOS'!AU16="Y",'Encode Data'!F25,'Encode Data'!H22)</f>
        <v>2</v>
      </c>
      <c r="R85" s="160">
        <f t="shared" ref="R85:AW85" si="84">Q85</f>
        <v>2</v>
      </c>
      <c r="S85" s="160">
        <f t="shared" si="84"/>
        <v>2</v>
      </c>
      <c r="T85" s="160">
        <f t="shared" si="84"/>
        <v>2</v>
      </c>
      <c r="U85" s="160">
        <f t="shared" si="84"/>
        <v>2</v>
      </c>
      <c r="V85" s="160">
        <f t="shared" si="84"/>
        <v>2</v>
      </c>
      <c r="W85" s="160">
        <f t="shared" si="84"/>
        <v>2</v>
      </c>
      <c r="X85" s="160">
        <f t="shared" si="84"/>
        <v>2</v>
      </c>
      <c r="Y85" s="160">
        <f t="shared" si="84"/>
        <v>2</v>
      </c>
      <c r="Z85" s="160">
        <f t="shared" si="84"/>
        <v>2</v>
      </c>
      <c r="AA85" s="160">
        <f t="shared" si="84"/>
        <v>2</v>
      </c>
      <c r="AB85" s="160">
        <f t="shared" si="84"/>
        <v>2</v>
      </c>
      <c r="AC85" s="160">
        <f t="shared" si="84"/>
        <v>2</v>
      </c>
      <c r="AD85" s="160">
        <f t="shared" si="84"/>
        <v>2</v>
      </c>
      <c r="AE85" s="160">
        <f t="shared" si="84"/>
        <v>2</v>
      </c>
      <c r="AF85" s="160">
        <f t="shared" si="84"/>
        <v>2</v>
      </c>
      <c r="AG85" s="160">
        <f t="shared" si="84"/>
        <v>2</v>
      </c>
      <c r="AH85" s="160">
        <f t="shared" si="84"/>
        <v>2</v>
      </c>
      <c r="AI85" s="160">
        <f t="shared" si="84"/>
        <v>2</v>
      </c>
      <c r="AJ85" s="160">
        <f t="shared" si="84"/>
        <v>2</v>
      </c>
      <c r="AK85" s="160">
        <f t="shared" si="84"/>
        <v>2</v>
      </c>
      <c r="AL85" s="160">
        <f t="shared" si="84"/>
        <v>2</v>
      </c>
      <c r="AM85" s="160">
        <f t="shared" si="84"/>
        <v>2</v>
      </c>
      <c r="AN85" s="160">
        <f t="shared" si="84"/>
        <v>2</v>
      </c>
      <c r="AO85" s="160">
        <f t="shared" si="84"/>
        <v>2</v>
      </c>
      <c r="AP85" s="160">
        <f t="shared" si="84"/>
        <v>2</v>
      </c>
      <c r="AQ85" s="160">
        <f t="shared" si="84"/>
        <v>2</v>
      </c>
      <c r="AR85" s="160">
        <f t="shared" si="84"/>
        <v>2</v>
      </c>
      <c r="AS85" s="160">
        <f t="shared" si="84"/>
        <v>2</v>
      </c>
      <c r="AT85" s="160">
        <f t="shared" si="84"/>
        <v>2</v>
      </c>
      <c r="AU85" s="160">
        <f t="shared" si="84"/>
        <v>2</v>
      </c>
      <c r="AV85" s="160">
        <f t="shared" si="84"/>
        <v>2</v>
      </c>
      <c r="AW85" s="160">
        <f t="shared" si="84"/>
        <v>2</v>
      </c>
      <c r="AX85" s="160">
        <f t="shared" ref="AX85:BN85" si="85">AW85</f>
        <v>2</v>
      </c>
      <c r="AY85" s="160">
        <f t="shared" si="85"/>
        <v>2</v>
      </c>
      <c r="AZ85" s="160">
        <f t="shared" si="85"/>
        <v>2</v>
      </c>
      <c r="BA85" s="160">
        <f t="shared" si="85"/>
        <v>2</v>
      </c>
      <c r="BB85" s="160">
        <f t="shared" si="85"/>
        <v>2</v>
      </c>
      <c r="BC85" s="160">
        <f t="shared" si="85"/>
        <v>2</v>
      </c>
      <c r="BD85" s="160">
        <f t="shared" si="85"/>
        <v>2</v>
      </c>
      <c r="BE85" s="160">
        <f t="shared" si="85"/>
        <v>2</v>
      </c>
      <c r="BF85" s="160">
        <f t="shared" si="85"/>
        <v>2</v>
      </c>
      <c r="BG85" s="160">
        <f t="shared" si="85"/>
        <v>2</v>
      </c>
      <c r="BH85" s="160">
        <f t="shared" si="85"/>
        <v>2</v>
      </c>
      <c r="BI85" s="160">
        <f t="shared" si="85"/>
        <v>2</v>
      </c>
      <c r="BJ85" s="160">
        <f t="shared" si="85"/>
        <v>2</v>
      </c>
      <c r="BK85" s="160">
        <f t="shared" si="85"/>
        <v>2</v>
      </c>
      <c r="BL85" s="160">
        <f t="shared" si="85"/>
        <v>2</v>
      </c>
      <c r="BM85" s="160">
        <f t="shared" si="85"/>
        <v>2</v>
      </c>
      <c r="BN85" s="160">
        <f t="shared" si="85"/>
        <v>2</v>
      </c>
      <c r="BR85" s="160">
        <v>49</v>
      </c>
    </row>
    <row r="86" spans="16:70" x14ac:dyDescent="0.35">
      <c r="Q86" s="160">
        <v>1</v>
      </c>
      <c r="R86" s="160">
        <v>2</v>
      </c>
      <c r="S86" s="160">
        <v>3</v>
      </c>
      <c r="T86" s="160">
        <v>4</v>
      </c>
      <c r="U86" s="160">
        <v>5</v>
      </c>
      <c r="V86" s="160">
        <v>6</v>
      </c>
      <c r="W86" s="160">
        <v>7</v>
      </c>
      <c r="X86" s="160">
        <v>8</v>
      </c>
      <c r="Y86" s="160">
        <v>9</v>
      </c>
      <c r="Z86" s="160">
        <v>10</v>
      </c>
      <c r="AA86" s="160">
        <v>11</v>
      </c>
      <c r="AB86" s="160">
        <v>12</v>
      </c>
      <c r="AC86" s="160">
        <v>13</v>
      </c>
      <c r="AD86" s="160">
        <v>14</v>
      </c>
      <c r="AE86" s="160">
        <v>15</v>
      </c>
      <c r="AF86" s="160">
        <v>16</v>
      </c>
      <c r="AG86" s="160">
        <v>17</v>
      </c>
      <c r="AH86" s="160">
        <v>18</v>
      </c>
      <c r="AI86" s="160">
        <v>19</v>
      </c>
      <c r="AJ86" s="160">
        <v>20</v>
      </c>
      <c r="AK86" s="160">
        <v>21</v>
      </c>
      <c r="AL86" s="160">
        <v>22</v>
      </c>
      <c r="AM86" s="160">
        <v>23</v>
      </c>
      <c r="AN86" s="160">
        <v>24</v>
      </c>
      <c r="AO86" s="160">
        <v>25</v>
      </c>
      <c r="AP86" s="160">
        <v>26</v>
      </c>
      <c r="AQ86" s="160">
        <v>27</v>
      </c>
      <c r="AR86" s="160">
        <v>28</v>
      </c>
      <c r="AS86" s="160">
        <v>29</v>
      </c>
      <c r="AT86" s="160">
        <v>30</v>
      </c>
      <c r="AU86" s="160">
        <v>31</v>
      </c>
      <c r="AV86" s="160">
        <v>32</v>
      </c>
      <c r="AW86" s="160">
        <v>33</v>
      </c>
      <c r="AX86" s="160">
        <v>34</v>
      </c>
      <c r="AY86" s="160">
        <v>35</v>
      </c>
      <c r="AZ86" s="160">
        <v>36</v>
      </c>
      <c r="BA86" s="160">
        <v>37</v>
      </c>
      <c r="BB86" s="160">
        <v>38</v>
      </c>
      <c r="BC86" s="160">
        <v>39</v>
      </c>
      <c r="BD86" s="160">
        <v>40</v>
      </c>
      <c r="BE86" s="160">
        <v>41</v>
      </c>
      <c r="BF86" s="160">
        <v>42</v>
      </c>
      <c r="BG86" s="160">
        <v>43</v>
      </c>
      <c r="BH86" s="160">
        <v>44</v>
      </c>
      <c r="BI86" s="160">
        <v>45</v>
      </c>
      <c r="BJ86" s="160">
        <v>46</v>
      </c>
      <c r="BK86" s="160">
        <v>47</v>
      </c>
      <c r="BL86" s="160">
        <v>48</v>
      </c>
      <c r="BM86" s="160">
        <v>49</v>
      </c>
      <c r="BN86" s="160">
        <v>50</v>
      </c>
    </row>
    <row r="87" spans="16:70" x14ac:dyDescent="0.35">
      <c r="Q87" s="160">
        <f t="shared" ref="Q87:AV87" si="86">Q85-Q86</f>
        <v>1</v>
      </c>
      <c r="R87" s="160">
        <f t="shared" si="86"/>
        <v>0</v>
      </c>
      <c r="S87" s="160">
        <f t="shared" si="86"/>
        <v>-1</v>
      </c>
      <c r="T87" s="160">
        <f t="shared" si="86"/>
        <v>-2</v>
      </c>
      <c r="U87" s="160">
        <f t="shared" si="86"/>
        <v>-3</v>
      </c>
      <c r="V87" s="160">
        <f t="shared" si="86"/>
        <v>-4</v>
      </c>
      <c r="W87" s="160">
        <f t="shared" si="86"/>
        <v>-5</v>
      </c>
      <c r="X87" s="160">
        <f t="shared" si="86"/>
        <v>-6</v>
      </c>
      <c r="Y87" s="160">
        <f t="shared" si="86"/>
        <v>-7</v>
      </c>
      <c r="Z87" s="160">
        <f t="shared" si="86"/>
        <v>-8</v>
      </c>
      <c r="AA87" s="160">
        <f t="shared" si="86"/>
        <v>-9</v>
      </c>
      <c r="AB87" s="160">
        <f t="shared" si="86"/>
        <v>-10</v>
      </c>
      <c r="AC87" s="160">
        <f t="shared" si="86"/>
        <v>-11</v>
      </c>
      <c r="AD87" s="160">
        <f t="shared" si="86"/>
        <v>-12</v>
      </c>
      <c r="AE87" s="160">
        <f t="shared" si="86"/>
        <v>-13</v>
      </c>
      <c r="AF87" s="160">
        <f t="shared" si="86"/>
        <v>-14</v>
      </c>
      <c r="AG87" s="160">
        <f t="shared" si="86"/>
        <v>-15</v>
      </c>
      <c r="AH87" s="160">
        <f t="shared" si="86"/>
        <v>-16</v>
      </c>
      <c r="AI87" s="160">
        <f t="shared" si="86"/>
        <v>-17</v>
      </c>
      <c r="AJ87" s="160">
        <f t="shared" si="86"/>
        <v>-18</v>
      </c>
      <c r="AK87" s="160">
        <f t="shared" si="86"/>
        <v>-19</v>
      </c>
      <c r="AL87" s="160">
        <f t="shared" si="86"/>
        <v>-20</v>
      </c>
      <c r="AM87" s="160">
        <f t="shared" si="86"/>
        <v>-21</v>
      </c>
      <c r="AN87" s="160">
        <f t="shared" si="86"/>
        <v>-22</v>
      </c>
      <c r="AO87" s="160">
        <f t="shared" si="86"/>
        <v>-23</v>
      </c>
      <c r="AP87" s="160">
        <f t="shared" si="86"/>
        <v>-24</v>
      </c>
      <c r="AQ87" s="160">
        <f t="shared" si="86"/>
        <v>-25</v>
      </c>
      <c r="AR87" s="160">
        <f t="shared" si="86"/>
        <v>-26</v>
      </c>
      <c r="AS87" s="160">
        <f t="shared" si="86"/>
        <v>-27</v>
      </c>
      <c r="AT87" s="160">
        <f t="shared" si="86"/>
        <v>-28</v>
      </c>
      <c r="AU87" s="160">
        <f t="shared" si="86"/>
        <v>-29</v>
      </c>
      <c r="AV87" s="160">
        <f t="shared" si="86"/>
        <v>-30</v>
      </c>
      <c r="AW87" s="160">
        <f t="shared" ref="AW87:BN87" si="87">AW85-AW86</f>
        <v>-31</v>
      </c>
      <c r="AX87" s="160">
        <f t="shared" si="87"/>
        <v>-32</v>
      </c>
      <c r="AY87" s="160">
        <f t="shared" si="87"/>
        <v>-33</v>
      </c>
      <c r="AZ87" s="160">
        <f t="shared" si="87"/>
        <v>-34</v>
      </c>
      <c r="BA87" s="160">
        <f t="shared" si="87"/>
        <v>-35</v>
      </c>
      <c r="BB87" s="160">
        <f t="shared" si="87"/>
        <v>-36</v>
      </c>
      <c r="BC87" s="160">
        <f t="shared" si="87"/>
        <v>-37</v>
      </c>
      <c r="BD87" s="160">
        <f t="shared" si="87"/>
        <v>-38</v>
      </c>
      <c r="BE87" s="160">
        <f t="shared" si="87"/>
        <v>-39</v>
      </c>
      <c r="BF87" s="160">
        <f t="shared" si="87"/>
        <v>-40</v>
      </c>
      <c r="BG87" s="160">
        <f t="shared" si="87"/>
        <v>-41</v>
      </c>
      <c r="BH87" s="160">
        <f t="shared" si="87"/>
        <v>-42</v>
      </c>
      <c r="BI87" s="160">
        <f t="shared" si="87"/>
        <v>-43</v>
      </c>
      <c r="BJ87" s="160">
        <f t="shared" si="87"/>
        <v>-44</v>
      </c>
      <c r="BK87" s="160">
        <f t="shared" si="87"/>
        <v>-45</v>
      </c>
      <c r="BL87" s="160">
        <f t="shared" si="87"/>
        <v>-46</v>
      </c>
      <c r="BM87" s="160">
        <f t="shared" si="87"/>
        <v>-47</v>
      </c>
      <c r="BN87" s="160">
        <f t="shared" si="87"/>
        <v>-48</v>
      </c>
      <c r="BP87" s="160" t="s">
        <v>21</v>
      </c>
    </row>
    <row r="88" spans="16:70" x14ac:dyDescent="0.35">
      <c r="Q88" s="160">
        <f>IF(Q87&gt;=0,COUNT($Q87)+BO84,"")</f>
        <v>40</v>
      </c>
      <c r="R88" s="160">
        <f>IF(R87&gt;=0,COUNT($Q87:R87)+$BO84,"")</f>
        <v>41</v>
      </c>
      <c r="S88" s="160" t="str">
        <f>IF(S87&gt;=0,COUNT($Q87:S87)+$BO84,"")</f>
        <v/>
      </c>
      <c r="T88" s="160" t="str">
        <f>IF(T87&gt;=0,COUNT($Q87:T87)+$BO84,"")</f>
        <v/>
      </c>
      <c r="U88" s="160" t="str">
        <f>IF(U87&gt;=0,COUNT($Q87:U87)+$BO84,"")</f>
        <v/>
      </c>
      <c r="V88" s="160" t="str">
        <f>IF(V87&gt;=0,COUNT($Q87:V87)+$BO84,"")</f>
        <v/>
      </c>
      <c r="W88" s="160" t="str">
        <f>IF(W87&gt;=0,COUNT($Q87:W87)+$BO84,"")</f>
        <v/>
      </c>
      <c r="X88" s="160" t="str">
        <f>IF(X87&gt;=0,COUNT($Q87:X87)+$BO84,"")</f>
        <v/>
      </c>
      <c r="Y88" s="160" t="str">
        <f>IF(Y87&gt;=0,COUNT($Q87:Y87)+$BO84,"")</f>
        <v/>
      </c>
      <c r="Z88" s="160" t="str">
        <f>IF(Z87&gt;=0,COUNT($Q87:Z87)+$BO84,"")</f>
        <v/>
      </c>
      <c r="AA88" s="160" t="str">
        <f>IF(AA87&gt;=0,COUNT($Q87:AA87)+$BO84,"")</f>
        <v/>
      </c>
      <c r="AB88" s="160" t="str">
        <f>IF(AB87&gt;=0,COUNT($Q87:AB87)+$BO84,"")</f>
        <v/>
      </c>
      <c r="AC88" s="160" t="str">
        <f>IF(AC87&gt;=0,COUNT($Q87:AC87)+$BO84,"")</f>
        <v/>
      </c>
      <c r="AD88" s="160" t="str">
        <f>IF(AD87&gt;=0,COUNT($Q87:AD87)+$BO84,"")</f>
        <v/>
      </c>
      <c r="AE88" s="160" t="str">
        <f>IF(AE87&gt;=0,COUNT($Q87:AE87)+$BO84,"")</f>
        <v/>
      </c>
      <c r="AF88" s="160" t="str">
        <f>IF(AF87&gt;=0,COUNT($Q87:AF87)+$BO84,"")</f>
        <v/>
      </c>
      <c r="AG88" s="160" t="str">
        <f>IF(AG87&gt;=0,COUNT($Q87:AG87)+$BO84,"")</f>
        <v/>
      </c>
      <c r="AH88" s="160" t="str">
        <f>IF(AH87&gt;=0,COUNT($Q87:AH87)+$BO84,"")</f>
        <v/>
      </c>
      <c r="AI88" s="160" t="str">
        <f>IF(AI87&gt;=0,COUNT($Q87:AI87)+$BO84,"")</f>
        <v/>
      </c>
      <c r="AJ88" s="160" t="str">
        <f>IF(AJ87&gt;=0,COUNT($Q87:AJ87)+$BO84,"")</f>
        <v/>
      </c>
      <c r="AK88" s="160" t="str">
        <f>IF(AK87&gt;=0,COUNT($Q87:AK87)+$BO84,"")</f>
        <v/>
      </c>
      <c r="AL88" s="160" t="str">
        <f>IF(AL87&gt;=0,COUNT($Q87:AL87)+$BO84,"")</f>
        <v/>
      </c>
      <c r="AM88" s="160" t="str">
        <f>IF(AM87&gt;=0,COUNT($Q87:AM87)+$BO84,"")</f>
        <v/>
      </c>
      <c r="AN88" s="160" t="str">
        <f>IF(AN87&gt;=0,COUNT($Q87:AN87)+$BO84,"")</f>
        <v/>
      </c>
      <c r="AO88" s="160" t="str">
        <f>IF(AO87&gt;=0,COUNT($Q87:AO87)+$BO84,"")</f>
        <v/>
      </c>
      <c r="AP88" s="160" t="str">
        <f>IF(AP87&gt;=0,COUNT($Q87:AP87)+$BO84,"")</f>
        <v/>
      </c>
      <c r="AQ88" s="160" t="str">
        <f>IF(AQ87&gt;=0,COUNT($Q87:AQ87)+$BO84,"")</f>
        <v/>
      </c>
      <c r="AR88" s="160" t="str">
        <f>IF(AR87&gt;=0,COUNT($Q87:AR87)+$BO84,"")</f>
        <v/>
      </c>
      <c r="AS88" s="160" t="str">
        <f>IF(AS87&gt;=0,COUNT($Q87:AS87)+$BO84,"")</f>
        <v/>
      </c>
      <c r="AT88" s="160" t="str">
        <f>IF(AT87&gt;=0,COUNT($Q87:AT87)+$BO84,"")</f>
        <v/>
      </c>
      <c r="AU88" s="160" t="str">
        <f>IF(AU87&gt;=0,COUNT($Q87:AU87)+$BO84,"")</f>
        <v/>
      </c>
      <c r="AV88" s="160" t="str">
        <f>IF(AV87&gt;=0,COUNT($Q87:AV87)+$BO84,"")</f>
        <v/>
      </c>
      <c r="AW88" s="160" t="str">
        <f>IF(AW87&gt;=0,COUNT($Q87:AW87)+$BO84,"")</f>
        <v/>
      </c>
      <c r="AX88" s="160" t="str">
        <f>IF(AX87&gt;=0,COUNT($Q87:AX87)+$BO84,"")</f>
        <v/>
      </c>
      <c r="AY88" s="160" t="str">
        <f>IF(AY87&gt;=0,COUNT($Q87:AY87)+$BO84,"")</f>
        <v/>
      </c>
      <c r="AZ88" s="160" t="str">
        <f>IF(AZ87&gt;=0,COUNT($Q87:AZ87)+$BO84,"")</f>
        <v/>
      </c>
      <c r="BA88" s="160" t="str">
        <f>IF(BA87&gt;=0,COUNT($Q87:BA87)+$BO84,"")</f>
        <v/>
      </c>
      <c r="BB88" s="160" t="str">
        <f>IF(BB87&gt;=0,COUNT($Q87:BB87)+$BO84,"")</f>
        <v/>
      </c>
      <c r="BC88" s="160" t="str">
        <f>IF(BC87&gt;=0,COUNT($Q87:BC87)+$BO84,"")</f>
        <v/>
      </c>
      <c r="BD88" s="160" t="str">
        <f>IF(BD87&gt;=0,COUNT($Q87:BD87)+$BO84,"")</f>
        <v/>
      </c>
      <c r="BE88" s="160" t="str">
        <f>IF(BE87&gt;=0,COUNT($Q87:BE87)+$BO84,"")</f>
        <v/>
      </c>
      <c r="BF88" s="160" t="str">
        <f>IF(BF87&gt;=0,COUNT($Q87:BF87)+$BO84,"")</f>
        <v/>
      </c>
      <c r="BG88" s="160" t="str">
        <f>IF(BG87&gt;=0,COUNT($Q87:BG87)+$BO84,"")</f>
        <v/>
      </c>
      <c r="BH88" s="160" t="str">
        <f>IF(BH87&gt;=0,COUNT($Q87:BH87)+$BO84,"")</f>
        <v/>
      </c>
      <c r="BI88" s="160" t="str">
        <f>IF(BI87&gt;=0,COUNT($Q87:BI87)+$BO84,"")</f>
        <v/>
      </c>
      <c r="BJ88" s="160" t="str">
        <f>IF(BJ87&gt;=0,COUNT($Q87:BJ87)+$BO84,"")</f>
        <v/>
      </c>
      <c r="BK88" s="160" t="str">
        <f>IF(BK87&gt;=0,COUNT($Q87:BK87)+$BO84,"")</f>
        <v/>
      </c>
      <c r="BL88" s="160" t="str">
        <f>IF(BL87&gt;=0,COUNT($Q87:BL87)+$BO84,"")</f>
        <v/>
      </c>
      <c r="BM88" s="160" t="str">
        <f>IF(BM87&gt;=0,COUNT($Q87:BM87)+$BO84,"")</f>
        <v/>
      </c>
      <c r="BN88" s="160" t="str">
        <f>IF(BN87&gt;=0,COUNT($Q87:BN87)+$BO84,"")</f>
        <v/>
      </c>
      <c r="BO88" s="160">
        <f>COUNT(Q88:BN88)+$BO84</f>
        <v>41</v>
      </c>
      <c r="BP88" s="218" t="str">
        <f>Q88&amp;BP87&amp;R88&amp;BP87&amp;S88&amp;BP87&amp;T88&amp;BP87&amp;U88&amp;BP87&amp;V88&amp;BP87&amp;W88&amp;BP87&amp;X88&amp;BP87&amp;Y88&amp;BP87&amp;Z88&amp;BP87&amp;AA88&amp;BP87&amp;AB88&amp;BP87&amp;AC88&amp;BP87&amp;AD88&amp;BP87&amp;AE88&amp;BP87&amp;AF88&amp;BP87&amp;AG88&amp;BP87&amp;AH88&amp;BP87&amp;AI88&amp;BP87&amp;AJ88&amp;BP87&amp;AK88&amp;BP87&amp;AL88&amp;BP87&amp;AM88&amp;BP87&amp;AN88&amp;BP87&amp;AO88&amp;BP87&amp;AP88&amp;BP87&amp;AQ88&amp;BP87&amp;AR88&amp;BP87&amp;AS88&amp;BP87&amp;AT88&amp;BP87&amp;AU88&amp;BP87&amp;AV88&amp;BP87&amp;AW88&amp;BP87&amp;AX88&amp;BP87&amp;AY88&amp;BP87&amp;AZ88&amp;BP87&amp;BA88&amp;BP87&amp;BB88&amp;BP87&amp;BC88&amp;BP87&amp;BD88&amp;BP87&amp;BE88&amp;BP87&amp;BF88&amp;BP87&amp;BG88&amp;BP87&amp;BH88&amp;BP87&amp;BI88&amp;BP87&amp;BJ88&amp;BP87&amp;BK88&amp;BP87&amp;BL88&amp;BP87&amp;BM88&amp;BP87&amp;BN88</f>
        <v xml:space="preserve">40  41                                                                                                </v>
      </c>
    </row>
    <row r="89" spans="16:70" x14ac:dyDescent="0.35">
      <c r="P89" s="160">
        <v>64</v>
      </c>
      <c r="Q89" s="217">
        <f>IF('Print-TOS'!AU16="Y",'Encode Data'!G25,'Encode Data'!I22)</f>
        <v>3</v>
      </c>
      <c r="R89" s="160">
        <f t="shared" ref="R89:AW89" si="88">Q89</f>
        <v>3</v>
      </c>
      <c r="S89" s="160">
        <f t="shared" si="88"/>
        <v>3</v>
      </c>
      <c r="T89" s="160">
        <f t="shared" si="88"/>
        <v>3</v>
      </c>
      <c r="U89" s="160">
        <f t="shared" si="88"/>
        <v>3</v>
      </c>
      <c r="V89" s="160">
        <f t="shared" si="88"/>
        <v>3</v>
      </c>
      <c r="W89" s="160">
        <f t="shared" si="88"/>
        <v>3</v>
      </c>
      <c r="X89" s="160">
        <f t="shared" si="88"/>
        <v>3</v>
      </c>
      <c r="Y89" s="160">
        <f t="shared" si="88"/>
        <v>3</v>
      </c>
      <c r="Z89" s="160">
        <f t="shared" si="88"/>
        <v>3</v>
      </c>
      <c r="AA89" s="160">
        <f t="shared" si="88"/>
        <v>3</v>
      </c>
      <c r="AB89" s="160">
        <f t="shared" si="88"/>
        <v>3</v>
      </c>
      <c r="AC89" s="160">
        <f t="shared" si="88"/>
        <v>3</v>
      </c>
      <c r="AD89" s="160">
        <f t="shared" si="88"/>
        <v>3</v>
      </c>
      <c r="AE89" s="160">
        <f t="shared" si="88"/>
        <v>3</v>
      </c>
      <c r="AF89" s="160">
        <f t="shared" si="88"/>
        <v>3</v>
      </c>
      <c r="AG89" s="160">
        <f t="shared" si="88"/>
        <v>3</v>
      </c>
      <c r="AH89" s="160">
        <f t="shared" si="88"/>
        <v>3</v>
      </c>
      <c r="AI89" s="160">
        <f t="shared" si="88"/>
        <v>3</v>
      </c>
      <c r="AJ89" s="160">
        <f t="shared" si="88"/>
        <v>3</v>
      </c>
      <c r="AK89" s="160">
        <f t="shared" si="88"/>
        <v>3</v>
      </c>
      <c r="AL89" s="160">
        <f t="shared" si="88"/>
        <v>3</v>
      </c>
      <c r="AM89" s="160">
        <f t="shared" si="88"/>
        <v>3</v>
      </c>
      <c r="AN89" s="160">
        <f t="shared" si="88"/>
        <v>3</v>
      </c>
      <c r="AO89" s="160">
        <f t="shared" si="88"/>
        <v>3</v>
      </c>
      <c r="AP89" s="160">
        <f t="shared" si="88"/>
        <v>3</v>
      </c>
      <c r="AQ89" s="160">
        <f t="shared" si="88"/>
        <v>3</v>
      </c>
      <c r="AR89" s="160">
        <f t="shared" si="88"/>
        <v>3</v>
      </c>
      <c r="AS89" s="160">
        <f t="shared" si="88"/>
        <v>3</v>
      </c>
      <c r="AT89" s="160">
        <f t="shared" si="88"/>
        <v>3</v>
      </c>
      <c r="AU89" s="160">
        <f t="shared" si="88"/>
        <v>3</v>
      </c>
      <c r="AV89" s="160">
        <f t="shared" si="88"/>
        <v>3</v>
      </c>
      <c r="AW89" s="160">
        <f t="shared" si="88"/>
        <v>3</v>
      </c>
      <c r="AX89" s="160">
        <f t="shared" ref="AX89:BN89" si="89">AW89</f>
        <v>3</v>
      </c>
      <c r="AY89" s="160">
        <f t="shared" si="89"/>
        <v>3</v>
      </c>
      <c r="AZ89" s="160">
        <f t="shared" si="89"/>
        <v>3</v>
      </c>
      <c r="BA89" s="160">
        <f t="shared" si="89"/>
        <v>3</v>
      </c>
      <c r="BB89" s="160">
        <f t="shared" si="89"/>
        <v>3</v>
      </c>
      <c r="BC89" s="160">
        <f t="shared" si="89"/>
        <v>3</v>
      </c>
      <c r="BD89" s="160">
        <f t="shared" si="89"/>
        <v>3</v>
      </c>
      <c r="BE89" s="160">
        <f t="shared" si="89"/>
        <v>3</v>
      </c>
      <c r="BF89" s="160">
        <f t="shared" si="89"/>
        <v>3</v>
      </c>
      <c r="BG89" s="160">
        <f t="shared" si="89"/>
        <v>3</v>
      </c>
      <c r="BH89" s="160">
        <f t="shared" si="89"/>
        <v>3</v>
      </c>
      <c r="BI89" s="160">
        <f t="shared" si="89"/>
        <v>3</v>
      </c>
      <c r="BJ89" s="160">
        <f t="shared" si="89"/>
        <v>3</v>
      </c>
      <c r="BK89" s="160">
        <f t="shared" si="89"/>
        <v>3</v>
      </c>
      <c r="BL89" s="160">
        <f t="shared" si="89"/>
        <v>3</v>
      </c>
      <c r="BM89" s="160">
        <f t="shared" si="89"/>
        <v>3</v>
      </c>
      <c r="BN89" s="160">
        <f t="shared" si="89"/>
        <v>3</v>
      </c>
      <c r="BR89" s="160">
        <v>64</v>
      </c>
    </row>
    <row r="90" spans="16:70" x14ac:dyDescent="0.35">
      <c r="Q90" s="160">
        <v>1</v>
      </c>
      <c r="R90" s="160">
        <v>2</v>
      </c>
      <c r="S90" s="160">
        <v>3</v>
      </c>
      <c r="T90" s="160">
        <v>4</v>
      </c>
      <c r="U90" s="160">
        <v>5</v>
      </c>
      <c r="V90" s="160">
        <v>6</v>
      </c>
      <c r="W90" s="160">
        <v>7</v>
      </c>
      <c r="X90" s="160">
        <v>8</v>
      </c>
      <c r="Y90" s="160">
        <v>9</v>
      </c>
      <c r="Z90" s="160">
        <v>10</v>
      </c>
      <c r="AA90" s="160">
        <v>11</v>
      </c>
      <c r="AB90" s="160">
        <v>12</v>
      </c>
      <c r="AC90" s="160">
        <v>13</v>
      </c>
      <c r="AD90" s="160">
        <v>14</v>
      </c>
      <c r="AE90" s="160">
        <v>15</v>
      </c>
      <c r="AF90" s="160">
        <v>16</v>
      </c>
      <c r="AG90" s="160">
        <v>17</v>
      </c>
      <c r="AH90" s="160">
        <v>18</v>
      </c>
      <c r="AI90" s="160">
        <v>19</v>
      </c>
      <c r="AJ90" s="160">
        <v>20</v>
      </c>
      <c r="AK90" s="160">
        <v>21</v>
      </c>
      <c r="AL90" s="160">
        <v>22</v>
      </c>
      <c r="AM90" s="160">
        <v>23</v>
      </c>
      <c r="AN90" s="160">
        <v>24</v>
      </c>
      <c r="AO90" s="160">
        <v>25</v>
      </c>
      <c r="AP90" s="160">
        <v>26</v>
      </c>
      <c r="AQ90" s="160">
        <v>27</v>
      </c>
      <c r="AR90" s="160">
        <v>28</v>
      </c>
      <c r="AS90" s="160">
        <v>29</v>
      </c>
      <c r="AT90" s="160">
        <v>30</v>
      </c>
      <c r="AU90" s="160">
        <v>31</v>
      </c>
      <c r="AV90" s="160">
        <v>32</v>
      </c>
      <c r="AW90" s="160">
        <v>33</v>
      </c>
      <c r="AX90" s="160">
        <v>34</v>
      </c>
      <c r="AY90" s="160">
        <v>35</v>
      </c>
      <c r="AZ90" s="160">
        <v>36</v>
      </c>
      <c r="BA90" s="160">
        <v>37</v>
      </c>
      <c r="BB90" s="160">
        <v>38</v>
      </c>
      <c r="BC90" s="160">
        <v>39</v>
      </c>
      <c r="BD90" s="160">
        <v>40</v>
      </c>
      <c r="BE90" s="160">
        <v>41</v>
      </c>
      <c r="BF90" s="160">
        <v>42</v>
      </c>
      <c r="BG90" s="160">
        <v>43</v>
      </c>
      <c r="BH90" s="160">
        <v>44</v>
      </c>
      <c r="BI90" s="160">
        <v>45</v>
      </c>
      <c r="BJ90" s="160">
        <v>46</v>
      </c>
      <c r="BK90" s="160">
        <v>47</v>
      </c>
      <c r="BL90" s="160">
        <v>48</v>
      </c>
      <c r="BM90" s="160">
        <v>49</v>
      </c>
      <c r="BN90" s="160">
        <v>50</v>
      </c>
    </row>
    <row r="91" spans="16:70" x14ac:dyDescent="0.35">
      <c r="Q91" s="160">
        <f t="shared" ref="Q91:AV91" si="90">Q89-Q90</f>
        <v>2</v>
      </c>
      <c r="R91" s="160">
        <f t="shared" si="90"/>
        <v>1</v>
      </c>
      <c r="S91" s="160">
        <f t="shared" si="90"/>
        <v>0</v>
      </c>
      <c r="T91" s="160">
        <f t="shared" si="90"/>
        <v>-1</v>
      </c>
      <c r="U91" s="160">
        <f t="shared" si="90"/>
        <v>-2</v>
      </c>
      <c r="V91" s="160">
        <f t="shared" si="90"/>
        <v>-3</v>
      </c>
      <c r="W91" s="160">
        <f t="shared" si="90"/>
        <v>-4</v>
      </c>
      <c r="X91" s="160">
        <f t="shared" si="90"/>
        <v>-5</v>
      </c>
      <c r="Y91" s="160">
        <f t="shared" si="90"/>
        <v>-6</v>
      </c>
      <c r="Z91" s="160">
        <f t="shared" si="90"/>
        <v>-7</v>
      </c>
      <c r="AA91" s="160">
        <f t="shared" si="90"/>
        <v>-8</v>
      </c>
      <c r="AB91" s="160">
        <f t="shared" si="90"/>
        <v>-9</v>
      </c>
      <c r="AC91" s="160">
        <f t="shared" si="90"/>
        <v>-10</v>
      </c>
      <c r="AD91" s="160">
        <f t="shared" si="90"/>
        <v>-11</v>
      </c>
      <c r="AE91" s="160">
        <f t="shared" si="90"/>
        <v>-12</v>
      </c>
      <c r="AF91" s="160">
        <f t="shared" si="90"/>
        <v>-13</v>
      </c>
      <c r="AG91" s="160">
        <f t="shared" si="90"/>
        <v>-14</v>
      </c>
      <c r="AH91" s="160">
        <f t="shared" si="90"/>
        <v>-15</v>
      </c>
      <c r="AI91" s="160">
        <f t="shared" si="90"/>
        <v>-16</v>
      </c>
      <c r="AJ91" s="160">
        <f t="shared" si="90"/>
        <v>-17</v>
      </c>
      <c r="AK91" s="160">
        <f t="shared" si="90"/>
        <v>-18</v>
      </c>
      <c r="AL91" s="160">
        <f t="shared" si="90"/>
        <v>-19</v>
      </c>
      <c r="AM91" s="160">
        <f t="shared" si="90"/>
        <v>-20</v>
      </c>
      <c r="AN91" s="160">
        <f t="shared" si="90"/>
        <v>-21</v>
      </c>
      <c r="AO91" s="160">
        <f t="shared" si="90"/>
        <v>-22</v>
      </c>
      <c r="AP91" s="160">
        <f t="shared" si="90"/>
        <v>-23</v>
      </c>
      <c r="AQ91" s="160">
        <f t="shared" si="90"/>
        <v>-24</v>
      </c>
      <c r="AR91" s="160">
        <f t="shared" si="90"/>
        <v>-25</v>
      </c>
      <c r="AS91" s="160">
        <f t="shared" si="90"/>
        <v>-26</v>
      </c>
      <c r="AT91" s="160">
        <f t="shared" si="90"/>
        <v>-27</v>
      </c>
      <c r="AU91" s="160">
        <f t="shared" si="90"/>
        <v>-28</v>
      </c>
      <c r="AV91" s="160">
        <f t="shared" si="90"/>
        <v>-29</v>
      </c>
      <c r="AW91" s="160">
        <f t="shared" ref="AW91:BN91" si="91">AW89-AW90</f>
        <v>-30</v>
      </c>
      <c r="AX91" s="160">
        <f t="shared" si="91"/>
        <v>-31</v>
      </c>
      <c r="AY91" s="160">
        <f t="shared" si="91"/>
        <v>-32</v>
      </c>
      <c r="AZ91" s="160">
        <f t="shared" si="91"/>
        <v>-33</v>
      </c>
      <c r="BA91" s="160">
        <f t="shared" si="91"/>
        <v>-34</v>
      </c>
      <c r="BB91" s="160">
        <f t="shared" si="91"/>
        <v>-35</v>
      </c>
      <c r="BC91" s="160">
        <f t="shared" si="91"/>
        <v>-36</v>
      </c>
      <c r="BD91" s="160">
        <f t="shared" si="91"/>
        <v>-37</v>
      </c>
      <c r="BE91" s="160">
        <f t="shared" si="91"/>
        <v>-38</v>
      </c>
      <c r="BF91" s="160">
        <f t="shared" si="91"/>
        <v>-39</v>
      </c>
      <c r="BG91" s="160">
        <f t="shared" si="91"/>
        <v>-40</v>
      </c>
      <c r="BH91" s="160">
        <f t="shared" si="91"/>
        <v>-41</v>
      </c>
      <c r="BI91" s="160">
        <f t="shared" si="91"/>
        <v>-42</v>
      </c>
      <c r="BJ91" s="160">
        <f t="shared" si="91"/>
        <v>-43</v>
      </c>
      <c r="BK91" s="160">
        <f t="shared" si="91"/>
        <v>-44</v>
      </c>
      <c r="BL91" s="160">
        <f t="shared" si="91"/>
        <v>-45</v>
      </c>
      <c r="BM91" s="160">
        <f t="shared" si="91"/>
        <v>-46</v>
      </c>
      <c r="BN91" s="160">
        <f t="shared" si="91"/>
        <v>-47</v>
      </c>
      <c r="BP91" s="160" t="s">
        <v>21</v>
      </c>
    </row>
    <row r="92" spans="16:70" x14ac:dyDescent="0.35">
      <c r="Q92" s="160">
        <f>IF(Q91&gt;=0,COUNT($Q91)+BO88,"")</f>
        <v>42</v>
      </c>
      <c r="R92" s="160">
        <f>IF(R91&gt;=0,COUNT($Q91:R91)+$BO88,"")</f>
        <v>43</v>
      </c>
      <c r="S92" s="160">
        <f>IF(S91&gt;=0,COUNT($Q91:S91)+$BO88,"")</f>
        <v>44</v>
      </c>
      <c r="T92" s="160" t="str">
        <f>IF(T91&gt;=0,COUNT($Q91:T91)+$BO88,"")</f>
        <v/>
      </c>
      <c r="U92" s="160" t="str">
        <f>IF(U91&gt;=0,COUNT($Q91:U91)+$BO88,"")</f>
        <v/>
      </c>
      <c r="V92" s="160" t="str">
        <f>IF(V91&gt;=0,COUNT($Q91:V91)+$BO88,"")</f>
        <v/>
      </c>
      <c r="W92" s="160" t="str">
        <f>IF(W91&gt;=0,COUNT($Q91:W91)+$BO88,"")</f>
        <v/>
      </c>
      <c r="X92" s="160" t="str">
        <f>IF(X91&gt;=0,COUNT($Q91:X91)+$BO88,"")</f>
        <v/>
      </c>
      <c r="Y92" s="160" t="str">
        <f>IF(Y91&gt;=0,COUNT($Q91:Y91)+$BO88,"")</f>
        <v/>
      </c>
      <c r="Z92" s="160" t="str">
        <f>IF(Z91&gt;=0,COUNT($Q91:Z91)+$BO88,"")</f>
        <v/>
      </c>
      <c r="AA92" s="160" t="str">
        <f>IF(AA91&gt;=0,COUNT($Q91:AA91)+$BO88,"")</f>
        <v/>
      </c>
      <c r="AB92" s="160" t="str">
        <f>IF(AB91&gt;=0,COUNT($Q91:AB91)+$BO88,"")</f>
        <v/>
      </c>
      <c r="AC92" s="160" t="str">
        <f>IF(AC91&gt;=0,COUNT($Q91:AC91)+$BO88,"")</f>
        <v/>
      </c>
      <c r="AD92" s="160" t="str">
        <f>IF(AD91&gt;=0,COUNT($Q91:AD91)+$BO88,"")</f>
        <v/>
      </c>
      <c r="AE92" s="160" t="str">
        <f>IF(AE91&gt;=0,COUNT($Q91:AE91)+$BO88,"")</f>
        <v/>
      </c>
      <c r="AF92" s="160" t="str">
        <f>IF(AF91&gt;=0,COUNT($Q91:AF91)+$BO88,"")</f>
        <v/>
      </c>
      <c r="AG92" s="160" t="str">
        <f>IF(AG91&gt;=0,COUNT($Q91:AG91)+$BO88,"")</f>
        <v/>
      </c>
      <c r="AH92" s="160" t="str">
        <f>IF(AH91&gt;=0,COUNT($Q91:AH91)+$BO88,"")</f>
        <v/>
      </c>
      <c r="AI92" s="160" t="str">
        <f>IF(AI91&gt;=0,COUNT($Q91:AI91)+$BO88,"")</f>
        <v/>
      </c>
      <c r="AJ92" s="160" t="str">
        <f>IF(AJ91&gt;=0,COUNT($Q91:AJ91)+$BO88,"")</f>
        <v/>
      </c>
      <c r="AK92" s="160" t="str">
        <f>IF(AK91&gt;=0,COUNT($Q91:AK91)+$BO88,"")</f>
        <v/>
      </c>
      <c r="AL92" s="160" t="str">
        <f>IF(AL91&gt;=0,COUNT($Q91:AL91)+$BO88,"")</f>
        <v/>
      </c>
      <c r="AM92" s="160" t="str">
        <f>IF(AM91&gt;=0,COUNT($Q91:AM91)+$BO88,"")</f>
        <v/>
      </c>
      <c r="AN92" s="160" t="str">
        <f>IF(AN91&gt;=0,COUNT($Q91:AN91)+$BO88,"")</f>
        <v/>
      </c>
      <c r="AO92" s="160" t="str">
        <f>IF(AO91&gt;=0,COUNT($Q91:AO91)+$BO88,"")</f>
        <v/>
      </c>
      <c r="AP92" s="160" t="str">
        <f>IF(AP91&gt;=0,COUNT($Q91:AP91)+$BO88,"")</f>
        <v/>
      </c>
      <c r="AQ92" s="160" t="str">
        <f>IF(AQ91&gt;=0,COUNT($Q91:AQ91)+$BO88,"")</f>
        <v/>
      </c>
      <c r="AR92" s="160" t="str">
        <f>IF(AR91&gt;=0,COUNT($Q91:AR91)+$BO88,"")</f>
        <v/>
      </c>
      <c r="AS92" s="160" t="str">
        <f>IF(AS91&gt;=0,COUNT($Q91:AS91)+$BO88,"")</f>
        <v/>
      </c>
      <c r="AT92" s="160" t="str">
        <f>IF(AT91&gt;=0,COUNT($Q91:AT91)+$BO88,"")</f>
        <v/>
      </c>
      <c r="AU92" s="160" t="str">
        <f>IF(AU91&gt;=0,COUNT($Q91:AU91)+$BO88,"")</f>
        <v/>
      </c>
      <c r="AV92" s="160" t="str">
        <f>IF(AV91&gt;=0,COUNT($Q91:AV91)+$BO88,"")</f>
        <v/>
      </c>
      <c r="AW92" s="160" t="str">
        <f>IF(AW91&gt;=0,COUNT($Q91:AW91)+$BO88,"")</f>
        <v/>
      </c>
      <c r="AX92" s="160" t="str">
        <f>IF(AX91&gt;=0,COUNT($Q91:AX91)+$BO88,"")</f>
        <v/>
      </c>
      <c r="AY92" s="160" t="str">
        <f>IF(AY91&gt;=0,COUNT($Q91:AY91)+$BO88,"")</f>
        <v/>
      </c>
      <c r="AZ92" s="160" t="str">
        <f>IF(AZ91&gt;=0,COUNT($Q91:AZ91)+$BO88,"")</f>
        <v/>
      </c>
      <c r="BA92" s="160" t="str">
        <f>IF(BA91&gt;=0,COUNT($Q91:BA91)+$BO88,"")</f>
        <v/>
      </c>
      <c r="BB92" s="160" t="str">
        <f>IF(BB91&gt;=0,COUNT($Q91:BB91)+$BO88,"")</f>
        <v/>
      </c>
      <c r="BC92" s="160" t="str">
        <f>IF(BC91&gt;=0,COUNT($Q91:BC91)+$BO88,"")</f>
        <v/>
      </c>
      <c r="BD92" s="160" t="str">
        <f>IF(BD91&gt;=0,COUNT($Q91:BD91)+$BO88,"")</f>
        <v/>
      </c>
      <c r="BE92" s="160" t="str">
        <f>IF(BE91&gt;=0,COUNT($Q91:BE91)+$BO88,"")</f>
        <v/>
      </c>
      <c r="BF92" s="160" t="str">
        <f>IF(BF91&gt;=0,COUNT($Q91:BF91)+$BO88,"")</f>
        <v/>
      </c>
      <c r="BG92" s="160" t="str">
        <f>IF(BG91&gt;=0,COUNT($Q91:BG91)+$BO88,"")</f>
        <v/>
      </c>
      <c r="BH92" s="160" t="str">
        <f>IF(BH91&gt;=0,COUNT($Q91:BH91)+$BO88,"")</f>
        <v/>
      </c>
      <c r="BI92" s="160" t="str">
        <f>IF(BI91&gt;=0,COUNT($Q91:BI91)+$BO88,"")</f>
        <v/>
      </c>
      <c r="BJ92" s="160" t="str">
        <f>IF(BJ91&gt;=0,COUNT($Q91:BJ91)+$BO88,"")</f>
        <v/>
      </c>
      <c r="BK92" s="160" t="str">
        <f>IF(BK91&gt;=0,COUNT($Q91:BK91)+$BO88,"")</f>
        <v/>
      </c>
      <c r="BL92" s="160" t="str">
        <f>IF(BL91&gt;=0,COUNT($Q91:BL91)+$BO88,"")</f>
        <v/>
      </c>
      <c r="BM92" s="160" t="str">
        <f>IF(BM91&gt;=0,COUNT($Q91:BM91)+$BO88,"")</f>
        <v/>
      </c>
      <c r="BN92" s="160" t="str">
        <f>IF(BN91&gt;=0,COUNT($Q91:BN91)+$BO88,"")</f>
        <v/>
      </c>
      <c r="BO92" s="160">
        <f>COUNT(Q92:BN92)+$BO88</f>
        <v>44</v>
      </c>
      <c r="BP92" s="218" t="str">
        <f>Q92&amp;BP91&amp;R92&amp;BP91&amp;S92&amp;BP91&amp;T92&amp;BP91&amp;U92&amp;BP91&amp;V92&amp;BP91&amp;W92&amp;BP91&amp;X92&amp;BP91&amp;Y92&amp;BP91&amp;Z92&amp;BP91&amp;AA92&amp;BP91&amp;AB92&amp;BP91&amp;AC92&amp;BP91&amp;AD92&amp;BP91&amp;AE92&amp;BP91&amp;AF92&amp;BP91&amp;AG92&amp;BP91&amp;AH92&amp;BP91&amp;AI92&amp;BP91&amp;AJ92&amp;BP91&amp;AK92&amp;BP91&amp;AL92&amp;BP91&amp;AM92&amp;BP91&amp;AN92&amp;BP91&amp;AO92&amp;BP91&amp;AP92&amp;BP91&amp;AQ92&amp;BP91&amp;AR92&amp;BP91&amp;AS92&amp;BP91&amp;AT92&amp;BP91&amp;AU92&amp;BP91&amp;AV92&amp;BP91&amp;AW92&amp;BP91&amp;AX92&amp;BP91&amp;AY92&amp;BP91&amp;AZ92&amp;BP91&amp;BA92&amp;BP91&amp;BB92&amp;BP91&amp;BC92&amp;BP91&amp;BD92&amp;BP91&amp;BE92&amp;BP91&amp;BF92&amp;BP91&amp;BG92&amp;BP91&amp;BH92&amp;BP91&amp;BI92&amp;BP91&amp;BJ92&amp;BP91&amp;BK92&amp;BP91&amp;BL92&amp;BP91&amp;BM92&amp;BP91&amp;BN92</f>
        <v xml:space="preserve">42  43  44                                                                                              </v>
      </c>
    </row>
    <row r="93" spans="16:70" x14ac:dyDescent="0.35">
      <c r="P93" s="160">
        <v>79</v>
      </c>
      <c r="Q93" s="217">
        <f>IF('Print-TOS'!AU16="Y",'Encode Data'!H25,'Encode Data'!J22)</f>
        <v>0</v>
      </c>
      <c r="R93" s="160">
        <f t="shared" ref="R93:AW93" si="92">Q93</f>
        <v>0</v>
      </c>
      <c r="S93" s="160">
        <f t="shared" si="92"/>
        <v>0</v>
      </c>
      <c r="T93" s="160">
        <f t="shared" si="92"/>
        <v>0</v>
      </c>
      <c r="U93" s="160">
        <f t="shared" si="92"/>
        <v>0</v>
      </c>
      <c r="V93" s="160">
        <f t="shared" si="92"/>
        <v>0</v>
      </c>
      <c r="W93" s="160">
        <f t="shared" si="92"/>
        <v>0</v>
      </c>
      <c r="X93" s="160">
        <f t="shared" si="92"/>
        <v>0</v>
      </c>
      <c r="Y93" s="160">
        <f t="shared" si="92"/>
        <v>0</v>
      </c>
      <c r="Z93" s="160">
        <f t="shared" si="92"/>
        <v>0</v>
      </c>
      <c r="AA93" s="160">
        <f t="shared" si="92"/>
        <v>0</v>
      </c>
      <c r="AB93" s="160">
        <f t="shared" si="92"/>
        <v>0</v>
      </c>
      <c r="AC93" s="160">
        <f t="shared" si="92"/>
        <v>0</v>
      </c>
      <c r="AD93" s="160">
        <f t="shared" si="92"/>
        <v>0</v>
      </c>
      <c r="AE93" s="160">
        <f t="shared" si="92"/>
        <v>0</v>
      </c>
      <c r="AF93" s="160">
        <f t="shared" si="92"/>
        <v>0</v>
      </c>
      <c r="AG93" s="160">
        <f t="shared" si="92"/>
        <v>0</v>
      </c>
      <c r="AH93" s="160">
        <f t="shared" si="92"/>
        <v>0</v>
      </c>
      <c r="AI93" s="160">
        <f t="shared" si="92"/>
        <v>0</v>
      </c>
      <c r="AJ93" s="160">
        <f t="shared" si="92"/>
        <v>0</v>
      </c>
      <c r="AK93" s="160">
        <f t="shared" si="92"/>
        <v>0</v>
      </c>
      <c r="AL93" s="160">
        <f t="shared" si="92"/>
        <v>0</v>
      </c>
      <c r="AM93" s="160">
        <f t="shared" si="92"/>
        <v>0</v>
      </c>
      <c r="AN93" s="160">
        <f t="shared" si="92"/>
        <v>0</v>
      </c>
      <c r="AO93" s="160">
        <f t="shared" si="92"/>
        <v>0</v>
      </c>
      <c r="AP93" s="160">
        <f t="shared" si="92"/>
        <v>0</v>
      </c>
      <c r="AQ93" s="160">
        <f t="shared" si="92"/>
        <v>0</v>
      </c>
      <c r="AR93" s="160">
        <f t="shared" si="92"/>
        <v>0</v>
      </c>
      <c r="AS93" s="160">
        <f t="shared" si="92"/>
        <v>0</v>
      </c>
      <c r="AT93" s="160">
        <f t="shared" si="92"/>
        <v>0</v>
      </c>
      <c r="AU93" s="160">
        <f t="shared" si="92"/>
        <v>0</v>
      </c>
      <c r="AV93" s="160">
        <f t="shared" si="92"/>
        <v>0</v>
      </c>
      <c r="AW93" s="160">
        <f t="shared" si="92"/>
        <v>0</v>
      </c>
      <c r="AX93" s="160">
        <f t="shared" ref="AX93:BN93" si="93">AW93</f>
        <v>0</v>
      </c>
      <c r="AY93" s="160">
        <f t="shared" si="93"/>
        <v>0</v>
      </c>
      <c r="AZ93" s="160">
        <f t="shared" si="93"/>
        <v>0</v>
      </c>
      <c r="BA93" s="160">
        <f t="shared" si="93"/>
        <v>0</v>
      </c>
      <c r="BB93" s="160">
        <f t="shared" si="93"/>
        <v>0</v>
      </c>
      <c r="BC93" s="160">
        <f t="shared" si="93"/>
        <v>0</v>
      </c>
      <c r="BD93" s="160">
        <f t="shared" si="93"/>
        <v>0</v>
      </c>
      <c r="BE93" s="160">
        <f t="shared" si="93"/>
        <v>0</v>
      </c>
      <c r="BF93" s="160">
        <f t="shared" si="93"/>
        <v>0</v>
      </c>
      <c r="BG93" s="160">
        <f t="shared" si="93"/>
        <v>0</v>
      </c>
      <c r="BH93" s="160">
        <f t="shared" si="93"/>
        <v>0</v>
      </c>
      <c r="BI93" s="160">
        <f t="shared" si="93"/>
        <v>0</v>
      </c>
      <c r="BJ93" s="160">
        <f t="shared" si="93"/>
        <v>0</v>
      </c>
      <c r="BK93" s="160">
        <f t="shared" si="93"/>
        <v>0</v>
      </c>
      <c r="BL93" s="160">
        <f t="shared" si="93"/>
        <v>0</v>
      </c>
      <c r="BM93" s="160">
        <f t="shared" si="93"/>
        <v>0</v>
      </c>
      <c r="BN93" s="160">
        <f t="shared" si="93"/>
        <v>0</v>
      </c>
      <c r="BR93" s="160">
        <v>79</v>
      </c>
    </row>
    <row r="94" spans="16:70" x14ac:dyDescent="0.35">
      <c r="Q94" s="160">
        <v>1</v>
      </c>
      <c r="R94" s="160">
        <v>2</v>
      </c>
      <c r="S94" s="160">
        <v>3</v>
      </c>
      <c r="T94" s="160">
        <v>4</v>
      </c>
      <c r="U94" s="160">
        <v>5</v>
      </c>
      <c r="V94" s="160">
        <v>6</v>
      </c>
      <c r="W94" s="160">
        <v>7</v>
      </c>
      <c r="X94" s="160">
        <v>8</v>
      </c>
      <c r="Y94" s="160">
        <v>9</v>
      </c>
      <c r="Z94" s="160">
        <v>10</v>
      </c>
      <c r="AA94" s="160">
        <v>11</v>
      </c>
      <c r="AB94" s="160">
        <v>12</v>
      </c>
      <c r="AC94" s="160">
        <v>13</v>
      </c>
      <c r="AD94" s="160">
        <v>14</v>
      </c>
      <c r="AE94" s="160">
        <v>15</v>
      </c>
      <c r="AF94" s="160">
        <v>16</v>
      </c>
      <c r="AG94" s="160">
        <v>17</v>
      </c>
      <c r="AH94" s="160">
        <v>18</v>
      </c>
      <c r="AI94" s="160">
        <v>19</v>
      </c>
      <c r="AJ94" s="160">
        <v>20</v>
      </c>
      <c r="AK94" s="160">
        <v>21</v>
      </c>
      <c r="AL94" s="160">
        <v>22</v>
      </c>
      <c r="AM94" s="160">
        <v>23</v>
      </c>
      <c r="AN94" s="160">
        <v>24</v>
      </c>
      <c r="AO94" s="160">
        <v>25</v>
      </c>
      <c r="AP94" s="160">
        <v>26</v>
      </c>
      <c r="AQ94" s="160">
        <v>27</v>
      </c>
      <c r="AR94" s="160">
        <v>28</v>
      </c>
      <c r="AS94" s="160">
        <v>29</v>
      </c>
      <c r="AT94" s="160">
        <v>30</v>
      </c>
      <c r="AU94" s="160">
        <v>31</v>
      </c>
      <c r="AV94" s="160">
        <v>32</v>
      </c>
      <c r="AW94" s="160">
        <v>33</v>
      </c>
      <c r="AX94" s="160">
        <v>34</v>
      </c>
      <c r="AY94" s="160">
        <v>35</v>
      </c>
      <c r="AZ94" s="160">
        <v>36</v>
      </c>
      <c r="BA94" s="160">
        <v>37</v>
      </c>
      <c r="BB94" s="160">
        <v>38</v>
      </c>
      <c r="BC94" s="160">
        <v>39</v>
      </c>
      <c r="BD94" s="160">
        <v>40</v>
      </c>
      <c r="BE94" s="160">
        <v>41</v>
      </c>
      <c r="BF94" s="160">
        <v>42</v>
      </c>
      <c r="BG94" s="160">
        <v>43</v>
      </c>
      <c r="BH94" s="160">
        <v>44</v>
      </c>
      <c r="BI94" s="160">
        <v>45</v>
      </c>
      <c r="BJ94" s="160">
        <v>46</v>
      </c>
      <c r="BK94" s="160">
        <v>47</v>
      </c>
      <c r="BL94" s="160">
        <v>48</v>
      </c>
      <c r="BM94" s="160">
        <v>49</v>
      </c>
      <c r="BN94" s="160">
        <v>50</v>
      </c>
    </row>
    <row r="95" spans="16:70" x14ac:dyDescent="0.35">
      <c r="Q95" s="160">
        <f t="shared" ref="Q95:AV95" si="94">Q93-Q94</f>
        <v>-1</v>
      </c>
      <c r="R95" s="160">
        <f t="shared" si="94"/>
        <v>-2</v>
      </c>
      <c r="S95" s="160">
        <f t="shared" si="94"/>
        <v>-3</v>
      </c>
      <c r="T95" s="160">
        <f t="shared" si="94"/>
        <v>-4</v>
      </c>
      <c r="U95" s="160">
        <f t="shared" si="94"/>
        <v>-5</v>
      </c>
      <c r="V95" s="160">
        <f t="shared" si="94"/>
        <v>-6</v>
      </c>
      <c r="W95" s="160">
        <f t="shared" si="94"/>
        <v>-7</v>
      </c>
      <c r="X95" s="160">
        <f t="shared" si="94"/>
        <v>-8</v>
      </c>
      <c r="Y95" s="160">
        <f t="shared" si="94"/>
        <v>-9</v>
      </c>
      <c r="Z95" s="160">
        <f t="shared" si="94"/>
        <v>-10</v>
      </c>
      <c r="AA95" s="160">
        <f t="shared" si="94"/>
        <v>-11</v>
      </c>
      <c r="AB95" s="160">
        <f t="shared" si="94"/>
        <v>-12</v>
      </c>
      <c r="AC95" s="160">
        <f t="shared" si="94"/>
        <v>-13</v>
      </c>
      <c r="AD95" s="160">
        <f t="shared" si="94"/>
        <v>-14</v>
      </c>
      <c r="AE95" s="160">
        <f t="shared" si="94"/>
        <v>-15</v>
      </c>
      <c r="AF95" s="160">
        <f t="shared" si="94"/>
        <v>-16</v>
      </c>
      <c r="AG95" s="160">
        <f t="shared" si="94"/>
        <v>-17</v>
      </c>
      <c r="AH95" s="160">
        <f t="shared" si="94"/>
        <v>-18</v>
      </c>
      <c r="AI95" s="160">
        <f t="shared" si="94"/>
        <v>-19</v>
      </c>
      <c r="AJ95" s="160">
        <f t="shared" si="94"/>
        <v>-20</v>
      </c>
      <c r="AK95" s="160">
        <f t="shared" si="94"/>
        <v>-21</v>
      </c>
      <c r="AL95" s="160">
        <f t="shared" si="94"/>
        <v>-22</v>
      </c>
      <c r="AM95" s="160">
        <f t="shared" si="94"/>
        <v>-23</v>
      </c>
      <c r="AN95" s="160">
        <f t="shared" si="94"/>
        <v>-24</v>
      </c>
      <c r="AO95" s="160">
        <f t="shared" si="94"/>
        <v>-25</v>
      </c>
      <c r="AP95" s="160">
        <f t="shared" si="94"/>
        <v>-26</v>
      </c>
      <c r="AQ95" s="160">
        <f t="shared" si="94"/>
        <v>-27</v>
      </c>
      <c r="AR95" s="160">
        <f t="shared" si="94"/>
        <v>-28</v>
      </c>
      <c r="AS95" s="160">
        <f t="shared" si="94"/>
        <v>-29</v>
      </c>
      <c r="AT95" s="160">
        <f t="shared" si="94"/>
        <v>-30</v>
      </c>
      <c r="AU95" s="160">
        <f t="shared" si="94"/>
        <v>-31</v>
      </c>
      <c r="AV95" s="160">
        <f t="shared" si="94"/>
        <v>-32</v>
      </c>
      <c r="AW95" s="160">
        <f t="shared" ref="AW95:BN95" si="95">AW93-AW94</f>
        <v>-33</v>
      </c>
      <c r="AX95" s="160">
        <f t="shared" si="95"/>
        <v>-34</v>
      </c>
      <c r="AY95" s="160">
        <f t="shared" si="95"/>
        <v>-35</v>
      </c>
      <c r="AZ95" s="160">
        <f t="shared" si="95"/>
        <v>-36</v>
      </c>
      <c r="BA95" s="160">
        <f t="shared" si="95"/>
        <v>-37</v>
      </c>
      <c r="BB95" s="160">
        <f t="shared" si="95"/>
        <v>-38</v>
      </c>
      <c r="BC95" s="160">
        <f t="shared" si="95"/>
        <v>-39</v>
      </c>
      <c r="BD95" s="160">
        <f t="shared" si="95"/>
        <v>-40</v>
      </c>
      <c r="BE95" s="160">
        <f t="shared" si="95"/>
        <v>-41</v>
      </c>
      <c r="BF95" s="160">
        <f t="shared" si="95"/>
        <v>-42</v>
      </c>
      <c r="BG95" s="160">
        <f t="shared" si="95"/>
        <v>-43</v>
      </c>
      <c r="BH95" s="160">
        <f t="shared" si="95"/>
        <v>-44</v>
      </c>
      <c r="BI95" s="160">
        <f t="shared" si="95"/>
        <v>-45</v>
      </c>
      <c r="BJ95" s="160">
        <f t="shared" si="95"/>
        <v>-46</v>
      </c>
      <c r="BK95" s="160">
        <f t="shared" si="95"/>
        <v>-47</v>
      </c>
      <c r="BL95" s="160">
        <f t="shared" si="95"/>
        <v>-48</v>
      </c>
      <c r="BM95" s="160">
        <f t="shared" si="95"/>
        <v>-49</v>
      </c>
      <c r="BN95" s="160">
        <f t="shared" si="95"/>
        <v>-50</v>
      </c>
      <c r="BP95" s="160" t="s">
        <v>21</v>
      </c>
    </row>
    <row r="96" spans="16:70" x14ac:dyDescent="0.35">
      <c r="Q96" s="160" t="str">
        <f>IF(Q95&gt;=0,COUNT($Q95)+BO92,"")</f>
        <v/>
      </c>
      <c r="R96" s="160" t="str">
        <f>IF(R95&gt;=0,COUNT($Q95:R95)+$BO92,"")</f>
        <v/>
      </c>
      <c r="S96" s="160" t="str">
        <f>IF(S95&gt;=0,COUNT($Q95:S95)+$BO92,"")</f>
        <v/>
      </c>
      <c r="T96" s="160" t="str">
        <f>IF(T95&gt;=0,COUNT($Q95:T95)+$BO92,"")</f>
        <v/>
      </c>
      <c r="U96" s="160" t="str">
        <f>IF(U95&gt;=0,COUNT($Q95:U95)+$BO92,"")</f>
        <v/>
      </c>
      <c r="V96" s="160" t="str">
        <f>IF(V95&gt;=0,COUNT($Q95:V95)+$BO92,"")</f>
        <v/>
      </c>
      <c r="W96" s="160" t="str">
        <f>IF(W95&gt;=0,COUNT($Q95:W95)+$BO92,"")</f>
        <v/>
      </c>
      <c r="X96" s="160" t="str">
        <f>IF(X95&gt;=0,COUNT($Q95:X95)+$BO92,"")</f>
        <v/>
      </c>
      <c r="Y96" s="160" t="str">
        <f>IF(Y95&gt;=0,COUNT($Q95:Y95)+$BO92,"")</f>
        <v/>
      </c>
      <c r="Z96" s="160" t="str">
        <f>IF(Z95&gt;=0,COUNT($Q95:Z95)+$BO92,"")</f>
        <v/>
      </c>
      <c r="AA96" s="160" t="str">
        <f>IF(AA95&gt;=0,COUNT($Q95:AA95)+$BO92,"")</f>
        <v/>
      </c>
      <c r="AB96" s="160" t="str">
        <f>IF(AB95&gt;=0,COUNT($Q95:AB95)+$BO92,"")</f>
        <v/>
      </c>
      <c r="AC96" s="160" t="str">
        <f>IF(AC95&gt;=0,COUNT($Q95:AC95)+$BO92,"")</f>
        <v/>
      </c>
      <c r="AD96" s="160" t="str">
        <f>IF(AD95&gt;=0,COUNT($Q95:AD95)+$BO92,"")</f>
        <v/>
      </c>
      <c r="AE96" s="160" t="str">
        <f>IF(AE95&gt;=0,COUNT($Q95:AE95)+$BO92,"")</f>
        <v/>
      </c>
      <c r="AF96" s="160" t="str">
        <f>IF(AF95&gt;=0,COUNT($Q95:AF95)+$BO92,"")</f>
        <v/>
      </c>
      <c r="AG96" s="160" t="str">
        <f>IF(AG95&gt;=0,COUNT($Q95:AG95)+$BO92,"")</f>
        <v/>
      </c>
      <c r="AH96" s="160" t="str">
        <f>IF(AH95&gt;=0,COUNT($Q95:AH95)+$BO92,"")</f>
        <v/>
      </c>
      <c r="AI96" s="160" t="str">
        <f>IF(AI95&gt;=0,COUNT($Q95:AI95)+$BO92,"")</f>
        <v/>
      </c>
      <c r="AJ96" s="160" t="str">
        <f>IF(AJ95&gt;=0,COUNT($Q95:AJ95)+$BO92,"")</f>
        <v/>
      </c>
      <c r="AK96" s="160" t="str">
        <f>IF(AK95&gt;=0,COUNT($Q95:AK95)+$BO92,"")</f>
        <v/>
      </c>
      <c r="AL96" s="160" t="str">
        <f>IF(AL95&gt;=0,COUNT($Q95:AL95)+$BO92,"")</f>
        <v/>
      </c>
      <c r="AM96" s="160" t="str">
        <f>IF(AM95&gt;=0,COUNT($Q95:AM95)+$BO92,"")</f>
        <v/>
      </c>
      <c r="AN96" s="160" t="str">
        <f>IF(AN95&gt;=0,COUNT($Q95:AN95)+$BO92,"")</f>
        <v/>
      </c>
      <c r="AO96" s="160" t="str">
        <f>IF(AO95&gt;=0,COUNT($Q95:AO95)+$BO92,"")</f>
        <v/>
      </c>
      <c r="AP96" s="160" t="str">
        <f>IF(AP95&gt;=0,COUNT($Q95:AP95)+$BO92,"")</f>
        <v/>
      </c>
      <c r="AQ96" s="160" t="str">
        <f>IF(AQ95&gt;=0,COUNT($Q95:AQ95)+$BO92,"")</f>
        <v/>
      </c>
      <c r="AR96" s="160" t="str">
        <f>IF(AR95&gt;=0,COUNT($Q95:AR95)+$BO92,"")</f>
        <v/>
      </c>
      <c r="AS96" s="160" t="str">
        <f>IF(AS95&gt;=0,COUNT($Q95:AS95)+$BO92,"")</f>
        <v/>
      </c>
      <c r="AT96" s="160" t="str">
        <f>IF(AT95&gt;=0,COUNT($Q95:AT95)+$BO92,"")</f>
        <v/>
      </c>
      <c r="AU96" s="160" t="str">
        <f>IF(AU95&gt;=0,COUNT($Q95:AU95)+$BO92,"")</f>
        <v/>
      </c>
      <c r="AV96" s="160" t="str">
        <f>IF(AV95&gt;=0,COUNT($Q95:AV95)+$BO92,"")</f>
        <v/>
      </c>
      <c r="AW96" s="160" t="str">
        <f>IF(AW95&gt;=0,COUNT($Q95:AW95)+$BO92,"")</f>
        <v/>
      </c>
      <c r="AX96" s="160" t="str">
        <f>IF(AX95&gt;=0,COUNT($Q95:AX95)+$BO92,"")</f>
        <v/>
      </c>
      <c r="AY96" s="160" t="str">
        <f>IF(AY95&gt;=0,COUNT($Q95:AY95)+$BO92,"")</f>
        <v/>
      </c>
      <c r="AZ96" s="160" t="str">
        <f>IF(AZ95&gt;=0,COUNT($Q95:AZ95)+$BO92,"")</f>
        <v/>
      </c>
      <c r="BA96" s="160" t="str">
        <f>IF(BA95&gt;=0,COUNT($Q95:BA95)+$BO92,"")</f>
        <v/>
      </c>
      <c r="BB96" s="160" t="str">
        <f>IF(BB95&gt;=0,COUNT($Q95:BB95)+$BO92,"")</f>
        <v/>
      </c>
      <c r="BC96" s="160" t="str">
        <f>IF(BC95&gt;=0,COUNT($Q95:BC95)+$BO92,"")</f>
        <v/>
      </c>
      <c r="BD96" s="160" t="str">
        <f>IF(BD95&gt;=0,COUNT($Q95:BD95)+$BO92,"")</f>
        <v/>
      </c>
      <c r="BE96" s="160" t="str">
        <f>IF(BE95&gt;=0,COUNT($Q95:BE95)+$BO92,"")</f>
        <v/>
      </c>
      <c r="BF96" s="160" t="str">
        <f>IF(BF95&gt;=0,COUNT($Q95:BF95)+$BO92,"")</f>
        <v/>
      </c>
      <c r="BG96" s="160" t="str">
        <f>IF(BG95&gt;=0,COUNT($Q95:BG95)+$BO92,"")</f>
        <v/>
      </c>
      <c r="BH96" s="160" t="str">
        <f>IF(BH95&gt;=0,COUNT($Q95:BH95)+$BO92,"")</f>
        <v/>
      </c>
      <c r="BI96" s="160" t="str">
        <f>IF(BI95&gt;=0,COUNT($Q95:BI95)+$BO92,"")</f>
        <v/>
      </c>
      <c r="BJ96" s="160" t="str">
        <f>IF(BJ95&gt;=0,COUNT($Q95:BJ95)+$BO92,"")</f>
        <v/>
      </c>
      <c r="BK96" s="160" t="str">
        <f>IF(BK95&gt;=0,COUNT($Q95:BK95)+$BO92,"")</f>
        <v/>
      </c>
      <c r="BL96" s="160" t="str">
        <f>IF(BL95&gt;=0,COUNT($Q95:BL95)+$BO92,"")</f>
        <v/>
      </c>
      <c r="BM96" s="160" t="str">
        <f>IF(BM95&gt;=0,COUNT($Q95:BM95)+$BO92,"")</f>
        <v/>
      </c>
      <c r="BN96" s="160" t="str">
        <f>IF(BN95&gt;=0,COUNT($Q95:BN95)+$BO92,"")</f>
        <v/>
      </c>
      <c r="BO96" s="160">
        <f>COUNT(Q96:BN96)+$BO92</f>
        <v>44</v>
      </c>
      <c r="BP96" s="218" t="str">
        <f>Q96&amp;BP95&amp;R96&amp;BP95&amp;S96&amp;BP95&amp;T96&amp;BP95&amp;U96&amp;BP95&amp;V96&amp;BP95&amp;W96&amp;BP95&amp;X96&amp;BP95&amp;Y96&amp;BP95&amp;Z96&amp;BP95&amp;AA96&amp;BP95&amp;AB96&amp;BP95&amp;AC96&amp;BP95&amp;AD96&amp;BP95&amp;AE96&amp;BP95&amp;AF96&amp;BP95&amp;AG96&amp;BP95&amp;AH96&amp;BP95&amp;AI96&amp;BP95&amp;AJ96&amp;BP95&amp;AK96&amp;BP95&amp;AL96&amp;BP95&amp;AM96&amp;BP95&amp;AN96&amp;BP95&amp;AO96&amp;BP95&amp;AP96&amp;BP95&amp;AQ96&amp;BP95&amp;AR96&amp;BP95&amp;AS96&amp;BP95&amp;AT96&amp;BP95&amp;AU96&amp;BP95&amp;AV96&amp;BP95&amp;AW96&amp;BP95&amp;AX96&amp;BP95&amp;AY96&amp;BP95&amp;AZ96&amp;BP95&amp;BA96&amp;BP95&amp;BB96&amp;BP95&amp;BC96&amp;BP95&amp;BD96&amp;BP95&amp;BE96&amp;BP95&amp;BF96&amp;BP95&amp;BG96&amp;BP95&amp;BH96&amp;BP95&amp;BI96&amp;BP95&amp;BJ96&amp;BP95&amp;BK96&amp;BP95&amp;BL96&amp;BP95&amp;BM96&amp;BP95&amp;BN96</f>
        <v xml:space="preserve">                                                                                                  </v>
      </c>
      <c r="BQ96" s="217">
        <f>SUM(Q73,Q77,Q81,Q85,Q89,Q93)</f>
        <v>11</v>
      </c>
    </row>
    <row r="97" spans="16:70" x14ac:dyDescent="0.35">
      <c r="P97" s="160">
        <v>5</v>
      </c>
      <c r="Q97" s="217">
        <f>IF('Print-TOS'!AU16="Y",'Encode Data'!I25,'Encode Data'!E25)</f>
        <v>2</v>
      </c>
      <c r="R97" s="160">
        <f t="shared" ref="R97:AW97" si="96">Q97</f>
        <v>2</v>
      </c>
      <c r="S97" s="160">
        <f t="shared" si="96"/>
        <v>2</v>
      </c>
      <c r="T97" s="160">
        <f t="shared" si="96"/>
        <v>2</v>
      </c>
      <c r="U97" s="160">
        <f t="shared" si="96"/>
        <v>2</v>
      </c>
      <c r="V97" s="160">
        <f t="shared" si="96"/>
        <v>2</v>
      </c>
      <c r="W97" s="160">
        <f t="shared" si="96"/>
        <v>2</v>
      </c>
      <c r="X97" s="160">
        <f t="shared" si="96"/>
        <v>2</v>
      </c>
      <c r="Y97" s="160">
        <f t="shared" si="96"/>
        <v>2</v>
      </c>
      <c r="Z97" s="160">
        <f t="shared" si="96"/>
        <v>2</v>
      </c>
      <c r="AA97" s="160">
        <f t="shared" si="96"/>
        <v>2</v>
      </c>
      <c r="AB97" s="160">
        <f t="shared" si="96"/>
        <v>2</v>
      </c>
      <c r="AC97" s="160">
        <f t="shared" si="96"/>
        <v>2</v>
      </c>
      <c r="AD97" s="160">
        <f t="shared" si="96"/>
        <v>2</v>
      </c>
      <c r="AE97" s="160">
        <f t="shared" si="96"/>
        <v>2</v>
      </c>
      <c r="AF97" s="160">
        <f t="shared" si="96"/>
        <v>2</v>
      </c>
      <c r="AG97" s="160">
        <f t="shared" si="96"/>
        <v>2</v>
      </c>
      <c r="AH97" s="160">
        <f t="shared" si="96"/>
        <v>2</v>
      </c>
      <c r="AI97" s="160">
        <f t="shared" si="96"/>
        <v>2</v>
      </c>
      <c r="AJ97" s="160">
        <f t="shared" si="96"/>
        <v>2</v>
      </c>
      <c r="AK97" s="160">
        <f t="shared" si="96"/>
        <v>2</v>
      </c>
      <c r="AL97" s="160">
        <f t="shared" si="96"/>
        <v>2</v>
      </c>
      <c r="AM97" s="160">
        <f t="shared" si="96"/>
        <v>2</v>
      </c>
      <c r="AN97" s="160">
        <f t="shared" si="96"/>
        <v>2</v>
      </c>
      <c r="AO97" s="160">
        <f t="shared" si="96"/>
        <v>2</v>
      </c>
      <c r="AP97" s="160">
        <f t="shared" si="96"/>
        <v>2</v>
      </c>
      <c r="AQ97" s="160">
        <f t="shared" si="96"/>
        <v>2</v>
      </c>
      <c r="AR97" s="160">
        <f t="shared" si="96"/>
        <v>2</v>
      </c>
      <c r="AS97" s="160">
        <f t="shared" si="96"/>
        <v>2</v>
      </c>
      <c r="AT97" s="160">
        <f t="shared" si="96"/>
        <v>2</v>
      </c>
      <c r="AU97" s="160">
        <f t="shared" si="96"/>
        <v>2</v>
      </c>
      <c r="AV97" s="160">
        <f t="shared" si="96"/>
        <v>2</v>
      </c>
      <c r="AW97" s="160">
        <f t="shared" si="96"/>
        <v>2</v>
      </c>
      <c r="AX97" s="160">
        <f t="shared" ref="AX97:BN97" si="97">AW97</f>
        <v>2</v>
      </c>
      <c r="AY97" s="160">
        <f t="shared" si="97"/>
        <v>2</v>
      </c>
      <c r="AZ97" s="160">
        <f t="shared" si="97"/>
        <v>2</v>
      </c>
      <c r="BA97" s="160">
        <f t="shared" si="97"/>
        <v>2</v>
      </c>
      <c r="BB97" s="160">
        <f t="shared" si="97"/>
        <v>2</v>
      </c>
      <c r="BC97" s="160">
        <f t="shared" si="97"/>
        <v>2</v>
      </c>
      <c r="BD97" s="160">
        <f t="shared" si="97"/>
        <v>2</v>
      </c>
      <c r="BE97" s="160">
        <f t="shared" si="97"/>
        <v>2</v>
      </c>
      <c r="BF97" s="160">
        <f t="shared" si="97"/>
        <v>2</v>
      </c>
      <c r="BG97" s="160">
        <f t="shared" si="97"/>
        <v>2</v>
      </c>
      <c r="BH97" s="160">
        <f t="shared" si="97"/>
        <v>2</v>
      </c>
      <c r="BI97" s="160">
        <f t="shared" si="97"/>
        <v>2</v>
      </c>
      <c r="BJ97" s="160">
        <f t="shared" si="97"/>
        <v>2</v>
      </c>
      <c r="BK97" s="160">
        <f t="shared" si="97"/>
        <v>2</v>
      </c>
      <c r="BL97" s="160">
        <f t="shared" si="97"/>
        <v>2</v>
      </c>
      <c r="BM97" s="160">
        <f t="shared" si="97"/>
        <v>2</v>
      </c>
      <c r="BN97" s="160">
        <f t="shared" si="97"/>
        <v>2</v>
      </c>
      <c r="BR97" s="160">
        <v>5</v>
      </c>
    </row>
    <row r="98" spans="16:70" x14ac:dyDescent="0.35">
      <c r="Q98" s="160">
        <v>1</v>
      </c>
      <c r="R98" s="160">
        <v>2</v>
      </c>
      <c r="S98" s="160">
        <v>3</v>
      </c>
      <c r="T98" s="160">
        <v>4</v>
      </c>
      <c r="U98" s="160">
        <v>5</v>
      </c>
      <c r="V98" s="160">
        <v>6</v>
      </c>
      <c r="W98" s="160">
        <v>7</v>
      </c>
      <c r="X98" s="160">
        <v>8</v>
      </c>
      <c r="Y98" s="160">
        <v>9</v>
      </c>
      <c r="Z98" s="160">
        <v>10</v>
      </c>
      <c r="AA98" s="160">
        <v>11</v>
      </c>
      <c r="AB98" s="160">
        <v>12</v>
      </c>
      <c r="AC98" s="160">
        <v>13</v>
      </c>
      <c r="AD98" s="160">
        <v>14</v>
      </c>
      <c r="AE98" s="160">
        <v>15</v>
      </c>
      <c r="AF98" s="160">
        <v>16</v>
      </c>
      <c r="AG98" s="160">
        <v>17</v>
      </c>
      <c r="AH98" s="160">
        <v>18</v>
      </c>
      <c r="AI98" s="160">
        <v>19</v>
      </c>
      <c r="AJ98" s="160">
        <v>20</v>
      </c>
      <c r="AK98" s="160">
        <v>21</v>
      </c>
      <c r="AL98" s="160">
        <v>22</v>
      </c>
      <c r="AM98" s="160">
        <v>23</v>
      </c>
      <c r="AN98" s="160">
        <v>24</v>
      </c>
      <c r="AO98" s="160">
        <v>25</v>
      </c>
      <c r="AP98" s="160">
        <v>26</v>
      </c>
      <c r="AQ98" s="160">
        <v>27</v>
      </c>
      <c r="AR98" s="160">
        <v>28</v>
      </c>
      <c r="AS98" s="160">
        <v>29</v>
      </c>
      <c r="AT98" s="160">
        <v>30</v>
      </c>
      <c r="AU98" s="160">
        <v>31</v>
      </c>
      <c r="AV98" s="160">
        <v>32</v>
      </c>
      <c r="AW98" s="160">
        <v>33</v>
      </c>
      <c r="AX98" s="160">
        <v>34</v>
      </c>
      <c r="AY98" s="160">
        <v>35</v>
      </c>
      <c r="AZ98" s="160">
        <v>36</v>
      </c>
      <c r="BA98" s="160">
        <v>37</v>
      </c>
      <c r="BB98" s="160">
        <v>38</v>
      </c>
      <c r="BC98" s="160">
        <v>39</v>
      </c>
      <c r="BD98" s="160">
        <v>40</v>
      </c>
      <c r="BE98" s="160">
        <v>41</v>
      </c>
      <c r="BF98" s="160">
        <v>42</v>
      </c>
      <c r="BG98" s="160">
        <v>43</v>
      </c>
      <c r="BH98" s="160">
        <v>44</v>
      </c>
      <c r="BI98" s="160">
        <v>45</v>
      </c>
      <c r="BJ98" s="160">
        <v>46</v>
      </c>
      <c r="BK98" s="160">
        <v>47</v>
      </c>
      <c r="BL98" s="160">
        <v>48</v>
      </c>
      <c r="BM98" s="160">
        <v>49</v>
      </c>
      <c r="BN98" s="160">
        <v>50</v>
      </c>
    </row>
    <row r="99" spans="16:70" x14ac:dyDescent="0.35">
      <c r="Q99" s="160">
        <f t="shared" ref="Q99:AV99" si="98">Q97-Q98</f>
        <v>1</v>
      </c>
      <c r="R99" s="160">
        <f t="shared" si="98"/>
        <v>0</v>
      </c>
      <c r="S99" s="160">
        <f t="shared" si="98"/>
        <v>-1</v>
      </c>
      <c r="T99" s="160">
        <f t="shared" si="98"/>
        <v>-2</v>
      </c>
      <c r="U99" s="160">
        <f t="shared" si="98"/>
        <v>-3</v>
      </c>
      <c r="V99" s="160">
        <f t="shared" si="98"/>
        <v>-4</v>
      </c>
      <c r="W99" s="160">
        <f t="shared" si="98"/>
        <v>-5</v>
      </c>
      <c r="X99" s="160">
        <f t="shared" si="98"/>
        <v>-6</v>
      </c>
      <c r="Y99" s="160">
        <f t="shared" si="98"/>
        <v>-7</v>
      </c>
      <c r="Z99" s="160">
        <f t="shared" si="98"/>
        <v>-8</v>
      </c>
      <c r="AA99" s="160">
        <f t="shared" si="98"/>
        <v>-9</v>
      </c>
      <c r="AB99" s="160">
        <f t="shared" si="98"/>
        <v>-10</v>
      </c>
      <c r="AC99" s="160">
        <f t="shared" si="98"/>
        <v>-11</v>
      </c>
      <c r="AD99" s="160">
        <f t="shared" si="98"/>
        <v>-12</v>
      </c>
      <c r="AE99" s="160">
        <f t="shared" si="98"/>
        <v>-13</v>
      </c>
      <c r="AF99" s="160">
        <f t="shared" si="98"/>
        <v>-14</v>
      </c>
      <c r="AG99" s="160">
        <f t="shared" si="98"/>
        <v>-15</v>
      </c>
      <c r="AH99" s="160">
        <f t="shared" si="98"/>
        <v>-16</v>
      </c>
      <c r="AI99" s="160">
        <f t="shared" si="98"/>
        <v>-17</v>
      </c>
      <c r="AJ99" s="160">
        <f t="shared" si="98"/>
        <v>-18</v>
      </c>
      <c r="AK99" s="160">
        <f t="shared" si="98"/>
        <v>-19</v>
      </c>
      <c r="AL99" s="160">
        <f t="shared" si="98"/>
        <v>-20</v>
      </c>
      <c r="AM99" s="160">
        <f t="shared" si="98"/>
        <v>-21</v>
      </c>
      <c r="AN99" s="160">
        <f t="shared" si="98"/>
        <v>-22</v>
      </c>
      <c r="AO99" s="160">
        <f t="shared" si="98"/>
        <v>-23</v>
      </c>
      <c r="AP99" s="160">
        <f t="shared" si="98"/>
        <v>-24</v>
      </c>
      <c r="AQ99" s="160">
        <f t="shared" si="98"/>
        <v>-25</v>
      </c>
      <c r="AR99" s="160">
        <f t="shared" si="98"/>
        <v>-26</v>
      </c>
      <c r="AS99" s="160">
        <f t="shared" si="98"/>
        <v>-27</v>
      </c>
      <c r="AT99" s="160">
        <f t="shared" si="98"/>
        <v>-28</v>
      </c>
      <c r="AU99" s="160">
        <f t="shared" si="98"/>
        <v>-29</v>
      </c>
      <c r="AV99" s="160">
        <f t="shared" si="98"/>
        <v>-30</v>
      </c>
      <c r="AW99" s="160">
        <f t="shared" ref="AW99:BN99" si="99">AW97-AW98</f>
        <v>-31</v>
      </c>
      <c r="AX99" s="160">
        <f t="shared" si="99"/>
        <v>-32</v>
      </c>
      <c r="AY99" s="160">
        <f t="shared" si="99"/>
        <v>-33</v>
      </c>
      <c r="AZ99" s="160">
        <f t="shared" si="99"/>
        <v>-34</v>
      </c>
      <c r="BA99" s="160">
        <f t="shared" si="99"/>
        <v>-35</v>
      </c>
      <c r="BB99" s="160">
        <f t="shared" si="99"/>
        <v>-36</v>
      </c>
      <c r="BC99" s="160">
        <f t="shared" si="99"/>
        <v>-37</v>
      </c>
      <c r="BD99" s="160">
        <f t="shared" si="99"/>
        <v>-38</v>
      </c>
      <c r="BE99" s="160">
        <f t="shared" si="99"/>
        <v>-39</v>
      </c>
      <c r="BF99" s="160">
        <f t="shared" si="99"/>
        <v>-40</v>
      </c>
      <c r="BG99" s="160">
        <f t="shared" si="99"/>
        <v>-41</v>
      </c>
      <c r="BH99" s="160">
        <f t="shared" si="99"/>
        <v>-42</v>
      </c>
      <c r="BI99" s="160">
        <f t="shared" si="99"/>
        <v>-43</v>
      </c>
      <c r="BJ99" s="160">
        <f t="shared" si="99"/>
        <v>-44</v>
      </c>
      <c r="BK99" s="160">
        <f t="shared" si="99"/>
        <v>-45</v>
      </c>
      <c r="BL99" s="160">
        <f t="shared" si="99"/>
        <v>-46</v>
      </c>
      <c r="BM99" s="160">
        <f t="shared" si="99"/>
        <v>-47</v>
      </c>
      <c r="BN99" s="160">
        <f t="shared" si="99"/>
        <v>-48</v>
      </c>
      <c r="BP99" s="160" t="s">
        <v>21</v>
      </c>
    </row>
    <row r="100" spans="16:70" x14ac:dyDescent="0.35">
      <c r="Q100" s="160">
        <f>IF(Q99&gt;=0,COUNT($Q99)+BO96,"")</f>
        <v>45</v>
      </c>
      <c r="R100" s="160">
        <f>IF(R99&gt;=0,COUNT($Q99:R99)+$BO96,"")</f>
        <v>46</v>
      </c>
      <c r="S100" s="160" t="str">
        <f>IF(S99&gt;=0,COUNT($Q99:S99)+$BO96,"")</f>
        <v/>
      </c>
      <c r="T100" s="160" t="str">
        <f>IF(T99&gt;=0,COUNT($Q99:T99)+$BO96,"")</f>
        <v/>
      </c>
      <c r="U100" s="160" t="str">
        <f>IF(U99&gt;=0,COUNT($Q99:U99)+$BO96,"")</f>
        <v/>
      </c>
      <c r="V100" s="160" t="str">
        <f>IF(V99&gt;=0,COUNT($Q99:V99)+$BO96,"")</f>
        <v/>
      </c>
      <c r="W100" s="160" t="str">
        <f>IF(W99&gt;=0,COUNT($Q99:W99)+$BO96,"")</f>
        <v/>
      </c>
      <c r="X100" s="160" t="str">
        <f>IF(X99&gt;=0,COUNT($Q99:X99)+$BO96,"")</f>
        <v/>
      </c>
      <c r="Y100" s="160" t="str">
        <f>IF(Y99&gt;=0,COUNT($Q99:Y99)+$BO96,"")</f>
        <v/>
      </c>
      <c r="Z100" s="160" t="str">
        <f>IF(Z99&gt;=0,COUNT($Q99:Z99)+$BO96,"")</f>
        <v/>
      </c>
      <c r="AA100" s="160" t="str">
        <f>IF(AA99&gt;=0,COUNT($Q99:AA99)+$BO96,"")</f>
        <v/>
      </c>
      <c r="AB100" s="160" t="str">
        <f>IF(AB99&gt;=0,COUNT($Q99:AB99)+$BO96,"")</f>
        <v/>
      </c>
      <c r="AC100" s="160" t="str">
        <f>IF(AC99&gt;=0,COUNT($Q99:AC99)+$BO96,"")</f>
        <v/>
      </c>
      <c r="AD100" s="160" t="str">
        <f>IF(AD99&gt;=0,COUNT($Q99:AD99)+$BO96,"")</f>
        <v/>
      </c>
      <c r="AE100" s="160" t="str">
        <f>IF(AE99&gt;=0,COUNT($Q99:AE99)+$BO96,"")</f>
        <v/>
      </c>
      <c r="AF100" s="160" t="str">
        <f>IF(AF99&gt;=0,COUNT($Q99:AF99)+$BO96,"")</f>
        <v/>
      </c>
      <c r="AG100" s="160" t="str">
        <f>IF(AG99&gt;=0,COUNT($Q99:AG99)+$BO96,"")</f>
        <v/>
      </c>
      <c r="AH100" s="160" t="str">
        <f>IF(AH99&gt;=0,COUNT($Q99:AH99)+$BO96,"")</f>
        <v/>
      </c>
      <c r="AI100" s="160" t="str">
        <f>IF(AI99&gt;=0,COUNT($Q99:AI99)+$BO96,"")</f>
        <v/>
      </c>
      <c r="AJ100" s="160" t="str">
        <f>IF(AJ99&gt;=0,COUNT($Q99:AJ99)+$BO96,"")</f>
        <v/>
      </c>
      <c r="AK100" s="160" t="str">
        <f>IF(AK99&gt;=0,COUNT($Q99:AK99)+$BO96,"")</f>
        <v/>
      </c>
      <c r="AL100" s="160" t="str">
        <f>IF(AL99&gt;=0,COUNT($Q99:AL99)+$BO96,"")</f>
        <v/>
      </c>
      <c r="AM100" s="160" t="str">
        <f>IF(AM99&gt;=0,COUNT($Q99:AM99)+$BO96,"")</f>
        <v/>
      </c>
      <c r="AN100" s="160" t="str">
        <f>IF(AN99&gt;=0,COUNT($Q99:AN99)+$BO96,"")</f>
        <v/>
      </c>
      <c r="AO100" s="160" t="str">
        <f>IF(AO99&gt;=0,COUNT($Q99:AO99)+$BO96,"")</f>
        <v/>
      </c>
      <c r="AP100" s="160" t="str">
        <f>IF(AP99&gt;=0,COUNT($Q99:AP99)+$BO96,"")</f>
        <v/>
      </c>
      <c r="AQ100" s="160" t="str">
        <f>IF(AQ99&gt;=0,COUNT($Q99:AQ99)+$BO96,"")</f>
        <v/>
      </c>
      <c r="AR100" s="160" t="str">
        <f>IF(AR99&gt;=0,COUNT($Q99:AR99)+$BO96,"")</f>
        <v/>
      </c>
      <c r="AS100" s="160" t="str">
        <f>IF(AS99&gt;=0,COUNT($Q99:AS99)+$BO96,"")</f>
        <v/>
      </c>
      <c r="AT100" s="160" t="str">
        <f>IF(AT99&gt;=0,COUNT($Q99:AT99)+$BO96,"")</f>
        <v/>
      </c>
      <c r="AU100" s="160" t="str">
        <f>IF(AU99&gt;=0,COUNT($Q99:AU99)+$BO96,"")</f>
        <v/>
      </c>
      <c r="AV100" s="160" t="str">
        <f>IF(AV99&gt;=0,COUNT($Q99:AV99)+$BO96,"")</f>
        <v/>
      </c>
      <c r="AW100" s="160" t="str">
        <f>IF(AW99&gt;=0,COUNT($Q99:AW99)+$BO96,"")</f>
        <v/>
      </c>
      <c r="AX100" s="160" t="str">
        <f>IF(AX99&gt;=0,COUNT($Q99:AX99)+$BO96,"")</f>
        <v/>
      </c>
      <c r="AY100" s="160" t="str">
        <f>IF(AY99&gt;=0,COUNT($Q99:AY99)+$BO96,"")</f>
        <v/>
      </c>
      <c r="AZ100" s="160" t="str">
        <f>IF(AZ99&gt;=0,COUNT($Q99:AZ99)+$BO96,"")</f>
        <v/>
      </c>
      <c r="BA100" s="160" t="str">
        <f>IF(BA99&gt;=0,COUNT($Q99:BA99)+$BO96,"")</f>
        <v/>
      </c>
      <c r="BB100" s="160" t="str">
        <f>IF(BB99&gt;=0,COUNT($Q99:BB99)+$BO96,"")</f>
        <v/>
      </c>
      <c r="BC100" s="160" t="str">
        <f>IF(BC99&gt;=0,COUNT($Q99:BC99)+$BO96,"")</f>
        <v/>
      </c>
      <c r="BD100" s="160" t="str">
        <f>IF(BD99&gt;=0,COUNT($Q99:BD99)+$BO96,"")</f>
        <v/>
      </c>
      <c r="BE100" s="160" t="str">
        <f>IF(BE99&gt;=0,COUNT($Q99:BE99)+$BO96,"")</f>
        <v/>
      </c>
      <c r="BF100" s="160" t="str">
        <f>IF(BF99&gt;=0,COUNT($Q99:BF99)+$BO96,"")</f>
        <v/>
      </c>
      <c r="BG100" s="160" t="str">
        <f>IF(BG99&gt;=0,COUNT($Q99:BG99)+$BO96,"")</f>
        <v/>
      </c>
      <c r="BH100" s="160" t="str">
        <f>IF(BH99&gt;=0,COUNT($Q99:BH99)+$BO96,"")</f>
        <v/>
      </c>
      <c r="BI100" s="160" t="str">
        <f>IF(BI99&gt;=0,COUNT($Q99:BI99)+$BO96,"")</f>
        <v/>
      </c>
      <c r="BJ100" s="160" t="str">
        <f>IF(BJ99&gt;=0,COUNT($Q99:BJ99)+$BO96,"")</f>
        <v/>
      </c>
      <c r="BK100" s="160" t="str">
        <f>IF(BK99&gt;=0,COUNT($Q99:BK99)+$BO96,"")</f>
        <v/>
      </c>
      <c r="BL100" s="160" t="str">
        <f>IF(BL99&gt;=0,COUNT($Q99:BL99)+$BO96,"")</f>
        <v/>
      </c>
      <c r="BM100" s="160" t="str">
        <f>IF(BM99&gt;=0,COUNT($Q99:BM99)+$BO96,"")</f>
        <v/>
      </c>
      <c r="BN100" s="160" t="str">
        <f>IF(BN99&gt;=0,COUNT($Q99:BN99)+$BO96,"")</f>
        <v/>
      </c>
      <c r="BO100" s="160">
        <f>COUNT(Q100:BN100)+$BO96</f>
        <v>46</v>
      </c>
      <c r="BP100" s="218" t="str">
        <f>Q100&amp;BP99&amp;R100&amp;BP99&amp;S100&amp;BP99&amp;T100&amp;BP99&amp;U100&amp;BP99&amp;V100&amp;BP99&amp;W100&amp;BP99&amp;X100&amp;BP99&amp;Y100&amp;BP99&amp;Z100&amp;BP99&amp;AA100&amp;BP99&amp;AB100&amp;BP99&amp;AC100&amp;BP99&amp;AD100&amp;BP99&amp;AE100&amp;BP99&amp;AF100&amp;BP99&amp;AG100&amp;BP99&amp;AH100&amp;BP99&amp;AI100&amp;BP99&amp;AJ100&amp;BP99&amp;AK100&amp;BP99&amp;AL100&amp;BP99&amp;AM100&amp;BP99&amp;AN100&amp;BP99&amp;AO100&amp;BP99&amp;AP100&amp;BP99&amp;AQ100&amp;BP99&amp;AR100&amp;BP99&amp;AS100&amp;BP99&amp;AT100&amp;BP99&amp;AU100&amp;BP99&amp;AV100&amp;BP99&amp;AW100&amp;BP99&amp;AX100&amp;BP99&amp;AY100&amp;BP99&amp;AZ100&amp;BP99&amp;BA100&amp;BP99&amp;BB100&amp;BP99&amp;BC100&amp;BP99&amp;BD100&amp;BP99&amp;BE100&amp;BP99&amp;BF100&amp;BP99&amp;BG100&amp;BP99&amp;BH100&amp;BP99&amp;BI100&amp;BP99&amp;BJ100&amp;BP99&amp;BK100&amp;BP99&amp;BL100&amp;BP99&amp;BM100&amp;BP99&amp;BN100</f>
        <v xml:space="preserve">45  46                                                                                                </v>
      </c>
    </row>
    <row r="101" spans="16:70" x14ac:dyDescent="0.35">
      <c r="P101" s="160">
        <v>20</v>
      </c>
      <c r="Q101" s="217">
        <f>IF('Print-TOS'!AU16="Y",'Encode Data'!E28,'Encode Data'!F25)</f>
        <v>1</v>
      </c>
      <c r="R101" s="160">
        <f t="shared" ref="R101:AW101" si="100">Q101</f>
        <v>1</v>
      </c>
      <c r="S101" s="160">
        <f t="shared" si="100"/>
        <v>1</v>
      </c>
      <c r="T101" s="160">
        <f t="shared" si="100"/>
        <v>1</v>
      </c>
      <c r="U101" s="160">
        <f t="shared" si="100"/>
        <v>1</v>
      </c>
      <c r="V101" s="160">
        <f t="shared" si="100"/>
        <v>1</v>
      </c>
      <c r="W101" s="160">
        <f t="shared" si="100"/>
        <v>1</v>
      </c>
      <c r="X101" s="160">
        <f t="shared" si="100"/>
        <v>1</v>
      </c>
      <c r="Y101" s="160">
        <f t="shared" si="100"/>
        <v>1</v>
      </c>
      <c r="Z101" s="160">
        <f t="shared" si="100"/>
        <v>1</v>
      </c>
      <c r="AA101" s="160">
        <f t="shared" si="100"/>
        <v>1</v>
      </c>
      <c r="AB101" s="160">
        <f t="shared" si="100"/>
        <v>1</v>
      </c>
      <c r="AC101" s="160">
        <f t="shared" si="100"/>
        <v>1</v>
      </c>
      <c r="AD101" s="160">
        <f t="shared" si="100"/>
        <v>1</v>
      </c>
      <c r="AE101" s="160">
        <f t="shared" si="100"/>
        <v>1</v>
      </c>
      <c r="AF101" s="160">
        <f t="shared" si="100"/>
        <v>1</v>
      </c>
      <c r="AG101" s="160">
        <f t="shared" si="100"/>
        <v>1</v>
      </c>
      <c r="AH101" s="160">
        <f t="shared" si="100"/>
        <v>1</v>
      </c>
      <c r="AI101" s="160">
        <f t="shared" si="100"/>
        <v>1</v>
      </c>
      <c r="AJ101" s="160">
        <f t="shared" si="100"/>
        <v>1</v>
      </c>
      <c r="AK101" s="160">
        <f t="shared" si="100"/>
        <v>1</v>
      </c>
      <c r="AL101" s="160">
        <f t="shared" si="100"/>
        <v>1</v>
      </c>
      <c r="AM101" s="160">
        <f t="shared" si="100"/>
        <v>1</v>
      </c>
      <c r="AN101" s="160">
        <f t="shared" si="100"/>
        <v>1</v>
      </c>
      <c r="AO101" s="160">
        <f t="shared" si="100"/>
        <v>1</v>
      </c>
      <c r="AP101" s="160">
        <f t="shared" si="100"/>
        <v>1</v>
      </c>
      <c r="AQ101" s="160">
        <f t="shared" si="100"/>
        <v>1</v>
      </c>
      <c r="AR101" s="160">
        <f t="shared" si="100"/>
        <v>1</v>
      </c>
      <c r="AS101" s="160">
        <f t="shared" si="100"/>
        <v>1</v>
      </c>
      <c r="AT101" s="160">
        <f t="shared" si="100"/>
        <v>1</v>
      </c>
      <c r="AU101" s="160">
        <f t="shared" si="100"/>
        <v>1</v>
      </c>
      <c r="AV101" s="160">
        <f t="shared" si="100"/>
        <v>1</v>
      </c>
      <c r="AW101" s="160">
        <f t="shared" si="100"/>
        <v>1</v>
      </c>
      <c r="AX101" s="160">
        <f t="shared" ref="AX101:BN101" si="101">AW101</f>
        <v>1</v>
      </c>
      <c r="AY101" s="160">
        <f t="shared" si="101"/>
        <v>1</v>
      </c>
      <c r="AZ101" s="160">
        <f t="shared" si="101"/>
        <v>1</v>
      </c>
      <c r="BA101" s="160">
        <f t="shared" si="101"/>
        <v>1</v>
      </c>
      <c r="BB101" s="160">
        <f t="shared" si="101"/>
        <v>1</v>
      </c>
      <c r="BC101" s="160">
        <f t="shared" si="101"/>
        <v>1</v>
      </c>
      <c r="BD101" s="160">
        <f t="shared" si="101"/>
        <v>1</v>
      </c>
      <c r="BE101" s="160">
        <f t="shared" si="101"/>
        <v>1</v>
      </c>
      <c r="BF101" s="160">
        <f t="shared" si="101"/>
        <v>1</v>
      </c>
      <c r="BG101" s="160">
        <f t="shared" si="101"/>
        <v>1</v>
      </c>
      <c r="BH101" s="160">
        <f t="shared" si="101"/>
        <v>1</v>
      </c>
      <c r="BI101" s="160">
        <f t="shared" si="101"/>
        <v>1</v>
      </c>
      <c r="BJ101" s="160">
        <f t="shared" si="101"/>
        <v>1</v>
      </c>
      <c r="BK101" s="160">
        <f t="shared" si="101"/>
        <v>1</v>
      </c>
      <c r="BL101" s="160">
        <f t="shared" si="101"/>
        <v>1</v>
      </c>
      <c r="BM101" s="160">
        <f t="shared" si="101"/>
        <v>1</v>
      </c>
      <c r="BN101" s="160">
        <f t="shared" si="101"/>
        <v>1</v>
      </c>
      <c r="BR101" s="160">
        <v>20</v>
      </c>
    </row>
    <row r="102" spans="16:70" x14ac:dyDescent="0.35">
      <c r="Q102" s="160">
        <v>1</v>
      </c>
      <c r="R102" s="160">
        <v>2</v>
      </c>
      <c r="S102" s="160">
        <v>3</v>
      </c>
      <c r="T102" s="160">
        <v>4</v>
      </c>
      <c r="U102" s="160">
        <v>5</v>
      </c>
      <c r="V102" s="160">
        <v>6</v>
      </c>
      <c r="W102" s="160">
        <v>7</v>
      </c>
      <c r="X102" s="160">
        <v>8</v>
      </c>
      <c r="Y102" s="160">
        <v>9</v>
      </c>
      <c r="Z102" s="160">
        <v>10</v>
      </c>
      <c r="AA102" s="160">
        <v>11</v>
      </c>
      <c r="AB102" s="160">
        <v>12</v>
      </c>
      <c r="AC102" s="160">
        <v>13</v>
      </c>
      <c r="AD102" s="160">
        <v>14</v>
      </c>
      <c r="AE102" s="160">
        <v>15</v>
      </c>
      <c r="AF102" s="160">
        <v>16</v>
      </c>
      <c r="AG102" s="160">
        <v>17</v>
      </c>
      <c r="AH102" s="160">
        <v>18</v>
      </c>
      <c r="AI102" s="160">
        <v>19</v>
      </c>
      <c r="AJ102" s="160">
        <v>20</v>
      </c>
      <c r="AK102" s="160">
        <v>21</v>
      </c>
      <c r="AL102" s="160">
        <v>22</v>
      </c>
      <c r="AM102" s="160">
        <v>23</v>
      </c>
      <c r="AN102" s="160">
        <v>24</v>
      </c>
      <c r="AO102" s="160">
        <v>25</v>
      </c>
      <c r="AP102" s="160">
        <v>26</v>
      </c>
      <c r="AQ102" s="160">
        <v>27</v>
      </c>
      <c r="AR102" s="160">
        <v>28</v>
      </c>
      <c r="AS102" s="160">
        <v>29</v>
      </c>
      <c r="AT102" s="160">
        <v>30</v>
      </c>
      <c r="AU102" s="160">
        <v>31</v>
      </c>
      <c r="AV102" s="160">
        <v>32</v>
      </c>
      <c r="AW102" s="160">
        <v>33</v>
      </c>
      <c r="AX102" s="160">
        <v>34</v>
      </c>
      <c r="AY102" s="160">
        <v>35</v>
      </c>
      <c r="AZ102" s="160">
        <v>36</v>
      </c>
      <c r="BA102" s="160">
        <v>37</v>
      </c>
      <c r="BB102" s="160">
        <v>38</v>
      </c>
      <c r="BC102" s="160">
        <v>39</v>
      </c>
      <c r="BD102" s="160">
        <v>40</v>
      </c>
      <c r="BE102" s="160">
        <v>41</v>
      </c>
      <c r="BF102" s="160">
        <v>42</v>
      </c>
      <c r="BG102" s="160">
        <v>43</v>
      </c>
      <c r="BH102" s="160">
        <v>44</v>
      </c>
      <c r="BI102" s="160">
        <v>45</v>
      </c>
      <c r="BJ102" s="160">
        <v>46</v>
      </c>
      <c r="BK102" s="160">
        <v>47</v>
      </c>
      <c r="BL102" s="160">
        <v>48</v>
      </c>
      <c r="BM102" s="160">
        <v>49</v>
      </c>
      <c r="BN102" s="160">
        <v>50</v>
      </c>
    </row>
    <row r="103" spans="16:70" x14ac:dyDescent="0.35">
      <c r="Q103" s="160">
        <f t="shared" ref="Q103:AV103" si="102">Q101-Q102</f>
        <v>0</v>
      </c>
      <c r="R103" s="160">
        <f t="shared" si="102"/>
        <v>-1</v>
      </c>
      <c r="S103" s="160">
        <f t="shared" si="102"/>
        <v>-2</v>
      </c>
      <c r="T103" s="160">
        <f t="shared" si="102"/>
        <v>-3</v>
      </c>
      <c r="U103" s="160">
        <f t="shared" si="102"/>
        <v>-4</v>
      </c>
      <c r="V103" s="160">
        <f t="shared" si="102"/>
        <v>-5</v>
      </c>
      <c r="W103" s="160">
        <f t="shared" si="102"/>
        <v>-6</v>
      </c>
      <c r="X103" s="160">
        <f t="shared" si="102"/>
        <v>-7</v>
      </c>
      <c r="Y103" s="160">
        <f t="shared" si="102"/>
        <v>-8</v>
      </c>
      <c r="Z103" s="160">
        <f t="shared" si="102"/>
        <v>-9</v>
      </c>
      <c r="AA103" s="160">
        <f t="shared" si="102"/>
        <v>-10</v>
      </c>
      <c r="AB103" s="160">
        <f t="shared" si="102"/>
        <v>-11</v>
      </c>
      <c r="AC103" s="160">
        <f t="shared" si="102"/>
        <v>-12</v>
      </c>
      <c r="AD103" s="160">
        <f t="shared" si="102"/>
        <v>-13</v>
      </c>
      <c r="AE103" s="160">
        <f t="shared" si="102"/>
        <v>-14</v>
      </c>
      <c r="AF103" s="160">
        <f t="shared" si="102"/>
        <v>-15</v>
      </c>
      <c r="AG103" s="160">
        <f t="shared" si="102"/>
        <v>-16</v>
      </c>
      <c r="AH103" s="160">
        <f t="shared" si="102"/>
        <v>-17</v>
      </c>
      <c r="AI103" s="160">
        <f t="shared" si="102"/>
        <v>-18</v>
      </c>
      <c r="AJ103" s="160">
        <f t="shared" si="102"/>
        <v>-19</v>
      </c>
      <c r="AK103" s="160">
        <f t="shared" si="102"/>
        <v>-20</v>
      </c>
      <c r="AL103" s="160">
        <f t="shared" si="102"/>
        <v>-21</v>
      </c>
      <c r="AM103" s="160">
        <f t="shared" si="102"/>
        <v>-22</v>
      </c>
      <c r="AN103" s="160">
        <f t="shared" si="102"/>
        <v>-23</v>
      </c>
      <c r="AO103" s="160">
        <f t="shared" si="102"/>
        <v>-24</v>
      </c>
      <c r="AP103" s="160">
        <f t="shared" si="102"/>
        <v>-25</v>
      </c>
      <c r="AQ103" s="160">
        <f t="shared" si="102"/>
        <v>-26</v>
      </c>
      <c r="AR103" s="160">
        <f t="shared" si="102"/>
        <v>-27</v>
      </c>
      <c r="AS103" s="160">
        <f t="shared" si="102"/>
        <v>-28</v>
      </c>
      <c r="AT103" s="160">
        <f t="shared" si="102"/>
        <v>-29</v>
      </c>
      <c r="AU103" s="160">
        <f t="shared" si="102"/>
        <v>-30</v>
      </c>
      <c r="AV103" s="160">
        <f t="shared" si="102"/>
        <v>-31</v>
      </c>
      <c r="AW103" s="160">
        <f t="shared" ref="AW103:BN103" si="103">AW101-AW102</f>
        <v>-32</v>
      </c>
      <c r="AX103" s="160">
        <f t="shared" si="103"/>
        <v>-33</v>
      </c>
      <c r="AY103" s="160">
        <f t="shared" si="103"/>
        <v>-34</v>
      </c>
      <c r="AZ103" s="160">
        <f t="shared" si="103"/>
        <v>-35</v>
      </c>
      <c r="BA103" s="160">
        <f t="shared" si="103"/>
        <v>-36</v>
      </c>
      <c r="BB103" s="160">
        <f t="shared" si="103"/>
        <v>-37</v>
      </c>
      <c r="BC103" s="160">
        <f t="shared" si="103"/>
        <v>-38</v>
      </c>
      <c r="BD103" s="160">
        <f t="shared" si="103"/>
        <v>-39</v>
      </c>
      <c r="BE103" s="160">
        <f t="shared" si="103"/>
        <v>-40</v>
      </c>
      <c r="BF103" s="160">
        <f t="shared" si="103"/>
        <v>-41</v>
      </c>
      <c r="BG103" s="160">
        <f t="shared" si="103"/>
        <v>-42</v>
      </c>
      <c r="BH103" s="160">
        <f t="shared" si="103"/>
        <v>-43</v>
      </c>
      <c r="BI103" s="160">
        <f t="shared" si="103"/>
        <v>-44</v>
      </c>
      <c r="BJ103" s="160">
        <f t="shared" si="103"/>
        <v>-45</v>
      </c>
      <c r="BK103" s="160">
        <f t="shared" si="103"/>
        <v>-46</v>
      </c>
      <c r="BL103" s="160">
        <f t="shared" si="103"/>
        <v>-47</v>
      </c>
      <c r="BM103" s="160">
        <f t="shared" si="103"/>
        <v>-48</v>
      </c>
      <c r="BN103" s="160">
        <f t="shared" si="103"/>
        <v>-49</v>
      </c>
      <c r="BP103" s="160" t="s">
        <v>21</v>
      </c>
    </row>
    <row r="104" spans="16:70" x14ac:dyDescent="0.35">
      <c r="Q104" s="160">
        <f>IF(Q103&gt;=0,COUNT($Q103)+BO100,"")</f>
        <v>47</v>
      </c>
      <c r="R104" s="160" t="str">
        <f>IF(R103&gt;=0,COUNT($Q103:R103)+$BO100,"")</f>
        <v/>
      </c>
      <c r="S104" s="160" t="str">
        <f>IF(S103&gt;=0,COUNT($Q103:S103)+$BO100,"")</f>
        <v/>
      </c>
      <c r="T104" s="160" t="str">
        <f>IF(T103&gt;=0,COUNT($Q103:T103)+$BO100,"")</f>
        <v/>
      </c>
      <c r="U104" s="160" t="str">
        <f>IF(U103&gt;=0,COUNT($Q103:U103)+$BO100,"")</f>
        <v/>
      </c>
      <c r="V104" s="160" t="str">
        <f>IF(V103&gt;=0,COUNT($Q103:V103)+$BO100,"")</f>
        <v/>
      </c>
      <c r="W104" s="160" t="str">
        <f>IF(W103&gt;=0,COUNT($Q103:W103)+$BO100,"")</f>
        <v/>
      </c>
      <c r="X104" s="160" t="str">
        <f>IF(X103&gt;=0,COUNT($Q103:X103)+$BO100,"")</f>
        <v/>
      </c>
      <c r="Y104" s="160" t="str">
        <f>IF(Y103&gt;=0,COUNT($Q103:Y103)+$BO100,"")</f>
        <v/>
      </c>
      <c r="Z104" s="160" t="str">
        <f>IF(Z103&gt;=0,COUNT($Q103:Z103)+$BO100,"")</f>
        <v/>
      </c>
      <c r="AA104" s="160" t="str">
        <f>IF(AA103&gt;=0,COUNT($Q103:AA103)+$BO100,"")</f>
        <v/>
      </c>
      <c r="AB104" s="160" t="str">
        <f>IF(AB103&gt;=0,COUNT($Q103:AB103)+$BO100,"")</f>
        <v/>
      </c>
      <c r="AC104" s="160" t="str">
        <f>IF(AC103&gt;=0,COUNT($Q103:AC103)+$BO100,"")</f>
        <v/>
      </c>
      <c r="AD104" s="160" t="str">
        <f>IF(AD103&gt;=0,COUNT($Q103:AD103)+$BO100,"")</f>
        <v/>
      </c>
      <c r="AE104" s="160" t="str">
        <f>IF(AE103&gt;=0,COUNT($Q103:AE103)+$BO100,"")</f>
        <v/>
      </c>
      <c r="AF104" s="160" t="str">
        <f>IF(AF103&gt;=0,COUNT($Q103:AF103)+$BO100,"")</f>
        <v/>
      </c>
      <c r="AG104" s="160" t="str">
        <f>IF(AG103&gt;=0,COUNT($Q103:AG103)+$BO100,"")</f>
        <v/>
      </c>
      <c r="AH104" s="160" t="str">
        <f>IF(AH103&gt;=0,COUNT($Q103:AH103)+$BO100,"")</f>
        <v/>
      </c>
      <c r="AI104" s="160" t="str">
        <f>IF(AI103&gt;=0,COUNT($Q103:AI103)+$BO100,"")</f>
        <v/>
      </c>
      <c r="AJ104" s="160" t="str">
        <f>IF(AJ103&gt;=0,COUNT($Q103:AJ103)+$BO100,"")</f>
        <v/>
      </c>
      <c r="AK104" s="160" t="str">
        <f>IF(AK103&gt;=0,COUNT($Q103:AK103)+$BO100,"")</f>
        <v/>
      </c>
      <c r="AL104" s="160" t="str">
        <f>IF(AL103&gt;=0,COUNT($Q103:AL103)+$BO100,"")</f>
        <v/>
      </c>
      <c r="AM104" s="160" t="str">
        <f>IF(AM103&gt;=0,COUNT($Q103:AM103)+$BO100,"")</f>
        <v/>
      </c>
      <c r="AN104" s="160" t="str">
        <f>IF(AN103&gt;=0,COUNT($Q103:AN103)+$BO100,"")</f>
        <v/>
      </c>
      <c r="AO104" s="160" t="str">
        <f>IF(AO103&gt;=0,COUNT($Q103:AO103)+$BO100,"")</f>
        <v/>
      </c>
      <c r="AP104" s="160" t="str">
        <f>IF(AP103&gt;=0,COUNT($Q103:AP103)+$BO100,"")</f>
        <v/>
      </c>
      <c r="AQ104" s="160" t="str">
        <f>IF(AQ103&gt;=0,COUNT($Q103:AQ103)+$BO100,"")</f>
        <v/>
      </c>
      <c r="AR104" s="160" t="str">
        <f>IF(AR103&gt;=0,COUNT($Q103:AR103)+$BO100,"")</f>
        <v/>
      </c>
      <c r="AS104" s="160" t="str">
        <f>IF(AS103&gt;=0,COUNT($Q103:AS103)+$BO100,"")</f>
        <v/>
      </c>
      <c r="AT104" s="160" t="str">
        <f>IF(AT103&gt;=0,COUNT($Q103:AT103)+$BO100,"")</f>
        <v/>
      </c>
      <c r="AU104" s="160" t="str">
        <f>IF(AU103&gt;=0,COUNT($Q103:AU103)+$BO100,"")</f>
        <v/>
      </c>
      <c r="AV104" s="160" t="str">
        <f>IF(AV103&gt;=0,COUNT($Q103:AV103)+$BO100,"")</f>
        <v/>
      </c>
      <c r="AW104" s="160" t="str">
        <f>IF(AW103&gt;=0,COUNT($Q103:AW103)+$BO100,"")</f>
        <v/>
      </c>
      <c r="AX104" s="160" t="str">
        <f>IF(AX103&gt;=0,COUNT($Q103:AX103)+$BO100,"")</f>
        <v/>
      </c>
      <c r="AY104" s="160" t="str">
        <f>IF(AY103&gt;=0,COUNT($Q103:AY103)+$BO100,"")</f>
        <v/>
      </c>
      <c r="AZ104" s="160" t="str">
        <f>IF(AZ103&gt;=0,COUNT($Q103:AZ103)+$BO100,"")</f>
        <v/>
      </c>
      <c r="BA104" s="160" t="str">
        <f>IF(BA103&gt;=0,COUNT($Q103:BA103)+$BO100,"")</f>
        <v/>
      </c>
      <c r="BB104" s="160" t="str">
        <f>IF(BB103&gt;=0,COUNT($Q103:BB103)+$BO100,"")</f>
        <v/>
      </c>
      <c r="BC104" s="160" t="str">
        <f>IF(BC103&gt;=0,COUNT($Q103:BC103)+$BO100,"")</f>
        <v/>
      </c>
      <c r="BD104" s="160" t="str">
        <f>IF(BD103&gt;=0,COUNT($Q103:BD103)+$BO100,"")</f>
        <v/>
      </c>
      <c r="BE104" s="160" t="str">
        <f>IF(BE103&gt;=0,COUNT($Q103:BE103)+$BO100,"")</f>
        <v/>
      </c>
      <c r="BF104" s="160" t="str">
        <f>IF(BF103&gt;=0,COUNT($Q103:BF103)+$BO100,"")</f>
        <v/>
      </c>
      <c r="BG104" s="160" t="str">
        <f>IF(BG103&gt;=0,COUNT($Q103:BG103)+$BO100,"")</f>
        <v/>
      </c>
      <c r="BH104" s="160" t="str">
        <f>IF(BH103&gt;=0,COUNT($Q103:BH103)+$BO100,"")</f>
        <v/>
      </c>
      <c r="BI104" s="160" t="str">
        <f>IF(BI103&gt;=0,COUNT($Q103:BI103)+$BO100,"")</f>
        <v/>
      </c>
      <c r="BJ104" s="160" t="str">
        <f>IF(BJ103&gt;=0,COUNT($Q103:BJ103)+$BO100,"")</f>
        <v/>
      </c>
      <c r="BK104" s="160" t="str">
        <f>IF(BK103&gt;=0,COUNT($Q103:BK103)+$BO100,"")</f>
        <v/>
      </c>
      <c r="BL104" s="160" t="str">
        <f>IF(BL103&gt;=0,COUNT($Q103:BL103)+$BO100,"")</f>
        <v/>
      </c>
      <c r="BM104" s="160" t="str">
        <f>IF(BM103&gt;=0,COUNT($Q103:BM103)+$BO100,"")</f>
        <v/>
      </c>
      <c r="BN104" s="160" t="str">
        <f>IF(BN103&gt;=0,COUNT($Q103:BN103)+$BO100,"")</f>
        <v/>
      </c>
      <c r="BO104" s="160">
        <f>COUNT(Q104:BN104)+$BO100</f>
        <v>47</v>
      </c>
      <c r="BP104" s="218" t="str">
        <f>Q104&amp;BP103&amp;R104&amp;BP103&amp;S104&amp;BP103&amp;T104&amp;BP103&amp;U104&amp;BP103&amp;V104&amp;BP103&amp;W104&amp;BP103&amp;X104&amp;BP103&amp;Y104&amp;BP103&amp;Z104&amp;BP103&amp;AA104&amp;BP103&amp;AB104&amp;BP103&amp;AC104&amp;BP103&amp;AD104&amp;BP103&amp;AE104&amp;BP103&amp;AF104&amp;BP103&amp;AG104&amp;BP103&amp;AH104&amp;BP103&amp;AI104&amp;BP103&amp;AJ104&amp;BP103&amp;AK104&amp;BP103&amp;AL104&amp;BP103&amp;AM104&amp;BP103&amp;AN104&amp;BP103&amp;AO104&amp;BP103&amp;AP104&amp;BP103&amp;AQ104&amp;BP103&amp;AR104&amp;BP103&amp;AS104&amp;BP103&amp;AT104&amp;BP103&amp;AU104&amp;BP103&amp;AV104&amp;BP103&amp;AW104&amp;BP103&amp;AX104&amp;BP103&amp;AY104&amp;BP103&amp;AZ104&amp;BP103&amp;BA104&amp;BP103&amp;BB104&amp;BP103&amp;BC104&amp;BP103&amp;BD104&amp;BP103&amp;BE104&amp;BP103&amp;BF104&amp;BP103&amp;BG104&amp;BP103&amp;BH104&amp;BP103&amp;BI104&amp;BP103&amp;BJ104&amp;BP103&amp;BK104&amp;BP103&amp;BL104&amp;BP103&amp;BM104&amp;BP103&amp;BN104</f>
        <v xml:space="preserve">47                                                                                                  </v>
      </c>
    </row>
    <row r="105" spans="16:70" x14ac:dyDescent="0.35">
      <c r="P105" s="160">
        <v>35</v>
      </c>
      <c r="Q105" s="217">
        <f>IF('Print-TOS'!AU16="Y",'Encode Data'!F28,'Encode Data'!G25)</f>
        <v>3</v>
      </c>
      <c r="R105" s="160">
        <f t="shared" ref="R105:AW105" si="104">Q105</f>
        <v>3</v>
      </c>
      <c r="S105" s="160">
        <f t="shared" si="104"/>
        <v>3</v>
      </c>
      <c r="T105" s="160">
        <f t="shared" si="104"/>
        <v>3</v>
      </c>
      <c r="U105" s="160">
        <f t="shared" si="104"/>
        <v>3</v>
      </c>
      <c r="V105" s="160">
        <f t="shared" si="104"/>
        <v>3</v>
      </c>
      <c r="W105" s="160">
        <f t="shared" si="104"/>
        <v>3</v>
      </c>
      <c r="X105" s="160">
        <f t="shared" si="104"/>
        <v>3</v>
      </c>
      <c r="Y105" s="160">
        <f t="shared" si="104"/>
        <v>3</v>
      </c>
      <c r="Z105" s="160">
        <f t="shared" si="104"/>
        <v>3</v>
      </c>
      <c r="AA105" s="160">
        <f t="shared" si="104"/>
        <v>3</v>
      </c>
      <c r="AB105" s="160">
        <f t="shared" si="104"/>
        <v>3</v>
      </c>
      <c r="AC105" s="160">
        <f t="shared" si="104"/>
        <v>3</v>
      </c>
      <c r="AD105" s="160">
        <f t="shared" si="104"/>
        <v>3</v>
      </c>
      <c r="AE105" s="160">
        <f t="shared" si="104"/>
        <v>3</v>
      </c>
      <c r="AF105" s="160">
        <f t="shared" si="104"/>
        <v>3</v>
      </c>
      <c r="AG105" s="160">
        <f t="shared" si="104"/>
        <v>3</v>
      </c>
      <c r="AH105" s="160">
        <f t="shared" si="104"/>
        <v>3</v>
      </c>
      <c r="AI105" s="160">
        <f t="shared" si="104"/>
        <v>3</v>
      </c>
      <c r="AJ105" s="160">
        <f t="shared" si="104"/>
        <v>3</v>
      </c>
      <c r="AK105" s="160">
        <f t="shared" si="104"/>
        <v>3</v>
      </c>
      <c r="AL105" s="160">
        <f t="shared" si="104"/>
        <v>3</v>
      </c>
      <c r="AM105" s="160">
        <f t="shared" si="104"/>
        <v>3</v>
      </c>
      <c r="AN105" s="160">
        <f t="shared" si="104"/>
        <v>3</v>
      </c>
      <c r="AO105" s="160">
        <f t="shared" si="104"/>
        <v>3</v>
      </c>
      <c r="AP105" s="160">
        <f t="shared" si="104"/>
        <v>3</v>
      </c>
      <c r="AQ105" s="160">
        <f t="shared" si="104"/>
        <v>3</v>
      </c>
      <c r="AR105" s="160">
        <f t="shared" si="104"/>
        <v>3</v>
      </c>
      <c r="AS105" s="160">
        <f t="shared" si="104"/>
        <v>3</v>
      </c>
      <c r="AT105" s="160">
        <f t="shared" si="104"/>
        <v>3</v>
      </c>
      <c r="AU105" s="160">
        <f t="shared" si="104"/>
        <v>3</v>
      </c>
      <c r="AV105" s="160">
        <f t="shared" si="104"/>
        <v>3</v>
      </c>
      <c r="AW105" s="160">
        <f t="shared" si="104"/>
        <v>3</v>
      </c>
      <c r="AX105" s="160">
        <f t="shared" ref="AX105:BN105" si="105">AW105</f>
        <v>3</v>
      </c>
      <c r="AY105" s="160">
        <f t="shared" si="105"/>
        <v>3</v>
      </c>
      <c r="AZ105" s="160">
        <f t="shared" si="105"/>
        <v>3</v>
      </c>
      <c r="BA105" s="160">
        <f t="shared" si="105"/>
        <v>3</v>
      </c>
      <c r="BB105" s="160">
        <f t="shared" si="105"/>
        <v>3</v>
      </c>
      <c r="BC105" s="160">
        <f t="shared" si="105"/>
        <v>3</v>
      </c>
      <c r="BD105" s="160">
        <f t="shared" si="105"/>
        <v>3</v>
      </c>
      <c r="BE105" s="160">
        <f t="shared" si="105"/>
        <v>3</v>
      </c>
      <c r="BF105" s="160">
        <f t="shared" si="105"/>
        <v>3</v>
      </c>
      <c r="BG105" s="160">
        <f t="shared" si="105"/>
        <v>3</v>
      </c>
      <c r="BH105" s="160">
        <f t="shared" si="105"/>
        <v>3</v>
      </c>
      <c r="BI105" s="160">
        <f t="shared" si="105"/>
        <v>3</v>
      </c>
      <c r="BJ105" s="160">
        <f t="shared" si="105"/>
        <v>3</v>
      </c>
      <c r="BK105" s="160">
        <f t="shared" si="105"/>
        <v>3</v>
      </c>
      <c r="BL105" s="160">
        <f t="shared" si="105"/>
        <v>3</v>
      </c>
      <c r="BM105" s="160">
        <f t="shared" si="105"/>
        <v>3</v>
      </c>
      <c r="BN105" s="160">
        <f t="shared" si="105"/>
        <v>3</v>
      </c>
      <c r="BR105" s="160">
        <v>35</v>
      </c>
    </row>
    <row r="106" spans="16:70" x14ac:dyDescent="0.35">
      <c r="Q106" s="160">
        <v>1</v>
      </c>
      <c r="R106" s="160">
        <v>2</v>
      </c>
      <c r="S106" s="160">
        <v>3</v>
      </c>
      <c r="T106" s="160">
        <v>4</v>
      </c>
      <c r="U106" s="160">
        <v>5</v>
      </c>
      <c r="V106" s="160">
        <v>6</v>
      </c>
      <c r="W106" s="160">
        <v>7</v>
      </c>
      <c r="X106" s="160">
        <v>8</v>
      </c>
      <c r="Y106" s="160">
        <v>9</v>
      </c>
      <c r="Z106" s="160">
        <v>10</v>
      </c>
      <c r="AA106" s="160">
        <v>11</v>
      </c>
      <c r="AB106" s="160">
        <v>12</v>
      </c>
      <c r="AC106" s="160">
        <v>13</v>
      </c>
      <c r="AD106" s="160">
        <v>14</v>
      </c>
      <c r="AE106" s="160">
        <v>15</v>
      </c>
      <c r="AF106" s="160">
        <v>16</v>
      </c>
      <c r="AG106" s="160">
        <v>17</v>
      </c>
      <c r="AH106" s="160">
        <v>18</v>
      </c>
      <c r="AI106" s="160">
        <v>19</v>
      </c>
      <c r="AJ106" s="160">
        <v>20</v>
      </c>
      <c r="AK106" s="160">
        <v>21</v>
      </c>
      <c r="AL106" s="160">
        <v>22</v>
      </c>
      <c r="AM106" s="160">
        <v>23</v>
      </c>
      <c r="AN106" s="160">
        <v>24</v>
      </c>
      <c r="AO106" s="160">
        <v>25</v>
      </c>
      <c r="AP106" s="160">
        <v>26</v>
      </c>
      <c r="AQ106" s="160">
        <v>27</v>
      </c>
      <c r="AR106" s="160">
        <v>28</v>
      </c>
      <c r="AS106" s="160">
        <v>29</v>
      </c>
      <c r="AT106" s="160">
        <v>30</v>
      </c>
      <c r="AU106" s="160">
        <v>31</v>
      </c>
      <c r="AV106" s="160">
        <v>32</v>
      </c>
      <c r="AW106" s="160">
        <v>33</v>
      </c>
      <c r="AX106" s="160">
        <v>34</v>
      </c>
      <c r="AY106" s="160">
        <v>35</v>
      </c>
      <c r="AZ106" s="160">
        <v>36</v>
      </c>
      <c r="BA106" s="160">
        <v>37</v>
      </c>
      <c r="BB106" s="160">
        <v>38</v>
      </c>
      <c r="BC106" s="160">
        <v>39</v>
      </c>
      <c r="BD106" s="160">
        <v>40</v>
      </c>
      <c r="BE106" s="160">
        <v>41</v>
      </c>
      <c r="BF106" s="160">
        <v>42</v>
      </c>
      <c r="BG106" s="160">
        <v>43</v>
      </c>
      <c r="BH106" s="160">
        <v>44</v>
      </c>
      <c r="BI106" s="160">
        <v>45</v>
      </c>
      <c r="BJ106" s="160">
        <v>46</v>
      </c>
      <c r="BK106" s="160">
        <v>47</v>
      </c>
      <c r="BL106" s="160">
        <v>48</v>
      </c>
      <c r="BM106" s="160">
        <v>49</v>
      </c>
      <c r="BN106" s="160">
        <v>50</v>
      </c>
    </row>
    <row r="107" spans="16:70" x14ac:dyDescent="0.35">
      <c r="Q107" s="160">
        <f t="shared" ref="Q107:AV107" si="106">Q105-Q106</f>
        <v>2</v>
      </c>
      <c r="R107" s="160">
        <f t="shared" si="106"/>
        <v>1</v>
      </c>
      <c r="S107" s="160">
        <f t="shared" si="106"/>
        <v>0</v>
      </c>
      <c r="T107" s="160">
        <f t="shared" si="106"/>
        <v>-1</v>
      </c>
      <c r="U107" s="160">
        <f t="shared" si="106"/>
        <v>-2</v>
      </c>
      <c r="V107" s="160">
        <f t="shared" si="106"/>
        <v>-3</v>
      </c>
      <c r="W107" s="160">
        <f t="shared" si="106"/>
        <v>-4</v>
      </c>
      <c r="X107" s="160">
        <f t="shared" si="106"/>
        <v>-5</v>
      </c>
      <c r="Y107" s="160">
        <f t="shared" si="106"/>
        <v>-6</v>
      </c>
      <c r="Z107" s="160">
        <f t="shared" si="106"/>
        <v>-7</v>
      </c>
      <c r="AA107" s="160">
        <f t="shared" si="106"/>
        <v>-8</v>
      </c>
      <c r="AB107" s="160">
        <f t="shared" si="106"/>
        <v>-9</v>
      </c>
      <c r="AC107" s="160">
        <f t="shared" si="106"/>
        <v>-10</v>
      </c>
      <c r="AD107" s="160">
        <f t="shared" si="106"/>
        <v>-11</v>
      </c>
      <c r="AE107" s="160">
        <f t="shared" si="106"/>
        <v>-12</v>
      </c>
      <c r="AF107" s="160">
        <f t="shared" si="106"/>
        <v>-13</v>
      </c>
      <c r="AG107" s="160">
        <f t="shared" si="106"/>
        <v>-14</v>
      </c>
      <c r="AH107" s="160">
        <f t="shared" si="106"/>
        <v>-15</v>
      </c>
      <c r="AI107" s="160">
        <f t="shared" si="106"/>
        <v>-16</v>
      </c>
      <c r="AJ107" s="160">
        <f t="shared" si="106"/>
        <v>-17</v>
      </c>
      <c r="AK107" s="160">
        <f t="shared" si="106"/>
        <v>-18</v>
      </c>
      <c r="AL107" s="160">
        <f t="shared" si="106"/>
        <v>-19</v>
      </c>
      <c r="AM107" s="160">
        <f t="shared" si="106"/>
        <v>-20</v>
      </c>
      <c r="AN107" s="160">
        <f t="shared" si="106"/>
        <v>-21</v>
      </c>
      <c r="AO107" s="160">
        <f t="shared" si="106"/>
        <v>-22</v>
      </c>
      <c r="AP107" s="160">
        <f t="shared" si="106"/>
        <v>-23</v>
      </c>
      <c r="AQ107" s="160">
        <f t="shared" si="106"/>
        <v>-24</v>
      </c>
      <c r="AR107" s="160">
        <f t="shared" si="106"/>
        <v>-25</v>
      </c>
      <c r="AS107" s="160">
        <f t="shared" si="106"/>
        <v>-26</v>
      </c>
      <c r="AT107" s="160">
        <f t="shared" si="106"/>
        <v>-27</v>
      </c>
      <c r="AU107" s="160">
        <f t="shared" si="106"/>
        <v>-28</v>
      </c>
      <c r="AV107" s="160">
        <f t="shared" si="106"/>
        <v>-29</v>
      </c>
      <c r="AW107" s="160">
        <f t="shared" ref="AW107:BN107" si="107">AW105-AW106</f>
        <v>-30</v>
      </c>
      <c r="AX107" s="160">
        <f t="shared" si="107"/>
        <v>-31</v>
      </c>
      <c r="AY107" s="160">
        <f t="shared" si="107"/>
        <v>-32</v>
      </c>
      <c r="AZ107" s="160">
        <f t="shared" si="107"/>
        <v>-33</v>
      </c>
      <c r="BA107" s="160">
        <f t="shared" si="107"/>
        <v>-34</v>
      </c>
      <c r="BB107" s="160">
        <f t="shared" si="107"/>
        <v>-35</v>
      </c>
      <c r="BC107" s="160">
        <f t="shared" si="107"/>
        <v>-36</v>
      </c>
      <c r="BD107" s="160">
        <f t="shared" si="107"/>
        <v>-37</v>
      </c>
      <c r="BE107" s="160">
        <f t="shared" si="107"/>
        <v>-38</v>
      </c>
      <c r="BF107" s="160">
        <f t="shared" si="107"/>
        <v>-39</v>
      </c>
      <c r="BG107" s="160">
        <f t="shared" si="107"/>
        <v>-40</v>
      </c>
      <c r="BH107" s="160">
        <f t="shared" si="107"/>
        <v>-41</v>
      </c>
      <c r="BI107" s="160">
        <f t="shared" si="107"/>
        <v>-42</v>
      </c>
      <c r="BJ107" s="160">
        <f t="shared" si="107"/>
        <v>-43</v>
      </c>
      <c r="BK107" s="160">
        <f t="shared" si="107"/>
        <v>-44</v>
      </c>
      <c r="BL107" s="160">
        <f t="shared" si="107"/>
        <v>-45</v>
      </c>
      <c r="BM107" s="160">
        <f t="shared" si="107"/>
        <v>-46</v>
      </c>
      <c r="BN107" s="160">
        <f t="shared" si="107"/>
        <v>-47</v>
      </c>
      <c r="BP107" s="160" t="s">
        <v>21</v>
      </c>
    </row>
    <row r="108" spans="16:70" x14ac:dyDescent="0.35">
      <c r="Q108" s="160">
        <f>IF(Q107&gt;=0,COUNT($Q107)+BO104,"")</f>
        <v>48</v>
      </c>
      <c r="R108" s="160">
        <f>IF(R107&gt;=0,COUNT($Q107:R107)+$BO104,"")</f>
        <v>49</v>
      </c>
      <c r="S108" s="160">
        <f>IF(S107&gt;=0,COUNT($Q107:S107)+$BO104,"")</f>
        <v>50</v>
      </c>
      <c r="T108" s="160" t="str">
        <f>IF(T107&gt;=0,COUNT($Q107:T107)+$BO104,"")</f>
        <v/>
      </c>
      <c r="U108" s="160" t="str">
        <f>IF(U107&gt;=0,COUNT($Q107:U107)+$BO104,"")</f>
        <v/>
      </c>
      <c r="V108" s="160" t="str">
        <f>IF(V107&gt;=0,COUNT($Q107:V107)+$BO104,"")</f>
        <v/>
      </c>
      <c r="W108" s="160" t="str">
        <f>IF(W107&gt;=0,COUNT($Q107:W107)+$BO104,"")</f>
        <v/>
      </c>
      <c r="X108" s="160" t="str">
        <f>IF(X107&gt;=0,COUNT($Q107:X107)+$BO104,"")</f>
        <v/>
      </c>
      <c r="Y108" s="160" t="str">
        <f>IF(Y107&gt;=0,COUNT($Q107:Y107)+$BO104,"")</f>
        <v/>
      </c>
      <c r="Z108" s="160" t="str">
        <f>IF(Z107&gt;=0,COUNT($Q107:Z107)+$BO104,"")</f>
        <v/>
      </c>
      <c r="AA108" s="160" t="str">
        <f>IF(AA107&gt;=0,COUNT($Q107:AA107)+$BO104,"")</f>
        <v/>
      </c>
      <c r="AB108" s="160" t="str">
        <f>IF(AB107&gt;=0,COUNT($Q107:AB107)+$BO104,"")</f>
        <v/>
      </c>
      <c r="AC108" s="160" t="str">
        <f>IF(AC107&gt;=0,COUNT($Q107:AC107)+$BO104,"")</f>
        <v/>
      </c>
      <c r="AD108" s="160" t="str">
        <f>IF(AD107&gt;=0,COUNT($Q107:AD107)+$BO104,"")</f>
        <v/>
      </c>
      <c r="AE108" s="160" t="str">
        <f>IF(AE107&gt;=0,COUNT($Q107:AE107)+$BO104,"")</f>
        <v/>
      </c>
      <c r="AF108" s="160" t="str">
        <f>IF(AF107&gt;=0,COUNT($Q107:AF107)+$BO104,"")</f>
        <v/>
      </c>
      <c r="AG108" s="160" t="str">
        <f>IF(AG107&gt;=0,COUNT($Q107:AG107)+$BO104,"")</f>
        <v/>
      </c>
      <c r="AH108" s="160" t="str">
        <f>IF(AH107&gt;=0,COUNT($Q107:AH107)+$BO104,"")</f>
        <v/>
      </c>
      <c r="AI108" s="160" t="str">
        <f>IF(AI107&gt;=0,COUNT($Q107:AI107)+$BO104,"")</f>
        <v/>
      </c>
      <c r="AJ108" s="160" t="str">
        <f>IF(AJ107&gt;=0,COUNT($Q107:AJ107)+$BO104,"")</f>
        <v/>
      </c>
      <c r="AK108" s="160" t="str">
        <f>IF(AK107&gt;=0,COUNT($Q107:AK107)+$BO104,"")</f>
        <v/>
      </c>
      <c r="AL108" s="160" t="str">
        <f>IF(AL107&gt;=0,COUNT($Q107:AL107)+$BO104,"")</f>
        <v/>
      </c>
      <c r="AM108" s="160" t="str">
        <f>IF(AM107&gt;=0,COUNT($Q107:AM107)+$BO104,"")</f>
        <v/>
      </c>
      <c r="AN108" s="160" t="str">
        <f>IF(AN107&gt;=0,COUNT($Q107:AN107)+$BO104,"")</f>
        <v/>
      </c>
      <c r="AO108" s="160" t="str">
        <f>IF(AO107&gt;=0,COUNT($Q107:AO107)+$BO104,"")</f>
        <v/>
      </c>
      <c r="AP108" s="160" t="str">
        <f>IF(AP107&gt;=0,COUNT($Q107:AP107)+$BO104,"")</f>
        <v/>
      </c>
      <c r="AQ108" s="160" t="str">
        <f>IF(AQ107&gt;=0,COUNT($Q107:AQ107)+$BO104,"")</f>
        <v/>
      </c>
      <c r="AR108" s="160" t="str">
        <f>IF(AR107&gt;=0,COUNT($Q107:AR107)+$BO104,"")</f>
        <v/>
      </c>
      <c r="AS108" s="160" t="str">
        <f>IF(AS107&gt;=0,COUNT($Q107:AS107)+$BO104,"")</f>
        <v/>
      </c>
      <c r="AT108" s="160" t="str">
        <f>IF(AT107&gt;=0,COUNT($Q107:AT107)+$BO104,"")</f>
        <v/>
      </c>
      <c r="AU108" s="160" t="str">
        <f>IF(AU107&gt;=0,COUNT($Q107:AU107)+$BO104,"")</f>
        <v/>
      </c>
      <c r="AV108" s="160" t="str">
        <f>IF(AV107&gt;=0,COUNT($Q107:AV107)+$BO104,"")</f>
        <v/>
      </c>
      <c r="AW108" s="160" t="str">
        <f>IF(AW107&gt;=0,COUNT($Q107:AW107)+$BO104,"")</f>
        <v/>
      </c>
      <c r="AX108" s="160" t="str">
        <f>IF(AX107&gt;=0,COUNT($Q107:AX107)+$BO104,"")</f>
        <v/>
      </c>
      <c r="AY108" s="160" t="str">
        <f>IF(AY107&gt;=0,COUNT($Q107:AY107)+$BO104,"")</f>
        <v/>
      </c>
      <c r="AZ108" s="160" t="str">
        <f>IF(AZ107&gt;=0,COUNT($Q107:AZ107)+$BO104,"")</f>
        <v/>
      </c>
      <c r="BA108" s="160" t="str">
        <f>IF(BA107&gt;=0,COUNT($Q107:BA107)+$BO104,"")</f>
        <v/>
      </c>
      <c r="BB108" s="160" t="str">
        <f>IF(BB107&gt;=0,COUNT($Q107:BB107)+$BO104,"")</f>
        <v/>
      </c>
      <c r="BC108" s="160" t="str">
        <f>IF(BC107&gt;=0,COUNT($Q107:BC107)+$BO104,"")</f>
        <v/>
      </c>
      <c r="BD108" s="160" t="str">
        <f>IF(BD107&gt;=0,COUNT($Q107:BD107)+$BO104,"")</f>
        <v/>
      </c>
      <c r="BE108" s="160" t="str">
        <f>IF(BE107&gt;=0,COUNT($Q107:BE107)+$BO104,"")</f>
        <v/>
      </c>
      <c r="BF108" s="160" t="str">
        <f>IF(BF107&gt;=0,COUNT($Q107:BF107)+$BO104,"")</f>
        <v/>
      </c>
      <c r="BG108" s="160" t="str">
        <f>IF(BG107&gt;=0,COUNT($Q107:BG107)+$BO104,"")</f>
        <v/>
      </c>
      <c r="BH108" s="160" t="str">
        <f>IF(BH107&gt;=0,COUNT($Q107:BH107)+$BO104,"")</f>
        <v/>
      </c>
      <c r="BI108" s="160" t="str">
        <f>IF(BI107&gt;=0,COUNT($Q107:BI107)+$BO104,"")</f>
        <v/>
      </c>
      <c r="BJ108" s="160" t="str">
        <f>IF(BJ107&gt;=0,COUNT($Q107:BJ107)+$BO104,"")</f>
        <v/>
      </c>
      <c r="BK108" s="160" t="str">
        <f>IF(BK107&gt;=0,COUNT($Q107:BK107)+$BO104,"")</f>
        <v/>
      </c>
      <c r="BL108" s="160" t="str">
        <f>IF(BL107&gt;=0,COUNT($Q107:BL107)+$BO104,"")</f>
        <v/>
      </c>
      <c r="BM108" s="160" t="str">
        <f>IF(BM107&gt;=0,COUNT($Q107:BM107)+$BO104,"")</f>
        <v/>
      </c>
      <c r="BN108" s="160" t="str">
        <f>IF(BN107&gt;=0,COUNT($Q107:BN107)+$BO104,"")</f>
        <v/>
      </c>
      <c r="BO108" s="160">
        <f>COUNT(Q108:BN108)+$BO104</f>
        <v>50</v>
      </c>
      <c r="BP108" s="218" t="str">
        <f>Q108&amp;BP107&amp;R108&amp;BP107&amp;S108&amp;BP107&amp;T108&amp;BP107&amp;U108&amp;BP107&amp;V108&amp;BP107&amp;W108&amp;BP107&amp;X108&amp;BP107&amp;Y108&amp;BP107&amp;Z108&amp;BP107&amp;AA108&amp;BP107&amp;AB108&amp;BP107&amp;AC108&amp;BP107&amp;AD108&amp;BP107&amp;AE108&amp;BP107&amp;AF108&amp;BP107&amp;AG108&amp;BP107&amp;AH108&amp;BP107&amp;AI108&amp;BP107&amp;AJ108&amp;BP107&amp;AK108&amp;BP107&amp;AL108&amp;BP107&amp;AM108&amp;BP107&amp;AN108&amp;BP107&amp;AO108&amp;BP107&amp;AP108&amp;BP107&amp;AQ108&amp;BP107&amp;AR108&amp;BP107&amp;AS108&amp;BP107&amp;AT108&amp;BP107&amp;AU108&amp;BP107&amp;AV108&amp;BP107&amp;AW108&amp;BP107&amp;AX108&amp;BP107&amp;AY108&amp;BP107&amp;AZ108&amp;BP107&amp;BA108&amp;BP107&amp;BB108&amp;BP107&amp;BC108&amp;BP107&amp;BD108&amp;BP107&amp;BE108&amp;BP107&amp;BF108&amp;BP107&amp;BG108&amp;BP107&amp;BH108&amp;BP107&amp;BI108&amp;BP107&amp;BJ108&amp;BP107&amp;BK108&amp;BP107&amp;BL108&amp;BP107&amp;BM108&amp;BP107&amp;BN108</f>
        <v xml:space="preserve">48  49  50                                                                                              </v>
      </c>
    </row>
    <row r="109" spans="16:70" x14ac:dyDescent="0.35">
      <c r="P109" s="160">
        <v>50</v>
      </c>
      <c r="Q109" s="217">
        <f>IF('Print-TOS'!AU16="Y",'Encode Data'!G28,'Encode Data'!H25)</f>
        <v>2</v>
      </c>
      <c r="R109" s="160">
        <f t="shared" ref="R109:AW109" si="108">Q109</f>
        <v>2</v>
      </c>
      <c r="S109" s="160">
        <f t="shared" si="108"/>
        <v>2</v>
      </c>
      <c r="T109" s="160">
        <f t="shared" si="108"/>
        <v>2</v>
      </c>
      <c r="U109" s="160">
        <f t="shared" si="108"/>
        <v>2</v>
      </c>
      <c r="V109" s="160">
        <f t="shared" si="108"/>
        <v>2</v>
      </c>
      <c r="W109" s="160">
        <f t="shared" si="108"/>
        <v>2</v>
      </c>
      <c r="X109" s="160">
        <f t="shared" si="108"/>
        <v>2</v>
      </c>
      <c r="Y109" s="160">
        <f t="shared" si="108"/>
        <v>2</v>
      </c>
      <c r="Z109" s="160">
        <f t="shared" si="108"/>
        <v>2</v>
      </c>
      <c r="AA109" s="160">
        <f t="shared" si="108"/>
        <v>2</v>
      </c>
      <c r="AB109" s="160">
        <f t="shared" si="108"/>
        <v>2</v>
      </c>
      <c r="AC109" s="160">
        <f t="shared" si="108"/>
        <v>2</v>
      </c>
      <c r="AD109" s="160">
        <f t="shared" si="108"/>
        <v>2</v>
      </c>
      <c r="AE109" s="160">
        <f t="shared" si="108"/>
        <v>2</v>
      </c>
      <c r="AF109" s="160">
        <f t="shared" si="108"/>
        <v>2</v>
      </c>
      <c r="AG109" s="160">
        <f t="shared" si="108"/>
        <v>2</v>
      </c>
      <c r="AH109" s="160">
        <f t="shared" si="108"/>
        <v>2</v>
      </c>
      <c r="AI109" s="160">
        <f t="shared" si="108"/>
        <v>2</v>
      </c>
      <c r="AJ109" s="160">
        <f t="shared" si="108"/>
        <v>2</v>
      </c>
      <c r="AK109" s="160">
        <f t="shared" si="108"/>
        <v>2</v>
      </c>
      <c r="AL109" s="160">
        <f t="shared" si="108"/>
        <v>2</v>
      </c>
      <c r="AM109" s="160">
        <f t="shared" si="108"/>
        <v>2</v>
      </c>
      <c r="AN109" s="160">
        <f t="shared" si="108"/>
        <v>2</v>
      </c>
      <c r="AO109" s="160">
        <f t="shared" si="108"/>
        <v>2</v>
      </c>
      <c r="AP109" s="160">
        <f t="shared" si="108"/>
        <v>2</v>
      </c>
      <c r="AQ109" s="160">
        <f t="shared" si="108"/>
        <v>2</v>
      </c>
      <c r="AR109" s="160">
        <f t="shared" si="108"/>
        <v>2</v>
      </c>
      <c r="AS109" s="160">
        <f t="shared" si="108"/>
        <v>2</v>
      </c>
      <c r="AT109" s="160">
        <f t="shared" si="108"/>
        <v>2</v>
      </c>
      <c r="AU109" s="160">
        <f t="shared" si="108"/>
        <v>2</v>
      </c>
      <c r="AV109" s="160">
        <f t="shared" si="108"/>
        <v>2</v>
      </c>
      <c r="AW109" s="160">
        <f t="shared" si="108"/>
        <v>2</v>
      </c>
      <c r="AX109" s="160">
        <f t="shared" ref="AX109:BN109" si="109">AW109</f>
        <v>2</v>
      </c>
      <c r="AY109" s="160">
        <f t="shared" si="109"/>
        <v>2</v>
      </c>
      <c r="AZ109" s="160">
        <f t="shared" si="109"/>
        <v>2</v>
      </c>
      <c r="BA109" s="160">
        <f t="shared" si="109"/>
        <v>2</v>
      </c>
      <c r="BB109" s="160">
        <f t="shared" si="109"/>
        <v>2</v>
      </c>
      <c r="BC109" s="160">
        <f t="shared" si="109"/>
        <v>2</v>
      </c>
      <c r="BD109" s="160">
        <f t="shared" si="109"/>
        <v>2</v>
      </c>
      <c r="BE109" s="160">
        <f t="shared" si="109"/>
        <v>2</v>
      </c>
      <c r="BF109" s="160">
        <f t="shared" si="109"/>
        <v>2</v>
      </c>
      <c r="BG109" s="160">
        <f t="shared" si="109"/>
        <v>2</v>
      </c>
      <c r="BH109" s="160">
        <f t="shared" si="109"/>
        <v>2</v>
      </c>
      <c r="BI109" s="160">
        <f t="shared" si="109"/>
        <v>2</v>
      </c>
      <c r="BJ109" s="160">
        <f t="shared" si="109"/>
        <v>2</v>
      </c>
      <c r="BK109" s="160">
        <f t="shared" si="109"/>
        <v>2</v>
      </c>
      <c r="BL109" s="160">
        <f t="shared" si="109"/>
        <v>2</v>
      </c>
      <c r="BM109" s="160">
        <f t="shared" si="109"/>
        <v>2</v>
      </c>
      <c r="BN109" s="160">
        <f t="shared" si="109"/>
        <v>2</v>
      </c>
      <c r="BR109" s="160">
        <v>50</v>
      </c>
    </row>
    <row r="110" spans="16:70" x14ac:dyDescent="0.35">
      <c r="Q110" s="160">
        <v>1</v>
      </c>
      <c r="R110" s="160">
        <v>2</v>
      </c>
      <c r="S110" s="160">
        <v>3</v>
      </c>
      <c r="T110" s="160">
        <v>4</v>
      </c>
      <c r="U110" s="160">
        <v>5</v>
      </c>
      <c r="V110" s="160">
        <v>6</v>
      </c>
      <c r="W110" s="160">
        <v>7</v>
      </c>
      <c r="X110" s="160">
        <v>8</v>
      </c>
      <c r="Y110" s="160">
        <v>9</v>
      </c>
      <c r="Z110" s="160">
        <v>10</v>
      </c>
      <c r="AA110" s="160">
        <v>11</v>
      </c>
      <c r="AB110" s="160">
        <v>12</v>
      </c>
      <c r="AC110" s="160">
        <v>13</v>
      </c>
      <c r="AD110" s="160">
        <v>14</v>
      </c>
      <c r="AE110" s="160">
        <v>15</v>
      </c>
      <c r="AF110" s="160">
        <v>16</v>
      </c>
      <c r="AG110" s="160">
        <v>17</v>
      </c>
      <c r="AH110" s="160">
        <v>18</v>
      </c>
      <c r="AI110" s="160">
        <v>19</v>
      </c>
      <c r="AJ110" s="160">
        <v>20</v>
      </c>
      <c r="AK110" s="160">
        <v>21</v>
      </c>
      <c r="AL110" s="160">
        <v>22</v>
      </c>
      <c r="AM110" s="160">
        <v>23</v>
      </c>
      <c r="AN110" s="160">
        <v>24</v>
      </c>
      <c r="AO110" s="160">
        <v>25</v>
      </c>
      <c r="AP110" s="160">
        <v>26</v>
      </c>
      <c r="AQ110" s="160">
        <v>27</v>
      </c>
      <c r="AR110" s="160">
        <v>28</v>
      </c>
      <c r="AS110" s="160">
        <v>29</v>
      </c>
      <c r="AT110" s="160">
        <v>30</v>
      </c>
      <c r="AU110" s="160">
        <v>31</v>
      </c>
      <c r="AV110" s="160">
        <v>32</v>
      </c>
      <c r="AW110" s="160">
        <v>33</v>
      </c>
      <c r="AX110" s="160">
        <v>34</v>
      </c>
      <c r="AY110" s="160">
        <v>35</v>
      </c>
      <c r="AZ110" s="160">
        <v>36</v>
      </c>
      <c r="BA110" s="160">
        <v>37</v>
      </c>
      <c r="BB110" s="160">
        <v>38</v>
      </c>
      <c r="BC110" s="160">
        <v>39</v>
      </c>
      <c r="BD110" s="160">
        <v>40</v>
      </c>
      <c r="BE110" s="160">
        <v>41</v>
      </c>
      <c r="BF110" s="160">
        <v>42</v>
      </c>
      <c r="BG110" s="160">
        <v>43</v>
      </c>
      <c r="BH110" s="160">
        <v>44</v>
      </c>
      <c r="BI110" s="160">
        <v>45</v>
      </c>
      <c r="BJ110" s="160">
        <v>46</v>
      </c>
      <c r="BK110" s="160">
        <v>47</v>
      </c>
      <c r="BL110" s="160">
        <v>48</v>
      </c>
      <c r="BM110" s="160">
        <v>49</v>
      </c>
      <c r="BN110" s="160">
        <v>50</v>
      </c>
    </row>
    <row r="111" spans="16:70" x14ac:dyDescent="0.35">
      <c r="Q111" s="160">
        <f t="shared" ref="Q111:AV111" si="110">Q109-Q110</f>
        <v>1</v>
      </c>
      <c r="R111" s="160">
        <f t="shared" si="110"/>
        <v>0</v>
      </c>
      <c r="S111" s="160">
        <f t="shared" si="110"/>
        <v>-1</v>
      </c>
      <c r="T111" s="160">
        <f t="shared" si="110"/>
        <v>-2</v>
      </c>
      <c r="U111" s="160">
        <f t="shared" si="110"/>
        <v>-3</v>
      </c>
      <c r="V111" s="160">
        <f t="shared" si="110"/>
        <v>-4</v>
      </c>
      <c r="W111" s="160">
        <f t="shared" si="110"/>
        <v>-5</v>
      </c>
      <c r="X111" s="160">
        <f t="shared" si="110"/>
        <v>-6</v>
      </c>
      <c r="Y111" s="160">
        <f t="shared" si="110"/>
        <v>-7</v>
      </c>
      <c r="Z111" s="160">
        <f t="shared" si="110"/>
        <v>-8</v>
      </c>
      <c r="AA111" s="160">
        <f t="shared" si="110"/>
        <v>-9</v>
      </c>
      <c r="AB111" s="160">
        <f t="shared" si="110"/>
        <v>-10</v>
      </c>
      <c r="AC111" s="160">
        <f t="shared" si="110"/>
        <v>-11</v>
      </c>
      <c r="AD111" s="160">
        <f t="shared" si="110"/>
        <v>-12</v>
      </c>
      <c r="AE111" s="160">
        <f t="shared" si="110"/>
        <v>-13</v>
      </c>
      <c r="AF111" s="160">
        <f t="shared" si="110"/>
        <v>-14</v>
      </c>
      <c r="AG111" s="160">
        <f t="shared" si="110"/>
        <v>-15</v>
      </c>
      <c r="AH111" s="160">
        <f t="shared" si="110"/>
        <v>-16</v>
      </c>
      <c r="AI111" s="160">
        <f t="shared" si="110"/>
        <v>-17</v>
      </c>
      <c r="AJ111" s="160">
        <f t="shared" si="110"/>
        <v>-18</v>
      </c>
      <c r="AK111" s="160">
        <f t="shared" si="110"/>
        <v>-19</v>
      </c>
      <c r="AL111" s="160">
        <f t="shared" si="110"/>
        <v>-20</v>
      </c>
      <c r="AM111" s="160">
        <f t="shared" si="110"/>
        <v>-21</v>
      </c>
      <c r="AN111" s="160">
        <f t="shared" si="110"/>
        <v>-22</v>
      </c>
      <c r="AO111" s="160">
        <f t="shared" si="110"/>
        <v>-23</v>
      </c>
      <c r="AP111" s="160">
        <f t="shared" si="110"/>
        <v>-24</v>
      </c>
      <c r="AQ111" s="160">
        <f t="shared" si="110"/>
        <v>-25</v>
      </c>
      <c r="AR111" s="160">
        <f t="shared" si="110"/>
        <v>-26</v>
      </c>
      <c r="AS111" s="160">
        <f t="shared" si="110"/>
        <v>-27</v>
      </c>
      <c r="AT111" s="160">
        <f t="shared" si="110"/>
        <v>-28</v>
      </c>
      <c r="AU111" s="160">
        <f t="shared" si="110"/>
        <v>-29</v>
      </c>
      <c r="AV111" s="160">
        <f t="shared" si="110"/>
        <v>-30</v>
      </c>
      <c r="AW111" s="160">
        <f t="shared" ref="AW111:BN111" si="111">AW109-AW110</f>
        <v>-31</v>
      </c>
      <c r="AX111" s="160">
        <f t="shared" si="111"/>
        <v>-32</v>
      </c>
      <c r="AY111" s="160">
        <f t="shared" si="111"/>
        <v>-33</v>
      </c>
      <c r="AZ111" s="160">
        <f t="shared" si="111"/>
        <v>-34</v>
      </c>
      <c r="BA111" s="160">
        <f t="shared" si="111"/>
        <v>-35</v>
      </c>
      <c r="BB111" s="160">
        <f t="shared" si="111"/>
        <v>-36</v>
      </c>
      <c r="BC111" s="160">
        <f t="shared" si="111"/>
        <v>-37</v>
      </c>
      <c r="BD111" s="160">
        <f t="shared" si="111"/>
        <v>-38</v>
      </c>
      <c r="BE111" s="160">
        <f t="shared" si="111"/>
        <v>-39</v>
      </c>
      <c r="BF111" s="160">
        <f t="shared" si="111"/>
        <v>-40</v>
      </c>
      <c r="BG111" s="160">
        <f t="shared" si="111"/>
        <v>-41</v>
      </c>
      <c r="BH111" s="160">
        <f t="shared" si="111"/>
        <v>-42</v>
      </c>
      <c r="BI111" s="160">
        <f t="shared" si="111"/>
        <v>-43</v>
      </c>
      <c r="BJ111" s="160">
        <f t="shared" si="111"/>
        <v>-44</v>
      </c>
      <c r="BK111" s="160">
        <f t="shared" si="111"/>
        <v>-45</v>
      </c>
      <c r="BL111" s="160">
        <f t="shared" si="111"/>
        <v>-46</v>
      </c>
      <c r="BM111" s="160">
        <f t="shared" si="111"/>
        <v>-47</v>
      </c>
      <c r="BN111" s="160">
        <f t="shared" si="111"/>
        <v>-48</v>
      </c>
      <c r="BP111" s="160" t="s">
        <v>21</v>
      </c>
    </row>
    <row r="112" spans="16:70" x14ac:dyDescent="0.35">
      <c r="Q112" s="160">
        <f>IF(Q111&gt;=0,COUNT($Q111)+BO108,"")</f>
        <v>51</v>
      </c>
      <c r="R112" s="160">
        <f>IF(R111&gt;=0,COUNT($Q111:R111)+$BO108,"")</f>
        <v>52</v>
      </c>
      <c r="S112" s="160" t="str">
        <f>IF(S111&gt;=0,COUNT($Q111:S111)+$BO108,"")</f>
        <v/>
      </c>
      <c r="T112" s="160" t="str">
        <f>IF(T111&gt;=0,COUNT($Q111:T111)+$BO108,"")</f>
        <v/>
      </c>
      <c r="U112" s="160" t="str">
        <f>IF(U111&gt;=0,COUNT($Q111:U111)+$BO108,"")</f>
        <v/>
      </c>
      <c r="V112" s="160" t="str">
        <f>IF(V111&gt;=0,COUNT($Q111:V111)+$BO108,"")</f>
        <v/>
      </c>
      <c r="W112" s="160" t="str">
        <f>IF(W111&gt;=0,COUNT($Q111:W111)+$BO108,"")</f>
        <v/>
      </c>
      <c r="X112" s="160" t="str">
        <f>IF(X111&gt;=0,COUNT($Q111:X111)+$BO108,"")</f>
        <v/>
      </c>
      <c r="Y112" s="160" t="str">
        <f>IF(Y111&gt;=0,COUNT($Q111:Y111)+$BO108,"")</f>
        <v/>
      </c>
      <c r="Z112" s="160" t="str">
        <f>IF(Z111&gt;=0,COUNT($Q111:Z111)+$BO108,"")</f>
        <v/>
      </c>
      <c r="AA112" s="160" t="str">
        <f>IF(AA111&gt;=0,COUNT($Q111:AA111)+$BO108,"")</f>
        <v/>
      </c>
      <c r="AB112" s="160" t="str">
        <f>IF(AB111&gt;=0,COUNT($Q111:AB111)+$BO108,"")</f>
        <v/>
      </c>
      <c r="AC112" s="160" t="str">
        <f>IF(AC111&gt;=0,COUNT($Q111:AC111)+$BO108,"")</f>
        <v/>
      </c>
      <c r="AD112" s="160" t="str">
        <f>IF(AD111&gt;=0,COUNT($Q111:AD111)+$BO108,"")</f>
        <v/>
      </c>
      <c r="AE112" s="160" t="str">
        <f>IF(AE111&gt;=0,COUNT($Q111:AE111)+$BO108,"")</f>
        <v/>
      </c>
      <c r="AF112" s="160" t="str">
        <f>IF(AF111&gt;=0,COUNT($Q111:AF111)+$BO108,"")</f>
        <v/>
      </c>
      <c r="AG112" s="160" t="str">
        <f>IF(AG111&gt;=0,COUNT($Q111:AG111)+$BO108,"")</f>
        <v/>
      </c>
      <c r="AH112" s="160" t="str">
        <f>IF(AH111&gt;=0,COUNT($Q111:AH111)+$BO108,"")</f>
        <v/>
      </c>
      <c r="AI112" s="160" t="str">
        <f>IF(AI111&gt;=0,COUNT($Q111:AI111)+$BO108,"")</f>
        <v/>
      </c>
      <c r="AJ112" s="160" t="str">
        <f>IF(AJ111&gt;=0,COUNT($Q111:AJ111)+$BO108,"")</f>
        <v/>
      </c>
      <c r="AK112" s="160" t="str">
        <f>IF(AK111&gt;=0,COUNT($Q111:AK111)+$BO108,"")</f>
        <v/>
      </c>
      <c r="AL112" s="160" t="str">
        <f>IF(AL111&gt;=0,COUNT($Q111:AL111)+$BO108,"")</f>
        <v/>
      </c>
      <c r="AM112" s="160" t="str">
        <f>IF(AM111&gt;=0,COUNT($Q111:AM111)+$BO108,"")</f>
        <v/>
      </c>
      <c r="AN112" s="160" t="str">
        <f>IF(AN111&gt;=0,COUNT($Q111:AN111)+$BO108,"")</f>
        <v/>
      </c>
      <c r="AO112" s="160" t="str">
        <f>IF(AO111&gt;=0,COUNT($Q111:AO111)+$BO108,"")</f>
        <v/>
      </c>
      <c r="AP112" s="160" t="str">
        <f>IF(AP111&gt;=0,COUNT($Q111:AP111)+$BO108,"")</f>
        <v/>
      </c>
      <c r="AQ112" s="160" t="str">
        <f>IF(AQ111&gt;=0,COUNT($Q111:AQ111)+$BO108,"")</f>
        <v/>
      </c>
      <c r="AR112" s="160" t="str">
        <f>IF(AR111&gt;=0,COUNT($Q111:AR111)+$BO108,"")</f>
        <v/>
      </c>
      <c r="AS112" s="160" t="str">
        <f>IF(AS111&gt;=0,COUNT($Q111:AS111)+$BO108,"")</f>
        <v/>
      </c>
      <c r="AT112" s="160" t="str">
        <f>IF(AT111&gt;=0,COUNT($Q111:AT111)+$BO108,"")</f>
        <v/>
      </c>
      <c r="AU112" s="160" t="str">
        <f>IF(AU111&gt;=0,COUNT($Q111:AU111)+$BO108,"")</f>
        <v/>
      </c>
      <c r="AV112" s="160" t="str">
        <f>IF(AV111&gt;=0,COUNT($Q111:AV111)+$BO108,"")</f>
        <v/>
      </c>
      <c r="AW112" s="160" t="str">
        <f>IF(AW111&gt;=0,COUNT($Q111:AW111)+$BO108,"")</f>
        <v/>
      </c>
      <c r="AX112" s="160" t="str">
        <f>IF(AX111&gt;=0,COUNT($Q111:AX111)+$BO108,"")</f>
        <v/>
      </c>
      <c r="AY112" s="160" t="str">
        <f>IF(AY111&gt;=0,COUNT($Q111:AY111)+$BO108,"")</f>
        <v/>
      </c>
      <c r="AZ112" s="160" t="str">
        <f>IF(AZ111&gt;=0,COUNT($Q111:AZ111)+$BO108,"")</f>
        <v/>
      </c>
      <c r="BA112" s="160" t="str">
        <f>IF(BA111&gt;=0,COUNT($Q111:BA111)+$BO108,"")</f>
        <v/>
      </c>
      <c r="BB112" s="160" t="str">
        <f>IF(BB111&gt;=0,COUNT($Q111:BB111)+$BO108,"")</f>
        <v/>
      </c>
      <c r="BC112" s="160" t="str">
        <f>IF(BC111&gt;=0,COUNT($Q111:BC111)+$BO108,"")</f>
        <v/>
      </c>
      <c r="BD112" s="160" t="str">
        <f>IF(BD111&gt;=0,COUNT($Q111:BD111)+$BO108,"")</f>
        <v/>
      </c>
      <c r="BE112" s="160" t="str">
        <f>IF(BE111&gt;=0,COUNT($Q111:BE111)+$BO108,"")</f>
        <v/>
      </c>
      <c r="BF112" s="160" t="str">
        <f>IF(BF111&gt;=0,COUNT($Q111:BF111)+$BO108,"")</f>
        <v/>
      </c>
      <c r="BG112" s="160" t="str">
        <f>IF(BG111&gt;=0,COUNT($Q111:BG111)+$BO108,"")</f>
        <v/>
      </c>
      <c r="BH112" s="160" t="str">
        <f>IF(BH111&gt;=0,COUNT($Q111:BH111)+$BO108,"")</f>
        <v/>
      </c>
      <c r="BI112" s="160" t="str">
        <f>IF(BI111&gt;=0,COUNT($Q111:BI111)+$BO108,"")</f>
        <v/>
      </c>
      <c r="BJ112" s="160" t="str">
        <f>IF(BJ111&gt;=0,COUNT($Q111:BJ111)+$BO108,"")</f>
        <v/>
      </c>
      <c r="BK112" s="160" t="str">
        <f>IF(BK111&gt;=0,COUNT($Q111:BK111)+$BO108,"")</f>
        <v/>
      </c>
      <c r="BL112" s="160" t="str">
        <f>IF(BL111&gt;=0,COUNT($Q111:BL111)+$BO108,"")</f>
        <v/>
      </c>
      <c r="BM112" s="160" t="str">
        <f>IF(BM111&gt;=0,COUNT($Q111:BM111)+$BO108,"")</f>
        <v/>
      </c>
      <c r="BN112" s="160" t="str">
        <f>IF(BN111&gt;=0,COUNT($Q111:BN111)+$BO108,"")</f>
        <v/>
      </c>
      <c r="BO112" s="160">
        <f>COUNT(Q112:BN112)+$BO108</f>
        <v>52</v>
      </c>
      <c r="BP112" s="218" t="str">
        <f>Q112&amp;BP111&amp;R112&amp;BP111&amp;S112&amp;BP111&amp;T112&amp;BP111&amp;U112&amp;BP111&amp;V112&amp;BP111&amp;W112&amp;BP111&amp;X112&amp;BP111&amp;Y112&amp;BP111&amp;Z112&amp;BP111&amp;AA112&amp;BP111&amp;AB112&amp;BP111&amp;AC112&amp;BP111&amp;AD112&amp;BP111&amp;AE112&amp;BP111&amp;AF112&amp;BP111&amp;AG112&amp;BP111&amp;AH112&amp;BP111&amp;AI112&amp;BP111&amp;AJ112&amp;BP111&amp;AK112&amp;BP111&amp;AL112&amp;BP111&amp;AM112&amp;BP111&amp;AN112&amp;BP111&amp;AO112&amp;BP111&amp;AP112&amp;BP111&amp;AQ112&amp;BP111&amp;AR112&amp;BP111&amp;AS112&amp;BP111&amp;AT112&amp;BP111&amp;AU112&amp;BP111&amp;AV112&amp;BP111&amp;AW112&amp;BP111&amp;AX112&amp;BP111&amp;AY112&amp;BP111&amp;AZ112&amp;BP111&amp;BA112&amp;BP111&amp;BB112&amp;BP111&amp;BC112&amp;BP111&amp;BD112&amp;BP111&amp;BE112&amp;BP111&amp;BF112&amp;BP111&amp;BG112&amp;BP111&amp;BH112&amp;BP111&amp;BI112&amp;BP111&amp;BJ112&amp;BP111&amp;BK112&amp;BP111&amp;BL112&amp;BP111&amp;BM112&amp;BP111&amp;BN112</f>
        <v xml:space="preserve">51  52                                                                                                </v>
      </c>
    </row>
    <row r="113" spans="16:70" x14ac:dyDescent="0.35">
      <c r="P113" s="160">
        <v>65</v>
      </c>
      <c r="Q113" s="217">
        <f>IF('Print-TOS'!AU16="Y",'Encode Data'!H28,'Encode Data'!I25)</f>
        <v>4</v>
      </c>
      <c r="R113" s="160">
        <f t="shared" ref="R113:AW113" si="112">Q113</f>
        <v>4</v>
      </c>
      <c r="S113" s="160">
        <f t="shared" si="112"/>
        <v>4</v>
      </c>
      <c r="T113" s="160">
        <f t="shared" si="112"/>
        <v>4</v>
      </c>
      <c r="U113" s="160">
        <f t="shared" si="112"/>
        <v>4</v>
      </c>
      <c r="V113" s="160">
        <f t="shared" si="112"/>
        <v>4</v>
      </c>
      <c r="W113" s="160">
        <f t="shared" si="112"/>
        <v>4</v>
      </c>
      <c r="X113" s="160">
        <f t="shared" si="112"/>
        <v>4</v>
      </c>
      <c r="Y113" s="160">
        <f t="shared" si="112"/>
        <v>4</v>
      </c>
      <c r="Z113" s="160">
        <f t="shared" si="112"/>
        <v>4</v>
      </c>
      <c r="AA113" s="160">
        <f t="shared" si="112"/>
        <v>4</v>
      </c>
      <c r="AB113" s="160">
        <f t="shared" si="112"/>
        <v>4</v>
      </c>
      <c r="AC113" s="160">
        <f t="shared" si="112"/>
        <v>4</v>
      </c>
      <c r="AD113" s="160">
        <f t="shared" si="112"/>
        <v>4</v>
      </c>
      <c r="AE113" s="160">
        <f t="shared" si="112"/>
        <v>4</v>
      </c>
      <c r="AF113" s="160">
        <f t="shared" si="112"/>
        <v>4</v>
      </c>
      <c r="AG113" s="160">
        <f t="shared" si="112"/>
        <v>4</v>
      </c>
      <c r="AH113" s="160">
        <f t="shared" si="112"/>
        <v>4</v>
      </c>
      <c r="AI113" s="160">
        <f t="shared" si="112"/>
        <v>4</v>
      </c>
      <c r="AJ113" s="160">
        <f t="shared" si="112"/>
        <v>4</v>
      </c>
      <c r="AK113" s="160">
        <f t="shared" si="112"/>
        <v>4</v>
      </c>
      <c r="AL113" s="160">
        <f t="shared" si="112"/>
        <v>4</v>
      </c>
      <c r="AM113" s="160">
        <f t="shared" si="112"/>
        <v>4</v>
      </c>
      <c r="AN113" s="160">
        <f t="shared" si="112"/>
        <v>4</v>
      </c>
      <c r="AO113" s="160">
        <f t="shared" si="112"/>
        <v>4</v>
      </c>
      <c r="AP113" s="160">
        <f t="shared" si="112"/>
        <v>4</v>
      </c>
      <c r="AQ113" s="160">
        <f t="shared" si="112"/>
        <v>4</v>
      </c>
      <c r="AR113" s="160">
        <f t="shared" si="112"/>
        <v>4</v>
      </c>
      <c r="AS113" s="160">
        <f t="shared" si="112"/>
        <v>4</v>
      </c>
      <c r="AT113" s="160">
        <f t="shared" si="112"/>
        <v>4</v>
      </c>
      <c r="AU113" s="160">
        <f t="shared" si="112"/>
        <v>4</v>
      </c>
      <c r="AV113" s="160">
        <f t="shared" si="112"/>
        <v>4</v>
      </c>
      <c r="AW113" s="160">
        <f t="shared" si="112"/>
        <v>4</v>
      </c>
      <c r="AX113" s="160">
        <f t="shared" ref="AX113:BN113" si="113">AW113</f>
        <v>4</v>
      </c>
      <c r="AY113" s="160">
        <f t="shared" si="113"/>
        <v>4</v>
      </c>
      <c r="AZ113" s="160">
        <f t="shared" si="113"/>
        <v>4</v>
      </c>
      <c r="BA113" s="160">
        <f t="shared" si="113"/>
        <v>4</v>
      </c>
      <c r="BB113" s="160">
        <f t="shared" si="113"/>
        <v>4</v>
      </c>
      <c r="BC113" s="160">
        <f t="shared" si="113"/>
        <v>4</v>
      </c>
      <c r="BD113" s="160">
        <f t="shared" si="113"/>
        <v>4</v>
      </c>
      <c r="BE113" s="160">
        <f t="shared" si="113"/>
        <v>4</v>
      </c>
      <c r="BF113" s="160">
        <f t="shared" si="113"/>
        <v>4</v>
      </c>
      <c r="BG113" s="160">
        <f t="shared" si="113"/>
        <v>4</v>
      </c>
      <c r="BH113" s="160">
        <f t="shared" si="113"/>
        <v>4</v>
      </c>
      <c r="BI113" s="160">
        <f t="shared" si="113"/>
        <v>4</v>
      </c>
      <c r="BJ113" s="160">
        <f t="shared" si="113"/>
        <v>4</v>
      </c>
      <c r="BK113" s="160">
        <f t="shared" si="113"/>
        <v>4</v>
      </c>
      <c r="BL113" s="160">
        <f t="shared" si="113"/>
        <v>4</v>
      </c>
      <c r="BM113" s="160">
        <f t="shared" si="113"/>
        <v>4</v>
      </c>
      <c r="BN113" s="160">
        <f t="shared" si="113"/>
        <v>4</v>
      </c>
      <c r="BR113" s="160">
        <v>65</v>
      </c>
    </row>
    <row r="114" spans="16:70" x14ac:dyDescent="0.35">
      <c r="Q114" s="160">
        <v>1</v>
      </c>
      <c r="R114" s="160">
        <v>2</v>
      </c>
      <c r="S114" s="160">
        <v>3</v>
      </c>
      <c r="T114" s="160">
        <v>4</v>
      </c>
      <c r="U114" s="160">
        <v>5</v>
      </c>
      <c r="V114" s="160">
        <v>6</v>
      </c>
      <c r="W114" s="160">
        <v>7</v>
      </c>
      <c r="X114" s="160">
        <v>8</v>
      </c>
      <c r="Y114" s="160">
        <v>9</v>
      </c>
      <c r="Z114" s="160">
        <v>10</v>
      </c>
      <c r="AA114" s="160">
        <v>11</v>
      </c>
      <c r="AB114" s="160">
        <v>12</v>
      </c>
      <c r="AC114" s="160">
        <v>13</v>
      </c>
      <c r="AD114" s="160">
        <v>14</v>
      </c>
      <c r="AE114" s="160">
        <v>15</v>
      </c>
      <c r="AF114" s="160">
        <v>16</v>
      </c>
      <c r="AG114" s="160">
        <v>17</v>
      </c>
      <c r="AH114" s="160">
        <v>18</v>
      </c>
      <c r="AI114" s="160">
        <v>19</v>
      </c>
      <c r="AJ114" s="160">
        <v>20</v>
      </c>
      <c r="AK114" s="160">
        <v>21</v>
      </c>
      <c r="AL114" s="160">
        <v>22</v>
      </c>
      <c r="AM114" s="160">
        <v>23</v>
      </c>
      <c r="AN114" s="160">
        <v>24</v>
      </c>
      <c r="AO114" s="160">
        <v>25</v>
      </c>
      <c r="AP114" s="160">
        <v>26</v>
      </c>
      <c r="AQ114" s="160">
        <v>27</v>
      </c>
      <c r="AR114" s="160">
        <v>28</v>
      </c>
      <c r="AS114" s="160">
        <v>29</v>
      </c>
      <c r="AT114" s="160">
        <v>30</v>
      </c>
      <c r="AU114" s="160">
        <v>31</v>
      </c>
      <c r="AV114" s="160">
        <v>32</v>
      </c>
      <c r="AW114" s="160">
        <v>33</v>
      </c>
      <c r="AX114" s="160">
        <v>34</v>
      </c>
      <c r="AY114" s="160">
        <v>35</v>
      </c>
      <c r="AZ114" s="160">
        <v>36</v>
      </c>
      <c r="BA114" s="160">
        <v>37</v>
      </c>
      <c r="BB114" s="160">
        <v>38</v>
      </c>
      <c r="BC114" s="160">
        <v>39</v>
      </c>
      <c r="BD114" s="160">
        <v>40</v>
      </c>
      <c r="BE114" s="160">
        <v>41</v>
      </c>
      <c r="BF114" s="160">
        <v>42</v>
      </c>
      <c r="BG114" s="160">
        <v>43</v>
      </c>
      <c r="BH114" s="160">
        <v>44</v>
      </c>
      <c r="BI114" s="160">
        <v>45</v>
      </c>
      <c r="BJ114" s="160">
        <v>46</v>
      </c>
      <c r="BK114" s="160">
        <v>47</v>
      </c>
      <c r="BL114" s="160">
        <v>48</v>
      </c>
      <c r="BM114" s="160">
        <v>49</v>
      </c>
      <c r="BN114" s="160">
        <v>50</v>
      </c>
    </row>
    <row r="115" spans="16:70" x14ac:dyDescent="0.35">
      <c r="Q115" s="160">
        <f t="shared" ref="Q115:AV115" si="114">Q113-Q114</f>
        <v>3</v>
      </c>
      <c r="R115" s="160">
        <f t="shared" si="114"/>
        <v>2</v>
      </c>
      <c r="S115" s="160">
        <f t="shared" si="114"/>
        <v>1</v>
      </c>
      <c r="T115" s="160">
        <f t="shared" si="114"/>
        <v>0</v>
      </c>
      <c r="U115" s="160">
        <f t="shared" si="114"/>
        <v>-1</v>
      </c>
      <c r="V115" s="160">
        <f t="shared" si="114"/>
        <v>-2</v>
      </c>
      <c r="W115" s="160">
        <f t="shared" si="114"/>
        <v>-3</v>
      </c>
      <c r="X115" s="160">
        <f t="shared" si="114"/>
        <v>-4</v>
      </c>
      <c r="Y115" s="160">
        <f t="shared" si="114"/>
        <v>-5</v>
      </c>
      <c r="Z115" s="160">
        <f t="shared" si="114"/>
        <v>-6</v>
      </c>
      <c r="AA115" s="160">
        <f t="shared" si="114"/>
        <v>-7</v>
      </c>
      <c r="AB115" s="160">
        <f t="shared" si="114"/>
        <v>-8</v>
      </c>
      <c r="AC115" s="160">
        <f t="shared" si="114"/>
        <v>-9</v>
      </c>
      <c r="AD115" s="160">
        <f t="shared" si="114"/>
        <v>-10</v>
      </c>
      <c r="AE115" s="160">
        <f t="shared" si="114"/>
        <v>-11</v>
      </c>
      <c r="AF115" s="160">
        <f t="shared" si="114"/>
        <v>-12</v>
      </c>
      <c r="AG115" s="160">
        <f t="shared" si="114"/>
        <v>-13</v>
      </c>
      <c r="AH115" s="160">
        <f t="shared" si="114"/>
        <v>-14</v>
      </c>
      <c r="AI115" s="160">
        <f t="shared" si="114"/>
        <v>-15</v>
      </c>
      <c r="AJ115" s="160">
        <f t="shared" si="114"/>
        <v>-16</v>
      </c>
      <c r="AK115" s="160">
        <f t="shared" si="114"/>
        <v>-17</v>
      </c>
      <c r="AL115" s="160">
        <f t="shared" si="114"/>
        <v>-18</v>
      </c>
      <c r="AM115" s="160">
        <f t="shared" si="114"/>
        <v>-19</v>
      </c>
      <c r="AN115" s="160">
        <f t="shared" si="114"/>
        <v>-20</v>
      </c>
      <c r="AO115" s="160">
        <f t="shared" si="114"/>
        <v>-21</v>
      </c>
      <c r="AP115" s="160">
        <f t="shared" si="114"/>
        <v>-22</v>
      </c>
      <c r="AQ115" s="160">
        <f t="shared" si="114"/>
        <v>-23</v>
      </c>
      <c r="AR115" s="160">
        <f t="shared" si="114"/>
        <v>-24</v>
      </c>
      <c r="AS115" s="160">
        <f t="shared" si="114"/>
        <v>-25</v>
      </c>
      <c r="AT115" s="160">
        <f t="shared" si="114"/>
        <v>-26</v>
      </c>
      <c r="AU115" s="160">
        <f t="shared" si="114"/>
        <v>-27</v>
      </c>
      <c r="AV115" s="160">
        <f t="shared" si="114"/>
        <v>-28</v>
      </c>
      <c r="AW115" s="160">
        <f t="shared" ref="AW115:BN115" si="115">AW113-AW114</f>
        <v>-29</v>
      </c>
      <c r="AX115" s="160">
        <f t="shared" si="115"/>
        <v>-30</v>
      </c>
      <c r="AY115" s="160">
        <f t="shared" si="115"/>
        <v>-31</v>
      </c>
      <c r="AZ115" s="160">
        <f t="shared" si="115"/>
        <v>-32</v>
      </c>
      <c r="BA115" s="160">
        <f t="shared" si="115"/>
        <v>-33</v>
      </c>
      <c r="BB115" s="160">
        <f t="shared" si="115"/>
        <v>-34</v>
      </c>
      <c r="BC115" s="160">
        <f t="shared" si="115"/>
        <v>-35</v>
      </c>
      <c r="BD115" s="160">
        <f t="shared" si="115"/>
        <v>-36</v>
      </c>
      <c r="BE115" s="160">
        <f t="shared" si="115"/>
        <v>-37</v>
      </c>
      <c r="BF115" s="160">
        <f t="shared" si="115"/>
        <v>-38</v>
      </c>
      <c r="BG115" s="160">
        <f t="shared" si="115"/>
        <v>-39</v>
      </c>
      <c r="BH115" s="160">
        <f t="shared" si="115"/>
        <v>-40</v>
      </c>
      <c r="BI115" s="160">
        <f t="shared" si="115"/>
        <v>-41</v>
      </c>
      <c r="BJ115" s="160">
        <f t="shared" si="115"/>
        <v>-42</v>
      </c>
      <c r="BK115" s="160">
        <f t="shared" si="115"/>
        <v>-43</v>
      </c>
      <c r="BL115" s="160">
        <f t="shared" si="115"/>
        <v>-44</v>
      </c>
      <c r="BM115" s="160">
        <f t="shared" si="115"/>
        <v>-45</v>
      </c>
      <c r="BN115" s="160">
        <f t="shared" si="115"/>
        <v>-46</v>
      </c>
      <c r="BP115" s="160" t="s">
        <v>21</v>
      </c>
    </row>
    <row r="116" spans="16:70" x14ac:dyDescent="0.35">
      <c r="Q116" s="160">
        <f>IF(Q115&gt;=0,COUNT($Q115)+BO112,"")</f>
        <v>53</v>
      </c>
      <c r="R116" s="160">
        <f>IF(R115&gt;=0,COUNT($Q115:R115)+$BO112,"")</f>
        <v>54</v>
      </c>
      <c r="S116" s="160">
        <f>IF(S115&gt;=0,COUNT($Q115:S115)+$BO112,"")</f>
        <v>55</v>
      </c>
      <c r="T116" s="160">
        <f>IF(T115&gt;=0,COUNT($Q115:T115)+$BO112,"")</f>
        <v>56</v>
      </c>
      <c r="U116" s="160" t="str">
        <f>IF(U115&gt;=0,COUNT($Q115:U115)+$BO112,"")</f>
        <v/>
      </c>
      <c r="V116" s="160" t="str">
        <f>IF(V115&gt;=0,COUNT($Q115:V115)+$BO112,"")</f>
        <v/>
      </c>
      <c r="W116" s="160" t="str">
        <f>IF(W115&gt;=0,COUNT($Q115:W115)+$BO112,"")</f>
        <v/>
      </c>
      <c r="X116" s="160" t="str">
        <f>IF(X115&gt;=0,COUNT($Q115:X115)+$BO112,"")</f>
        <v/>
      </c>
      <c r="Y116" s="160" t="str">
        <f>IF(Y115&gt;=0,COUNT($Q115:Y115)+$BO112,"")</f>
        <v/>
      </c>
      <c r="Z116" s="160" t="str">
        <f>IF(Z115&gt;=0,COUNT($Q115:Z115)+$BO112,"")</f>
        <v/>
      </c>
      <c r="AA116" s="160" t="str">
        <f>IF(AA115&gt;=0,COUNT($Q115:AA115)+$BO112,"")</f>
        <v/>
      </c>
      <c r="AB116" s="160" t="str">
        <f>IF(AB115&gt;=0,COUNT($Q115:AB115)+$BO112,"")</f>
        <v/>
      </c>
      <c r="AC116" s="160" t="str">
        <f>IF(AC115&gt;=0,COUNT($Q115:AC115)+$BO112,"")</f>
        <v/>
      </c>
      <c r="AD116" s="160" t="str">
        <f>IF(AD115&gt;=0,COUNT($Q115:AD115)+$BO112,"")</f>
        <v/>
      </c>
      <c r="AE116" s="160" t="str">
        <f>IF(AE115&gt;=0,COUNT($Q115:AE115)+$BO112,"")</f>
        <v/>
      </c>
      <c r="AF116" s="160" t="str">
        <f>IF(AF115&gt;=0,COUNT($Q115:AF115)+$BO112,"")</f>
        <v/>
      </c>
      <c r="AG116" s="160" t="str">
        <f>IF(AG115&gt;=0,COUNT($Q115:AG115)+$BO112,"")</f>
        <v/>
      </c>
      <c r="AH116" s="160" t="str">
        <f>IF(AH115&gt;=0,COUNT($Q115:AH115)+$BO112,"")</f>
        <v/>
      </c>
      <c r="AI116" s="160" t="str">
        <f>IF(AI115&gt;=0,COUNT($Q115:AI115)+$BO112,"")</f>
        <v/>
      </c>
      <c r="AJ116" s="160" t="str">
        <f>IF(AJ115&gt;=0,COUNT($Q115:AJ115)+$BO112,"")</f>
        <v/>
      </c>
      <c r="AK116" s="160" t="str">
        <f>IF(AK115&gt;=0,COUNT($Q115:AK115)+$BO112,"")</f>
        <v/>
      </c>
      <c r="AL116" s="160" t="str">
        <f>IF(AL115&gt;=0,COUNT($Q115:AL115)+$BO112,"")</f>
        <v/>
      </c>
      <c r="AM116" s="160" t="str">
        <f>IF(AM115&gt;=0,COUNT($Q115:AM115)+$BO112,"")</f>
        <v/>
      </c>
      <c r="AN116" s="160" t="str">
        <f>IF(AN115&gt;=0,COUNT($Q115:AN115)+$BO112,"")</f>
        <v/>
      </c>
      <c r="AO116" s="160" t="str">
        <f>IF(AO115&gt;=0,COUNT($Q115:AO115)+$BO112,"")</f>
        <v/>
      </c>
      <c r="AP116" s="160" t="str">
        <f>IF(AP115&gt;=0,COUNT($Q115:AP115)+$BO112,"")</f>
        <v/>
      </c>
      <c r="AQ116" s="160" t="str">
        <f>IF(AQ115&gt;=0,COUNT($Q115:AQ115)+$BO112,"")</f>
        <v/>
      </c>
      <c r="AR116" s="160" t="str">
        <f>IF(AR115&gt;=0,COUNT($Q115:AR115)+$BO112,"")</f>
        <v/>
      </c>
      <c r="AS116" s="160" t="str">
        <f>IF(AS115&gt;=0,COUNT($Q115:AS115)+$BO112,"")</f>
        <v/>
      </c>
      <c r="AT116" s="160" t="str">
        <f>IF(AT115&gt;=0,COUNT($Q115:AT115)+$BO112,"")</f>
        <v/>
      </c>
      <c r="AU116" s="160" t="str">
        <f>IF(AU115&gt;=0,COUNT($Q115:AU115)+$BO112,"")</f>
        <v/>
      </c>
      <c r="AV116" s="160" t="str">
        <f>IF(AV115&gt;=0,COUNT($Q115:AV115)+$BO112,"")</f>
        <v/>
      </c>
      <c r="AW116" s="160" t="str">
        <f>IF(AW115&gt;=0,COUNT($Q115:AW115)+$BO112,"")</f>
        <v/>
      </c>
      <c r="AX116" s="160" t="str">
        <f>IF(AX115&gt;=0,COUNT($Q115:AX115)+$BO112,"")</f>
        <v/>
      </c>
      <c r="AY116" s="160" t="str">
        <f>IF(AY115&gt;=0,COUNT($Q115:AY115)+$BO112,"")</f>
        <v/>
      </c>
      <c r="AZ116" s="160" t="str">
        <f>IF(AZ115&gt;=0,COUNT($Q115:AZ115)+$BO112,"")</f>
        <v/>
      </c>
      <c r="BA116" s="160" t="str">
        <f>IF(BA115&gt;=0,COUNT($Q115:BA115)+$BO112,"")</f>
        <v/>
      </c>
      <c r="BB116" s="160" t="str">
        <f>IF(BB115&gt;=0,COUNT($Q115:BB115)+$BO112,"")</f>
        <v/>
      </c>
      <c r="BC116" s="160" t="str">
        <f>IF(BC115&gt;=0,COUNT($Q115:BC115)+$BO112,"")</f>
        <v/>
      </c>
      <c r="BD116" s="160" t="str">
        <f>IF(BD115&gt;=0,COUNT($Q115:BD115)+$BO112,"")</f>
        <v/>
      </c>
      <c r="BE116" s="160" t="str">
        <f>IF(BE115&gt;=0,COUNT($Q115:BE115)+$BO112,"")</f>
        <v/>
      </c>
      <c r="BF116" s="160" t="str">
        <f>IF(BF115&gt;=0,COUNT($Q115:BF115)+$BO112,"")</f>
        <v/>
      </c>
      <c r="BG116" s="160" t="str">
        <f>IF(BG115&gt;=0,COUNT($Q115:BG115)+$BO112,"")</f>
        <v/>
      </c>
      <c r="BH116" s="160" t="str">
        <f>IF(BH115&gt;=0,COUNT($Q115:BH115)+$BO112,"")</f>
        <v/>
      </c>
      <c r="BI116" s="160" t="str">
        <f>IF(BI115&gt;=0,COUNT($Q115:BI115)+$BO112,"")</f>
        <v/>
      </c>
      <c r="BJ116" s="160" t="str">
        <f>IF(BJ115&gt;=0,COUNT($Q115:BJ115)+$BO112,"")</f>
        <v/>
      </c>
      <c r="BK116" s="160" t="str">
        <f>IF(BK115&gt;=0,COUNT($Q115:BK115)+$BO112,"")</f>
        <v/>
      </c>
      <c r="BL116" s="160" t="str">
        <f>IF(BL115&gt;=0,COUNT($Q115:BL115)+$BO112,"")</f>
        <v/>
      </c>
      <c r="BM116" s="160" t="str">
        <f>IF(BM115&gt;=0,COUNT($Q115:BM115)+$BO112,"")</f>
        <v/>
      </c>
      <c r="BN116" s="160" t="str">
        <f>IF(BN115&gt;=0,COUNT($Q115:BN115)+$BO112,"")</f>
        <v/>
      </c>
      <c r="BO116" s="160">
        <f>COUNT(Q116:BN116)+$BO112</f>
        <v>56</v>
      </c>
      <c r="BP116" s="218" t="str">
        <f>Q116&amp;BP115&amp;R116&amp;BP115&amp;S116&amp;BP115&amp;T116&amp;BP115&amp;U116&amp;BP115&amp;V116&amp;BP115&amp;W116&amp;BP115&amp;X116&amp;BP115&amp;Y116&amp;BP115&amp;Z116&amp;BP115&amp;AA116&amp;BP115&amp;AB116&amp;BP115&amp;AC116&amp;BP115&amp;AD116&amp;BP115&amp;AE116&amp;BP115&amp;AF116&amp;BP115&amp;AG116&amp;BP115&amp;AH116&amp;BP115&amp;AI116&amp;BP115&amp;AJ116&amp;BP115&amp;AK116&amp;BP115&amp;AL116&amp;BP115&amp;AM116&amp;BP115&amp;AN116&amp;BP115&amp;AO116&amp;BP115&amp;AP116&amp;BP115&amp;AQ116&amp;BP115&amp;AR116&amp;BP115&amp;AS116&amp;BP115&amp;AT116&amp;BP115&amp;AU116&amp;BP115&amp;AV116&amp;BP115&amp;AW116&amp;BP115&amp;AX116&amp;BP115&amp;AY116&amp;BP115&amp;AZ116&amp;BP115&amp;BA116&amp;BP115&amp;BB116&amp;BP115&amp;BC116&amp;BP115&amp;BD116&amp;BP115&amp;BE116&amp;BP115&amp;BF116&amp;BP115&amp;BG116&amp;BP115&amp;BH116&amp;BP115&amp;BI116&amp;BP115&amp;BJ116&amp;BP115&amp;BK116&amp;BP115&amp;BL116&amp;BP115&amp;BM116&amp;BP115&amp;BN116</f>
        <v xml:space="preserve">53  54  55  56                                                                                            </v>
      </c>
    </row>
    <row r="117" spans="16:70" x14ac:dyDescent="0.35">
      <c r="P117" s="160">
        <v>80</v>
      </c>
      <c r="Q117" s="217">
        <f>IF('Print-TOS'!AU16="Y",'Encode Data'!I28,'Encode Data'!J25)</f>
        <v>0</v>
      </c>
      <c r="R117" s="160">
        <f t="shared" ref="R117:AW117" si="116">Q117</f>
        <v>0</v>
      </c>
      <c r="S117" s="160">
        <f t="shared" si="116"/>
        <v>0</v>
      </c>
      <c r="T117" s="160">
        <f t="shared" si="116"/>
        <v>0</v>
      </c>
      <c r="U117" s="160">
        <f t="shared" si="116"/>
        <v>0</v>
      </c>
      <c r="V117" s="160">
        <f t="shared" si="116"/>
        <v>0</v>
      </c>
      <c r="W117" s="160">
        <f t="shared" si="116"/>
        <v>0</v>
      </c>
      <c r="X117" s="160">
        <f t="shared" si="116"/>
        <v>0</v>
      </c>
      <c r="Y117" s="160">
        <f t="shared" si="116"/>
        <v>0</v>
      </c>
      <c r="Z117" s="160">
        <f t="shared" si="116"/>
        <v>0</v>
      </c>
      <c r="AA117" s="160">
        <f t="shared" si="116"/>
        <v>0</v>
      </c>
      <c r="AB117" s="160">
        <f t="shared" si="116"/>
        <v>0</v>
      </c>
      <c r="AC117" s="160">
        <f t="shared" si="116"/>
        <v>0</v>
      </c>
      <c r="AD117" s="160">
        <f t="shared" si="116"/>
        <v>0</v>
      </c>
      <c r="AE117" s="160">
        <f t="shared" si="116"/>
        <v>0</v>
      </c>
      <c r="AF117" s="160">
        <f t="shared" si="116"/>
        <v>0</v>
      </c>
      <c r="AG117" s="160">
        <f t="shared" si="116"/>
        <v>0</v>
      </c>
      <c r="AH117" s="160">
        <f t="shared" si="116"/>
        <v>0</v>
      </c>
      <c r="AI117" s="160">
        <f t="shared" si="116"/>
        <v>0</v>
      </c>
      <c r="AJ117" s="160">
        <f t="shared" si="116"/>
        <v>0</v>
      </c>
      <c r="AK117" s="160">
        <f t="shared" si="116"/>
        <v>0</v>
      </c>
      <c r="AL117" s="160">
        <f t="shared" si="116"/>
        <v>0</v>
      </c>
      <c r="AM117" s="160">
        <f t="shared" si="116"/>
        <v>0</v>
      </c>
      <c r="AN117" s="160">
        <f t="shared" si="116"/>
        <v>0</v>
      </c>
      <c r="AO117" s="160">
        <f t="shared" si="116"/>
        <v>0</v>
      </c>
      <c r="AP117" s="160">
        <f t="shared" si="116"/>
        <v>0</v>
      </c>
      <c r="AQ117" s="160">
        <f t="shared" si="116"/>
        <v>0</v>
      </c>
      <c r="AR117" s="160">
        <f t="shared" si="116"/>
        <v>0</v>
      </c>
      <c r="AS117" s="160">
        <f t="shared" si="116"/>
        <v>0</v>
      </c>
      <c r="AT117" s="160">
        <f t="shared" si="116"/>
        <v>0</v>
      </c>
      <c r="AU117" s="160">
        <f t="shared" si="116"/>
        <v>0</v>
      </c>
      <c r="AV117" s="160">
        <f t="shared" si="116"/>
        <v>0</v>
      </c>
      <c r="AW117" s="160">
        <f t="shared" si="116"/>
        <v>0</v>
      </c>
      <c r="AX117" s="160">
        <f t="shared" ref="AX117:BN117" si="117">AW117</f>
        <v>0</v>
      </c>
      <c r="AY117" s="160">
        <f t="shared" si="117"/>
        <v>0</v>
      </c>
      <c r="AZ117" s="160">
        <f t="shared" si="117"/>
        <v>0</v>
      </c>
      <c r="BA117" s="160">
        <f t="shared" si="117"/>
        <v>0</v>
      </c>
      <c r="BB117" s="160">
        <f t="shared" si="117"/>
        <v>0</v>
      </c>
      <c r="BC117" s="160">
        <f t="shared" si="117"/>
        <v>0</v>
      </c>
      <c r="BD117" s="160">
        <f t="shared" si="117"/>
        <v>0</v>
      </c>
      <c r="BE117" s="160">
        <f t="shared" si="117"/>
        <v>0</v>
      </c>
      <c r="BF117" s="160">
        <f t="shared" si="117"/>
        <v>0</v>
      </c>
      <c r="BG117" s="160">
        <f t="shared" si="117"/>
        <v>0</v>
      </c>
      <c r="BH117" s="160">
        <f t="shared" si="117"/>
        <v>0</v>
      </c>
      <c r="BI117" s="160">
        <f t="shared" si="117"/>
        <v>0</v>
      </c>
      <c r="BJ117" s="160">
        <f t="shared" si="117"/>
        <v>0</v>
      </c>
      <c r="BK117" s="160">
        <f t="shared" si="117"/>
        <v>0</v>
      </c>
      <c r="BL117" s="160">
        <f t="shared" si="117"/>
        <v>0</v>
      </c>
      <c r="BM117" s="160">
        <f t="shared" si="117"/>
        <v>0</v>
      </c>
      <c r="BN117" s="160">
        <f t="shared" si="117"/>
        <v>0</v>
      </c>
      <c r="BR117" s="160">
        <v>80</v>
      </c>
    </row>
    <row r="118" spans="16:70" x14ac:dyDescent="0.35">
      <c r="Q118" s="160">
        <v>1</v>
      </c>
      <c r="R118" s="160">
        <v>2</v>
      </c>
      <c r="S118" s="160">
        <v>3</v>
      </c>
      <c r="T118" s="160">
        <v>4</v>
      </c>
      <c r="U118" s="160">
        <v>5</v>
      </c>
      <c r="V118" s="160">
        <v>6</v>
      </c>
      <c r="W118" s="160">
        <v>7</v>
      </c>
      <c r="X118" s="160">
        <v>8</v>
      </c>
      <c r="Y118" s="160">
        <v>9</v>
      </c>
      <c r="Z118" s="160">
        <v>10</v>
      </c>
      <c r="AA118" s="160">
        <v>11</v>
      </c>
      <c r="AB118" s="160">
        <v>12</v>
      </c>
      <c r="AC118" s="160">
        <v>13</v>
      </c>
      <c r="AD118" s="160">
        <v>14</v>
      </c>
      <c r="AE118" s="160">
        <v>15</v>
      </c>
      <c r="AF118" s="160">
        <v>16</v>
      </c>
      <c r="AG118" s="160">
        <v>17</v>
      </c>
      <c r="AH118" s="160">
        <v>18</v>
      </c>
      <c r="AI118" s="160">
        <v>19</v>
      </c>
      <c r="AJ118" s="160">
        <v>20</v>
      </c>
      <c r="AK118" s="160">
        <v>21</v>
      </c>
      <c r="AL118" s="160">
        <v>22</v>
      </c>
      <c r="AM118" s="160">
        <v>23</v>
      </c>
      <c r="AN118" s="160">
        <v>24</v>
      </c>
      <c r="AO118" s="160">
        <v>25</v>
      </c>
      <c r="AP118" s="160">
        <v>26</v>
      </c>
      <c r="AQ118" s="160">
        <v>27</v>
      </c>
      <c r="AR118" s="160">
        <v>28</v>
      </c>
      <c r="AS118" s="160">
        <v>29</v>
      </c>
      <c r="AT118" s="160">
        <v>30</v>
      </c>
      <c r="AU118" s="160">
        <v>31</v>
      </c>
      <c r="AV118" s="160">
        <v>32</v>
      </c>
      <c r="AW118" s="160">
        <v>33</v>
      </c>
      <c r="AX118" s="160">
        <v>34</v>
      </c>
      <c r="AY118" s="160">
        <v>35</v>
      </c>
      <c r="AZ118" s="160">
        <v>36</v>
      </c>
      <c r="BA118" s="160">
        <v>37</v>
      </c>
      <c r="BB118" s="160">
        <v>38</v>
      </c>
      <c r="BC118" s="160">
        <v>39</v>
      </c>
      <c r="BD118" s="160">
        <v>40</v>
      </c>
      <c r="BE118" s="160">
        <v>41</v>
      </c>
      <c r="BF118" s="160">
        <v>42</v>
      </c>
      <c r="BG118" s="160">
        <v>43</v>
      </c>
      <c r="BH118" s="160">
        <v>44</v>
      </c>
      <c r="BI118" s="160">
        <v>45</v>
      </c>
      <c r="BJ118" s="160">
        <v>46</v>
      </c>
      <c r="BK118" s="160">
        <v>47</v>
      </c>
      <c r="BL118" s="160">
        <v>48</v>
      </c>
      <c r="BM118" s="160">
        <v>49</v>
      </c>
      <c r="BN118" s="160">
        <v>50</v>
      </c>
    </row>
    <row r="119" spans="16:70" x14ac:dyDescent="0.35">
      <c r="Q119" s="160">
        <f t="shared" ref="Q119:AV119" si="118">Q117-Q118</f>
        <v>-1</v>
      </c>
      <c r="R119" s="160">
        <f t="shared" si="118"/>
        <v>-2</v>
      </c>
      <c r="S119" s="160">
        <f t="shared" si="118"/>
        <v>-3</v>
      </c>
      <c r="T119" s="160">
        <f t="shared" si="118"/>
        <v>-4</v>
      </c>
      <c r="U119" s="160">
        <f t="shared" si="118"/>
        <v>-5</v>
      </c>
      <c r="V119" s="160">
        <f t="shared" si="118"/>
        <v>-6</v>
      </c>
      <c r="W119" s="160">
        <f t="shared" si="118"/>
        <v>-7</v>
      </c>
      <c r="X119" s="160">
        <f t="shared" si="118"/>
        <v>-8</v>
      </c>
      <c r="Y119" s="160">
        <f t="shared" si="118"/>
        <v>-9</v>
      </c>
      <c r="Z119" s="160">
        <f t="shared" si="118"/>
        <v>-10</v>
      </c>
      <c r="AA119" s="160">
        <f t="shared" si="118"/>
        <v>-11</v>
      </c>
      <c r="AB119" s="160">
        <f t="shared" si="118"/>
        <v>-12</v>
      </c>
      <c r="AC119" s="160">
        <f t="shared" si="118"/>
        <v>-13</v>
      </c>
      <c r="AD119" s="160">
        <f t="shared" si="118"/>
        <v>-14</v>
      </c>
      <c r="AE119" s="160">
        <f t="shared" si="118"/>
        <v>-15</v>
      </c>
      <c r="AF119" s="160">
        <f t="shared" si="118"/>
        <v>-16</v>
      </c>
      <c r="AG119" s="160">
        <f t="shared" si="118"/>
        <v>-17</v>
      </c>
      <c r="AH119" s="160">
        <f t="shared" si="118"/>
        <v>-18</v>
      </c>
      <c r="AI119" s="160">
        <f t="shared" si="118"/>
        <v>-19</v>
      </c>
      <c r="AJ119" s="160">
        <f t="shared" si="118"/>
        <v>-20</v>
      </c>
      <c r="AK119" s="160">
        <f t="shared" si="118"/>
        <v>-21</v>
      </c>
      <c r="AL119" s="160">
        <f t="shared" si="118"/>
        <v>-22</v>
      </c>
      <c r="AM119" s="160">
        <f t="shared" si="118"/>
        <v>-23</v>
      </c>
      <c r="AN119" s="160">
        <f t="shared" si="118"/>
        <v>-24</v>
      </c>
      <c r="AO119" s="160">
        <f t="shared" si="118"/>
        <v>-25</v>
      </c>
      <c r="AP119" s="160">
        <f t="shared" si="118"/>
        <v>-26</v>
      </c>
      <c r="AQ119" s="160">
        <f t="shared" si="118"/>
        <v>-27</v>
      </c>
      <c r="AR119" s="160">
        <f t="shared" si="118"/>
        <v>-28</v>
      </c>
      <c r="AS119" s="160">
        <f t="shared" si="118"/>
        <v>-29</v>
      </c>
      <c r="AT119" s="160">
        <f t="shared" si="118"/>
        <v>-30</v>
      </c>
      <c r="AU119" s="160">
        <f t="shared" si="118"/>
        <v>-31</v>
      </c>
      <c r="AV119" s="160">
        <f t="shared" si="118"/>
        <v>-32</v>
      </c>
      <c r="AW119" s="160">
        <f t="shared" ref="AW119:BN119" si="119">AW117-AW118</f>
        <v>-33</v>
      </c>
      <c r="AX119" s="160">
        <f t="shared" si="119"/>
        <v>-34</v>
      </c>
      <c r="AY119" s="160">
        <f t="shared" si="119"/>
        <v>-35</v>
      </c>
      <c r="AZ119" s="160">
        <f t="shared" si="119"/>
        <v>-36</v>
      </c>
      <c r="BA119" s="160">
        <f t="shared" si="119"/>
        <v>-37</v>
      </c>
      <c r="BB119" s="160">
        <f t="shared" si="119"/>
        <v>-38</v>
      </c>
      <c r="BC119" s="160">
        <f t="shared" si="119"/>
        <v>-39</v>
      </c>
      <c r="BD119" s="160">
        <f t="shared" si="119"/>
        <v>-40</v>
      </c>
      <c r="BE119" s="160">
        <f t="shared" si="119"/>
        <v>-41</v>
      </c>
      <c r="BF119" s="160">
        <f t="shared" si="119"/>
        <v>-42</v>
      </c>
      <c r="BG119" s="160">
        <f t="shared" si="119"/>
        <v>-43</v>
      </c>
      <c r="BH119" s="160">
        <f t="shared" si="119"/>
        <v>-44</v>
      </c>
      <c r="BI119" s="160">
        <f t="shared" si="119"/>
        <v>-45</v>
      </c>
      <c r="BJ119" s="160">
        <f t="shared" si="119"/>
        <v>-46</v>
      </c>
      <c r="BK119" s="160">
        <f t="shared" si="119"/>
        <v>-47</v>
      </c>
      <c r="BL119" s="160">
        <f t="shared" si="119"/>
        <v>-48</v>
      </c>
      <c r="BM119" s="160">
        <f t="shared" si="119"/>
        <v>-49</v>
      </c>
      <c r="BN119" s="160">
        <f t="shared" si="119"/>
        <v>-50</v>
      </c>
      <c r="BP119" s="160" t="s">
        <v>21</v>
      </c>
    </row>
    <row r="120" spans="16:70" x14ac:dyDescent="0.35">
      <c r="Q120" s="160" t="str">
        <f>IF(Q119&gt;=0,COUNT($Q119)+BO116,"")</f>
        <v/>
      </c>
      <c r="R120" s="160" t="str">
        <f>IF(R119&gt;=0,COUNT($Q119:R119)+$BO116,"")</f>
        <v/>
      </c>
      <c r="S120" s="160" t="str">
        <f>IF(S119&gt;=0,COUNT($Q119:S119)+$BO116,"")</f>
        <v/>
      </c>
      <c r="T120" s="160" t="str">
        <f>IF(T119&gt;=0,COUNT($Q119:T119)+$BO116,"")</f>
        <v/>
      </c>
      <c r="U120" s="160" t="str">
        <f>IF(U119&gt;=0,COUNT($Q119:U119)+$BO116,"")</f>
        <v/>
      </c>
      <c r="V120" s="160" t="str">
        <f>IF(V119&gt;=0,COUNT($Q119:V119)+$BO116,"")</f>
        <v/>
      </c>
      <c r="W120" s="160" t="str">
        <f>IF(W119&gt;=0,COUNT($Q119:W119)+$BO116,"")</f>
        <v/>
      </c>
      <c r="X120" s="160" t="str">
        <f>IF(X119&gt;=0,COUNT($Q119:X119)+$BO116,"")</f>
        <v/>
      </c>
      <c r="Y120" s="160" t="str">
        <f>IF(Y119&gt;=0,COUNT($Q119:Y119)+$BO116,"")</f>
        <v/>
      </c>
      <c r="Z120" s="160" t="str">
        <f>IF(Z119&gt;=0,COUNT($Q119:Z119)+$BO116,"")</f>
        <v/>
      </c>
      <c r="AA120" s="160" t="str">
        <f>IF(AA119&gt;=0,COUNT($Q119:AA119)+$BO116,"")</f>
        <v/>
      </c>
      <c r="AB120" s="160" t="str">
        <f>IF(AB119&gt;=0,COUNT($Q119:AB119)+$BO116,"")</f>
        <v/>
      </c>
      <c r="AC120" s="160" t="str">
        <f>IF(AC119&gt;=0,COUNT($Q119:AC119)+$BO116,"")</f>
        <v/>
      </c>
      <c r="AD120" s="160" t="str">
        <f>IF(AD119&gt;=0,COUNT($Q119:AD119)+$BO116,"")</f>
        <v/>
      </c>
      <c r="AE120" s="160" t="str">
        <f>IF(AE119&gt;=0,COUNT($Q119:AE119)+$BO116,"")</f>
        <v/>
      </c>
      <c r="AF120" s="160" t="str">
        <f>IF(AF119&gt;=0,COUNT($Q119:AF119)+$BO116,"")</f>
        <v/>
      </c>
      <c r="AG120" s="160" t="str">
        <f>IF(AG119&gt;=0,COUNT($Q119:AG119)+$BO116,"")</f>
        <v/>
      </c>
      <c r="AH120" s="160" t="str">
        <f>IF(AH119&gt;=0,COUNT($Q119:AH119)+$BO116,"")</f>
        <v/>
      </c>
      <c r="AI120" s="160" t="str">
        <f>IF(AI119&gt;=0,COUNT($Q119:AI119)+$BO116,"")</f>
        <v/>
      </c>
      <c r="AJ120" s="160" t="str">
        <f>IF(AJ119&gt;=0,COUNT($Q119:AJ119)+$BO116,"")</f>
        <v/>
      </c>
      <c r="AK120" s="160" t="str">
        <f>IF(AK119&gt;=0,COUNT($Q119:AK119)+$BO116,"")</f>
        <v/>
      </c>
      <c r="AL120" s="160" t="str">
        <f>IF(AL119&gt;=0,COUNT($Q119:AL119)+$BO116,"")</f>
        <v/>
      </c>
      <c r="AM120" s="160" t="str">
        <f>IF(AM119&gt;=0,COUNT($Q119:AM119)+$BO116,"")</f>
        <v/>
      </c>
      <c r="AN120" s="160" t="str">
        <f>IF(AN119&gt;=0,COUNT($Q119:AN119)+$BO116,"")</f>
        <v/>
      </c>
      <c r="AO120" s="160" t="str">
        <f>IF(AO119&gt;=0,COUNT($Q119:AO119)+$BO116,"")</f>
        <v/>
      </c>
      <c r="AP120" s="160" t="str">
        <f>IF(AP119&gt;=0,COUNT($Q119:AP119)+$BO116,"")</f>
        <v/>
      </c>
      <c r="AQ120" s="160" t="str">
        <f>IF(AQ119&gt;=0,COUNT($Q119:AQ119)+$BO116,"")</f>
        <v/>
      </c>
      <c r="AR120" s="160" t="str">
        <f>IF(AR119&gt;=0,COUNT($Q119:AR119)+$BO116,"")</f>
        <v/>
      </c>
      <c r="AS120" s="160" t="str">
        <f>IF(AS119&gt;=0,COUNT($Q119:AS119)+$BO116,"")</f>
        <v/>
      </c>
      <c r="AT120" s="160" t="str">
        <f>IF(AT119&gt;=0,COUNT($Q119:AT119)+$BO116,"")</f>
        <v/>
      </c>
      <c r="AU120" s="160" t="str">
        <f>IF(AU119&gt;=0,COUNT($Q119:AU119)+$BO116,"")</f>
        <v/>
      </c>
      <c r="AV120" s="160" t="str">
        <f>IF(AV119&gt;=0,COUNT($Q119:AV119)+$BO116,"")</f>
        <v/>
      </c>
      <c r="AW120" s="160" t="str">
        <f>IF(AW119&gt;=0,COUNT($Q119:AW119)+$BO116,"")</f>
        <v/>
      </c>
      <c r="AX120" s="160" t="str">
        <f>IF(AX119&gt;=0,COUNT($Q119:AX119)+$BO116,"")</f>
        <v/>
      </c>
      <c r="AY120" s="160" t="str">
        <f>IF(AY119&gt;=0,COUNT($Q119:AY119)+$BO116,"")</f>
        <v/>
      </c>
      <c r="AZ120" s="160" t="str">
        <f>IF(AZ119&gt;=0,COUNT($Q119:AZ119)+$BO116,"")</f>
        <v/>
      </c>
      <c r="BA120" s="160" t="str">
        <f>IF(BA119&gt;=0,COUNT($Q119:BA119)+$BO116,"")</f>
        <v/>
      </c>
      <c r="BB120" s="160" t="str">
        <f>IF(BB119&gt;=0,COUNT($Q119:BB119)+$BO116,"")</f>
        <v/>
      </c>
      <c r="BC120" s="160" t="str">
        <f>IF(BC119&gt;=0,COUNT($Q119:BC119)+$BO116,"")</f>
        <v/>
      </c>
      <c r="BD120" s="160" t="str">
        <f>IF(BD119&gt;=0,COUNT($Q119:BD119)+$BO116,"")</f>
        <v/>
      </c>
      <c r="BE120" s="160" t="str">
        <f>IF(BE119&gt;=0,COUNT($Q119:BE119)+$BO116,"")</f>
        <v/>
      </c>
      <c r="BF120" s="160" t="str">
        <f>IF(BF119&gt;=0,COUNT($Q119:BF119)+$BO116,"")</f>
        <v/>
      </c>
      <c r="BG120" s="160" t="str">
        <f>IF(BG119&gt;=0,COUNT($Q119:BG119)+$BO116,"")</f>
        <v/>
      </c>
      <c r="BH120" s="160" t="str">
        <f>IF(BH119&gt;=0,COUNT($Q119:BH119)+$BO116,"")</f>
        <v/>
      </c>
      <c r="BI120" s="160" t="str">
        <f>IF(BI119&gt;=0,COUNT($Q119:BI119)+$BO116,"")</f>
        <v/>
      </c>
      <c r="BJ120" s="160" t="str">
        <f>IF(BJ119&gt;=0,COUNT($Q119:BJ119)+$BO116,"")</f>
        <v/>
      </c>
      <c r="BK120" s="160" t="str">
        <f>IF(BK119&gt;=0,COUNT($Q119:BK119)+$BO116,"")</f>
        <v/>
      </c>
      <c r="BL120" s="160" t="str">
        <f>IF(BL119&gt;=0,COUNT($Q119:BL119)+$BO116,"")</f>
        <v/>
      </c>
      <c r="BM120" s="160" t="str">
        <f>IF(BM119&gt;=0,COUNT($Q119:BM119)+$BO116,"")</f>
        <v/>
      </c>
      <c r="BN120" s="160" t="str">
        <f>IF(BN119&gt;=0,COUNT($Q119:BN119)+$BO116,"")</f>
        <v/>
      </c>
      <c r="BO120" s="160">
        <f>COUNT(Q120:BN120)+$BO116</f>
        <v>56</v>
      </c>
      <c r="BP120" s="218" t="str">
        <f>Q120&amp;BP119&amp;R120&amp;BP119&amp;S120&amp;BP119&amp;T120&amp;BP119&amp;U120&amp;BP119&amp;V120&amp;BP119&amp;W120&amp;BP119&amp;X120&amp;BP119&amp;Y120&amp;BP119&amp;Z120&amp;BP119&amp;AA120&amp;BP119&amp;AB120&amp;BP119&amp;AC120&amp;BP119&amp;AD120&amp;BP119&amp;AE120&amp;BP119&amp;AF120&amp;BP119&amp;AG120&amp;BP119&amp;AH120&amp;BP119&amp;AI120&amp;BP119&amp;AJ120&amp;BP119&amp;AK120&amp;BP119&amp;AL120&amp;BP119&amp;AM120&amp;BP119&amp;AN120&amp;BP119&amp;AO120&amp;BP119&amp;AP120&amp;BP119&amp;AQ120&amp;BP119&amp;AR120&amp;BP119&amp;AS120&amp;BP119&amp;AT120&amp;BP119&amp;AU120&amp;BP119&amp;AV120&amp;BP119&amp;AW120&amp;BP119&amp;AX120&amp;BP119&amp;AY120&amp;BP119&amp;AZ120&amp;BP119&amp;BA120&amp;BP119&amp;BB120&amp;BP119&amp;BC120&amp;BP119&amp;BD120&amp;BP119&amp;BE120&amp;BP119&amp;BF120&amp;BP119&amp;BG120&amp;BP119&amp;BH120&amp;BP119&amp;BI120&amp;BP119&amp;BJ120&amp;BP119&amp;BK120&amp;BP119&amp;BL120&amp;BP119&amp;BM120&amp;BP119&amp;BN120</f>
        <v xml:space="preserve">                                                                                                  </v>
      </c>
      <c r="BQ120" s="217">
        <f>SUM(Q97,Q101,Q105,Q109,Q113,Q117)</f>
        <v>12</v>
      </c>
    </row>
    <row r="121" spans="16:70" x14ac:dyDescent="0.35">
      <c r="P121" s="160">
        <v>6</v>
      </c>
      <c r="Q121" s="217">
        <f>IF('Print-TOS'!AU16="Y",'Encode Data'!E31,'Encode Data'!E28)</f>
        <v>2</v>
      </c>
      <c r="R121" s="160">
        <f t="shared" ref="R121:AW121" si="120">Q121</f>
        <v>2</v>
      </c>
      <c r="S121" s="160">
        <f t="shared" si="120"/>
        <v>2</v>
      </c>
      <c r="T121" s="160">
        <f t="shared" si="120"/>
        <v>2</v>
      </c>
      <c r="U121" s="160">
        <f t="shared" si="120"/>
        <v>2</v>
      </c>
      <c r="V121" s="160">
        <f t="shared" si="120"/>
        <v>2</v>
      </c>
      <c r="W121" s="160">
        <f t="shared" si="120"/>
        <v>2</v>
      </c>
      <c r="X121" s="160">
        <f t="shared" si="120"/>
        <v>2</v>
      </c>
      <c r="Y121" s="160">
        <f t="shared" si="120"/>
        <v>2</v>
      </c>
      <c r="Z121" s="160">
        <f t="shared" si="120"/>
        <v>2</v>
      </c>
      <c r="AA121" s="160">
        <f t="shared" si="120"/>
        <v>2</v>
      </c>
      <c r="AB121" s="160">
        <f t="shared" si="120"/>
        <v>2</v>
      </c>
      <c r="AC121" s="160">
        <f t="shared" si="120"/>
        <v>2</v>
      </c>
      <c r="AD121" s="160">
        <f t="shared" si="120"/>
        <v>2</v>
      </c>
      <c r="AE121" s="160">
        <f t="shared" si="120"/>
        <v>2</v>
      </c>
      <c r="AF121" s="160">
        <f t="shared" si="120"/>
        <v>2</v>
      </c>
      <c r="AG121" s="160">
        <f t="shared" si="120"/>
        <v>2</v>
      </c>
      <c r="AH121" s="160">
        <f t="shared" si="120"/>
        <v>2</v>
      </c>
      <c r="AI121" s="160">
        <f t="shared" si="120"/>
        <v>2</v>
      </c>
      <c r="AJ121" s="160">
        <f t="shared" si="120"/>
        <v>2</v>
      </c>
      <c r="AK121" s="160">
        <f t="shared" si="120"/>
        <v>2</v>
      </c>
      <c r="AL121" s="160">
        <f t="shared" si="120"/>
        <v>2</v>
      </c>
      <c r="AM121" s="160">
        <f t="shared" si="120"/>
        <v>2</v>
      </c>
      <c r="AN121" s="160">
        <f t="shared" si="120"/>
        <v>2</v>
      </c>
      <c r="AO121" s="160">
        <f t="shared" si="120"/>
        <v>2</v>
      </c>
      <c r="AP121" s="160">
        <f t="shared" si="120"/>
        <v>2</v>
      </c>
      <c r="AQ121" s="160">
        <f t="shared" si="120"/>
        <v>2</v>
      </c>
      <c r="AR121" s="160">
        <f t="shared" si="120"/>
        <v>2</v>
      </c>
      <c r="AS121" s="160">
        <f t="shared" si="120"/>
        <v>2</v>
      </c>
      <c r="AT121" s="160">
        <f t="shared" si="120"/>
        <v>2</v>
      </c>
      <c r="AU121" s="160">
        <f t="shared" si="120"/>
        <v>2</v>
      </c>
      <c r="AV121" s="160">
        <f t="shared" si="120"/>
        <v>2</v>
      </c>
      <c r="AW121" s="160">
        <f t="shared" si="120"/>
        <v>2</v>
      </c>
      <c r="AX121" s="160">
        <f t="shared" ref="AX121:BN121" si="121">AW121</f>
        <v>2</v>
      </c>
      <c r="AY121" s="160">
        <f t="shared" si="121"/>
        <v>2</v>
      </c>
      <c r="AZ121" s="160">
        <f t="shared" si="121"/>
        <v>2</v>
      </c>
      <c r="BA121" s="160">
        <f t="shared" si="121"/>
        <v>2</v>
      </c>
      <c r="BB121" s="160">
        <f t="shared" si="121"/>
        <v>2</v>
      </c>
      <c r="BC121" s="160">
        <f t="shared" si="121"/>
        <v>2</v>
      </c>
      <c r="BD121" s="160">
        <f t="shared" si="121"/>
        <v>2</v>
      </c>
      <c r="BE121" s="160">
        <f t="shared" si="121"/>
        <v>2</v>
      </c>
      <c r="BF121" s="160">
        <f t="shared" si="121"/>
        <v>2</v>
      </c>
      <c r="BG121" s="160">
        <f t="shared" si="121"/>
        <v>2</v>
      </c>
      <c r="BH121" s="160">
        <f t="shared" si="121"/>
        <v>2</v>
      </c>
      <c r="BI121" s="160">
        <f t="shared" si="121"/>
        <v>2</v>
      </c>
      <c r="BJ121" s="160">
        <f t="shared" si="121"/>
        <v>2</v>
      </c>
      <c r="BK121" s="160">
        <f t="shared" si="121"/>
        <v>2</v>
      </c>
      <c r="BL121" s="160">
        <f t="shared" si="121"/>
        <v>2</v>
      </c>
      <c r="BM121" s="160">
        <f t="shared" si="121"/>
        <v>2</v>
      </c>
      <c r="BN121" s="160">
        <f t="shared" si="121"/>
        <v>2</v>
      </c>
      <c r="BR121" s="160">
        <v>6</v>
      </c>
    </row>
    <row r="122" spans="16:70" x14ac:dyDescent="0.35">
      <c r="Q122" s="160">
        <v>1</v>
      </c>
      <c r="R122" s="160">
        <v>2</v>
      </c>
      <c r="S122" s="160">
        <v>3</v>
      </c>
      <c r="T122" s="160">
        <v>4</v>
      </c>
      <c r="U122" s="160">
        <v>5</v>
      </c>
      <c r="V122" s="160">
        <v>6</v>
      </c>
      <c r="W122" s="160">
        <v>7</v>
      </c>
      <c r="X122" s="160">
        <v>8</v>
      </c>
      <c r="Y122" s="160">
        <v>9</v>
      </c>
      <c r="Z122" s="160">
        <v>10</v>
      </c>
      <c r="AA122" s="160">
        <v>11</v>
      </c>
      <c r="AB122" s="160">
        <v>12</v>
      </c>
      <c r="AC122" s="160">
        <v>13</v>
      </c>
      <c r="AD122" s="160">
        <v>14</v>
      </c>
      <c r="AE122" s="160">
        <v>15</v>
      </c>
      <c r="AF122" s="160">
        <v>16</v>
      </c>
      <c r="AG122" s="160">
        <v>17</v>
      </c>
      <c r="AH122" s="160">
        <v>18</v>
      </c>
      <c r="AI122" s="160">
        <v>19</v>
      </c>
      <c r="AJ122" s="160">
        <v>20</v>
      </c>
      <c r="AK122" s="160">
        <v>21</v>
      </c>
      <c r="AL122" s="160">
        <v>22</v>
      </c>
      <c r="AM122" s="160">
        <v>23</v>
      </c>
      <c r="AN122" s="160">
        <v>24</v>
      </c>
      <c r="AO122" s="160">
        <v>25</v>
      </c>
      <c r="AP122" s="160">
        <v>26</v>
      </c>
      <c r="AQ122" s="160">
        <v>27</v>
      </c>
      <c r="AR122" s="160">
        <v>28</v>
      </c>
      <c r="AS122" s="160">
        <v>29</v>
      </c>
      <c r="AT122" s="160">
        <v>30</v>
      </c>
      <c r="AU122" s="160">
        <v>31</v>
      </c>
      <c r="AV122" s="160">
        <v>32</v>
      </c>
      <c r="AW122" s="160">
        <v>33</v>
      </c>
      <c r="AX122" s="160">
        <v>34</v>
      </c>
      <c r="AY122" s="160">
        <v>35</v>
      </c>
      <c r="AZ122" s="160">
        <v>36</v>
      </c>
      <c r="BA122" s="160">
        <v>37</v>
      </c>
      <c r="BB122" s="160">
        <v>38</v>
      </c>
      <c r="BC122" s="160">
        <v>39</v>
      </c>
      <c r="BD122" s="160">
        <v>40</v>
      </c>
      <c r="BE122" s="160">
        <v>41</v>
      </c>
      <c r="BF122" s="160">
        <v>42</v>
      </c>
      <c r="BG122" s="160">
        <v>43</v>
      </c>
      <c r="BH122" s="160">
        <v>44</v>
      </c>
      <c r="BI122" s="160">
        <v>45</v>
      </c>
      <c r="BJ122" s="160">
        <v>46</v>
      </c>
      <c r="BK122" s="160">
        <v>47</v>
      </c>
      <c r="BL122" s="160">
        <v>48</v>
      </c>
      <c r="BM122" s="160">
        <v>49</v>
      </c>
      <c r="BN122" s="160">
        <v>50</v>
      </c>
    </row>
    <row r="123" spans="16:70" x14ac:dyDescent="0.35">
      <c r="Q123" s="160">
        <f t="shared" ref="Q123:AV123" si="122">Q121-Q122</f>
        <v>1</v>
      </c>
      <c r="R123" s="160">
        <f t="shared" si="122"/>
        <v>0</v>
      </c>
      <c r="S123" s="160">
        <f t="shared" si="122"/>
        <v>-1</v>
      </c>
      <c r="T123" s="160">
        <f t="shared" si="122"/>
        <v>-2</v>
      </c>
      <c r="U123" s="160">
        <f t="shared" si="122"/>
        <v>-3</v>
      </c>
      <c r="V123" s="160">
        <f t="shared" si="122"/>
        <v>-4</v>
      </c>
      <c r="W123" s="160">
        <f t="shared" si="122"/>
        <v>-5</v>
      </c>
      <c r="X123" s="160">
        <f t="shared" si="122"/>
        <v>-6</v>
      </c>
      <c r="Y123" s="160">
        <f t="shared" si="122"/>
        <v>-7</v>
      </c>
      <c r="Z123" s="160">
        <f t="shared" si="122"/>
        <v>-8</v>
      </c>
      <c r="AA123" s="160">
        <f t="shared" si="122"/>
        <v>-9</v>
      </c>
      <c r="AB123" s="160">
        <f t="shared" si="122"/>
        <v>-10</v>
      </c>
      <c r="AC123" s="160">
        <f t="shared" si="122"/>
        <v>-11</v>
      </c>
      <c r="AD123" s="160">
        <f t="shared" si="122"/>
        <v>-12</v>
      </c>
      <c r="AE123" s="160">
        <f t="shared" si="122"/>
        <v>-13</v>
      </c>
      <c r="AF123" s="160">
        <f t="shared" si="122"/>
        <v>-14</v>
      </c>
      <c r="AG123" s="160">
        <f t="shared" si="122"/>
        <v>-15</v>
      </c>
      <c r="AH123" s="160">
        <f t="shared" si="122"/>
        <v>-16</v>
      </c>
      <c r="AI123" s="160">
        <f t="shared" si="122"/>
        <v>-17</v>
      </c>
      <c r="AJ123" s="160">
        <f t="shared" si="122"/>
        <v>-18</v>
      </c>
      <c r="AK123" s="160">
        <f t="shared" si="122"/>
        <v>-19</v>
      </c>
      <c r="AL123" s="160">
        <f t="shared" si="122"/>
        <v>-20</v>
      </c>
      <c r="AM123" s="160">
        <f t="shared" si="122"/>
        <v>-21</v>
      </c>
      <c r="AN123" s="160">
        <f t="shared" si="122"/>
        <v>-22</v>
      </c>
      <c r="AO123" s="160">
        <f t="shared" si="122"/>
        <v>-23</v>
      </c>
      <c r="AP123" s="160">
        <f t="shared" si="122"/>
        <v>-24</v>
      </c>
      <c r="AQ123" s="160">
        <f t="shared" si="122"/>
        <v>-25</v>
      </c>
      <c r="AR123" s="160">
        <f t="shared" si="122"/>
        <v>-26</v>
      </c>
      <c r="AS123" s="160">
        <f t="shared" si="122"/>
        <v>-27</v>
      </c>
      <c r="AT123" s="160">
        <f t="shared" si="122"/>
        <v>-28</v>
      </c>
      <c r="AU123" s="160">
        <f t="shared" si="122"/>
        <v>-29</v>
      </c>
      <c r="AV123" s="160">
        <f t="shared" si="122"/>
        <v>-30</v>
      </c>
      <c r="AW123" s="160">
        <f t="shared" ref="AW123:BN123" si="123">AW121-AW122</f>
        <v>-31</v>
      </c>
      <c r="AX123" s="160">
        <f t="shared" si="123"/>
        <v>-32</v>
      </c>
      <c r="AY123" s="160">
        <f t="shared" si="123"/>
        <v>-33</v>
      </c>
      <c r="AZ123" s="160">
        <f t="shared" si="123"/>
        <v>-34</v>
      </c>
      <c r="BA123" s="160">
        <f t="shared" si="123"/>
        <v>-35</v>
      </c>
      <c r="BB123" s="160">
        <f t="shared" si="123"/>
        <v>-36</v>
      </c>
      <c r="BC123" s="160">
        <f t="shared" si="123"/>
        <v>-37</v>
      </c>
      <c r="BD123" s="160">
        <f t="shared" si="123"/>
        <v>-38</v>
      </c>
      <c r="BE123" s="160">
        <f t="shared" si="123"/>
        <v>-39</v>
      </c>
      <c r="BF123" s="160">
        <f t="shared" si="123"/>
        <v>-40</v>
      </c>
      <c r="BG123" s="160">
        <f t="shared" si="123"/>
        <v>-41</v>
      </c>
      <c r="BH123" s="160">
        <f t="shared" si="123"/>
        <v>-42</v>
      </c>
      <c r="BI123" s="160">
        <f t="shared" si="123"/>
        <v>-43</v>
      </c>
      <c r="BJ123" s="160">
        <f t="shared" si="123"/>
        <v>-44</v>
      </c>
      <c r="BK123" s="160">
        <f t="shared" si="123"/>
        <v>-45</v>
      </c>
      <c r="BL123" s="160">
        <f t="shared" si="123"/>
        <v>-46</v>
      </c>
      <c r="BM123" s="160">
        <f t="shared" si="123"/>
        <v>-47</v>
      </c>
      <c r="BN123" s="160">
        <f t="shared" si="123"/>
        <v>-48</v>
      </c>
      <c r="BP123" s="160" t="s">
        <v>21</v>
      </c>
    </row>
    <row r="124" spans="16:70" x14ac:dyDescent="0.35">
      <c r="Q124" s="160">
        <f>IF(Q123&gt;=0,COUNT($Q123)+BO120,"")</f>
        <v>57</v>
      </c>
      <c r="R124" s="160">
        <f>IF(R123&gt;=0,COUNT($Q123:R123)+$BO120,"")</f>
        <v>58</v>
      </c>
      <c r="S124" s="160" t="str">
        <f>IF(S123&gt;=0,COUNT($Q123:S123)+$BO120,"")</f>
        <v/>
      </c>
      <c r="T124" s="160" t="str">
        <f>IF(T123&gt;=0,COUNT($Q123:T123)+$BO120,"")</f>
        <v/>
      </c>
      <c r="U124" s="160" t="str">
        <f>IF(U123&gt;=0,COUNT($Q123:U123)+$BO120,"")</f>
        <v/>
      </c>
      <c r="V124" s="160" t="str">
        <f>IF(V123&gt;=0,COUNT($Q123:V123)+$BO120,"")</f>
        <v/>
      </c>
      <c r="W124" s="160" t="str">
        <f>IF(W123&gt;=0,COUNT($Q123:W123)+$BO120,"")</f>
        <v/>
      </c>
      <c r="X124" s="160" t="str">
        <f>IF(X123&gt;=0,COUNT($Q123:X123)+$BO120,"")</f>
        <v/>
      </c>
      <c r="Y124" s="160" t="str">
        <f>IF(Y123&gt;=0,COUNT($Q123:Y123)+$BO120,"")</f>
        <v/>
      </c>
      <c r="Z124" s="160" t="str">
        <f>IF(Z123&gt;=0,COUNT($Q123:Z123)+$BO120,"")</f>
        <v/>
      </c>
      <c r="AA124" s="160" t="str">
        <f>IF(AA123&gt;=0,COUNT($Q123:AA123)+$BO120,"")</f>
        <v/>
      </c>
      <c r="AB124" s="160" t="str">
        <f>IF(AB123&gt;=0,COUNT($Q123:AB123)+$BO120,"")</f>
        <v/>
      </c>
      <c r="AC124" s="160" t="str">
        <f>IF(AC123&gt;=0,COUNT($Q123:AC123)+$BO120,"")</f>
        <v/>
      </c>
      <c r="AD124" s="160" t="str">
        <f>IF(AD123&gt;=0,COUNT($Q123:AD123)+$BO120,"")</f>
        <v/>
      </c>
      <c r="AE124" s="160" t="str">
        <f>IF(AE123&gt;=0,COUNT($Q123:AE123)+$BO120,"")</f>
        <v/>
      </c>
      <c r="AF124" s="160" t="str">
        <f>IF(AF123&gt;=0,COUNT($Q123:AF123)+$BO120,"")</f>
        <v/>
      </c>
      <c r="AG124" s="160" t="str">
        <f>IF(AG123&gt;=0,COUNT($Q123:AG123)+$BO120,"")</f>
        <v/>
      </c>
      <c r="AH124" s="160" t="str">
        <f>IF(AH123&gt;=0,COUNT($Q123:AH123)+$BO120,"")</f>
        <v/>
      </c>
      <c r="AI124" s="160" t="str">
        <f>IF(AI123&gt;=0,COUNT($Q123:AI123)+$BO120,"")</f>
        <v/>
      </c>
      <c r="AJ124" s="160" t="str">
        <f>IF(AJ123&gt;=0,COUNT($Q123:AJ123)+$BO120,"")</f>
        <v/>
      </c>
      <c r="AK124" s="160" t="str">
        <f>IF(AK123&gt;=0,COUNT($Q123:AK123)+$BO120,"")</f>
        <v/>
      </c>
      <c r="AL124" s="160" t="str">
        <f>IF(AL123&gt;=0,COUNT($Q123:AL123)+$BO120,"")</f>
        <v/>
      </c>
      <c r="AM124" s="160" t="str">
        <f>IF(AM123&gt;=0,COUNT($Q123:AM123)+$BO120,"")</f>
        <v/>
      </c>
      <c r="AN124" s="160" t="str">
        <f>IF(AN123&gt;=0,COUNT($Q123:AN123)+$BO120,"")</f>
        <v/>
      </c>
      <c r="AO124" s="160" t="str">
        <f>IF(AO123&gt;=0,COUNT($Q123:AO123)+$BO120,"")</f>
        <v/>
      </c>
      <c r="AP124" s="160" t="str">
        <f>IF(AP123&gt;=0,COUNT($Q123:AP123)+$BO120,"")</f>
        <v/>
      </c>
      <c r="AQ124" s="160" t="str">
        <f>IF(AQ123&gt;=0,COUNT($Q123:AQ123)+$BO120,"")</f>
        <v/>
      </c>
      <c r="AR124" s="160" t="str">
        <f>IF(AR123&gt;=0,COUNT($Q123:AR123)+$BO120,"")</f>
        <v/>
      </c>
      <c r="AS124" s="160" t="str">
        <f>IF(AS123&gt;=0,COUNT($Q123:AS123)+$BO120,"")</f>
        <v/>
      </c>
      <c r="AT124" s="160" t="str">
        <f>IF(AT123&gt;=0,COUNT($Q123:AT123)+$BO120,"")</f>
        <v/>
      </c>
      <c r="AU124" s="160" t="str">
        <f>IF(AU123&gt;=0,COUNT($Q123:AU123)+$BO120,"")</f>
        <v/>
      </c>
      <c r="AV124" s="160" t="str">
        <f>IF(AV123&gt;=0,COUNT($Q123:AV123)+$BO120,"")</f>
        <v/>
      </c>
      <c r="AW124" s="160" t="str">
        <f>IF(AW123&gt;=0,COUNT($Q123:AW123)+$BO120,"")</f>
        <v/>
      </c>
      <c r="AX124" s="160" t="str">
        <f>IF(AX123&gt;=0,COUNT($Q123:AX123)+$BO120,"")</f>
        <v/>
      </c>
      <c r="AY124" s="160" t="str">
        <f>IF(AY123&gt;=0,COUNT($Q123:AY123)+$BO120,"")</f>
        <v/>
      </c>
      <c r="AZ124" s="160" t="str">
        <f>IF(AZ123&gt;=0,COUNT($Q123:AZ123)+$BO120,"")</f>
        <v/>
      </c>
      <c r="BA124" s="160" t="str">
        <f>IF(BA123&gt;=0,COUNT($Q123:BA123)+$BO120,"")</f>
        <v/>
      </c>
      <c r="BB124" s="160" t="str">
        <f>IF(BB123&gt;=0,COUNT($Q123:BB123)+$BO120,"")</f>
        <v/>
      </c>
      <c r="BC124" s="160" t="str">
        <f>IF(BC123&gt;=0,COUNT($Q123:BC123)+$BO120,"")</f>
        <v/>
      </c>
      <c r="BD124" s="160" t="str">
        <f>IF(BD123&gt;=0,COUNT($Q123:BD123)+$BO120,"")</f>
        <v/>
      </c>
      <c r="BE124" s="160" t="str">
        <f>IF(BE123&gt;=0,COUNT($Q123:BE123)+$BO120,"")</f>
        <v/>
      </c>
      <c r="BF124" s="160" t="str">
        <f>IF(BF123&gt;=0,COUNT($Q123:BF123)+$BO120,"")</f>
        <v/>
      </c>
      <c r="BG124" s="160" t="str">
        <f>IF(BG123&gt;=0,COUNT($Q123:BG123)+$BO120,"")</f>
        <v/>
      </c>
      <c r="BH124" s="160" t="str">
        <f>IF(BH123&gt;=0,COUNT($Q123:BH123)+$BO120,"")</f>
        <v/>
      </c>
      <c r="BI124" s="160" t="str">
        <f>IF(BI123&gt;=0,COUNT($Q123:BI123)+$BO120,"")</f>
        <v/>
      </c>
      <c r="BJ124" s="160" t="str">
        <f>IF(BJ123&gt;=0,COUNT($Q123:BJ123)+$BO120,"")</f>
        <v/>
      </c>
      <c r="BK124" s="160" t="str">
        <f>IF(BK123&gt;=0,COUNT($Q123:BK123)+$BO120,"")</f>
        <v/>
      </c>
      <c r="BL124" s="160" t="str">
        <f>IF(BL123&gt;=0,COUNT($Q123:BL123)+$BO120,"")</f>
        <v/>
      </c>
      <c r="BM124" s="160" t="str">
        <f>IF(BM123&gt;=0,COUNT($Q123:BM123)+$BO120,"")</f>
        <v/>
      </c>
      <c r="BN124" s="160" t="str">
        <f>IF(BN123&gt;=0,COUNT($Q123:BN123)+$BO120,"")</f>
        <v/>
      </c>
      <c r="BO124" s="160">
        <f>COUNT(Q124:BN124)+$BO120</f>
        <v>58</v>
      </c>
      <c r="BP124" s="218" t="str">
        <f>Q124&amp;BP123&amp;R124&amp;BP123&amp;S124&amp;BP123&amp;T124&amp;BP123&amp;U124&amp;BP123&amp;V124&amp;BP123&amp;W124&amp;BP123&amp;X124&amp;BP123&amp;Y124&amp;BP123&amp;Z124&amp;BP123&amp;AA124&amp;BP123&amp;AB124&amp;BP123&amp;AC124&amp;BP123&amp;AD124&amp;BP123&amp;AE124&amp;BP123&amp;AF124&amp;BP123&amp;AG124&amp;BP123&amp;AH124&amp;BP123&amp;AI124&amp;BP123&amp;AJ124&amp;BP123&amp;AK124&amp;BP123&amp;AL124&amp;BP123&amp;AM124&amp;BP123&amp;AN124&amp;BP123&amp;AO124&amp;BP123&amp;AP124&amp;BP123&amp;AQ124&amp;BP123&amp;AR124&amp;BP123&amp;AS124&amp;BP123&amp;AT124&amp;BP123&amp;AU124&amp;BP123&amp;AV124&amp;BP123&amp;AW124&amp;BP123&amp;AX124&amp;BP123&amp;AY124&amp;BP123&amp;AZ124&amp;BP123&amp;BA124&amp;BP123&amp;BB124&amp;BP123&amp;BC124&amp;BP123&amp;BD124&amp;BP123&amp;BE124&amp;BP123&amp;BF124&amp;BP123&amp;BG124&amp;BP123&amp;BH124&amp;BP123&amp;BI124&amp;BP123&amp;BJ124&amp;BP123&amp;BK124&amp;BP123&amp;BL124&amp;BP123&amp;BM124&amp;BP123&amp;BN124</f>
        <v xml:space="preserve">57  58                                                                                                </v>
      </c>
    </row>
    <row r="125" spans="16:70" x14ac:dyDescent="0.35">
      <c r="P125" s="160">
        <v>21</v>
      </c>
      <c r="Q125" s="217">
        <f>IF('Print-TOS'!AU16="Y",'Encode Data'!F31,'Encode Data'!F28)</f>
        <v>3</v>
      </c>
      <c r="R125" s="160">
        <f t="shared" ref="R125:AW125" si="124">Q125</f>
        <v>3</v>
      </c>
      <c r="S125" s="160">
        <f t="shared" si="124"/>
        <v>3</v>
      </c>
      <c r="T125" s="160">
        <f t="shared" si="124"/>
        <v>3</v>
      </c>
      <c r="U125" s="160">
        <f t="shared" si="124"/>
        <v>3</v>
      </c>
      <c r="V125" s="160">
        <f t="shared" si="124"/>
        <v>3</v>
      </c>
      <c r="W125" s="160">
        <f t="shared" si="124"/>
        <v>3</v>
      </c>
      <c r="X125" s="160">
        <f t="shared" si="124"/>
        <v>3</v>
      </c>
      <c r="Y125" s="160">
        <f t="shared" si="124"/>
        <v>3</v>
      </c>
      <c r="Z125" s="160">
        <f t="shared" si="124"/>
        <v>3</v>
      </c>
      <c r="AA125" s="160">
        <f t="shared" si="124"/>
        <v>3</v>
      </c>
      <c r="AB125" s="160">
        <f t="shared" si="124"/>
        <v>3</v>
      </c>
      <c r="AC125" s="160">
        <f t="shared" si="124"/>
        <v>3</v>
      </c>
      <c r="AD125" s="160">
        <f t="shared" si="124"/>
        <v>3</v>
      </c>
      <c r="AE125" s="160">
        <f t="shared" si="124"/>
        <v>3</v>
      </c>
      <c r="AF125" s="160">
        <f t="shared" si="124"/>
        <v>3</v>
      </c>
      <c r="AG125" s="160">
        <f t="shared" si="124"/>
        <v>3</v>
      </c>
      <c r="AH125" s="160">
        <f t="shared" si="124"/>
        <v>3</v>
      </c>
      <c r="AI125" s="160">
        <f t="shared" si="124"/>
        <v>3</v>
      </c>
      <c r="AJ125" s="160">
        <f t="shared" si="124"/>
        <v>3</v>
      </c>
      <c r="AK125" s="160">
        <f t="shared" si="124"/>
        <v>3</v>
      </c>
      <c r="AL125" s="160">
        <f t="shared" si="124"/>
        <v>3</v>
      </c>
      <c r="AM125" s="160">
        <f t="shared" si="124"/>
        <v>3</v>
      </c>
      <c r="AN125" s="160">
        <f t="shared" si="124"/>
        <v>3</v>
      </c>
      <c r="AO125" s="160">
        <f t="shared" si="124"/>
        <v>3</v>
      </c>
      <c r="AP125" s="160">
        <f t="shared" si="124"/>
        <v>3</v>
      </c>
      <c r="AQ125" s="160">
        <f t="shared" si="124"/>
        <v>3</v>
      </c>
      <c r="AR125" s="160">
        <f t="shared" si="124"/>
        <v>3</v>
      </c>
      <c r="AS125" s="160">
        <f t="shared" si="124"/>
        <v>3</v>
      </c>
      <c r="AT125" s="160">
        <f t="shared" si="124"/>
        <v>3</v>
      </c>
      <c r="AU125" s="160">
        <f t="shared" si="124"/>
        <v>3</v>
      </c>
      <c r="AV125" s="160">
        <f t="shared" si="124"/>
        <v>3</v>
      </c>
      <c r="AW125" s="160">
        <f t="shared" si="124"/>
        <v>3</v>
      </c>
      <c r="AX125" s="160">
        <f t="shared" ref="AX125:BN125" si="125">AW125</f>
        <v>3</v>
      </c>
      <c r="AY125" s="160">
        <f t="shared" si="125"/>
        <v>3</v>
      </c>
      <c r="AZ125" s="160">
        <f t="shared" si="125"/>
        <v>3</v>
      </c>
      <c r="BA125" s="160">
        <f t="shared" si="125"/>
        <v>3</v>
      </c>
      <c r="BB125" s="160">
        <f t="shared" si="125"/>
        <v>3</v>
      </c>
      <c r="BC125" s="160">
        <f t="shared" si="125"/>
        <v>3</v>
      </c>
      <c r="BD125" s="160">
        <f t="shared" si="125"/>
        <v>3</v>
      </c>
      <c r="BE125" s="160">
        <f t="shared" si="125"/>
        <v>3</v>
      </c>
      <c r="BF125" s="160">
        <f t="shared" si="125"/>
        <v>3</v>
      </c>
      <c r="BG125" s="160">
        <f t="shared" si="125"/>
        <v>3</v>
      </c>
      <c r="BH125" s="160">
        <f t="shared" si="125"/>
        <v>3</v>
      </c>
      <c r="BI125" s="160">
        <f t="shared" si="125"/>
        <v>3</v>
      </c>
      <c r="BJ125" s="160">
        <f t="shared" si="125"/>
        <v>3</v>
      </c>
      <c r="BK125" s="160">
        <f t="shared" si="125"/>
        <v>3</v>
      </c>
      <c r="BL125" s="160">
        <f t="shared" si="125"/>
        <v>3</v>
      </c>
      <c r="BM125" s="160">
        <f t="shared" si="125"/>
        <v>3</v>
      </c>
      <c r="BN125" s="160">
        <f t="shared" si="125"/>
        <v>3</v>
      </c>
      <c r="BR125" s="160">
        <v>21</v>
      </c>
    </row>
    <row r="126" spans="16:70" x14ac:dyDescent="0.35">
      <c r="Q126" s="160">
        <v>1</v>
      </c>
      <c r="R126" s="160">
        <v>2</v>
      </c>
      <c r="S126" s="160">
        <v>3</v>
      </c>
      <c r="T126" s="160">
        <v>4</v>
      </c>
      <c r="U126" s="160">
        <v>5</v>
      </c>
      <c r="V126" s="160">
        <v>6</v>
      </c>
      <c r="W126" s="160">
        <v>7</v>
      </c>
      <c r="X126" s="160">
        <v>8</v>
      </c>
      <c r="Y126" s="160">
        <v>9</v>
      </c>
      <c r="Z126" s="160">
        <v>10</v>
      </c>
      <c r="AA126" s="160">
        <v>11</v>
      </c>
      <c r="AB126" s="160">
        <v>12</v>
      </c>
      <c r="AC126" s="160">
        <v>13</v>
      </c>
      <c r="AD126" s="160">
        <v>14</v>
      </c>
      <c r="AE126" s="160">
        <v>15</v>
      </c>
      <c r="AF126" s="160">
        <v>16</v>
      </c>
      <c r="AG126" s="160">
        <v>17</v>
      </c>
      <c r="AH126" s="160">
        <v>18</v>
      </c>
      <c r="AI126" s="160">
        <v>19</v>
      </c>
      <c r="AJ126" s="160">
        <v>20</v>
      </c>
      <c r="AK126" s="160">
        <v>21</v>
      </c>
      <c r="AL126" s="160">
        <v>22</v>
      </c>
      <c r="AM126" s="160">
        <v>23</v>
      </c>
      <c r="AN126" s="160">
        <v>24</v>
      </c>
      <c r="AO126" s="160">
        <v>25</v>
      </c>
      <c r="AP126" s="160">
        <v>26</v>
      </c>
      <c r="AQ126" s="160">
        <v>27</v>
      </c>
      <c r="AR126" s="160">
        <v>28</v>
      </c>
      <c r="AS126" s="160">
        <v>29</v>
      </c>
      <c r="AT126" s="160">
        <v>30</v>
      </c>
      <c r="AU126" s="160">
        <v>31</v>
      </c>
      <c r="AV126" s="160">
        <v>32</v>
      </c>
      <c r="AW126" s="160">
        <v>33</v>
      </c>
      <c r="AX126" s="160">
        <v>34</v>
      </c>
      <c r="AY126" s="160">
        <v>35</v>
      </c>
      <c r="AZ126" s="160">
        <v>36</v>
      </c>
      <c r="BA126" s="160">
        <v>37</v>
      </c>
      <c r="BB126" s="160">
        <v>38</v>
      </c>
      <c r="BC126" s="160">
        <v>39</v>
      </c>
      <c r="BD126" s="160">
        <v>40</v>
      </c>
      <c r="BE126" s="160">
        <v>41</v>
      </c>
      <c r="BF126" s="160">
        <v>42</v>
      </c>
      <c r="BG126" s="160">
        <v>43</v>
      </c>
      <c r="BH126" s="160">
        <v>44</v>
      </c>
      <c r="BI126" s="160">
        <v>45</v>
      </c>
      <c r="BJ126" s="160">
        <v>46</v>
      </c>
      <c r="BK126" s="160">
        <v>47</v>
      </c>
      <c r="BL126" s="160">
        <v>48</v>
      </c>
      <c r="BM126" s="160">
        <v>49</v>
      </c>
      <c r="BN126" s="160">
        <v>50</v>
      </c>
    </row>
    <row r="127" spans="16:70" x14ac:dyDescent="0.35">
      <c r="Q127" s="160">
        <f t="shared" ref="Q127:AV127" si="126">Q125-Q126</f>
        <v>2</v>
      </c>
      <c r="R127" s="160">
        <f t="shared" si="126"/>
        <v>1</v>
      </c>
      <c r="S127" s="160">
        <f t="shared" si="126"/>
        <v>0</v>
      </c>
      <c r="T127" s="160">
        <f t="shared" si="126"/>
        <v>-1</v>
      </c>
      <c r="U127" s="160">
        <f t="shared" si="126"/>
        <v>-2</v>
      </c>
      <c r="V127" s="160">
        <f t="shared" si="126"/>
        <v>-3</v>
      </c>
      <c r="W127" s="160">
        <f t="shared" si="126"/>
        <v>-4</v>
      </c>
      <c r="X127" s="160">
        <f t="shared" si="126"/>
        <v>-5</v>
      </c>
      <c r="Y127" s="160">
        <f t="shared" si="126"/>
        <v>-6</v>
      </c>
      <c r="Z127" s="160">
        <f t="shared" si="126"/>
        <v>-7</v>
      </c>
      <c r="AA127" s="160">
        <f t="shared" si="126"/>
        <v>-8</v>
      </c>
      <c r="AB127" s="160">
        <f t="shared" si="126"/>
        <v>-9</v>
      </c>
      <c r="AC127" s="160">
        <f t="shared" si="126"/>
        <v>-10</v>
      </c>
      <c r="AD127" s="160">
        <f t="shared" si="126"/>
        <v>-11</v>
      </c>
      <c r="AE127" s="160">
        <f t="shared" si="126"/>
        <v>-12</v>
      </c>
      <c r="AF127" s="160">
        <f t="shared" si="126"/>
        <v>-13</v>
      </c>
      <c r="AG127" s="160">
        <f t="shared" si="126"/>
        <v>-14</v>
      </c>
      <c r="AH127" s="160">
        <f t="shared" si="126"/>
        <v>-15</v>
      </c>
      <c r="AI127" s="160">
        <f t="shared" si="126"/>
        <v>-16</v>
      </c>
      <c r="AJ127" s="160">
        <f t="shared" si="126"/>
        <v>-17</v>
      </c>
      <c r="AK127" s="160">
        <f t="shared" si="126"/>
        <v>-18</v>
      </c>
      <c r="AL127" s="160">
        <f t="shared" si="126"/>
        <v>-19</v>
      </c>
      <c r="AM127" s="160">
        <f t="shared" si="126"/>
        <v>-20</v>
      </c>
      <c r="AN127" s="160">
        <f t="shared" si="126"/>
        <v>-21</v>
      </c>
      <c r="AO127" s="160">
        <f t="shared" si="126"/>
        <v>-22</v>
      </c>
      <c r="AP127" s="160">
        <f t="shared" si="126"/>
        <v>-23</v>
      </c>
      <c r="AQ127" s="160">
        <f t="shared" si="126"/>
        <v>-24</v>
      </c>
      <c r="AR127" s="160">
        <f t="shared" si="126"/>
        <v>-25</v>
      </c>
      <c r="AS127" s="160">
        <f t="shared" si="126"/>
        <v>-26</v>
      </c>
      <c r="AT127" s="160">
        <f t="shared" si="126"/>
        <v>-27</v>
      </c>
      <c r="AU127" s="160">
        <f t="shared" si="126"/>
        <v>-28</v>
      </c>
      <c r="AV127" s="160">
        <f t="shared" si="126"/>
        <v>-29</v>
      </c>
      <c r="AW127" s="160">
        <f t="shared" ref="AW127:BN127" si="127">AW125-AW126</f>
        <v>-30</v>
      </c>
      <c r="AX127" s="160">
        <f t="shared" si="127"/>
        <v>-31</v>
      </c>
      <c r="AY127" s="160">
        <f t="shared" si="127"/>
        <v>-32</v>
      </c>
      <c r="AZ127" s="160">
        <f t="shared" si="127"/>
        <v>-33</v>
      </c>
      <c r="BA127" s="160">
        <f t="shared" si="127"/>
        <v>-34</v>
      </c>
      <c r="BB127" s="160">
        <f t="shared" si="127"/>
        <v>-35</v>
      </c>
      <c r="BC127" s="160">
        <f t="shared" si="127"/>
        <v>-36</v>
      </c>
      <c r="BD127" s="160">
        <f t="shared" si="127"/>
        <v>-37</v>
      </c>
      <c r="BE127" s="160">
        <f t="shared" si="127"/>
        <v>-38</v>
      </c>
      <c r="BF127" s="160">
        <f t="shared" si="127"/>
        <v>-39</v>
      </c>
      <c r="BG127" s="160">
        <f t="shared" si="127"/>
        <v>-40</v>
      </c>
      <c r="BH127" s="160">
        <f t="shared" si="127"/>
        <v>-41</v>
      </c>
      <c r="BI127" s="160">
        <f t="shared" si="127"/>
        <v>-42</v>
      </c>
      <c r="BJ127" s="160">
        <f t="shared" si="127"/>
        <v>-43</v>
      </c>
      <c r="BK127" s="160">
        <f t="shared" si="127"/>
        <v>-44</v>
      </c>
      <c r="BL127" s="160">
        <f t="shared" si="127"/>
        <v>-45</v>
      </c>
      <c r="BM127" s="160">
        <f t="shared" si="127"/>
        <v>-46</v>
      </c>
      <c r="BN127" s="160">
        <f t="shared" si="127"/>
        <v>-47</v>
      </c>
      <c r="BP127" s="160" t="s">
        <v>21</v>
      </c>
    </row>
    <row r="128" spans="16:70" x14ac:dyDescent="0.35">
      <c r="Q128" s="160">
        <f>IF(Q127&gt;=0,COUNT($Q127)+BO124,"")</f>
        <v>59</v>
      </c>
      <c r="R128" s="160">
        <f>IF(R127&gt;=0,COUNT($Q127:R127)+$BO124,"")</f>
        <v>60</v>
      </c>
      <c r="S128" s="160">
        <f>IF(S127&gt;=0,COUNT($Q127:S127)+$BO124,"")</f>
        <v>61</v>
      </c>
      <c r="T128" s="160" t="str">
        <f>IF(T127&gt;=0,COUNT($Q127:T127)+$BO124,"")</f>
        <v/>
      </c>
      <c r="U128" s="160" t="str">
        <f>IF(U127&gt;=0,COUNT($Q127:U127)+$BO124,"")</f>
        <v/>
      </c>
      <c r="V128" s="160" t="str">
        <f>IF(V127&gt;=0,COUNT($Q127:V127)+$BO124,"")</f>
        <v/>
      </c>
      <c r="W128" s="160" t="str">
        <f>IF(W127&gt;=0,COUNT($Q127:W127)+$BO124,"")</f>
        <v/>
      </c>
      <c r="X128" s="160" t="str">
        <f>IF(X127&gt;=0,COUNT($Q127:X127)+$BO124,"")</f>
        <v/>
      </c>
      <c r="Y128" s="160" t="str">
        <f>IF(Y127&gt;=0,COUNT($Q127:Y127)+$BO124,"")</f>
        <v/>
      </c>
      <c r="Z128" s="160" t="str">
        <f>IF(Z127&gt;=0,COUNT($Q127:Z127)+$BO124,"")</f>
        <v/>
      </c>
      <c r="AA128" s="160" t="str">
        <f>IF(AA127&gt;=0,COUNT($Q127:AA127)+$BO124,"")</f>
        <v/>
      </c>
      <c r="AB128" s="160" t="str">
        <f>IF(AB127&gt;=0,COUNT($Q127:AB127)+$BO124,"")</f>
        <v/>
      </c>
      <c r="AC128" s="160" t="str">
        <f>IF(AC127&gt;=0,COUNT($Q127:AC127)+$BO124,"")</f>
        <v/>
      </c>
      <c r="AD128" s="160" t="str">
        <f>IF(AD127&gt;=0,COUNT($Q127:AD127)+$BO124,"")</f>
        <v/>
      </c>
      <c r="AE128" s="160" t="str">
        <f>IF(AE127&gt;=0,COUNT($Q127:AE127)+$BO124,"")</f>
        <v/>
      </c>
      <c r="AF128" s="160" t="str">
        <f>IF(AF127&gt;=0,COUNT($Q127:AF127)+$BO124,"")</f>
        <v/>
      </c>
      <c r="AG128" s="160" t="str">
        <f>IF(AG127&gt;=0,COUNT($Q127:AG127)+$BO124,"")</f>
        <v/>
      </c>
      <c r="AH128" s="160" t="str">
        <f>IF(AH127&gt;=0,COUNT($Q127:AH127)+$BO124,"")</f>
        <v/>
      </c>
      <c r="AI128" s="160" t="str">
        <f>IF(AI127&gt;=0,COUNT($Q127:AI127)+$BO124,"")</f>
        <v/>
      </c>
      <c r="AJ128" s="160" t="str">
        <f>IF(AJ127&gt;=0,COUNT($Q127:AJ127)+$BO124,"")</f>
        <v/>
      </c>
      <c r="AK128" s="160" t="str">
        <f>IF(AK127&gt;=0,COUNT($Q127:AK127)+$BO124,"")</f>
        <v/>
      </c>
      <c r="AL128" s="160" t="str">
        <f>IF(AL127&gt;=0,COUNT($Q127:AL127)+$BO124,"")</f>
        <v/>
      </c>
      <c r="AM128" s="160" t="str">
        <f>IF(AM127&gt;=0,COUNT($Q127:AM127)+$BO124,"")</f>
        <v/>
      </c>
      <c r="AN128" s="160" t="str">
        <f>IF(AN127&gt;=0,COUNT($Q127:AN127)+$BO124,"")</f>
        <v/>
      </c>
      <c r="AO128" s="160" t="str">
        <f>IF(AO127&gt;=0,COUNT($Q127:AO127)+$BO124,"")</f>
        <v/>
      </c>
      <c r="AP128" s="160" t="str">
        <f>IF(AP127&gt;=0,COUNT($Q127:AP127)+$BO124,"")</f>
        <v/>
      </c>
      <c r="AQ128" s="160" t="str">
        <f>IF(AQ127&gt;=0,COUNT($Q127:AQ127)+$BO124,"")</f>
        <v/>
      </c>
      <c r="AR128" s="160" t="str">
        <f>IF(AR127&gt;=0,COUNT($Q127:AR127)+$BO124,"")</f>
        <v/>
      </c>
      <c r="AS128" s="160" t="str">
        <f>IF(AS127&gt;=0,COUNT($Q127:AS127)+$BO124,"")</f>
        <v/>
      </c>
      <c r="AT128" s="160" t="str">
        <f>IF(AT127&gt;=0,COUNT($Q127:AT127)+$BO124,"")</f>
        <v/>
      </c>
      <c r="AU128" s="160" t="str">
        <f>IF(AU127&gt;=0,COUNT($Q127:AU127)+$BO124,"")</f>
        <v/>
      </c>
      <c r="AV128" s="160" t="str">
        <f>IF(AV127&gt;=0,COUNT($Q127:AV127)+$BO124,"")</f>
        <v/>
      </c>
      <c r="AW128" s="160" t="str">
        <f>IF(AW127&gt;=0,COUNT($Q127:AW127)+$BO124,"")</f>
        <v/>
      </c>
      <c r="AX128" s="160" t="str">
        <f>IF(AX127&gt;=0,COUNT($Q127:AX127)+$BO124,"")</f>
        <v/>
      </c>
      <c r="AY128" s="160" t="str">
        <f>IF(AY127&gt;=0,COUNT($Q127:AY127)+$BO124,"")</f>
        <v/>
      </c>
      <c r="AZ128" s="160" t="str">
        <f>IF(AZ127&gt;=0,COUNT($Q127:AZ127)+$BO124,"")</f>
        <v/>
      </c>
      <c r="BA128" s="160" t="str">
        <f>IF(BA127&gt;=0,COUNT($Q127:BA127)+$BO124,"")</f>
        <v/>
      </c>
      <c r="BB128" s="160" t="str">
        <f>IF(BB127&gt;=0,COUNT($Q127:BB127)+$BO124,"")</f>
        <v/>
      </c>
      <c r="BC128" s="160" t="str">
        <f>IF(BC127&gt;=0,COUNT($Q127:BC127)+$BO124,"")</f>
        <v/>
      </c>
      <c r="BD128" s="160" t="str">
        <f>IF(BD127&gt;=0,COUNT($Q127:BD127)+$BO124,"")</f>
        <v/>
      </c>
      <c r="BE128" s="160" t="str">
        <f>IF(BE127&gt;=0,COUNT($Q127:BE127)+$BO124,"")</f>
        <v/>
      </c>
      <c r="BF128" s="160" t="str">
        <f>IF(BF127&gt;=0,COUNT($Q127:BF127)+$BO124,"")</f>
        <v/>
      </c>
      <c r="BG128" s="160" t="str">
        <f>IF(BG127&gt;=0,COUNT($Q127:BG127)+$BO124,"")</f>
        <v/>
      </c>
      <c r="BH128" s="160" t="str">
        <f>IF(BH127&gt;=0,COUNT($Q127:BH127)+$BO124,"")</f>
        <v/>
      </c>
      <c r="BI128" s="160" t="str">
        <f>IF(BI127&gt;=0,COUNT($Q127:BI127)+$BO124,"")</f>
        <v/>
      </c>
      <c r="BJ128" s="160" t="str">
        <f>IF(BJ127&gt;=0,COUNT($Q127:BJ127)+$BO124,"")</f>
        <v/>
      </c>
      <c r="BK128" s="160" t="str">
        <f>IF(BK127&gt;=0,COUNT($Q127:BK127)+$BO124,"")</f>
        <v/>
      </c>
      <c r="BL128" s="160" t="str">
        <f>IF(BL127&gt;=0,COUNT($Q127:BL127)+$BO124,"")</f>
        <v/>
      </c>
      <c r="BM128" s="160" t="str">
        <f>IF(BM127&gt;=0,COUNT($Q127:BM127)+$BO124,"")</f>
        <v/>
      </c>
      <c r="BN128" s="160" t="str">
        <f>IF(BN127&gt;=0,COUNT($Q127:BN127)+$BO124,"")</f>
        <v/>
      </c>
      <c r="BO128" s="160">
        <f>COUNT(Q128:BN128)+$BO124</f>
        <v>61</v>
      </c>
      <c r="BP128" s="218" t="str">
        <f>Q128&amp;BP127&amp;R128&amp;BP127&amp;S128&amp;BP127&amp;T128&amp;BP127&amp;U128&amp;BP127&amp;V128&amp;BP127&amp;W128&amp;BP127&amp;X128&amp;BP127&amp;Y128&amp;BP127&amp;Z128&amp;BP127&amp;AA128&amp;BP127&amp;AB128&amp;BP127&amp;AC128&amp;BP127&amp;AD128&amp;BP127&amp;AE128&amp;BP127&amp;AF128&amp;BP127&amp;AG128&amp;BP127&amp;AH128&amp;BP127&amp;AI128&amp;BP127&amp;AJ128&amp;BP127&amp;AK128&amp;BP127&amp;AL128&amp;BP127&amp;AM128&amp;BP127&amp;AN128&amp;BP127&amp;AO128&amp;BP127&amp;AP128&amp;BP127&amp;AQ128&amp;BP127&amp;AR128&amp;BP127&amp;AS128&amp;BP127&amp;AT128&amp;BP127&amp;AU128&amp;BP127&amp;AV128&amp;BP127&amp;AW128&amp;BP127&amp;AX128&amp;BP127&amp;AY128&amp;BP127&amp;AZ128&amp;BP127&amp;BA128&amp;BP127&amp;BB128&amp;BP127&amp;BC128&amp;BP127&amp;BD128&amp;BP127&amp;BE128&amp;BP127&amp;BF128&amp;BP127&amp;BG128&amp;BP127&amp;BH128&amp;BP127&amp;BI128&amp;BP127&amp;BJ128&amp;BP127&amp;BK128&amp;BP127&amp;BL128&amp;BP127&amp;BM128&amp;BP127&amp;BN128</f>
        <v xml:space="preserve">59  60  61                                                                                              </v>
      </c>
    </row>
    <row r="129" spans="16:70" x14ac:dyDescent="0.35">
      <c r="P129" s="160">
        <v>36</v>
      </c>
      <c r="Q129" s="217">
        <f>IF('Print-TOS'!AU16="Y",'Encode Data'!G31,'Encode Data'!G28)</f>
        <v>2</v>
      </c>
      <c r="R129" s="160">
        <f t="shared" ref="R129:AW129" si="128">Q129</f>
        <v>2</v>
      </c>
      <c r="S129" s="160">
        <f t="shared" si="128"/>
        <v>2</v>
      </c>
      <c r="T129" s="160">
        <f t="shared" si="128"/>
        <v>2</v>
      </c>
      <c r="U129" s="160">
        <f t="shared" si="128"/>
        <v>2</v>
      </c>
      <c r="V129" s="160">
        <f t="shared" si="128"/>
        <v>2</v>
      </c>
      <c r="W129" s="160">
        <f t="shared" si="128"/>
        <v>2</v>
      </c>
      <c r="X129" s="160">
        <f t="shared" si="128"/>
        <v>2</v>
      </c>
      <c r="Y129" s="160">
        <f t="shared" si="128"/>
        <v>2</v>
      </c>
      <c r="Z129" s="160">
        <f t="shared" si="128"/>
        <v>2</v>
      </c>
      <c r="AA129" s="160">
        <f t="shared" si="128"/>
        <v>2</v>
      </c>
      <c r="AB129" s="160">
        <f t="shared" si="128"/>
        <v>2</v>
      </c>
      <c r="AC129" s="160">
        <f t="shared" si="128"/>
        <v>2</v>
      </c>
      <c r="AD129" s="160">
        <f t="shared" si="128"/>
        <v>2</v>
      </c>
      <c r="AE129" s="160">
        <f t="shared" si="128"/>
        <v>2</v>
      </c>
      <c r="AF129" s="160">
        <f t="shared" si="128"/>
        <v>2</v>
      </c>
      <c r="AG129" s="160">
        <f t="shared" si="128"/>
        <v>2</v>
      </c>
      <c r="AH129" s="160">
        <f t="shared" si="128"/>
        <v>2</v>
      </c>
      <c r="AI129" s="160">
        <f t="shared" si="128"/>
        <v>2</v>
      </c>
      <c r="AJ129" s="160">
        <f t="shared" si="128"/>
        <v>2</v>
      </c>
      <c r="AK129" s="160">
        <f t="shared" si="128"/>
        <v>2</v>
      </c>
      <c r="AL129" s="160">
        <f t="shared" si="128"/>
        <v>2</v>
      </c>
      <c r="AM129" s="160">
        <f t="shared" si="128"/>
        <v>2</v>
      </c>
      <c r="AN129" s="160">
        <f t="shared" si="128"/>
        <v>2</v>
      </c>
      <c r="AO129" s="160">
        <f t="shared" si="128"/>
        <v>2</v>
      </c>
      <c r="AP129" s="160">
        <f t="shared" si="128"/>
        <v>2</v>
      </c>
      <c r="AQ129" s="160">
        <f t="shared" si="128"/>
        <v>2</v>
      </c>
      <c r="AR129" s="160">
        <f t="shared" si="128"/>
        <v>2</v>
      </c>
      <c r="AS129" s="160">
        <f t="shared" si="128"/>
        <v>2</v>
      </c>
      <c r="AT129" s="160">
        <f t="shared" si="128"/>
        <v>2</v>
      </c>
      <c r="AU129" s="160">
        <f t="shared" si="128"/>
        <v>2</v>
      </c>
      <c r="AV129" s="160">
        <f t="shared" si="128"/>
        <v>2</v>
      </c>
      <c r="AW129" s="160">
        <f t="shared" si="128"/>
        <v>2</v>
      </c>
      <c r="AX129" s="160">
        <f t="shared" ref="AX129:BN129" si="129">AW129</f>
        <v>2</v>
      </c>
      <c r="AY129" s="160">
        <f t="shared" si="129"/>
        <v>2</v>
      </c>
      <c r="AZ129" s="160">
        <f t="shared" si="129"/>
        <v>2</v>
      </c>
      <c r="BA129" s="160">
        <f t="shared" si="129"/>
        <v>2</v>
      </c>
      <c r="BB129" s="160">
        <f t="shared" si="129"/>
        <v>2</v>
      </c>
      <c r="BC129" s="160">
        <f t="shared" si="129"/>
        <v>2</v>
      </c>
      <c r="BD129" s="160">
        <f t="shared" si="129"/>
        <v>2</v>
      </c>
      <c r="BE129" s="160">
        <f t="shared" si="129"/>
        <v>2</v>
      </c>
      <c r="BF129" s="160">
        <f t="shared" si="129"/>
        <v>2</v>
      </c>
      <c r="BG129" s="160">
        <f t="shared" si="129"/>
        <v>2</v>
      </c>
      <c r="BH129" s="160">
        <f t="shared" si="129"/>
        <v>2</v>
      </c>
      <c r="BI129" s="160">
        <f t="shared" si="129"/>
        <v>2</v>
      </c>
      <c r="BJ129" s="160">
        <f t="shared" si="129"/>
        <v>2</v>
      </c>
      <c r="BK129" s="160">
        <f t="shared" si="129"/>
        <v>2</v>
      </c>
      <c r="BL129" s="160">
        <f t="shared" si="129"/>
        <v>2</v>
      </c>
      <c r="BM129" s="160">
        <f t="shared" si="129"/>
        <v>2</v>
      </c>
      <c r="BN129" s="160">
        <f t="shared" si="129"/>
        <v>2</v>
      </c>
      <c r="BR129" s="160">
        <v>36</v>
      </c>
    </row>
    <row r="130" spans="16:70" x14ac:dyDescent="0.35">
      <c r="Q130" s="160">
        <v>1</v>
      </c>
      <c r="R130" s="160">
        <v>2</v>
      </c>
      <c r="S130" s="160">
        <v>3</v>
      </c>
      <c r="T130" s="160">
        <v>4</v>
      </c>
      <c r="U130" s="160">
        <v>5</v>
      </c>
      <c r="V130" s="160">
        <v>6</v>
      </c>
      <c r="W130" s="160">
        <v>7</v>
      </c>
      <c r="X130" s="160">
        <v>8</v>
      </c>
      <c r="Y130" s="160">
        <v>9</v>
      </c>
      <c r="Z130" s="160">
        <v>10</v>
      </c>
      <c r="AA130" s="160">
        <v>11</v>
      </c>
      <c r="AB130" s="160">
        <v>12</v>
      </c>
      <c r="AC130" s="160">
        <v>13</v>
      </c>
      <c r="AD130" s="160">
        <v>14</v>
      </c>
      <c r="AE130" s="160">
        <v>15</v>
      </c>
      <c r="AF130" s="160">
        <v>16</v>
      </c>
      <c r="AG130" s="160">
        <v>17</v>
      </c>
      <c r="AH130" s="160">
        <v>18</v>
      </c>
      <c r="AI130" s="160">
        <v>19</v>
      </c>
      <c r="AJ130" s="160">
        <v>20</v>
      </c>
      <c r="AK130" s="160">
        <v>21</v>
      </c>
      <c r="AL130" s="160">
        <v>22</v>
      </c>
      <c r="AM130" s="160">
        <v>23</v>
      </c>
      <c r="AN130" s="160">
        <v>24</v>
      </c>
      <c r="AO130" s="160">
        <v>25</v>
      </c>
      <c r="AP130" s="160">
        <v>26</v>
      </c>
      <c r="AQ130" s="160">
        <v>27</v>
      </c>
      <c r="AR130" s="160">
        <v>28</v>
      </c>
      <c r="AS130" s="160">
        <v>29</v>
      </c>
      <c r="AT130" s="160">
        <v>30</v>
      </c>
      <c r="AU130" s="160">
        <v>31</v>
      </c>
      <c r="AV130" s="160">
        <v>32</v>
      </c>
      <c r="AW130" s="160">
        <v>33</v>
      </c>
      <c r="AX130" s="160">
        <v>34</v>
      </c>
      <c r="AY130" s="160">
        <v>35</v>
      </c>
      <c r="AZ130" s="160">
        <v>36</v>
      </c>
      <c r="BA130" s="160">
        <v>37</v>
      </c>
      <c r="BB130" s="160">
        <v>38</v>
      </c>
      <c r="BC130" s="160">
        <v>39</v>
      </c>
      <c r="BD130" s="160">
        <v>40</v>
      </c>
      <c r="BE130" s="160">
        <v>41</v>
      </c>
      <c r="BF130" s="160">
        <v>42</v>
      </c>
      <c r="BG130" s="160">
        <v>43</v>
      </c>
      <c r="BH130" s="160">
        <v>44</v>
      </c>
      <c r="BI130" s="160">
        <v>45</v>
      </c>
      <c r="BJ130" s="160">
        <v>46</v>
      </c>
      <c r="BK130" s="160">
        <v>47</v>
      </c>
      <c r="BL130" s="160">
        <v>48</v>
      </c>
      <c r="BM130" s="160">
        <v>49</v>
      </c>
      <c r="BN130" s="160">
        <v>50</v>
      </c>
    </row>
    <row r="131" spans="16:70" x14ac:dyDescent="0.35">
      <c r="Q131" s="160">
        <f t="shared" ref="Q131:AV131" si="130">Q129-Q130</f>
        <v>1</v>
      </c>
      <c r="R131" s="160">
        <f t="shared" si="130"/>
        <v>0</v>
      </c>
      <c r="S131" s="160">
        <f t="shared" si="130"/>
        <v>-1</v>
      </c>
      <c r="T131" s="160">
        <f t="shared" si="130"/>
        <v>-2</v>
      </c>
      <c r="U131" s="160">
        <f t="shared" si="130"/>
        <v>-3</v>
      </c>
      <c r="V131" s="160">
        <f t="shared" si="130"/>
        <v>-4</v>
      </c>
      <c r="W131" s="160">
        <f t="shared" si="130"/>
        <v>-5</v>
      </c>
      <c r="X131" s="160">
        <f t="shared" si="130"/>
        <v>-6</v>
      </c>
      <c r="Y131" s="160">
        <f t="shared" si="130"/>
        <v>-7</v>
      </c>
      <c r="Z131" s="160">
        <f t="shared" si="130"/>
        <v>-8</v>
      </c>
      <c r="AA131" s="160">
        <f t="shared" si="130"/>
        <v>-9</v>
      </c>
      <c r="AB131" s="160">
        <f t="shared" si="130"/>
        <v>-10</v>
      </c>
      <c r="AC131" s="160">
        <f t="shared" si="130"/>
        <v>-11</v>
      </c>
      <c r="AD131" s="160">
        <f t="shared" si="130"/>
        <v>-12</v>
      </c>
      <c r="AE131" s="160">
        <f t="shared" si="130"/>
        <v>-13</v>
      </c>
      <c r="AF131" s="160">
        <f t="shared" si="130"/>
        <v>-14</v>
      </c>
      <c r="AG131" s="160">
        <f t="shared" si="130"/>
        <v>-15</v>
      </c>
      <c r="AH131" s="160">
        <f t="shared" si="130"/>
        <v>-16</v>
      </c>
      <c r="AI131" s="160">
        <f t="shared" si="130"/>
        <v>-17</v>
      </c>
      <c r="AJ131" s="160">
        <f t="shared" si="130"/>
        <v>-18</v>
      </c>
      <c r="AK131" s="160">
        <f t="shared" si="130"/>
        <v>-19</v>
      </c>
      <c r="AL131" s="160">
        <f t="shared" si="130"/>
        <v>-20</v>
      </c>
      <c r="AM131" s="160">
        <f t="shared" si="130"/>
        <v>-21</v>
      </c>
      <c r="AN131" s="160">
        <f t="shared" si="130"/>
        <v>-22</v>
      </c>
      <c r="AO131" s="160">
        <f t="shared" si="130"/>
        <v>-23</v>
      </c>
      <c r="AP131" s="160">
        <f t="shared" si="130"/>
        <v>-24</v>
      </c>
      <c r="AQ131" s="160">
        <f t="shared" si="130"/>
        <v>-25</v>
      </c>
      <c r="AR131" s="160">
        <f t="shared" si="130"/>
        <v>-26</v>
      </c>
      <c r="AS131" s="160">
        <f t="shared" si="130"/>
        <v>-27</v>
      </c>
      <c r="AT131" s="160">
        <f t="shared" si="130"/>
        <v>-28</v>
      </c>
      <c r="AU131" s="160">
        <f t="shared" si="130"/>
        <v>-29</v>
      </c>
      <c r="AV131" s="160">
        <f t="shared" si="130"/>
        <v>-30</v>
      </c>
      <c r="AW131" s="160">
        <f t="shared" ref="AW131:BN131" si="131">AW129-AW130</f>
        <v>-31</v>
      </c>
      <c r="AX131" s="160">
        <f t="shared" si="131"/>
        <v>-32</v>
      </c>
      <c r="AY131" s="160">
        <f t="shared" si="131"/>
        <v>-33</v>
      </c>
      <c r="AZ131" s="160">
        <f t="shared" si="131"/>
        <v>-34</v>
      </c>
      <c r="BA131" s="160">
        <f t="shared" si="131"/>
        <v>-35</v>
      </c>
      <c r="BB131" s="160">
        <f t="shared" si="131"/>
        <v>-36</v>
      </c>
      <c r="BC131" s="160">
        <f t="shared" si="131"/>
        <v>-37</v>
      </c>
      <c r="BD131" s="160">
        <f t="shared" si="131"/>
        <v>-38</v>
      </c>
      <c r="BE131" s="160">
        <f t="shared" si="131"/>
        <v>-39</v>
      </c>
      <c r="BF131" s="160">
        <f t="shared" si="131"/>
        <v>-40</v>
      </c>
      <c r="BG131" s="160">
        <f t="shared" si="131"/>
        <v>-41</v>
      </c>
      <c r="BH131" s="160">
        <f t="shared" si="131"/>
        <v>-42</v>
      </c>
      <c r="BI131" s="160">
        <f t="shared" si="131"/>
        <v>-43</v>
      </c>
      <c r="BJ131" s="160">
        <f t="shared" si="131"/>
        <v>-44</v>
      </c>
      <c r="BK131" s="160">
        <f t="shared" si="131"/>
        <v>-45</v>
      </c>
      <c r="BL131" s="160">
        <f t="shared" si="131"/>
        <v>-46</v>
      </c>
      <c r="BM131" s="160">
        <f t="shared" si="131"/>
        <v>-47</v>
      </c>
      <c r="BN131" s="160">
        <f t="shared" si="131"/>
        <v>-48</v>
      </c>
      <c r="BP131" s="160" t="s">
        <v>21</v>
      </c>
    </row>
    <row r="132" spans="16:70" x14ac:dyDescent="0.35">
      <c r="Q132" s="160">
        <f>IF(Q131&gt;=0,COUNT($Q131)+BO128,"")</f>
        <v>62</v>
      </c>
      <c r="R132" s="160">
        <f>IF(R131&gt;=0,COUNT($Q131:R131)+$BO128,"")</f>
        <v>63</v>
      </c>
      <c r="S132" s="160" t="str">
        <f>IF(S131&gt;=0,COUNT($Q131:S131)+$BO128,"")</f>
        <v/>
      </c>
      <c r="T132" s="160" t="str">
        <f>IF(T131&gt;=0,COUNT($Q131:T131)+$BO128,"")</f>
        <v/>
      </c>
      <c r="U132" s="160" t="str">
        <f>IF(U131&gt;=0,COUNT($Q131:U131)+$BO128,"")</f>
        <v/>
      </c>
      <c r="V132" s="160" t="str">
        <f>IF(V131&gt;=0,COUNT($Q131:V131)+$BO128,"")</f>
        <v/>
      </c>
      <c r="W132" s="160" t="str">
        <f>IF(W131&gt;=0,COUNT($Q131:W131)+$BO128,"")</f>
        <v/>
      </c>
      <c r="X132" s="160" t="str">
        <f>IF(X131&gt;=0,COUNT($Q131:X131)+$BO128,"")</f>
        <v/>
      </c>
      <c r="Y132" s="160" t="str">
        <f>IF(Y131&gt;=0,COUNT($Q131:Y131)+$BO128,"")</f>
        <v/>
      </c>
      <c r="Z132" s="160" t="str">
        <f>IF(Z131&gt;=0,COUNT($Q131:Z131)+$BO128,"")</f>
        <v/>
      </c>
      <c r="AA132" s="160" t="str">
        <f>IF(AA131&gt;=0,COUNT($Q131:AA131)+$BO128,"")</f>
        <v/>
      </c>
      <c r="AB132" s="160" t="str">
        <f>IF(AB131&gt;=0,COUNT($Q131:AB131)+$BO128,"")</f>
        <v/>
      </c>
      <c r="AC132" s="160" t="str">
        <f>IF(AC131&gt;=0,COUNT($Q131:AC131)+$BO128,"")</f>
        <v/>
      </c>
      <c r="AD132" s="160" t="str">
        <f>IF(AD131&gt;=0,COUNT($Q131:AD131)+$BO128,"")</f>
        <v/>
      </c>
      <c r="AE132" s="160" t="str">
        <f>IF(AE131&gt;=0,COUNT($Q131:AE131)+$BO128,"")</f>
        <v/>
      </c>
      <c r="AF132" s="160" t="str">
        <f>IF(AF131&gt;=0,COUNT($Q131:AF131)+$BO128,"")</f>
        <v/>
      </c>
      <c r="AG132" s="160" t="str">
        <f>IF(AG131&gt;=0,COUNT($Q131:AG131)+$BO128,"")</f>
        <v/>
      </c>
      <c r="AH132" s="160" t="str">
        <f>IF(AH131&gt;=0,COUNT($Q131:AH131)+$BO128,"")</f>
        <v/>
      </c>
      <c r="AI132" s="160" t="str">
        <f>IF(AI131&gt;=0,COUNT($Q131:AI131)+$BO128,"")</f>
        <v/>
      </c>
      <c r="AJ132" s="160" t="str">
        <f>IF(AJ131&gt;=0,COUNT($Q131:AJ131)+$BO128,"")</f>
        <v/>
      </c>
      <c r="AK132" s="160" t="str">
        <f>IF(AK131&gt;=0,COUNT($Q131:AK131)+$BO128,"")</f>
        <v/>
      </c>
      <c r="AL132" s="160" t="str">
        <f>IF(AL131&gt;=0,COUNT($Q131:AL131)+$BO128,"")</f>
        <v/>
      </c>
      <c r="AM132" s="160" t="str">
        <f>IF(AM131&gt;=0,COUNT($Q131:AM131)+$BO128,"")</f>
        <v/>
      </c>
      <c r="AN132" s="160" t="str">
        <f>IF(AN131&gt;=0,COUNT($Q131:AN131)+$BO128,"")</f>
        <v/>
      </c>
      <c r="AO132" s="160" t="str">
        <f>IF(AO131&gt;=0,COUNT($Q131:AO131)+$BO128,"")</f>
        <v/>
      </c>
      <c r="AP132" s="160" t="str">
        <f>IF(AP131&gt;=0,COUNT($Q131:AP131)+$BO128,"")</f>
        <v/>
      </c>
      <c r="AQ132" s="160" t="str">
        <f>IF(AQ131&gt;=0,COUNT($Q131:AQ131)+$BO128,"")</f>
        <v/>
      </c>
      <c r="AR132" s="160" t="str">
        <f>IF(AR131&gt;=0,COUNT($Q131:AR131)+$BO128,"")</f>
        <v/>
      </c>
      <c r="AS132" s="160" t="str">
        <f>IF(AS131&gt;=0,COUNT($Q131:AS131)+$BO128,"")</f>
        <v/>
      </c>
      <c r="AT132" s="160" t="str">
        <f>IF(AT131&gt;=0,COUNT($Q131:AT131)+$BO128,"")</f>
        <v/>
      </c>
      <c r="AU132" s="160" t="str">
        <f>IF(AU131&gt;=0,COUNT($Q131:AU131)+$BO128,"")</f>
        <v/>
      </c>
      <c r="AV132" s="160" t="str">
        <f>IF(AV131&gt;=0,COUNT($Q131:AV131)+$BO128,"")</f>
        <v/>
      </c>
      <c r="AW132" s="160" t="str">
        <f>IF(AW131&gt;=0,COUNT($Q131:AW131)+$BO128,"")</f>
        <v/>
      </c>
      <c r="AX132" s="160" t="str">
        <f>IF(AX131&gt;=0,COUNT($Q131:AX131)+$BO128,"")</f>
        <v/>
      </c>
      <c r="AY132" s="160" t="str">
        <f>IF(AY131&gt;=0,COUNT($Q131:AY131)+$BO128,"")</f>
        <v/>
      </c>
      <c r="AZ132" s="160" t="str">
        <f>IF(AZ131&gt;=0,COUNT($Q131:AZ131)+$BO128,"")</f>
        <v/>
      </c>
      <c r="BA132" s="160" t="str">
        <f>IF(BA131&gt;=0,COUNT($Q131:BA131)+$BO128,"")</f>
        <v/>
      </c>
      <c r="BB132" s="160" t="str">
        <f>IF(BB131&gt;=0,COUNT($Q131:BB131)+$BO128,"")</f>
        <v/>
      </c>
      <c r="BC132" s="160" t="str">
        <f>IF(BC131&gt;=0,COUNT($Q131:BC131)+$BO128,"")</f>
        <v/>
      </c>
      <c r="BD132" s="160" t="str">
        <f>IF(BD131&gt;=0,COUNT($Q131:BD131)+$BO128,"")</f>
        <v/>
      </c>
      <c r="BE132" s="160" t="str">
        <f>IF(BE131&gt;=0,COUNT($Q131:BE131)+$BO128,"")</f>
        <v/>
      </c>
      <c r="BF132" s="160" t="str">
        <f>IF(BF131&gt;=0,COUNT($Q131:BF131)+$BO128,"")</f>
        <v/>
      </c>
      <c r="BG132" s="160" t="str">
        <f>IF(BG131&gt;=0,COUNT($Q131:BG131)+$BO128,"")</f>
        <v/>
      </c>
      <c r="BH132" s="160" t="str">
        <f>IF(BH131&gt;=0,COUNT($Q131:BH131)+$BO128,"")</f>
        <v/>
      </c>
      <c r="BI132" s="160" t="str">
        <f>IF(BI131&gt;=0,COUNT($Q131:BI131)+$BO128,"")</f>
        <v/>
      </c>
      <c r="BJ132" s="160" t="str">
        <f>IF(BJ131&gt;=0,COUNT($Q131:BJ131)+$BO128,"")</f>
        <v/>
      </c>
      <c r="BK132" s="160" t="str">
        <f>IF(BK131&gt;=0,COUNT($Q131:BK131)+$BO128,"")</f>
        <v/>
      </c>
      <c r="BL132" s="160" t="str">
        <f>IF(BL131&gt;=0,COUNT($Q131:BL131)+$BO128,"")</f>
        <v/>
      </c>
      <c r="BM132" s="160" t="str">
        <f>IF(BM131&gt;=0,COUNT($Q131:BM131)+$BO128,"")</f>
        <v/>
      </c>
      <c r="BN132" s="160" t="str">
        <f>IF(BN131&gt;=0,COUNT($Q131:BN131)+$BO128,"")</f>
        <v/>
      </c>
      <c r="BO132" s="160">
        <f>COUNT(Q132:BN132)+$BO128</f>
        <v>63</v>
      </c>
      <c r="BP132" s="218" t="str">
        <f>Q132&amp;BP131&amp;R132&amp;BP131&amp;S132&amp;BP131&amp;T132&amp;BP131&amp;U132&amp;BP131&amp;V132&amp;BP131&amp;W132&amp;BP131&amp;X132&amp;BP131&amp;Y132&amp;BP131&amp;Z132&amp;BP131&amp;AA132&amp;BP131&amp;AB132&amp;BP131&amp;AC132&amp;BP131&amp;AD132&amp;BP131&amp;AE132&amp;BP131&amp;AF132&amp;BP131&amp;AG132&amp;BP131&amp;AH132&amp;BP131&amp;AI132&amp;BP131&amp;AJ132&amp;BP131&amp;AK132&amp;BP131&amp;AL132&amp;BP131&amp;AM132&amp;BP131&amp;AN132&amp;BP131&amp;AO132&amp;BP131&amp;AP132&amp;BP131&amp;AQ132&amp;BP131&amp;AR132&amp;BP131&amp;AS132&amp;BP131&amp;AT132&amp;BP131&amp;AU132&amp;BP131&amp;AV132&amp;BP131&amp;AW132&amp;BP131&amp;AX132&amp;BP131&amp;AY132&amp;BP131&amp;AZ132&amp;BP131&amp;BA132&amp;BP131&amp;BB132&amp;BP131&amp;BC132&amp;BP131&amp;BD132&amp;BP131&amp;BE132&amp;BP131&amp;BF132&amp;BP131&amp;BG132&amp;BP131&amp;BH132&amp;BP131&amp;BI132&amp;BP131&amp;BJ132&amp;BP131&amp;BK132&amp;BP131&amp;BL132&amp;BP131&amp;BM132&amp;BP131&amp;BN132</f>
        <v xml:space="preserve">62  63                                                                                                </v>
      </c>
    </row>
    <row r="133" spans="16:70" x14ac:dyDescent="0.35">
      <c r="P133" s="160">
        <v>51</v>
      </c>
      <c r="Q133" s="217">
        <f>IF('Print-TOS'!AU16="Y",'Encode Data'!H31,'Encode Data'!H28)</f>
        <v>2</v>
      </c>
      <c r="R133" s="160">
        <f t="shared" ref="R133:AW133" si="132">Q133</f>
        <v>2</v>
      </c>
      <c r="S133" s="160">
        <f t="shared" si="132"/>
        <v>2</v>
      </c>
      <c r="T133" s="160">
        <f t="shared" si="132"/>
        <v>2</v>
      </c>
      <c r="U133" s="160">
        <f t="shared" si="132"/>
        <v>2</v>
      </c>
      <c r="V133" s="160">
        <f t="shared" si="132"/>
        <v>2</v>
      </c>
      <c r="W133" s="160">
        <f t="shared" si="132"/>
        <v>2</v>
      </c>
      <c r="X133" s="160">
        <f t="shared" si="132"/>
        <v>2</v>
      </c>
      <c r="Y133" s="160">
        <f t="shared" si="132"/>
        <v>2</v>
      </c>
      <c r="Z133" s="160">
        <f t="shared" si="132"/>
        <v>2</v>
      </c>
      <c r="AA133" s="160">
        <f t="shared" si="132"/>
        <v>2</v>
      </c>
      <c r="AB133" s="160">
        <f t="shared" si="132"/>
        <v>2</v>
      </c>
      <c r="AC133" s="160">
        <f t="shared" si="132"/>
        <v>2</v>
      </c>
      <c r="AD133" s="160">
        <f t="shared" si="132"/>
        <v>2</v>
      </c>
      <c r="AE133" s="160">
        <f t="shared" si="132"/>
        <v>2</v>
      </c>
      <c r="AF133" s="160">
        <f t="shared" si="132"/>
        <v>2</v>
      </c>
      <c r="AG133" s="160">
        <f t="shared" si="132"/>
        <v>2</v>
      </c>
      <c r="AH133" s="160">
        <f t="shared" si="132"/>
        <v>2</v>
      </c>
      <c r="AI133" s="160">
        <f t="shared" si="132"/>
        <v>2</v>
      </c>
      <c r="AJ133" s="160">
        <f t="shared" si="132"/>
        <v>2</v>
      </c>
      <c r="AK133" s="160">
        <f t="shared" si="132"/>
        <v>2</v>
      </c>
      <c r="AL133" s="160">
        <f t="shared" si="132"/>
        <v>2</v>
      </c>
      <c r="AM133" s="160">
        <f t="shared" si="132"/>
        <v>2</v>
      </c>
      <c r="AN133" s="160">
        <f t="shared" si="132"/>
        <v>2</v>
      </c>
      <c r="AO133" s="160">
        <f t="shared" si="132"/>
        <v>2</v>
      </c>
      <c r="AP133" s="160">
        <f t="shared" si="132"/>
        <v>2</v>
      </c>
      <c r="AQ133" s="160">
        <f t="shared" si="132"/>
        <v>2</v>
      </c>
      <c r="AR133" s="160">
        <f t="shared" si="132"/>
        <v>2</v>
      </c>
      <c r="AS133" s="160">
        <f t="shared" si="132"/>
        <v>2</v>
      </c>
      <c r="AT133" s="160">
        <f t="shared" si="132"/>
        <v>2</v>
      </c>
      <c r="AU133" s="160">
        <f t="shared" si="132"/>
        <v>2</v>
      </c>
      <c r="AV133" s="160">
        <f t="shared" si="132"/>
        <v>2</v>
      </c>
      <c r="AW133" s="160">
        <f t="shared" si="132"/>
        <v>2</v>
      </c>
      <c r="AX133" s="160">
        <f t="shared" ref="AX133:BN133" si="133">AW133</f>
        <v>2</v>
      </c>
      <c r="AY133" s="160">
        <f t="shared" si="133"/>
        <v>2</v>
      </c>
      <c r="AZ133" s="160">
        <f t="shared" si="133"/>
        <v>2</v>
      </c>
      <c r="BA133" s="160">
        <f t="shared" si="133"/>
        <v>2</v>
      </c>
      <c r="BB133" s="160">
        <f t="shared" si="133"/>
        <v>2</v>
      </c>
      <c r="BC133" s="160">
        <f t="shared" si="133"/>
        <v>2</v>
      </c>
      <c r="BD133" s="160">
        <f t="shared" si="133"/>
        <v>2</v>
      </c>
      <c r="BE133" s="160">
        <f t="shared" si="133"/>
        <v>2</v>
      </c>
      <c r="BF133" s="160">
        <f t="shared" si="133"/>
        <v>2</v>
      </c>
      <c r="BG133" s="160">
        <f t="shared" si="133"/>
        <v>2</v>
      </c>
      <c r="BH133" s="160">
        <f t="shared" si="133"/>
        <v>2</v>
      </c>
      <c r="BI133" s="160">
        <f t="shared" si="133"/>
        <v>2</v>
      </c>
      <c r="BJ133" s="160">
        <f t="shared" si="133"/>
        <v>2</v>
      </c>
      <c r="BK133" s="160">
        <f t="shared" si="133"/>
        <v>2</v>
      </c>
      <c r="BL133" s="160">
        <f t="shared" si="133"/>
        <v>2</v>
      </c>
      <c r="BM133" s="160">
        <f t="shared" si="133"/>
        <v>2</v>
      </c>
      <c r="BN133" s="160">
        <f t="shared" si="133"/>
        <v>2</v>
      </c>
      <c r="BR133" s="160">
        <v>51</v>
      </c>
    </row>
    <row r="134" spans="16:70" x14ac:dyDescent="0.35">
      <c r="Q134" s="160">
        <v>1</v>
      </c>
      <c r="R134" s="160">
        <v>2</v>
      </c>
      <c r="S134" s="160">
        <v>3</v>
      </c>
      <c r="T134" s="160">
        <v>4</v>
      </c>
      <c r="U134" s="160">
        <v>5</v>
      </c>
      <c r="V134" s="160">
        <v>6</v>
      </c>
      <c r="W134" s="160">
        <v>7</v>
      </c>
      <c r="X134" s="160">
        <v>8</v>
      </c>
      <c r="Y134" s="160">
        <v>9</v>
      </c>
      <c r="Z134" s="160">
        <v>10</v>
      </c>
      <c r="AA134" s="160">
        <v>11</v>
      </c>
      <c r="AB134" s="160">
        <v>12</v>
      </c>
      <c r="AC134" s="160">
        <v>13</v>
      </c>
      <c r="AD134" s="160">
        <v>14</v>
      </c>
      <c r="AE134" s="160">
        <v>15</v>
      </c>
      <c r="AF134" s="160">
        <v>16</v>
      </c>
      <c r="AG134" s="160">
        <v>17</v>
      </c>
      <c r="AH134" s="160">
        <v>18</v>
      </c>
      <c r="AI134" s="160">
        <v>19</v>
      </c>
      <c r="AJ134" s="160">
        <v>20</v>
      </c>
      <c r="AK134" s="160">
        <v>21</v>
      </c>
      <c r="AL134" s="160">
        <v>22</v>
      </c>
      <c r="AM134" s="160">
        <v>23</v>
      </c>
      <c r="AN134" s="160">
        <v>24</v>
      </c>
      <c r="AO134" s="160">
        <v>25</v>
      </c>
      <c r="AP134" s="160">
        <v>26</v>
      </c>
      <c r="AQ134" s="160">
        <v>27</v>
      </c>
      <c r="AR134" s="160">
        <v>28</v>
      </c>
      <c r="AS134" s="160">
        <v>29</v>
      </c>
      <c r="AT134" s="160">
        <v>30</v>
      </c>
      <c r="AU134" s="160">
        <v>31</v>
      </c>
      <c r="AV134" s="160">
        <v>32</v>
      </c>
      <c r="AW134" s="160">
        <v>33</v>
      </c>
      <c r="AX134" s="160">
        <v>34</v>
      </c>
      <c r="AY134" s="160">
        <v>35</v>
      </c>
      <c r="AZ134" s="160">
        <v>36</v>
      </c>
      <c r="BA134" s="160">
        <v>37</v>
      </c>
      <c r="BB134" s="160">
        <v>38</v>
      </c>
      <c r="BC134" s="160">
        <v>39</v>
      </c>
      <c r="BD134" s="160">
        <v>40</v>
      </c>
      <c r="BE134" s="160">
        <v>41</v>
      </c>
      <c r="BF134" s="160">
        <v>42</v>
      </c>
      <c r="BG134" s="160">
        <v>43</v>
      </c>
      <c r="BH134" s="160">
        <v>44</v>
      </c>
      <c r="BI134" s="160">
        <v>45</v>
      </c>
      <c r="BJ134" s="160">
        <v>46</v>
      </c>
      <c r="BK134" s="160">
        <v>47</v>
      </c>
      <c r="BL134" s="160">
        <v>48</v>
      </c>
      <c r="BM134" s="160">
        <v>49</v>
      </c>
      <c r="BN134" s="160">
        <v>50</v>
      </c>
    </row>
    <row r="135" spans="16:70" x14ac:dyDescent="0.35">
      <c r="Q135" s="160">
        <f t="shared" ref="Q135:AV135" si="134">Q133-Q134</f>
        <v>1</v>
      </c>
      <c r="R135" s="160">
        <f t="shared" si="134"/>
        <v>0</v>
      </c>
      <c r="S135" s="160">
        <f t="shared" si="134"/>
        <v>-1</v>
      </c>
      <c r="T135" s="160">
        <f t="shared" si="134"/>
        <v>-2</v>
      </c>
      <c r="U135" s="160">
        <f t="shared" si="134"/>
        <v>-3</v>
      </c>
      <c r="V135" s="160">
        <f t="shared" si="134"/>
        <v>-4</v>
      </c>
      <c r="W135" s="160">
        <f t="shared" si="134"/>
        <v>-5</v>
      </c>
      <c r="X135" s="160">
        <f t="shared" si="134"/>
        <v>-6</v>
      </c>
      <c r="Y135" s="160">
        <f t="shared" si="134"/>
        <v>-7</v>
      </c>
      <c r="Z135" s="160">
        <f t="shared" si="134"/>
        <v>-8</v>
      </c>
      <c r="AA135" s="160">
        <f t="shared" si="134"/>
        <v>-9</v>
      </c>
      <c r="AB135" s="160">
        <f t="shared" si="134"/>
        <v>-10</v>
      </c>
      <c r="AC135" s="160">
        <f t="shared" si="134"/>
        <v>-11</v>
      </c>
      <c r="AD135" s="160">
        <f t="shared" si="134"/>
        <v>-12</v>
      </c>
      <c r="AE135" s="160">
        <f t="shared" si="134"/>
        <v>-13</v>
      </c>
      <c r="AF135" s="160">
        <f t="shared" si="134"/>
        <v>-14</v>
      </c>
      <c r="AG135" s="160">
        <f t="shared" si="134"/>
        <v>-15</v>
      </c>
      <c r="AH135" s="160">
        <f t="shared" si="134"/>
        <v>-16</v>
      </c>
      <c r="AI135" s="160">
        <f t="shared" si="134"/>
        <v>-17</v>
      </c>
      <c r="AJ135" s="160">
        <f t="shared" si="134"/>
        <v>-18</v>
      </c>
      <c r="AK135" s="160">
        <f t="shared" si="134"/>
        <v>-19</v>
      </c>
      <c r="AL135" s="160">
        <f t="shared" si="134"/>
        <v>-20</v>
      </c>
      <c r="AM135" s="160">
        <f t="shared" si="134"/>
        <v>-21</v>
      </c>
      <c r="AN135" s="160">
        <f t="shared" si="134"/>
        <v>-22</v>
      </c>
      <c r="AO135" s="160">
        <f t="shared" si="134"/>
        <v>-23</v>
      </c>
      <c r="AP135" s="160">
        <f t="shared" si="134"/>
        <v>-24</v>
      </c>
      <c r="AQ135" s="160">
        <f t="shared" si="134"/>
        <v>-25</v>
      </c>
      <c r="AR135" s="160">
        <f t="shared" si="134"/>
        <v>-26</v>
      </c>
      <c r="AS135" s="160">
        <f t="shared" si="134"/>
        <v>-27</v>
      </c>
      <c r="AT135" s="160">
        <f t="shared" si="134"/>
        <v>-28</v>
      </c>
      <c r="AU135" s="160">
        <f t="shared" si="134"/>
        <v>-29</v>
      </c>
      <c r="AV135" s="160">
        <f t="shared" si="134"/>
        <v>-30</v>
      </c>
      <c r="AW135" s="160">
        <f t="shared" ref="AW135:BN135" si="135">AW133-AW134</f>
        <v>-31</v>
      </c>
      <c r="AX135" s="160">
        <f t="shared" si="135"/>
        <v>-32</v>
      </c>
      <c r="AY135" s="160">
        <f t="shared" si="135"/>
        <v>-33</v>
      </c>
      <c r="AZ135" s="160">
        <f t="shared" si="135"/>
        <v>-34</v>
      </c>
      <c r="BA135" s="160">
        <f t="shared" si="135"/>
        <v>-35</v>
      </c>
      <c r="BB135" s="160">
        <f t="shared" si="135"/>
        <v>-36</v>
      </c>
      <c r="BC135" s="160">
        <f t="shared" si="135"/>
        <v>-37</v>
      </c>
      <c r="BD135" s="160">
        <f t="shared" si="135"/>
        <v>-38</v>
      </c>
      <c r="BE135" s="160">
        <f t="shared" si="135"/>
        <v>-39</v>
      </c>
      <c r="BF135" s="160">
        <f t="shared" si="135"/>
        <v>-40</v>
      </c>
      <c r="BG135" s="160">
        <f t="shared" si="135"/>
        <v>-41</v>
      </c>
      <c r="BH135" s="160">
        <f t="shared" si="135"/>
        <v>-42</v>
      </c>
      <c r="BI135" s="160">
        <f t="shared" si="135"/>
        <v>-43</v>
      </c>
      <c r="BJ135" s="160">
        <f t="shared" si="135"/>
        <v>-44</v>
      </c>
      <c r="BK135" s="160">
        <f t="shared" si="135"/>
        <v>-45</v>
      </c>
      <c r="BL135" s="160">
        <f t="shared" si="135"/>
        <v>-46</v>
      </c>
      <c r="BM135" s="160">
        <f t="shared" si="135"/>
        <v>-47</v>
      </c>
      <c r="BN135" s="160">
        <f t="shared" si="135"/>
        <v>-48</v>
      </c>
      <c r="BP135" s="160" t="s">
        <v>21</v>
      </c>
    </row>
    <row r="136" spans="16:70" x14ac:dyDescent="0.35">
      <c r="Q136" s="160">
        <f>IF(Q135&gt;=0,COUNT($Q135)+BO132,"")</f>
        <v>64</v>
      </c>
      <c r="R136" s="160">
        <f>IF(R135&gt;=0,COUNT($Q135:R135)+$BO132,"")</f>
        <v>65</v>
      </c>
      <c r="S136" s="160" t="str">
        <f>IF(S135&gt;=0,COUNT($Q135:S135)+$BO132,"")</f>
        <v/>
      </c>
      <c r="T136" s="160" t="str">
        <f>IF(T135&gt;=0,COUNT($Q135:T135)+$BO132,"")</f>
        <v/>
      </c>
      <c r="U136" s="160" t="str">
        <f>IF(U135&gt;=0,COUNT($Q135:U135)+$BO132,"")</f>
        <v/>
      </c>
      <c r="V136" s="160" t="str">
        <f>IF(V135&gt;=0,COUNT($Q135:V135)+$BO132,"")</f>
        <v/>
      </c>
      <c r="W136" s="160" t="str">
        <f>IF(W135&gt;=0,COUNT($Q135:W135)+$BO132,"")</f>
        <v/>
      </c>
      <c r="X136" s="160" t="str">
        <f>IF(X135&gt;=0,COUNT($Q135:X135)+$BO132,"")</f>
        <v/>
      </c>
      <c r="Y136" s="160" t="str">
        <f>IF(Y135&gt;=0,COUNT($Q135:Y135)+$BO132,"")</f>
        <v/>
      </c>
      <c r="Z136" s="160" t="str">
        <f>IF(Z135&gt;=0,COUNT($Q135:Z135)+$BO132,"")</f>
        <v/>
      </c>
      <c r="AA136" s="160" t="str">
        <f>IF(AA135&gt;=0,COUNT($Q135:AA135)+$BO132,"")</f>
        <v/>
      </c>
      <c r="AB136" s="160" t="str">
        <f>IF(AB135&gt;=0,COUNT($Q135:AB135)+$BO132,"")</f>
        <v/>
      </c>
      <c r="AC136" s="160" t="str">
        <f>IF(AC135&gt;=0,COUNT($Q135:AC135)+$BO132,"")</f>
        <v/>
      </c>
      <c r="AD136" s="160" t="str">
        <f>IF(AD135&gt;=0,COUNT($Q135:AD135)+$BO132,"")</f>
        <v/>
      </c>
      <c r="AE136" s="160" t="str">
        <f>IF(AE135&gt;=0,COUNT($Q135:AE135)+$BO132,"")</f>
        <v/>
      </c>
      <c r="AF136" s="160" t="str">
        <f>IF(AF135&gt;=0,COUNT($Q135:AF135)+$BO132,"")</f>
        <v/>
      </c>
      <c r="AG136" s="160" t="str">
        <f>IF(AG135&gt;=0,COUNT($Q135:AG135)+$BO132,"")</f>
        <v/>
      </c>
      <c r="AH136" s="160" t="str">
        <f>IF(AH135&gt;=0,COUNT($Q135:AH135)+$BO132,"")</f>
        <v/>
      </c>
      <c r="AI136" s="160" t="str">
        <f>IF(AI135&gt;=0,COUNT($Q135:AI135)+$BO132,"")</f>
        <v/>
      </c>
      <c r="AJ136" s="160" t="str">
        <f>IF(AJ135&gt;=0,COUNT($Q135:AJ135)+$BO132,"")</f>
        <v/>
      </c>
      <c r="AK136" s="160" t="str">
        <f>IF(AK135&gt;=0,COUNT($Q135:AK135)+$BO132,"")</f>
        <v/>
      </c>
      <c r="AL136" s="160" t="str">
        <f>IF(AL135&gt;=0,COUNT($Q135:AL135)+$BO132,"")</f>
        <v/>
      </c>
      <c r="AM136" s="160" t="str">
        <f>IF(AM135&gt;=0,COUNT($Q135:AM135)+$BO132,"")</f>
        <v/>
      </c>
      <c r="AN136" s="160" t="str">
        <f>IF(AN135&gt;=0,COUNT($Q135:AN135)+$BO132,"")</f>
        <v/>
      </c>
      <c r="AO136" s="160" t="str">
        <f>IF(AO135&gt;=0,COUNT($Q135:AO135)+$BO132,"")</f>
        <v/>
      </c>
      <c r="AP136" s="160" t="str">
        <f>IF(AP135&gt;=0,COUNT($Q135:AP135)+$BO132,"")</f>
        <v/>
      </c>
      <c r="AQ136" s="160" t="str">
        <f>IF(AQ135&gt;=0,COUNT($Q135:AQ135)+$BO132,"")</f>
        <v/>
      </c>
      <c r="AR136" s="160" t="str">
        <f>IF(AR135&gt;=0,COUNT($Q135:AR135)+$BO132,"")</f>
        <v/>
      </c>
      <c r="AS136" s="160" t="str">
        <f>IF(AS135&gt;=0,COUNT($Q135:AS135)+$BO132,"")</f>
        <v/>
      </c>
      <c r="AT136" s="160" t="str">
        <f>IF(AT135&gt;=0,COUNT($Q135:AT135)+$BO132,"")</f>
        <v/>
      </c>
      <c r="AU136" s="160" t="str">
        <f>IF(AU135&gt;=0,COUNT($Q135:AU135)+$BO132,"")</f>
        <v/>
      </c>
      <c r="AV136" s="160" t="str">
        <f>IF(AV135&gt;=0,COUNT($Q135:AV135)+$BO132,"")</f>
        <v/>
      </c>
      <c r="AW136" s="160" t="str">
        <f>IF(AW135&gt;=0,COUNT($Q135:AW135)+$BO132,"")</f>
        <v/>
      </c>
      <c r="AX136" s="160" t="str">
        <f>IF(AX135&gt;=0,COUNT($Q135:AX135)+$BO132,"")</f>
        <v/>
      </c>
      <c r="AY136" s="160" t="str">
        <f>IF(AY135&gt;=0,COUNT($Q135:AY135)+$BO132,"")</f>
        <v/>
      </c>
      <c r="AZ136" s="160" t="str">
        <f>IF(AZ135&gt;=0,COUNT($Q135:AZ135)+$BO132,"")</f>
        <v/>
      </c>
      <c r="BA136" s="160" t="str">
        <f>IF(BA135&gt;=0,COUNT($Q135:BA135)+$BO132,"")</f>
        <v/>
      </c>
      <c r="BB136" s="160" t="str">
        <f>IF(BB135&gt;=0,COUNT($Q135:BB135)+$BO132,"")</f>
        <v/>
      </c>
      <c r="BC136" s="160" t="str">
        <f>IF(BC135&gt;=0,COUNT($Q135:BC135)+$BO132,"")</f>
        <v/>
      </c>
      <c r="BD136" s="160" t="str">
        <f>IF(BD135&gt;=0,COUNT($Q135:BD135)+$BO132,"")</f>
        <v/>
      </c>
      <c r="BE136" s="160" t="str">
        <f>IF(BE135&gt;=0,COUNT($Q135:BE135)+$BO132,"")</f>
        <v/>
      </c>
      <c r="BF136" s="160" t="str">
        <f>IF(BF135&gt;=0,COUNT($Q135:BF135)+$BO132,"")</f>
        <v/>
      </c>
      <c r="BG136" s="160" t="str">
        <f>IF(BG135&gt;=0,COUNT($Q135:BG135)+$BO132,"")</f>
        <v/>
      </c>
      <c r="BH136" s="160" t="str">
        <f>IF(BH135&gt;=0,COUNT($Q135:BH135)+$BO132,"")</f>
        <v/>
      </c>
      <c r="BI136" s="160" t="str">
        <f>IF(BI135&gt;=0,COUNT($Q135:BI135)+$BO132,"")</f>
        <v/>
      </c>
      <c r="BJ136" s="160" t="str">
        <f>IF(BJ135&gt;=0,COUNT($Q135:BJ135)+$BO132,"")</f>
        <v/>
      </c>
      <c r="BK136" s="160" t="str">
        <f>IF(BK135&gt;=0,COUNT($Q135:BK135)+$BO132,"")</f>
        <v/>
      </c>
      <c r="BL136" s="160" t="str">
        <f>IF(BL135&gt;=0,COUNT($Q135:BL135)+$BO132,"")</f>
        <v/>
      </c>
      <c r="BM136" s="160" t="str">
        <f>IF(BM135&gt;=0,COUNT($Q135:BM135)+$BO132,"")</f>
        <v/>
      </c>
      <c r="BN136" s="160" t="str">
        <f>IF(BN135&gt;=0,COUNT($Q135:BN135)+$BO132,"")</f>
        <v/>
      </c>
      <c r="BO136" s="160">
        <f>COUNT(Q136:BN136)+$BO132</f>
        <v>65</v>
      </c>
      <c r="BP136" s="218" t="str">
        <f>Q136&amp;BP135&amp;R136&amp;BP135&amp;S136&amp;BP135&amp;T136&amp;BP135&amp;U136&amp;BP135&amp;V136&amp;BP135&amp;W136&amp;BP135&amp;X136&amp;BP135&amp;Y136&amp;BP135&amp;Z136&amp;BP135&amp;AA136&amp;BP135&amp;AB136&amp;BP135&amp;AC136&amp;BP135&amp;AD136&amp;BP135&amp;AE136&amp;BP135&amp;AF136&amp;BP135&amp;AG136&amp;BP135&amp;AH136&amp;BP135&amp;AI136&amp;BP135&amp;AJ136&amp;BP135&amp;AK136&amp;BP135&amp;AL136&amp;BP135&amp;AM136&amp;BP135&amp;AN136&amp;BP135&amp;AO136&amp;BP135&amp;AP136&amp;BP135&amp;AQ136&amp;BP135&amp;AR136&amp;BP135&amp;AS136&amp;BP135&amp;AT136&amp;BP135&amp;AU136&amp;BP135&amp;AV136&amp;BP135&amp;AW136&amp;BP135&amp;AX136&amp;BP135&amp;AY136&amp;BP135&amp;AZ136&amp;BP135&amp;BA136&amp;BP135&amp;BB136&amp;BP135&amp;BC136&amp;BP135&amp;BD136&amp;BP135&amp;BE136&amp;BP135&amp;BF136&amp;BP135&amp;BG136&amp;BP135&amp;BH136&amp;BP135&amp;BI136&amp;BP135&amp;BJ136&amp;BP135&amp;BK136&amp;BP135&amp;BL136&amp;BP135&amp;BM136&amp;BP135&amp;BN136</f>
        <v xml:space="preserve">64  65                                                                                                </v>
      </c>
    </row>
    <row r="137" spans="16:70" x14ac:dyDescent="0.35">
      <c r="P137" s="160">
        <v>66</v>
      </c>
      <c r="Q137" s="217">
        <f>IF('Print-TOS'!AU16="Y",'Encode Data'!I31,'Encode Data'!I28)</f>
        <v>3</v>
      </c>
      <c r="R137" s="160">
        <f t="shared" ref="R137:AW137" si="136">Q137</f>
        <v>3</v>
      </c>
      <c r="S137" s="160">
        <f t="shared" si="136"/>
        <v>3</v>
      </c>
      <c r="T137" s="160">
        <f t="shared" si="136"/>
        <v>3</v>
      </c>
      <c r="U137" s="160">
        <f t="shared" si="136"/>
        <v>3</v>
      </c>
      <c r="V137" s="160">
        <f t="shared" si="136"/>
        <v>3</v>
      </c>
      <c r="W137" s="160">
        <f t="shared" si="136"/>
        <v>3</v>
      </c>
      <c r="X137" s="160">
        <f t="shared" si="136"/>
        <v>3</v>
      </c>
      <c r="Y137" s="160">
        <f t="shared" si="136"/>
        <v>3</v>
      </c>
      <c r="Z137" s="160">
        <f t="shared" si="136"/>
        <v>3</v>
      </c>
      <c r="AA137" s="160">
        <f t="shared" si="136"/>
        <v>3</v>
      </c>
      <c r="AB137" s="160">
        <f t="shared" si="136"/>
        <v>3</v>
      </c>
      <c r="AC137" s="160">
        <f t="shared" si="136"/>
        <v>3</v>
      </c>
      <c r="AD137" s="160">
        <f t="shared" si="136"/>
        <v>3</v>
      </c>
      <c r="AE137" s="160">
        <f t="shared" si="136"/>
        <v>3</v>
      </c>
      <c r="AF137" s="160">
        <f t="shared" si="136"/>
        <v>3</v>
      </c>
      <c r="AG137" s="160">
        <f t="shared" si="136"/>
        <v>3</v>
      </c>
      <c r="AH137" s="160">
        <f t="shared" si="136"/>
        <v>3</v>
      </c>
      <c r="AI137" s="160">
        <f t="shared" si="136"/>
        <v>3</v>
      </c>
      <c r="AJ137" s="160">
        <f t="shared" si="136"/>
        <v>3</v>
      </c>
      <c r="AK137" s="160">
        <f t="shared" si="136"/>
        <v>3</v>
      </c>
      <c r="AL137" s="160">
        <f t="shared" si="136"/>
        <v>3</v>
      </c>
      <c r="AM137" s="160">
        <f t="shared" si="136"/>
        <v>3</v>
      </c>
      <c r="AN137" s="160">
        <f t="shared" si="136"/>
        <v>3</v>
      </c>
      <c r="AO137" s="160">
        <f t="shared" si="136"/>
        <v>3</v>
      </c>
      <c r="AP137" s="160">
        <f t="shared" si="136"/>
        <v>3</v>
      </c>
      <c r="AQ137" s="160">
        <f t="shared" si="136"/>
        <v>3</v>
      </c>
      <c r="AR137" s="160">
        <f t="shared" si="136"/>
        <v>3</v>
      </c>
      <c r="AS137" s="160">
        <f t="shared" si="136"/>
        <v>3</v>
      </c>
      <c r="AT137" s="160">
        <f t="shared" si="136"/>
        <v>3</v>
      </c>
      <c r="AU137" s="160">
        <f t="shared" si="136"/>
        <v>3</v>
      </c>
      <c r="AV137" s="160">
        <f t="shared" si="136"/>
        <v>3</v>
      </c>
      <c r="AW137" s="160">
        <f t="shared" si="136"/>
        <v>3</v>
      </c>
      <c r="AX137" s="160">
        <f t="shared" ref="AX137:BN137" si="137">AW137</f>
        <v>3</v>
      </c>
      <c r="AY137" s="160">
        <f t="shared" si="137"/>
        <v>3</v>
      </c>
      <c r="AZ137" s="160">
        <f t="shared" si="137"/>
        <v>3</v>
      </c>
      <c r="BA137" s="160">
        <f t="shared" si="137"/>
        <v>3</v>
      </c>
      <c r="BB137" s="160">
        <f t="shared" si="137"/>
        <v>3</v>
      </c>
      <c r="BC137" s="160">
        <f t="shared" si="137"/>
        <v>3</v>
      </c>
      <c r="BD137" s="160">
        <f t="shared" si="137"/>
        <v>3</v>
      </c>
      <c r="BE137" s="160">
        <f t="shared" si="137"/>
        <v>3</v>
      </c>
      <c r="BF137" s="160">
        <f t="shared" si="137"/>
        <v>3</v>
      </c>
      <c r="BG137" s="160">
        <f t="shared" si="137"/>
        <v>3</v>
      </c>
      <c r="BH137" s="160">
        <f t="shared" si="137"/>
        <v>3</v>
      </c>
      <c r="BI137" s="160">
        <f t="shared" si="137"/>
        <v>3</v>
      </c>
      <c r="BJ137" s="160">
        <f t="shared" si="137"/>
        <v>3</v>
      </c>
      <c r="BK137" s="160">
        <f t="shared" si="137"/>
        <v>3</v>
      </c>
      <c r="BL137" s="160">
        <f t="shared" si="137"/>
        <v>3</v>
      </c>
      <c r="BM137" s="160">
        <f t="shared" si="137"/>
        <v>3</v>
      </c>
      <c r="BN137" s="160">
        <f t="shared" si="137"/>
        <v>3</v>
      </c>
      <c r="BR137" s="160">
        <v>66</v>
      </c>
    </row>
    <row r="138" spans="16:70" x14ac:dyDescent="0.35">
      <c r="Q138" s="160">
        <v>1</v>
      </c>
      <c r="R138" s="160">
        <v>2</v>
      </c>
      <c r="S138" s="160">
        <v>3</v>
      </c>
      <c r="T138" s="160">
        <v>4</v>
      </c>
      <c r="U138" s="160">
        <v>5</v>
      </c>
      <c r="V138" s="160">
        <v>6</v>
      </c>
      <c r="W138" s="160">
        <v>7</v>
      </c>
      <c r="X138" s="160">
        <v>8</v>
      </c>
      <c r="Y138" s="160">
        <v>9</v>
      </c>
      <c r="Z138" s="160">
        <v>10</v>
      </c>
      <c r="AA138" s="160">
        <v>11</v>
      </c>
      <c r="AB138" s="160">
        <v>12</v>
      </c>
      <c r="AC138" s="160">
        <v>13</v>
      </c>
      <c r="AD138" s="160">
        <v>14</v>
      </c>
      <c r="AE138" s="160">
        <v>15</v>
      </c>
      <c r="AF138" s="160">
        <v>16</v>
      </c>
      <c r="AG138" s="160">
        <v>17</v>
      </c>
      <c r="AH138" s="160">
        <v>18</v>
      </c>
      <c r="AI138" s="160">
        <v>19</v>
      </c>
      <c r="AJ138" s="160">
        <v>20</v>
      </c>
      <c r="AK138" s="160">
        <v>21</v>
      </c>
      <c r="AL138" s="160">
        <v>22</v>
      </c>
      <c r="AM138" s="160">
        <v>23</v>
      </c>
      <c r="AN138" s="160">
        <v>24</v>
      </c>
      <c r="AO138" s="160">
        <v>25</v>
      </c>
      <c r="AP138" s="160">
        <v>26</v>
      </c>
      <c r="AQ138" s="160">
        <v>27</v>
      </c>
      <c r="AR138" s="160">
        <v>28</v>
      </c>
      <c r="AS138" s="160">
        <v>29</v>
      </c>
      <c r="AT138" s="160">
        <v>30</v>
      </c>
      <c r="AU138" s="160">
        <v>31</v>
      </c>
      <c r="AV138" s="160">
        <v>32</v>
      </c>
      <c r="AW138" s="160">
        <v>33</v>
      </c>
      <c r="AX138" s="160">
        <v>34</v>
      </c>
      <c r="AY138" s="160">
        <v>35</v>
      </c>
      <c r="AZ138" s="160">
        <v>36</v>
      </c>
      <c r="BA138" s="160">
        <v>37</v>
      </c>
      <c r="BB138" s="160">
        <v>38</v>
      </c>
      <c r="BC138" s="160">
        <v>39</v>
      </c>
      <c r="BD138" s="160">
        <v>40</v>
      </c>
      <c r="BE138" s="160">
        <v>41</v>
      </c>
      <c r="BF138" s="160">
        <v>42</v>
      </c>
      <c r="BG138" s="160">
        <v>43</v>
      </c>
      <c r="BH138" s="160">
        <v>44</v>
      </c>
      <c r="BI138" s="160">
        <v>45</v>
      </c>
      <c r="BJ138" s="160">
        <v>46</v>
      </c>
      <c r="BK138" s="160">
        <v>47</v>
      </c>
      <c r="BL138" s="160">
        <v>48</v>
      </c>
      <c r="BM138" s="160">
        <v>49</v>
      </c>
      <c r="BN138" s="160">
        <v>50</v>
      </c>
    </row>
    <row r="139" spans="16:70" x14ac:dyDescent="0.35">
      <c r="Q139" s="160">
        <f t="shared" ref="Q139:AV139" si="138">Q137-Q138</f>
        <v>2</v>
      </c>
      <c r="R139" s="160">
        <f t="shared" si="138"/>
        <v>1</v>
      </c>
      <c r="S139" s="160">
        <f t="shared" si="138"/>
        <v>0</v>
      </c>
      <c r="T139" s="160">
        <f t="shared" si="138"/>
        <v>-1</v>
      </c>
      <c r="U139" s="160">
        <f t="shared" si="138"/>
        <v>-2</v>
      </c>
      <c r="V139" s="160">
        <f t="shared" si="138"/>
        <v>-3</v>
      </c>
      <c r="W139" s="160">
        <f t="shared" si="138"/>
        <v>-4</v>
      </c>
      <c r="X139" s="160">
        <f t="shared" si="138"/>
        <v>-5</v>
      </c>
      <c r="Y139" s="160">
        <f t="shared" si="138"/>
        <v>-6</v>
      </c>
      <c r="Z139" s="160">
        <f t="shared" si="138"/>
        <v>-7</v>
      </c>
      <c r="AA139" s="160">
        <f t="shared" si="138"/>
        <v>-8</v>
      </c>
      <c r="AB139" s="160">
        <f t="shared" si="138"/>
        <v>-9</v>
      </c>
      <c r="AC139" s="160">
        <f t="shared" si="138"/>
        <v>-10</v>
      </c>
      <c r="AD139" s="160">
        <f t="shared" si="138"/>
        <v>-11</v>
      </c>
      <c r="AE139" s="160">
        <f t="shared" si="138"/>
        <v>-12</v>
      </c>
      <c r="AF139" s="160">
        <f t="shared" si="138"/>
        <v>-13</v>
      </c>
      <c r="AG139" s="160">
        <f t="shared" si="138"/>
        <v>-14</v>
      </c>
      <c r="AH139" s="160">
        <f t="shared" si="138"/>
        <v>-15</v>
      </c>
      <c r="AI139" s="160">
        <f t="shared" si="138"/>
        <v>-16</v>
      </c>
      <c r="AJ139" s="160">
        <f t="shared" si="138"/>
        <v>-17</v>
      </c>
      <c r="AK139" s="160">
        <f t="shared" si="138"/>
        <v>-18</v>
      </c>
      <c r="AL139" s="160">
        <f t="shared" si="138"/>
        <v>-19</v>
      </c>
      <c r="AM139" s="160">
        <f t="shared" si="138"/>
        <v>-20</v>
      </c>
      <c r="AN139" s="160">
        <f t="shared" si="138"/>
        <v>-21</v>
      </c>
      <c r="AO139" s="160">
        <f t="shared" si="138"/>
        <v>-22</v>
      </c>
      <c r="AP139" s="160">
        <f t="shared" si="138"/>
        <v>-23</v>
      </c>
      <c r="AQ139" s="160">
        <f t="shared" si="138"/>
        <v>-24</v>
      </c>
      <c r="AR139" s="160">
        <f t="shared" si="138"/>
        <v>-25</v>
      </c>
      <c r="AS139" s="160">
        <f t="shared" si="138"/>
        <v>-26</v>
      </c>
      <c r="AT139" s="160">
        <f t="shared" si="138"/>
        <v>-27</v>
      </c>
      <c r="AU139" s="160">
        <f t="shared" si="138"/>
        <v>-28</v>
      </c>
      <c r="AV139" s="160">
        <f t="shared" si="138"/>
        <v>-29</v>
      </c>
      <c r="AW139" s="160">
        <f t="shared" ref="AW139:BN139" si="139">AW137-AW138</f>
        <v>-30</v>
      </c>
      <c r="AX139" s="160">
        <f t="shared" si="139"/>
        <v>-31</v>
      </c>
      <c r="AY139" s="160">
        <f t="shared" si="139"/>
        <v>-32</v>
      </c>
      <c r="AZ139" s="160">
        <f t="shared" si="139"/>
        <v>-33</v>
      </c>
      <c r="BA139" s="160">
        <f t="shared" si="139"/>
        <v>-34</v>
      </c>
      <c r="BB139" s="160">
        <f t="shared" si="139"/>
        <v>-35</v>
      </c>
      <c r="BC139" s="160">
        <f t="shared" si="139"/>
        <v>-36</v>
      </c>
      <c r="BD139" s="160">
        <f t="shared" si="139"/>
        <v>-37</v>
      </c>
      <c r="BE139" s="160">
        <f t="shared" si="139"/>
        <v>-38</v>
      </c>
      <c r="BF139" s="160">
        <f t="shared" si="139"/>
        <v>-39</v>
      </c>
      <c r="BG139" s="160">
        <f t="shared" si="139"/>
        <v>-40</v>
      </c>
      <c r="BH139" s="160">
        <f t="shared" si="139"/>
        <v>-41</v>
      </c>
      <c r="BI139" s="160">
        <f t="shared" si="139"/>
        <v>-42</v>
      </c>
      <c r="BJ139" s="160">
        <f t="shared" si="139"/>
        <v>-43</v>
      </c>
      <c r="BK139" s="160">
        <f t="shared" si="139"/>
        <v>-44</v>
      </c>
      <c r="BL139" s="160">
        <f t="shared" si="139"/>
        <v>-45</v>
      </c>
      <c r="BM139" s="160">
        <f t="shared" si="139"/>
        <v>-46</v>
      </c>
      <c r="BN139" s="160">
        <f t="shared" si="139"/>
        <v>-47</v>
      </c>
      <c r="BP139" s="160" t="s">
        <v>21</v>
      </c>
    </row>
    <row r="140" spans="16:70" x14ac:dyDescent="0.35">
      <c r="Q140" s="160">
        <f>IF(Q139&gt;=0,COUNT($Q139)+BO136,"")</f>
        <v>66</v>
      </c>
      <c r="R140" s="160">
        <f>IF(R139&gt;=0,COUNT($Q139:R139)+$BO136,"")</f>
        <v>67</v>
      </c>
      <c r="S140" s="160">
        <f>IF(S139&gt;=0,COUNT($Q139:S139)+$BO136,"")</f>
        <v>68</v>
      </c>
      <c r="T140" s="160" t="str">
        <f>IF(T139&gt;=0,COUNT($Q139:T139)+$BO136,"")</f>
        <v/>
      </c>
      <c r="U140" s="160" t="str">
        <f>IF(U139&gt;=0,COUNT($Q139:U139)+$BO136,"")</f>
        <v/>
      </c>
      <c r="V140" s="160" t="str">
        <f>IF(V139&gt;=0,COUNT($Q139:V139)+$BO136,"")</f>
        <v/>
      </c>
      <c r="W140" s="160" t="str">
        <f>IF(W139&gt;=0,COUNT($Q139:W139)+$BO136,"")</f>
        <v/>
      </c>
      <c r="X140" s="160" t="str">
        <f>IF(X139&gt;=0,COUNT($Q139:X139)+$BO136,"")</f>
        <v/>
      </c>
      <c r="Y140" s="160" t="str">
        <f>IF(Y139&gt;=0,COUNT($Q139:Y139)+$BO136,"")</f>
        <v/>
      </c>
      <c r="Z140" s="160" t="str">
        <f>IF(Z139&gt;=0,COUNT($Q139:Z139)+$BO136,"")</f>
        <v/>
      </c>
      <c r="AA140" s="160" t="str">
        <f>IF(AA139&gt;=0,COUNT($Q139:AA139)+$BO136,"")</f>
        <v/>
      </c>
      <c r="AB140" s="160" t="str">
        <f>IF(AB139&gt;=0,COUNT($Q139:AB139)+$BO136,"")</f>
        <v/>
      </c>
      <c r="AC140" s="160" t="str">
        <f>IF(AC139&gt;=0,COUNT($Q139:AC139)+$BO136,"")</f>
        <v/>
      </c>
      <c r="AD140" s="160" t="str">
        <f>IF(AD139&gt;=0,COUNT($Q139:AD139)+$BO136,"")</f>
        <v/>
      </c>
      <c r="AE140" s="160" t="str">
        <f>IF(AE139&gt;=0,COUNT($Q139:AE139)+$BO136,"")</f>
        <v/>
      </c>
      <c r="AF140" s="160" t="str">
        <f>IF(AF139&gt;=0,COUNT($Q139:AF139)+$BO136,"")</f>
        <v/>
      </c>
      <c r="AG140" s="160" t="str">
        <f>IF(AG139&gt;=0,COUNT($Q139:AG139)+$BO136,"")</f>
        <v/>
      </c>
      <c r="AH140" s="160" t="str">
        <f>IF(AH139&gt;=0,COUNT($Q139:AH139)+$BO136,"")</f>
        <v/>
      </c>
      <c r="AI140" s="160" t="str">
        <f>IF(AI139&gt;=0,COUNT($Q139:AI139)+$BO136,"")</f>
        <v/>
      </c>
      <c r="AJ140" s="160" t="str">
        <f>IF(AJ139&gt;=0,COUNT($Q139:AJ139)+$BO136,"")</f>
        <v/>
      </c>
      <c r="AK140" s="160" t="str">
        <f>IF(AK139&gt;=0,COUNT($Q139:AK139)+$BO136,"")</f>
        <v/>
      </c>
      <c r="AL140" s="160" t="str">
        <f>IF(AL139&gt;=0,COUNT($Q139:AL139)+$BO136,"")</f>
        <v/>
      </c>
      <c r="AM140" s="160" t="str">
        <f>IF(AM139&gt;=0,COUNT($Q139:AM139)+$BO136,"")</f>
        <v/>
      </c>
      <c r="AN140" s="160" t="str">
        <f>IF(AN139&gt;=0,COUNT($Q139:AN139)+$BO136,"")</f>
        <v/>
      </c>
      <c r="AO140" s="160" t="str">
        <f>IF(AO139&gt;=0,COUNT($Q139:AO139)+$BO136,"")</f>
        <v/>
      </c>
      <c r="AP140" s="160" t="str">
        <f>IF(AP139&gt;=0,COUNT($Q139:AP139)+$BO136,"")</f>
        <v/>
      </c>
      <c r="AQ140" s="160" t="str">
        <f>IF(AQ139&gt;=0,COUNT($Q139:AQ139)+$BO136,"")</f>
        <v/>
      </c>
      <c r="AR140" s="160" t="str">
        <f>IF(AR139&gt;=0,COUNT($Q139:AR139)+$BO136,"")</f>
        <v/>
      </c>
      <c r="AS140" s="160" t="str">
        <f>IF(AS139&gt;=0,COUNT($Q139:AS139)+$BO136,"")</f>
        <v/>
      </c>
      <c r="AT140" s="160" t="str">
        <f>IF(AT139&gt;=0,COUNT($Q139:AT139)+$BO136,"")</f>
        <v/>
      </c>
      <c r="AU140" s="160" t="str">
        <f>IF(AU139&gt;=0,COUNT($Q139:AU139)+$BO136,"")</f>
        <v/>
      </c>
      <c r="AV140" s="160" t="str">
        <f>IF(AV139&gt;=0,COUNT($Q139:AV139)+$BO136,"")</f>
        <v/>
      </c>
      <c r="AW140" s="160" t="str">
        <f>IF(AW139&gt;=0,COUNT($Q139:AW139)+$BO136,"")</f>
        <v/>
      </c>
      <c r="AX140" s="160" t="str">
        <f>IF(AX139&gt;=0,COUNT($Q139:AX139)+$BO136,"")</f>
        <v/>
      </c>
      <c r="AY140" s="160" t="str">
        <f>IF(AY139&gt;=0,COUNT($Q139:AY139)+$BO136,"")</f>
        <v/>
      </c>
      <c r="AZ140" s="160" t="str">
        <f>IF(AZ139&gt;=0,COUNT($Q139:AZ139)+$BO136,"")</f>
        <v/>
      </c>
      <c r="BA140" s="160" t="str">
        <f>IF(BA139&gt;=0,COUNT($Q139:BA139)+$BO136,"")</f>
        <v/>
      </c>
      <c r="BB140" s="160" t="str">
        <f>IF(BB139&gt;=0,COUNT($Q139:BB139)+$BO136,"")</f>
        <v/>
      </c>
      <c r="BC140" s="160" t="str">
        <f>IF(BC139&gt;=0,COUNT($Q139:BC139)+$BO136,"")</f>
        <v/>
      </c>
      <c r="BD140" s="160" t="str">
        <f>IF(BD139&gt;=0,COUNT($Q139:BD139)+$BO136,"")</f>
        <v/>
      </c>
      <c r="BE140" s="160" t="str">
        <f>IF(BE139&gt;=0,COUNT($Q139:BE139)+$BO136,"")</f>
        <v/>
      </c>
      <c r="BF140" s="160" t="str">
        <f>IF(BF139&gt;=0,COUNT($Q139:BF139)+$BO136,"")</f>
        <v/>
      </c>
      <c r="BG140" s="160" t="str">
        <f>IF(BG139&gt;=0,COUNT($Q139:BG139)+$BO136,"")</f>
        <v/>
      </c>
      <c r="BH140" s="160" t="str">
        <f>IF(BH139&gt;=0,COUNT($Q139:BH139)+$BO136,"")</f>
        <v/>
      </c>
      <c r="BI140" s="160" t="str">
        <f>IF(BI139&gt;=0,COUNT($Q139:BI139)+$BO136,"")</f>
        <v/>
      </c>
      <c r="BJ140" s="160" t="str">
        <f>IF(BJ139&gt;=0,COUNT($Q139:BJ139)+$BO136,"")</f>
        <v/>
      </c>
      <c r="BK140" s="160" t="str">
        <f>IF(BK139&gt;=0,COUNT($Q139:BK139)+$BO136,"")</f>
        <v/>
      </c>
      <c r="BL140" s="160" t="str">
        <f>IF(BL139&gt;=0,COUNT($Q139:BL139)+$BO136,"")</f>
        <v/>
      </c>
      <c r="BM140" s="160" t="str">
        <f>IF(BM139&gt;=0,COUNT($Q139:BM139)+$BO136,"")</f>
        <v/>
      </c>
      <c r="BN140" s="160" t="str">
        <f>IF(BN139&gt;=0,COUNT($Q139:BN139)+$BO136,"")</f>
        <v/>
      </c>
      <c r="BO140" s="160">
        <f>COUNT(Q140:BN140)+$BO136</f>
        <v>68</v>
      </c>
      <c r="BP140" s="218" t="str">
        <f>Q140&amp;BP139&amp;R140&amp;BP139&amp;S140&amp;BP139&amp;T140&amp;BP139&amp;U140&amp;BP139&amp;V140&amp;BP139&amp;W140&amp;BP139&amp;X140&amp;BP139&amp;Y140&amp;BP139&amp;Z140&amp;BP139&amp;AA140&amp;BP139&amp;AB140&amp;BP139&amp;AC140&amp;BP139&amp;AD140&amp;BP139&amp;AE140&amp;BP139&amp;AF140&amp;BP139&amp;AG140&amp;BP139&amp;AH140&amp;BP139&amp;AI140&amp;BP139&amp;AJ140&amp;BP139&amp;AK140&amp;BP139&amp;AL140&amp;BP139&amp;AM140&amp;BP139&amp;AN140&amp;BP139&amp;AO140&amp;BP139&amp;AP140&amp;BP139&amp;AQ140&amp;BP139&amp;AR140&amp;BP139&amp;AS140&amp;BP139&amp;AT140&amp;BP139&amp;AU140&amp;BP139&amp;AV140&amp;BP139&amp;AW140&amp;BP139&amp;AX140&amp;BP139&amp;AY140&amp;BP139&amp;AZ140&amp;BP139&amp;BA140&amp;BP139&amp;BB140&amp;BP139&amp;BC140&amp;BP139&amp;BD140&amp;BP139&amp;BE140&amp;BP139&amp;BF140&amp;BP139&amp;BG140&amp;BP139&amp;BH140&amp;BP139&amp;BI140&amp;BP139&amp;BJ140&amp;BP139&amp;BK140&amp;BP139&amp;BL140&amp;BP139&amp;BM140&amp;BP139&amp;BN140</f>
        <v xml:space="preserve">66  67  68                                                                                              </v>
      </c>
    </row>
    <row r="141" spans="16:70" x14ac:dyDescent="0.35">
      <c r="P141" s="160">
        <v>81</v>
      </c>
      <c r="Q141" s="217">
        <f>IF('Print-TOS'!AU16="Y",'Encode Data'!E34,'Encode Data'!J28)</f>
        <v>0</v>
      </c>
      <c r="R141" s="160">
        <f t="shared" ref="R141:AW141" si="140">Q141</f>
        <v>0</v>
      </c>
      <c r="S141" s="160">
        <f t="shared" si="140"/>
        <v>0</v>
      </c>
      <c r="T141" s="160">
        <f t="shared" si="140"/>
        <v>0</v>
      </c>
      <c r="U141" s="160">
        <f t="shared" si="140"/>
        <v>0</v>
      </c>
      <c r="V141" s="160">
        <f t="shared" si="140"/>
        <v>0</v>
      </c>
      <c r="W141" s="160">
        <f t="shared" si="140"/>
        <v>0</v>
      </c>
      <c r="X141" s="160">
        <f t="shared" si="140"/>
        <v>0</v>
      </c>
      <c r="Y141" s="160">
        <f t="shared" si="140"/>
        <v>0</v>
      </c>
      <c r="Z141" s="160">
        <f t="shared" si="140"/>
        <v>0</v>
      </c>
      <c r="AA141" s="160">
        <f t="shared" si="140"/>
        <v>0</v>
      </c>
      <c r="AB141" s="160">
        <f t="shared" si="140"/>
        <v>0</v>
      </c>
      <c r="AC141" s="160">
        <f t="shared" si="140"/>
        <v>0</v>
      </c>
      <c r="AD141" s="160">
        <f t="shared" si="140"/>
        <v>0</v>
      </c>
      <c r="AE141" s="160">
        <f t="shared" si="140"/>
        <v>0</v>
      </c>
      <c r="AF141" s="160">
        <f t="shared" si="140"/>
        <v>0</v>
      </c>
      <c r="AG141" s="160">
        <f t="shared" si="140"/>
        <v>0</v>
      </c>
      <c r="AH141" s="160">
        <f t="shared" si="140"/>
        <v>0</v>
      </c>
      <c r="AI141" s="160">
        <f t="shared" si="140"/>
        <v>0</v>
      </c>
      <c r="AJ141" s="160">
        <f t="shared" si="140"/>
        <v>0</v>
      </c>
      <c r="AK141" s="160">
        <f t="shared" si="140"/>
        <v>0</v>
      </c>
      <c r="AL141" s="160">
        <f t="shared" si="140"/>
        <v>0</v>
      </c>
      <c r="AM141" s="160">
        <f t="shared" si="140"/>
        <v>0</v>
      </c>
      <c r="AN141" s="160">
        <f t="shared" si="140"/>
        <v>0</v>
      </c>
      <c r="AO141" s="160">
        <f t="shared" si="140"/>
        <v>0</v>
      </c>
      <c r="AP141" s="160">
        <f t="shared" si="140"/>
        <v>0</v>
      </c>
      <c r="AQ141" s="160">
        <f t="shared" si="140"/>
        <v>0</v>
      </c>
      <c r="AR141" s="160">
        <f t="shared" si="140"/>
        <v>0</v>
      </c>
      <c r="AS141" s="160">
        <f t="shared" si="140"/>
        <v>0</v>
      </c>
      <c r="AT141" s="160">
        <f t="shared" si="140"/>
        <v>0</v>
      </c>
      <c r="AU141" s="160">
        <f t="shared" si="140"/>
        <v>0</v>
      </c>
      <c r="AV141" s="160">
        <f t="shared" si="140"/>
        <v>0</v>
      </c>
      <c r="AW141" s="160">
        <f t="shared" si="140"/>
        <v>0</v>
      </c>
      <c r="AX141" s="160">
        <f t="shared" ref="AX141:BN141" si="141">AW141</f>
        <v>0</v>
      </c>
      <c r="AY141" s="160">
        <f t="shared" si="141"/>
        <v>0</v>
      </c>
      <c r="AZ141" s="160">
        <f t="shared" si="141"/>
        <v>0</v>
      </c>
      <c r="BA141" s="160">
        <f t="shared" si="141"/>
        <v>0</v>
      </c>
      <c r="BB141" s="160">
        <f t="shared" si="141"/>
        <v>0</v>
      </c>
      <c r="BC141" s="160">
        <f t="shared" si="141"/>
        <v>0</v>
      </c>
      <c r="BD141" s="160">
        <f t="shared" si="141"/>
        <v>0</v>
      </c>
      <c r="BE141" s="160">
        <f t="shared" si="141"/>
        <v>0</v>
      </c>
      <c r="BF141" s="160">
        <f t="shared" si="141"/>
        <v>0</v>
      </c>
      <c r="BG141" s="160">
        <f t="shared" si="141"/>
        <v>0</v>
      </c>
      <c r="BH141" s="160">
        <f t="shared" si="141"/>
        <v>0</v>
      </c>
      <c r="BI141" s="160">
        <f t="shared" si="141"/>
        <v>0</v>
      </c>
      <c r="BJ141" s="160">
        <f t="shared" si="141"/>
        <v>0</v>
      </c>
      <c r="BK141" s="160">
        <f t="shared" si="141"/>
        <v>0</v>
      </c>
      <c r="BL141" s="160">
        <f t="shared" si="141"/>
        <v>0</v>
      </c>
      <c r="BM141" s="160">
        <f t="shared" si="141"/>
        <v>0</v>
      </c>
      <c r="BN141" s="160">
        <f t="shared" si="141"/>
        <v>0</v>
      </c>
      <c r="BR141" s="160">
        <v>81</v>
      </c>
    </row>
    <row r="142" spans="16:70" x14ac:dyDescent="0.35">
      <c r="Q142" s="160">
        <v>1</v>
      </c>
      <c r="R142" s="160">
        <v>2</v>
      </c>
      <c r="S142" s="160">
        <v>3</v>
      </c>
      <c r="T142" s="160">
        <v>4</v>
      </c>
      <c r="U142" s="160">
        <v>5</v>
      </c>
      <c r="V142" s="160">
        <v>6</v>
      </c>
      <c r="W142" s="160">
        <v>7</v>
      </c>
      <c r="X142" s="160">
        <v>8</v>
      </c>
      <c r="Y142" s="160">
        <v>9</v>
      </c>
      <c r="Z142" s="160">
        <v>10</v>
      </c>
      <c r="AA142" s="160">
        <v>11</v>
      </c>
      <c r="AB142" s="160">
        <v>12</v>
      </c>
      <c r="AC142" s="160">
        <v>13</v>
      </c>
      <c r="AD142" s="160">
        <v>14</v>
      </c>
      <c r="AE142" s="160">
        <v>15</v>
      </c>
      <c r="AF142" s="160">
        <v>16</v>
      </c>
      <c r="AG142" s="160">
        <v>17</v>
      </c>
      <c r="AH142" s="160">
        <v>18</v>
      </c>
      <c r="AI142" s="160">
        <v>19</v>
      </c>
      <c r="AJ142" s="160">
        <v>20</v>
      </c>
      <c r="AK142" s="160">
        <v>21</v>
      </c>
      <c r="AL142" s="160">
        <v>22</v>
      </c>
      <c r="AM142" s="160">
        <v>23</v>
      </c>
      <c r="AN142" s="160">
        <v>24</v>
      </c>
      <c r="AO142" s="160">
        <v>25</v>
      </c>
      <c r="AP142" s="160">
        <v>26</v>
      </c>
      <c r="AQ142" s="160">
        <v>27</v>
      </c>
      <c r="AR142" s="160">
        <v>28</v>
      </c>
      <c r="AS142" s="160">
        <v>29</v>
      </c>
      <c r="AT142" s="160">
        <v>30</v>
      </c>
      <c r="AU142" s="160">
        <v>31</v>
      </c>
      <c r="AV142" s="160">
        <v>32</v>
      </c>
      <c r="AW142" s="160">
        <v>33</v>
      </c>
      <c r="AX142" s="160">
        <v>34</v>
      </c>
      <c r="AY142" s="160">
        <v>35</v>
      </c>
      <c r="AZ142" s="160">
        <v>36</v>
      </c>
      <c r="BA142" s="160">
        <v>37</v>
      </c>
      <c r="BB142" s="160">
        <v>38</v>
      </c>
      <c r="BC142" s="160">
        <v>39</v>
      </c>
      <c r="BD142" s="160">
        <v>40</v>
      </c>
      <c r="BE142" s="160">
        <v>41</v>
      </c>
      <c r="BF142" s="160">
        <v>42</v>
      </c>
      <c r="BG142" s="160">
        <v>43</v>
      </c>
      <c r="BH142" s="160">
        <v>44</v>
      </c>
      <c r="BI142" s="160">
        <v>45</v>
      </c>
      <c r="BJ142" s="160">
        <v>46</v>
      </c>
      <c r="BK142" s="160">
        <v>47</v>
      </c>
      <c r="BL142" s="160">
        <v>48</v>
      </c>
      <c r="BM142" s="160">
        <v>49</v>
      </c>
      <c r="BN142" s="160">
        <v>50</v>
      </c>
    </row>
    <row r="143" spans="16:70" x14ac:dyDescent="0.35">
      <c r="Q143" s="160">
        <f t="shared" ref="Q143:AV143" si="142">Q141-Q142</f>
        <v>-1</v>
      </c>
      <c r="R143" s="160">
        <f t="shared" si="142"/>
        <v>-2</v>
      </c>
      <c r="S143" s="160">
        <f t="shared" si="142"/>
        <v>-3</v>
      </c>
      <c r="T143" s="160">
        <f t="shared" si="142"/>
        <v>-4</v>
      </c>
      <c r="U143" s="160">
        <f t="shared" si="142"/>
        <v>-5</v>
      </c>
      <c r="V143" s="160">
        <f t="shared" si="142"/>
        <v>-6</v>
      </c>
      <c r="W143" s="160">
        <f t="shared" si="142"/>
        <v>-7</v>
      </c>
      <c r="X143" s="160">
        <f t="shared" si="142"/>
        <v>-8</v>
      </c>
      <c r="Y143" s="160">
        <f t="shared" si="142"/>
        <v>-9</v>
      </c>
      <c r="Z143" s="160">
        <f t="shared" si="142"/>
        <v>-10</v>
      </c>
      <c r="AA143" s="160">
        <f t="shared" si="142"/>
        <v>-11</v>
      </c>
      <c r="AB143" s="160">
        <f t="shared" si="142"/>
        <v>-12</v>
      </c>
      <c r="AC143" s="160">
        <f t="shared" si="142"/>
        <v>-13</v>
      </c>
      <c r="AD143" s="160">
        <f t="shared" si="142"/>
        <v>-14</v>
      </c>
      <c r="AE143" s="160">
        <f t="shared" si="142"/>
        <v>-15</v>
      </c>
      <c r="AF143" s="160">
        <f t="shared" si="142"/>
        <v>-16</v>
      </c>
      <c r="AG143" s="160">
        <f t="shared" si="142"/>
        <v>-17</v>
      </c>
      <c r="AH143" s="160">
        <f t="shared" si="142"/>
        <v>-18</v>
      </c>
      <c r="AI143" s="160">
        <f t="shared" si="142"/>
        <v>-19</v>
      </c>
      <c r="AJ143" s="160">
        <f t="shared" si="142"/>
        <v>-20</v>
      </c>
      <c r="AK143" s="160">
        <f t="shared" si="142"/>
        <v>-21</v>
      </c>
      <c r="AL143" s="160">
        <f t="shared" si="142"/>
        <v>-22</v>
      </c>
      <c r="AM143" s="160">
        <f t="shared" si="142"/>
        <v>-23</v>
      </c>
      <c r="AN143" s="160">
        <f t="shared" si="142"/>
        <v>-24</v>
      </c>
      <c r="AO143" s="160">
        <f t="shared" si="142"/>
        <v>-25</v>
      </c>
      <c r="AP143" s="160">
        <f t="shared" si="142"/>
        <v>-26</v>
      </c>
      <c r="AQ143" s="160">
        <f t="shared" si="142"/>
        <v>-27</v>
      </c>
      <c r="AR143" s="160">
        <f t="shared" si="142"/>
        <v>-28</v>
      </c>
      <c r="AS143" s="160">
        <f t="shared" si="142"/>
        <v>-29</v>
      </c>
      <c r="AT143" s="160">
        <f t="shared" si="142"/>
        <v>-30</v>
      </c>
      <c r="AU143" s="160">
        <f t="shared" si="142"/>
        <v>-31</v>
      </c>
      <c r="AV143" s="160">
        <f t="shared" si="142"/>
        <v>-32</v>
      </c>
      <c r="AW143" s="160">
        <f t="shared" ref="AW143:BN143" si="143">AW141-AW142</f>
        <v>-33</v>
      </c>
      <c r="AX143" s="160">
        <f t="shared" si="143"/>
        <v>-34</v>
      </c>
      <c r="AY143" s="160">
        <f t="shared" si="143"/>
        <v>-35</v>
      </c>
      <c r="AZ143" s="160">
        <f t="shared" si="143"/>
        <v>-36</v>
      </c>
      <c r="BA143" s="160">
        <f t="shared" si="143"/>
        <v>-37</v>
      </c>
      <c r="BB143" s="160">
        <f t="shared" si="143"/>
        <v>-38</v>
      </c>
      <c r="BC143" s="160">
        <f t="shared" si="143"/>
        <v>-39</v>
      </c>
      <c r="BD143" s="160">
        <f t="shared" si="143"/>
        <v>-40</v>
      </c>
      <c r="BE143" s="160">
        <f t="shared" si="143"/>
        <v>-41</v>
      </c>
      <c r="BF143" s="160">
        <f t="shared" si="143"/>
        <v>-42</v>
      </c>
      <c r="BG143" s="160">
        <f t="shared" si="143"/>
        <v>-43</v>
      </c>
      <c r="BH143" s="160">
        <f t="shared" si="143"/>
        <v>-44</v>
      </c>
      <c r="BI143" s="160">
        <f t="shared" si="143"/>
        <v>-45</v>
      </c>
      <c r="BJ143" s="160">
        <f t="shared" si="143"/>
        <v>-46</v>
      </c>
      <c r="BK143" s="160">
        <f t="shared" si="143"/>
        <v>-47</v>
      </c>
      <c r="BL143" s="160">
        <f t="shared" si="143"/>
        <v>-48</v>
      </c>
      <c r="BM143" s="160">
        <f t="shared" si="143"/>
        <v>-49</v>
      </c>
      <c r="BN143" s="160">
        <f t="shared" si="143"/>
        <v>-50</v>
      </c>
      <c r="BP143" s="160" t="s">
        <v>21</v>
      </c>
    </row>
    <row r="144" spans="16:70" x14ac:dyDescent="0.35">
      <c r="Q144" s="160" t="str">
        <f>IF(Q143&gt;=0,COUNT($Q143)+BO140,"")</f>
        <v/>
      </c>
      <c r="R144" s="160" t="str">
        <f>IF(R143&gt;=0,COUNT($Q143:R143)+$BO140,"")</f>
        <v/>
      </c>
      <c r="S144" s="160" t="str">
        <f>IF(S143&gt;=0,COUNT($Q143:S143)+$BO140,"")</f>
        <v/>
      </c>
      <c r="T144" s="160" t="str">
        <f>IF(T143&gt;=0,COUNT($Q143:T143)+$BO140,"")</f>
        <v/>
      </c>
      <c r="U144" s="160" t="str">
        <f>IF(U143&gt;=0,COUNT($Q143:U143)+$BO140,"")</f>
        <v/>
      </c>
      <c r="V144" s="160" t="str">
        <f>IF(V143&gt;=0,COUNT($Q143:V143)+$BO140,"")</f>
        <v/>
      </c>
      <c r="W144" s="160" t="str">
        <f>IF(W143&gt;=0,COUNT($Q143:W143)+$BO140,"")</f>
        <v/>
      </c>
      <c r="X144" s="160" t="str">
        <f>IF(X143&gt;=0,COUNT($Q143:X143)+$BO140,"")</f>
        <v/>
      </c>
      <c r="Y144" s="160" t="str">
        <f>IF(Y143&gt;=0,COUNT($Q143:Y143)+$BO140,"")</f>
        <v/>
      </c>
      <c r="Z144" s="160" t="str">
        <f>IF(Z143&gt;=0,COUNT($Q143:Z143)+$BO140,"")</f>
        <v/>
      </c>
      <c r="AA144" s="160" t="str">
        <f>IF(AA143&gt;=0,COUNT($Q143:AA143)+$BO140,"")</f>
        <v/>
      </c>
      <c r="AB144" s="160" t="str">
        <f>IF(AB143&gt;=0,COUNT($Q143:AB143)+$BO140,"")</f>
        <v/>
      </c>
      <c r="AC144" s="160" t="str">
        <f>IF(AC143&gt;=0,COUNT($Q143:AC143)+$BO140,"")</f>
        <v/>
      </c>
      <c r="AD144" s="160" t="str">
        <f>IF(AD143&gt;=0,COUNT($Q143:AD143)+$BO140,"")</f>
        <v/>
      </c>
      <c r="AE144" s="160" t="str">
        <f>IF(AE143&gt;=0,COUNT($Q143:AE143)+$BO140,"")</f>
        <v/>
      </c>
      <c r="AF144" s="160" t="str">
        <f>IF(AF143&gt;=0,COUNT($Q143:AF143)+$BO140,"")</f>
        <v/>
      </c>
      <c r="AG144" s="160" t="str">
        <f>IF(AG143&gt;=0,COUNT($Q143:AG143)+$BO140,"")</f>
        <v/>
      </c>
      <c r="AH144" s="160" t="str">
        <f>IF(AH143&gt;=0,COUNT($Q143:AH143)+$BO140,"")</f>
        <v/>
      </c>
      <c r="AI144" s="160" t="str">
        <f>IF(AI143&gt;=0,COUNT($Q143:AI143)+$BO140,"")</f>
        <v/>
      </c>
      <c r="AJ144" s="160" t="str">
        <f>IF(AJ143&gt;=0,COUNT($Q143:AJ143)+$BO140,"")</f>
        <v/>
      </c>
      <c r="AK144" s="160" t="str">
        <f>IF(AK143&gt;=0,COUNT($Q143:AK143)+$BO140,"")</f>
        <v/>
      </c>
      <c r="AL144" s="160" t="str">
        <f>IF(AL143&gt;=0,COUNT($Q143:AL143)+$BO140,"")</f>
        <v/>
      </c>
      <c r="AM144" s="160" t="str">
        <f>IF(AM143&gt;=0,COUNT($Q143:AM143)+$BO140,"")</f>
        <v/>
      </c>
      <c r="AN144" s="160" t="str">
        <f>IF(AN143&gt;=0,COUNT($Q143:AN143)+$BO140,"")</f>
        <v/>
      </c>
      <c r="AO144" s="160" t="str">
        <f>IF(AO143&gt;=0,COUNT($Q143:AO143)+$BO140,"")</f>
        <v/>
      </c>
      <c r="AP144" s="160" t="str">
        <f>IF(AP143&gt;=0,COUNT($Q143:AP143)+$BO140,"")</f>
        <v/>
      </c>
      <c r="AQ144" s="160" t="str">
        <f>IF(AQ143&gt;=0,COUNT($Q143:AQ143)+$BO140,"")</f>
        <v/>
      </c>
      <c r="AR144" s="160" t="str">
        <f>IF(AR143&gt;=0,COUNT($Q143:AR143)+$BO140,"")</f>
        <v/>
      </c>
      <c r="AS144" s="160" t="str">
        <f>IF(AS143&gt;=0,COUNT($Q143:AS143)+$BO140,"")</f>
        <v/>
      </c>
      <c r="AT144" s="160" t="str">
        <f>IF(AT143&gt;=0,COUNT($Q143:AT143)+$BO140,"")</f>
        <v/>
      </c>
      <c r="AU144" s="160" t="str">
        <f>IF(AU143&gt;=0,COUNT($Q143:AU143)+$BO140,"")</f>
        <v/>
      </c>
      <c r="AV144" s="160" t="str">
        <f>IF(AV143&gt;=0,COUNT($Q143:AV143)+$BO140,"")</f>
        <v/>
      </c>
      <c r="AW144" s="160" t="str">
        <f>IF(AW143&gt;=0,COUNT($Q143:AW143)+$BO140,"")</f>
        <v/>
      </c>
      <c r="AX144" s="160" t="str">
        <f>IF(AX143&gt;=0,COUNT($Q143:AX143)+$BO140,"")</f>
        <v/>
      </c>
      <c r="AY144" s="160" t="str">
        <f>IF(AY143&gt;=0,COUNT($Q143:AY143)+$BO140,"")</f>
        <v/>
      </c>
      <c r="AZ144" s="160" t="str">
        <f>IF(AZ143&gt;=0,COUNT($Q143:AZ143)+$BO140,"")</f>
        <v/>
      </c>
      <c r="BA144" s="160" t="str">
        <f>IF(BA143&gt;=0,COUNT($Q143:BA143)+$BO140,"")</f>
        <v/>
      </c>
      <c r="BB144" s="160" t="str">
        <f>IF(BB143&gt;=0,COUNT($Q143:BB143)+$BO140,"")</f>
        <v/>
      </c>
      <c r="BC144" s="160" t="str">
        <f>IF(BC143&gt;=0,COUNT($Q143:BC143)+$BO140,"")</f>
        <v/>
      </c>
      <c r="BD144" s="160" t="str">
        <f>IF(BD143&gt;=0,COUNT($Q143:BD143)+$BO140,"")</f>
        <v/>
      </c>
      <c r="BE144" s="160" t="str">
        <f>IF(BE143&gt;=0,COUNT($Q143:BE143)+$BO140,"")</f>
        <v/>
      </c>
      <c r="BF144" s="160" t="str">
        <f>IF(BF143&gt;=0,COUNT($Q143:BF143)+$BO140,"")</f>
        <v/>
      </c>
      <c r="BG144" s="160" t="str">
        <f>IF(BG143&gt;=0,COUNT($Q143:BG143)+$BO140,"")</f>
        <v/>
      </c>
      <c r="BH144" s="160" t="str">
        <f>IF(BH143&gt;=0,COUNT($Q143:BH143)+$BO140,"")</f>
        <v/>
      </c>
      <c r="BI144" s="160" t="str">
        <f>IF(BI143&gt;=0,COUNT($Q143:BI143)+$BO140,"")</f>
        <v/>
      </c>
      <c r="BJ144" s="160" t="str">
        <f>IF(BJ143&gt;=0,COUNT($Q143:BJ143)+$BO140,"")</f>
        <v/>
      </c>
      <c r="BK144" s="160" t="str">
        <f>IF(BK143&gt;=0,COUNT($Q143:BK143)+$BO140,"")</f>
        <v/>
      </c>
      <c r="BL144" s="160" t="str">
        <f>IF(BL143&gt;=0,COUNT($Q143:BL143)+$BO140,"")</f>
        <v/>
      </c>
      <c r="BM144" s="160" t="str">
        <f>IF(BM143&gt;=0,COUNT($Q143:BM143)+$BO140,"")</f>
        <v/>
      </c>
      <c r="BN144" s="160" t="str">
        <f>IF(BN143&gt;=0,COUNT($Q143:BN143)+$BO140,"")</f>
        <v/>
      </c>
      <c r="BO144" s="160">
        <f>COUNT(Q144:BN144)+$BO140</f>
        <v>68</v>
      </c>
      <c r="BP144" s="218" t="str">
        <f>Q144&amp;BP143&amp;R144&amp;BP143&amp;S144&amp;BP143&amp;T144&amp;BP143&amp;U144&amp;BP143&amp;V144&amp;BP143&amp;W144&amp;BP143&amp;X144&amp;BP143&amp;Y144&amp;BP143&amp;Z144&amp;BP143&amp;AA144&amp;BP143&amp;AB144&amp;BP143&amp;AC144&amp;BP143&amp;AD144&amp;BP143&amp;AE144&amp;BP143&amp;AF144&amp;BP143&amp;AG144&amp;BP143&amp;AH144&amp;BP143&amp;AI144&amp;BP143&amp;AJ144&amp;BP143&amp;AK144&amp;BP143&amp;AL144&amp;BP143&amp;AM144&amp;BP143&amp;AN144&amp;BP143&amp;AO144&amp;BP143&amp;AP144&amp;BP143&amp;AQ144&amp;BP143&amp;AR144&amp;BP143&amp;AS144&amp;BP143&amp;AT144&amp;BP143&amp;AU144&amp;BP143&amp;AV144&amp;BP143&amp;AW144&amp;BP143&amp;AX144&amp;BP143&amp;AY144&amp;BP143&amp;AZ144&amp;BP143&amp;BA144&amp;BP143&amp;BB144&amp;BP143&amp;BC144&amp;BP143&amp;BD144&amp;BP143&amp;BE144&amp;BP143&amp;BF144&amp;BP143&amp;BG144&amp;BP143&amp;BH144&amp;BP143&amp;BI144&amp;BP143&amp;BJ144&amp;BP143&amp;BK144&amp;BP143&amp;BL144&amp;BP143&amp;BM144&amp;BP143&amp;BN144</f>
        <v xml:space="preserve">                                                                                                  </v>
      </c>
      <c r="BQ144" s="217">
        <f>SUM(Q121,Q125,Q129,Q133,Q137,Q141)</f>
        <v>12</v>
      </c>
    </row>
    <row r="145" spans="16:70" x14ac:dyDescent="0.35">
      <c r="P145" s="160">
        <v>7</v>
      </c>
      <c r="Q145" s="217">
        <f>IF('Print-TOS'!AU16="Y",'Encode Data'!F34,'Encode Data'!E31)</f>
        <v>2</v>
      </c>
      <c r="R145" s="160">
        <f t="shared" ref="R145:AW145" si="144">Q145</f>
        <v>2</v>
      </c>
      <c r="S145" s="160">
        <f t="shared" si="144"/>
        <v>2</v>
      </c>
      <c r="T145" s="160">
        <f t="shared" si="144"/>
        <v>2</v>
      </c>
      <c r="U145" s="160">
        <f t="shared" si="144"/>
        <v>2</v>
      </c>
      <c r="V145" s="160">
        <f t="shared" si="144"/>
        <v>2</v>
      </c>
      <c r="W145" s="160">
        <f t="shared" si="144"/>
        <v>2</v>
      </c>
      <c r="X145" s="160">
        <f t="shared" si="144"/>
        <v>2</v>
      </c>
      <c r="Y145" s="160">
        <f t="shared" si="144"/>
        <v>2</v>
      </c>
      <c r="Z145" s="160">
        <f t="shared" si="144"/>
        <v>2</v>
      </c>
      <c r="AA145" s="160">
        <f t="shared" si="144"/>
        <v>2</v>
      </c>
      <c r="AB145" s="160">
        <f t="shared" si="144"/>
        <v>2</v>
      </c>
      <c r="AC145" s="160">
        <f t="shared" si="144"/>
        <v>2</v>
      </c>
      <c r="AD145" s="160">
        <f t="shared" si="144"/>
        <v>2</v>
      </c>
      <c r="AE145" s="160">
        <f t="shared" si="144"/>
        <v>2</v>
      </c>
      <c r="AF145" s="160">
        <f t="shared" si="144"/>
        <v>2</v>
      </c>
      <c r="AG145" s="160">
        <f t="shared" si="144"/>
        <v>2</v>
      </c>
      <c r="AH145" s="160">
        <f t="shared" si="144"/>
        <v>2</v>
      </c>
      <c r="AI145" s="160">
        <f t="shared" si="144"/>
        <v>2</v>
      </c>
      <c r="AJ145" s="160">
        <f t="shared" si="144"/>
        <v>2</v>
      </c>
      <c r="AK145" s="160">
        <f t="shared" si="144"/>
        <v>2</v>
      </c>
      <c r="AL145" s="160">
        <f t="shared" si="144"/>
        <v>2</v>
      </c>
      <c r="AM145" s="160">
        <f t="shared" si="144"/>
        <v>2</v>
      </c>
      <c r="AN145" s="160">
        <f t="shared" si="144"/>
        <v>2</v>
      </c>
      <c r="AO145" s="160">
        <f t="shared" si="144"/>
        <v>2</v>
      </c>
      <c r="AP145" s="160">
        <f t="shared" si="144"/>
        <v>2</v>
      </c>
      <c r="AQ145" s="160">
        <f t="shared" si="144"/>
        <v>2</v>
      </c>
      <c r="AR145" s="160">
        <f t="shared" si="144"/>
        <v>2</v>
      </c>
      <c r="AS145" s="160">
        <f t="shared" si="144"/>
        <v>2</v>
      </c>
      <c r="AT145" s="160">
        <f t="shared" si="144"/>
        <v>2</v>
      </c>
      <c r="AU145" s="160">
        <f t="shared" si="144"/>
        <v>2</v>
      </c>
      <c r="AV145" s="160">
        <f t="shared" si="144"/>
        <v>2</v>
      </c>
      <c r="AW145" s="160">
        <f t="shared" si="144"/>
        <v>2</v>
      </c>
      <c r="AX145" s="160">
        <f t="shared" ref="AX145:BN145" si="145">AW145</f>
        <v>2</v>
      </c>
      <c r="AY145" s="160">
        <f t="shared" si="145"/>
        <v>2</v>
      </c>
      <c r="AZ145" s="160">
        <f t="shared" si="145"/>
        <v>2</v>
      </c>
      <c r="BA145" s="160">
        <f t="shared" si="145"/>
        <v>2</v>
      </c>
      <c r="BB145" s="160">
        <f t="shared" si="145"/>
        <v>2</v>
      </c>
      <c r="BC145" s="160">
        <f t="shared" si="145"/>
        <v>2</v>
      </c>
      <c r="BD145" s="160">
        <f t="shared" si="145"/>
        <v>2</v>
      </c>
      <c r="BE145" s="160">
        <f t="shared" si="145"/>
        <v>2</v>
      </c>
      <c r="BF145" s="160">
        <f t="shared" si="145"/>
        <v>2</v>
      </c>
      <c r="BG145" s="160">
        <f t="shared" si="145"/>
        <v>2</v>
      </c>
      <c r="BH145" s="160">
        <f t="shared" si="145"/>
        <v>2</v>
      </c>
      <c r="BI145" s="160">
        <f t="shared" si="145"/>
        <v>2</v>
      </c>
      <c r="BJ145" s="160">
        <f t="shared" si="145"/>
        <v>2</v>
      </c>
      <c r="BK145" s="160">
        <f t="shared" si="145"/>
        <v>2</v>
      </c>
      <c r="BL145" s="160">
        <f t="shared" si="145"/>
        <v>2</v>
      </c>
      <c r="BM145" s="160">
        <f t="shared" si="145"/>
        <v>2</v>
      </c>
      <c r="BN145" s="160">
        <f t="shared" si="145"/>
        <v>2</v>
      </c>
      <c r="BR145" s="160">
        <v>7</v>
      </c>
    </row>
    <row r="146" spans="16:70" x14ac:dyDescent="0.35">
      <c r="Q146" s="160">
        <v>1</v>
      </c>
      <c r="R146" s="160">
        <v>2</v>
      </c>
      <c r="S146" s="160">
        <v>3</v>
      </c>
      <c r="T146" s="160">
        <v>4</v>
      </c>
      <c r="U146" s="160">
        <v>5</v>
      </c>
      <c r="V146" s="160">
        <v>6</v>
      </c>
      <c r="W146" s="160">
        <v>7</v>
      </c>
      <c r="X146" s="160">
        <v>8</v>
      </c>
      <c r="Y146" s="160">
        <v>9</v>
      </c>
      <c r="Z146" s="160">
        <v>10</v>
      </c>
      <c r="AA146" s="160">
        <v>11</v>
      </c>
      <c r="AB146" s="160">
        <v>12</v>
      </c>
      <c r="AC146" s="160">
        <v>13</v>
      </c>
      <c r="AD146" s="160">
        <v>14</v>
      </c>
      <c r="AE146" s="160">
        <v>15</v>
      </c>
      <c r="AF146" s="160">
        <v>16</v>
      </c>
      <c r="AG146" s="160">
        <v>17</v>
      </c>
      <c r="AH146" s="160">
        <v>18</v>
      </c>
      <c r="AI146" s="160">
        <v>19</v>
      </c>
      <c r="AJ146" s="160">
        <v>20</v>
      </c>
      <c r="AK146" s="160">
        <v>21</v>
      </c>
      <c r="AL146" s="160">
        <v>22</v>
      </c>
      <c r="AM146" s="160">
        <v>23</v>
      </c>
      <c r="AN146" s="160">
        <v>24</v>
      </c>
      <c r="AO146" s="160">
        <v>25</v>
      </c>
      <c r="AP146" s="160">
        <v>26</v>
      </c>
      <c r="AQ146" s="160">
        <v>27</v>
      </c>
      <c r="AR146" s="160">
        <v>28</v>
      </c>
      <c r="AS146" s="160">
        <v>29</v>
      </c>
      <c r="AT146" s="160">
        <v>30</v>
      </c>
      <c r="AU146" s="160">
        <v>31</v>
      </c>
      <c r="AV146" s="160">
        <v>32</v>
      </c>
      <c r="AW146" s="160">
        <v>33</v>
      </c>
      <c r="AX146" s="160">
        <v>34</v>
      </c>
      <c r="AY146" s="160">
        <v>35</v>
      </c>
      <c r="AZ146" s="160">
        <v>36</v>
      </c>
      <c r="BA146" s="160">
        <v>37</v>
      </c>
      <c r="BB146" s="160">
        <v>38</v>
      </c>
      <c r="BC146" s="160">
        <v>39</v>
      </c>
      <c r="BD146" s="160">
        <v>40</v>
      </c>
      <c r="BE146" s="160">
        <v>41</v>
      </c>
      <c r="BF146" s="160">
        <v>42</v>
      </c>
      <c r="BG146" s="160">
        <v>43</v>
      </c>
      <c r="BH146" s="160">
        <v>44</v>
      </c>
      <c r="BI146" s="160">
        <v>45</v>
      </c>
      <c r="BJ146" s="160">
        <v>46</v>
      </c>
      <c r="BK146" s="160">
        <v>47</v>
      </c>
      <c r="BL146" s="160">
        <v>48</v>
      </c>
      <c r="BM146" s="160">
        <v>49</v>
      </c>
      <c r="BN146" s="160">
        <v>50</v>
      </c>
    </row>
    <row r="147" spans="16:70" x14ac:dyDescent="0.35">
      <c r="Q147" s="160">
        <f t="shared" ref="Q147:AV147" si="146">Q145-Q146</f>
        <v>1</v>
      </c>
      <c r="R147" s="160">
        <f t="shared" si="146"/>
        <v>0</v>
      </c>
      <c r="S147" s="160">
        <f t="shared" si="146"/>
        <v>-1</v>
      </c>
      <c r="T147" s="160">
        <f t="shared" si="146"/>
        <v>-2</v>
      </c>
      <c r="U147" s="160">
        <f t="shared" si="146"/>
        <v>-3</v>
      </c>
      <c r="V147" s="160">
        <f t="shared" si="146"/>
        <v>-4</v>
      </c>
      <c r="W147" s="160">
        <f t="shared" si="146"/>
        <v>-5</v>
      </c>
      <c r="X147" s="160">
        <f t="shared" si="146"/>
        <v>-6</v>
      </c>
      <c r="Y147" s="160">
        <f t="shared" si="146"/>
        <v>-7</v>
      </c>
      <c r="Z147" s="160">
        <f t="shared" si="146"/>
        <v>-8</v>
      </c>
      <c r="AA147" s="160">
        <f t="shared" si="146"/>
        <v>-9</v>
      </c>
      <c r="AB147" s="160">
        <f t="shared" si="146"/>
        <v>-10</v>
      </c>
      <c r="AC147" s="160">
        <f t="shared" si="146"/>
        <v>-11</v>
      </c>
      <c r="AD147" s="160">
        <f t="shared" si="146"/>
        <v>-12</v>
      </c>
      <c r="AE147" s="160">
        <f t="shared" si="146"/>
        <v>-13</v>
      </c>
      <c r="AF147" s="160">
        <f t="shared" si="146"/>
        <v>-14</v>
      </c>
      <c r="AG147" s="160">
        <f t="shared" si="146"/>
        <v>-15</v>
      </c>
      <c r="AH147" s="160">
        <f t="shared" si="146"/>
        <v>-16</v>
      </c>
      <c r="AI147" s="160">
        <f t="shared" si="146"/>
        <v>-17</v>
      </c>
      <c r="AJ147" s="160">
        <f t="shared" si="146"/>
        <v>-18</v>
      </c>
      <c r="AK147" s="160">
        <f t="shared" si="146"/>
        <v>-19</v>
      </c>
      <c r="AL147" s="160">
        <f t="shared" si="146"/>
        <v>-20</v>
      </c>
      <c r="AM147" s="160">
        <f t="shared" si="146"/>
        <v>-21</v>
      </c>
      <c r="AN147" s="160">
        <f t="shared" si="146"/>
        <v>-22</v>
      </c>
      <c r="AO147" s="160">
        <f t="shared" si="146"/>
        <v>-23</v>
      </c>
      <c r="AP147" s="160">
        <f t="shared" si="146"/>
        <v>-24</v>
      </c>
      <c r="AQ147" s="160">
        <f t="shared" si="146"/>
        <v>-25</v>
      </c>
      <c r="AR147" s="160">
        <f t="shared" si="146"/>
        <v>-26</v>
      </c>
      <c r="AS147" s="160">
        <f t="shared" si="146"/>
        <v>-27</v>
      </c>
      <c r="AT147" s="160">
        <f t="shared" si="146"/>
        <v>-28</v>
      </c>
      <c r="AU147" s="160">
        <f t="shared" si="146"/>
        <v>-29</v>
      </c>
      <c r="AV147" s="160">
        <f t="shared" si="146"/>
        <v>-30</v>
      </c>
      <c r="AW147" s="160">
        <f t="shared" ref="AW147:BN147" si="147">AW145-AW146</f>
        <v>-31</v>
      </c>
      <c r="AX147" s="160">
        <f t="shared" si="147"/>
        <v>-32</v>
      </c>
      <c r="AY147" s="160">
        <f t="shared" si="147"/>
        <v>-33</v>
      </c>
      <c r="AZ147" s="160">
        <f t="shared" si="147"/>
        <v>-34</v>
      </c>
      <c r="BA147" s="160">
        <f t="shared" si="147"/>
        <v>-35</v>
      </c>
      <c r="BB147" s="160">
        <f t="shared" si="147"/>
        <v>-36</v>
      </c>
      <c r="BC147" s="160">
        <f t="shared" si="147"/>
        <v>-37</v>
      </c>
      <c r="BD147" s="160">
        <f t="shared" si="147"/>
        <v>-38</v>
      </c>
      <c r="BE147" s="160">
        <f t="shared" si="147"/>
        <v>-39</v>
      </c>
      <c r="BF147" s="160">
        <f t="shared" si="147"/>
        <v>-40</v>
      </c>
      <c r="BG147" s="160">
        <f t="shared" si="147"/>
        <v>-41</v>
      </c>
      <c r="BH147" s="160">
        <f t="shared" si="147"/>
        <v>-42</v>
      </c>
      <c r="BI147" s="160">
        <f t="shared" si="147"/>
        <v>-43</v>
      </c>
      <c r="BJ147" s="160">
        <f t="shared" si="147"/>
        <v>-44</v>
      </c>
      <c r="BK147" s="160">
        <f t="shared" si="147"/>
        <v>-45</v>
      </c>
      <c r="BL147" s="160">
        <f t="shared" si="147"/>
        <v>-46</v>
      </c>
      <c r="BM147" s="160">
        <f t="shared" si="147"/>
        <v>-47</v>
      </c>
      <c r="BN147" s="160">
        <f t="shared" si="147"/>
        <v>-48</v>
      </c>
      <c r="BP147" s="160" t="s">
        <v>21</v>
      </c>
    </row>
    <row r="148" spans="16:70" x14ac:dyDescent="0.35">
      <c r="Q148" s="160">
        <f>IF(Q147&gt;=0,COUNT($Q147)+BO144,"")</f>
        <v>69</v>
      </c>
      <c r="R148" s="160">
        <f>IF(R147&gt;=0,COUNT($Q147:R147)+$BO144,"")</f>
        <v>70</v>
      </c>
      <c r="S148" s="160" t="str">
        <f>IF(S147&gt;=0,COUNT($Q147:S147)+$BO144,"")</f>
        <v/>
      </c>
      <c r="T148" s="160" t="str">
        <f>IF(T147&gt;=0,COUNT($Q147:T147)+$BO144,"")</f>
        <v/>
      </c>
      <c r="U148" s="160" t="str">
        <f>IF(U147&gt;=0,COUNT($Q147:U147)+$BO144,"")</f>
        <v/>
      </c>
      <c r="V148" s="160" t="str">
        <f>IF(V147&gt;=0,COUNT($Q147:V147)+$BO144,"")</f>
        <v/>
      </c>
      <c r="W148" s="160" t="str">
        <f>IF(W147&gt;=0,COUNT($Q147:W147)+$BO144,"")</f>
        <v/>
      </c>
      <c r="X148" s="160" t="str">
        <f>IF(X147&gt;=0,COUNT($Q147:X147)+$BO144,"")</f>
        <v/>
      </c>
      <c r="Y148" s="160" t="str">
        <f>IF(Y147&gt;=0,COUNT($Q147:Y147)+$BO144,"")</f>
        <v/>
      </c>
      <c r="Z148" s="160" t="str">
        <f>IF(Z147&gt;=0,COUNT($Q147:Z147)+$BO144,"")</f>
        <v/>
      </c>
      <c r="AA148" s="160" t="str">
        <f>IF(AA147&gt;=0,COUNT($Q147:AA147)+$BO144,"")</f>
        <v/>
      </c>
      <c r="AB148" s="160" t="str">
        <f>IF(AB147&gt;=0,COUNT($Q147:AB147)+$BO144,"")</f>
        <v/>
      </c>
      <c r="AC148" s="160" t="str">
        <f>IF(AC147&gt;=0,COUNT($Q147:AC147)+$BO144,"")</f>
        <v/>
      </c>
      <c r="AD148" s="160" t="str">
        <f>IF(AD147&gt;=0,COUNT($Q147:AD147)+$BO144,"")</f>
        <v/>
      </c>
      <c r="AE148" s="160" t="str">
        <f>IF(AE147&gt;=0,COUNT($Q147:AE147)+$BO144,"")</f>
        <v/>
      </c>
      <c r="AF148" s="160" t="str">
        <f>IF(AF147&gt;=0,COUNT($Q147:AF147)+$BO144,"")</f>
        <v/>
      </c>
      <c r="AG148" s="160" t="str">
        <f>IF(AG147&gt;=0,COUNT($Q147:AG147)+$BO144,"")</f>
        <v/>
      </c>
      <c r="AH148" s="160" t="str">
        <f>IF(AH147&gt;=0,COUNT($Q147:AH147)+$BO144,"")</f>
        <v/>
      </c>
      <c r="AI148" s="160" t="str">
        <f>IF(AI147&gt;=0,COUNT($Q147:AI147)+$BO144,"")</f>
        <v/>
      </c>
      <c r="AJ148" s="160" t="str">
        <f>IF(AJ147&gt;=0,COUNT($Q147:AJ147)+$BO144,"")</f>
        <v/>
      </c>
      <c r="AK148" s="160" t="str">
        <f>IF(AK147&gt;=0,COUNT($Q147:AK147)+$BO144,"")</f>
        <v/>
      </c>
      <c r="AL148" s="160" t="str">
        <f>IF(AL147&gt;=0,COUNT($Q147:AL147)+$BO144,"")</f>
        <v/>
      </c>
      <c r="AM148" s="160" t="str">
        <f>IF(AM147&gt;=0,COUNT($Q147:AM147)+$BO144,"")</f>
        <v/>
      </c>
      <c r="AN148" s="160" t="str">
        <f>IF(AN147&gt;=0,COUNT($Q147:AN147)+$BO144,"")</f>
        <v/>
      </c>
      <c r="AO148" s="160" t="str">
        <f>IF(AO147&gt;=0,COUNT($Q147:AO147)+$BO144,"")</f>
        <v/>
      </c>
      <c r="AP148" s="160" t="str">
        <f>IF(AP147&gt;=0,COUNT($Q147:AP147)+$BO144,"")</f>
        <v/>
      </c>
      <c r="AQ148" s="160" t="str">
        <f>IF(AQ147&gt;=0,COUNT($Q147:AQ147)+$BO144,"")</f>
        <v/>
      </c>
      <c r="AR148" s="160" t="str">
        <f>IF(AR147&gt;=0,COUNT($Q147:AR147)+$BO144,"")</f>
        <v/>
      </c>
      <c r="AS148" s="160" t="str">
        <f>IF(AS147&gt;=0,COUNT($Q147:AS147)+$BO144,"")</f>
        <v/>
      </c>
      <c r="AT148" s="160" t="str">
        <f>IF(AT147&gt;=0,COUNT($Q147:AT147)+$BO144,"")</f>
        <v/>
      </c>
      <c r="AU148" s="160" t="str">
        <f>IF(AU147&gt;=0,COUNT($Q147:AU147)+$BO144,"")</f>
        <v/>
      </c>
      <c r="AV148" s="160" t="str">
        <f>IF(AV147&gt;=0,COUNT($Q147:AV147)+$BO144,"")</f>
        <v/>
      </c>
      <c r="AW148" s="160" t="str">
        <f>IF(AW147&gt;=0,COUNT($Q147:AW147)+$BO144,"")</f>
        <v/>
      </c>
      <c r="AX148" s="160" t="str">
        <f>IF(AX147&gt;=0,COUNT($Q147:AX147)+$BO144,"")</f>
        <v/>
      </c>
      <c r="AY148" s="160" t="str">
        <f>IF(AY147&gt;=0,COUNT($Q147:AY147)+$BO144,"")</f>
        <v/>
      </c>
      <c r="AZ148" s="160" t="str">
        <f>IF(AZ147&gt;=0,COUNT($Q147:AZ147)+$BO144,"")</f>
        <v/>
      </c>
      <c r="BA148" s="160" t="str">
        <f>IF(BA147&gt;=0,COUNT($Q147:BA147)+$BO144,"")</f>
        <v/>
      </c>
      <c r="BB148" s="160" t="str">
        <f>IF(BB147&gt;=0,COUNT($Q147:BB147)+$BO144,"")</f>
        <v/>
      </c>
      <c r="BC148" s="160" t="str">
        <f>IF(BC147&gt;=0,COUNT($Q147:BC147)+$BO144,"")</f>
        <v/>
      </c>
      <c r="BD148" s="160" t="str">
        <f>IF(BD147&gt;=0,COUNT($Q147:BD147)+$BO144,"")</f>
        <v/>
      </c>
      <c r="BE148" s="160" t="str">
        <f>IF(BE147&gt;=0,COUNT($Q147:BE147)+$BO144,"")</f>
        <v/>
      </c>
      <c r="BF148" s="160" t="str">
        <f>IF(BF147&gt;=0,COUNT($Q147:BF147)+$BO144,"")</f>
        <v/>
      </c>
      <c r="BG148" s="160" t="str">
        <f>IF(BG147&gt;=0,COUNT($Q147:BG147)+$BO144,"")</f>
        <v/>
      </c>
      <c r="BH148" s="160" t="str">
        <f>IF(BH147&gt;=0,COUNT($Q147:BH147)+$BO144,"")</f>
        <v/>
      </c>
      <c r="BI148" s="160" t="str">
        <f>IF(BI147&gt;=0,COUNT($Q147:BI147)+$BO144,"")</f>
        <v/>
      </c>
      <c r="BJ148" s="160" t="str">
        <f>IF(BJ147&gt;=0,COUNT($Q147:BJ147)+$BO144,"")</f>
        <v/>
      </c>
      <c r="BK148" s="160" t="str">
        <f>IF(BK147&gt;=0,COUNT($Q147:BK147)+$BO144,"")</f>
        <v/>
      </c>
      <c r="BL148" s="160" t="str">
        <f>IF(BL147&gt;=0,COUNT($Q147:BL147)+$BO144,"")</f>
        <v/>
      </c>
      <c r="BM148" s="160" t="str">
        <f>IF(BM147&gt;=0,COUNT($Q147:BM147)+$BO144,"")</f>
        <v/>
      </c>
      <c r="BN148" s="160" t="str">
        <f>IF(BN147&gt;=0,COUNT($Q147:BN147)+$BO144,"")</f>
        <v/>
      </c>
      <c r="BO148" s="160">
        <f>COUNT(Q148:BN148)+$BO144</f>
        <v>70</v>
      </c>
      <c r="BP148" s="218" t="str">
        <f>Q148&amp;BP147&amp;R148&amp;BP147&amp;S148&amp;BP147&amp;T148&amp;BP147&amp;U148&amp;BP147&amp;V148&amp;BP147&amp;W148&amp;BP147&amp;X148&amp;BP147&amp;Y148&amp;BP147&amp;Z148&amp;BP147&amp;AA148&amp;BP147&amp;AB148&amp;BP147&amp;AC148&amp;BP147&amp;AD148&amp;BP147&amp;AE148&amp;BP147&amp;AF148&amp;BP147&amp;AG148&amp;BP147&amp;AH148&amp;BP147&amp;AI148&amp;BP147&amp;AJ148&amp;BP147&amp;AK148&amp;BP147&amp;AL148&amp;BP147&amp;AM148&amp;BP147&amp;AN148&amp;BP147&amp;AO148&amp;BP147&amp;AP148&amp;BP147&amp;AQ148&amp;BP147&amp;AR148&amp;BP147&amp;AS148&amp;BP147&amp;AT148&amp;BP147&amp;AU148&amp;BP147&amp;AV148&amp;BP147&amp;AW148&amp;BP147&amp;AX148&amp;BP147&amp;AY148&amp;BP147&amp;AZ148&amp;BP147&amp;BA148&amp;BP147&amp;BB148&amp;BP147&amp;BC148&amp;BP147&amp;BD148&amp;BP147&amp;BE148&amp;BP147&amp;BF148&amp;BP147&amp;BG148&amp;BP147&amp;BH148&amp;BP147&amp;BI148&amp;BP147&amp;BJ148&amp;BP147&amp;BK148&amp;BP147&amp;BL148&amp;BP147&amp;BM148&amp;BP147&amp;BN148</f>
        <v xml:space="preserve">69  70                                                                                                </v>
      </c>
    </row>
    <row r="149" spans="16:70" x14ac:dyDescent="0.35">
      <c r="P149" s="160">
        <v>22</v>
      </c>
      <c r="Q149" s="217">
        <f>IF('Print-TOS'!AU16="Y",'Encode Data'!G34,'Encode Data'!F31)</f>
        <v>2</v>
      </c>
      <c r="R149" s="160">
        <f t="shared" ref="R149:AW149" si="148">Q149</f>
        <v>2</v>
      </c>
      <c r="S149" s="160">
        <f t="shared" si="148"/>
        <v>2</v>
      </c>
      <c r="T149" s="160">
        <f t="shared" si="148"/>
        <v>2</v>
      </c>
      <c r="U149" s="160">
        <f t="shared" si="148"/>
        <v>2</v>
      </c>
      <c r="V149" s="160">
        <f t="shared" si="148"/>
        <v>2</v>
      </c>
      <c r="W149" s="160">
        <f t="shared" si="148"/>
        <v>2</v>
      </c>
      <c r="X149" s="160">
        <f t="shared" si="148"/>
        <v>2</v>
      </c>
      <c r="Y149" s="160">
        <f t="shared" si="148"/>
        <v>2</v>
      </c>
      <c r="Z149" s="160">
        <f t="shared" si="148"/>
        <v>2</v>
      </c>
      <c r="AA149" s="160">
        <f t="shared" si="148"/>
        <v>2</v>
      </c>
      <c r="AB149" s="160">
        <f t="shared" si="148"/>
        <v>2</v>
      </c>
      <c r="AC149" s="160">
        <f t="shared" si="148"/>
        <v>2</v>
      </c>
      <c r="AD149" s="160">
        <f t="shared" si="148"/>
        <v>2</v>
      </c>
      <c r="AE149" s="160">
        <f t="shared" si="148"/>
        <v>2</v>
      </c>
      <c r="AF149" s="160">
        <f t="shared" si="148"/>
        <v>2</v>
      </c>
      <c r="AG149" s="160">
        <f t="shared" si="148"/>
        <v>2</v>
      </c>
      <c r="AH149" s="160">
        <f t="shared" si="148"/>
        <v>2</v>
      </c>
      <c r="AI149" s="160">
        <f t="shared" si="148"/>
        <v>2</v>
      </c>
      <c r="AJ149" s="160">
        <f t="shared" si="148"/>
        <v>2</v>
      </c>
      <c r="AK149" s="160">
        <f t="shared" si="148"/>
        <v>2</v>
      </c>
      <c r="AL149" s="160">
        <f t="shared" si="148"/>
        <v>2</v>
      </c>
      <c r="AM149" s="160">
        <f t="shared" si="148"/>
        <v>2</v>
      </c>
      <c r="AN149" s="160">
        <f t="shared" si="148"/>
        <v>2</v>
      </c>
      <c r="AO149" s="160">
        <f t="shared" si="148"/>
        <v>2</v>
      </c>
      <c r="AP149" s="160">
        <f t="shared" si="148"/>
        <v>2</v>
      </c>
      <c r="AQ149" s="160">
        <f t="shared" si="148"/>
        <v>2</v>
      </c>
      <c r="AR149" s="160">
        <f t="shared" si="148"/>
        <v>2</v>
      </c>
      <c r="AS149" s="160">
        <f t="shared" si="148"/>
        <v>2</v>
      </c>
      <c r="AT149" s="160">
        <f t="shared" si="148"/>
        <v>2</v>
      </c>
      <c r="AU149" s="160">
        <f t="shared" si="148"/>
        <v>2</v>
      </c>
      <c r="AV149" s="160">
        <f t="shared" si="148"/>
        <v>2</v>
      </c>
      <c r="AW149" s="160">
        <f t="shared" si="148"/>
        <v>2</v>
      </c>
      <c r="AX149" s="160">
        <f t="shared" ref="AX149:BN149" si="149">AW149</f>
        <v>2</v>
      </c>
      <c r="AY149" s="160">
        <f t="shared" si="149"/>
        <v>2</v>
      </c>
      <c r="AZ149" s="160">
        <f t="shared" si="149"/>
        <v>2</v>
      </c>
      <c r="BA149" s="160">
        <f t="shared" si="149"/>
        <v>2</v>
      </c>
      <c r="BB149" s="160">
        <f t="shared" si="149"/>
        <v>2</v>
      </c>
      <c r="BC149" s="160">
        <f t="shared" si="149"/>
        <v>2</v>
      </c>
      <c r="BD149" s="160">
        <f t="shared" si="149"/>
        <v>2</v>
      </c>
      <c r="BE149" s="160">
        <f t="shared" si="149"/>
        <v>2</v>
      </c>
      <c r="BF149" s="160">
        <f t="shared" si="149"/>
        <v>2</v>
      </c>
      <c r="BG149" s="160">
        <f t="shared" si="149"/>
        <v>2</v>
      </c>
      <c r="BH149" s="160">
        <f t="shared" si="149"/>
        <v>2</v>
      </c>
      <c r="BI149" s="160">
        <f t="shared" si="149"/>
        <v>2</v>
      </c>
      <c r="BJ149" s="160">
        <f t="shared" si="149"/>
        <v>2</v>
      </c>
      <c r="BK149" s="160">
        <f t="shared" si="149"/>
        <v>2</v>
      </c>
      <c r="BL149" s="160">
        <f t="shared" si="149"/>
        <v>2</v>
      </c>
      <c r="BM149" s="160">
        <f t="shared" si="149"/>
        <v>2</v>
      </c>
      <c r="BN149" s="160">
        <f t="shared" si="149"/>
        <v>2</v>
      </c>
      <c r="BR149" s="160">
        <v>22</v>
      </c>
    </row>
    <row r="150" spans="16:70" x14ac:dyDescent="0.35">
      <c r="Q150" s="160">
        <v>1</v>
      </c>
      <c r="R150" s="160">
        <v>2</v>
      </c>
      <c r="S150" s="160">
        <v>3</v>
      </c>
      <c r="T150" s="160">
        <v>4</v>
      </c>
      <c r="U150" s="160">
        <v>5</v>
      </c>
      <c r="V150" s="160">
        <v>6</v>
      </c>
      <c r="W150" s="160">
        <v>7</v>
      </c>
      <c r="X150" s="160">
        <v>8</v>
      </c>
      <c r="Y150" s="160">
        <v>9</v>
      </c>
      <c r="Z150" s="160">
        <v>10</v>
      </c>
      <c r="AA150" s="160">
        <v>11</v>
      </c>
      <c r="AB150" s="160">
        <v>12</v>
      </c>
      <c r="AC150" s="160">
        <v>13</v>
      </c>
      <c r="AD150" s="160">
        <v>14</v>
      </c>
      <c r="AE150" s="160">
        <v>15</v>
      </c>
      <c r="AF150" s="160">
        <v>16</v>
      </c>
      <c r="AG150" s="160">
        <v>17</v>
      </c>
      <c r="AH150" s="160">
        <v>18</v>
      </c>
      <c r="AI150" s="160">
        <v>19</v>
      </c>
      <c r="AJ150" s="160">
        <v>20</v>
      </c>
      <c r="AK150" s="160">
        <v>21</v>
      </c>
      <c r="AL150" s="160">
        <v>22</v>
      </c>
      <c r="AM150" s="160">
        <v>23</v>
      </c>
      <c r="AN150" s="160">
        <v>24</v>
      </c>
      <c r="AO150" s="160">
        <v>25</v>
      </c>
      <c r="AP150" s="160">
        <v>26</v>
      </c>
      <c r="AQ150" s="160">
        <v>27</v>
      </c>
      <c r="AR150" s="160">
        <v>28</v>
      </c>
      <c r="AS150" s="160">
        <v>29</v>
      </c>
      <c r="AT150" s="160">
        <v>30</v>
      </c>
      <c r="AU150" s="160">
        <v>31</v>
      </c>
      <c r="AV150" s="160">
        <v>32</v>
      </c>
      <c r="AW150" s="160">
        <v>33</v>
      </c>
      <c r="AX150" s="160">
        <v>34</v>
      </c>
      <c r="AY150" s="160">
        <v>35</v>
      </c>
      <c r="AZ150" s="160">
        <v>36</v>
      </c>
      <c r="BA150" s="160">
        <v>37</v>
      </c>
      <c r="BB150" s="160">
        <v>38</v>
      </c>
      <c r="BC150" s="160">
        <v>39</v>
      </c>
      <c r="BD150" s="160">
        <v>40</v>
      </c>
      <c r="BE150" s="160">
        <v>41</v>
      </c>
      <c r="BF150" s="160">
        <v>42</v>
      </c>
      <c r="BG150" s="160">
        <v>43</v>
      </c>
      <c r="BH150" s="160">
        <v>44</v>
      </c>
      <c r="BI150" s="160">
        <v>45</v>
      </c>
      <c r="BJ150" s="160">
        <v>46</v>
      </c>
      <c r="BK150" s="160">
        <v>47</v>
      </c>
      <c r="BL150" s="160">
        <v>48</v>
      </c>
      <c r="BM150" s="160">
        <v>49</v>
      </c>
      <c r="BN150" s="160">
        <v>50</v>
      </c>
    </row>
    <row r="151" spans="16:70" x14ac:dyDescent="0.35">
      <c r="Q151" s="160">
        <f t="shared" ref="Q151:AV151" si="150">Q149-Q150</f>
        <v>1</v>
      </c>
      <c r="R151" s="160">
        <f t="shared" si="150"/>
        <v>0</v>
      </c>
      <c r="S151" s="160">
        <f t="shared" si="150"/>
        <v>-1</v>
      </c>
      <c r="T151" s="160">
        <f t="shared" si="150"/>
        <v>-2</v>
      </c>
      <c r="U151" s="160">
        <f t="shared" si="150"/>
        <v>-3</v>
      </c>
      <c r="V151" s="160">
        <f t="shared" si="150"/>
        <v>-4</v>
      </c>
      <c r="W151" s="160">
        <f t="shared" si="150"/>
        <v>-5</v>
      </c>
      <c r="X151" s="160">
        <f t="shared" si="150"/>
        <v>-6</v>
      </c>
      <c r="Y151" s="160">
        <f t="shared" si="150"/>
        <v>-7</v>
      </c>
      <c r="Z151" s="160">
        <f t="shared" si="150"/>
        <v>-8</v>
      </c>
      <c r="AA151" s="160">
        <f t="shared" si="150"/>
        <v>-9</v>
      </c>
      <c r="AB151" s="160">
        <f t="shared" si="150"/>
        <v>-10</v>
      </c>
      <c r="AC151" s="160">
        <f t="shared" si="150"/>
        <v>-11</v>
      </c>
      <c r="AD151" s="160">
        <f t="shared" si="150"/>
        <v>-12</v>
      </c>
      <c r="AE151" s="160">
        <f t="shared" si="150"/>
        <v>-13</v>
      </c>
      <c r="AF151" s="160">
        <f t="shared" si="150"/>
        <v>-14</v>
      </c>
      <c r="AG151" s="160">
        <f t="shared" si="150"/>
        <v>-15</v>
      </c>
      <c r="AH151" s="160">
        <f t="shared" si="150"/>
        <v>-16</v>
      </c>
      <c r="AI151" s="160">
        <f t="shared" si="150"/>
        <v>-17</v>
      </c>
      <c r="AJ151" s="160">
        <f t="shared" si="150"/>
        <v>-18</v>
      </c>
      <c r="AK151" s="160">
        <f t="shared" si="150"/>
        <v>-19</v>
      </c>
      <c r="AL151" s="160">
        <f t="shared" si="150"/>
        <v>-20</v>
      </c>
      <c r="AM151" s="160">
        <f t="shared" si="150"/>
        <v>-21</v>
      </c>
      <c r="AN151" s="160">
        <f t="shared" si="150"/>
        <v>-22</v>
      </c>
      <c r="AO151" s="160">
        <f t="shared" si="150"/>
        <v>-23</v>
      </c>
      <c r="AP151" s="160">
        <f t="shared" si="150"/>
        <v>-24</v>
      </c>
      <c r="AQ151" s="160">
        <f t="shared" si="150"/>
        <v>-25</v>
      </c>
      <c r="AR151" s="160">
        <f t="shared" si="150"/>
        <v>-26</v>
      </c>
      <c r="AS151" s="160">
        <f t="shared" si="150"/>
        <v>-27</v>
      </c>
      <c r="AT151" s="160">
        <f t="shared" si="150"/>
        <v>-28</v>
      </c>
      <c r="AU151" s="160">
        <f t="shared" si="150"/>
        <v>-29</v>
      </c>
      <c r="AV151" s="160">
        <f t="shared" si="150"/>
        <v>-30</v>
      </c>
      <c r="AW151" s="160">
        <f t="shared" ref="AW151:BN151" si="151">AW149-AW150</f>
        <v>-31</v>
      </c>
      <c r="AX151" s="160">
        <f t="shared" si="151"/>
        <v>-32</v>
      </c>
      <c r="AY151" s="160">
        <f t="shared" si="151"/>
        <v>-33</v>
      </c>
      <c r="AZ151" s="160">
        <f t="shared" si="151"/>
        <v>-34</v>
      </c>
      <c r="BA151" s="160">
        <f t="shared" si="151"/>
        <v>-35</v>
      </c>
      <c r="BB151" s="160">
        <f t="shared" si="151"/>
        <v>-36</v>
      </c>
      <c r="BC151" s="160">
        <f t="shared" si="151"/>
        <v>-37</v>
      </c>
      <c r="BD151" s="160">
        <f t="shared" si="151"/>
        <v>-38</v>
      </c>
      <c r="BE151" s="160">
        <f t="shared" si="151"/>
        <v>-39</v>
      </c>
      <c r="BF151" s="160">
        <f t="shared" si="151"/>
        <v>-40</v>
      </c>
      <c r="BG151" s="160">
        <f t="shared" si="151"/>
        <v>-41</v>
      </c>
      <c r="BH151" s="160">
        <f t="shared" si="151"/>
        <v>-42</v>
      </c>
      <c r="BI151" s="160">
        <f t="shared" si="151"/>
        <v>-43</v>
      </c>
      <c r="BJ151" s="160">
        <f t="shared" si="151"/>
        <v>-44</v>
      </c>
      <c r="BK151" s="160">
        <f t="shared" si="151"/>
        <v>-45</v>
      </c>
      <c r="BL151" s="160">
        <f t="shared" si="151"/>
        <v>-46</v>
      </c>
      <c r="BM151" s="160">
        <f t="shared" si="151"/>
        <v>-47</v>
      </c>
      <c r="BN151" s="160">
        <f t="shared" si="151"/>
        <v>-48</v>
      </c>
      <c r="BP151" s="160" t="s">
        <v>21</v>
      </c>
    </row>
    <row r="152" spans="16:70" x14ac:dyDescent="0.35">
      <c r="Q152" s="160">
        <f>IF(Q151&gt;=0,COUNT($Q151)+BO148,"")</f>
        <v>71</v>
      </c>
      <c r="R152" s="160">
        <f>IF(R151&gt;=0,COUNT($Q151:R151)+$BO148,"")</f>
        <v>72</v>
      </c>
      <c r="S152" s="160" t="str">
        <f>IF(S151&gt;=0,COUNT($Q151:S151)+$BO148,"")</f>
        <v/>
      </c>
      <c r="T152" s="160" t="str">
        <f>IF(T151&gt;=0,COUNT($Q151:T151)+$BO148,"")</f>
        <v/>
      </c>
      <c r="U152" s="160" t="str">
        <f>IF(U151&gt;=0,COUNT($Q151:U151)+$BO148,"")</f>
        <v/>
      </c>
      <c r="V152" s="160" t="str">
        <f>IF(V151&gt;=0,COUNT($Q151:V151)+$BO148,"")</f>
        <v/>
      </c>
      <c r="W152" s="160" t="str">
        <f>IF(W151&gt;=0,COUNT($Q151:W151)+$BO148,"")</f>
        <v/>
      </c>
      <c r="X152" s="160" t="str">
        <f>IF(X151&gt;=0,COUNT($Q151:X151)+$BO148,"")</f>
        <v/>
      </c>
      <c r="Y152" s="160" t="str">
        <f>IF(Y151&gt;=0,COUNT($Q151:Y151)+$BO148,"")</f>
        <v/>
      </c>
      <c r="Z152" s="160" t="str">
        <f>IF(Z151&gt;=0,COUNT($Q151:Z151)+$BO148,"")</f>
        <v/>
      </c>
      <c r="AA152" s="160" t="str">
        <f>IF(AA151&gt;=0,COUNT($Q151:AA151)+$BO148,"")</f>
        <v/>
      </c>
      <c r="AB152" s="160" t="str">
        <f>IF(AB151&gt;=0,COUNT($Q151:AB151)+$BO148,"")</f>
        <v/>
      </c>
      <c r="AC152" s="160" t="str">
        <f>IF(AC151&gt;=0,COUNT($Q151:AC151)+$BO148,"")</f>
        <v/>
      </c>
      <c r="AD152" s="160" t="str">
        <f>IF(AD151&gt;=0,COUNT($Q151:AD151)+$BO148,"")</f>
        <v/>
      </c>
      <c r="AE152" s="160" t="str">
        <f>IF(AE151&gt;=0,COUNT($Q151:AE151)+$BO148,"")</f>
        <v/>
      </c>
      <c r="AF152" s="160" t="str">
        <f>IF(AF151&gt;=0,COUNT($Q151:AF151)+$BO148,"")</f>
        <v/>
      </c>
      <c r="AG152" s="160" t="str">
        <f>IF(AG151&gt;=0,COUNT($Q151:AG151)+$BO148,"")</f>
        <v/>
      </c>
      <c r="AH152" s="160" t="str">
        <f>IF(AH151&gt;=0,COUNT($Q151:AH151)+$BO148,"")</f>
        <v/>
      </c>
      <c r="AI152" s="160" t="str">
        <f>IF(AI151&gt;=0,COUNT($Q151:AI151)+$BO148,"")</f>
        <v/>
      </c>
      <c r="AJ152" s="160" t="str">
        <f>IF(AJ151&gt;=0,COUNT($Q151:AJ151)+$BO148,"")</f>
        <v/>
      </c>
      <c r="AK152" s="160" t="str">
        <f>IF(AK151&gt;=0,COUNT($Q151:AK151)+$BO148,"")</f>
        <v/>
      </c>
      <c r="AL152" s="160" t="str">
        <f>IF(AL151&gt;=0,COUNT($Q151:AL151)+$BO148,"")</f>
        <v/>
      </c>
      <c r="AM152" s="160" t="str">
        <f>IF(AM151&gt;=0,COUNT($Q151:AM151)+$BO148,"")</f>
        <v/>
      </c>
      <c r="AN152" s="160" t="str">
        <f>IF(AN151&gt;=0,COUNT($Q151:AN151)+$BO148,"")</f>
        <v/>
      </c>
      <c r="AO152" s="160" t="str">
        <f>IF(AO151&gt;=0,COUNT($Q151:AO151)+$BO148,"")</f>
        <v/>
      </c>
      <c r="AP152" s="160" t="str">
        <f>IF(AP151&gt;=0,COUNT($Q151:AP151)+$BO148,"")</f>
        <v/>
      </c>
      <c r="AQ152" s="160" t="str">
        <f>IF(AQ151&gt;=0,COUNT($Q151:AQ151)+$BO148,"")</f>
        <v/>
      </c>
      <c r="AR152" s="160" t="str">
        <f>IF(AR151&gt;=0,COUNT($Q151:AR151)+$BO148,"")</f>
        <v/>
      </c>
      <c r="AS152" s="160" t="str">
        <f>IF(AS151&gt;=0,COUNT($Q151:AS151)+$BO148,"")</f>
        <v/>
      </c>
      <c r="AT152" s="160" t="str">
        <f>IF(AT151&gt;=0,COUNT($Q151:AT151)+$BO148,"")</f>
        <v/>
      </c>
      <c r="AU152" s="160" t="str">
        <f>IF(AU151&gt;=0,COUNT($Q151:AU151)+$BO148,"")</f>
        <v/>
      </c>
      <c r="AV152" s="160" t="str">
        <f>IF(AV151&gt;=0,COUNT($Q151:AV151)+$BO148,"")</f>
        <v/>
      </c>
      <c r="AW152" s="160" t="str">
        <f>IF(AW151&gt;=0,COUNT($Q151:AW151)+$BO148,"")</f>
        <v/>
      </c>
      <c r="AX152" s="160" t="str">
        <f>IF(AX151&gt;=0,COUNT($Q151:AX151)+$BO148,"")</f>
        <v/>
      </c>
      <c r="AY152" s="160" t="str">
        <f>IF(AY151&gt;=0,COUNT($Q151:AY151)+$BO148,"")</f>
        <v/>
      </c>
      <c r="AZ152" s="160" t="str">
        <f>IF(AZ151&gt;=0,COUNT($Q151:AZ151)+$BO148,"")</f>
        <v/>
      </c>
      <c r="BA152" s="160" t="str">
        <f>IF(BA151&gt;=0,COUNT($Q151:BA151)+$BO148,"")</f>
        <v/>
      </c>
      <c r="BB152" s="160" t="str">
        <f>IF(BB151&gt;=0,COUNT($Q151:BB151)+$BO148,"")</f>
        <v/>
      </c>
      <c r="BC152" s="160" t="str">
        <f>IF(BC151&gt;=0,COUNT($Q151:BC151)+$BO148,"")</f>
        <v/>
      </c>
      <c r="BD152" s="160" t="str">
        <f>IF(BD151&gt;=0,COUNT($Q151:BD151)+$BO148,"")</f>
        <v/>
      </c>
      <c r="BE152" s="160" t="str">
        <f>IF(BE151&gt;=0,COUNT($Q151:BE151)+$BO148,"")</f>
        <v/>
      </c>
      <c r="BF152" s="160" t="str">
        <f>IF(BF151&gt;=0,COUNT($Q151:BF151)+$BO148,"")</f>
        <v/>
      </c>
      <c r="BG152" s="160" t="str">
        <f>IF(BG151&gt;=0,COUNT($Q151:BG151)+$BO148,"")</f>
        <v/>
      </c>
      <c r="BH152" s="160" t="str">
        <f>IF(BH151&gt;=0,COUNT($Q151:BH151)+$BO148,"")</f>
        <v/>
      </c>
      <c r="BI152" s="160" t="str">
        <f>IF(BI151&gt;=0,COUNT($Q151:BI151)+$BO148,"")</f>
        <v/>
      </c>
      <c r="BJ152" s="160" t="str">
        <f>IF(BJ151&gt;=0,COUNT($Q151:BJ151)+$BO148,"")</f>
        <v/>
      </c>
      <c r="BK152" s="160" t="str">
        <f>IF(BK151&gt;=0,COUNT($Q151:BK151)+$BO148,"")</f>
        <v/>
      </c>
      <c r="BL152" s="160" t="str">
        <f>IF(BL151&gt;=0,COUNT($Q151:BL151)+$BO148,"")</f>
        <v/>
      </c>
      <c r="BM152" s="160" t="str">
        <f>IF(BM151&gt;=0,COUNT($Q151:BM151)+$BO148,"")</f>
        <v/>
      </c>
      <c r="BN152" s="160" t="str">
        <f>IF(BN151&gt;=0,COUNT($Q151:BN151)+$BO148,"")</f>
        <v/>
      </c>
      <c r="BO152" s="160">
        <f>COUNT(Q152:BN152)+$BO148</f>
        <v>72</v>
      </c>
      <c r="BP152" s="218" t="str">
        <f>Q152&amp;BP151&amp;R152&amp;BP151&amp;S152&amp;BP151&amp;T152&amp;BP151&amp;U152&amp;BP151&amp;V152&amp;BP151&amp;W152&amp;BP151&amp;X152&amp;BP151&amp;Y152&amp;BP151&amp;Z152&amp;BP151&amp;AA152&amp;BP151&amp;AB152&amp;BP151&amp;AC152&amp;BP151&amp;AD152&amp;BP151&amp;AE152&amp;BP151&amp;AF152&amp;BP151&amp;AG152&amp;BP151&amp;AH152&amp;BP151&amp;AI152&amp;BP151&amp;AJ152&amp;BP151&amp;AK152&amp;BP151&amp;AL152&amp;BP151&amp;AM152&amp;BP151&amp;AN152&amp;BP151&amp;AO152&amp;BP151&amp;AP152&amp;BP151&amp;AQ152&amp;BP151&amp;AR152&amp;BP151&amp;AS152&amp;BP151&amp;AT152&amp;BP151&amp;AU152&amp;BP151&amp;AV152&amp;BP151&amp;AW152&amp;BP151&amp;AX152&amp;BP151&amp;AY152&amp;BP151&amp;AZ152&amp;BP151&amp;BA152&amp;BP151&amp;BB152&amp;BP151&amp;BC152&amp;BP151&amp;BD152&amp;BP151&amp;BE152&amp;BP151&amp;BF152&amp;BP151&amp;BG152&amp;BP151&amp;BH152&amp;BP151&amp;BI152&amp;BP151&amp;BJ152&amp;BP151&amp;BK152&amp;BP151&amp;BL152&amp;BP151&amp;BM152&amp;BP151&amp;BN152</f>
        <v xml:space="preserve">71  72                                                                                                </v>
      </c>
    </row>
    <row r="153" spans="16:70" x14ac:dyDescent="0.35">
      <c r="P153" s="160">
        <v>37</v>
      </c>
      <c r="Q153" s="217">
        <f>IF('Print-TOS'!AU16="Y",'Encode Data'!H34,'Encode Data'!G31)</f>
        <v>2</v>
      </c>
      <c r="R153" s="160">
        <f t="shared" ref="R153:AW153" si="152">Q153</f>
        <v>2</v>
      </c>
      <c r="S153" s="160">
        <f t="shared" si="152"/>
        <v>2</v>
      </c>
      <c r="T153" s="160">
        <f t="shared" si="152"/>
        <v>2</v>
      </c>
      <c r="U153" s="160">
        <f t="shared" si="152"/>
        <v>2</v>
      </c>
      <c r="V153" s="160">
        <f t="shared" si="152"/>
        <v>2</v>
      </c>
      <c r="W153" s="160">
        <f t="shared" si="152"/>
        <v>2</v>
      </c>
      <c r="X153" s="160">
        <f t="shared" si="152"/>
        <v>2</v>
      </c>
      <c r="Y153" s="160">
        <f t="shared" si="152"/>
        <v>2</v>
      </c>
      <c r="Z153" s="160">
        <f t="shared" si="152"/>
        <v>2</v>
      </c>
      <c r="AA153" s="160">
        <f t="shared" si="152"/>
        <v>2</v>
      </c>
      <c r="AB153" s="160">
        <f t="shared" si="152"/>
        <v>2</v>
      </c>
      <c r="AC153" s="160">
        <f t="shared" si="152"/>
        <v>2</v>
      </c>
      <c r="AD153" s="160">
        <f t="shared" si="152"/>
        <v>2</v>
      </c>
      <c r="AE153" s="160">
        <f t="shared" si="152"/>
        <v>2</v>
      </c>
      <c r="AF153" s="160">
        <f t="shared" si="152"/>
        <v>2</v>
      </c>
      <c r="AG153" s="160">
        <f t="shared" si="152"/>
        <v>2</v>
      </c>
      <c r="AH153" s="160">
        <f t="shared" si="152"/>
        <v>2</v>
      </c>
      <c r="AI153" s="160">
        <f t="shared" si="152"/>
        <v>2</v>
      </c>
      <c r="AJ153" s="160">
        <f t="shared" si="152"/>
        <v>2</v>
      </c>
      <c r="AK153" s="160">
        <f t="shared" si="152"/>
        <v>2</v>
      </c>
      <c r="AL153" s="160">
        <f t="shared" si="152"/>
        <v>2</v>
      </c>
      <c r="AM153" s="160">
        <f t="shared" si="152"/>
        <v>2</v>
      </c>
      <c r="AN153" s="160">
        <f t="shared" si="152"/>
        <v>2</v>
      </c>
      <c r="AO153" s="160">
        <f t="shared" si="152"/>
        <v>2</v>
      </c>
      <c r="AP153" s="160">
        <f t="shared" si="152"/>
        <v>2</v>
      </c>
      <c r="AQ153" s="160">
        <f t="shared" si="152"/>
        <v>2</v>
      </c>
      <c r="AR153" s="160">
        <f t="shared" si="152"/>
        <v>2</v>
      </c>
      <c r="AS153" s="160">
        <f t="shared" si="152"/>
        <v>2</v>
      </c>
      <c r="AT153" s="160">
        <f t="shared" si="152"/>
        <v>2</v>
      </c>
      <c r="AU153" s="160">
        <f t="shared" si="152"/>
        <v>2</v>
      </c>
      <c r="AV153" s="160">
        <f t="shared" si="152"/>
        <v>2</v>
      </c>
      <c r="AW153" s="160">
        <f t="shared" si="152"/>
        <v>2</v>
      </c>
      <c r="AX153" s="160">
        <f t="shared" ref="AX153:BN153" si="153">AW153</f>
        <v>2</v>
      </c>
      <c r="AY153" s="160">
        <f t="shared" si="153"/>
        <v>2</v>
      </c>
      <c r="AZ153" s="160">
        <f t="shared" si="153"/>
        <v>2</v>
      </c>
      <c r="BA153" s="160">
        <f t="shared" si="153"/>
        <v>2</v>
      </c>
      <c r="BB153" s="160">
        <f t="shared" si="153"/>
        <v>2</v>
      </c>
      <c r="BC153" s="160">
        <f t="shared" si="153"/>
        <v>2</v>
      </c>
      <c r="BD153" s="160">
        <f t="shared" si="153"/>
        <v>2</v>
      </c>
      <c r="BE153" s="160">
        <f t="shared" si="153"/>
        <v>2</v>
      </c>
      <c r="BF153" s="160">
        <f t="shared" si="153"/>
        <v>2</v>
      </c>
      <c r="BG153" s="160">
        <f t="shared" si="153"/>
        <v>2</v>
      </c>
      <c r="BH153" s="160">
        <f t="shared" si="153"/>
        <v>2</v>
      </c>
      <c r="BI153" s="160">
        <f t="shared" si="153"/>
        <v>2</v>
      </c>
      <c r="BJ153" s="160">
        <f t="shared" si="153"/>
        <v>2</v>
      </c>
      <c r="BK153" s="160">
        <f t="shared" si="153"/>
        <v>2</v>
      </c>
      <c r="BL153" s="160">
        <f t="shared" si="153"/>
        <v>2</v>
      </c>
      <c r="BM153" s="160">
        <f t="shared" si="153"/>
        <v>2</v>
      </c>
      <c r="BN153" s="160">
        <f t="shared" si="153"/>
        <v>2</v>
      </c>
      <c r="BR153" s="160">
        <v>37</v>
      </c>
    </row>
    <row r="154" spans="16:70" x14ac:dyDescent="0.35">
      <c r="Q154" s="160">
        <v>1</v>
      </c>
      <c r="R154" s="160">
        <v>2</v>
      </c>
      <c r="S154" s="160">
        <v>3</v>
      </c>
      <c r="T154" s="160">
        <v>4</v>
      </c>
      <c r="U154" s="160">
        <v>5</v>
      </c>
      <c r="V154" s="160">
        <v>6</v>
      </c>
      <c r="W154" s="160">
        <v>7</v>
      </c>
      <c r="X154" s="160">
        <v>8</v>
      </c>
      <c r="Y154" s="160">
        <v>9</v>
      </c>
      <c r="Z154" s="160">
        <v>10</v>
      </c>
      <c r="AA154" s="160">
        <v>11</v>
      </c>
      <c r="AB154" s="160">
        <v>12</v>
      </c>
      <c r="AC154" s="160">
        <v>13</v>
      </c>
      <c r="AD154" s="160">
        <v>14</v>
      </c>
      <c r="AE154" s="160">
        <v>15</v>
      </c>
      <c r="AF154" s="160">
        <v>16</v>
      </c>
      <c r="AG154" s="160">
        <v>17</v>
      </c>
      <c r="AH154" s="160">
        <v>18</v>
      </c>
      <c r="AI154" s="160">
        <v>19</v>
      </c>
      <c r="AJ154" s="160">
        <v>20</v>
      </c>
      <c r="AK154" s="160">
        <v>21</v>
      </c>
      <c r="AL154" s="160">
        <v>22</v>
      </c>
      <c r="AM154" s="160">
        <v>23</v>
      </c>
      <c r="AN154" s="160">
        <v>24</v>
      </c>
      <c r="AO154" s="160">
        <v>25</v>
      </c>
      <c r="AP154" s="160">
        <v>26</v>
      </c>
      <c r="AQ154" s="160">
        <v>27</v>
      </c>
      <c r="AR154" s="160">
        <v>28</v>
      </c>
      <c r="AS154" s="160">
        <v>29</v>
      </c>
      <c r="AT154" s="160">
        <v>30</v>
      </c>
      <c r="AU154" s="160">
        <v>31</v>
      </c>
      <c r="AV154" s="160">
        <v>32</v>
      </c>
      <c r="AW154" s="160">
        <v>33</v>
      </c>
      <c r="AX154" s="160">
        <v>34</v>
      </c>
      <c r="AY154" s="160">
        <v>35</v>
      </c>
      <c r="AZ154" s="160">
        <v>36</v>
      </c>
      <c r="BA154" s="160">
        <v>37</v>
      </c>
      <c r="BB154" s="160">
        <v>38</v>
      </c>
      <c r="BC154" s="160">
        <v>39</v>
      </c>
      <c r="BD154" s="160">
        <v>40</v>
      </c>
      <c r="BE154" s="160">
        <v>41</v>
      </c>
      <c r="BF154" s="160">
        <v>42</v>
      </c>
      <c r="BG154" s="160">
        <v>43</v>
      </c>
      <c r="BH154" s="160">
        <v>44</v>
      </c>
      <c r="BI154" s="160">
        <v>45</v>
      </c>
      <c r="BJ154" s="160">
        <v>46</v>
      </c>
      <c r="BK154" s="160">
        <v>47</v>
      </c>
      <c r="BL154" s="160">
        <v>48</v>
      </c>
      <c r="BM154" s="160">
        <v>49</v>
      </c>
      <c r="BN154" s="160">
        <v>50</v>
      </c>
    </row>
    <row r="155" spans="16:70" x14ac:dyDescent="0.35">
      <c r="Q155" s="160">
        <f t="shared" ref="Q155:AV155" si="154">Q153-Q154</f>
        <v>1</v>
      </c>
      <c r="R155" s="160">
        <f t="shared" si="154"/>
        <v>0</v>
      </c>
      <c r="S155" s="160">
        <f t="shared" si="154"/>
        <v>-1</v>
      </c>
      <c r="T155" s="160">
        <f t="shared" si="154"/>
        <v>-2</v>
      </c>
      <c r="U155" s="160">
        <f t="shared" si="154"/>
        <v>-3</v>
      </c>
      <c r="V155" s="160">
        <f t="shared" si="154"/>
        <v>-4</v>
      </c>
      <c r="W155" s="160">
        <f t="shared" si="154"/>
        <v>-5</v>
      </c>
      <c r="X155" s="160">
        <f t="shared" si="154"/>
        <v>-6</v>
      </c>
      <c r="Y155" s="160">
        <f t="shared" si="154"/>
        <v>-7</v>
      </c>
      <c r="Z155" s="160">
        <f t="shared" si="154"/>
        <v>-8</v>
      </c>
      <c r="AA155" s="160">
        <f t="shared" si="154"/>
        <v>-9</v>
      </c>
      <c r="AB155" s="160">
        <f t="shared" si="154"/>
        <v>-10</v>
      </c>
      <c r="AC155" s="160">
        <f t="shared" si="154"/>
        <v>-11</v>
      </c>
      <c r="AD155" s="160">
        <f t="shared" si="154"/>
        <v>-12</v>
      </c>
      <c r="AE155" s="160">
        <f t="shared" si="154"/>
        <v>-13</v>
      </c>
      <c r="AF155" s="160">
        <f t="shared" si="154"/>
        <v>-14</v>
      </c>
      <c r="AG155" s="160">
        <f t="shared" si="154"/>
        <v>-15</v>
      </c>
      <c r="AH155" s="160">
        <f t="shared" si="154"/>
        <v>-16</v>
      </c>
      <c r="AI155" s="160">
        <f t="shared" si="154"/>
        <v>-17</v>
      </c>
      <c r="AJ155" s="160">
        <f t="shared" si="154"/>
        <v>-18</v>
      </c>
      <c r="AK155" s="160">
        <f t="shared" si="154"/>
        <v>-19</v>
      </c>
      <c r="AL155" s="160">
        <f t="shared" si="154"/>
        <v>-20</v>
      </c>
      <c r="AM155" s="160">
        <f t="shared" si="154"/>
        <v>-21</v>
      </c>
      <c r="AN155" s="160">
        <f t="shared" si="154"/>
        <v>-22</v>
      </c>
      <c r="AO155" s="160">
        <f t="shared" si="154"/>
        <v>-23</v>
      </c>
      <c r="AP155" s="160">
        <f t="shared" si="154"/>
        <v>-24</v>
      </c>
      <c r="AQ155" s="160">
        <f t="shared" si="154"/>
        <v>-25</v>
      </c>
      <c r="AR155" s="160">
        <f t="shared" si="154"/>
        <v>-26</v>
      </c>
      <c r="AS155" s="160">
        <f t="shared" si="154"/>
        <v>-27</v>
      </c>
      <c r="AT155" s="160">
        <f t="shared" si="154"/>
        <v>-28</v>
      </c>
      <c r="AU155" s="160">
        <f t="shared" si="154"/>
        <v>-29</v>
      </c>
      <c r="AV155" s="160">
        <f t="shared" si="154"/>
        <v>-30</v>
      </c>
      <c r="AW155" s="160">
        <f t="shared" ref="AW155:BN155" si="155">AW153-AW154</f>
        <v>-31</v>
      </c>
      <c r="AX155" s="160">
        <f t="shared" si="155"/>
        <v>-32</v>
      </c>
      <c r="AY155" s="160">
        <f t="shared" si="155"/>
        <v>-33</v>
      </c>
      <c r="AZ155" s="160">
        <f t="shared" si="155"/>
        <v>-34</v>
      </c>
      <c r="BA155" s="160">
        <f t="shared" si="155"/>
        <v>-35</v>
      </c>
      <c r="BB155" s="160">
        <f t="shared" si="155"/>
        <v>-36</v>
      </c>
      <c r="BC155" s="160">
        <f t="shared" si="155"/>
        <v>-37</v>
      </c>
      <c r="BD155" s="160">
        <f t="shared" si="155"/>
        <v>-38</v>
      </c>
      <c r="BE155" s="160">
        <f t="shared" si="155"/>
        <v>-39</v>
      </c>
      <c r="BF155" s="160">
        <f t="shared" si="155"/>
        <v>-40</v>
      </c>
      <c r="BG155" s="160">
        <f t="shared" si="155"/>
        <v>-41</v>
      </c>
      <c r="BH155" s="160">
        <f t="shared" si="155"/>
        <v>-42</v>
      </c>
      <c r="BI155" s="160">
        <f t="shared" si="155"/>
        <v>-43</v>
      </c>
      <c r="BJ155" s="160">
        <f t="shared" si="155"/>
        <v>-44</v>
      </c>
      <c r="BK155" s="160">
        <f t="shared" si="155"/>
        <v>-45</v>
      </c>
      <c r="BL155" s="160">
        <f t="shared" si="155"/>
        <v>-46</v>
      </c>
      <c r="BM155" s="160">
        <f t="shared" si="155"/>
        <v>-47</v>
      </c>
      <c r="BN155" s="160">
        <f t="shared" si="155"/>
        <v>-48</v>
      </c>
      <c r="BP155" s="160" t="s">
        <v>21</v>
      </c>
    </row>
    <row r="156" spans="16:70" x14ac:dyDescent="0.35">
      <c r="Q156" s="160">
        <f>IF(Q155&gt;=0,COUNT($Q155)+BO152,"")</f>
        <v>73</v>
      </c>
      <c r="R156" s="160">
        <f>IF(R155&gt;=0,COUNT($Q155:R155)+$BO152,"")</f>
        <v>74</v>
      </c>
      <c r="S156" s="160" t="str">
        <f>IF(S155&gt;=0,COUNT($Q155:S155)+$BO152,"")</f>
        <v/>
      </c>
      <c r="T156" s="160" t="str">
        <f>IF(T155&gt;=0,COUNT($Q155:T155)+$BO152,"")</f>
        <v/>
      </c>
      <c r="U156" s="160" t="str">
        <f>IF(U155&gt;=0,COUNT($Q155:U155)+$BO152,"")</f>
        <v/>
      </c>
      <c r="V156" s="160" t="str">
        <f>IF(V155&gt;=0,COUNT($Q155:V155)+$BO152,"")</f>
        <v/>
      </c>
      <c r="W156" s="160" t="str">
        <f>IF(W155&gt;=0,COUNT($Q155:W155)+$BO152,"")</f>
        <v/>
      </c>
      <c r="X156" s="160" t="str">
        <f>IF(X155&gt;=0,COUNT($Q155:X155)+$BO152,"")</f>
        <v/>
      </c>
      <c r="Y156" s="160" t="str">
        <f>IF(Y155&gt;=0,COUNT($Q155:Y155)+$BO152,"")</f>
        <v/>
      </c>
      <c r="Z156" s="160" t="str">
        <f>IF(Z155&gt;=0,COUNT($Q155:Z155)+$BO152,"")</f>
        <v/>
      </c>
      <c r="AA156" s="160" t="str">
        <f>IF(AA155&gt;=0,COUNT($Q155:AA155)+$BO152,"")</f>
        <v/>
      </c>
      <c r="AB156" s="160" t="str">
        <f>IF(AB155&gt;=0,COUNT($Q155:AB155)+$BO152,"")</f>
        <v/>
      </c>
      <c r="AC156" s="160" t="str">
        <f>IF(AC155&gt;=0,COUNT($Q155:AC155)+$BO152,"")</f>
        <v/>
      </c>
      <c r="AD156" s="160" t="str">
        <f>IF(AD155&gt;=0,COUNT($Q155:AD155)+$BO152,"")</f>
        <v/>
      </c>
      <c r="AE156" s="160" t="str">
        <f>IF(AE155&gt;=0,COUNT($Q155:AE155)+$BO152,"")</f>
        <v/>
      </c>
      <c r="AF156" s="160" t="str">
        <f>IF(AF155&gt;=0,COUNT($Q155:AF155)+$BO152,"")</f>
        <v/>
      </c>
      <c r="AG156" s="160" t="str">
        <f>IF(AG155&gt;=0,COUNT($Q155:AG155)+$BO152,"")</f>
        <v/>
      </c>
      <c r="AH156" s="160" t="str">
        <f>IF(AH155&gt;=0,COUNT($Q155:AH155)+$BO152,"")</f>
        <v/>
      </c>
      <c r="AI156" s="160" t="str">
        <f>IF(AI155&gt;=0,COUNT($Q155:AI155)+$BO152,"")</f>
        <v/>
      </c>
      <c r="AJ156" s="160" t="str">
        <f>IF(AJ155&gt;=0,COUNT($Q155:AJ155)+$BO152,"")</f>
        <v/>
      </c>
      <c r="AK156" s="160" t="str">
        <f>IF(AK155&gt;=0,COUNT($Q155:AK155)+$BO152,"")</f>
        <v/>
      </c>
      <c r="AL156" s="160" t="str">
        <f>IF(AL155&gt;=0,COUNT($Q155:AL155)+$BO152,"")</f>
        <v/>
      </c>
      <c r="AM156" s="160" t="str">
        <f>IF(AM155&gt;=0,COUNT($Q155:AM155)+$BO152,"")</f>
        <v/>
      </c>
      <c r="AN156" s="160" t="str">
        <f>IF(AN155&gt;=0,COUNT($Q155:AN155)+$BO152,"")</f>
        <v/>
      </c>
      <c r="AO156" s="160" t="str">
        <f>IF(AO155&gt;=0,COUNT($Q155:AO155)+$BO152,"")</f>
        <v/>
      </c>
      <c r="AP156" s="160" t="str">
        <f>IF(AP155&gt;=0,COUNT($Q155:AP155)+$BO152,"")</f>
        <v/>
      </c>
      <c r="AQ156" s="160" t="str">
        <f>IF(AQ155&gt;=0,COUNT($Q155:AQ155)+$BO152,"")</f>
        <v/>
      </c>
      <c r="AR156" s="160" t="str">
        <f>IF(AR155&gt;=0,COUNT($Q155:AR155)+$BO152,"")</f>
        <v/>
      </c>
      <c r="AS156" s="160" t="str">
        <f>IF(AS155&gt;=0,COUNT($Q155:AS155)+$BO152,"")</f>
        <v/>
      </c>
      <c r="AT156" s="160" t="str">
        <f>IF(AT155&gt;=0,COUNT($Q155:AT155)+$BO152,"")</f>
        <v/>
      </c>
      <c r="AU156" s="160" t="str">
        <f>IF(AU155&gt;=0,COUNT($Q155:AU155)+$BO152,"")</f>
        <v/>
      </c>
      <c r="AV156" s="160" t="str">
        <f>IF(AV155&gt;=0,COUNT($Q155:AV155)+$BO152,"")</f>
        <v/>
      </c>
      <c r="AW156" s="160" t="str">
        <f>IF(AW155&gt;=0,COUNT($Q155:AW155)+$BO152,"")</f>
        <v/>
      </c>
      <c r="AX156" s="160" t="str">
        <f>IF(AX155&gt;=0,COUNT($Q155:AX155)+$BO152,"")</f>
        <v/>
      </c>
      <c r="AY156" s="160" t="str">
        <f>IF(AY155&gt;=0,COUNT($Q155:AY155)+$BO152,"")</f>
        <v/>
      </c>
      <c r="AZ156" s="160" t="str">
        <f>IF(AZ155&gt;=0,COUNT($Q155:AZ155)+$BO152,"")</f>
        <v/>
      </c>
      <c r="BA156" s="160" t="str">
        <f>IF(BA155&gt;=0,COUNT($Q155:BA155)+$BO152,"")</f>
        <v/>
      </c>
      <c r="BB156" s="160" t="str">
        <f>IF(BB155&gt;=0,COUNT($Q155:BB155)+$BO152,"")</f>
        <v/>
      </c>
      <c r="BC156" s="160" t="str">
        <f>IF(BC155&gt;=0,COUNT($Q155:BC155)+$BO152,"")</f>
        <v/>
      </c>
      <c r="BD156" s="160" t="str">
        <f>IF(BD155&gt;=0,COUNT($Q155:BD155)+$BO152,"")</f>
        <v/>
      </c>
      <c r="BE156" s="160" t="str">
        <f>IF(BE155&gt;=0,COUNT($Q155:BE155)+$BO152,"")</f>
        <v/>
      </c>
      <c r="BF156" s="160" t="str">
        <f>IF(BF155&gt;=0,COUNT($Q155:BF155)+$BO152,"")</f>
        <v/>
      </c>
      <c r="BG156" s="160" t="str">
        <f>IF(BG155&gt;=0,COUNT($Q155:BG155)+$BO152,"")</f>
        <v/>
      </c>
      <c r="BH156" s="160" t="str">
        <f>IF(BH155&gt;=0,COUNT($Q155:BH155)+$BO152,"")</f>
        <v/>
      </c>
      <c r="BI156" s="160" t="str">
        <f>IF(BI155&gt;=0,COUNT($Q155:BI155)+$BO152,"")</f>
        <v/>
      </c>
      <c r="BJ156" s="160" t="str">
        <f>IF(BJ155&gt;=0,COUNT($Q155:BJ155)+$BO152,"")</f>
        <v/>
      </c>
      <c r="BK156" s="160" t="str">
        <f>IF(BK155&gt;=0,COUNT($Q155:BK155)+$BO152,"")</f>
        <v/>
      </c>
      <c r="BL156" s="160" t="str">
        <f>IF(BL155&gt;=0,COUNT($Q155:BL155)+$BO152,"")</f>
        <v/>
      </c>
      <c r="BM156" s="160" t="str">
        <f>IF(BM155&gt;=0,COUNT($Q155:BM155)+$BO152,"")</f>
        <v/>
      </c>
      <c r="BN156" s="160" t="str">
        <f>IF(BN155&gt;=0,COUNT($Q155:BN155)+$BO152,"")</f>
        <v/>
      </c>
      <c r="BO156" s="160">
        <f>COUNT(Q156:BN156)+$BO152</f>
        <v>74</v>
      </c>
      <c r="BP156" s="218" t="str">
        <f>Q156&amp;BP155&amp;R156&amp;BP155&amp;S156&amp;BP155&amp;T156&amp;BP155&amp;U156&amp;BP155&amp;V156&amp;BP155&amp;W156&amp;BP155&amp;X156&amp;BP155&amp;Y156&amp;BP155&amp;Z156&amp;BP155&amp;AA156&amp;BP155&amp;AB156&amp;BP155&amp;AC156&amp;BP155&amp;AD156&amp;BP155&amp;AE156&amp;BP155&amp;AF156&amp;BP155&amp;AG156&amp;BP155&amp;AH156&amp;BP155&amp;AI156&amp;BP155&amp;AJ156&amp;BP155&amp;AK156&amp;BP155&amp;AL156&amp;BP155&amp;AM156&amp;BP155&amp;AN156&amp;BP155&amp;AO156&amp;BP155&amp;AP156&amp;BP155&amp;AQ156&amp;BP155&amp;AR156&amp;BP155&amp;AS156&amp;BP155&amp;AT156&amp;BP155&amp;AU156&amp;BP155&amp;AV156&amp;BP155&amp;AW156&amp;BP155&amp;AX156&amp;BP155&amp;AY156&amp;BP155&amp;AZ156&amp;BP155&amp;BA156&amp;BP155&amp;BB156&amp;BP155&amp;BC156&amp;BP155&amp;BD156&amp;BP155&amp;BE156&amp;BP155&amp;BF156&amp;BP155&amp;BG156&amp;BP155&amp;BH156&amp;BP155&amp;BI156&amp;BP155&amp;BJ156&amp;BP155&amp;BK156&amp;BP155&amp;BL156&amp;BP155&amp;BM156&amp;BP155&amp;BN156</f>
        <v xml:space="preserve">73  74                                                                                                </v>
      </c>
    </row>
    <row r="157" spans="16:70" x14ac:dyDescent="0.35">
      <c r="P157" s="160">
        <v>52</v>
      </c>
      <c r="Q157" s="217">
        <f>IF('Print-TOS'!AU16="Y",'Encode Data'!I34,'Encode Data'!H31)</f>
        <v>2</v>
      </c>
      <c r="R157" s="160">
        <f t="shared" ref="R157:AW157" si="156">Q157</f>
        <v>2</v>
      </c>
      <c r="S157" s="160">
        <f t="shared" si="156"/>
        <v>2</v>
      </c>
      <c r="T157" s="160">
        <f t="shared" si="156"/>
        <v>2</v>
      </c>
      <c r="U157" s="160">
        <f t="shared" si="156"/>
        <v>2</v>
      </c>
      <c r="V157" s="160">
        <f t="shared" si="156"/>
        <v>2</v>
      </c>
      <c r="W157" s="160">
        <f t="shared" si="156"/>
        <v>2</v>
      </c>
      <c r="X157" s="160">
        <f t="shared" si="156"/>
        <v>2</v>
      </c>
      <c r="Y157" s="160">
        <f t="shared" si="156"/>
        <v>2</v>
      </c>
      <c r="Z157" s="160">
        <f t="shared" si="156"/>
        <v>2</v>
      </c>
      <c r="AA157" s="160">
        <f t="shared" si="156"/>
        <v>2</v>
      </c>
      <c r="AB157" s="160">
        <f t="shared" si="156"/>
        <v>2</v>
      </c>
      <c r="AC157" s="160">
        <f t="shared" si="156"/>
        <v>2</v>
      </c>
      <c r="AD157" s="160">
        <f t="shared" si="156"/>
        <v>2</v>
      </c>
      <c r="AE157" s="160">
        <f t="shared" si="156"/>
        <v>2</v>
      </c>
      <c r="AF157" s="160">
        <f t="shared" si="156"/>
        <v>2</v>
      </c>
      <c r="AG157" s="160">
        <f t="shared" si="156"/>
        <v>2</v>
      </c>
      <c r="AH157" s="160">
        <f t="shared" si="156"/>
        <v>2</v>
      </c>
      <c r="AI157" s="160">
        <f t="shared" si="156"/>
        <v>2</v>
      </c>
      <c r="AJ157" s="160">
        <f t="shared" si="156"/>
        <v>2</v>
      </c>
      <c r="AK157" s="160">
        <f t="shared" si="156"/>
        <v>2</v>
      </c>
      <c r="AL157" s="160">
        <f t="shared" si="156"/>
        <v>2</v>
      </c>
      <c r="AM157" s="160">
        <f t="shared" si="156"/>
        <v>2</v>
      </c>
      <c r="AN157" s="160">
        <f t="shared" si="156"/>
        <v>2</v>
      </c>
      <c r="AO157" s="160">
        <f t="shared" si="156"/>
        <v>2</v>
      </c>
      <c r="AP157" s="160">
        <f t="shared" si="156"/>
        <v>2</v>
      </c>
      <c r="AQ157" s="160">
        <f t="shared" si="156"/>
        <v>2</v>
      </c>
      <c r="AR157" s="160">
        <f t="shared" si="156"/>
        <v>2</v>
      </c>
      <c r="AS157" s="160">
        <f t="shared" si="156"/>
        <v>2</v>
      </c>
      <c r="AT157" s="160">
        <f t="shared" si="156"/>
        <v>2</v>
      </c>
      <c r="AU157" s="160">
        <f t="shared" si="156"/>
        <v>2</v>
      </c>
      <c r="AV157" s="160">
        <f t="shared" si="156"/>
        <v>2</v>
      </c>
      <c r="AW157" s="160">
        <f t="shared" si="156"/>
        <v>2</v>
      </c>
      <c r="AX157" s="160">
        <f t="shared" ref="AX157:BN157" si="157">AW157</f>
        <v>2</v>
      </c>
      <c r="AY157" s="160">
        <f t="shared" si="157"/>
        <v>2</v>
      </c>
      <c r="AZ157" s="160">
        <f t="shared" si="157"/>
        <v>2</v>
      </c>
      <c r="BA157" s="160">
        <f t="shared" si="157"/>
        <v>2</v>
      </c>
      <c r="BB157" s="160">
        <f t="shared" si="157"/>
        <v>2</v>
      </c>
      <c r="BC157" s="160">
        <f t="shared" si="157"/>
        <v>2</v>
      </c>
      <c r="BD157" s="160">
        <f t="shared" si="157"/>
        <v>2</v>
      </c>
      <c r="BE157" s="160">
        <f t="shared" si="157"/>
        <v>2</v>
      </c>
      <c r="BF157" s="160">
        <f t="shared" si="157"/>
        <v>2</v>
      </c>
      <c r="BG157" s="160">
        <f t="shared" si="157"/>
        <v>2</v>
      </c>
      <c r="BH157" s="160">
        <f t="shared" si="157"/>
        <v>2</v>
      </c>
      <c r="BI157" s="160">
        <f t="shared" si="157"/>
        <v>2</v>
      </c>
      <c r="BJ157" s="160">
        <f t="shared" si="157"/>
        <v>2</v>
      </c>
      <c r="BK157" s="160">
        <f t="shared" si="157"/>
        <v>2</v>
      </c>
      <c r="BL157" s="160">
        <f t="shared" si="157"/>
        <v>2</v>
      </c>
      <c r="BM157" s="160">
        <f t="shared" si="157"/>
        <v>2</v>
      </c>
      <c r="BN157" s="160">
        <f t="shared" si="157"/>
        <v>2</v>
      </c>
      <c r="BR157" s="160">
        <v>52</v>
      </c>
    </row>
    <row r="158" spans="16:70" x14ac:dyDescent="0.35">
      <c r="Q158" s="160">
        <v>1</v>
      </c>
      <c r="R158" s="160">
        <v>2</v>
      </c>
      <c r="S158" s="160">
        <v>3</v>
      </c>
      <c r="T158" s="160">
        <v>4</v>
      </c>
      <c r="U158" s="160">
        <v>5</v>
      </c>
      <c r="V158" s="160">
        <v>6</v>
      </c>
      <c r="W158" s="160">
        <v>7</v>
      </c>
      <c r="X158" s="160">
        <v>8</v>
      </c>
      <c r="Y158" s="160">
        <v>9</v>
      </c>
      <c r="Z158" s="160">
        <v>10</v>
      </c>
      <c r="AA158" s="160">
        <v>11</v>
      </c>
      <c r="AB158" s="160">
        <v>12</v>
      </c>
      <c r="AC158" s="160">
        <v>13</v>
      </c>
      <c r="AD158" s="160">
        <v>14</v>
      </c>
      <c r="AE158" s="160">
        <v>15</v>
      </c>
      <c r="AF158" s="160">
        <v>16</v>
      </c>
      <c r="AG158" s="160">
        <v>17</v>
      </c>
      <c r="AH158" s="160">
        <v>18</v>
      </c>
      <c r="AI158" s="160">
        <v>19</v>
      </c>
      <c r="AJ158" s="160">
        <v>20</v>
      </c>
      <c r="AK158" s="160">
        <v>21</v>
      </c>
      <c r="AL158" s="160">
        <v>22</v>
      </c>
      <c r="AM158" s="160">
        <v>23</v>
      </c>
      <c r="AN158" s="160">
        <v>24</v>
      </c>
      <c r="AO158" s="160">
        <v>25</v>
      </c>
      <c r="AP158" s="160">
        <v>26</v>
      </c>
      <c r="AQ158" s="160">
        <v>27</v>
      </c>
      <c r="AR158" s="160">
        <v>28</v>
      </c>
      <c r="AS158" s="160">
        <v>29</v>
      </c>
      <c r="AT158" s="160">
        <v>30</v>
      </c>
      <c r="AU158" s="160">
        <v>31</v>
      </c>
      <c r="AV158" s="160">
        <v>32</v>
      </c>
      <c r="AW158" s="160">
        <v>33</v>
      </c>
      <c r="AX158" s="160">
        <v>34</v>
      </c>
      <c r="AY158" s="160">
        <v>35</v>
      </c>
      <c r="AZ158" s="160">
        <v>36</v>
      </c>
      <c r="BA158" s="160">
        <v>37</v>
      </c>
      <c r="BB158" s="160">
        <v>38</v>
      </c>
      <c r="BC158" s="160">
        <v>39</v>
      </c>
      <c r="BD158" s="160">
        <v>40</v>
      </c>
      <c r="BE158" s="160">
        <v>41</v>
      </c>
      <c r="BF158" s="160">
        <v>42</v>
      </c>
      <c r="BG158" s="160">
        <v>43</v>
      </c>
      <c r="BH158" s="160">
        <v>44</v>
      </c>
      <c r="BI158" s="160">
        <v>45</v>
      </c>
      <c r="BJ158" s="160">
        <v>46</v>
      </c>
      <c r="BK158" s="160">
        <v>47</v>
      </c>
      <c r="BL158" s="160">
        <v>48</v>
      </c>
      <c r="BM158" s="160">
        <v>49</v>
      </c>
      <c r="BN158" s="160">
        <v>50</v>
      </c>
    </row>
    <row r="159" spans="16:70" x14ac:dyDescent="0.35">
      <c r="Q159" s="160">
        <f t="shared" ref="Q159:AV159" si="158">Q157-Q158</f>
        <v>1</v>
      </c>
      <c r="R159" s="160">
        <f t="shared" si="158"/>
        <v>0</v>
      </c>
      <c r="S159" s="160">
        <f t="shared" si="158"/>
        <v>-1</v>
      </c>
      <c r="T159" s="160">
        <f t="shared" si="158"/>
        <v>-2</v>
      </c>
      <c r="U159" s="160">
        <f t="shared" si="158"/>
        <v>-3</v>
      </c>
      <c r="V159" s="160">
        <f t="shared" si="158"/>
        <v>-4</v>
      </c>
      <c r="W159" s="160">
        <f t="shared" si="158"/>
        <v>-5</v>
      </c>
      <c r="X159" s="160">
        <f t="shared" si="158"/>
        <v>-6</v>
      </c>
      <c r="Y159" s="160">
        <f t="shared" si="158"/>
        <v>-7</v>
      </c>
      <c r="Z159" s="160">
        <f t="shared" si="158"/>
        <v>-8</v>
      </c>
      <c r="AA159" s="160">
        <f t="shared" si="158"/>
        <v>-9</v>
      </c>
      <c r="AB159" s="160">
        <f t="shared" si="158"/>
        <v>-10</v>
      </c>
      <c r="AC159" s="160">
        <f t="shared" si="158"/>
        <v>-11</v>
      </c>
      <c r="AD159" s="160">
        <f t="shared" si="158"/>
        <v>-12</v>
      </c>
      <c r="AE159" s="160">
        <f t="shared" si="158"/>
        <v>-13</v>
      </c>
      <c r="AF159" s="160">
        <f t="shared" si="158"/>
        <v>-14</v>
      </c>
      <c r="AG159" s="160">
        <f t="shared" si="158"/>
        <v>-15</v>
      </c>
      <c r="AH159" s="160">
        <f t="shared" si="158"/>
        <v>-16</v>
      </c>
      <c r="AI159" s="160">
        <f t="shared" si="158"/>
        <v>-17</v>
      </c>
      <c r="AJ159" s="160">
        <f t="shared" si="158"/>
        <v>-18</v>
      </c>
      <c r="AK159" s="160">
        <f t="shared" si="158"/>
        <v>-19</v>
      </c>
      <c r="AL159" s="160">
        <f t="shared" si="158"/>
        <v>-20</v>
      </c>
      <c r="AM159" s="160">
        <f t="shared" si="158"/>
        <v>-21</v>
      </c>
      <c r="AN159" s="160">
        <f t="shared" si="158"/>
        <v>-22</v>
      </c>
      <c r="AO159" s="160">
        <f t="shared" si="158"/>
        <v>-23</v>
      </c>
      <c r="AP159" s="160">
        <f t="shared" si="158"/>
        <v>-24</v>
      </c>
      <c r="AQ159" s="160">
        <f t="shared" si="158"/>
        <v>-25</v>
      </c>
      <c r="AR159" s="160">
        <f t="shared" si="158"/>
        <v>-26</v>
      </c>
      <c r="AS159" s="160">
        <f t="shared" si="158"/>
        <v>-27</v>
      </c>
      <c r="AT159" s="160">
        <f t="shared" si="158"/>
        <v>-28</v>
      </c>
      <c r="AU159" s="160">
        <f t="shared" si="158"/>
        <v>-29</v>
      </c>
      <c r="AV159" s="160">
        <f t="shared" si="158"/>
        <v>-30</v>
      </c>
      <c r="AW159" s="160">
        <f t="shared" ref="AW159:BN159" si="159">AW157-AW158</f>
        <v>-31</v>
      </c>
      <c r="AX159" s="160">
        <f t="shared" si="159"/>
        <v>-32</v>
      </c>
      <c r="AY159" s="160">
        <f t="shared" si="159"/>
        <v>-33</v>
      </c>
      <c r="AZ159" s="160">
        <f t="shared" si="159"/>
        <v>-34</v>
      </c>
      <c r="BA159" s="160">
        <f t="shared" si="159"/>
        <v>-35</v>
      </c>
      <c r="BB159" s="160">
        <f t="shared" si="159"/>
        <v>-36</v>
      </c>
      <c r="BC159" s="160">
        <f t="shared" si="159"/>
        <v>-37</v>
      </c>
      <c r="BD159" s="160">
        <f t="shared" si="159"/>
        <v>-38</v>
      </c>
      <c r="BE159" s="160">
        <f t="shared" si="159"/>
        <v>-39</v>
      </c>
      <c r="BF159" s="160">
        <f t="shared" si="159"/>
        <v>-40</v>
      </c>
      <c r="BG159" s="160">
        <f t="shared" si="159"/>
        <v>-41</v>
      </c>
      <c r="BH159" s="160">
        <f t="shared" si="159"/>
        <v>-42</v>
      </c>
      <c r="BI159" s="160">
        <f t="shared" si="159"/>
        <v>-43</v>
      </c>
      <c r="BJ159" s="160">
        <f t="shared" si="159"/>
        <v>-44</v>
      </c>
      <c r="BK159" s="160">
        <f t="shared" si="159"/>
        <v>-45</v>
      </c>
      <c r="BL159" s="160">
        <f t="shared" si="159"/>
        <v>-46</v>
      </c>
      <c r="BM159" s="160">
        <f t="shared" si="159"/>
        <v>-47</v>
      </c>
      <c r="BN159" s="160">
        <f t="shared" si="159"/>
        <v>-48</v>
      </c>
      <c r="BP159" s="160" t="s">
        <v>21</v>
      </c>
    </row>
    <row r="160" spans="16:70" x14ac:dyDescent="0.35">
      <c r="Q160" s="160">
        <f>IF(Q159&gt;=0,COUNT($Q159)+BO156,"")</f>
        <v>75</v>
      </c>
      <c r="R160" s="160">
        <f>IF(R159&gt;=0,COUNT($Q159:R159)+$BO156,"")</f>
        <v>76</v>
      </c>
      <c r="S160" s="160" t="str">
        <f>IF(S159&gt;=0,COUNT($Q159:S159)+$BO156,"")</f>
        <v/>
      </c>
      <c r="T160" s="160" t="str">
        <f>IF(T159&gt;=0,COUNT($Q159:T159)+$BO156,"")</f>
        <v/>
      </c>
      <c r="U160" s="160" t="str">
        <f>IF(U159&gt;=0,COUNT($Q159:U159)+$BO156,"")</f>
        <v/>
      </c>
      <c r="V160" s="160" t="str">
        <f>IF(V159&gt;=0,COUNT($Q159:V159)+$BO156,"")</f>
        <v/>
      </c>
      <c r="W160" s="160" t="str">
        <f>IF(W159&gt;=0,COUNT($Q159:W159)+$BO156,"")</f>
        <v/>
      </c>
      <c r="X160" s="160" t="str">
        <f>IF(X159&gt;=0,COUNT($Q159:X159)+$BO156,"")</f>
        <v/>
      </c>
      <c r="Y160" s="160" t="str">
        <f>IF(Y159&gt;=0,COUNT($Q159:Y159)+$BO156,"")</f>
        <v/>
      </c>
      <c r="Z160" s="160" t="str">
        <f>IF(Z159&gt;=0,COUNT($Q159:Z159)+$BO156,"")</f>
        <v/>
      </c>
      <c r="AA160" s="160" t="str">
        <f>IF(AA159&gt;=0,COUNT($Q159:AA159)+$BO156,"")</f>
        <v/>
      </c>
      <c r="AB160" s="160" t="str">
        <f>IF(AB159&gt;=0,COUNT($Q159:AB159)+$BO156,"")</f>
        <v/>
      </c>
      <c r="AC160" s="160" t="str">
        <f>IF(AC159&gt;=0,COUNT($Q159:AC159)+$BO156,"")</f>
        <v/>
      </c>
      <c r="AD160" s="160" t="str">
        <f>IF(AD159&gt;=0,COUNT($Q159:AD159)+$BO156,"")</f>
        <v/>
      </c>
      <c r="AE160" s="160" t="str">
        <f>IF(AE159&gt;=0,COUNT($Q159:AE159)+$BO156,"")</f>
        <v/>
      </c>
      <c r="AF160" s="160" t="str">
        <f>IF(AF159&gt;=0,COUNT($Q159:AF159)+$BO156,"")</f>
        <v/>
      </c>
      <c r="AG160" s="160" t="str">
        <f>IF(AG159&gt;=0,COUNT($Q159:AG159)+$BO156,"")</f>
        <v/>
      </c>
      <c r="AH160" s="160" t="str">
        <f>IF(AH159&gt;=0,COUNT($Q159:AH159)+$BO156,"")</f>
        <v/>
      </c>
      <c r="AI160" s="160" t="str">
        <f>IF(AI159&gt;=0,COUNT($Q159:AI159)+$BO156,"")</f>
        <v/>
      </c>
      <c r="AJ160" s="160" t="str">
        <f>IF(AJ159&gt;=0,COUNT($Q159:AJ159)+$BO156,"")</f>
        <v/>
      </c>
      <c r="AK160" s="160" t="str">
        <f>IF(AK159&gt;=0,COUNT($Q159:AK159)+$BO156,"")</f>
        <v/>
      </c>
      <c r="AL160" s="160" t="str">
        <f>IF(AL159&gt;=0,COUNT($Q159:AL159)+$BO156,"")</f>
        <v/>
      </c>
      <c r="AM160" s="160" t="str">
        <f>IF(AM159&gt;=0,COUNT($Q159:AM159)+$BO156,"")</f>
        <v/>
      </c>
      <c r="AN160" s="160" t="str">
        <f>IF(AN159&gt;=0,COUNT($Q159:AN159)+$BO156,"")</f>
        <v/>
      </c>
      <c r="AO160" s="160" t="str">
        <f>IF(AO159&gt;=0,COUNT($Q159:AO159)+$BO156,"")</f>
        <v/>
      </c>
      <c r="AP160" s="160" t="str">
        <f>IF(AP159&gt;=0,COUNT($Q159:AP159)+$BO156,"")</f>
        <v/>
      </c>
      <c r="AQ160" s="160" t="str">
        <f>IF(AQ159&gt;=0,COUNT($Q159:AQ159)+$BO156,"")</f>
        <v/>
      </c>
      <c r="AR160" s="160" t="str">
        <f>IF(AR159&gt;=0,COUNT($Q159:AR159)+$BO156,"")</f>
        <v/>
      </c>
      <c r="AS160" s="160" t="str">
        <f>IF(AS159&gt;=0,COUNT($Q159:AS159)+$BO156,"")</f>
        <v/>
      </c>
      <c r="AT160" s="160" t="str">
        <f>IF(AT159&gt;=0,COUNT($Q159:AT159)+$BO156,"")</f>
        <v/>
      </c>
      <c r="AU160" s="160" t="str">
        <f>IF(AU159&gt;=0,COUNT($Q159:AU159)+$BO156,"")</f>
        <v/>
      </c>
      <c r="AV160" s="160" t="str">
        <f>IF(AV159&gt;=0,COUNT($Q159:AV159)+$BO156,"")</f>
        <v/>
      </c>
      <c r="AW160" s="160" t="str">
        <f>IF(AW159&gt;=0,COUNT($Q159:AW159)+$BO156,"")</f>
        <v/>
      </c>
      <c r="AX160" s="160" t="str">
        <f>IF(AX159&gt;=0,COUNT($Q159:AX159)+$BO156,"")</f>
        <v/>
      </c>
      <c r="AY160" s="160" t="str">
        <f>IF(AY159&gt;=0,COUNT($Q159:AY159)+$BO156,"")</f>
        <v/>
      </c>
      <c r="AZ160" s="160" t="str">
        <f>IF(AZ159&gt;=0,COUNT($Q159:AZ159)+$BO156,"")</f>
        <v/>
      </c>
      <c r="BA160" s="160" t="str">
        <f>IF(BA159&gt;=0,COUNT($Q159:BA159)+$BO156,"")</f>
        <v/>
      </c>
      <c r="BB160" s="160" t="str">
        <f>IF(BB159&gt;=0,COUNT($Q159:BB159)+$BO156,"")</f>
        <v/>
      </c>
      <c r="BC160" s="160" t="str">
        <f>IF(BC159&gt;=0,COUNT($Q159:BC159)+$BO156,"")</f>
        <v/>
      </c>
      <c r="BD160" s="160" t="str">
        <f>IF(BD159&gt;=0,COUNT($Q159:BD159)+$BO156,"")</f>
        <v/>
      </c>
      <c r="BE160" s="160" t="str">
        <f>IF(BE159&gt;=0,COUNT($Q159:BE159)+$BO156,"")</f>
        <v/>
      </c>
      <c r="BF160" s="160" t="str">
        <f>IF(BF159&gt;=0,COUNT($Q159:BF159)+$BO156,"")</f>
        <v/>
      </c>
      <c r="BG160" s="160" t="str">
        <f>IF(BG159&gt;=0,COUNT($Q159:BG159)+$BO156,"")</f>
        <v/>
      </c>
      <c r="BH160" s="160" t="str">
        <f>IF(BH159&gt;=0,COUNT($Q159:BH159)+$BO156,"")</f>
        <v/>
      </c>
      <c r="BI160" s="160" t="str">
        <f>IF(BI159&gt;=0,COUNT($Q159:BI159)+$BO156,"")</f>
        <v/>
      </c>
      <c r="BJ160" s="160" t="str">
        <f>IF(BJ159&gt;=0,COUNT($Q159:BJ159)+$BO156,"")</f>
        <v/>
      </c>
      <c r="BK160" s="160" t="str">
        <f>IF(BK159&gt;=0,COUNT($Q159:BK159)+$BO156,"")</f>
        <v/>
      </c>
      <c r="BL160" s="160" t="str">
        <f>IF(BL159&gt;=0,COUNT($Q159:BL159)+$BO156,"")</f>
        <v/>
      </c>
      <c r="BM160" s="160" t="str">
        <f>IF(BM159&gt;=0,COUNT($Q159:BM159)+$BO156,"")</f>
        <v/>
      </c>
      <c r="BN160" s="160" t="str">
        <f>IF(BN159&gt;=0,COUNT($Q159:BN159)+$BO156,"")</f>
        <v/>
      </c>
      <c r="BO160" s="160">
        <f>COUNT(Q160:BN160)+$BO156</f>
        <v>76</v>
      </c>
      <c r="BP160" s="218" t="str">
        <f>Q160&amp;BP159&amp;R160&amp;BP159&amp;S160&amp;BP159&amp;T160&amp;BP159&amp;U160&amp;BP159&amp;V160&amp;BP159&amp;W160&amp;BP159&amp;X160&amp;BP159&amp;Y160&amp;BP159&amp;Z160&amp;BP159&amp;AA160&amp;BP159&amp;AB160&amp;BP159&amp;AC160&amp;BP159&amp;AD160&amp;BP159&amp;AE160&amp;BP159&amp;AF160&amp;BP159&amp;AG160&amp;BP159&amp;AH160&amp;BP159&amp;AI160&amp;BP159&amp;AJ160&amp;BP159&amp;AK160&amp;BP159&amp;AL160&amp;BP159&amp;AM160&amp;BP159&amp;AN160&amp;BP159&amp;AO160&amp;BP159&amp;AP160&amp;BP159&amp;AQ160&amp;BP159&amp;AR160&amp;BP159&amp;AS160&amp;BP159&amp;AT160&amp;BP159&amp;AU160&amp;BP159&amp;AV160&amp;BP159&amp;AW160&amp;BP159&amp;AX160&amp;BP159&amp;AY160&amp;BP159&amp;AZ160&amp;BP159&amp;BA160&amp;BP159&amp;BB160&amp;BP159&amp;BC160&amp;BP159&amp;BD160&amp;BP159&amp;BE160&amp;BP159&amp;BF160&amp;BP159&amp;BG160&amp;BP159&amp;BH160&amp;BP159&amp;BI160&amp;BP159&amp;BJ160&amp;BP159&amp;BK160&amp;BP159&amp;BL160&amp;BP159&amp;BM160&amp;BP159&amp;BN160</f>
        <v xml:space="preserve">75  76                                                                                                </v>
      </c>
    </row>
    <row r="161" spans="16:70" x14ac:dyDescent="0.35">
      <c r="P161" s="160">
        <v>57</v>
      </c>
      <c r="Q161" s="217">
        <f>IF('Print-TOS'!AU16="Y",'Encode Data'!E37,'Encode Data'!I31)</f>
        <v>3</v>
      </c>
      <c r="R161" s="160">
        <f t="shared" ref="R161:AW161" si="160">Q161</f>
        <v>3</v>
      </c>
      <c r="S161" s="160">
        <f t="shared" si="160"/>
        <v>3</v>
      </c>
      <c r="T161" s="160">
        <f t="shared" si="160"/>
        <v>3</v>
      </c>
      <c r="U161" s="160">
        <f t="shared" si="160"/>
        <v>3</v>
      </c>
      <c r="V161" s="160">
        <f t="shared" si="160"/>
        <v>3</v>
      </c>
      <c r="W161" s="160">
        <f t="shared" si="160"/>
        <v>3</v>
      </c>
      <c r="X161" s="160">
        <f t="shared" si="160"/>
        <v>3</v>
      </c>
      <c r="Y161" s="160">
        <f t="shared" si="160"/>
        <v>3</v>
      </c>
      <c r="Z161" s="160">
        <f t="shared" si="160"/>
        <v>3</v>
      </c>
      <c r="AA161" s="160">
        <f t="shared" si="160"/>
        <v>3</v>
      </c>
      <c r="AB161" s="160">
        <f t="shared" si="160"/>
        <v>3</v>
      </c>
      <c r="AC161" s="160">
        <f t="shared" si="160"/>
        <v>3</v>
      </c>
      <c r="AD161" s="160">
        <f t="shared" si="160"/>
        <v>3</v>
      </c>
      <c r="AE161" s="160">
        <f t="shared" si="160"/>
        <v>3</v>
      </c>
      <c r="AF161" s="160">
        <f t="shared" si="160"/>
        <v>3</v>
      </c>
      <c r="AG161" s="160">
        <f t="shared" si="160"/>
        <v>3</v>
      </c>
      <c r="AH161" s="160">
        <f t="shared" si="160"/>
        <v>3</v>
      </c>
      <c r="AI161" s="160">
        <f t="shared" si="160"/>
        <v>3</v>
      </c>
      <c r="AJ161" s="160">
        <f t="shared" si="160"/>
        <v>3</v>
      </c>
      <c r="AK161" s="160">
        <f t="shared" si="160"/>
        <v>3</v>
      </c>
      <c r="AL161" s="160">
        <f t="shared" si="160"/>
        <v>3</v>
      </c>
      <c r="AM161" s="160">
        <f t="shared" si="160"/>
        <v>3</v>
      </c>
      <c r="AN161" s="160">
        <f t="shared" si="160"/>
        <v>3</v>
      </c>
      <c r="AO161" s="160">
        <f t="shared" si="160"/>
        <v>3</v>
      </c>
      <c r="AP161" s="160">
        <f t="shared" si="160"/>
        <v>3</v>
      </c>
      <c r="AQ161" s="160">
        <f t="shared" si="160"/>
        <v>3</v>
      </c>
      <c r="AR161" s="160">
        <f t="shared" si="160"/>
        <v>3</v>
      </c>
      <c r="AS161" s="160">
        <f t="shared" si="160"/>
        <v>3</v>
      </c>
      <c r="AT161" s="160">
        <f t="shared" si="160"/>
        <v>3</v>
      </c>
      <c r="AU161" s="160">
        <f t="shared" si="160"/>
        <v>3</v>
      </c>
      <c r="AV161" s="160">
        <f t="shared" si="160"/>
        <v>3</v>
      </c>
      <c r="AW161" s="160">
        <f t="shared" si="160"/>
        <v>3</v>
      </c>
      <c r="AX161" s="160">
        <f t="shared" ref="AX161:BN161" si="161">AW161</f>
        <v>3</v>
      </c>
      <c r="AY161" s="160">
        <f t="shared" si="161"/>
        <v>3</v>
      </c>
      <c r="AZ161" s="160">
        <f t="shared" si="161"/>
        <v>3</v>
      </c>
      <c r="BA161" s="160">
        <f t="shared" si="161"/>
        <v>3</v>
      </c>
      <c r="BB161" s="160">
        <f t="shared" si="161"/>
        <v>3</v>
      </c>
      <c r="BC161" s="160">
        <f t="shared" si="161"/>
        <v>3</v>
      </c>
      <c r="BD161" s="160">
        <f t="shared" si="161"/>
        <v>3</v>
      </c>
      <c r="BE161" s="160">
        <f t="shared" si="161"/>
        <v>3</v>
      </c>
      <c r="BF161" s="160">
        <f t="shared" si="161"/>
        <v>3</v>
      </c>
      <c r="BG161" s="160">
        <f t="shared" si="161"/>
        <v>3</v>
      </c>
      <c r="BH161" s="160">
        <f t="shared" si="161"/>
        <v>3</v>
      </c>
      <c r="BI161" s="160">
        <f t="shared" si="161"/>
        <v>3</v>
      </c>
      <c r="BJ161" s="160">
        <f t="shared" si="161"/>
        <v>3</v>
      </c>
      <c r="BK161" s="160">
        <f t="shared" si="161"/>
        <v>3</v>
      </c>
      <c r="BL161" s="160">
        <f t="shared" si="161"/>
        <v>3</v>
      </c>
      <c r="BM161" s="160">
        <f t="shared" si="161"/>
        <v>3</v>
      </c>
      <c r="BN161" s="160">
        <f t="shared" si="161"/>
        <v>3</v>
      </c>
      <c r="BR161" s="160">
        <v>57</v>
      </c>
    </row>
    <row r="162" spans="16:70" x14ac:dyDescent="0.35">
      <c r="Q162" s="160">
        <v>1</v>
      </c>
      <c r="R162" s="160">
        <v>2</v>
      </c>
      <c r="S162" s="160">
        <v>3</v>
      </c>
      <c r="T162" s="160">
        <v>4</v>
      </c>
      <c r="U162" s="160">
        <v>5</v>
      </c>
      <c r="V162" s="160">
        <v>6</v>
      </c>
      <c r="W162" s="160">
        <v>7</v>
      </c>
      <c r="X162" s="160">
        <v>8</v>
      </c>
      <c r="Y162" s="160">
        <v>9</v>
      </c>
      <c r="Z162" s="160">
        <v>10</v>
      </c>
      <c r="AA162" s="160">
        <v>11</v>
      </c>
      <c r="AB162" s="160">
        <v>12</v>
      </c>
      <c r="AC162" s="160">
        <v>13</v>
      </c>
      <c r="AD162" s="160">
        <v>14</v>
      </c>
      <c r="AE162" s="160">
        <v>15</v>
      </c>
      <c r="AF162" s="160">
        <v>16</v>
      </c>
      <c r="AG162" s="160">
        <v>17</v>
      </c>
      <c r="AH162" s="160">
        <v>18</v>
      </c>
      <c r="AI162" s="160">
        <v>19</v>
      </c>
      <c r="AJ162" s="160">
        <v>20</v>
      </c>
      <c r="AK162" s="160">
        <v>21</v>
      </c>
      <c r="AL162" s="160">
        <v>22</v>
      </c>
      <c r="AM162" s="160">
        <v>23</v>
      </c>
      <c r="AN162" s="160">
        <v>24</v>
      </c>
      <c r="AO162" s="160">
        <v>25</v>
      </c>
      <c r="AP162" s="160">
        <v>26</v>
      </c>
      <c r="AQ162" s="160">
        <v>27</v>
      </c>
      <c r="AR162" s="160">
        <v>28</v>
      </c>
      <c r="AS162" s="160">
        <v>29</v>
      </c>
      <c r="AT162" s="160">
        <v>30</v>
      </c>
      <c r="AU162" s="160">
        <v>31</v>
      </c>
      <c r="AV162" s="160">
        <v>32</v>
      </c>
      <c r="AW162" s="160">
        <v>33</v>
      </c>
      <c r="AX162" s="160">
        <v>34</v>
      </c>
      <c r="AY162" s="160">
        <v>35</v>
      </c>
      <c r="AZ162" s="160">
        <v>36</v>
      </c>
      <c r="BA162" s="160">
        <v>37</v>
      </c>
      <c r="BB162" s="160">
        <v>38</v>
      </c>
      <c r="BC162" s="160">
        <v>39</v>
      </c>
      <c r="BD162" s="160">
        <v>40</v>
      </c>
      <c r="BE162" s="160">
        <v>41</v>
      </c>
      <c r="BF162" s="160">
        <v>42</v>
      </c>
      <c r="BG162" s="160">
        <v>43</v>
      </c>
      <c r="BH162" s="160">
        <v>44</v>
      </c>
      <c r="BI162" s="160">
        <v>45</v>
      </c>
      <c r="BJ162" s="160">
        <v>46</v>
      </c>
      <c r="BK162" s="160">
        <v>47</v>
      </c>
      <c r="BL162" s="160">
        <v>48</v>
      </c>
      <c r="BM162" s="160">
        <v>49</v>
      </c>
      <c r="BN162" s="160">
        <v>50</v>
      </c>
    </row>
    <row r="163" spans="16:70" x14ac:dyDescent="0.35">
      <c r="Q163" s="160">
        <f t="shared" ref="Q163:AV163" si="162">Q161-Q162</f>
        <v>2</v>
      </c>
      <c r="R163" s="160">
        <f t="shared" si="162"/>
        <v>1</v>
      </c>
      <c r="S163" s="160">
        <f t="shared" si="162"/>
        <v>0</v>
      </c>
      <c r="T163" s="160">
        <f t="shared" si="162"/>
        <v>-1</v>
      </c>
      <c r="U163" s="160">
        <f t="shared" si="162"/>
        <v>-2</v>
      </c>
      <c r="V163" s="160">
        <f t="shared" si="162"/>
        <v>-3</v>
      </c>
      <c r="W163" s="160">
        <f t="shared" si="162"/>
        <v>-4</v>
      </c>
      <c r="X163" s="160">
        <f t="shared" si="162"/>
        <v>-5</v>
      </c>
      <c r="Y163" s="160">
        <f t="shared" si="162"/>
        <v>-6</v>
      </c>
      <c r="Z163" s="160">
        <f t="shared" si="162"/>
        <v>-7</v>
      </c>
      <c r="AA163" s="160">
        <f t="shared" si="162"/>
        <v>-8</v>
      </c>
      <c r="AB163" s="160">
        <f t="shared" si="162"/>
        <v>-9</v>
      </c>
      <c r="AC163" s="160">
        <f t="shared" si="162"/>
        <v>-10</v>
      </c>
      <c r="AD163" s="160">
        <f t="shared" si="162"/>
        <v>-11</v>
      </c>
      <c r="AE163" s="160">
        <f t="shared" si="162"/>
        <v>-12</v>
      </c>
      <c r="AF163" s="160">
        <f t="shared" si="162"/>
        <v>-13</v>
      </c>
      <c r="AG163" s="160">
        <f t="shared" si="162"/>
        <v>-14</v>
      </c>
      <c r="AH163" s="160">
        <f t="shared" si="162"/>
        <v>-15</v>
      </c>
      <c r="AI163" s="160">
        <f t="shared" si="162"/>
        <v>-16</v>
      </c>
      <c r="AJ163" s="160">
        <f t="shared" si="162"/>
        <v>-17</v>
      </c>
      <c r="AK163" s="160">
        <f t="shared" si="162"/>
        <v>-18</v>
      </c>
      <c r="AL163" s="160">
        <f t="shared" si="162"/>
        <v>-19</v>
      </c>
      <c r="AM163" s="160">
        <f t="shared" si="162"/>
        <v>-20</v>
      </c>
      <c r="AN163" s="160">
        <f t="shared" si="162"/>
        <v>-21</v>
      </c>
      <c r="AO163" s="160">
        <f t="shared" si="162"/>
        <v>-22</v>
      </c>
      <c r="AP163" s="160">
        <f t="shared" si="162"/>
        <v>-23</v>
      </c>
      <c r="AQ163" s="160">
        <f t="shared" si="162"/>
        <v>-24</v>
      </c>
      <c r="AR163" s="160">
        <f t="shared" si="162"/>
        <v>-25</v>
      </c>
      <c r="AS163" s="160">
        <f t="shared" si="162"/>
        <v>-26</v>
      </c>
      <c r="AT163" s="160">
        <f t="shared" si="162"/>
        <v>-27</v>
      </c>
      <c r="AU163" s="160">
        <f t="shared" si="162"/>
        <v>-28</v>
      </c>
      <c r="AV163" s="160">
        <f t="shared" si="162"/>
        <v>-29</v>
      </c>
      <c r="AW163" s="160">
        <f t="shared" ref="AW163:BN163" si="163">AW161-AW162</f>
        <v>-30</v>
      </c>
      <c r="AX163" s="160">
        <f t="shared" si="163"/>
        <v>-31</v>
      </c>
      <c r="AY163" s="160">
        <f t="shared" si="163"/>
        <v>-32</v>
      </c>
      <c r="AZ163" s="160">
        <f t="shared" si="163"/>
        <v>-33</v>
      </c>
      <c r="BA163" s="160">
        <f t="shared" si="163"/>
        <v>-34</v>
      </c>
      <c r="BB163" s="160">
        <f t="shared" si="163"/>
        <v>-35</v>
      </c>
      <c r="BC163" s="160">
        <f t="shared" si="163"/>
        <v>-36</v>
      </c>
      <c r="BD163" s="160">
        <f t="shared" si="163"/>
        <v>-37</v>
      </c>
      <c r="BE163" s="160">
        <f t="shared" si="163"/>
        <v>-38</v>
      </c>
      <c r="BF163" s="160">
        <f t="shared" si="163"/>
        <v>-39</v>
      </c>
      <c r="BG163" s="160">
        <f t="shared" si="163"/>
        <v>-40</v>
      </c>
      <c r="BH163" s="160">
        <f t="shared" si="163"/>
        <v>-41</v>
      </c>
      <c r="BI163" s="160">
        <f t="shared" si="163"/>
        <v>-42</v>
      </c>
      <c r="BJ163" s="160">
        <f t="shared" si="163"/>
        <v>-43</v>
      </c>
      <c r="BK163" s="160">
        <f t="shared" si="163"/>
        <v>-44</v>
      </c>
      <c r="BL163" s="160">
        <f t="shared" si="163"/>
        <v>-45</v>
      </c>
      <c r="BM163" s="160">
        <f t="shared" si="163"/>
        <v>-46</v>
      </c>
      <c r="BN163" s="160">
        <f t="shared" si="163"/>
        <v>-47</v>
      </c>
      <c r="BP163" s="160" t="s">
        <v>21</v>
      </c>
    </row>
    <row r="164" spans="16:70" x14ac:dyDescent="0.35">
      <c r="Q164" s="160">
        <f>IF(Q163&gt;=0,COUNT($Q163)+BO160,"")</f>
        <v>77</v>
      </c>
      <c r="R164" s="160">
        <f>IF(R163&gt;=0,COUNT($Q163:R163)+$BO160,"")</f>
        <v>78</v>
      </c>
      <c r="S164" s="160">
        <f>IF(S163&gt;=0,COUNT($Q163:S163)+$BO160,"")</f>
        <v>79</v>
      </c>
      <c r="T164" s="160" t="str">
        <f>IF(T163&gt;=0,COUNT($Q163:T163)+$BO160,"")</f>
        <v/>
      </c>
      <c r="U164" s="160" t="str">
        <f>IF(U163&gt;=0,COUNT($Q163:U163)+$BO160,"")</f>
        <v/>
      </c>
      <c r="V164" s="160" t="str">
        <f>IF(V163&gt;=0,COUNT($Q163:V163)+$BO160,"")</f>
        <v/>
      </c>
      <c r="W164" s="160" t="str">
        <f>IF(W163&gt;=0,COUNT($Q163:W163)+$BO160,"")</f>
        <v/>
      </c>
      <c r="X164" s="160" t="str">
        <f>IF(X163&gt;=0,COUNT($Q163:X163)+$BO160,"")</f>
        <v/>
      </c>
      <c r="Y164" s="160" t="str">
        <f>IF(Y163&gt;=0,COUNT($Q163:Y163)+$BO160,"")</f>
        <v/>
      </c>
      <c r="Z164" s="160" t="str">
        <f>IF(Z163&gt;=0,COUNT($Q163:Z163)+$BO160,"")</f>
        <v/>
      </c>
      <c r="AA164" s="160" t="str">
        <f>IF(AA163&gt;=0,COUNT($Q163:AA163)+$BO160,"")</f>
        <v/>
      </c>
      <c r="AB164" s="160" t="str">
        <f>IF(AB163&gt;=0,COUNT($Q163:AB163)+$BO160,"")</f>
        <v/>
      </c>
      <c r="AC164" s="160" t="str">
        <f>IF(AC163&gt;=0,COUNT($Q163:AC163)+$BO160,"")</f>
        <v/>
      </c>
      <c r="AD164" s="160" t="str">
        <f>IF(AD163&gt;=0,COUNT($Q163:AD163)+$BO160,"")</f>
        <v/>
      </c>
      <c r="AE164" s="160" t="str">
        <f>IF(AE163&gt;=0,COUNT($Q163:AE163)+$BO160,"")</f>
        <v/>
      </c>
      <c r="AF164" s="160" t="str">
        <f>IF(AF163&gt;=0,COUNT($Q163:AF163)+$BO160,"")</f>
        <v/>
      </c>
      <c r="AG164" s="160" t="str">
        <f>IF(AG163&gt;=0,COUNT($Q163:AG163)+$BO160,"")</f>
        <v/>
      </c>
      <c r="AH164" s="160" t="str">
        <f>IF(AH163&gt;=0,COUNT($Q163:AH163)+$BO160,"")</f>
        <v/>
      </c>
      <c r="AI164" s="160" t="str">
        <f>IF(AI163&gt;=0,COUNT($Q163:AI163)+$BO160,"")</f>
        <v/>
      </c>
      <c r="AJ164" s="160" t="str">
        <f>IF(AJ163&gt;=0,COUNT($Q163:AJ163)+$BO160,"")</f>
        <v/>
      </c>
      <c r="AK164" s="160" t="str">
        <f>IF(AK163&gt;=0,COUNT($Q163:AK163)+$BO160,"")</f>
        <v/>
      </c>
      <c r="AL164" s="160" t="str">
        <f>IF(AL163&gt;=0,COUNT($Q163:AL163)+$BO160,"")</f>
        <v/>
      </c>
      <c r="AM164" s="160" t="str">
        <f>IF(AM163&gt;=0,COUNT($Q163:AM163)+$BO160,"")</f>
        <v/>
      </c>
      <c r="AN164" s="160" t="str">
        <f>IF(AN163&gt;=0,COUNT($Q163:AN163)+$BO160,"")</f>
        <v/>
      </c>
      <c r="AO164" s="160" t="str">
        <f>IF(AO163&gt;=0,COUNT($Q163:AO163)+$BO160,"")</f>
        <v/>
      </c>
      <c r="AP164" s="160" t="str">
        <f>IF(AP163&gt;=0,COUNT($Q163:AP163)+$BO160,"")</f>
        <v/>
      </c>
      <c r="AQ164" s="160" t="str">
        <f>IF(AQ163&gt;=0,COUNT($Q163:AQ163)+$BO160,"")</f>
        <v/>
      </c>
      <c r="AR164" s="160" t="str">
        <f>IF(AR163&gt;=0,COUNT($Q163:AR163)+$BO160,"")</f>
        <v/>
      </c>
      <c r="AS164" s="160" t="str">
        <f>IF(AS163&gt;=0,COUNT($Q163:AS163)+$BO160,"")</f>
        <v/>
      </c>
      <c r="AT164" s="160" t="str">
        <f>IF(AT163&gt;=0,COUNT($Q163:AT163)+$BO160,"")</f>
        <v/>
      </c>
      <c r="AU164" s="160" t="str">
        <f>IF(AU163&gt;=0,COUNT($Q163:AU163)+$BO160,"")</f>
        <v/>
      </c>
      <c r="AV164" s="160" t="str">
        <f>IF(AV163&gt;=0,COUNT($Q163:AV163)+$BO160,"")</f>
        <v/>
      </c>
      <c r="AW164" s="160" t="str">
        <f>IF(AW163&gt;=0,COUNT($Q163:AW163)+$BO160,"")</f>
        <v/>
      </c>
      <c r="AX164" s="160" t="str">
        <f>IF(AX163&gt;=0,COUNT($Q163:AX163)+$BO160,"")</f>
        <v/>
      </c>
      <c r="AY164" s="160" t="str">
        <f>IF(AY163&gt;=0,COUNT($Q163:AY163)+$BO160,"")</f>
        <v/>
      </c>
      <c r="AZ164" s="160" t="str">
        <f>IF(AZ163&gt;=0,COUNT($Q163:AZ163)+$BO160,"")</f>
        <v/>
      </c>
      <c r="BA164" s="160" t="str">
        <f>IF(BA163&gt;=0,COUNT($Q163:BA163)+$BO160,"")</f>
        <v/>
      </c>
      <c r="BB164" s="160" t="str">
        <f>IF(BB163&gt;=0,COUNT($Q163:BB163)+$BO160,"")</f>
        <v/>
      </c>
      <c r="BC164" s="160" t="str">
        <f>IF(BC163&gt;=0,COUNT($Q163:BC163)+$BO160,"")</f>
        <v/>
      </c>
      <c r="BD164" s="160" t="str">
        <f>IF(BD163&gt;=0,COUNT($Q163:BD163)+$BO160,"")</f>
        <v/>
      </c>
      <c r="BE164" s="160" t="str">
        <f>IF(BE163&gt;=0,COUNT($Q163:BE163)+$BO160,"")</f>
        <v/>
      </c>
      <c r="BF164" s="160" t="str">
        <f>IF(BF163&gt;=0,COUNT($Q163:BF163)+$BO160,"")</f>
        <v/>
      </c>
      <c r="BG164" s="160" t="str">
        <f>IF(BG163&gt;=0,COUNT($Q163:BG163)+$BO160,"")</f>
        <v/>
      </c>
      <c r="BH164" s="160" t="str">
        <f>IF(BH163&gt;=0,COUNT($Q163:BH163)+$BO160,"")</f>
        <v/>
      </c>
      <c r="BI164" s="160" t="str">
        <f>IF(BI163&gt;=0,COUNT($Q163:BI163)+$BO160,"")</f>
        <v/>
      </c>
      <c r="BJ164" s="160" t="str">
        <f>IF(BJ163&gt;=0,COUNT($Q163:BJ163)+$BO160,"")</f>
        <v/>
      </c>
      <c r="BK164" s="160" t="str">
        <f>IF(BK163&gt;=0,COUNT($Q163:BK163)+$BO160,"")</f>
        <v/>
      </c>
      <c r="BL164" s="160" t="str">
        <f>IF(BL163&gt;=0,COUNT($Q163:BL163)+$BO160,"")</f>
        <v/>
      </c>
      <c r="BM164" s="160" t="str">
        <f>IF(BM163&gt;=0,COUNT($Q163:BM163)+$BO160,"")</f>
        <v/>
      </c>
      <c r="BN164" s="160" t="str">
        <f>IF(BN163&gt;=0,COUNT($Q163:BN163)+$BO160,"")</f>
        <v/>
      </c>
      <c r="BO164" s="160">
        <f>COUNT(Q164:BN164)+$BO160</f>
        <v>79</v>
      </c>
      <c r="BP164" s="218" t="str">
        <f>Q164&amp;BP163&amp;R164&amp;BP163&amp;S164&amp;BP163&amp;T164&amp;BP163&amp;U164&amp;BP163&amp;V164&amp;BP163&amp;W164&amp;BP163&amp;X164&amp;BP163&amp;Y164&amp;BP163&amp;Z164&amp;BP163&amp;AA164&amp;BP163&amp;AB164&amp;BP163&amp;AC164&amp;BP163&amp;AD164&amp;BP163&amp;AE164&amp;BP163&amp;AF164&amp;BP163&amp;AG164&amp;BP163&amp;AH164&amp;BP163&amp;AI164&amp;BP163&amp;AJ164&amp;BP163&amp;AK164&amp;BP163&amp;AL164&amp;BP163&amp;AM164&amp;BP163&amp;AN164&amp;BP163&amp;AO164&amp;BP163&amp;AP164&amp;BP163&amp;AQ164&amp;BP163&amp;AR164&amp;BP163&amp;AS164&amp;BP163&amp;AT164&amp;BP163&amp;AU164&amp;BP163&amp;AV164&amp;BP163&amp;AW164&amp;BP163&amp;AX164&amp;BP163&amp;AY164&amp;BP163&amp;AZ164&amp;BP163&amp;BA164&amp;BP163&amp;BB164&amp;BP163&amp;BC164&amp;BP163&amp;BD164&amp;BP163&amp;BE164&amp;BP163&amp;BF164&amp;BP163&amp;BG164&amp;BP163&amp;BH164&amp;BP163&amp;BI164&amp;BP163&amp;BJ164&amp;BP163&amp;BK164&amp;BP163&amp;BL164&amp;BP163&amp;BM164&amp;BP163&amp;BN164</f>
        <v xml:space="preserve">77  78  79                                                                                              </v>
      </c>
    </row>
    <row r="165" spans="16:70" x14ac:dyDescent="0.35">
      <c r="P165" s="160">
        <v>82</v>
      </c>
      <c r="Q165" s="217">
        <f>IF('Print-TOS'!AU16="Y",'Encode Data'!F37,'Encode Data'!J31)</f>
        <v>0</v>
      </c>
      <c r="R165" s="160">
        <f t="shared" ref="R165:AW165" si="164">Q165</f>
        <v>0</v>
      </c>
      <c r="S165" s="160">
        <f t="shared" si="164"/>
        <v>0</v>
      </c>
      <c r="T165" s="160">
        <f t="shared" si="164"/>
        <v>0</v>
      </c>
      <c r="U165" s="160">
        <f t="shared" si="164"/>
        <v>0</v>
      </c>
      <c r="V165" s="160">
        <f t="shared" si="164"/>
        <v>0</v>
      </c>
      <c r="W165" s="160">
        <f t="shared" si="164"/>
        <v>0</v>
      </c>
      <c r="X165" s="160">
        <f t="shared" si="164"/>
        <v>0</v>
      </c>
      <c r="Y165" s="160">
        <f t="shared" si="164"/>
        <v>0</v>
      </c>
      <c r="Z165" s="160">
        <f t="shared" si="164"/>
        <v>0</v>
      </c>
      <c r="AA165" s="160">
        <f t="shared" si="164"/>
        <v>0</v>
      </c>
      <c r="AB165" s="160">
        <f t="shared" si="164"/>
        <v>0</v>
      </c>
      <c r="AC165" s="160">
        <f t="shared" si="164"/>
        <v>0</v>
      </c>
      <c r="AD165" s="160">
        <f t="shared" si="164"/>
        <v>0</v>
      </c>
      <c r="AE165" s="160">
        <f t="shared" si="164"/>
        <v>0</v>
      </c>
      <c r="AF165" s="160">
        <f t="shared" si="164"/>
        <v>0</v>
      </c>
      <c r="AG165" s="160">
        <f t="shared" si="164"/>
        <v>0</v>
      </c>
      <c r="AH165" s="160">
        <f t="shared" si="164"/>
        <v>0</v>
      </c>
      <c r="AI165" s="160">
        <f t="shared" si="164"/>
        <v>0</v>
      </c>
      <c r="AJ165" s="160">
        <f t="shared" si="164"/>
        <v>0</v>
      </c>
      <c r="AK165" s="160">
        <f t="shared" si="164"/>
        <v>0</v>
      </c>
      <c r="AL165" s="160">
        <f t="shared" si="164"/>
        <v>0</v>
      </c>
      <c r="AM165" s="160">
        <f t="shared" si="164"/>
        <v>0</v>
      </c>
      <c r="AN165" s="160">
        <f t="shared" si="164"/>
        <v>0</v>
      </c>
      <c r="AO165" s="160">
        <f t="shared" si="164"/>
        <v>0</v>
      </c>
      <c r="AP165" s="160">
        <f t="shared" si="164"/>
        <v>0</v>
      </c>
      <c r="AQ165" s="160">
        <f t="shared" si="164"/>
        <v>0</v>
      </c>
      <c r="AR165" s="160">
        <f t="shared" si="164"/>
        <v>0</v>
      </c>
      <c r="AS165" s="160">
        <f t="shared" si="164"/>
        <v>0</v>
      </c>
      <c r="AT165" s="160">
        <f t="shared" si="164"/>
        <v>0</v>
      </c>
      <c r="AU165" s="160">
        <f t="shared" si="164"/>
        <v>0</v>
      </c>
      <c r="AV165" s="160">
        <f t="shared" si="164"/>
        <v>0</v>
      </c>
      <c r="AW165" s="160">
        <f t="shared" si="164"/>
        <v>0</v>
      </c>
      <c r="AX165" s="160">
        <f t="shared" ref="AX165:BN165" si="165">AW165</f>
        <v>0</v>
      </c>
      <c r="AY165" s="160">
        <f t="shared" si="165"/>
        <v>0</v>
      </c>
      <c r="AZ165" s="160">
        <f t="shared" si="165"/>
        <v>0</v>
      </c>
      <c r="BA165" s="160">
        <f t="shared" si="165"/>
        <v>0</v>
      </c>
      <c r="BB165" s="160">
        <f t="shared" si="165"/>
        <v>0</v>
      </c>
      <c r="BC165" s="160">
        <f t="shared" si="165"/>
        <v>0</v>
      </c>
      <c r="BD165" s="160">
        <f t="shared" si="165"/>
        <v>0</v>
      </c>
      <c r="BE165" s="160">
        <f t="shared" si="165"/>
        <v>0</v>
      </c>
      <c r="BF165" s="160">
        <f t="shared" si="165"/>
        <v>0</v>
      </c>
      <c r="BG165" s="160">
        <f t="shared" si="165"/>
        <v>0</v>
      </c>
      <c r="BH165" s="160">
        <f t="shared" si="165"/>
        <v>0</v>
      </c>
      <c r="BI165" s="160">
        <f t="shared" si="165"/>
        <v>0</v>
      </c>
      <c r="BJ165" s="160">
        <f t="shared" si="165"/>
        <v>0</v>
      </c>
      <c r="BK165" s="160">
        <f t="shared" si="165"/>
        <v>0</v>
      </c>
      <c r="BL165" s="160">
        <f t="shared" si="165"/>
        <v>0</v>
      </c>
      <c r="BM165" s="160">
        <f t="shared" si="165"/>
        <v>0</v>
      </c>
      <c r="BN165" s="160">
        <f t="shared" si="165"/>
        <v>0</v>
      </c>
      <c r="BR165" s="160">
        <v>82</v>
      </c>
    </row>
    <row r="166" spans="16:70" x14ac:dyDescent="0.35">
      <c r="Q166" s="160">
        <v>1</v>
      </c>
      <c r="R166" s="160">
        <v>2</v>
      </c>
      <c r="S166" s="160">
        <v>3</v>
      </c>
      <c r="T166" s="160">
        <v>4</v>
      </c>
      <c r="U166" s="160">
        <v>5</v>
      </c>
      <c r="V166" s="160">
        <v>6</v>
      </c>
      <c r="W166" s="160">
        <v>7</v>
      </c>
      <c r="X166" s="160">
        <v>8</v>
      </c>
      <c r="Y166" s="160">
        <v>9</v>
      </c>
      <c r="Z166" s="160">
        <v>10</v>
      </c>
      <c r="AA166" s="160">
        <v>11</v>
      </c>
      <c r="AB166" s="160">
        <v>12</v>
      </c>
      <c r="AC166" s="160">
        <v>13</v>
      </c>
      <c r="AD166" s="160">
        <v>14</v>
      </c>
      <c r="AE166" s="160">
        <v>15</v>
      </c>
      <c r="AF166" s="160">
        <v>16</v>
      </c>
      <c r="AG166" s="160">
        <v>17</v>
      </c>
      <c r="AH166" s="160">
        <v>18</v>
      </c>
      <c r="AI166" s="160">
        <v>19</v>
      </c>
      <c r="AJ166" s="160">
        <v>20</v>
      </c>
      <c r="AK166" s="160">
        <v>21</v>
      </c>
      <c r="AL166" s="160">
        <v>22</v>
      </c>
      <c r="AM166" s="160">
        <v>23</v>
      </c>
      <c r="AN166" s="160">
        <v>24</v>
      </c>
      <c r="AO166" s="160">
        <v>25</v>
      </c>
      <c r="AP166" s="160">
        <v>26</v>
      </c>
      <c r="AQ166" s="160">
        <v>27</v>
      </c>
      <c r="AR166" s="160">
        <v>28</v>
      </c>
      <c r="AS166" s="160">
        <v>29</v>
      </c>
      <c r="AT166" s="160">
        <v>30</v>
      </c>
      <c r="AU166" s="160">
        <v>31</v>
      </c>
      <c r="AV166" s="160">
        <v>32</v>
      </c>
      <c r="AW166" s="160">
        <v>33</v>
      </c>
      <c r="AX166" s="160">
        <v>34</v>
      </c>
      <c r="AY166" s="160">
        <v>35</v>
      </c>
      <c r="AZ166" s="160">
        <v>36</v>
      </c>
      <c r="BA166" s="160">
        <v>37</v>
      </c>
      <c r="BB166" s="160">
        <v>38</v>
      </c>
      <c r="BC166" s="160">
        <v>39</v>
      </c>
      <c r="BD166" s="160">
        <v>40</v>
      </c>
      <c r="BE166" s="160">
        <v>41</v>
      </c>
      <c r="BF166" s="160">
        <v>42</v>
      </c>
      <c r="BG166" s="160">
        <v>43</v>
      </c>
      <c r="BH166" s="160">
        <v>44</v>
      </c>
      <c r="BI166" s="160">
        <v>45</v>
      </c>
      <c r="BJ166" s="160">
        <v>46</v>
      </c>
      <c r="BK166" s="160">
        <v>47</v>
      </c>
      <c r="BL166" s="160">
        <v>48</v>
      </c>
      <c r="BM166" s="160">
        <v>49</v>
      </c>
      <c r="BN166" s="160">
        <v>50</v>
      </c>
    </row>
    <row r="167" spans="16:70" x14ac:dyDescent="0.35">
      <c r="Q167" s="160">
        <f t="shared" ref="Q167:AV167" si="166">Q165-Q166</f>
        <v>-1</v>
      </c>
      <c r="R167" s="160">
        <f t="shared" si="166"/>
        <v>-2</v>
      </c>
      <c r="S167" s="160">
        <f t="shared" si="166"/>
        <v>-3</v>
      </c>
      <c r="T167" s="160">
        <f t="shared" si="166"/>
        <v>-4</v>
      </c>
      <c r="U167" s="160">
        <f t="shared" si="166"/>
        <v>-5</v>
      </c>
      <c r="V167" s="160">
        <f t="shared" si="166"/>
        <v>-6</v>
      </c>
      <c r="W167" s="160">
        <f t="shared" si="166"/>
        <v>-7</v>
      </c>
      <c r="X167" s="160">
        <f t="shared" si="166"/>
        <v>-8</v>
      </c>
      <c r="Y167" s="160">
        <f t="shared" si="166"/>
        <v>-9</v>
      </c>
      <c r="Z167" s="160">
        <f t="shared" si="166"/>
        <v>-10</v>
      </c>
      <c r="AA167" s="160">
        <f t="shared" si="166"/>
        <v>-11</v>
      </c>
      <c r="AB167" s="160">
        <f t="shared" si="166"/>
        <v>-12</v>
      </c>
      <c r="AC167" s="160">
        <f t="shared" si="166"/>
        <v>-13</v>
      </c>
      <c r="AD167" s="160">
        <f t="shared" si="166"/>
        <v>-14</v>
      </c>
      <c r="AE167" s="160">
        <f t="shared" si="166"/>
        <v>-15</v>
      </c>
      <c r="AF167" s="160">
        <f t="shared" si="166"/>
        <v>-16</v>
      </c>
      <c r="AG167" s="160">
        <f t="shared" si="166"/>
        <v>-17</v>
      </c>
      <c r="AH167" s="160">
        <f t="shared" si="166"/>
        <v>-18</v>
      </c>
      <c r="AI167" s="160">
        <f t="shared" si="166"/>
        <v>-19</v>
      </c>
      <c r="AJ167" s="160">
        <f t="shared" si="166"/>
        <v>-20</v>
      </c>
      <c r="AK167" s="160">
        <f t="shared" si="166"/>
        <v>-21</v>
      </c>
      <c r="AL167" s="160">
        <f t="shared" si="166"/>
        <v>-22</v>
      </c>
      <c r="AM167" s="160">
        <f t="shared" si="166"/>
        <v>-23</v>
      </c>
      <c r="AN167" s="160">
        <f t="shared" si="166"/>
        <v>-24</v>
      </c>
      <c r="AO167" s="160">
        <f t="shared" si="166"/>
        <v>-25</v>
      </c>
      <c r="AP167" s="160">
        <f t="shared" si="166"/>
        <v>-26</v>
      </c>
      <c r="AQ167" s="160">
        <f t="shared" si="166"/>
        <v>-27</v>
      </c>
      <c r="AR167" s="160">
        <f t="shared" si="166"/>
        <v>-28</v>
      </c>
      <c r="AS167" s="160">
        <f t="shared" si="166"/>
        <v>-29</v>
      </c>
      <c r="AT167" s="160">
        <f t="shared" si="166"/>
        <v>-30</v>
      </c>
      <c r="AU167" s="160">
        <f t="shared" si="166"/>
        <v>-31</v>
      </c>
      <c r="AV167" s="160">
        <f t="shared" si="166"/>
        <v>-32</v>
      </c>
      <c r="AW167" s="160">
        <f t="shared" ref="AW167:BN167" si="167">AW165-AW166</f>
        <v>-33</v>
      </c>
      <c r="AX167" s="160">
        <f t="shared" si="167"/>
        <v>-34</v>
      </c>
      <c r="AY167" s="160">
        <f t="shared" si="167"/>
        <v>-35</v>
      </c>
      <c r="AZ167" s="160">
        <f t="shared" si="167"/>
        <v>-36</v>
      </c>
      <c r="BA167" s="160">
        <f t="shared" si="167"/>
        <v>-37</v>
      </c>
      <c r="BB167" s="160">
        <f t="shared" si="167"/>
        <v>-38</v>
      </c>
      <c r="BC167" s="160">
        <f t="shared" si="167"/>
        <v>-39</v>
      </c>
      <c r="BD167" s="160">
        <f t="shared" si="167"/>
        <v>-40</v>
      </c>
      <c r="BE167" s="160">
        <f t="shared" si="167"/>
        <v>-41</v>
      </c>
      <c r="BF167" s="160">
        <f t="shared" si="167"/>
        <v>-42</v>
      </c>
      <c r="BG167" s="160">
        <f t="shared" si="167"/>
        <v>-43</v>
      </c>
      <c r="BH167" s="160">
        <f t="shared" si="167"/>
        <v>-44</v>
      </c>
      <c r="BI167" s="160">
        <f t="shared" si="167"/>
        <v>-45</v>
      </c>
      <c r="BJ167" s="160">
        <f t="shared" si="167"/>
        <v>-46</v>
      </c>
      <c r="BK167" s="160">
        <f t="shared" si="167"/>
        <v>-47</v>
      </c>
      <c r="BL167" s="160">
        <f t="shared" si="167"/>
        <v>-48</v>
      </c>
      <c r="BM167" s="160">
        <f t="shared" si="167"/>
        <v>-49</v>
      </c>
      <c r="BN167" s="160">
        <f t="shared" si="167"/>
        <v>-50</v>
      </c>
      <c r="BP167" s="160" t="s">
        <v>21</v>
      </c>
    </row>
    <row r="168" spans="16:70" x14ac:dyDescent="0.35">
      <c r="Q168" s="160" t="str">
        <f>IF(Q167&gt;=0,COUNT($Q167)+BO164,"")</f>
        <v/>
      </c>
      <c r="R168" s="160" t="str">
        <f>IF(R167&gt;=0,COUNT($Q167:R167)+$BO164,"")</f>
        <v/>
      </c>
      <c r="S168" s="160" t="str">
        <f>IF(S167&gt;=0,COUNT($Q167:S167)+$BO164,"")</f>
        <v/>
      </c>
      <c r="T168" s="160" t="str">
        <f>IF(T167&gt;=0,COUNT($Q167:T167)+$BO164,"")</f>
        <v/>
      </c>
      <c r="U168" s="160" t="str">
        <f>IF(U167&gt;=0,COUNT($Q167:U167)+$BO164,"")</f>
        <v/>
      </c>
      <c r="V168" s="160" t="str">
        <f>IF(V167&gt;=0,COUNT($Q167:V167)+$BO164,"")</f>
        <v/>
      </c>
      <c r="W168" s="160" t="str">
        <f>IF(W167&gt;=0,COUNT($Q167:W167)+$BO164,"")</f>
        <v/>
      </c>
      <c r="X168" s="160" t="str">
        <f>IF(X167&gt;=0,COUNT($Q167:X167)+$BO164,"")</f>
        <v/>
      </c>
      <c r="Y168" s="160" t="str">
        <f>IF(Y167&gt;=0,COUNT($Q167:Y167)+$BO164,"")</f>
        <v/>
      </c>
      <c r="Z168" s="160" t="str">
        <f>IF(Z167&gt;=0,COUNT($Q167:Z167)+$BO164,"")</f>
        <v/>
      </c>
      <c r="AA168" s="160" t="str">
        <f>IF(AA167&gt;=0,COUNT($Q167:AA167)+$BO164,"")</f>
        <v/>
      </c>
      <c r="AB168" s="160" t="str">
        <f>IF(AB167&gt;=0,COUNT($Q167:AB167)+$BO164,"")</f>
        <v/>
      </c>
      <c r="AC168" s="160" t="str">
        <f>IF(AC167&gt;=0,COUNT($Q167:AC167)+$BO164,"")</f>
        <v/>
      </c>
      <c r="AD168" s="160" t="str">
        <f>IF(AD167&gt;=0,COUNT($Q167:AD167)+$BO164,"")</f>
        <v/>
      </c>
      <c r="AE168" s="160" t="str">
        <f>IF(AE167&gt;=0,COUNT($Q167:AE167)+$BO164,"")</f>
        <v/>
      </c>
      <c r="AF168" s="160" t="str">
        <f>IF(AF167&gt;=0,COUNT($Q167:AF167)+$BO164,"")</f>
        <v/>
      </c>
      <c r="AG168" s="160" t="str">
        <f>IF(AG167&gt;=0,COUNT($Q167:AG167)+$BO164,"")</f>
        <v/>
      </c>
      <c r="AH168" s="160" t="str">
        <f>IF(AH167&gt;=0,COUNT($Q167:AH167)+$BO164,"")</f>
        <v/>
      </c>
      <c r="AI168" s="160" t="str">
        <f>IF(AI167&gt;=0,COUNT($Q167:AI167)+$BO164,"")</f>
        <v/>
      </c>
      <c r="AJ168" s="160" t="str">
        <f>IF(AJ167&gt;=0,COUNT($Q167:AJ167)+$BO164,"")</f>
        <v/>
      </c>
      <c r="AK168" s="160" t="str">
        <f>IF(AK167&gt;=0,COUNT($Q167:AK167)+$BO164,"")</f>
        <v/>
      </c>
      <c r="AL168" s="160" t="str">
        <f>IF(AL167&gt;=0,COUNT($Q167:AL167)+$BO164,"")</f>
        <v/>
      </c>
      <c r="AM168" s="160" t="str">
        <f>IF(AM167&gt;=0,COUNT($Q167:AM167)+$BO164,"")</f>
        <v/>
      </c>
      <c r="AN168" s="160" t="str">
        <f>IF(AN167&gt;=0,COUNT($Q167:AN167)+$BO164,"")</f>
        <v/>
      </c>
      <c r="AO168" s="160" t="str">
        <f>IF(AO167&gt;=0,COUNT($Q167:AO167)+$BO164,"")</f>
        <v/>
      </c>
      <c r="AP168" s="160" t="str">
        <f>IF(AP167&gt;=0,COUNT($Q167:AP167)+$BO164,"")</f>
        <v/>
      </c>
      <c r="AQ168" s="160" t="str">
        <f>IF(AQ167&gt;=0,COUNT($Q167:AQ167)+$BO164,"")</f>
        <v/>
      </c>
      <c r="AR168" s="160" t="str">
        <f>IF(AR167&gt;=0,COUNT($Q167:AR167)+$BO164,"")</f>
        <v/>
      </c>
      <c r="AS168" s="160" t="str">
        <f>IF(AS167&gt;=0,COUNT($Q167:AS167)+$BO164,"")</f>
        <v/>
      </c>
      <c r="AT168" s="160" t="str">
        <f>IF(AT167&gt;=0,COUNT($Q167:AT167)+$BO164,"")</f>
        <v/>
      </c>
      <c r="AU168" s="160" t="str">
        <f>IF(AU167&gt;=0,COUNT($Q167:AU167)+$BO164,"")</f>
        <v/>
      </c>
      <c r="AV168" s="160" t="str">
        <f>IF(AV167&gt;=0,COUNT($Q167:AV167)+$BO164,"")</f>
        <v/>
      </c>
      <c r="AW168" s="160" t="str">
        <f>IF(AW167&gt;=0,COUNT($Q167:AW167)+$BO164,"")</f>
        <v/>
      </c>
      <c r="AX168" s="160" t="str">
        <f>IF(AX167&gt;=0,COUNT($Q167:AX167)+$BO164,"")</f>
        <v/>
      </c>
      <c r="AY168" s="160" t="str">
        <f>IF(AY167&gt;=0,COUNT($Q167:AY167)+$BO164,"")</f>
        <v/>
      </c>
      <c r="AZ168" s="160" t="str">
        <f>IF(AZ167&gt;=0,COUNT($Q167:AZ167)+$BO164,"")</f>
        <v/>
      </c>
      <c r="BA168" s="160" t="str">
        <f>IF(BA167&gt;=0,COUNT($Q167:BA167)+$BO164,"")</f>
        <v/>
      </c>
      <c r="BB168" s="160" t="str">
        <f>IF(BB167&gt;=0,COUNT($Q167:BB167)+$BO164,"")</f>
        <v/>
      </c>
      <c r="BC168" s="160" t="str">
        <f>IF(BC167&gt;=0,COUNT($Q167:BC167)+$BO164,"")</f>
        <v/>
      </c>
      <c r="BD168" s="160" t="str">
        <f>IF(BD167&gt;=0,COUNT($Q167:BD167)+$BO164,"")</f>
        <v/>
      </c>
      <c r="BE168" s="160" t="str">
        <f>IF(BE167&gt;=0,COUNT($Q167:BE167)+$BO164,"")</f>
        <v/>
      </c>
      <c r="BF168" s="160" t="str">
        <f>IF(BF167&gt;=0,COUNT($Q167:BF167)+$BO164,"")</f>
        <v/>
      </c>
      <c r="BG168" s="160" t="str">
        <f>IF(BG167&gt;=0,COUNT($Q167:BG167)+$BO164,"")</f>
        <v/>
      </c>
      <c r="BH168" s="160" t="str">
        <f>IF(BH167&gt;=0,COUNT($Q167:BH167)+$BO164,"")</f>
        <v/>
      </c>
      <c r="BI168" s="160" t="str">
        <f>IF(BI167&gt;=0,COUNT($Q167:BI167)+$BO164,"")</f>
        <v/>
      </c>
      <c r="BJ168" s="160" t="str">
        <f>IF(BJ167&gt;=0,COUNT($Q167:BJ167)+$BO164,"")</f>
        <v/>
      </c>
      <c r="BK168" s="160" t="str">
        <f>IF(BK167&gt;=0,COUNT($Q167:BK167)+$BO164,"")</f>
        <v/>
      </c>
      <c r="BL168" s="160" t="str">
        <f>IF(BL167&gt;=0,COUNT($Q167:BL167)+$BO164,"")</f>
        <v/>
      </c>
      <c r="BM168" s="160" t="str">
        <f>IF(BM167&gt;=0,COUNT($Q167:BM167)+$BO164,"")</f>
        <v/>
      </c>
      <c r="BN168" s="160" t="str">
        <f>IF(BN167&gt;=0,COUNT($Q167:BN167)+$BO164,"")</f>
        <v/>
      </c>
      <c r="BO168" s="160">
        <f>COUNT(Q168:BN168)+$BO164</f>
        <v>79</v>
      </c>
      <c r="BP168" s="218" t="str">
        <f>Q168&amp;BP167&amp;R168&amp;BP167&amp;S168&amp;BP167&amp;T168&amp;BP167&amp;U168&amp;BP167&amp;V168&amp;BP167&amp;W168&amp;BP167&amp;X168&amp;BP167&amp;Y168&amp;BP167&amp;Z168&amp;BP167&amp;AA168&amp;BP167&amp;AB168&amp;BP167&amp;AC168&amp;BP167&amp;AD168&amp;BP167&amp;AE168&amp;BP167&amp;AF168&amp;BP167&amp;AG168&amp;BP167&amp;AH168&amp;BP167&amp;AI168&amp;BP167&amp;AJ168&amp;BP167&amp;AK168&amp;BP167&amp;AL168&amp;BP167&amp;AM168&amp;BP167&amp;AN168&amp;BP167&amp;AO168&amp;BP167&amp;AP168&amp;BP167&amp;AQ168&amp;BP167&amp;AR168&amp;BP167&amp;AS168&amp;BP167&amp;AT168&amp;BP167&amp;AU168&amp;BP167&amp;AV168&amp;BP167&amp;AW168&amp;BP167&amp;AX168&amp;BP167&amp;AY168&amp;BP167&amp;AZ168&amp;BP167&amp;BA168&amp;BP167&amp;BB168&amp;BP167&amp;BC168&amp;BP167&amp;BD168&amp;BP167&amp;BE168&amp;BP167&amp;BF168&amp;BP167&amp;BG168&amp;BP167&amp;BH168&amp;BP167&amp;BI168&amp;BP167&amp;BJ168&amp;BP167&amp;BK168&amp;BP167&amp;BL168&amp;BP167&amp;BM168&amp;BP167&amp;BN168</f>
        <v xml:space="preserve">                                                                                                  </v>
      </c>
      <c r="BQ168" s="217">
        <f>SUM(Q145,Q149,Q153,Q157,Q161,Q165)</f>
        <v>11</v>
      </c>
    </row>
    <row r="169" spans="16:70" x14ac:dyDescent="0.35">
      <c r="P169" s="160">
        <v>8</v>
      </c>
      <c r="Q169" s="217">
        <f>IF('Print-TOS'!AU16="Y",'Encode Data'!G37,'Encode Data'!E34)</f>
        <v>2</v>
      </c>
      <c r="R169" s="160">
        <f t="shared" ref="R169:AW169" si="168">Q169</f>
        <v>2</v>
      </c>
      <c r="S169" s="160">
        <f t="shared" si="168"/>
        <v>2</v>
      </c>
      <c r="T169" s="160">
        <f t="shared" si="168"/>
        <v>2</v>
      </c>
      <c r="U169" s="160">
        <f t="shared" si="168"/>
        <v>2</v>
      </c>
      <c r="V169" s="160">
        <f t="shared" si="168"/>
        <v>2</v>
      </c>
      <c r="W169" s="160">
        <f t="shared" si="168"/>
        <v>2</v>
      </c>
      <c r="X169" s="160">
        <f t="shared" si="168"/>
        <v>2</v>
      </c>
      <c r="Y169" s="160">
        <f t="shared" si="168"/>
        <v>2</v>
      </c>
      <c r="Z169" s="160">
        <f t="shared" si="168"/>
        <v>2</v>
      </c>
      <c r="AA169" s="160">
        <f t="shared" si="168"/>
        <v>2</v>
      </c>
      <c r="AB169" s="160">
        <f t="shared" si="168"/>
        <v>2</v>
      </c>
      <c r="AC169" s="160">
        <f t="shared" si="168"/>
        <v>2</v>
      </c>
      <c r="AD169" s="160">
        <f t="shared" si="168"/>
        <v>2</v>
      </c>
      <c r="AE169" s="160">
        <f t="shared" si="168"/>
        <v>2</v>
      </c>
      <c r="AF169" s="160">
        <f t="shared" si="168"/>
        <v>2</v>
      </c>
      <c r="AG169" s="160">
        <f t="shared" si="168"/>
        <v>2</v>
      </c>
      <c r="AH169" s="160">
        <f t="shared" si="168"/>
        <v>2</v>
      </c>
      <c r="AI169" s="160">
        <f t="shared" si="168"/>
        <v>2</v>
      </c>
      <c r="AJ169" s="160">
        <f t="shared" si="168"/>
        <v>2</v>
      </c>
      <c r="AK169" s="160">
        <f t="shared" si="168"/>
        <v>2</v>
      </c>
      <c r="AL169" s="160">
        <f t="shared" si="168"/>
        <v>2</v>
      </c>
      <c r="AM169" s="160">
        <f t="shared" si="168"/>
        <v>2</v>
      </c>
      <c r="AN169" s="160">
        <f t="shared" si="168"/>
        <v>2</v>
      </c>
      <c r="AO169" s="160">
        <f t="shared" si="168"/>
        <v>2</v>
      </c>
      <c r="AP169" s="160">
        <f t="shared" si="168"/>
        <v>2</v>
      </c>
      <c r="AQ169" s="160">
        <f t="shared" si="168"/>
        <v>2</v>
      </c>
      <c r="AR169" s="160">
        <f t="shared" si="168"/>
        <v>2</v>
      </c>
      <c r="AS169" s="160">
        <f t="shared" si="168"/>
        <v>2</v>
      </c>
      <c r="AT169" s="160">
        <f t="shared" si="168"/>
        <v>2</v>
      </c>
      <c r="AU169" s="160">
        <f t="shared" si="168"/>
        <v>2</v>
      </c>
      <c r="AV169" s="160">
        <f t="shared" si="168"/>
        <v>2</v>
      </c>
      <c r="AW169" s="160">
        <f t="shared" si="168"/>
        <v>2</v>
      </c>
      <c r="AX169" s="160">
        <f t="shared" ref="AX169:BN169" si="169">AW169</f>
        <v>2</v>
      </c>
      <c r="AY169" s="160">
        <f t="shared" si="169"/>
        <v>2</v>
      </c>
      <c r="AZ169" s="160">
        <f t="shared" si="169"/>
        <v>2</v>
      </c>
      <c r="BA169" s="160">
        <f t="shared" si="169"/>
        <v>2</v>
      </c>
      <c r="BB169" s="160">
        <f t="shared" si="169"/>
        <v>2</v>
      </c>
      <c r="BC169" s="160">
        <f t="shared" si="169"/>
        <v>2</v>
      </c>
      <c r="BD169" s="160">
        <f t="shared" si="169"/>
        <v>2</v>
      </c>
      <c r="BE169" s="160">
        <f t="shared" si="169"/>
        <v>2</v>
      </c>
      <c r="BF169" s="160">
        <f t="shared" si="169"/>
        <v>2</v>
      </c>
      <c r="BG169" s="160">
        <f t="shared" si="169"/>
        <v>2</v>
      </c>
      <c r="BH169" s="160">
        <f t="shared" si="169"/>
        <v>2</v>
      </c>
      <c r="BI169" s="160">
        <f t="shared" si="169"/>
        <v>2</v>
      </c>
      <c r="BJ169" s="160">
        <f t="shared" si="169"/>
        <v>2</v>
      </c>
      <c r="BK169" s="160">
        <f t="shared" si="169"/>
        <v>2</v>
      </c>
      <c r="BL169" s="160">
        <f t="shared" si="169"/>
        <v>2</v>
      </c>
      <c r="BM169" s="160">
        <f t="shared" si="169"/>
        <v>2</v>
      </c>
      <c r="BN169" s="160">
        <f t="shared" si="169"/>
        <v>2</v>
      </c>
      <c r="BR169" s="160">
        <v>8</v>
      </c>
    </row>
    <row r="170" spans="16:70" x14ac:dyDescent="0.35">
      <c r="Q170" s="160">
        <v>1</v>
      </c>
      <c r="R170" s="160">
        <v>2</v>
      </c>
      <c r="S170" s="160">
        <v>3</v>
      </c>
      <c r="T170" s="160">
        <v>4</v>
      </c>
      <c r="U170" s="160">
        <v>5</v>
      </c>
      <c r="V170" s="160">
        <v>6</v>
      </c>
      <c r="W170" s="160">
        <v>7</v>
      </c>
      <c r="X170" s="160">
        <v>8</v>
      </c>
      <c r="Y170" s="160">
        <v>9</v>
      </c>
      <c r="Z170" s="160">
        <v>10</v>
      </c>
      <c r="AA170" s="160">
        <v>11</v>
      </c>
      <c r="AB170" s="160">
        <v>12</v>
      </c>
      <c r="AC170" s="160">
        <v>13</v>
      </c>
      <c r="AD170" s="160">
        <v>14</v>
      </c>
      <c r="AE170" s="160">
        <v>15</v>
      </c>
      <c r="AF170" s="160">
        <v>16</v>
      </c>
      <c r="AG170" s="160">
        <v>17</v>
      </c>
      <c r="AH170" s="160">
        <v>18</v>
      </c>
      <c r="AI170" s="160">
        <v>19</v>
      </c>
      <c r="AJ170" s="160">
        <v>20</v>
      </c>
      <c r="AK170" s="160">
        <v>21</v>
      </c>
      <c r="AL170" s="160">
        <v>22</v>
      </c>
      <c r="AM170" s="160">
        <v>23</v>
      </c>
      <c r="AN170" s="160">
        <v>24</v>
      </c>
      <c r="AO170" s="160">
        <v>25</v>
      </c>
      <c r="AP170" s="160">
        <v>26</v>
      </c>
      <c r="AQ170" s="160">
        <v>27</v>
      </c>
      <c r="AR170" s="160">
        <v>28</v>
      </c>
      <c r="AS170" s="160">
        <v>29</v>
      </c>
      <c r="AT170" s="160">
        <v>30</v>
      </c>
      <c r="AU170" s="160">
        <v>31</v>
      </c>
      <c r="AV170" s="160">
        <v>32</v>
      </c>
      <c r="AW170" s="160">
        <v>33</v>
      </c>
      <c r="AX170" s="160">
        <v>34</v>
      </c>
      <c r="AY170" s="160">
        <v>35</v>
      </c>
      <c r="AZ170" s="160">
        <v>36</v>
      </c>
      <c r="BA170" s="160">
        <v>37</v>
      </c>
      <c r="BB170" s="160">
        <v>38</v>
      </c>
      <c r="BC170" s="160">
        <v>39</v>
      </c>
      <c r="BD170" s="160">
        <v>40</v>
      </c>
      <c r="BE170" s="160">
        <v>41</v>
      </c>
      <c r="BF170" s="160">
        <v>42</v>
      </c>
      <c r="BG170" s="160">
        <v>43</v>
      </c>
      <c r="BH170" s="160">
        <v>44</v>
      </c>
      <c r="BI170" s="160">
        <v>45</v>
      </c>
      <c r="BJ170" s="160">
        <v>46</v>
      </c>
      <c r="BK170" s="160">
        <v>47</v>
      </c>
      <c r="BL170" s="160">
        <v>48</v>
      </c>
      <c r="BM170" s="160">
        <v>49</v>
      </c>
      <c r="BN170" s="160">
        <v>50</v>
      </c>
    </row>
    <row r="171" spans="16:70" x14ac:dyDescent="0.35">
      <c r="Q171" s="160">
        <f t="shared" ref="Q171:AV171" si="170">Q169-Q170</f>
        <v>1</v>
      </c>
      <c r="R171" s="160">
        <f t="shared" si="170"/>
        <v>0</v>
      </c>
      <c r="S171" s="160">
        <f t="shared" si="170"/>
        <v>-1</v>
      </c>
      <c r="T171" s="160">
        <f t="shared" si="170"/>
        <v>-2</v>
      </c>
      <c r="U171" s="160">
        <f t="shared" si="170"/>
        <v>-3</v>
      </c>
      <c r="V171" s="160">
        <f t="shared" si="170"/>
        <v>-4</v>
      </c>
      <c r="W171" s="160">
        <f t="shared" si="170"/>
        <v>-5</v>
      </c>
      <c r="X171" s="160">
        <f t="shared" si="170"/>
        <v>-6</v>
      </c>
      <c r="Y171" s="160">
        <f t="shared" si="170"/>
        <v>-7</v>
      </c>
      <c r="Z171" s="160">
        <f t="shared" si="170"/>
        <v>-8</v>
      </c>
      <c r="AA171" s="160">
        <f t="shared" si="170"/>
        <v>-9</v>
      </c>
      <c r="AB171" s="160">
        <f t="shared" si="170"/>
        <v>-10</v>
      </c>
      <c r="AC171" s="160">
        <f t="shared" si="170"/>
        <v>-11</v>
      </c>
      <c r="AD171" s="160">
        <f t="shared" si="170"/>
        <v>-12</v>
      </c>
      <c r="AE171" s="160">
        <f t="shared" si="170"/>
        <v>-13</v>
      </c>
      <c r="AF171" s="160">
        <f t="shared" si="170"/>
        <v>-14</v>
      </c>
      <c r="AG171" s="160">
        <f t="shared" si="170"/>
        <v>-15</v>
      </c>
      <c r="AH171" s="160">
        <f t="shared" si="170"/>
        <v>-16</v>
      </c>
      <c r="AI171" s="160">
        <f t="shared" si="170"/>
        <v>-17</v>
      </c>
      <c r="AJ171" s="160">
        <f t="shared" si="170"/>
        <v>-18</v>
      </c>
      <c r="AK171" s="160">
        <f t="shared" si="170"/>
        <v>-19</v>
      </c>
      <c r="AL171" s="160">
        <f t="shared" si="170"/>
        <v>-20</v>
      </c>
      <c r="AM171" s="160">
        <f t="shared" si="170"/>
        <v>-21</v>
      </c>
      <c r="AN171" s="160">
        <f t="shared" si="170"/>
        <v>-22</v>
      </c>
      <c r="AO171" s="160">
        <f t="shared" si="170"/>
        <v>-23</v>
      </c>
      <c r="AP171" s="160">
        <f t="shared" si="170"/>
        <v>-24</v>
      </c>
      <c r="AQ171" s="160">
        <f t="shared" si="170"/>
        <v>-25</v>
      </c>
      <c r="AR171" s="160">
        <f t="shared" si="170"/>
        <v>-26</v>
      </c>
      <c r="AS171" s="160">
        <f t="shared" si="170"/>
        <v>-27</v>
      </c>
      <c r="AT171" s="160">
        <f t="shared" si="170"/>
        <v>-28</v>
      </c>
      <c r="AU171" s="160">
        <f t="shared" si="170"/>
        <v>-29</v>
      </c>
      <c r="AV171" s="160">
        <f t="shared" si="170"/>
        <v>-30</v>
      </c>
      <c r="AW171" s="160">
        <f t="shared" ref="AW171:BN171" si="171">AW169-AW170</f>
        <v>-31</v>
      </c>
      <c r="AX171" s="160">
        <f t="shared" si="171"/>
        <v>-32</v>
      </c>
      <c r="AY171" s="160">
        <f t="shared" si="171"/>
        <v>-33</v>
      </c>
      <c r="AZ171" s="160">
        <f t="shared" si="171"/>
        <v>-34</v>
      </c>
      <c r="BA171" s="160">
        <f t="shared" si="171"/>
        <v>-35</v>
      </c>
      <c r="BB171" s="160">
        <f t="shared" si="171"/>
        <v>-36</v>
      </c>
      <c r="BC171" s="160">
        <f t="shared" si="171"/>
        <v>-37</v>
      </c>
      <c r="BD171" s="160">
        <f t="shared" si="171"/>
        <v>-38</v>
      </c>
      <c r="BE171" s="160">
        <f t="shared" si="171"/>
        <v>-39</v>
      </c>
      <c r="BF171" s="160">
        <f t="shared" si="171"/>
        <v>-40</v>
      </c>
      <c r="BG171" s="160">
        <f t="shared" si="171"/>
        <v>-41</v>
      </c>
      <c r="BH171" s="160">
        <f t="shared" si="171"/>
        <v>-42</v>
      </c>
      <c r="BI171" s="160">
        <f t="shared" si="171"/>
        <v>-43</v>
      </c>
      <c r="BJ171" s="160">
        <f t="shared" si="171"/>
        <v>-44</v>
      </c>
      <c r="BK171" s="160">
        <f t="shared" si="171"/>
        <v>-45</v>
      </c>
      <c r="BL171" s="160">
        <f t="shared" si="171"/>
        <v>-46</v>
      </c>
      <c r="BM171" s="160">
        <f t="shared" si="171"/>
        <v>-47</v>
      </c>
      <c r="BN171" s="160">
        <f t="shared" si="171"/>
        <v>-48</v>
      </c>
      <c r="BP171" s="160" t="s">
        <v>21</v>
      </c>
    </row>
    <row r="172" spans="16:70" x14ac:dyDescent="0.35">
      <c r="Q172" s="160">
        <f>IF(Q171&gt;=0,COUNT($Q171)+BO168,"")</f>
        <v>80</v>
      </c>
      <c r="R172" s="160">
        <f>IF(R171&gt;=0,COUNT($Q171:R171)+$BO168,"")</f>
        <v>81</v>
      </c>
      <c r="S172" s="160" t="str">
        <f>IF(S171&gt;=0,COUNT($Q171:S171)+$BO168,"")</f>
        <v/>
      </c>
      <c r="T172" s="160" t="str">
        <f>IF(T171&gt;=0,COUNT($Q171:T171)+$BO168,"")</f>
        <v/>
      </c>
      <c r="U172" s="160" t="str">
        <f>IF(U171&gt;=0,COUNT($Q171:U171)+$BO168,"")</f>
        <v/>
      </c>
      <c r="V172" s="160" t="str">
        <f>IF(V171&gt;=0,COUNT($Q171:V171)+$BO168,"")</f>
        <v/>
      </c>
      <c r="W172" s="160" t="str">
        <f>IF(W171&gt;=0,COUNT($Q171:W171)+$BO168,"")</f>
        <v/>
      </c>
      <c r="X172" s="160" t="str">
        <f>IF(X171&gt;=0,COUNT($Q171:X171)+$BO168,"")</f>
        <v/>
      </c>
      <c r="Y172" s="160" t="str">
        <f>IF(Y171&gt;=0,COUNT($Q171:Y171)+$BO168,"")</f>
        <v/>
      </c>
      <c r="Z172" s="160" t="str">
        <f>IF(Z171&gt;=0,COUNT($Q171:Z171)+$BO168,"")</f>
        <v/>
      </c>
      <c r="AA172" s="160" t="str">
        <f>IF(AA171&gt;=0,COUNT($Q171:AA171)+$BO168,"")</f>
        <v/>
      </c>
      <c r="AB172" s="160" t="str">
        <f>IF(AB171&gt;=0,COUNT($Q171:AB171)+$BO168,"")</f>
        <v/>
      </c>
      <c r="AC172" s="160" t="str">
        <f>IF(AC171&gt;=0,COUNT($Q171:AC171)+$BO168,"")</f>
        <v/>
      </c>
      <c r="AD172" s="160" t="str">
        <f>IF(AD171&gt;=0,COUNT($Q171:AD171)+$BO168,"")</f>
        <v/>
      </c>
      <c r="AE172" s="160" t="str">
        <f>IF(AE171&gt;=0,COUNT($Q171:AE171)+$BO168,"")</f>
        <v/>
      </c>
      <c r="AF172" s="160" t="str">
        <f>IF(AF171&gt;=0,COUNT($Q171:AF171)+$BO168,"")</f>
        <v/>
      </c>
      <c r="AG172" s="160" t="str">
        <f>IF(AG171&gt;=0,COUNT($Q171:AG171)+$BO168,"")</f>
        <v/>
      </c>
      <c r="AH172" s="160" t="str">
        <f>IF(AH171&gt;=0,COUNT($Q171:AH171)+$BO168,"")</f>
        <v/>
      </c>
      <c r="AI172" s="160" t="str">
        <f>IF(AI171&gt;=0,COUNT($Q171:AI171)+$BO168,"")</f>
        <v/>
      </c>
      <c r="AJ172" s="160" t="str">
        <f>IF(AJ171&gt;=0,COUNT($Q171:AJ171)+$BO168,"")</f>
        <v/>
      </c>
      <c r="AK172" s="160" t="str">
        <f>IF(AK171&gt;=0,COUNT($Q171:AK171)+$BO168,"")</f>
        <v/>
      </c>
      <c r="AL172" s="160" t="str">
        <f>IF(AL171&gt;=0,COUNT($Q171:AL171)+$BO168,"")</f>
        <v/>
      </c>
      <c r="AM172" s="160" t="str">
        <f>IF(AM171&gt;=0,COUNT($Q171:AM171)+$BO168,"")</f>
        <v/>
      </c>
      <c r="AN172" s="160" t="str">
        <f>IF(AN171&gt;=0,COUNT($Q171:AN171)+$BO168,"")</f>
        <v/>
      </c>
      <c r="AO172" s="160" t="str">
        <f>IF(AO171&gt;=0,COUNT($Q171:AO171)+$BO168,"")</f>
        <v/>
      </c>
      <c r="AP172" s="160" t="str">
        <f>IF(AP171&gt;=0,COUNT($Q171:AP171)+$BO168,"")</f>
        <v/>
      </c>
      <c r="AQ172" s="160" t="str">
        <f>IF(AQ171&gt;=0,COUNT($Q171:AQ171)+$BO168,"")</f>
        <v/>
      </c>
      <c r="AR172" s="160" t="str">
        <f>IF(AR171&gt;=0,COUNT($Q171:AR171)+$BO168,"")</f>
        <v/>
      </c>
      <c r="AS172" s="160" t="str">
        <f>IF(AS171&gt;=0,COUNT($Q171:AS171)+$BO168,"")</f>
        <v/>
      </c>
      <c r="AT172" s="160" t="str">
        <f>IF(AT171&gt;=0,COUNT($Q171:AT171)+$BO168,"")</f>
        <v/>
      </c>
      <c r="AU172" s="160" t="str">
        <f>IF(AU171&gt;=0,COUNT($Q171:AU171)+$BO168,"")</f>
        <v/>
      </c>
      <c r="AV172" s="160" t="str">
        <f>IF(AV171&gt;=0,COUNT($Q171:AV171)+$BO168,"")</f>
        <v/>
      </c>
      <c r="AW172" s="160" t="str">
        <f>IF(AW171&gt;=0,COUNT($Q171:AW171)+$BO168,"")</f>
        <v/>
      </c>
      <c r="AX172" s="160" t="str">
        <f>IF(AX171&gt;=0,COUNT($Q171:AX171)+$BO168,"")</f>
        <v/>
      </c>
      <c r="AY172" s="160" t="str">
        <f>IF(AY171&gt;=0,COUNT($Q171:AY171)+$BO168,"")</f>
        <v/>
      </c>
      <c r="AZ172" s="160" t="str">
        <f>IF(AZ171&gt;=0,COUNT($Q171:AZ171)+$BO168,"")</f>
        <v/>
      </c>
      <c r="BA172" s="160" t="str">
        <f>IF(BA171&gt;=0,COUNT($Q171:BA171)+$BO168,"")</f>
        <v/>
      </c>
      <c r="BB172" s="160" t="str">
        <f>IF(BB171&gt;=0,COUNT($Q171:BB171)+$BO168,"")</f>
        <v/>
      </c>
      <c r="BC172" s="160" t="str">
        <f>IF(BC171&gt;=0,COUNT($Q171:BC171)+$BO168,"")</f>
        <v/>
      </c>
      <c r="BD172" s="160" t="str">
        <f>IF(BD171&gt;=0,COUNT($Q171:BD171)+$BO168,"")</f>
        <v/>
      </c>
      <c r="BE172" s="160" t="str">
        <f>IF(BE171&gt;=0,COUNT($Q171:BE171)+$BO168,"")</f>
        <v/>
      </c>
      <c r="BF172" s="160" t="str">
        <f>IF(BF171&gt;=0,COUNT($Q171:BF171)+$BO168,"")</f>
        <v/>
      </c>
      <c r="BG172" s="160" t="str">
        <f>IF(BG171&gt;=0,COUNT($Q171:BG171)+$BO168,"")</f>
        <v/>
      </c>
      <c r="BH172" s="160" t="str">
        <f>IF(BH171&gt;=0,COUNT($Q171:BH171)+$BO168,"")</f>
        <v/>
      </c>
      <c r="BI172" s="160" t="str">
        <f>IF(BI171&gt;=0,COUNT($Q171:BI171)+$BO168,"")</f>
        <v/>
      </c>
      <c r="BJ172" s="160" t="str">
        <f>IF(BJ171&gt;=0,COUNT($Q171:BJ171)+$BO168,"")</f>
        <v/>
      </c>
      <c r="BK172" s="160" t="str">
        <f>IF(BK171&gt;=0,COUNT($Q171:BK171)+$BO168,"")</f>
        <v/>
      </c>
      <c r="BL172" s="160" t="str">
        <f>IF(BL171&gt;=0,COUNT($Q171:BL171)+$BO168,"")</f>
        <v/>
      </c>
      <c r="BM172" s="160" t="str">
        <f>IF(BM171&gt;=0,COUNT($Q171:BM171)+$BO168,"")</f>
        <v/>
      </c>
      <c r="BN172" s="160" t="str">
        <f>IF(BN171&gt;=0,COUNT($Q171:BN171)+$BO168,"")</f>
        <v/>
      </c>
      <c r="BO172" s="160">
        <f>COUNT(Q172:BN172)+$BO168</f>
        <v>81</v>
      </c>
      <c r="BP172" s="218" t="str">
        <f>Q172&amp;BP171&amp;R172&amp;BP171&amp;S172&amp;BP171&amp;T172&amp;BP171&amp;U172&amp;BP171&amp;V172&amp;BP171&amp;W172&amp;BP171&amp;X172&amp;BP171&amp;Y172&amp;BP171&amp;Z172&amp;BP171&amp;AA172&amp;BP171&amp;AB172&amp;BP171&amp;AC172&amp;BP171&amp;AD172&amp;BP171&amp;AE172&amp;BP171&amp;AF172&amp;BP171&amp;AG172&amp;BP171&amp;AH172&amp;BP171&amp;AI172&amp;BP171&amp;AJ172&amp;BP171&amp;AK172&amp;BP171&amp;AL172&amp;BP171&amp;AM172&amp;BP171&amp;AN172&amp;BP171&amp;AO172&amp;BP171&amp;AP172&amp;BP171&amp;AQ172&amp;BP171&amp;AR172&amp;BP171&amp;AS172&amp;BP171&amp;AT172&amp;BP171&amp;AU172&amp;BP171&amp;AV172&amp;BP171&amp;AW172&amp;BP171&amp;AX172&amp;BP171&amp;AY172&amp;BP171&amp;AZ172&amp;BP171&amp;BA172&amp;BP171&amp;BB172&amp;BP171&amp;BC172&amp;BP171&amp;BD172&amp;BP171&amp;BE172&amp;BP171&amp;BF172&amp;BP171&amp;BG172&amp;BP171&amp;BH172&amp;BP171&amp;BI172&amp;BP171&amp;BJ172&amp;BP171&amp;BK172&amp;BP171&amp;BL172&amp;BP171&amp;BM172&amp;BP171&amp;BN172</f>
        <v xml:space="preserve">80  81                                                                                                </v>
      </c>
    </row>
    <row r="173" spans="16:70" x14ac:dyDescent="0.35">
      <c r="P173" s="160">
        <v>23</v>
      </c>
      <c r="Q173" s="217">
        <f>IF('Print-TOS'!AU16="Y",'Encode Data'!H37,'Encode Data'!F34)</f>
        <v>2</v>
      </c>
      <c r="R173" s="160">
        <f t="shared" ref="R173:AW173" si="172">Q173</f>
        <v>2</v>
      </c>
      <c r="S173" s="160">
        <f t="shared" si="172"/>
        <v>2</v>
      </c>
      <c r="T173" s="160">
        <f t="shared" si="172"/>
        <v>2</v>
      </c>
      <c r="U173" s="160">
        <f t="shared" si="172"/>
        <v>2</v>
      </c>
      <c r="V173" s="160">
        <f t="shared" si="172"/>
        <v>2</v>
      </c>
      <c r="W173" s="160">
        <f t="shared" si="172"/>
        <v>2</v>
      </c>
      <c r="X173" s="160">
        <f t="shared" si="172"/>
        <v>2</v>
      </c>
      <c r="Y173" s="160">
        <f t="shared" si="172"/>
        <v>2</v>
      </c>
      <c r="Z173" s="160">
        <f t="shared" si="172"/>
        <v>2</v>
      </c>
      <c r="AA173" s="160">
        <f t="shared" si="172"/>
        <v>2</v>
      </c>
      <c r="AB173" s="160">
        <f t="shared" si="172"/>
        <v>2</v>
      </c>
      <c r="AC173" s="160">
        <f t="shared" si="172"/>
        <v>2</v>
      </c>
      <c r="AD173" s="160">
        <f t="shared" si="172"/>
        <v>2</v>
      </c>
      <c r="AE173" s="160">
        <f t="shared" si="172"/>
        <v>2</v>
      </c>
      <c r="AF173" s="160">
        <f t="shared" si="172"/>
        <v>2</v>
      </c>
      <c r="AG173" s="160">
        <f t="shared" si="172"/>
        <v>2</v>
      </c>
      <c r="AH173" s="160">
        <f t="shared" si="172"/>
        <v>2</v>
      </c>
      <c r="AI173" s="160">
        <f t="shared" si="172"/>
        <v>2</v>
      </c>
      <c r="AJ173" s="160">
        <f t="shared" si="172"/>
        <v>2</v>
      </c>
      <c r="AK173" s="160">
        <f t="shared" si="172"/>
        <v>2</v>
      </c>
      <c r="AL173" s="160">
        <f t="shared" si="172"/>
        <v>2</v>
      </c>
      <c r="AM173" s="160">
        <f t="shared" si="172"/>
        <v>2</v>
      </c>
      <c r="AN173" s="160">
        <f t="shared" si="172"/>
        <v>2</v>
      </c>
      <c r="AO173" s="160">
        <f t="shared" si="172"/>
        <v>2</v>
      </c>
      <c r="AP173" s="160">
        <f t="shared" si="172"/>
        <v>2</v>
      </c>
      <c r="AQ173" s="160">
        <f t="shared" si="172"/>
        <v>2</v>
      </c>
      <c r="AR173" s="160">
        <f t="shared" si="172"/>
        <v>2</v>
      </c>
      <c r="AS173" s="160">
        <f t="shared" si="172"/>
        <v>2</v>
      </c>
      <c r="AT173" s="160">
        <f t="shared" si="172"/>
        <v>2</v>
      </c>
      <c r="AU173" s="160">
        <f t="shared" si="172"/>
        <v>2</v>
      </c>
      <c r="AV173" s="160">
        <f t="shared" si="172"/>
        <v>2</v>
      </c>
      <c r="AW173" s="160">
        <f t="shared" si="172"/>
        <v>2</v>
      </c>
      <c r="AX173" s="160">
        <f t="shared" ref="AX173:BN173" si="173">AW173</f>
        <v>2</v>
      </c>
      <c r="AY173" s="160">
        <f t="shared" si="173"/>
        <v>2</v>
      </c>
      <c r="AZ173" s="160">
        <f t="shared" si="173"/>
        <v>2</v>
      </c>
      <c r="BA173" s="160">
        <f t="shared" si="173"/>
        <v>2</v>
      </c>
      <c r="BB173" s="160">
        <f t="shared" si="173"/>
        <v>2</v>
      </c>
      <c r="BC173" s="160">
        <f t="shared" si="173"/>
        <v>2</v>
      </c>
      <c r="BD173" s="160">
        <f t="shared" si="173"/>
        <v>2</v>
      </c>
      <c r="BE173" s="160">
        <f t="shared" si="173"/>
        <v>2</v>
      </c>
      <c r="BF173" s="160">
        <f t="shared" si="173"/>
        <v>2</v>
      </c>
      <c r="BG173" s="160">
        <f t="shared" si="173"/>
        <v>2</v>
      </c>
      <c r="BH173" s="160">
        <f t="shared" si="173"/>
        <v>2</v>
      </c>
      <c r="BI173" s="160">
        <f t="shared" si="173"/>
        <v>2</v>
      </c>
      <c r="BJ173" s="160">
        <f t="shared" si="173"/>
        <v>2</v>
      </c>
      <c r="BK173" s="160">
        <f t="shared" si="173"/>
        <v>2</v>
      </c>
      <c r="BL173" s="160">
        <f t="shared" si="173"/>
        <v>2</v>
      </c>
      <c r="BM173" s="160">
        <f t="shared" si="173"/>
        <v>2</v>
      </c>
      <c r="BN173" s="160">
        <f t="shared" si="173"/>
        <v>2</v>
      </c>
      <c r="BR173" s="160">
        <v>23</v>
      </c>
    </row>
    <row r="174" spans="16:70" x14ac:dyDescent="0.35">
      <c r="Q174" s="160">
        <v>1</v>
      </c>
      <c r="R174" s="160">
        <v>2</v>
      </c>
      <c r="S174" s="160">
        <v>3</v>
      </c>
      <c r="T174" s="160">
        <v>4</v>
      </c>
      <c r="U174" s="160">
        <v>5</v>
      </c>
      <c r="V174" s="160">
        <v>6</v>
      </c>
      <c r="W174" s="160">
        <v>7</v>
      </c>
      <c r="X174" s="160">
        <v>8</v>
      </c>
      <c r="Y174" s="160">
        <v>9</v>
      </c>
      <c r="Z174" s="160">
        <v>10</v>
      </c>
      <c r="AA174" s="160">
        <v>11</v>
      </c>
      <c r="AB174" s="160">
        <v>12</v>
      </c>
      <c r="AC174" s="160">
        <v>13</v>
      </c>
      <c r="AD174" s="160">
        <v>14</v>
      </c>
      <c r="AE174" s="160">
        <v>15</v>
      </c>
      <c r="AF174" s="160">
        <v>16</v>
      </c>
      <c r="AG174" s="160">
        <v>17</v>
      </c>
      <c r="AH174" s="160">
        <v>18</v>
      </c>
      <c r="AI174" s="160">
        <v>19</v>
      </c>
      <c r="AJ174" s="160">
        <v>20</v>
      </c>
      <c r="AK174" s="160">
        <v>21</v>
      </c>
      <c r="AL174" s="160">
        <v>22</v>
      </c>
      <c r="AM174" s="160">
        <v>23</v>
      </c>
      <c r="AN174" s="160">
        <v>24</v>
      </c>
      <c r="AO174" s="160">
        <v>25</v>
      </c>
      <c r="AP174" s="160">
        <v>26</v>
      </c>
      <c r="AQ174" s="160">
        <v>27</v>
      </c>
      <c r="AR174" s="160">
        <v>28</v>
      </c>
      <c r="AS174" s="160">
        <v>29</v>
      </c>
      <c r="AT174" s="160">
        <v>30</v>
      </c>
      <c r="AU174" s="160">
        <v>31</v>
      </c>
      <c r="AV174" s="160">
        <v>32</v>
      </c>
      <c r="AW174" s="160">
        <v>33</v>
      </c>
      <c r="AX174" s="160">
        <v>34</v>
      </c>
      <c r="AY174" s="160">
        <v>35</v>
      </c>
      <c r="AZ174" s="160">
        <v>36</v>
      </c>
      <c r="BA174" s="160">
        <v>37</v>
      </c>
      <c r="BB174" s="160">
        <v>38</v>
      </c>
      <c r="BC174" s="160">
        <v>39</v>
      </c>
      <c r="BD174" s="160">
        <v>40</v>
      </c>
      <c r="BE174" s="160">
        <v>41</v>
      </c>
      <c r="BF174" s="160">
        <v>42</v>
      </c>
      <c r="BG174" s="160">
        <v>43</v>
      </c>
      <c r="BH174" s="160">
        <v>44</v>
      </c>
      <c r="BI174" s="160">
        <v>45</v>
      </c>
      <c r="BJ174" s="160">
        <v>46</v>
      </c>
      <c r="BK174" s="160">
        <v>47</v>
      </c>
      <c r="BL174" s="160">
        <v>48</v>
      </c>
      <c r="BM174" s="160">
        <v>49</v>
      </c>
      <c r="BN174" s="160">
        <v>50</v>
      </c>
    </row>
    <row r="175" spans="16:70" x14ac:dyDescent="0.35">
      <c r="Q175" s="160">
        <f t="shared" ref="Q175:AV175" si="174">Q173-Q174</f>
        <v>1</v>
      </c>
      <c r="R175" s="160">
        <f t="shared" si="174"/>
        <v>0</v>
      </c>
      <c r="S175" s="160">
        <f t="shared" si="174"/>
        <v>-1</v>
      </c>
      <c r="T175" s="160">
        <f t="shared" si="174"/>
        <v>-2</v>
      </c>
      <c r="U175" s="160">
        <f t="shared" si="174"/>
        <v>-3</v>
      </c>
      <c r="V175" s="160">
        <f t="shared" si="174"/>
        <v>-4</v>
      </c>
      <c r="W175" s="160">
        <f t="shared" si="174"/>
        <v>-5</v>
      </c>
      <c r="X175" s="160">
        <f t="shared" si="174"/>
        <v>-6</v>
      </c>
      <c r="Y175" s="160">
        <f t="shared" si="174"/>
        <v>-7</v>
      </c>
      <c r="Z175" s="160">
        <f t="shared" si="174"/>
        <v>-8</v>
      </c>
      <c r="AA175" s="160">
        <f t="shared" si="174"/>
        <v>-9</v>
      </c>
      <c r="AB175" s="160">
        <f t="shared" si="174"/>
        <v>-10</v>
      </c>
      <c r="AC175" s="160">
        <f t="shared" si="174"/>
        <v>-11</v>
      </c>
      <c r="AD175" s="160">
        <f t="shared" si="174"/>
        <v>-12</v>
      </c>
      <c r="AE175" s="160">
        <f t="shared" si="174"/>
        <v>-13</v>
      </c>
      <c r="AF175" s="160">
        <f t="shared" si="174"/>
        <v>-14</v>
      </c>
      <c r="AG175" s="160">
        <f t="shared" si="174"/>
        <v>-15</v>
      </c>
      <c r="AH175" s="160">
        <f t="shared" si="174"/>
        <v>-16</v>
      </c>
      <c r="AI175" s="160">
        <f t="shared" si="174"/>
        <v>-17</v>
      </c>
      <c r="AJ175" s="160">
        <f t="shared" si="174"/>
        <v>-18</v>
      </c>
      <c r="AK175" s="160">
        <f t="shared" si="174"/>
        <v>-19</v>
      </c>
      <c r="AL175" s="160">
        <f t="shared" si="174"/>
        <v>-20</v>
      </c>
      <c r="AM175" s="160">
        <f t="shared" si="174"/>
        <v>-21</v>
      </c>
      <c r="AN175" s="160">
        <f t="shared" si="174"/>
        <v>-22</v>
      </c>
      <c r="AO175" s="160">
        <f t="shared" si="174"/>
        <v>-23</v>
      </c>
      <c r="AP175" s="160">
        <f t="shared" si="174"/>
        <v>-24</v>
      </c>
      <c r="AQ175" s="160">
        <f t="shared" si="174"/>
        <v>-25</v>
      </c>
      <c r="AR175" s="160">
        <f t="shared" si="174"/>
        <v>-26</v>
      </c>
      <c r="AS175" s="160">
        <f t="shared" si="174"/>
        <v>-27</v>
      </c>
      <c r="AT175" s="160">
        <f t="shared" si="174"/>
        <v>-28</v>
      </c>
      <c r="AU175" s="160">
        <f t="shared" si="174"/>
        <v>-29</v>
      </c>
      <c r="AV175" s="160">
        <f t="shared" si="174"/>
        <v>-30</v>
      </c>
      <c r="AW175" s="160">
        <f t="shared" ref="AW175:BN175" si="175">AW173-AW174</f>
        <v>-31</v>
      </c>
      <c r="AX175" s="160">
        <f t="shared" si="175"/>
        <v>-32</v>
      </c>
      <c r="AY175" s="160">
        <f t="shared" si="175"/>
        <v>-33</v>
      </c>
      <c r="AZ175" s="160">
        <f t="shared" si="175"/>
        <v>-34</v>
      </c>
      <c r="BA175" s="160">
        <f t="shared" si="175"/>
        <v>-35</v>
      </c>
      <c r="BB175" s="160">
        <f t="shared" si="175"/>
        <v>-36</v>
      </c>
      <c r="BC175" s="160">
        <f t="shared" si="175"/>
        <v>-37</v>
      </c>
      <c r="BD175" s="160">
        <f t="shared" si="175"/>
        <v>-38</v>
      </c>
      <c r="BE175" s="160">
        <f t="shared" si="175"/>
        <v>-39</v>
      </c>
      <c r="BF175" s="160">
        <f t="shared" si="175"/>
        <v>-40</v>
      </c>
      <c r="BG175" s="160">
        <f t="shared" si="175"/>
        <v>-41</v>
      </c>
      <c r="BH175" s="160">
        <f t="shared" si="175"/>
        <v>-42</v>
      </c>
      <c r="BI175" s="160">
        <f t="shared" si="175"/>
        <v>-43</v>
      </c>
      <c r="BJ175" s="160">
        <f t="shared" si="175"/>
        <v>-44</v>
      </c>
      <c r="BK175" s="160">
        <f t="shared" si="175"/>
        <v>-45</v>
      </c>
      <c r="BL175" s="160">
        <f t="shared" si="175"/>
        <v>-46</v>
      </c>
      <c r="BM175" s="160">
        <f t="shared" si="175"/>
        <v>-47</v>
      </c>
      <c r="BN175" s="160">
        <f t="shared" si="175"/>
        <v>-48</v>
      </c>
      <c r="BP175" s="160" t="s">
        <v>21</v>
      </c>
    </row>
    <row r="176" spans="16:70" x14ac:dyDescent="0.35">
      <c r="Q176" s="160">
        <f>IF(Q175&gt;=0,COUNT($Q175)+BO172,"")</f>
        <v>82</v>
      </c>
      <c r="R176" s="160">
        <f>IF(R175&gt;=0,COUNT($Q175:R175)+$BO172,"")</f>
        <v>83</v>
      </c>
      <c r="S176" s="160" t="str">
        <f>IF(S175&gt;=0,COUNT($Q175:S175)+$BO172,"")</f>
        <v/>
      </c>
      <c r="T176" s="160" t="str">
        <f>IF(T175&gt;=0,COUNT($Q175:T175)+$BO172,"")</f>
        <v/>
      </c>
      <c r="U176" s="160" t="str">
        <f>IF(U175&gt;=0,COUNT($Q175:U175)+$BO172,"")</f>
        <v/>
      </c>
      <c r="V176" s="160" t="str">
        <f>IF(V175&gt;=0,COUNT($Q175:V175)+$BO172,"")</f>
        <v/>
      </c>
      <c r="W176" s="160" t="str">
        <f>IF(W175&gt;=0,COUNT($Q175:W175)+$BO172,"")</f>
        <v/>
      </c>
      <c r="X176" s="160" t="str">
        <f>IF(X175&gt;=0,COUNT($Q175:X175)+$BO172,"")</f>
        <v/>
      </c>
      <c r="Y176" s="160" t="str">
        <f>IF(Y175&gt;=0,COUNT($Q175:Y175)+$BO172,"")</f>
        <v/>
      </c>
      <c r="Z176" s="160" t="str">
        <f>IF(Z175&gt;=0,COUNT($Q175:Z175)+$BO172,"")</f>
        <v/>
      </c>
      <c r="AA176" s="160" t="str">
        <f>IF(AA175&gt;=0,COUNT($Q175:AA175)+$BO172,"")</f>
        <v/>
      </c>
      <c r="AB176" s="160" t="str">
        <f>IF(AB175&gt;=0,COUNT($Q175:AB175)+$BO172,"")</f>
        <v/>
      </c>
      <c r="AC176" s="160" t="str">
        <f>IF(AC175&gt;=0,COUNT($Q175:AC175)+$BO172,"")</f>
        <v/>
      </c>
      <c r="AD176" s="160" t="str">
        <f>IF(AD175&gt;=0,COUNT($Q175:AD175)+$BO172,"")</f>
        <v/>
      </c>
      <c r="AE176" s="160" t="str">
        <f>IF(AE175&gt;=0,COUNT($Q175:AE175)+$BO172,"")</f>
        <v/>
      </c>
      <c r="AF176" s="160" t="str">
        <f>IF(AF175&gt;=0,COUNT($Q175:AF175)+$BO172,"")</f>
        <v/>
      </c>
      <c r="AG176" s="160" t="str">
        <f>IF(AG175&gt;=0,COUNT($Q175:AG175)+$BO172,"")</f>
        <v/>
      </c>
      <c r="AH176" s="160" t="str">
        <f>IF(AH175&gt;=0,COUNT($Q175:AH175)+$BO172,"")</f>
        <v/>
      </c>
      <c r="AI176" s="160" t="str">
        <f>IF(AI175&gt;=0,COUNT($Q175:AI175)+$BO172,"")</f>
        <v/>
      </c>
      <c r="AJ176" s="160" t="str">
        <f>IF(AJ175&gt;=0,COUNT($Q175:AJ175)+$BO172,"")</f>
        <v/>
      </c>
      <c r="AK176" s="160" t="str">
        <f>IF(AK175&gt;=0,COUNT($Q175:AK175)+$BO172,"")</f>
        <v/>
      </c>
      <c r="AL176" s="160" t="str">
        <f>IF(AL175&gt;=0,COUNT($Q175:AL175)+$BO172,"")</f>
        <v/>
      </c>
      <c r="AM176" s="160" t="str">
        <f>IF(AM175&gt;=0,COUNT($Q175:AM175)+$BO172,"")</f>
        <v/>
      </c>
      <c r="AN176" s="160" t="str">
        <f>IF(AN175&gt;=0,COUNT($Q175:AN175)+$BO172,"")</f>
        <v/>
      </c>
      <c r="AO176" s="160" t="str">
        <f>IF(AO175&gt;=0,COUNT($Q175:AO175)+$BO172,"")</f>
        <v/>
      </c>
      <c r="AP176" s="160" t="str">
        <f>IF(AP175&gt;=0,COUNT($Q175:AP175)+$BO172,"")</f>
        <v/>
      </c>
      <c r="AQ176" s="160" t="str">
        <f>IF(AQ175&gt;=0,COUNT($Q175:AQ175)+$BO172,"")</f>
        <v/>
      </c>
      <c r="AR176" s="160" t="str">
        <f>IF(AR175&gt;=0,COUNT($Q175:AR175)+$BO172,"")</f>
        <v/>
      </c>
      <c r="AS176" s="160" t="str">
        <f>IF(AS175&gt;=0,COUNT($Q175:AS175)+$BO172,"")</f>
        <v/>
      </c>
      <c r="AT176" s="160" t="str">
        <f>IF(AT175&gt;=0,COUNT($Q175:AT175)+$BO172,"")</f>
        <v/>
      </c>
      <c r="AU176" s="160" t="str">
        <f>IF(AU175&gt;=0,COUNT($Q175:AU175)+$BO172,"")</f>
        <v/>
      </c>
      <c r="AV176" s="160" t="str">
        <f>IF(AV175&gt;=0,COUNT($Q175:AV175)+$BO172,"")</f>
        <v/>
      </c>
      <c r="AW176" s="160" t="str">
        <f>IF(AW175&gt;=0,COUNT($Q175:AW175)+$BO172,"")</f>
        <v/>
      </c>
      <c r="AX176" s="160" t="str">
        <f>IF(AX175&gt;=0,COUNT($Q175:AX175)+$BO172,"")</f>
        <v/>
      </c>
      <c r="AY176" s="160" t="str">
        <f>IF(AY175&gt;=0,COUNT($Q175:AY175)+$BO172,"")</f>
        <v/>
      </c>
      <c r="AZ176" s="160" t="str">
        <f>IF(AZ175&gt;=0,COUNT($Q175:AZ175)+$BO172,"")</f>
        <v/>
      </c>
      <c r="BA176" s="160" t="str">
        <f>IF(BA175&gt;=0,COUNT($Q175:BA175)+$BO172,"")</f>
        <v/>
      </c>
      <c r="BB176" s="160" t="str">
        <f>IF(BB175&gt;=0,COUNT($Q175:BB175)+$BO172,"")</f>
        <v/>
      </c>
      <c r="BC176" s="160" t="str">
        <f>IF(BC175&gt;=0,COUNT($Q175:BC175)+$BO172,"")</f>
        <v/>
      </c>
      <c r="BD176" s="160" t="str">
        <f>IF(BD175&gt;=0,COUNT($Q175:BD175)+$BO172,"")</f>
        <v/>
      </c>
      <c r="BE176" s="160" t="str">
        <f>IF(BE175&gt;=0,COUNT($Q175:BE175)+$BO172,"")</f>
        <v/>
      </c>
      <c r="BF176" s="160" t="str">
        <f>IF(BF175&gt;=0,COUNT($Q175:BF175)+$BO172,"")</f>
        <v/>
      </c>
      <c r="BG176" s="160" t="str">
        <f>IF(BG175&gt;=0,COUNT($Q175:BG175)+$BO172,"")</f>
        <v/>
      </c>
      <c r="BH176" s="160" t="str">
        <f>IF(BH175&gt;=0,COUNT($Q175:BH175)+$BO172,"")</f>
        <v/>
      </c>
      <c r="BI176" s="160" t="str">
        <f>IF(BI175&gt;=0,COUNT($Q175:BI175)+$BO172,"")</f>
        <v/>
      </c>
      <c r="BJ176" s="160" t="str">
        <f>IF(BJ175&gt;=0,COUNT($Q175:BJ175)+$BO172,"")</f>
        <v/>
      </c>
      <c r="BK176" s="160" t="str">
        <f>IF(BK175&gt;=0,COUNT($Q175:BK175)+$BO172,"")</f>
        <v/>
      </c>
      <c r="BL176" s="160" t="str">
        <f>IF(BL175&gt;=0,COUNT($Q175:BL175)+$BO172,"")</f>
        <v/>
      </c>
      <c r="BM176" s="160" t="str">
        <f>IF(BM175&gt;=0,COUNT($Q175:BM175)+$BO172,"")</f>
        <v/>
      </c>
      <c r="BN176" s="160" t="str">
        <f>IF(BN175&gt;=0,COUNT($Q175:BN175)+$BO172,"")</f>
        <v/>
      </c>
      <c r="BO176" s="160">
        <f>COUNT(Q176:BN176)+$BO172</f>
        <v>83</v>
      </c>
      <c r="BP176" s="218" t="str">
        <f>Q176&amp;BP175&amp;R176&amp;BP175&amp;S176&amp;BP175&amp;T176&amp;BP175&amp;U176&amp;BP175&amp;V176&amp;BP175&amp;W176&amp;BP175&amp;X176&amp;BP175&amp;Y176&amp;BP175&amp;Z176&amp;BP175&amp;AA176&amp;BP175&amp;AB176&amp;BP175&amp;AC176&amp;BP175&amp;AD176&amp;BP175&amp;AE176&amp;BP175&amp;AF176&amp;BP175&amp;AG176&amp;BP175&amp;AH176&amp;BP175&amp;AI176&amp;BP175&amp;AJ176&amp;BP175&amp;AK176&amp;BP175&amp;AL176&amp;BP175&amp;AM176&amp;BP175&amp;AN176&amp;BP175&amp;AO176&amp;BP175&amp;AP176&amp;BP175&amp;AQ176&amp;BP175&amp;AR176&amp;BP175&amp;AS176&amp;BP175&amp;AT176&amp;BP175&amp;AU176&amp;BP175&amp;AV176&amp;BP175&amp;AW176&amp;BP175&amp;AX176&amp;BP175&amp;AY176&amp;BP175&amp;AZ176&amp;BP175&amp;BA176&amp;BP175&amp;BB176&amp;BP175&amp;BC176&amp;BP175&amp;BD176&amp;BP175&amp;BE176&amp;BP175&amp;BF176&amp;BP175&amp;BG176&amp;BP175&amp;BH176&amp;BP175&amp;BI176&amp;BP175&amp;BJ176&amp;BP175&amp;BK176&amp;BP175&amp;BL176&amp;BP175&amp;BM176&amp;BP175&amp;BN176</f>
        <v xml:space="preserve">82  83                                                                                                </v>
      </c>
    </row>
    <row r="177" spans="16:70" x14ac:dyDescent="0.35">
      <c r="P177" s="160">
        <v>38</v>
      </c>
      <c r="Q177" s="217">
        <f>IF('Print-TOS'!AU16="Y",'Encode Data'!I37,'Encode Data'!G34)</f>
        <v>2</v>
      </c>
      <c r="R177" s="160">
        <f t="shared" ref="R177:AW177" si="176">Q177</f>
        <v>2</v>
      </c>
      <c r="S177" s="160">
        <f t="shared" si="176"/>
        <v>2</v>
      </c>
      <c r="T177" s="160">
        <f t="shared" si="176"/>
        <v>2</v>
      </c>
      <c r="U177" s="160">
        <f t="shared" si="176"/>
        <v>2</v>
      </c>
      <c r="V177" s="160">
        <f t="shared" si="176"/>
        <v>2</v>
      </c>
      <c r="W177" s="160">
        <f t="shared" si="176"/>
        <v>2</v>
      </c>
      <c r="X177" s="160">
        <f t="shared" si="176"/>
        <v>2</v>
      </c>
      <c r="Y177" s="160">
        <f t="shared" si="176"/>
        <v>2</v>
      </c>
      <c r="Z177" s="160">
        <f t="shared" si="176"/>
        <v>2</v>
      </c>
      <c r="AA177" s="160">
        <f t="shared" si="176"/>
        <v>2</v>
      </c>
      <c r="AB177" s="160">
        <f t="shared" si="176"/>
        <v>2</v>
      </c>
      <c r="AC177" s="160">
        <f t="shared" si="176"/>
        <v>2</v>
      </c>
      <c r="AD177" s="160">
        <f t="shared" si="176"/>
        <v>2</v>
      </c>
      <c r="AE177" s="160">
        <f t="shared" si="176"/>
        <v>2</v>
      </c>
      <c r="AF177" s="160">
        <f t="shared" si="176"/>
        <v>2</v>
      </c>
      <c r="AG177" s="160">
        <f t="shared" si="176"/>
        <v>2</v>
      </c>
      <c r="AH177" s="160">
        <f t="shared" si="176"/>
        <v>2</v>
      </c>
      <c r="AI177" s="160">
        <f t="shared" si="176"/>
        <v>2</v>
      </c>
      <c r="AJ177" s="160">
        <f t="shared" si="176"/>
        <v>2</v>
      </c>
      <c r="AK177" s="160">
        <f t="shared" si="176"/>
        <v>2</v>
      </c>
      <c r="AL177" s="160">
        <f t="shared" si="176"/>
        <v>2</v>
      </c>
      <c r="AM177" s="160">
        <f t="shared" si="176"/>
        <v>2</v>
      </c>
      <c r="AN177" s="160">
        <f t="shared" si="176"/>
        <v>2</v>
      </c>
      <c r="AO177" s="160">
        <f t="shared" si="176"/>
        <v>2</v>
      </c>
      <c r="AP177" s="160">
        <f t="shared" si="176"/>
        <v>2</v>
      </c>
      <c r="AQ177" s="160">
        <f t="shared" si="176"/>
        <v>2</v>
      </c>
      <c r="AR177" s="160">
        <f t="shared" si="176"/>
        <v>2</v>
      </c>
      <c r="AS177" s="160">
        <f t="shared" si="176"/>
        <v>2</v>
      </c>
      <c r="AT177" s="160">
        <f t="shared" si="176"/>
        <v>2</v>
      </c>
      <c r="AU177" s="160">
        <f t="shared" si="176"/>
        <v>2</v>
      </c>
      <c r="AV177" s="160">
        <f t="shared" si="176"/>
        <v>2</v>
      </c>
      <c r="AW177" s="160">
        <f t="shared" si="176"/>
        <v>2</v>
      </c>
      <c r="AX177" s="160">
        <f t="shared" ref="AX177:BN177" si="177">AW177</f>
        <v>2</v>
      </c>
      <c r="AY177" s="160">
        <f t="shared" si="177"/>
        <v>2</v>
      </c>
      <c r="AZ177" s="160">
        <f t="shared" si="177"/>
        <v>2</v>
      </c>
      <c r="BA177" s="160">
        <f t="shared" si="177"/>
        <v>2</v>
      </c>
      <c r="BB177" s="160">
        <f t="shared" si="177"/>
        <v>2</v>
      </c>
      <c r="BC177" s="160">
        <f t="shared" si="177"/>
        <v>2</v>
      </c>
      <c r="BD177" s="160">
        <f t="shared" si="177"/>
        <v>2</v>
      </c>
      <c r="BE177" s="160">
        <f t="shared" si="177"/>
        <v>2</v>
      </c>
      <c r="BF177" s="160">
        <f t="shared" si="177"/>
        <v>2</v>
      </c>
      <c r="BG177" s="160">
        <f t="shared" si="177"/>
        <v>2</v>
      </c>
      <c r="BH177" s="160">
        <f t="shared" si="177"/>
        <v>2</v>
      </c>
      <c r="BI177" s="160">
        <f t="shared" si="177"/>
        <v>2</v>
      </c>
      <c r="BJ177" s="160">
        <f t="shared" si="177"/>
        <v>2</v>
      </c>
      <c r="BK177" s="160">
        <f t="shared" si="177"/>
        <v>2</v>
      </c>
      <c r="BL177" s="160">
        <f t="shared" si="177"/>
        <v>2</v>
      </c>
      <c r="BM177" s="160">
        <f t="shared" si="177"/>
        <v>2</v>
      </c>
      <c r="BN177" s="160">
        <f t="shared" si="177"/>
        <v>2</v>
      </c>
      <c r="BR177" s="160">
        <v>38</v>
      </c>
    </row>
    <row r="178" spans="16:70" x14ac:dyDescent="0.35">
      <c r="Q178" s="160">
        <v>1</v>
      </c>
      <c r="R178" s="160">
        <v>2</v>
      </c>
      <c r="S178" s="160">
        <v>3</v>
      </c>
      <c r="T178" s="160">
        <v>4</v>
      </c>
      <c r="U178" s="160">
        <v>5</v>
      </c>
      <c r="V178" s="160">
        <v>6</v>
      </c>
      <c r="W178" s="160">
        <v>7</v>
      </c>
      <c r="X178" s="160">
        <v>8</v>
      </c>
      <c r="Y178" s="160">
        <v>9</v>
      </c>
      <c r="Z178" s="160">
        <v>10</v>
      </c>
      <c r="AA178" s="160">
        <v>11</v>
      </c>
      <c r="AB178" s="160">
        <v>12</v>
      </c>
      <c r="AC178" s="160">
        <v>13</v>
      </c>
      <c r="AD178" s="160">
        <v>14</v>
      </c>
      <c r="AE178" s="160">
        <v>15</v>
      </c>
      <c r="AF178" s="160">
        <v>16</v>
      </c>
      <c r="AG178" s="160">
        <v>17</v>
      </c>
      <c r="AH178" s="160">
        <v>18</v>
      </c>
      <c r="AI178" s="160">
        <v>19</v>
      </c>
      <c r="AJ178" s="160">
        <v>20</v>
      </c>
      <c r="AK178" s="160">
        <v>21</v>
      </c>
      <c r="AL178" s="160">
        <v>22</v>
      </c>
      <c r="AM178" s="160">
        <v>23</v>
      </c>
      <c r="AN178" s="160">
        <v>24</v>
      </c>
      <c r="AO178" s="160">
        <v>25</v>
      </c>
      <c r="AP178" s="160">
        <v>26</v>
      </c>
      <c r="AQ178" s="160">
        <v>27</v>
      </c>
      <c r="AR178" s="160">
        <v>28</v>
      </c>
      <c r="AS178" s="160">
        <v>29</v>
      </c>
      <c r="AT178" s="160">
        <v>30</v>
      </c>
      <c r="AU178" s="160">
        <v>31</v>
      </c>
      <c r="AV178" s="160">
        <v>32</v>
      </c>
      <c r="AW178" s="160">
        <v>33</v>
      </c>
      <c r="AX178" s="160">
        <v>34</v>
      </c>
      <c r="AY178" s="160">
        <v>35</v>
      </c>
      <c r="AZ178" s="160">
        <v>36</v>
      </c>
      <c r="BA178" s="160">
        <v>37</v>
      </c>
      <c r="BB178" s="160">
        <v>38</v>
      </c>
      <c r="BC178" s="160">
        <v>39</v>
      </c>
      <c r="BD178" s="160">
        <v>40</v>
      </c>
      <c r="BE178" s="160">
        <v>41</v>
      </c>
      <c r="BF178" s="160">
        <v>42</v>
      </c>
      <c r="BG178" s="160">
        <v>43</v>
      </c>
      <c r="BH178" s="160">
        <v>44</v>
      </c>
      <c r="BI178" s="160">
        <v>45</v>
      </c>
      <c r="BJ178" s="160">
        <v>46</v>
      </c>
      <c r="BK178" s="160">
        <v>47</v>
      </c>
      <c r="BL178" s="160">
        <v>48</v>
      </c>
      <c r="BM178" s="160">
        <v>49</v>
      </c>
      <c r="BN178" s="160">
        <v>50</v>
      </c>
    </row>
    <row r="179" spans="16:70" x14ac:dyDescent="0.35">
      <c r="Q179" s="160">
        <f t="shared" ref="Q179:AV179" si="178">Q177-Q178</f>
        <v>1</v>
      </c>
      <c r="R179" s="160">
        <f t="shared" si="178"/>
        <v>0</v>
      </c>
      <c r="S179" s="160">
        <f t="shared" si="178"/>
        <v>-1</v>
      </c>
      <c r="T179" s="160">
        <f t="shared" si="178"/>
        <v>-2</v>
      </c>
      <c r="U179" s="160">
        <f t="shared" si="178"/>
        <v>-3</v>
      </c>
      <c r="V179" s="160">
        <f t="shared" si="178"/>
        <v>-4</v>
      </c>
      <c r="W179" s="160">
        <f t="shared" si="178"/>
        <v>-5</v>
      </c>
      <c r="X179" s="160">
        <f t="shared" si="178"/>
        <v>-6</v>
      </c>
      <c r="Y179" s="160">
        <f t="shared" si="178"/>
        <v>-7</v>
      </c>
      <c r="Z179" s="160">
        <f t="shared" si="178"/>
        <v>-8</v>
      </c>
      <c r="AA179" s="160">
        <f t="shared" si="178"/>
        <v>-9</v>
      </c>
      <c r="AB179" s="160">
        <f t="shared" si="178"/>
        <v>-10</v>
      </c>
      <c r="AC179" s="160">
        <f t="shared" si="178"/>
        <v>-11</v>
      </c>
      <c r="AD179" s="160">
        <f t="shared" si="178"/>
        <v>-12</v>
      </c>
      <c r="AE179" s="160">
        <f t="shared" si="178"/>
        <v>-13</v>
      </c>
      <c r="AF179" s="160">
        <f t="shared" si="178"/>
        <v>-14</v>
      </c>
      <c r="AG179" s="160">
        <f t="shared" si="178"/>
        <v>-15</v>
      </c>
      <c r="AH179" s="160">
        <f t="shared" si="178"/>
        <v>-16</v>
      </c>
      <c r="AI179" s="160">
        <f t="shared" si="178"/>
        <v>-17</v>
      </c>
      <c r="AJ179" s="160">
        <f t="shared" si="178"/>
        <v>-18</v>
      </c>
      <c r="AK179" s="160">
        <f t="shared" si="178"/>
        <v>-19</v>
      </c>
      <c r="AL179" s="160">
        <f t="shared" si="178"/>
        <v>-20</v>
      </c>
      <c r="AM179" s="160">
        <f t="shared" si="178"/>
        <v>-21</v>
      </c>
      <c r="AN179" s="160">
        <f t="shared" si="178"/>
        <v>-22</v>
      </c>
      <c r="AO179" s="160">
        <f t="shared" si="178"/>
        <v>-23</v>
      </c>
      <c r="AP179" s="160">
        <f t="shared" si="178"/>
        <v>-24</v>
      </c>
      <c r="AQ179" s="160">
        <f t="shared" si="178"/>
        <v>-25</v>
      </c>
      <c r="AR179" s="160">
        <f t="shared" si="178"/>
        <v>-26</v>
      </c>
      <c r="AS179" s="160">
        <f t="shared" si="178"/>
        <v>-27</v>
      </c>
      <c r="AT179" s="160">
        <f t="shared" si="178"/>
        <v>-28</v>
      </c>
      <c r="AU179" s="160">
        <f t="shared" si="178"/>
        <v>-29</v>
      </c>
      <c r="AV179" s="160">
        <f t="shared" si="178"/>
        <v>-30</v>
      </c>
      <c r="AW179" s="160">
        <f t="shared" ref="AW179:BN179" si="179">AW177-AW178</f>
        <v>-31</v>
      </c>
      <c r="AX179" s="160">
        <f t="shared" si="179"/>
        <v>-32</v>
      </c>
      <c r="AY179" s="160">
        <f t="shared" si="179"/>
        <v>-33</v>
      </c>
      <c r="AZ179" s="160">
        <f t="shared" si="179"/>
        <v>-34</v>
      </c>
      <c r="BA179" s="160">
        <f t="shared" si="179"/>
        <v>-35</v>
      </c>
      <c r="BB179" s="160">
        <f t="shared" si="179"/>
        <v>-36</v>
      </c>
      <c r="BC179" s="160">
        <f t="shared" si="179"/>
        <v>-37</v>
      </c>
      <c r="BD179" s="160">
        <f t="shared" si="179"/>
        <v>-38</v>
      </c>
      <c r="BE179" s="160">
        <f t="shared" si="179"/>
        <v>-39</v>
      </c>
      <c r="BF179" s="160">
        <f t="shared" si="179"/>
        <v>-40</v>
      </c>
      <c r="BG179" s="160">
        <f t="shared" si="179"/>
        <v>-41</v>
      </c>
      <c r="BH179" s="160">
        <f t="shared" si="179"/>
        <v>-42</v>
      </c>
      <c r="BI179" s="160">
        <f t="shared" si="179"/>
        <v>-43</v>
      </c>
      <c r="BJ179" s="160">
        <f t="shared" si="179"/>
        <v>-44</v>
      </c>
      <c r="BK179" s="160">
        <f t="shared" si="179"/>
        <v>-45</v>
      </c>
      <c r="BL179" s="160">
        <f t="shared" si="179"/>
        <v>-46</v>
      </c>
      <c r="BM179" s="160">
        <f t="shared" si="179"/>
        <v>-47</v>
      </c>
      <c r="BN179" s="160">
        <f t="shared" si="179"/>
        <v>-48</v>
      </c>
      <c r="BP179" s="160" t="s">
        <v>21</v>
      </c>
    </row>
    <row r="180" spans="16:70" x14ac:dyDescent="0.35">
      <c r="Q180" s="160">
        <f>IF(Q179&gt;=0,COUNT($Q179)+BO176,"")</f>
        <v>84</v>
      </c>
      <c r="R180" s="160">
        <f>IF(R179&gt;=0,COUNT($Q179:R179)+$BO176,"")</f>
        <v>85</v>
      </c>
      <c r="S180" s="160" t="str">
        <f>IF(S179&gt;=0,COUNT($Q179:S179)+$BO176,"")</f>
        <v/>
      </c>
      <c r="T180" s="160" t="str">
        <f>IF(T179&gt;=0,COUNT($Q179:T179)+$BO176,"")</f>
        <v/>
      </c>
      <c r="U180" s="160" t="str">
        <f>IF(U179&gt;=0,COUNT($Q179:U179)+$BO176,"")</f>
        <v/>
      </c>
      <c r="V180" s="160" t="str">
        <f>IF(V179&gt;=0,COUNT($Q179:V179)+$BO176,"")</f>
        <v/>
      </c>
      <c r="W180" s="160" t="str">
        <f>IF(W179&gt;=0,COUNT($Q179:W179)+$BO176,"")</f>
        <v/>
      </c>
      <c r="X180" s="160" t="str">
        <f>IF(X179&gt;=0,COUNT($Q179:X179)+$BO176,"")</f>
        <v/>
      </c>
      <c r="Y180" s="160" t="str">
        <f>IF(Y179&gt;=0,COUNT($Q179:Y179)+$BO176,"")</f>
        <v/>
      </c>
      <c r="Z180" s="160" t="str">
        <f>IF(Z179&gt;=0,COUNT($Q179:Z179)+$BO176,"")</f>
        <v/>
      </c>
      <c r="AA180" s="160" t="str">
        <f>IF(AA179&gt;=0,COUNT($Q179:AA179)+$BO176,"")</f>
        <v/>
      </c>
      <c r="AB180" s="160" t="str">
        <f>IF(AB179&gt;=0,COUNT($Q179:AB179)+$BO176,"")</f>
        <v/>
      </c>
      <c r="AC180" s="160" t="str">
        <f>IF(AC179&gt;=0,COUNT($Q179:AC179)+$BO176,"")</f>
        <v/>
      </c>
      <c r="AD180" s="160" t="str">
        <f>IF(AD179&gt;=0,COUNT($Q179:AD179)+$BO176,"")</f>
        <v/>
      </c>
      <c r="AE180" s="160" t="str">
        <f>IF(AE179&gt;=0,COUNT($Q179:AE179)+$BO176,"")</f>
        <v/>
      </c>
      <c r="AF180" s="160" t="str">
        <f>IF(AF179&gt;=0,COUNT($Q179:AF179)+$BO176,"")</f>
        <v/>
      </c>
      <c r="AG180" s="160" t="str">
        <f>IF(AG179&gt;=0,COUNT($Q179:AG179)+$BO176,"")</f>
        <v/>
      </c>
      <c r="AH180" s="160" t="str">
        <f>IF(AH179&gt;=0,COUNT($Q179:AH179)+$BO176,"")</f>
        <v/>
      </c>
      <c r="AI180" s="160" t="str">
        <f>IF(AI179&gt;=0,COUNT($Q179:AI179)+$BO176,"")</f>
        <v/>
      </c>
      <c r="AJ180" s="160" t="str">
        <f>IF(AJ179&gt;=0,COUNT($Q179:AJ179)+$BO176,"")</f>
        <v/>
      </c>
      <c r="AK180" s="160" t="str">
        <f>IF(AK179&gt;=0,COUNT($Q179:AK179)+$BO176,"")</f>
        <v/>
      </c>
      <c r="AL180" s="160" t="str">
        <f>IF(AL179&gt;=0,COUNT($Q179:AL179)+$BO176,"")</f>
        <v/>
      </c>
      <c r="AM180" s="160" t="str">
        <f>IF(AM179&gt;=0,COUNT($Q179:AM179)+$BO176,"")</f>
        <v/>
      </c>
      <c r="AN180" s="160" t="str">
        <f>IF(AN179&gt;=0,COUNT($Q179:AN179)+$BO176,"")</f>
        <v/>
      </c>
      <c r="AO180" s="160" t="str">
        <f>IF(AO179&gt;=0,COUNT($Q179:AO179)+$BO176,"")</f>
        <v/>
      </c>
      <c r="AP180" s="160" t="str">
        <f>IF(AP179&gt;=0,COUNT($Q179:AP179)+$BO176,"")</f>
        <v/>
      </c>
      <c r="AQ180" s="160" t="str">
        <f>IF(AQ179&gt;=0,COUNT($Q179:AQ179)+$BO176,"")</f>
        <v/>
      </c>
      <c r="AR180" s="160" t="str">
        <f>IF(AR179&gt;=0,COUNT($Q179:AR179)+$BO176,"")</f>
        <v/>
      </c>
      <c r="AS180" s="160" t="str">
        <f>IF(AS179&gt;=0,COUNT($Q179:AS179)+$BO176,"")</f>
        <v/>
      </c>
      <c r="AT180" s="160" t="str">
        <f>IF(AT179&gt;=0,COUNT($Q179:AT179)+$BO176,"")</f>
        <v/>
      </c>
      <c r="AU180" s="160" t="str">
        <f>IF(AU179&gt;=0,COUNT($Q179:AU179)+$BO176,"")</f>
        <v/>
      </c>
      <c r="AV180" s="160" t="str">
        <f>IF(AV179&gt;=0,COUNT($Q179:AV179)+$BO176,"")</f>
        <v/>
      </c>
      <c r="AW180" s="160" t="str">
        <f>IF(AW179&gt;=0,COUNT($Q179:AW179)+$BO176,"")</f>
        <v/>
      </c>
      <c r="AX180" s="160" t="str">
        <f>IF(AX179&gt;=0,COUNT($Q179:AX179)+$BO176,"")</f>
        <v/>
      </c>
      <c r="AY180" s="160" t="str">
        <f>IF(AY179&gt;=0,COUNT($Q179:AY179)+$BO176,"")</f>
        <v/>
      </c>
      <c r="AZ180" s="160" t="str">
        <f>IF(AZ179&gt;=0,COUNT($Q179:AZ179)+$BO176,"")</f>
        <v/>
      </c>
      <c r="BA180" s="160" t="str">
        <f>IF(BA179&gt;=0,COUNT($Q179:BA179)+$BO176,"")</f>
        <v/>
      </c>
      <c r="BB180" s="160" t="str">
        <f>IF(BB179&gt;=0,COUNT($Q179:BB179)+$BO176,"")</f>
        <v/>
      </c>
      <c r="BC180" s="160" t="str">
        <f>IF(BC179&gt;=0,COUNT($Q179:BC179)+$BO176,"")</f>
        <v/>
      </c>
      <c r="BD180" s="160" t="str">
        <f>IF(BD179&gt;=0,COUNT($Q179:BD179)+$BO176,"")</f>
        <v/>
      </c>
      <c r="BE180" s="160" t="str">
        <f>IF(BE179&gt;=0,COUNT($Q179:BE179)+$BO176,"")</f>
        <v/>
      </c>
      <c r="BF180" s="160" t="str">
        <f>IF(BF179&gt;=0,COUNT($Q179:BF179)+$BO176,"")</f>
        <v/>
      </c>
      <c r="BG180" s="160" t="str">
        <f>IF(BG179&gt;=0,COUNT($Q179:BG179)+$BO176,"")</f>
        <v/>
      </c>
      <c r="BH180" s="160" t="str">
        <f>IF(BH179&gt;=0,COUNT($Q179:BH179)+$BO176,"")</f>
        <v/>
      </c>
      <c r="BI180" s="160" t="str">
        <f>IF(BI179&gt;=0,COUNT($Q179:BI179)+$BO176,"")</f>
        <v/>
      </c>
      <c r="BJ180" s="160" t="str">
        <f>IF(BJ179&gt;=0,COUNT($Q179:BJ179)+$BO176,"")</f>
        <v/>
      </c>
      <c r="BK180" s="160" t="str">
        <f>IF(BK179&gt;=0,COUNT($Q179:BK179)+$BO176,"")</f>
        <v/>
      </c>
      <c r="BL180" s="160" t="str">
        <f>IF(BL179&gt;=0,COUNT($Q179:BL179)+$BO176,"")</f>
        <v/>
      </c>
      <c r="BM180" s="160" t="str">
        <f>IF(BM179&gt;=0,COUNT($Q179:BM179)+$BO176,"")</f>
        <v/>
      </c>
      <c r="BN180" s="160" t="str">
        <f>IF(BN179&gt;=0,COUNT($Q179:BN179)+$BO176,"")</f>
        <v/>
      </c>
      <c r="BO180" s="160">
        <f>COUNT(Q180:BN180)+$BO176</f>
        <v>85</v>
      </c>
      <c r="BP180" s="218" t="str">
        <f>Q180&amp;BP179&amp;R180&amp;BP179&amp;S180&amp;BP179&amp;T180&amp;BP179&amp;U180&amp;BP179&amp;V180&amp;BP179&amp;W180&amp;BP179&amp;X180&amp;BP179&amp;Y180&amp;BP179&amp;Z180&amp;BP179&amp;AA180&amp;BP179&amp;AB180&amp;BP179&amp;AC180&amp;BP179&amp;AD180&amp;BP179&amp;AE180&amp;BP179&amp;AF180&amp;BP179&amp;AG180&amp;BP179&amp;AH180&amp;BP179&amp;AI180&amp;BP179&amp;AJ180&amp;BP179&amp;AK180&amp;BP179&amp;AL180&amp;BP179&amp;AM180&amp;BP179&amp;AN180&amp;BP179&amp;AO180&amp;BP179&amp;AP180&amp;BP179&amp;AQ180&amp;BP179&amp;AR180&amp;BP179&amp;AS180&amp;BP179&amp;AT180&amp;BP179&amp;AU180&amp;BP179&amp;AV180&amp;BP179&amp;AW180&amp;BP179&amp;AX180&amp;BP179&amp;AY180&amp;BP179&amp;AZ180&amp;BP179&amp;BA180&amp;BP179&amp;BB180&amp;BP179&amp;BC180&amp;BP179&amp;BD180&amp;BP179&amp;BE180&amp;BP179&amp;BF180&amp;BP179&amp;BG180&amp;BP179&amp;BH180&amp;BP179&amp;BI180&amp;BP179&amp;BJ180&amp;BP179&amp;BK180&amp;BP179&amp;BL180&amp;BP179&amp;BM180&amp;BP179&amp;BN180</f>
        <v xml:space="preserve">84  85                                                                                                </v>
      </c>
    </row>
    <row r="181" spans="16:70" x14ac:dyDescent="0.35">
      <c r="P181" s="160">
        <v>53</v>
      </c>
      <c r="Q181" s="217">
        <f>IF('Print-TOS'!AU16="Y",'Encode Data'!E40,'Encode Data'!H34)</f>
        <v>2</v>
      </c>
      <c r="R181" s="160">
        <f t="shared" ref="R181:AW181" si="180">Q181</f>
        <v>2</v>
      </c>
      <c r="S181" s="160">
        <f t="shared" si="180"/>
        <v>2</v>
      </c>
      <c r="T181" s="160">
        <f t="shared" si="180"/>
        <v>2</v>
      </c>
      <c r="U181" s="160">
        <f t="shared" si="180"/>
        <v>2</v>
      </c>
      <c r="V181" s="160">
        <f t="shared" si="180"/>
        <v>2</v>
      </c>
      <c r="W181" s="160">
        <f t="shared" si="180"/>
        <v>2</v>
      </c>
      <c r="X181" s="160">
        <f t="shared" si="180"/>
        <v>2</v>
      </c>
      <c r="Y181" s="160">
        <f t="shared" si="180"/>
        <v>2</v>
      </c>
      <c r="Z181" s="160">
        <f t="shared" si="180"/>
        <v>2</v>
      </c>
      <c r="AA181" s="160">
        <f t="shared" si="180"/>
        <v>2</v>
      </c>
      <c r="AB181" s="160">
        <f t="shared" si="180"/>
        <v>2</v>
      </c>
      <c r="AC181" s="160">
        <f t="shared" si="180"/>
        <v>2</v>
      </c>
      <c r="AD181" s="160">
        <f t="shared" si="180"/>
        <v>2</v>
      </c>
      <c r="AE181" s="160">
        <f t="shared" si="180"/>
        <v>2</v>
      </c>
      <c r="AF181" s="160">
        <f t="shared" si="180"/>
        <v>2</v>
      </c>
      <c r="AG181" s="160">
        <f t="shared" si="180"/>
        <v>2</v>
      </c>
      <c r="AH181" s="160">
        <f t="shared" si="180"/>
        <v>2</v>
      </c>
      <c r="AI181" s="160">
        <f t="shared" si="180"/>
        <v>2</v>
      </c>
      <c r="AJ181" s="160">
        <f t="shared" si="180"/>
        <v>2</v>
      </c>
      <c r="AK181" s="160">
        <f t="shared" si="180"/>
        <v>2</v>
      </c>
      <c r="AL181" s="160">
        <f t="shared" si="180"/>
        <v>2</v>
      </c>
      <c r="AM181" s="160">
        <f t="shared" si="180"/>
        <v>2</v>
      </c>
      <c r="AN181" s="160">
        <f t="shared" si="180"/>
        <v>2</v>
      </c>
      <c r="AO181" s="160">
        <f t="shared" si="180"/>
        <v>2</v>
      </c>
      <c r="AP181" s="160">
        <f t="shared" si="180"/>
        <v>2</v>
      </c>
      <c r="AQ181" s="160">
        <f t="shared" si="180"/>
        <v>2</v>
      </c>
      <c r="AR181" s="160">
        <f t="shared" si="180"/>
        <v>2</v>
      </c>
      <c r="AS181" s="160">
        <f t="shared" si="180"/>
        <v>2</v>
      </c>
      <c r="AT181" s="160">
        <f t="shared" si="180"/>
        <v>2</v>
      </c>
      <c r="AU181" s="160">
        <f t="shared" si="180"/>
        <v>2</v>
      </c>
      <c r="AV181" s="160">
        <f t="shared" si="180"/>
        <v>2</v>
      </c>
      <c r="AW181" s="160">
        <f t="shared" si="180"/>
        <v>2</v>
      </c>
      <c r="AX181" s="160">
        <f t="shared" ref="AX181:BN181" si="181">AW181</f>
        <v>2</v>
      </c>
      <c r="AY181" s="160">
        <f t="shared" si="181"/>
        <v>2</v>
      </c>
      <c r="AZ181" s="160">
        <f t="shared" si="181"/>
        <v>2</v>
      </c>
      <c r="BA181" s="160">
        <f t="shared" si="181"/>
        <v>2</v>
      </c>
      <c r="BB181" s="160">
        <f t="shared" si="181"/>
        <v>2</v>
      </c>
      <c r="BC181" s="160">
        <f t="shared" si="181"/>
        <v>2</v>
      </c>
      <c r="BD181" s="160">
        <f t="shared" si="181"/>
        <v>2</v>
      </c>
      <c r="BE181" s="160">
        <f t="shared" si="181"/>
        <v>2</v>
      </c>
      <c r="BF181" s="160">
        <f t="shared" si="181"/>
        <v>2</v>
      </c>
      <c r="BG181" s="160">
        <f t="shared" si="181"/>
        <v>2</v>
      </c>
      <c r="BH181" s="160">
        <f t="shared" si="181"/>
        <v>2</v>
      </c>
      <c r="BI181" s="160">
        <f t="shared" si="181"/>
        <v>2</v>
      </c>
      <c r="BJ181" s="160">
        <f t="shared" si="181"/>
        <v>2</v>
      </c>
      <c r="BK181" s="160">
        <f t="shared" si="181"/>
        <v>2</v>
      </c>
      <c r="BL181" s="160">
        <f t="shared" si="181"/>
        <v>2</v>
      </c>
      <c r="BM181" s="160">
        <f t="shared" si="181"/>
        <v>2</v>
      </c>
      <c r="BN181" s="160">
        <f t="shared" si="181"/>
        <v>2</v>
      </c>
      <c r="BR181" s="160">
        <v>53</v>
      </c>
    </row>
    <row r="182" spans="16:70" x14ac:dyDescent="0.35">
      <c r="Q182" s="160">
        <v>1</v>
      </c>
      <c r="R182" s="160">
        <v>2</v>
      </c>
      <c r="S182" s="160">
        <v>3</v>
      </c>
      <c r="T182" s="160">
        <v>4</v>
      </c>
      <c r="U182" s="160">
        <v>5</v>
      </c>
      <c r="V182" s="160">
        <v>6</v>
      </c>
      <c r="W182" s="160">
        <v>7</v>
      </c>
      <c r="X182" s="160">
        <v>8</v>
      </c>
      <c r="Y182" s="160">
        <v>9</v>
      </c>
      <c r="Z182" s="160">
        <v>10</v>
      </c>
      <c r="AA182" s="160">
        <v>11</v>
      </c>
      <c r="AB182" s="160">
        <v>12</v>
      </c>
      <c r="AC182" s="160">
        <v>13</v>
      </c>
      <c r="AD182" s="160">
        <v>14</v>
      </c>
      <c r="AE182" s="160">
        <v>15</v>
      </c>
      <c r="AF182" s="160">
        <v>16</v>
      </c>
      <c r="AG182" s="160">
        <v>17</v>
      </c>
      <c r="AH182" s="160">
        <v>18</v>
      </c>
      <c r="AI182" s="160">
        <v>19</v>
      </c>
      <c r="AJ182" s="160">
        <v>20</v>
      </c>
      <c r="AK182" s="160">
        <v>21</v>
      </c>
      <c r="AL182" s="160">
        <v>22</v>
      </c>
      <c r="AM182" s="160">
        <v>23</v>
      </c>
      <c r="AN182" s="160">
        <v>24</v>
      </c>
      <c r="AO182" s="160">
        <v>25</v>
      </c>
      <c r="AP182" s="160">
        <v>26</v>
      </c>
      <c r="AQ182" s="160">
        <v>27</v>
      </c>
      <c r="AR182" s="160">
        <v>28</v>
      </c>
      <c r="AS182" s="160">
        <v>29</v>
      </c>
      <c r="AT182" s="160">
        <v>30</v>
      </c>
      <c r="AU182" s="160">
        <v>31</v>
      </c>
      <c r="AV182" s="160">
        <v>32</v>
      </c>
      <c r="AW182" s="160">
        <v>33</v>
      </c>
      <c r="AX182" s="160">
        <v>34</v>
      </c>
      <c r="AY182" s="160">
        <v>35</v>
      </c>
      <c r="AZ182" s="160">
        <v>36</v>
      </c>
      <c r="BA182" s="160">
        <v>37</v>
      </c>
      <c r="BB182" s="160">
        <v>38</v>
      </c>
      <c r="BC182" s="160">
        <v>39</v>
      </c>
      <c r="BD182" s="160">
        <v>40</v>
      </c>
      <c r="BE182" s="160">
        <v>41</v>
      </c>
      <c r="BF182" s="160">
        <v>42</v>
      </c>
      <c r="BG182" s="160">
        <v>43</v>
      </c>
      <c r="BH182" s="160">
        <v>44</v>
      </c>
      <c r="BI182" s="160">
        <v>45</v>
      </c>
      <c r="BJ182" s="160">
        <v>46</v>
      </c>
      <c r="BK182" s="160">
        <v>47</v>
      </c>
      <c r="BL182" s="160">
        <v>48</v>
      </c>
      <c r="BM182" s="160">
        <v>49</v>
      </c>
      <c r="BN182" s="160">
        <v>50</v>
      </c>
    </row>
    <row r="183" spans="16:70" x14ac:dyDescent="0.35">
      <c r="Q183" s="160">
        <f t="shared" ref="Q183:AV183" si="182">Q181-Q182</f>
        <v>1</v>
      </c>
      <c r="R183" s="160">
        <f t="shared" si="182"/>
        <v>0</v>
      </c>
      <c r="S183" s="160">
        <f t="shared" si="182"/>
        <v>-1</v>
      </c>
      <c r="T183" s="160">
        <f t="shared" si="182"/>
        <v>-2</v>
      </c>
      <c r="U183" s="160">
        <f t="shared" si="182"/>
        <v>-3</v>
      </c>
      <c r="V183" s="160">
        <f t="shared" si="182"/>
        <v>-4</v>
      </c>
      <c r="W183" s="160">
        <f t="shared" si="182"/>
        <v>-5</v>
      </c>
      <c r="X183" s="160">
        <f t="shared" si="182"/>
        <v>-6</v>
      </c>
      <c r="Y183" s="160">
        <f t="shared" si="182"/>
        <v>-7</v>
      </c>
      <c r="Z183" s="160">
        <f t="shared" si="182"/>
        <v>-8</v>
      </c>
      <c r="AA183" s="160">
        <f t="shared" si="182"/>
        <v>-9</v>
      </c>
      <c r="AB183" s="160">
        <f t="shared" si="182"/>
        <v>-10</v>
      </c>
      <c r="AC183" s="160">
        <f t="shared" si="182"/>
        <v>-11</v>
      </c>
      <c r="AD183" s="160">
        <f t="shared" si="182"/>
        <v>-12</v>
      </c>
      <c r="AE183" s="160">
        <f t="shared" si="182"/>
        <v>-13</v>
      </c>
      <c r="AF183" s="160">
        <f t="shared" si="182"/>
        <v>-14</v>
      </c>
      <c r="AG183" s="160">
        <f t="shared" si="182"/>
        <v>-15</v>
      </c>
      <c r="AH183" s="160">
        <f t="shared" si="182"/>
        <v>-16</v>
      </c>
      <c r="AI183" s="160">
        <f t="shared" si="182"/>
        <v>-17</v>
      </c>
      <c r="AJ183" s="160">
        <f t="shared" si="182"/>
        <v>-18</v>
      </c>
      <c r="AK183" s="160">
        <f t="shared" si="182"/>
        <v>-19</v>
      </c>
      <c r="AL183" s="160">
        <f t="shared" si="182"/>
        <v>-20</v>
      </c>
      <c r="AM183" s="160">
        <f t="shared" si="182"/>
        <v>-21</v>
      </c>
      <c r="AN183" s="160">
        <f t="shared" si="182"/>
        <v>-22</v>
      </c>
      <c r="AO183" s="160">
        <f t="shared" si="182"/>
        <v>-23</v>
      </c>
      <c r="AP183" s="160">
        <f t="shared" si="182"/>
        <v>-24</v>
      </c>
      <c r="AQ183" s="160">
        <f t="shared" si="182"/>
        <v>-25</v>
      </c>
      <c r="AR183" s="160">
        <f t="shared" si="182"/>
        <v>-26</v>
      </c>
      <c r="AS183" s="160">
        <f t="shared" si="182"/>
        <v>-27</v>
      </c>
      <c r="AT183" s="160">
        <f t="shared" si="182"/>
        <v>-28</v>
      </c>
      <c r="AU183" s="160">
        <f t="shared" si="182"/>
        <v>-29</v>
      </c>
      <c r="AV183" s="160">
        <f t="shared" si="182"/>
        <v>-30</v>
      </c>
      <c r="AW183" s="160">
        <f t="shared" ref="AW183:BN183" si="183">AW181-AW182</f>
        <v>-31</v>
      </c>
      <c r="AX183" s="160">
        <f t="shared" si="183"/>
        <v>-32</v>
      </c>
      <c r="AY183" s="160">
        <f t="shared" si="183"/>
        <v>-33</v>
      </c>
      <c r="AZ183" s="160">
        <f t="shared" si="183"/>
        <v>-34</v>
      </c>
      <c r="BA183" s="160">
        <f t="shared" si="183"/>
        <v>-35</v>
      </c>
      <c r="BB183" s="160">
        <f t="shared" si="183"/>
        <v>-36</v>
      </c>
      <c r="BC183" s="160">
        <f t="shared" si="183"/>
        <v>-37</v>
      </c>
      <c r="BD183" s="160">
        <f t="shared" si="183"/>
        <v>-38</v>
      </c>
      <c r="BE183" s="160">
        <f t="shared" si="183"/>
        <v>-39</v>
      </c>
      <c r="BF183" s="160">
        <f t="shared" si="183"/>
        <v>-40</v>
      </c>
      <c r="BG183" s="160">
        <f t="shared" si="183"/>
        <v>-41</v>
      </c>
      <c r="BH183" s="160">
        <f t="shared" si="183"/>
        <v>-42</v>
      </c>
      <c r="BI183" s="160">
        <f t="shared" si="183"/>
        <v>-43</v>
      </c>
      <c r="BJ183" s="160">
        <f t="shared" si="183"/>
        <v>-44</v>
      </c>
      <c r="BK183" s="160">
        <f t="shared" si="183"/>
        <v>-45</v>
      </c>
      <c r="BL183" s="160">
        <f t="shared" si="183"/>
        <v>-46</v>
      </c>
      <c r="BM183" s="160">
        <f t="shared" si="183"/>
        <v>-47</v>
      </c>
      <c r="BN183" s="160">
        <f t="shared" si="183"/>
        <v>-48</v>
      </c>
      <c r="BP183" s="160" t="s">
        <v>21</v>
      </c>
    </row>
    <row r="184" spans="16:70" x14ac:dyDescent="0.35">
      <c r="Q184" s="160">
        <f>IF(Q183&gt;=0,COUNT($Q183)+BO180,"")</f>
        <v>86</v>
      </c>
      <c r="R184" s="160">
        <f>IF(R183&gt;=0,COUNT($Q183:R183)+$BO180,"")</f>
        <v>87</v>
      </c>
      <c r="S184" s="160" t="str">
        <f>IF(S183&gt;=0,COUNT($Q183:S183)+$BO180,"")</f>
        <v/>
      </c>
      <c r="T184" s="160" t="str">
        <f>IF(T183&gt;=0,COUNT($Q183:T183)+$BO180,"")</f>
        <v/>
      </c>
      <c r="U184" s="160" t="str">
        <f>IF(U183&gt;=0,COUNT($Q183:U183)+$BO180,"")</f>
        <v/>
      </c>
      <c r="V184" s="160" t="str">
        <f>IF(V183&gt;=0,COUNT($Q183:V183)+$BO180,"")</f>
        <v/>
      </c>
      <c r="W184" s="160" t="str">
        <f>IF(W183&gt;=0,COUNT($Q183:W183)+$BO180,"")</f>
        <v/>
      </c>
      <c r="X184" s="160" t="str">
        <f>IF(X183&gt;=0,COUNT($Q183:X183)+$BO180,"")</f>
        <v/>
      </c>
      <c r="Y184" s="160" t="str">
        <f>IF(Y183&gt;=0,COUNT($Q183:Y183)+$BO180,"")</f>
        <v/>
      </c>
      <c r="Z184" s="160" t="str">
        <f>IF(Z183&gt;=0,COUNT($Q183:Z183)+$BO180,"")</f>
        <v/>
      </c>
      <c r="AA184" s="160" t="str">
        <f>IF(AA183&gt;=0,COUNT($Q183:AA183)+$BO180,"")</f>
        <v/>
      </c>
      <c r="AB184" s="160" t="str">
        <f>IF(AB183&gt;=0,COUNT($Q183:AB183)+$BO180,"")</f>
        <v/>
      </c>
      <c r="AC184" s="160" t="str">
        <f>IF(AC183&gt;=0,COUNT($Q183:AC183)+$BO180,"")</f>
        <v/>
      </c>
      <c r="AD184" s="160" t="str">
        <f>IF(AD183&gt;=0,COUNT($Q183:AD183)+$BO180,"")</f>
        <v/>
      </c>
      <c r="AE184" s="160" t="str">
        <f>IF(AE183&gt;=0,COUNT($Q183:AE183)+$BO180,"")</f>
        <v/>
      </c>
      <c r="AF184" s="160" t="str">
        <f>IF(AF183&gt;=0,COUNT($Q183:AF183)+$BO180,"")</f>
        <v/>
      </c>
      <c r="AG184" s="160" t="str">
        <f>IF(AG183&gt;=0,COUNT($Q183:AG183)+$BO180,"")</f>
        <v/>
      </c>
      <c r="AH184" s="160" t="str">
        <f>IF(AH183&gt;=0,COUNT($Q183:AH183)+$BO180,"")</f>
        <v/>
      </c>
      <c r="AI184" s="160" t="str">
        <f>IF(AI183&gt;=0,COUNT($Q183:AI183)+$BO180,"")</f>
        <v/>
      </c>
      <c r="AJ184" s="160" t="str">
        <f>IF(AJ183&gt;=0,COUNT($Q183:AJ183)+$BO180,"")</f>
        <v/>
      </c>
      <c r="AK184" s="160" t="str">
        <f>IF(AK183&gt;=0,COUNT($Q183:AK183)+$BO180,"")</f>
        <v/>
      </c>
      <c r="AL184" s="160" t="str">
        <f>IF(AL183&gt;=0,COUNT($Q183:AL183)+$BO180,"")</f>
        <v/>
      </c>
      <c r="AM184" s="160" t="str">
        <f>IF(AM183&gt;=0,COUNT($Q183:AM183)+$BO180,"")</f>
        <v/>
      </c>
      <c r="AN184" s="160" t="str">
        <f>IF(AN183&gt;=0,COUNT($Q183:AN183)+$BO180,"")</f>
        <v/>
      </c>
      <c r="AO184" s="160" t="str">
        <f>IF(AO183&gt;=0,COUNT($Q183:AO183)+$BO180,"")</f>
        <v/>
      </c>
      <c r="AP184" s="160" t="str">
        <f>IF(AP183&gt;=0,COUNT($Q183:AP183)+$BO180,"")</f>
        <v/>
      </c>
      <c r="AQ184" s="160" t="str">
        <f>IF(AQ183&gt;=0,COUNT($Q183:AQ183)+$BO180,"")</f>
        <v/>
      </c>
      <c r="AR184" s="160" t="str">
        <f>IF(AR183&gt;=0,COUNT($Q183:AR183)+$BO180,"")</f>
        <v/>
      </c>
      <c r="AS184" s="160" t="str">
        <f>IF(AS183&gt;=0,COUNT($Q183:AS183)+$BO180,"")</f>
        <v/>
      </c>
      <c r="AT184" s="160" t="str">
        <f>IF(AT183&gt;=0,COUNT($Q183:AT183)+$BO180,"")</f>
        <v/>
      </c>
      <c r="AU184" s="160" t="str">
        <f>IF(AU183&gt;=0,COUNT($Q183:AU183)+$BO180,"")</f>
        <v/>
      </c>
      <c r="AV184" s="160" t="str">
        <f>IF(AV183&gt;=0,COUNT($Q183:AV183)+$BO180,"")</f>
        <v/>
      </c>
      <c r="AW184" s="160" t="str">
        <f>IF(AW183&gt;=0,COUNT($Q183:AW183)+$BO180,"")</f>
        <v/>
      </c>
      <c r="AX184" s="160" t="str">
        <f>IF(AX183&gt;=0,COUNT($Q183:AX183)+$BO180,"")</f>
        <v/>
      </c>
      <c r="AY184" s="160" t="str">
        <f>IF(AY183&gt;=0,COUNT($Q183:AY183)+$BO180,"")</f>
        <v/>
      </c>
      <c r="AZ184" s="160" t="str">
        <f>IF(AZ183&gt;=0,COUNT($Q183:AZ183)+$BO180,"")</f>
        <v/>
      </c>
      <c r="BA184" s="160" t="str">
        <f>IF(BA183&gt;=0,COUNT($Q183:BA183)+$BO180,"")</f>
        <v/>
      </c>
      <c r="BB184" s="160" t="str">
        <f>IF(BB183&gt;=0,COUNT($Q183:BB183)+$BO180,"")</f>
        <v/>
      </c>
      <c r="BC184" s="160" t="str">
        <f>IF(BC183&gt;=0,COUNT($Q183:BC183)+$BO180,"")</f>
        <v/>
      </c>
      <c r="BD184" s="160" t="str">
        <f>IF(BD183&gt;=0,COUNT($Q183:BD183)+$BO180,"")</f>
        <v/>
      </c>
      <c r="BE184" s="160" t="str">
        <f>IF(BE183&gt;=0,COUNT($Q183:BE183)+$BO180,"")</f>
        <v/>
      </c>
      <c r="BF184" s="160" t="str">
        <f>IF(BF183&gt;=0,COUNT($Q183:BF183)+$BO180,"")</f>
        <v/>
      </c>
      <c r="BG184" s="160" t="str">
        <f>IF(BG183&gt;=0,COUNT($Q183:BG183)+$BO180,"")</f>
        <v/>
      </c>
      <c r="BH184" s="160" t="str">
        <f>IF(BH183&gt;=0,COUNT($Q183:BH183)+$BO180,"")</f>
        <v/>
      </c>
      <c r="BI184" s="160" t="str">
        <f>IF(BI183&gt;=0,COUNT($Q183:BI183)+$BO180,"")</f>
        <v/>
      </c>
      <c r="BJ184" s="160" t="str">
        <f>IF(BJ183&gt;=0,COUNT($Q183:BJ183)+$BO180,"")</f>
        <v/>
      </c>
      <c r="BK184" s="160" t="str">
        <f>IF(BK183&gt;=0,COUNT($Q183:BK183)+$BO180,"")</f>
        <v/>
      </c>
      <c r="BL184" s="160" t="str">
        <f>IF(BL183&gt;=0,COUNT($Q183:BL183)+$BO180,"")</f>
        <v/>
      </c>
      <c r="BM184" s="160" t="str">
        <f>IF(BM183&gt;=0,COUNT($Q183:BM183)+$BO180,"")</f>
        <v/>
      </c>
      <c r="BN184" s="160" t="str">
        <f>IF(BN183&gt;=0,COUNT($Q183:BN183)+$BO180,"")</f>
        <v/>
      </c>
      <c r="BO184" s="160">
        <f>COUNT(Q184:BN184)+$BO180</f>
        <v>87</v>
      </c>
      <c r="BP184" s="218" t="str">
        <f>Q184&amp;BP183&amp;R184&amp;BP183&amp;S184&amp;BP183&amp;T184&amp;BP183&amp;U184&amp;BP183&amp;V184&amp;BP183&amp;W184&amp;BP183&amp;X184&amp;BP183&amp;Y184&amp;BP183&amp;Z184&amp;BP183&amp;AA184&amp;BP183&amp;AB184&amp;BP183&amp;AC184&amp;BP183&amp;AD184&amp;BP183&amp;AE184&amp;BP183&amp;AF184&amp;BP183&amp;AG184&amp;BP183&amp;AH184&amp;BP183&amp;AI184&amp;BP183&amp;AJ184&amp;BP183&amp;AK184&amp;BP183&amp;AL184&amp;BP183&amp;AM184&amp;BP183&amp;AN184&amp;BP183&amp;AO184&amp;BP183&amp;AP184&amp;BP183&amp;AQ184&amp;BP183&amp;AR184&amp;BP183&amp;AS184&amp;BP183&amp;AT184&amp;BP183&amp;AU184&amp;BP183&amp;AV184&amp;BP183&amp;AW184&amp;BP183&amp;AX184&amp;BP183&amp;AY184&amp;BP183&amp;AZ184&amp;BP183&amp;BA184&amp;BP183&amp;BB184&amp;BP183&amp;BC184&amp;BP183&amp;BD184&amp;BP183&amp;BE184&amp;BP183&amp;BF184&amp;BP183&amp;BG184&amp;BP183&amp;BH184&amp;BP183&amp;BI184&amp;BP183&amp;BJ184&amp;BP183&amp;BK184&amp;BP183&amp;BL184&amp;BP183&amp;BM184&amp;BP183&amp;BN184</f>
        <v xml:space="preserve">86  87                                                                                                </v>
      </c>
    </row>
    <row r="185" spans="16:70" x14ac:dyDescent="0.35">
      <c r="P185" s="160">
        <v>68</v>
      </c>
      <c r="Q185" s="217">
        <f>IF('Print-TOS'!AU16="Y",'Encode Data'!F40,'Encode Data'!I34)</f>
        <v>3</v>
      </c>
      <c r="R185" s="160">
        <f t="shared" ref="R185:AW185" si="184">Q185</f>
        <v>3</v>
      </c>
      <c r="S185" s="160">
        <f t="shared" si="184"/>
        <v>3</v>
      </c>
      <c r="T185" s="160">
        <f t="shared" si="184"/>
        <v>3</v>
      </c>
      <c r="U185" s="160">
        <f t="shared" si="184"/>
        <v>3</v>
      </c>
      <c r="V185" s="160">
        <f t="shared" si="184"/>
        <v>3</v>
      </c>
      <c r="W185" s="160">
        <f t="shared" si="184"/>
        <v>3</v>
      </c>
      <c r="X185" s="160">
        <f t="shared" si="184"/>
        <v>3</v>
      </c>
      <c r="Y185" s="160">
        <f t="shared" si="184"/>
        <v>3</v>
      </c>
      <c r="Z185" s="160">
        <f t="shared" si="184"/>
        <v>3</v>
      </c>
      <c r="AA185" s="160">
        <f t="shared" si="184"/>
        <v>3</v>
      </c>
      <c r="AB185" s="160">
        <f t="shared" si="184"/>
        <v>3</v>
      </c>
      <c r="AC185" s="160">
        <f t="shared" si="184"/>
        <v>3</v>
      </c>
      <c r="AD185" s="160">
        <f t="shared" si="184"/>
        <v>3</v>
      </c>
      <c r="AE185" s="160">
        <f t="shared" si="184"/>
        <v>3</v>
      </c>
      <c r="AF185" s="160">
        <f t="shared" si="184"/>
        <v>3</v>
      </c>
      <c r="AG185" s="160">
        <f t="shared" si="184"/>
        <v>3</v>
      </c>
      <c r="AH185" s="160">
        <f t="shared" si="184"/>
        <v>3</v>
      </c>
      <c r="AI185" s="160">
        <f t="shared" si="184"/>
        <v>3</v>
      </c>
      <c r="AJ185" s="160">
        <f t="shared" si="184"/>
        <v>3</v>
      </c>
      <c r="AK185" s="160">
        <f t="shared" si="184"/>
        <v>3</v>
      </c>
      <c r="AL185" s="160">
        <f t="shared" si="184"/>
        <v>3</v>
      </c>
      <c r="AM185" s="160">
        <f t="shared" si="184"/>
        <v>3</v>
      </c>
      <c r="AN185" s="160">
        <f t="shared" si="184"/>
        <v>3</v>
      </c>
      <c r="AO185" s="160">
        <f t="shared" si="184"/>
        <v>3</v>
      </c>
      <c r="AP185" s="160">
        <f t="shared" si="184"/>
        <v>3</v>
      </c>
      <c r="AQ185" s="160">
        <f t="shared" si="184"/>
        <v>3</v>
      </c>
      <c r="AR185" s="160">
        <f t="shared" si="184"/>
        <v>3</v>
      </c>
      <c r="AS185" s="160">
        <f t="shared" si="184"/>
        <v>3</v>
      </c>
      <c r="AT185" s="160">
        <f t="shared" si="184"/>
        <v>3</v>
      </c>
      <c r="AU185" s="160">
        <f t="shared" si="184"/>
        <v>3</v>
      </c>
      <c r="AV185" s="160">
        <f t="shared" si="184"/>
        <v>3</v>
      </c>
      <c r="AW185" s="160">
        <f t="shared" si="184"/>
        <v>3</v>
      </c>
      <c r="AX185" s="160">
        <f t="shared" ref="AX185:BN185" si="185">AW185</f>
        <v>3</v>
      </c>
      <c r="AY185" s="160">
        <f t="shared" si="185"/>
        <v>3</v>
      </c>
      <c r="AZ185" s="160">
        <f t="shared" si="185"/>
        <v>3</v>
      </c>
      <c r="BA185" s="160">
        <f t="shared" si="185"/>
        <v>3</v>
      </c>
      <c r="BB185" s="160">
        <f t="shared" si="185"/>
        <v>3</v>
      </c>
      <c r="BC185" s="160">
        <f t="shared" si="185"/>
        <v>3</v>
      </c>
      <c r="BD185" s="160">
        <f t="shared" si="185"/>
        <v>3</v>
      </c>
      <c r="BE185" s="160">
        <f t="shared" si="185"/>
        <v>3</v>
      </c>
      <c r="BF185" s="160">
        <f t="shared" si="185"/>
        <v>3</v>
      </c>
      <c r="BG185" s="160">
        <f t="shared" si="185"/>
        <v>3</v>
      </c>
      <c r="BH185" s="160">
        <f t="shared" si="185"/>
        <v>3</v>
      </c>
      <c r="BI185" s="160">
        <f t="shared" si="185"/>
        <v>3</v>
      </c>
      <c r="BJ185" s="160">
        <f t="shared" si="185"/>
        <v>3</v>
      </c>
      <c r="BK185" s="160">
        <f t="shared" si="185"/>
        <v>3</v>
      </c>
      <c r="BL185" s="160">
        <f t="shared" si="185"/>
        <v>3</v>
      </c>
      <c r="BM185" s="160">
        <f t="shared" si="185"/>
        <v>3</v>
      </c>
      <c r="BN185" s="160">
        <f t="shared" si="185"/>
        <v>3</v>
      </c>
      <c r="BR185" s="160">
        <v>68</v>
      </c>
    </row>
    <row r="186" spans="16:70" x14ac:dyDescent="0.35">
      <c r="Q186" s="160">
        <v>1</v>
      </c>
      <c r="R186" s="160">
        <v>2</v>
      </c>
      <c r="S186" s="160">
        <v>3</v>
      </c>
      <c r="T186" s="160">
        <v>4</v>
      </c>
      <c r="U186" s="160">
        <v>5</v>
      </c>
      <c r="V186" s="160">
        <v>6</v>
      </c>
      <c r="W186" s="160">
        <v>7</v>
      </c>
      <c r="X186" s="160">
        <v>8</v>
      </c>
      <c r="Y186" s="160">
        <v>9</v>
      </c>
      <c r="Z186" s="160">
        <v>10</v>
      </c>
      <c r="AA186" s="160">
        <v>11</v>
      </c>
      <c r="AB186" s="160">
        <v>12</v>
      </c>
      <c r="AC186" s="160">
        <v>13</v>
      </c>
      <c r="AD186" s="160">
        <v>14</v>
      </c>
      <c r="AE186" s="160">
        <v>15</v>
      </c>
      <c r="AF186" s="160">
        <v>16</v>
      </c>
      <c r="AG186" s="160">
        <v>17</v>
      </c>
      <c r="AH186" s="160">
        <v>18</v>
      </c>
      <c r="AI186" s="160">
        <v>19</v>
      </c>
      <c r="AJ186" s="160">
        <v>20</v>
      </c>
      <c r="AK186" s="160">
        <v>21</v>
      </c>
      <c r="AL186" s="160">
        <v>22</v>
      </c>
      <c r="AM186" s="160">
        <v>23</v>
      </c>
      <c r="AN186" s="160">
        <v>24</v>
      </c>
      <c r="AO186" s="160">
        <v>25</v>
      </c>
      <c r="AP186" s="160">
        <v>26</v>
      </c>
      <c r="AQ186" s="160">
        <v>27</v>
      </c>
      <c r="AR186" s="160">
        <v>28</v>
      </c>
      <c r="AS186" s="160">
        <v>29</v>
      </c>
      <c r="AT186" s="160">
        <v>30</v>
      </c>
      <c r="AU186" s="160">
        <v>31</v>
      </c>
      <c r="AV186" s="160">
        <v>32</v>
      </c>
      <c r="AW186" s="160">
        <v>33</v>
      </c>
      <c r="AX186" s="160">
        <v>34</v>
      </c>
      <c r="AY186" s="160">
        <v>35</v>
      </c>
      <c r="AZ186" s="160">
        <v>36</v>
      </c>
      <c r="BA186" s="160">
        <v>37</v>
      </c>
      <c r="BB186" s="160">
        <v>38</v>
      </c>
      <c r="BC186" s="160">
        <v>39</v>
      </c>
      <c r="BD186" s="160">
        <v>40</v>
      </c>
      <c r="BE186" s="160">
        <v>41</v>
      </c>
      <c r="BF186" s="160">
        <v>42</v>
      </c>
      <c r="BG186" s="160">
        <v>43</v>
      </c>
      <c r="BH186" s="160">
        <v>44</v>
      </c>
      <c r="BI186" s="160">
        <v>45</v>
      </c>
      <c r="BJ186" s="160">
        <v>46</v>
      </c>
      <c r="BK186" s="160">
        <v>47</v>
      </c>
      <c r="BL186" s="160">
        <v>48</v>
      </c>
      <c r="BM186" s="160">
        <v>49</v>
      </c>
      <c r="BN186" s="160">
        <v>50</v>
      </c>
    </row>
    <row r="187" spans="16:70" x14ac:dyDescent="0.35">
      <c r="Q187" s="160">
        <f t="shared" ref="Q187:AV187" si="186">Q185-Q186</f>
        <v>2</v>
      </c>
      <c r="R187" s="160">
        <f t="shared" si="186"/>
        <v>1</v>
      </c>
      <c r="S187" s="160">
        <f t="shared" si="186"/>
        <v>0</v>
      </c>
      <c r="T187" s="160">
        <f t="shared" si="186"/>
        <v>-1</v>
      </c>
      <c r="U187" s="160">
        <f t="shared" si="186"/>
        <v>-2</v>
      </c>
      <c r="V187" s="160">
        <f t="shared" si="186"/>
        <v>-3</v>
      </c>
      <c r="W187" s="160">
        <f t="shared" si="186"/>
        <v>-4</v>
      </c>
      <c r="X187" s="160">
        <f t="shared" si="186"/>
        <v>-5</v>
      </c>
      <c r="Y187" s="160">
        <f t="shared" si="186"/>
        <v>-6</v>
      </c>
      <c r="Z187" s="160">
        <f t="shared" si="186"/>
        <v>-7</v>
      </c>
      <c r="AA187" s="160">
        <f t="shared" si="186"/>
        <v>-8</v>
      </c>
      <c r="AB187" s="160">
        <f t="shared" si="186"/>
        <v>-9</v>
      </c>
      <c r="AC187" s="160">
        <f t="shared" si="186"/>
        <v>-10</v>
      </c>
      <c r="AD187" s="160">
        <f t="shared" si="186"/>
        <v>-11</v>
      </c>
      <c r="AE187" s="160">
        <f t="shared" si="186"/>
        <v>-12</v>
      </c>
      <c r="AF187" s="160">
        <f t="shared" si="186"/>
        <v>-13</v>
      </c>
      <c r="AG187" s="160">
        <f t="shared" si="186"/>
        <v>-14</v>
      </c>
      <c r="AH187" s="160">
        <f t="shared" si="186"/>
        <v>-15</v>
      </c>
      <c r="AI187" s="160">
        <f t="shared" si="186"/>
        <v>-16</v>
      </c>
      <c r="AJ187" s="160">
        <f t="shared" si="186"/>
        <v>-17</v>
      </c>
      <c r="AK187" s="160">
        <f t="shared" si="186"/>
        <v>-18</v>
      </c>
      <c r="AL187" s="160">
        <f t="shared" si="186"/>
        <v>-19</v>
      </c>
      <c r="AM187" s="160">
        <f t="shared" si="186"/>
        <v>-20</v>
      </c>
      <c r="AN187" s="160">
        <f t="shared" si="186"/>
        <v>-21</v>
      </c>
      <c r="AO187" s="160">
        <f t="shared" si="186"/>
        <v>-22</v>
      </c>
      <c r="AP187" s="160">
        <f t="shared" si="186"/>
        <v>-23</v>
      </c>
      <c r="AQ187" s="160">
        <f t="shared" si="186"/>
        <v>-24</v>
      </c>
      <c r="AR187" s="160">
        <f t="shared" si="186"/>
        <v>-25</v>
      </c>
      <c r="AS187" s="160">
        <f t="shared" si="186"/>
        <v>-26</v>
      </c>
      <c r="AT187" s="160">
        <f t="shared" si="186"/>
        <v>-27</v>
      </c>
      <c r="AU187" s="160">
        <f t="shared" si="186"/>
        <v>-28</v>
      </c>
      <c r="AV187" s="160">
        <f t="shared" si="186"/>
        <v>-29</v>
      </c>
      <c r="AW187" s="160">
        <f t="shared" ref="AW187:BN187" si="187">AW185-AW186</f>
        <v>-30</v>
      </c>
      <c r="AX187" s="160">
        <f t="shared" si="187"/>
        <v>-31</v>
      </c>
      <c r="AY187" s="160">
        <f t="shared" si="187"/>
        <v>-32</v>
      </c>
      <c r="AZ187" s="160">
        <f t="shared" si="187"/>
        <v>-33</v>
      </c>
      <c r="BA187" s="160">
        <f t="shared" si="187"/>
        <v>-34</v>
      </c>
      <c r="BB187" s="160">
        <f t="shared" si="187"/>
        <v>-35</v>
      </c>
      <c r="BC187" s="160">
        <f t="shared" si="187"/>
        <v>-36</v>
      </c>
      <c r="BD187" s="160">
        <f t="shared" si="187"/>
        <v>-37</v>
      </c>
      <c r="BE187" s="160">
        <f t="shared" si="187"/>
        <v>-38</v>
      </c>
      <c r="BF187" s="160">
        <f t="shared" si="187"/>
        <v>-39</v>
      </c>
      <c r="BG187" s="160">
        <f t="shared" si="187"/>
        <v>-40</v>
      </c>
      <c r="BH187" s="160">
        <f t="shared" si="187"/>
        <v>-41</v>
      </c>
      <c r="BI187" s="160">
        <f t="shared" si="187"/>
        <v>-42</v>
      </c>
      <c r="BJ187" s="160">
        <f t="shared" si="187"/>
        <v>-43</v>
      </c>
      <c r="BK187" s="160">
        <f t="shared" si="187"/>
        <v>-44</v>
      </c>
      <c r="BL187" s="160">
        <f t="shared" si="187"/>
        <v>-45</v>
      </c>
      <c r="BM187" s="160">
        <f t="shared" si="187"/>
        <v>-46</v>
      </c>
      <c r="BN187" s="160">
        <f t="shared" si="187"/>
        <v>-47</v>
      </c>
      <c r="BP187" s="160" t="s">
        <v>21</v>
      </c>
    </row>
    <row r="188" spans="16:70" x14ac:dyDescent="0.35">
      <c r="Q188" s="160">
        <f>IF(Q187&gt;=0,COUNT($Q187)+BO184,"")</f>
        <v>88</v>
      </c>
      <c r="R188" s="160">
        <f>IF(R187&gt;=0,COUNT($Q187:R187)+$BO184,"")</f>
        <v>89</v>
      </c>
      <c r="S188" s="160">
        <f>IF(S187&gt;=0,COUNT($Q187:S187)+$BO184,"")</f>
        <v>90</v>
      </c>
      <c r="T188" s="160" t="str">
        <f>IF(T187&gt;=0,COUNT($Q187:T187)+$BO184,"")</f>
        <v/>
      </c>
      <c r="U188" s="160" t="str">
        <f>IF(U187&gt;=0,COUNT($Q187:U187)+$BO184,"")</f>
        <v/>
      </c>
      <c r="V188" s="160" t="str">
        <f>IF(V187&gt;=0,COUNT($Q187:V187)+$BO184,"")</f>
        <v/>
      </c>
      <c r="W188" s="160" t="str">
        <f>IF(W187&gt;=0,COUNT($Q187:W187)+$BO184,"")</f>
        <v/>
      </c>
      <c r="X188" s="160" t="str">
        <f>IF(X187&gt;=0,COUNT($Q187:X187)+$BO184,"")</f>
        <v/>
      </c>
      <c r="Y188" s="160" t="str">
        <f>IF(Y187&gt;=0,COUNT($Q187:Y187)+$BO184,"")</f>
        <v/>
      </c>
      <c r="Z188" s="160" t="str">
        <f>IF(Z187&gt;=0,COUNT($Q187:Z187)+$BO184,"")</f>
        <v/>
      </c>
      <c r="AA188" s="160" t="str">
        <f>IF(AA187&gt;=0,COUNT($Q187:AA187)+$BO184,"")</f>
        <v/>
      </c>
      <c r="AB188" s="160" t="str">
        <f>IF(AB187&gt;=0,COUNT($Q187:AB187)+$BO184,"")</f>
        <v/>
      </c>
      <c r="AC188" s="160" t="str">
        <f>IF(AC187&gt;=0,COUNT($Q187:AC187)+$BO184,"")</f>
        <v/>
      </c>
      <c r="AD188" s="160" t="str">
        <f>IF(AD187&gt;=0,COUNT($Q187:AD187)+$BO184,"")</f>
        <v/>
      </c>
      <c r="AE188" s="160" t="str">
        <f>IF(AE187&gt;=0,COUNT($Q187:AE187)+$BO184,"")</f>
        <v/>
      </c>
      <c r="AF188" s="160" t="str">
        <f>IF(AF187&gt;=0,COUNT($Q187:AF187)+$BO184,"")</f>
        <v/>
      </c>
      <c r="AG188" s="160" t="str">
        <f>IF(AG187&gt;=0,COUNT($Q187:AG187)+$BO184,"")</f>
        <v/>
      </c>
      <c r="AH188" s="160" t="str">
        <f>IF(AH187&gt;=0,COUNT($Q187:AH187)+$BO184,"")</f>
        <v/>
      </c>
      <c r="AI188" s="160" t="str">
        <f>IF(AI187&gt;=0,COUNT($Q187:AI187)+$BO184,"")</f>
        <v/>
      </c>
      <c r="AJ188" s="160" t="str">
        <f>IF(AJ187&gt;=0,COUNT($Q187:AJ187)+$BO184,"")</f>
        <v/>
      </c>
      <c r="AK188" s="160" t="str">
        <f>IF(AK187&gt;=0,COUNT($Q187:AK187)+$BO184,"")</f>
        <v/>
      </c>
      <c r="AL188" s="160" t="str">
        <f>IF(AL187&gt;=0,COUNT($Q187:AL187)+$BO184,"")</f>
        <v/>
      </c>
      <c r="AM188" s="160" t="str">
        <f>IF(AM187&gt;=0,COUNT($Q187:AM187)+$BO184,"")</f>
        <v/>
      </c>
      <c r="AN188" s="160" t="str">
        <f>IF(AN187&gt;=0,COUNT($Q187:AN187)+$BO184,"")</f>
        <v/>
      </c>
      <c r="AO188" s="160" t="str">
        <f>IF(AO187&gt;=0,COUNT($Q187:AO187)+$BO184,"")</f>
        <v/>
      </c>
      <c r="AP188" s="160" t="str">
        <f>IF(AP187&gt;=0,COUNT($Q187:AP187)+$BO184,"")</f>
        <v/>
      </c>
      <c r="AQ188" s="160" t="str">
        <f>IF(AQ187&gt;=0,COUNT($Q187:AQ187)+$BO184,"")</f>
        <v/>
      </c>
      <c r="AR188" s="160" t="str">
        <f>IF(AR187&gt;=0,COUNT($Q187:AR187)+$BO184,"")</f>
        <v/>
      </c>
      <c r="AS188" s="160" t="str">
        <f>IF(AS187&gt;=0,COUNT($Q187:AS187)+$BO184,"")</f>
        <v/>
      </c>
      <c r="AT188" s="160" t="str">
        <f>IF(AT187&gt;=0,COUNT($Q187:AT187)+$BO184,"")</f>
        <v/>
      </c>
      <c r="AU188" s="160" t="str">
        <f>IF(AU187&gt;=0,COUNT($Q187:AU187)+$BO184,"")</f>
        <v/>
      </c>
      <c r="AV188" s="160" t="str">
        <f>IF(AV187&gt;=0,COUNT($Q187:AV187)+$BO184,"")</f>
        <v/>
      </c>
      <c r="AW188" s="160" t="str">
        <f>IF(AW187&gt;=0,COUNT($Q187:AW187)+$BO184,"")</f>
        <v/>
      </c>
      <c r="AX188" s="160" t="str">
        <f>IF(AX187&gt;=0,COUNT($Q187:AX187)+$BO184,"")</f>
        <v/>
      </c>
      <c r="AY188" s="160" t="str">
        <f>IF(AY187&gt;=0,COUNT($Q187:AY187)+$BO184,"")</f>
        <v/>
      </c>
      <c r="AZ188" s="160" t="str">
        <f>IF(AZ187&gt;=0,COUNT($Q187:AZ187)+$BO184,"")</f>
        <v/>
      </c>
      <c r="BA188" s="160" t="str">
        <f>IF(BA187&gt;=0,COUNT($Q187:BA187)+$BO184,"")</f>
        <v/>
      </c>
      <c r="BB188" s="160" t="str">
        <f>IF(BB187&gt;=0,COUNT($Q187:BB187)+$BO184,"")</f>
        <v/>
      </c>
      <c r="BC188" s="160" t="str">
        <f>IF(BC187&gt;=0,COUNT($Q187:BC187)+$BO184,"")</f>
        <v/>
      </c>
      <c r="BD188" s="160" t="str">
        <f>IF(BD187&gt;=0,COUNT($Q187:BD187)+$BO184,"")</f>
        <v/>
      </c>
      <c r="BE188" s="160" t="str">
        <f>IF(BE187&gt;=0,COUNT($Q187:BE187)+$BO184,"")</f>
        <v/>
      </c>
      <c r="BF188" s="160" t="str">
        <f>IF(BF187&gt;=0,COUNT($Q187:BF187)+$BO184,"")</f>
        <v/>
      </c>
      <c r="BG188" s="160" t="str">
        <f>IF(BG187&gt;=0,COUNT($Q187:BG187)+$BO184,"")</f>
        <v/>
      </c>
      <c r="BH188" s="160" t="str">
        <f>IF(BH187&gt;=0,COUNT($Q187:BH187)+$BO184,"")</f>
        <v/>
      </c>
      <c r="BI188" s="160" t="str">
        <f>IF(BI187&gt;=0,COUNT($Q187:BI187)+$BO184,"")</f>
        <v/>
      </c>
      <c r="BJ188" s="160" t="str">
        <f>IF(BJ187&gt;=0,COUNT($Q187:BJ187)+$BO184,"")</f>
        <v/>
      </c>
      <c r="BK188" s="160" t="str">
        <f>IF(BK187&gt;=0,COUNT($Q187:BK187)+$BO184,"")</f>
        <v/>
      </c>
      <c r="BL188" s="160" t="str">
        <f>IF(BL187&gt;=0,COUNT($Q187:BL187)+$BO184,"")</f>
        <v/>
      </c>
      <c r="BM188" s="160" t="str">
        <f>IF(BM187&gt;=0,COUNT($Q187:BM187)+$BO184,"")</f>
        <v/>
      </c>
      <c r="BN188" s="160" t="str">
        <f>IF(BN187&gt;=0,COUNT($Q187:BN187)+$BO184,"")</f>
        <v/>
      </c>
      <c r="BO188" s="160">
        <f>COUNT(Q188:BN188)+$BO184</f>
        <v>90</v>
      </c>
      <c r="BP188" s="218" t="str">
        <f>Q188&amp;BP187&amp;R188&amp;BP187&amp;S188&amp;BP187&amp;T188&amp;BP187&amp;U188&amp;BP187&amp;V188&amp;BP187&amp;W188&amp;BP187&amp;X188&amp;BP187&amp;Y188&amp;BP187&amp;Z188&amp;BP187&amp;AA188&amp;BP187&amp;AB188&amp;BP187&amp;AC188&amp;BP187&amp;AD188&amp;BP187&amp;AE188&amp;BP187&amp;AF188&amp;BP187&amp;AG188&amp;BP187&amp;AH188&amp;BP187&amp;AI188&amp;BP187&amp;AJ188&amp;BP187&amp;AK188&amp;BP187&amp;AL188&amp;BP187&amp;AM188&amp;BP187&amp;AN188&amp;BP187&amp;AO188&amp;BP187&amp;AP188&amp;BP187&amp;AQ188&amp;BP187&amp;AR188&amp;BP187&amp;AS188&amp;BP187&amp;AT188&amp;BP187&amp;AU188&amp;BP187&amp;AV188&amp;BP187&amp;AW188&amp;BP187&amp;AX188&amp;BP187&amp;AY188&amp;BP187&amp;AZ188&amp;BP187&amp;BA188&amp;BP187&amp;BB188&amp;BP187&amp;BC188&amp;BP187&amp;BD188&amp;BP187&amp;BE188&amp;BP187&amp;BF188&amp;BP187&amp;BG188&amp;BP187&amp;BH188&amp;BP187&amp;BI188&amp;BP187&amp;BJ188&amp;BP187&amp;BK188&amp;BP187&amp;BL188&amp;BP187&amp;BM188&amp;BP187&amp;BN188</f>
        <v xml:space="preserve">88  89  90                                                                                              </v>
      </c>
    </row>
    <row r="189" spans="16:70" x14ac:dyDescent="0.35">
      <c r="P189" s="160">
        <v>83</v>
      </c>
      <c r="Q189" s="217">
        <f>IF('Print-TOS'!AU16="Y",'Encode Data'!G40,'Encode Data'!J34)</f>
        <v>0</v>
      </c>
      <c r="R189" s="160">
        <f t="shared" ref="R189:AW189" si="188">Q189</f>
        <v>0</v>
      </c>
      <c r="S189" s="160">
        <f t="shared" si="188"/>
        <v>0</v>
      </c>
      <c r="T189" s="160">
        <f t="shared" si="188"/>
        <v>0</v>
      </c>
      <c r="U189" s="160">
        <f t="shared" si="188"/>
        <v>0</v>
      </c>
      <c r="V189" s="160">
        <f t="shared" si="188"/>
        <v>0</v>
      </c>
      <c r="W189" s="160">
        <f t="shared" si="188"/>
        <v>0</v>
      </c>
      <c r="X189" s="160">
        <f t="shared" si="188"/>
        <v>0</v>
      </c>
      <c r="Y189" s="160">
        <f t="shared" si="188"/>
        <v>0</v>
      </c>
      <c r="Z189" s="160">
        <f t="shared" si="188"/>
        <v>0</v>
      </c>
      <c r="AA189" s="160">
        <f t="shared" si="188"/>
        <v>0</v>
      </c>
      <c r="AB189" s="160">
        <f t="shared" si="188"/>
        <v>0</v>
      </c>
      <c r="AC189" s="160">
        <f t="shared" si="188"/>
        <v>0</v>
      </c>
      <c r="AD189" s="160">
        <f t="shared" si="188"/>
        <v>0</v>
      </c>
      <c r="AE189" s="160">
        <f t="shared" si="188"/>
        <v>0</v>
      </c>
      <c r="AF189" s="160">
        <f t="shared" si="188"/>
        <v>0</v>
      </c>
      <c r="AG189" s="160">
        <f t="shared" si="188"/>
        <v>0</v>
      </c>
      <c r="AH189" s="160">
        <f t="shared" si="188"/>
        <v>0</v>
      </c>
      <c r="AI189" s="160">
        <f t="shared" si="188"/>
        <v>0</v>
      </c>
      <c r="AJ189" s="160">
        <f t="shared" si="188"/>
        <v>0</v>
      </c>
      <c r="AK189" s="160">
        <f t="shared" si="188"/>
        <v>0</v>
      </c>
      <c r="AL189" s="160">
        <f t="shared" si="188"/>
        <v>0</v>
      </c>
      <c r="AM189" s="160">
        <f t="shared" si="188"/>
        <v>0</v>
      </c>
      <c r="AN189" s="160">
        <f t="shared" si="188"/>
        <v>0</v>
      </c>
      <c r="AO189" s="160">
        <f t="shared" si="188"/>
        <v>0</v>
      </c>
      <c r="AP189" s="160">
        <f t="shared" si="188"/>
        <v>0</v>
      </c>
      <c r="AQ189" s="160">
        <f t="shared" si="188"/>
        <v>0</v>
      </c>
      <c r="AR189" s="160">
        <f t="shared" si="188"/>
        <v>0</v>
      </c>
      <c r="AS189" s="160">
        <f t="shared" si="188"/>
        <v>0</v>
      </c>
      <c r="AT189" s="160">
        <f t="shared" si="188"/>
        <v>0</v>
      </c>
      <c r="AU189" s="160">
        <f t="shared" si="188"/>
        <v>0</v>
      </c>
      <c r="AV189" s="160">
        <f t="shared" si="188"/>
        <v>0</v>
      </c>
      <c r="AW189" s="160">
        <f t="shared" si="188"/>
        <v>0</v>
      </c>
      <c r="AX189" s="160">
        <f t="shared" ref="AX189:BN189" si="189">AW189</f>
        <v>0</v>
      </c>
      <c r="AY189" s="160">
        <f t="shared" si="189"/>
        <v>0</v>
      </c>
      <c r="AZ189" s="160">
        <f t="shared" si="189"/>
        <v>0</v>
      </c>
      <c r="BA189" s="160">
        <f t="shared" si="189"/>
        <v>0</v>
      </c>
      <c r="BB189" s="160">
        <f t="shared" si="189"/>
        <v>0</v>
      </c>
      <c r="BC189" s="160">
        <f t="shared" si="189"/>
        <v>0</v>
      </c>
      <c r="BD189" s="160">
        <f t="shared" si="189"/>
        <v>0</v>
      </c>
      <c r="BE189" s="160">
        <f t="shared" si="189"/>
        <v>0</v>
      </c>
      <c r="BF189" s="160">
        <f t="shared" si="189"/>
        <v>0</v>
      </c>
      <c r="BG189" s="160">
        <f t="shared" si="189"/>
        <v>0</v>
      </c>
      <c r="BH189" s="160">
        <f t="shared" si="189"/>
        <v>0</v>
      </c>
      <c r="BI189" s="160">
        <f t="shared" si="189"/>
        <v>0</v>
      </c>
      <c r="BJ189" s="160">
        <f t="shared" si="189"/>
        <v>0</v>
      </c>
      <c r="BK189" s="160">
        <f t="shared" si="189"/>
        <v>0</v>
      </c>
      <c r="BL189" s="160">
        <f t="shared" si="189"/>
        <v>0</v>
      </c>
      <c r="BM189" s="160">
        <f t="shared" si="189"/>
        <v>0</v>
      </c>
      <c r="BN189" s="160">
        <f t="shared" si="189"/>
        <v>0</v>
      </c>
      <c r="BR189" s="160">
        <v>83</v>
      </c>
    </row>
    <row r="190" spans="16:70" x14ac:dyDescent="0.35">
      <c r="Q190" s="160">
        <v>1</v>
      </c>
      <c r="R190" s="160">
        <v>2</v>
      </c>
      <c r="S190" s="160">
        <v>3</v>
      </c>
      <c r="T190" s="160">
        <v>4</v>
      </c>
      <c r="U190" s="160">
        <v>5</v>
      </c>
      <c r="V190" s="160">
        <v>6</v>
      </c>
      <c r="W190" s="160">
        <v>7</v>
      </c>
      <c r="X190" s="160">
        <v>8</v>
      </c>
      <c r="Y190" s="160">
        <v>9</v>
      </c>
      <c r="Z190" s="160">
        <v>10</v>
      </c>
      <c r="AA190" s="160">
        <v>11</v>
      </c>
      <c r="AB190" s="160">
        <v>12</v>
      </c>
      <c r="AC190" s="160">
        <v>13</v>
      </c>
      <c r="AD190" s="160">
        <v>14</v>
      </c>
      <c r="AE190" s="160">
        <v>15</v>
      </c>
      <c r="AF190" s="160">
        <v>16</v>
      </c>
      <c r="AG190" s="160">
        <v>17</v>
      </c>
      <c r="AH190" s="160">
        <v>18</v>
      </c>
      <c r="AI190" s="160">
        <v>19</v>
      </c>
      <c r="AJ190" s="160">
        <v>20</v>
      </c>
      <c r="AK190" s="160">
        <v>21</v>
      </c>
      <c r="AL190" s="160">
        <v>22</v>
      </c>
      <c r="AM190" s="160">
        <v>23</v>
      </c>
      <c r="AN190" s="160">
        <v>24</v>
      </c>
      <c r="AO190" s="160">
        <v>25</v>
      </c>
      <c r="AP190" s="160">
        <v>26</v>
      </c>
      <c r="AQ190" s="160">
        <v>27</v>
      </c>
      <c r="AR190" s="160">
        <v>28</v>
      </c>
      <c r="AS190" s="160">
        <v>29</v>
      </c>
      <c r="AT190" s="160">
        <v>30</v>
      </c>
      <c r="AU190" s="160">
        <v>31</v>
      </c>
      <c r="AV190" s="160">
        <v>32</v>
      </c>
      <c r="AW190" s="160">
        <v>33</v>
      </c>
      <c r="AX190" s="160">
        <v>34</v>
      </c>
      <c r="AY190" s="160">
        <v>35</v>
      </c>
      <c r="AZ190" s="160">
        <v>36</v>
      </c>
      <c r="BA190" s="160">
        <v>37</v>
      </c>
      <c r="BB190" s="160">
        <v>38</v>
      </c>
      <c r="BC190" s="160">
        <v>39</v>
      </c>
      <c r="BD190" s="160">
        <v>40</v>
      </c>
      <c r="BE190" s="160">
        <v>41</v>
      </c>
      <c r="BF190" s="160">
        <v>42</v>
      </c>
      <c r="BG190" s="160">
        <v>43</v>
      </c>
      <c r="BH190" s="160">
        <v>44</v>
      </c>
      <c r="BI190" s="160">
        <v>45</v>
      </c>
      <c r="BJ190" s="160">
        <v>46</v>
      </c>
      <c r="BK190" s="160">
        <v>47</v>
      </c>
      <c r="BL190" s="160">
        <v>48</v>
      </c>
      <c r="BM190" s="160">
        <v>49</v>
      </c>
      <c r="BN190" s="160">
        <v>50</v>
      </c>
    </row>
    <row r="191" spans="16:70" x14ac:dyDescent="0.35">
      <c r="Q191" s="160">
        <f t="shared" ref="Q191:AV191" si="190">Q189-Q190</f>
        <v>-1</v>
      </c>
      <c r="R191" s="160">
        <f t="shared" si="190"/>
        <v>-2</v>
      </c>
      <c r="S191" s="160">
        <f t="shared" si="190"/>
        <v>-3</v>
      </c>
      <c r="T191" s="160">
        <f t="shared" si="190"/>
        <v>-4</v>
      </c>
      <c r="U191" s="160">
        <f t="shared" si="190"/>
        <v>-5</v>
      </c>
      <c r="V191" s="160">
        <f t="shared" si="190"/>
        <v>-6</v>
      </c>
      <c r="W191" s="160">
        <f t="shared" si="190"/>
        <v>-7</v>
      </c>
      <c r="X191" s="160">
        <f t="shared" si="190"/>
        <v>-8</v>
      </c>
      <c r="Y191" s="160">
        <f t="shared" si="190"/>
        <v>-9</v>
      </c>
      <c r="Z191" s="160">
        <f t="shared" si="190"/>
        <v>-10</v>
      </c>
      <c r="AA191" s="160">
        <f t="shared" si="190"/>
        <v>-11</v>
      </c>
      <c r="AB191" s="160">
        <f t="shared" si="190"/>
        <v>-12</v>
      </c>
      <c r="AC191" s="160">
        <f t="shared" si="190"/>
        <v>-13</v>
      </c>
      <c r="AD191" s="160">
        <f t="shared" si="190"/>
        <v>-14</v>
      </c>
      <c r="AE191" s="160">
        <f t="shared" si="190"/>
        <v>-15</v>
      </c>
      <c r="AF191" s="160">
        <f t="shared" si="190"/>
        <v>-16</v>
      </c>
      <c r="AG191" s="160">
        <f t="shared" si="190"/>
        <v>-17</v>
      </c>
      <c r="AH191" s="160">
        <f t="shared" si="190"/>
        <v>-18</v>
      </c>
      <c r="AI191" s="160">
        <f t="shared" si="190"/>
        <v>-19</v>
      </c>
      <c r="AJ191" s="160">
        <f t="shared" si="190"/>
        <v>-20</v>
      </c>
      <c r="AK191" s="160">
        <f t="shared" si="190"/>
        <v>-21</v>
      </c>
      <c r="AL191" s="160">
        <f t="shared" si="190"/>
        <v>-22</v>
      </c>
      <c r="AM191" s="160">
        <f t="shared" si="190"/>
        <v>-23</v>
      </c>
      <c r="AN191" s="160">
        <f t="shared" si="190"/>
        <v>-24</v>
      </c>
      <c r="AO191" s="160">
        <f t="shared" si="190"/>
        <v>-25</v>
      </c>
      <c r="AP191" s="160">
        <f t="shared" si="190"/>
        <v>-26</v>
      </c>
      <c r="AQ191" s="160">
        <f t="shared" si="190"/>
        <v>-27</v>
      </c>
      <c r="AR191" s="160">
        <f t="shared" si="190"/>
        <v>-28</v>
      </c>
      <c r="AS191" s="160">
        <f t="shared" si="190"/>
        <v>-29</v>
      </c>
      <c r="AT191" s="160">
        <f t="shared" si="190"/>
        <v>-30</v>
      </c>
      <c r="AU191" s="160">
        <f t="shared" si="190"/>
        <v>-31</v>
      </c>
      <c r="AV191" s="160">
        <f t="shared" si="190"/>
        <v>-32</v>
      </c>
      <c r="AW191" s="160">
        <f t="shared" ref="AW191:BN191" si="191">AW189-AW190</f>
        <v>-33</v>
      </c>
      <c r="AX191" s="160">
        <f t="shared" si="191"/>
        <v>-34</v>
      </c>
      <c r="AY191" s="160">
        <f t="shared" si="191"/>
        <v>-35</v>
      </c>
      <c r="AZ191" s="160">
        <f t="shared" si="191"/>
        <v>-36</v>
      </c>
      <c r="BA191" s="160">
        <f t="shared" si="191"/>
        <v>-37</v>
      </c>
      <c r="BB191" s="160">
        <f t="shared" si="191"/>
        <v>-38</v>
      </c>
      <c r="BC191" s="160">
        <f t="shared" si="191"/>
        <v>-39</v>
      </c>
      <c r="BD191" s="160">
        <f t="shared" si="191"/>
        <v>-40</v>
      </c>
      <c r="BE191" s="160">
        <f t="shared" si="191"/>
        <v>-41</v>
      </c>
      <c r="BF191" s="160">
        <f t="shared" si="191"/>
        <v>-42</v>
      </c>
      <c r="BG191" s="160">
        <f t="shared" si="191"/>
        <v>-43</v>
      </c>
      <c r="BH191" s="160">
        <f t="shared" si="191"/>
        <v>-44</v>
      </c>
      <c r="BI191" s="160">
        <f t="shared" si="191"/>
        <v>-45</v>
      </c>
      <c r="BJ191" s="160">
        <f t="shared" si="191"/>
        <v>-46</v>
      </c>
      <c r="BK191" s="160">
        <f t="shared" si="191"/>
        <v>-47</v>
      </c>
      <c r="BL191" s="160">
        <f t="shared" si="191"/>
        <v>-48</v>
      </c>
      <c r="BM191" s="160">
        <f t="shared" si="191"/>
        <v>-49</v>
      </c>
      <c r="BN191" s="160">
        <f t="shared" si="191"/>
        <v>-50</v>
      </c>
      <c r="BP191" s="160" t="s">
        <v>21</v>
      </c>
    </row>
    <row r="192" spans="16:70" x14ac:dyDescent="0.35">
      <c r="Q192" s="160" t="str">
        <f>IF(Q191&gt;=0,COUNT($Q191)+BO188,"")</f>
        <v/>
      </c>
      <c r="R192" s="160" t="str">
        <f>IF(R191&gt;=0,COUNT($Q191:R191)+$BO188,"")</f>
        <v/>
      </c>
      <c r="S192" s="160" t="str">
        <f>IF(S191&gt;=0,COUNT($Q191:S191)+$BO188,"")</f>
        <v/>
      </c>
      <c r="T192" s="160" t="str">
        <f>IF(T191&gt;=0,COUNT($Q191:T191)+$BO188,"")</f>
        <v/>
      </c>
      <c r="U192" s="160" t="str">
        <f>IF(U191&gt;=0,COUNT($Q191:U191)+$BO188,"")</f>
        <v/>
      </c>
      <c r="V192" s="160" t="str">
        <f>IF(V191&gt;=0,COUNT($Q191:V191)+$BO188,"")</f>
        <v/>
      </c>
      <c r="W192" s="160" t="str">
        <f>IF(W191&gt;=0,COUNT($Q191:W191)+$BO188,"")</f>
        <v/>
      </c>
      <c r="X192" s="160" t="str">
        <f>IF(X191&gt;=0,COUNT($Q191:X191)+$BO188,"")</f>
        <v/>
      </c>
      <c r="Y192" s="160" t="str">
        <f>IF(Y191&gt;=0,COUNT($Q191:Y191)+$BO188,"")</f>
        <v/>
      </c>
      <c r="Z192" s="160" t="str">
        <f>IF(Z191&gt;=0,COUNT($Q191:Z191)+$BO188,"")</f>
        <v/>
      </c>
      <c r="AA192" s="160" t="str">
        <f>IF(AA191&gt;=0,COUNT($Q191:AA191)+$BO188,"")</f>
        <v/>
      </c>
      <c r="AB192" s="160" t="str">
        <f>IF(AB191&gt;=0,COUNT($Q191:AB191)+$BO188,"")</f>
        <v/>
      </c>
      <c r="AC192" s="160" t="str">
        <f>IF(AC191&gt;=0,COUNT($Q191:AC191)+$BO188,"")</f>
        <v/>
      </c>
      <c r="AD192" s="160" t="str">
        <f>IF(AD191&gt;=0,COUNT($Q191:AD191)+$BO188,"")</f>
        <v/>
      </c>
      <c r="AE192" s="160" t="str">
        <f>IF(AE191&gt;=0,COUNT($Q191:AE191)+$BO188,"")</f>
        <v/>
      </c>
      <c r="AF192" s="160" t="str">
        <f>IF(AF191&gt;=0,COUNT($Q191:AF191)+$BO188,"")</f>
        <v/>
      </c>
      <c r="AG192" s="160" t="str">
        <f>IF(AG191&gt;=0,COUNT($Q191:AG191)+$BO188,"")</f>
        <v/>
      </c>
      <c r="AH192" s="160" t="str">
        <f>IF(AH191&gt;=0,COUNT($Q191:AH191)+$BO188,"")</f>
        <v/>
      </c>
      <c r="AI192" s="160" t="str">
        <f>IF(AI191&gt;=0,COUNT($Q191:AI191)+$BO188,"")</f>
        <v/>
      </c>
      <c r="AJ192" s="160" t="str">
        <f>IF(AJ191&gt;=0,COUNT($Q191:AJ191)+$BO188,"")</f>
        <v/>
      </c>
      <c r="AK192" s="160" t="str">
        <f>IF(AK191&gt;=0,COUNT($Q191:AK191)+$BO188,"")</f>
        <v/>
      </c>
      <c r="AL192" s="160" t="str">
        <f>IF(AL191&gt;=0,COUNT($Q191:AL191)+$BO188,"")</f>
        <v/>
      </c>
      <c r="AM192" s="160" t="str">
        <f>IF(AM191&gt;=0,COUNT($Q191:AM191)+$BO188,"")</f>
        <v/>
      </c>
      <c r="AN192" s="160" t="str">
        <f>IF(AN191&gt;=0,COUNT($Q191:AN191)+$BO188,"")</f>
        <v/>
      </c>
      <c r="AO192" s="160" t="str">
        <f>IF(AO191&gt;=0,COUNT($Q191:AO191)+$BO188,"")</f>
        <v/>
      </c>
      <c r="AP192" s="160" t="str">
        <f>IF(AP191&gt;=0,COUNT($Q191:AP191)+$BO188,"")</f>
        <v/>
      </c>
      <c r="AQ192" s="160" t="str">
        <f>IF(AQ191&gt;=0,COUNT($Q191:AQ191)+$BO188,"")</f>
        <v/>
      </c>
      <c r="AR192" s="160" t="str">
        <f>IF(AR191&gt;=0,COUNT($Q191:AR191)+$BO188,"")</f>
        <v/>
      </c>
      <c r="AS192" s="160" t="str">
        <f>IF(AS191&gt;=0,COUNT($Q191:AS191)+$BO188,"")</f>
        <v/>
      </c>
      <c r="AT192" s="160" t="str">
        <f>IF(AT191&gt;=0,COUNT($Q191:AT191)+$BO188,"")</f>
        <v/>
      </c>
      <c r="AU192" s="160" t="str">
        <f>IF(AU191&gt;=0,COUNT($Q191:AU191)+$BO188,"")</f>
        <v/>
      </c>
      <c r="AV192" s="160" t="str">
        <f>IF(AV191&gt;=0,COUNT($Q191:AV191)+$BO188,"")</f>
        <v/>
      </c>
      <c r="AW192" s="160" t="str">
        <f>IF(AW191&gt;=0,COUNT($Q191:AW191)+$BO188,"")</f>
        <v/>
      </c>
      <c r="AX192" s="160" t="str">
        <f>IF(AX191&gt;=0,COUNT($Q191:AX191)+$BO188,"")</f>
        <v/>
      </c>
      <c r="AY192" s="160" t="str">
        <f>IF(AY191&gt;=0,COUNT($Q191:AY191)+$BO188,"")</f>
        <v/>
      </c>
      <c r="AZ192" s="160" t="str">
        <f>IF(AZ191&gt;=0,COUNT($Q191:AZ191)+$BO188,"")</f>
        <v/>
      </c>
      <c r="BA192" s="160" t="str">
        <f>IF(BA191&gt;=0,COUNT($Q191:BA191)+$BO188,"")</f>
        <v/>
      </c>
      <c r="BB192" s="160" t="str">
        <f>IF(BB191&gt;=0,COUNT($Q191:BB191)+$BO188,"")</f>
        <v/>
      </c>
      <c r="BC192" s="160" t="str">
        <f>IF(BC191&gt;=0,COUNT($Q191:BC191)+$BO188,"")</f>
        <v/>
      </c>
      <c r="BD192" s="160" t="str">
        <f>IF(BD191&gt;=0,COUNT($Q191:BD191)+$BO188,"")</f>
        <v/>
      </c>
      <c r="BE192" s="160" t="str">
        <f>IF(BE191&gt;=0,COUNT($Q191:BE191)+$BO188,"")</f>
        <v/>
      </c>
      <c r="BF192" s="160" t="str">
        <f>IF(BF191&gt;=0,COUNT($Q191:BF191)+$BO188,"")</f>
        <v/>
      </c>
      <c r="BG192" s="160" t="str">
        <f>IF(BG191&gt;=0,COUNT($Q191:BG191)+$BO188,"")</f>
        <v/>
      </c>
      <c r="BH192" s="160" t="str">
        <f>IF(BH191&gt;=0,COUNT($Q191:BH191)+$BO188,"")</f>
        <v/>
      </c>
      <c r="BI192" s="160" t="str">
        <f>IF(BI191&gt;=0,COUNT($Q191:BI191)+$BO188,"")</f>
        <v/>
      </c>
      <c r="BJ192" s="160" t="str">
        <f>IF(BJ191&gt;=0,COUNT($Q191:BJ191)+$BO188,"")</f>
        <v/>
      </c>
      <c r="BK192" s="160" t="str">
        <f>IF(BK191&gt;=0,COUNT($Q191:BK191)+$BO188,"")</f>
        <v/>
      </c>
      <c r="BL192" s="160" t="str">
        <f>IF(BL191&gt;=0,COUNT($Q191:BL191)+$BO188,"")</f>
        <v/>
      </c>
      <c r="BM192" s="160" t="str">
        <f>IF(BM191&gt;=0,COUNT($Q191:BM191)+$BO188,"")</f>
        <v/>
      </c>
      <c r="BN192" s="160" t="str">
        <f>IF(BN191&gt;=0,COUNT($Q191:BN191)+$BO188,"")</f>
        <v/>
      </c>
      <c r="BO192" s="160">
        <f>COUNT(Q192:BN192)+$BO188</f>
        <v>90</v>
      </c>
      <c r="BP192" s="218" t="str">
        <f>Q192&amp;BP191&amp;R192&amp;BP191&amp;S192&amp;BP191&amp;T192&amp;BP191&amp;U192&amp;BP191&amp;V192&amp;BP191&amp;W192&amp;BP191&amp;X192&amp;BP191&amp;Y192&amp;BP191&amp;Z192&amp;BP191&amp;AA192&amp;BP191&amp;AB192&amp;BP191&amp;AC192&amp;BP191&amp;AD192&amp;BP191&amp;AE192&amp;BP191&amp;AF192&amp;BP191&amp;AG192&amp;BP191&amp;AH192&amp;BP191&amp;AI192&amp;BP191&amp;AJ192&amp;BP191&amp;AK192&amp;BP191&amp;AL192&amp;BP191&amp;AM192&amp;BP191&amp;AN192&amp;BP191&amp;AO192&amp;BP191&amp;AP192&amp;BP191&amp;AQ192&amp;BP191&amp;AR192&amp;BP191&amp;AS192&amp;BP191&amp;AT192&amp;BP191&amp;AU192&amp;BP191&amp;AV192&amp;BP191&amp;AW192&amp;BP191&amp;AX192&amp;BP191&amp;AY192&amp;BP191&amp;AZ192&amp;BP191&amp;BA192&amp;BP191&amp;BB192&amp;BP191&amp;BC192&amp;BP191&amp;BD192&amp;BP191&amp;BE192&amp;BP191&amp;BF192&amp;BP191&amp;BG192&amp;BP191&amp;BH192&amp;BP191&amp;BI192&amp;BP191&amp;BJ192&amp;BP191&amp;BK192&amp;BP191&amp;BL192&amp;BP191&amp;BM192&amp;BP191&amp;BN192</f>
        <v xml:space="preserve">                                                                                                  </v>
      </c>
      <c r="BQ192" s="217">
        <f>SUM(Q169,Q173,Q177,Q181,Q185,Q189)</f>
        <v>11</v>
      </c>
    </row>
    <row r="193" spans="16:70" x14ac:dyDescent="0.35">
      <c r="P193" s="160">
        <v>9</v>
      </c>
      <c r="Q193" s="217">
        <f>IF('Print-TOS'!AU16="Y",'Encode Data'!H40,'Encode Data'!E37)</f>
        <v>1</v>
      </c>
      <c r="R193" s="160">
        <f t="shared" ref="R193:AW193" si="192">Q193</f>
        <v>1</v>
      </c>
      <c r="S193" s="160">
        <f t="shared" si="192"/>
        <v>1</v>
      </c>
      <c r="T193" s="160">
        <f t="shared" si="192"/>
        <v>1</v>
      </c>
      <c r="U193" s="160">
        <f t="shared" si="192"/>
        <v>1</v>
      </c>
      <c r="V193" s="160">
        <f t="shared" si="192"/>
        <v>1</v>
      </c>
      <c r="W193" s="160">
        <f t="shared" si="192"/>
        <v>1</v>
      </c>
      <c r="X193" s="160">
        <f t="shared" si="192"/>
        <v>1</v>
      </c>
      <c r="Y193" s="160">
        <f t="shared" si="192"/>
        <v>1</v>
      </c>
      <c r="Z193" s="160">
        <f t="shared" si="192"/>
        <v>1</v>
      </c>
      <c r="AA193" s="160">
        <f t="shared" si="192"/>
        <v>1</v>
      </c>
      <c r="AB193" s="160">
        <f t="shared" si="192"/>
        <v>1</v>
      </c>
      <c r="AC193" s="160">
        <f t="shared" si="192"/>
        <v>1</v>
      </c>
      <c r="AD193" s="160">
        <f t="shared" si="192"/>
        <v>1</v>
      </c>
      <c r="AE193" s="160">
        <f t="shared" si="192"/>
        <v>1</v>
      </c>
      <c r="AF193" s="160">
        <f t="shared" si="192"/>
        <v>1</v>
      </c>
      <c r="AG193" s="160">
        <f t="shared" si="192"/>
        <v>1</v>
      </c>
      <c r="AH193" s="160">
        <f t="shared" si="192"/>
        <v>1</v>
      </c>
      <c r="AI193" s="160">
        <f t="shared" si="192"/>
        <v>1</v>
      </c>
      <c r="AJ193" s="160">
        <f t="shared" si="192"/>
        <v>1</v>
      </c>
      <c r="AK193" s="160">
        <f t="shared" si="192"/>
        <v>1</v>
      </c>
      <c r="AL193" s="160">
        <f t="shared" si="192"/>
        <v>1</v>
      </c>
      <c r="AM193" s="160">
        <f t="shared" si="192"/>
        <v>1</v>
      </c>
      <c r="AN193" s="160">
        <f t="shared" si="192"/>
        <v>1</v>
      </c>
      <c r="AO193" s="160">
        <f t="shared" si="192"/>
        <v>1</v>
      </c>
      <c r="AP193" s="160">
        <f t="shared" si="192"/>
        <v>1</v>
      </c>
      <c r="AQ193" s="160">
        <f t="shared" si="192"/>
        <v>1</v>
      </c>
      <c r="AR193" s="160">
        <f t="shared" si="192"/>
        <v>1</v>
      </c>
      <c r="AS193" s="160">
        <f t="shared" si="192"/>
        <v>1</v>
      </c>
      <c r="AT193" s="160">
        <f t="shared" si="192"/>
        <v>1</v>
      </c>
      <c r="AU193" s="160">
        <f t="shared" si="192"/>
        <v>1</v>
      </c>
      <c r="AV193" s="160">
        <f t="shared" si="192"/>
        <v>1</v>
      </c>
      <c r="AW193" s="160">
        <f t="shared" si="192"/>
        <v>1</v>
      </c>
      <c r="AX193" s="160">
        <f t="shared" ref="AX193:BN193" si="193">AW193</f>
        <v>1</v>
      </c>
      <c r="AY193" s="160">
        <f t="shared" si="193"/>
        <v>1</v>
      </c>
      <c r="AZ193" s="160">
        <f t="shared" si="193"/>
        <v>1</v>
      </c>
      <c r="BA193" s="160">
        <f t="shared" si="193"/>
        <v>1</v>
      </c>
      <c r="BB193" s="160">
        <f t="shared" si="193"/>
        <v>1</v>
      </c>
      <c r="BC193" s="160">
        <f t="shared" si="193"/>
        <v>1</v>
      </c>
      <c r="BD193" s="160">
        <f t="shared" si="193"/>
        <v>1</v>
      </c>
      <c r="BE193" s="160">
        <f t="shared" si="193"/>
        <v>1</v>
      </c>
      <c r="BF193" s="160">
        <f t="shared" si="193"/>
        <v>1</v>
      </c>
      <c r="BG193" s="160">
        <f t="shared" si="193"/>
        <v>1</v>
      </c>
      <c r="BH193" s="160">
        <f t="shared" si="193"/>
        <v>1</v>
      </c>
      <c r="BI193" s="160">
        <f t="shared" si="193"/>
        <v>1</v>
      </c>
      <c r="BJ193" s="160">
        <f t="shared" si="193"/>
        <v>1</v>
      </c>
      <c r="BK193" s="160">
        <f t="shared" si="193"/>
        <v>1</v>
      </c>
      <c r="BL193" s="160">
        <f t="shared" si="193"/>
        <v>1</v>
      </c>
      <c r="BM193" s="160">
        <f t="shared" si="193"/>
        <v>1</v>
      </c>
      <c r="BN193" s="160">
        <f t="shared" si="193"/>
        <v>1</v>
      </c>
      <c r="BR193" s="160">
        <v>9</v>
      </c>
    </row>
    <row r="194" spans="16:70" x14ac:dyDescent="0.35">
      <c r="Q194" s="160">
        <v>1</v>
      </c>
      <c r="R194" s="160">
        <v>2</v>
      </c>
      <c r="S194" s="160">
        <v>3</v>
      </c>
      <c r="T194" s="160">
        <v>4</v>
      </c>
      <c r="U194" s="160">
        <v>5</v>
      </c>
      <c r="V194" s="160">
        <v>6</v>
      </c>
      <c r="W194" s="160">
        <v>7</v>
      </c>
      <c r="X194" s="160">
        <v>8</v>
      </c>
      <c r="Y194" s="160">
        <v>9</v>
      </c>
      <c r="Z194" s="160">
        <v>10</v>
      </c>
      <c r="AA194" s="160">
        <v>11</v>
      </c>
      <c r="AB194" s="160">
        <v>12</v>
      </c>
      <c r="AC194" s="160">
        <v>13</v>
      </c>
      <c r="AD194" s="160">
        <v>14</v>
      </c>
      <c r="AE194" s="160">
        <v>15</v>
      </c>
      <c r="AF194" s="160">
        <v>16</v>
      </c>
      <c r="AG194" s="160">
        <v>17</v>
      </c>
      <c r="AH194" s="160">
        <v>18</v>
      </c>
      <c r="AI194" s="160">
        <v>19</v>
      </c>
      <c r="AJ194" s="160">
        <v>20</v>
      </c>
      <c r="AK194" s="160">
        <v>21</v>
      </c>
      <c r="AL194" s="160">
        <v>22</v>
      </c>
      <c r="AM194" s="160">
        <v>23</v>
      </c>
      <c r="AN194" s="160">
        <v>24</v>
      </c>
      <c r="AO194" s="160">
        <v>25</v>
      </c>
      <c r="AP194" s="160">
        <v>26</v>
      </c>
      <c r="AQ194" s="160">
        <v>27</v>
      </c>
      <c r="AR194" s="160">
        <v>28</v>
      </c>
      <c r="AS194" s="160">
        <v>29</v>
      </c>
      <c r="AT194" s="160">
        <v>30</v>
      </c>
      <c r="AU194" s="160">
        <v>31</v>
      </c>
      <c r="AV194" s="160">
        <v>32</v>
      </c>
      <c r="AW194" s="160">
        <v>33</v>
      </c>
      <c r="AX194" s="160">
        <v>34</v>
      </c>
      <c r="AY194" s="160">
        <v>35</v>
      </c>
      <c r="AZ194" s="160">
        <v>36</v>
      </c>
      <c r="BA194" s="160">
        <v>37</v>
      </c>
      <c r="BB194" s="160">
        <v>38</v>
      </c>
      <c r="BC194" s="160">
        <v>39</v>
      </c>
      <c r="BD194" s="160">
        <v>40</v>
      </c>
      <c r="BE194" s="160">
        <v>41</v>
      </c>
      <c r="BF194" s="160">
        <v>42</v>
      </c>
      <c r="BG194" s="160">
        <v>43</v>
      </c>
      <c r="BH194" s="160">
        <v>44</v>
      </c>
      <c r="BI194" s="160">
        <v>45</v>
      </c>
      <c r="BJ194" s="160">
        <v>46</v>
      </c>
      <c r="BK194" s="160">
        <v>47</v>
      </c>
      <c r="BL194" s="160">
        <v>48</v>
      </c>
      <c r="BM194" s="160">
        <v>49</v>
      </c>
      <c r="BN194" s="160">
        <v>50</v>
      </c>
    </row>
    <row r="195" spans="16:70" x14ac:dyDescent="0.35">
      <c r="Q195" s="160">
        <f t="shared" ref="Q195:AV195" si="194">Q193-Q194</f>
        <v>0</v>
      </c>
      <c r="R195" s="160">
        <f t="shared" si="194"/>
        <v>-1</v>
      </c>
      <c r="S195" s="160">
        <f t="shared" si="194"/>
        <v>-2</v>
      </c>
      <c r="T195" s="160">
        <f t="shared" si="194"/>
        <v>-3</v>
      </c>
      <c r="U195" s="160">
        <f t="shared" si="194"/>
        <v>-4</v>
      </c>
      <c r="V195" s="160">
        <f t="shared" si="194"/>
        <v>-5</v>
      </c>
      <c r="W195" s="160">
        <f t="shared" si="194"/>
        <v>-6</v>
      </c>
      <c r="X195" s="160">
        <f t="shared" si="194"/>
        <v>-7</v>
      </c>
      <c r="Y195" s="160">
        <f t="shared" si="194"/>
        <v>-8</v>
      </c>
      <c r="Z195" s="160">
        <f t="shared" si="194"/>
        <v>-9</v>
      </c>
      <c r="AA195" s="160">
        <f t="shared" si="194"/>
        <v>-10</v>
      </c>
      <c r="AB195" s="160">
        <f t="shared" si="194"/>
        <v>-11</v>
      </c>
      <c r="AC195" s="160">
        <f t="shared" si="194"/>
        <v>-12</v>
      </c>
      <c r="AD195" s="160">
        <f t="shared" si="194"/>
        <v>-13</v>
      </c>
      <c r="AE195" s="160">
        <f t="shared" si="194"/>
        <v>-14</v>
      </c>
      <c r="AF195" s="160">
        <f t="shared" si="194"/>
        <v>-15</v>
      </c>
      <c r="AG195" s="160">
        <f t="shared" si="194"/>
        <v>-16</v>
      </c>
      <c r="AH195" s="160">
        <f t="shared" si="194"/>
        <v>-17</v>
      </c>
      <c r="AI195" s="160">
        <f t="shared" si="194"/>
        <v>-18</v>
      </c>
      <c r="AJ195" s="160">
        <f t="shared" si="194"/>
        <v>-19</v>
      </c>
      <c r="AK195" s="160">
        <f t="shared" si="194"/>
        <v>-20</v>
      </c>
      <c r="AL195" s="160">
        <f t="shared" si="194"/>
        <v>-21</v>
      </c>
      <c r="AM195" s="160">
        <f t="shared" si="194"/>
        <v>-22</v>
      </c>
      <c r="AN195" s="160">
        <f t="shared" si="194"/>
        <v>-23</v>
      </c>
      <c r="AO195" s="160">
        <f t="shared" si="194"/>
        <v>-24</v>
      </c>
      <c r="AP195" s="160">
        <f t="shared" si="194"/>
        <v>-25</v>
      </c>
      <c r="AQ195" s="160">
        <f t="shared" si="194"/>
        <v>-26</v>
      </c>
      <c r="AR195" s="160">
        <f t="shared" si="194"/>
        <v>-27</v>
      </c>
      <c r="AS195" s="160">
        <f t="shared" si="194"/>
        <v>-28</v>
      </c>
      <c r="AT195" s="160">
        <f t="shared" si="194"/>
        <v>-29</v>
      </c>
      <c r="AU195" s="160">
        <f t="shared" si="194"/>
        <v>-30</v>
      </c>
      <c r="AV195" s="160">
        <f t="shared" si="194"/>
        <v>-31</v>
      </c>
      <c r="AW195" s="160">
        <f t="shared" ref="AW195:BN195" si="195">AW193-AW194</f>
        <v>-32</v>
      </c>
      <c r="AX195" s="160">
        <f t="shared" si="195"/>
        <v>-33</v>
      </c>
      <c r="AY195" s="160">
        <f t="shared" si="195"/>
        <v>-34</v>
      </c>
      <c r="AZ195" s="160">
        <f t="shared" si="195"/>
        <v>-35</v>
      </c>
      <c r="BA195" s="160">
        <f t="shared" si="195"/>
        <v>-36</v>
      </c>
      <c r="BB195" s="160">
        <f t="shared" si="195"/>
        <v>-37</v>
      </c>
      <c r="BC195" s="160">
        <f t="shared" si="195"/>
        <v>-38</v>
      </c>
      <c r="BD195" s="160">
        <f t="shared" si="195"/>
        <v>-39</v>
      </c>
      <c r="BE195" s="160">
        <f t="shared" si="195"/>
        <v>-40</v>
      </c>
      <c r="BF195" s="160">
        <f t="shared" si="195"/>
        <v>-41</v>
      </c>
      <c r="BG195" s="160">
        <f t="shared" si="195"/>
        <v>-42</v>
      </c>
      <c r="BH195" s="160">
        <f t="shared" si="195"/>
        <v>-43</v>
      </c>
      <c r="BI195" s="160">
        <f t="shared" si="195"/>
        <v>-44</v>
      </c>
      <c r="BJ195" s="160">
        <f t="shared" si="195"/>
        <v>-45</v>
      </c>
      <c r="BK195" s="160">
        <f t="shared" si="195"/>
        <v>-46</v>
      </c>
      <c r="BL195" s="160">
        <f t="shared" si="195"/>
        <v>-47</v>
      </c>
      <c r="BM195" s="160">
        <f t="shared" si="195"/>
        <v>-48</v>
      </c>
      <c r="BN195" s="160">
        <f t="shared" si="195"/>
        <v>-49</v>
      </c>
      <c r="BP195" s="160" t="s">
        <v>21</v>
      </c>
    </row>
    <row r="196" spans="16:70" x14ac:dyDescent="0.35">
      <c r="Q196" s="160">
        <f>IF(Q195&gt;=0,COUNT($Q195)+BO192,"")</f>
        <v>91</v>
      </c>
      <c r="R196" s="160" t="str">
        <f>IF(R195&gt;=0,COUNT($Q195:R195)+$BO192,"")</f>
        <v/>
      </c>
      <c r="S196" s="160" t="str">
        <f>IF(S195&gt;=0,COUNT($Q195:S195)+$BO192,"")</f>
        <v/>
      </c>
      <c r="T196" s="160" t="str">
        <f>IF(T195&gt;=0,COUNT($Q195:T195)+$BO192,"")</f>
        <v/>
      </c>
      <c r="U196" s="160" t="str">
        <f>IF(U195&gt;=0,COUNT($Q195:U195)+$BO192,"")</f>
        <v/>
      </c>
      <c r="V196" s="160" t="str">
        <f>IF(V195&gt;=0,COUNT($Q195:V195)+$BO192,"")</f>
        <v/>
      </c>
      <c r="W196" s="160" t="str">
        <f>IF(W195&gt;=0,COUNT($Q195:W195)+$BO192,"")</f>
        <v/>
      </c>
      <c r="X196" s="160" t="str">
        <f>IF(X195&gt;=0,COUNT($Q195:X195)+$BO192,"")</f>
        <v/>
      </c>
      <c r="Y196" s="160" t="str">
        <f>IF(Y195&gt;=0,COUNT($Q195:Y195)+$BO192,"")</f>
        <v/>
      </c>
      <c r="Z196" s="160" t="str">
        <f>IF(Z195&gt;=0,COUNT($Q195:Z195)+$BO192,"")</f>
        <v/>
      </c>
      <c r="AA196" s="160" t="str">
        <f>IF(AA195&gt;=0,COUNT($Q195:AA195)+$BO192,"")</f>
        <v/>
      </c>
      <c r="AB196" s="160" t="str">
        <f>IF(AB195&gt;=0,COUNT($Q195:AB195)+$BO192,"")</f>
        <v/>
      </c>
      <c r="AC196" s="160" t="str">
        <f>IF(AC195&gt;=0,COUNT($Q195:AC195)+$BO192,"")</f>
        <v/>
      </c>
      <c r="AD196" s="160" t="str">
        <f>IF(AD195&gt;=0,COUNT($Q195:AD195)+$BO192,"")</f>
        <v/>
      </c>
      <c r="AE196" s="160" t="str">
        <f>IF(AE195&gt;=0,COUNT($Q195:AE195)+$BO192,"")</f>
        <v/>
      </c>
      <c r="AF196" s="160" t="str">
        <f>IF(AF195&gt;=0,COUNT($Q195:AF195)+$BO192,"")</f>
        <v/>
      </c>
      <c r="AG196" s="160" t="str">
        <f>IF(AG195&gt;=0,COUNT($Q195:AG195)+$BO192,"")</f>
        <v/>
      </c>
      <c r="AH196" s="160" t="str">
        <f>IF(AH195&gt;=0,COUNT($Q195:AH195)+$BO192,"")</f>
        <v/>
      </c>
      <c r="AI196" s="160" t="str">
        <f>IF(AI195&gt;=0,COUNT($Q195:AI195)+$BO192,"")</f>
        <v/>
      </c>
      <c r="AJ196" s="160" t="str">
        <f>IF(AJ195&gt;=0,COUNT($Q195:AJ195)+$BO192,"")</f>
        <v/>
      </c>
      <c r="AK196" s="160" t="str">
        <f>IF(AK195&gt;=0,COUNT($Q195:AK195)+$BO192,"")</f>
        <v/>
      </c>
      <c r="AL196" s="160" t="str">
        <f>IF(AL195&gt;=0,COUNT($Q195:AL195)+$BO192,"")</f>
        <v/>
      </c>
      <c r="AM196" s="160" t="str">
        <f>IF(AM195&gt;=0,COUNT($Q195:AM195)+$BO192,"")</f>
        <v/>
      </c>
      <c r="AN196" s="160" t="str">
        <f>IF(AN195&gt;=0,COUNT($Q195:AN195)+$BO192,"")</f>
        <v/>
      </c>
      <c r="AO196" s="160" t="str">
        <f>IF(AO195&gt;=0,COUNT($Q195:AO195)+$BO192,"")</f>
        <v/>
      </c>
      <c r="AP196" s="160" t="str">
        <f>IF(AP195&gt;=0,COUNT($Q195:AP195)+$BO192,"")</f>
        <v/>
      </c>
      <c r="AQ196" s="160" t="str">
        <f>IF(AQ195&gt;=0,COUNT($Q195:AQ195)+$BO192,"")</f>
        <v/>
      </c>
      <c r="AR196" s="160" t="str">
        <f>IF(AR195&gt;=0,COUNT($Q195:AR195)+$BO192,"")</f>
        <v/>
      </c>
      <c r="AS196" s="160" t="str">
        <f>IF(AS195&gt;=0,COUNT($Q195:AS195)+$BO192,"")</f>
        <v/>
      </c>
      <c r="AT196" s="160" t="str">
        <f>IF(AT195&gt;=0,COUNT($Q195:AT195)+$BO192,"")</f>
        <v/>
      </c>
      <c r="AU196" s="160" t="str">
        <f>IF(AU195&gt;=0,COUNT($Q195:AU195)+$BO192,"")</f>
        <v/>
      </c>
      <c r="AV196" s="160" t="str">
        <f>IF(AV195&gt;=0,COUNT($Q195:AV195)+$BO192,"")</f>
        <v/>
      </c>
      <c r="AW196" s="160" t="str">
        <f>IF(AW195&gt;=0,COUNT($Q195:AW195)+$BO192,"")</f>
        <v/>
      </c>
      <c r="AX196" s="160" t="str">
        <f>IF(AX195&gt;=0,COUNT($Q195:AX195)+$BO192,"")</f>
        <v/>
      </c>
      <c r="AY196" s="160" t="str">
        <f>IF(AY195&gt;=0,COUNT($Q195:AY195)+$BO192,"")</f>
        <v/>
      </c>
      <c r="AZ196" s="160" t="str">
        <f>IF(AZ195&gt;=0,COUNT($Q195:AZ195)+$BO192,"")</f>
        <v/>
      </c>
      <c r="BA196" s="160" t="str">
        <f>IF(BA195&gt;=0,COUNT($Q195:BA195)+$BO192,"")</f>
        <v/>
      </c>
      <c r="BB196" s="160" t="str">
        <f>IF(BB195&gt;=0,COUNT($Q195:BB195)+$BO192,"")</f>
        <v/>
      </c>
      <c r="BC196" s="160" t="str">
        <f>IF(BC195&gt;=0,COUNT($Q195:BC195)+$BO192,"")</f>
        <v/>
      </c>
      <c r="BD196" s="160" t="str">
        <f>IF(BD195&gt;=0,COUNT($Q195:BD195)+$BO192,"")</f>
        <v/>
      </c>
      <c r="BE196" s="160" t="str">
        <f>IF(BE195&gt;=0,COUNT($Q195:BE195)+$BO192,"")</f>
        <v/>
      </c>
      <c r="BF196" s="160" t="str">
        <f>IF(BF195&gt;=0,COUNT($Q195:BF195)+$BO192,"")</f>
        <v/>
      </c>
      <c r="BG196" s="160" t="str">
        <f>IF(BG195&gt;=0,COUNT($Q195:BG195)+$BO192,"")</f>
        <v/>
      </c>
      <c r="BH196" s="160" t="str">
        <f>IF(BH195&gt;=0,COUNT($Q195:BH195)+$BO192,"")</f>
        <v/>
      </c>
      <c r="BI196" s="160" t="str">
        <f>IF(BI195&gt;=0,COUNT($Q195:BI195)+$BO192,"")</f>
        <v/>
      </c>
      <c r="BJ196" s="160" t="str">
        <f>IF(BJ195&gt;=0,COUNT($Q195:BJ195)+$BO192,"")</f>
        <v/>
      </c>
      <c r="BK196" s="160" t="str">
        <f>IF(BK195&gt;=0,COUNT($Q195:BK195)+$BO192,"")</f>
        <v/>
      </c>
      <c r="BL196" s="160" t="str">
        <f>IF(BL195&gt;=0,COUNT($Q195:BL195)+$BO192,"")</f>
        <v/>
      </c>
      <c r="BM196" s="160" t="str">
        <f>IF(BM195&gt;=0,COUNT($Q195:BM195)+$BO192,"")</f>
        <v/>
      </c>
      <c r="BN196" s="160" t="str">
        <f>IF(BN195&gt;=0,COUNT($Q195:BN195)+$BO192,"")</f>
        <v/>
      </c>
      <c r="BO196" s="160">
        <f>COUNT(Q196:BN196)+$BO192</f>
        <v>91</v>
      </c>
      <c r="BP196" s="218" t="str">
        <f>Q196&amp;BP195&amp;R196&amp;BP195&amp;S196&amp;BP195&amp;T196&amp;BP195&amp;U196&amp;BP195&amp;V196&amp;BP195&amp;W196&amp;BP195&amp;X196&amp;BP195&amp;Y196&amp;BP195&amp;Z196&amp;BP195&amp;AA196&amp;BP195&amp;AB196&amp;BP195&amp;AC196&amp;BP195&amp;AD196&amp;BP195&amp;AE196&amp;BP195&amp;AF196&amp;BP195&amp;AG196&amp;BP195&amp;AH196&amp;BP195&amp;AI196&amp;BP195&amp;AJ196&amp;BP195&amp;AK196&amp;BP195&amp;AL196&amp;BP195&amp;AM196&amp;BP195&amp;AN196&amp;BP195&amp;AO196&amp;BP195&amp;AP196&amp;BP195&amp;AQ196&amp;BP195&amp;AR196&amp;BP195&amp;AS196&amp;BP195&amp;AT196&amp;BP195&amp;AU196&amp;BP195&amp;AV196&amp;BP195&amp;AW196&amp;BP195&amp;AX196&amp;BP195&amp;AY196&amp;BP195&amp;AZ196&amp;BP195&amp;BA196&amp;BP195&amp;BB196&amp;BP195&amp;BC196&amp;BP195&amp;BD196&amp;BP195&amp;BE196&amp;BP195&amp;BF196&amp;BP195&amp;BG196&amp;BP195&amp;BH196&amp;BP195&amp;BI196&amp;BP195&amp;BJ196&amp;BP195&amp;BK196&amp;BP195&amp;BL196&amp;BP195&amp;BM196&amp;BP195&amp;BN196</f>
        <v xml:space="preserve">91                                                                                                  </v>
      </c>
    </row>
    <row r="197" spans="16:70" x14ac:dyDescent="0.35">
      <c r="P197" s="160">
        <v>24</v>
      </c>
      <c r="Q197" s="217">
        <f>IF('Print-TOS'!AU16="Y",'Encode Data'!I40,'Encode Data'!F37)</f>
        <v>2</v>
      </c>
      <c r="R197" s="160">
        <f t="shared" ref="R197:AW197" si="196">Q197</f>
        <v>2</v>
      </c>
      <c r="S197" s="160">
        <f t="shared" si="196"/>
        <v>2</v>
      </c>
      <c r="T197" s="160">
        <f t="shared" si="196"/>
        <v>2</v>
      </c>
      <c r="U197" s="160">
        <f t="shared" si="196"/>
        <v>2</v>
      </c>
      <c r="V197" s="160">
        <f t="shared" si="196"/>
        <v>2</v>
      </c>
      <c r="W197" s="160">
        <f t="shared" si="196"/>
        <v>2</v>
      </c>
      <c r="X197" s="160">
        <f t="shared" si="196"/>
        <v>2</v>
      </c>
      <c r="Y197" s="160">
        <f t="shared" si="196"/>
        <v>2</v>
      </c>
      <c r="Z197" s="160">
        <f t="shared" si="196"/>
        <v>2</v>
      </c>
      <c r="AA197" s="160">
        <f t="shared" si="196"/>
        <v>2</v>
      </c>
      <c r="AB197" s="160">
        <f t="shared" si="196"/>
        <v>2</v>
      </c>
      <c r="AC197" s="160">
        <f t="shared" si="196"/>
        <v>2</v>
      </c>
      <c r="AD197" s="160">
        <f t="shared" si="196"/>
        <v>2</v>
      </c>
      <c r="AE197" s="160">
        <f t="shared" si="196"/>
        <v>2</v>
      </c>
      <c r="AF197" s="160">
        <f t="shared" si="196"/>
        <v>2</v>
      </c>
      <c r="AG197" s="160">
        <f t="shared" si="196"/>
        <v>2</v>
      </c>
      <c r="AH197" s="160">
        <f t="shared" si="196"/>
        <v>2</v>
      </c>
      <c r="AI197" s="160">
        <f t="shared" si="196"/>
        <v>2</v>
      </c>
      <c r="AJ197" s="160">
        <f t="shared" si="196"/>
        <v>2</v>
      </c>
      <c r="AK197" s="160">
        <f t="shared" si="196"/>
        <v>2</v>
      </c>
      <c r="AL197" s="160">
        <f t="shared" si="196"/>
        <v>2</v>
      </c>
      <c r="AM197" s="160">
        <f t="shared" si="196"/>
        <v>2</v>
      </c>
      <c r="AN197" s="160">
        <f t="shared" si="196"/>
        <v>2</v>
      </c>
      <c r="AO197" s="160">
        <f t="shared" si="196"/>
        <v>2</v>
      </c>
      <c r="AP197" s="160">
        <f t="shared" si="196"/>
        <v>2</v>
      </c>
      <c r="AQ197" s="160">
        <f t="shared" si="196"/>
        <v>2</v>
      </c>
      <c r="AR197" s="160">
        <f t="shared" si="196"/>
        <v>2</v>
      </c>
      <c r="AS197" s="160">
        <f t="shared" si="196"/>
        <v>2</v>
      </c>
      <c r="AT197" s="160">
        <f t="shared" si="196"/>
        <v>2</v>
      </c>
      <c r="AU197" s="160">
        <f t="shared" si="196"/>
        <v>2</v>
      </c>
      <c r="AV197" s="160">
        <f t="shared" si="196"/>
        <v>2</v>
      </c>
      <c r="AW197" s="160">
        <f t="shared" si="196"/>
        <v>2</v>
      </c>
      <c r="AX197" s="160">
        <f t="shared" ref="AX197:BN197" si="197">AW197</f>
        <v>2</v>
      </c>
      <c r="AY197" s="160">
        <f t="shared" si="197"/>
        <v>2</v>
      </c>
      <c r="AZ197" s="160">
        <f t="shared" si="197"/>
        <v>2</v>
      </c>
      <c r="BA197" s="160">
        <f t="shared" si="197"/>
        <v>2</v>
      </c>
      <c r="BB197" s="160">
        <f t="shared" si="197"/>
        <v>2</v>
      </c>
      <c r="BC197" s="160">
        <f t="shared" si="197"/>
        <v>2</v>
      </c>
      <c r="BD197" s="160">
        <f t="shared" si="197"/>
        <v>2</v>
      </c>
      <c r="BE197" s="160">
        <f t="shared" si="197"/>
        <v>2</v>
      </c>
      <c r="BF197" s="160">
        <f t="shared" si="197"/>
        <v>2</v>
      </c>
      <c r="BG197" s="160">
        <f t="shared" si="197"/>
        <v>2</v>
      </c>
      <c r="BH197" s="160">
        <f t="shared" si="197"/>
        <v>2</v>
      </c>
      <c r="BI197" s="160">
        <f t="shared" si="197"/>
        <v>2</v>
      </c>
      <c r="BJ197" s="160">
        <f t="shared" si="197"/>
        <v>2</v>
      </c>
      <c r="BK197" s="160">
        <f t="shared" si="197"/>
        <v>2</v>
      </c>
      <c r="BL197" s="160">
        <f t="shared" si="197"/>
        <v>2</v>
      </c>
      <c r="BM197" s="160">
        <f t="shared" si="197"/>
        <v>2</v>
      </c>
      <c r="BN197" s="160">
        <f t="shared" si="197"/>
        <v>2</v>
      </c>
      <c r="BR197" s="160">
        <v>24</v>
      </c>
    </row>
    <row r="198" spans="16:70" x14ac:dyDescent="0.35">
      <c r="Q198" s="160">
        <v>1</v>
      </c>
      <c r="R198" s="160">
        <v>2</v>
      </c>
      <c r="S198" s="160">
        <v>3</v>
      </c>
      <c r="T198" s="160">
        <v>4</v>
      </c>
      <c r="U198" s="160">
        <v>5</v>
      </c>
      <c r="V198" s="160">
        <v>6</v>
      </c>
      <c r="W198" s="160">
        <v>7</v>
      </c>
      <c r="X198" s="160">
        <v>8</v>
      </c>
      <c r="Y198" s="160">
        <v>9</v>
      </c>
      <c r="Z198" s="160">
        <v>10</v>
      </c>
      <c r="AA198" s="160">
        <v>11</v>
      </c>
      <c r="AB198" s="160">
        <v>12</v>
      </c>
      <c r="AC198" s="160">
        <v>13</v>
      </c>
      <c r="AD198" s="160">
        <v>14</v>
      </c>
      <c r="AE198" s="160">
        <v>15</v>
      </c>
      <c r="AF198" s="160">
        <v>16</v>
      </c>
      <c r="AG198" s="160">
        <v>17</v>
      </c>
      <c r="AH198" s="160">
        <v>18</v>
      </c>
      <c r="AI198" s="160">
        <v>19</v>
      </c>
      <c r="AJ198" s="160">
        <v>20</v>
      </c>
      <c r="AK198" s="160">
        <v>21</v>
      </c>
      <c r="AL198" s="160">
        <v>22</v>
      </c>
      <c r="AM198" s="160">
        <v>23</v>
      </c>
      <c r="AN198" s="160">
        <v>24</v>
      </c>
      <c r="AO198" s="160">
        <v>25</v>
      </c>
      <c r="AP198" s="160">
        <v>26</v>
      </c>
      <c r="AQ198" s="160">
        <v>27</v>
      </c>
      <c r="AR198" s="160">
        <v>28</v>
      </c>
      <c r="AS198" s="160">
        <v>29</v>
      </c>
      <c r="AT198" s="160">
        <v>30</v>
      </c>
      <c r="AU198" s="160">
        <v>31</v>
      </c>
      <c r="AV198" s="160">
        <v>32</v>
      </c>
      <c r="AW198" s="160">
        <v>33</v>
      </c>
      <c r="AX198" s="160">
        <v>34</v>
      </c>
      <c r="AY198" s="160">
        <v>35</v>
      </c>
      <c r="AZ198" s="160">
        <v>36</v>
      </c>
      <c r="BA198" s="160">
        <v>37</v>
      </c>
      <c r="BB198" s="160">
        <v>38</v>
      </c>
      <c r="BC198" s="160">
        <v>39</v>
      </c>
      <c r="BD198" s="160">
        <v>40</v>
      </c>
      <c r="BE198" s="160">
        <v>41</v>
      </c>
      <c r="BF198" s="160">
        <v>42</v>
      </c>
      <c r="BG198" s="160">
        <v>43</v>
      </c>
      <c r="BH198" s="160">
        <v>44</v>
      </c>
      <c r="BI198" s="160">
        <v>45</v>
      </c>
      <c r="BJ198" s="160">
        <v>46</v>
      </c>
      <c r="BK198" s="160">
        <v>47</v>
      </c>
      <c r="BL198" s="160">
        <v>48</v>
      </c>
      <c r="BM198" s="160">
        <v>49</v>
      </c>
      <c r="BN198" s="160">
        <v>50</v>
      </c>
    </row>
    <row r="199" spans="16:70" x14ac:dyDescent="0.35">
      <c r="Q199" s="160">
        <f t="shared" ref="Q199:AV199" si="198">Q197-Q198</f>
        <v>1</v>
      </c>
      <c r="R199" s="160">
        <f t="shared" si="198"/>
        <v>0</v>
      </c>
      <c r="S199" s="160">
        <f t="shared" si="198"/>
        <v>-1</v>
      </c>
      <c r="T199" s="160">
        <f t="shared" si="198"/>
        <v>-2</v>
      </c>
      <c r="U199" s="160">
        <f t="shared" si="198"/>
        <v>-3</v>
      </c>
      <c r="V199" s="160">
        <f t="shared" si="198"/>
        <v>-4</v>
      </c>
      <c r="W199" s="160">
        <f t="shared" si="198"/>
        <v>-5</v>
      </c>
      <c r="X199" s="160">
        <f t="shared" si="198"/>
        <v>-6</v>
      </c>
      <c r="Y199" s="160">
        <f t="shared" si="198"/>
        <v>-7</v>
      </c>
      <c r="Z199" s="160">
        <f t="shared" si="198"/>
        <v>-8</v>
      </c>
      <c r="AA199" s="160">
        <f t="shared" si="198"/>
        <v>-9</v>
      </c>
      <c r="AB199" s="160">
        <f t="shared" si="198"/>
        <v>-10</v>
      </c>
      <c r="AC199" s="160">
        <f t="shared" si="198"/>
        <v>-11</v>
      </c>
      <c r="AD199" s="160">
        <f t="shared" si="198"/>
        <v>-12</v>
      </c>
      <c r="AE199" s="160">
        <f t="shared" si="198"/>
        <v>-13</v>
      </c>
      <c r="AF199" s="160">
        <f t="shared" si="198"/>
        <v>-14</v>
      </c>
      <c r="AG199" s="160">
        <f t="shared" si="198"/>
        <v>-15</v>
      </c>
      <c r="AH199" s="160">
        <f t="shared" si="198"/>
        <v>-16</v>
      </c>
      <c r="AI199" s="160">
        <f t="shared" si="198"/>
        <v>-17</v>
      </c>
      <c r="AJ199" s="160">
        <f t="shared" si="198"/>
        <v>-18</v>
      </c>
      <c r="AK199" s="160">
        <f t="shared" si="198"/>
        <v>-19</v>
      </c>
      <c r="AL199" s="160">
        <f t="shared" si="198"/>
        <v>-20</v>
      </c>
      <c r="AM199" s="160">
        <f t="shared" si="198"/>
        <v>-21</v>
      </c>
      <c r="AN199" s="160">
        <f t="shared" si="198"/>
        <v>-22</v>
      </c>
      <c r="AO199" s="160">
        <f t="shared" si="198"/>
        <v>-23</v>
      </c>
      <c r="AP199" s="160">
        <f t="shared" si="198"/>
        <v>-24</v>
      </c>
      <c r="AQ199" s="160">
        <f t="shared" si="198"/>
        <v>-25</v>
      </c>
      <c r="AR199" s="160">
        <f t="shared" si="198"/>
        <v>-26</v>
      </c>
      <c r="AS199" s="160">
        <f t="shared" si="198"/>
        <v>-27</v>
      </c>
      <c r="AT199" s="160">
        <f t="shared" si="198"/>
        <v>-28</v>
      </c>
      <c r="AU199" s="160">
        <f t="shared" si="198"/>
        <v>-29</v>
      </c>
      <c r="AV199" s="160">
        <f t="shared" si="198"/>
        <v>-30</v>
      </c>
      <c r="AW199" s="160">
        <f t="shared" ref="AW199:BN199" si="199">AW197-AW198</f>
        <v>-31</v>
      </c>
      <c r="AX199" s="160">
        <f t="shared" si="199"/>
        <v>-32</v>
      </c>
      <c r="AY199" s="160">
        <f t="shared" si="199"/>
        <v>-33</v>
      </c>
      <c r="AZ199" s="160">
        <f t="shared" si="199"/>
        <v>-34</v>
      </c>
      <c r="BA199" s="160">
        <f t="shared" si="199"/>
        <v>-35</v>
      </c>
      <c r="BB199" s="160">
        <f t="shared" si="199"/>
        <v>-36</v>
      </c>
      <c r="BC199" s="160">
        <f t="shared" si="199"/>
        <v>-37</v>
      </c>
      <c r="BD199" s="160">
        <f t="shared" si="199"/>
        <v>-38</v>
      </c>
      <c r="BE199" s="160">
        <f t="shared" si="199"/>
        <v>-39</v>
      </c>
      <c r="BF199" s="160">
        <f t="shared" si="199"/>
        <v>-40</v>
      </c>
      <c r="BG199" s="160">
        <f t="shared" si="199"/>
        <v>-41</v>
      </c>
      <c r="BH199" s="160">
        <f t="shared" si="199"/>
        <v>-42</v>
      </c>
      <c r="BI199" s="160">
        <f t="shared" si="199"/>
        <v>-43</v>
      </c>
      <c r="BJ199" s="160">
        <f t="shared" si="199"/>
        <v>-44</v>
      </c>
      <c r="BK199" s="160">
        <f t="shared" si="199"/>
        <v>-45</v>
      </c>
      <c r="BL199" s="160">
        <f t="shared" si="199"/>
        <v>-46</v>
      </c>
      <c r="BM199" s="160">
        <f t="shared" si="199"/>
        <v>-47</v>
      </c>
      <c r="BN199" s="160">
        <f t="shared" si="199"/>
        <v>-48</v>
      </c>
      <c r="BP199" s="160" t="s">
        <v>21</v>
      </c>
    </row>
    <row r="200" spans="16:70" x14ac:dyDescent="0.35">
      <c r="Q200" s="160">
        <f>IF(Q199&gt;=0,COUNT($Q199)+BO196,"")</f>
        <v>92</v>
      </c>
      <c r="R200" s="160">
        <f>IF(R199&gt;=0,COUNT($Q199:R199)+$BO196,"")</f>
        <v>93</v>
      </c>
      <c r="S200" s="160" t="str">
        <f>IF(S199&gt;=0,COUNT($Q199:S199)+$BO196,"")</f>
        <v/>
      </c>
      <c r="T200" s="160" t="str">
        <f>IF(T199&gt;=0,COUNT($Q199:T199)+$BO196,"")</f>
        <v/>
      </c>
      <c r="U200" s="160" t="str">
        <f>IF(U199&gt;=0,COUNT($Q199:U199)+$BO196,"")</f>
        <v/>
      </c>
      <c r="V200" s="160" t="str">
        <f>IF(V199&gt;=0,COUNT($Q199:V199)+$BO196,"")</f>
        <v/>
      </c>
      <c r="W200" s="160" t="str">
        <f>IF(W199&gt;=0,COUNT($Q199:W199)+$BO196,"")</f>
        <v/>
      </c>
      <c r="X200" s="160" t="str">
        <f>IF(X199&gt;=0,COUNT($Q199:X199)+$BO196,"")</f>
        <v/>
      </c>
      <c r="Y200" s="160" t="str">
        <f>IF(Y199&gt;=0,COUNT($Q199:Y199)+$BO196,"")</f>
        <v/>
      </c>
      <c r="Z200" s="160" t="str">
        <f>IF(Z199&gt;=0,COUNT($Q199:Z199)+$BO196,"")</f>
        <v/>
      </c>
      <c r="AA200" s="160" t="str">
        <f>IF(AA199&gt;=0,COUNT($Q199:AA199)+$BO196,"")</f>
        <v/>
      </c>
      <c r="AB200" s="160" t="str">
        <f>IF(AB199&gt;=0,COUNT($Q199:AB199)+$BO196,"")</f>
        <v/>
      </c>
      <c r="AC200" s="160" t="str">
        <f>IF(AC199&gt;=0,COUNT($Q199:AC199)+$BO196,"")</f>
        <v/>
      </c>
      <c r="AD200" s="160" t="str">
        <f>IF(AD199&gt;=0,COUNT($Q199:AD199)+$BO196,"")</f>
        <v/>
      </c>
      <c r="AE200" s="160" t="str">
        <f>IF(AE199&gt;=0,COUNT($Q199:AE199)+$BO196,"")</f>
        <v/>
      </c>
      <c r="AF200" s="160" t="str">
        <f>IF(AF199&gt;=0,COUNT($Q199:AF199)+$BO196,"")</f>
        <v/>
      </c>
      <c r="AG200" s="160" t="str">
        <f>IF(AG199&gt;=0,COUNT($Q199:AG199)+$BO196,"")</f>
        <v/>
      </c>
      <c r="AH200" s="160" t="str">
        <f>IF(AH199&gt;=0,COUNT($Q199:AH199)+$BO196,"")</f>
        <v/>
      </c>
      <c r="AI200" s="160" t="str">
        <f>IF(AI199&gt;=0,COUNT($Q199:AI199)+$BO196,"")</f>
        <v/>
      </c>
      <c r="AJ200" s="160" t="str">
        <f>IF(AJ199&gt;=0,COUNT($Q199:AJ199)+$BO196,"")</f>
        <v/>
      </c>
      <c r="AK200" s="160" t="str">
        <f>IF(AK199&gt;=0,COUNT($Q199:AK199)+$BO196,"")</f>
        <v/>
      </c>
      <c r="AL200" s="160" t="str">
        <f>IF(AL199&gt;=0,COUNT($Q199:AL199)+$BO196,"")</f>
        <v/>
      </c>
      <c r="AM200" s="160" t="str">
        <f>IF(AM199&gt;=0,COUNT($Q199:AM199)+$BO196,"")</f>
        <v/>
      </c>
      <c r="AN200" s="160" t="str">
        <f>IF(AN199&gt;=0,COUNT($Q199:AN199)+$BO196,"")</f>
        <v/>
      </c>
      <c r="AO200" s="160" t="str">
        <f>IF(AO199&gt;=0,COUNT($Q199:AO199)+$BO196,"")</f>
        <v/>
      </c>
      <c r="AP200" s="160" t="str">
        <f>IF(AP199&gt;=0,COUNT($Q199:AP199)+$BO196,"")</f>
        <v/>
      </c>
      <c r="AQ200" s="160" t="str">
        <f>IF(AQ199&gt;=0,COUNT($Q199:AQ199)+$BO196,"")</f>
        <v/>
      </c>
      <c r="AR200" s="160" t="str">
        <f>IF(AR199&gt;=0,COUNT($Q199:AR199)+$BO196,"")</f>
        <v/>
      </c>
      <c r="AS200" s="160" t="str">
        <f>IF(AS199&gt;=0,COUNT($Q199:AS199)+$BO196,"")</f>
        <v/>
      </c>
      <c r="AT200" s="160" t="str">
        <f>IF(AT199&gt;=0,COUNT($Q199:AT199)+$BO196,"")</f>
        <v/>
      </c>
      <c r="AU200" s="160" t="str">
        <f>IF(AU199&gt;=0,COUNT($Q199:AU199)+$BO196,"")</f>
        <v/>
      </c>
      <c r="AV200" s="160" t="str">
        <f>IF(AV199&gt;=0,COUNT($Q199:AV199)+$BO196,"")</f>
        <v/>
      </c>
      <c r="AW200" s="160" t="str">
        <f>IF(AW199&gt;=0,COUNT($Q199:AW199)+$BO196,"")</f>
        <v/>
      </c>
      <c r="AX200" s="160" t="str">
        <f>IF(AX199&gt;=0,COUNT($Q199:AX199)+$BO196,"")</f>
        <v/>
      </c>
      <c r="AY200" s="160" t="str">
        <f>IF(AY199&gt;=0,COUNT($Q199:AY199)+$BO196,"")</f>
        <v/>
      </c>
      <c r="AZ200" s="160" t="str">
        <f>IF(AZ199&gt;=0,COUNT($Q199:AZ199)+$BO196,"")</f>
        <v/>
      </c>
      <c r="BA200" s="160" t="str">
        <f>IF(BA199&gt;=0,COUNT($Q199:BA199)+$BO196,"")</f>
        <v/>
      </c>
      <c r="BB200" s="160" t="str">
        <f>IF(BB199&gt;=0,COUNT($Q199:BB199)+$BO196,"")</f>
        <v/>
      </c>
      <c r="BC200" s="160" t="str">
        <f>IF(BC199&gt;=0,COUNT($Q199:BC199)+$BO196,"")</f>
        <v/>
      </c>
      <c r="BD200" s="160" t="str">
        <f>IF(BD199&gt;=0,COUNT($Q199:BD199)+$BO196,"")</f>
        <v/>
      </c>
      <c r="BE200" s="160" t="str">
        <f>IF(BE199&gt;=0,COUNT($Q199:BE199)+$BO196,"")</f>
        <v/>
      </c>
      <c r="BF200" s="160" t="str">
        <f>IF(BF199&gt;=0,COUNT($Q199:BF199)+$BO196,"")</f>
        <v/>
      </c>
      <c r="BG200" s="160" t="str">
        <f>IF(BG199&gt;=0,COUNT($Q199:BG199)+$BO196,"")</f>
        <v/>
      </c>
      <c r="BH200" s="160" t="str">
        <f>IF(BH199&gt;=0,COUNT($Q199:BH199)+$BO196,"")</f>
        <v/>
      </c>
      <c r="BI200" s="160" t="str">
        <f>IF(BI199&gt;=0,COUNT($Q199:BI199)+$BO196,"")</f>
        <v/>
      </c>
      <c r="BJ200" s="160" t="str">
        <f>IF(BJ199&gt;=0,COUNT($Q199:BJ199)+$BO196,"")</f>
        <v/>
      </c>
      <c r="BK200" s="160" t="str">
        <f>IF(BK199&gt;=0,COUNT($Q199:BK199)+$BO196,"")</f>
        <v/>
      </c>
      <c r="BL200" s="160" t="str">
        <f>IF(BL199&gt;=0,COUNT($Q199:BL199)+$BO196,"")</f>
        <v/>
      </c>
      <c r="BM200" s="160" t="str">
        <f>IF(BM199&gt;=0,COUNT($Q199:BM199)+$BO196,"")</f>
        <v/>
      </c>
      <c r="BN200" s="160" t="str">
        <f>IF(BN199&gt;=0,COUNT($Q199:BN199)+$BO196,"")</f>
        <v/>
      </c>
      <c r="BO200" s="160">
        <f>COUNT(Q200:BN200)+$BO196</f>
        <v>93</v>
      </c>
      <c r="BP200" s="218" t="str">
        <f>Q200&amp;BP199&amp;R200&amp;BP199&amp;S200&amp;BP199&amp;T200&amp;BP199&amp;U200&amp;BP199&amp;V200&amp;BP199&amp;W200&amp;BP199&amp;X200&amp;BP199&amp;Y200&amp;BP199&amp;Z200&amp;BP199&amp;AA200&amp;BP199&amp;AB200&amp;BP199&amp;AC200&amp;BP199&amp;AD200&amp;BP199&amp;AE200&amp;BP199&amp;AF200&amp;BP199&amp;AG200&amp;BP199&amp;AH200&amp;BP199&amp;AI200&amp;BP199&amp;AJ200&amp;BP199&amp;AK200&amp;BP199&amp;AL200&amp;BP199&amp;AM200&amp;BP199&amp;AN200&amp;BP199&amp;AO200&amp;BP199&amp;AP200&amp;BP199&amp;AQ200&amp;BP199&amp;AR200&amp;BP199&amp;AS200&amp;BP199&amp;AT200&amp;BP199&amp;AU200&amp;BP199&amp;AV200&amp;BP199&amp;AW200&amp;BP199&amp;AX200&amp;BP199&amp;AY200&amp;BP199&amp;AZ200&amp;BP199&amp;BA200&amp;BP199&amp;BB200&amp;BP199&amp;BC200&amp;BP199&amp;BD200&amp;BP199&amp;BE200&amp;BP199&amp;BF200&amp;BP199&amp;BG200&amp;BP199&amp;BH200&amp;BP199&amp;BI200&amp;BP199&amp;BJ200&amp;BP199&amp;BK200&amp;BP199&amp;BL200&amp;BP199&amp;BM200&amp;BP199&amp;BN200</f>
        <v xml:space="preserve">92  93                                                                                                </v>
      </c>
    </row>
    <row r="201" spans="16:70" x14ac:dyDescent="0.35">
      <c r="P201" s="160">
        <v>39</v>
      </c>
      <c r="Q201" s="217">
        <f>IF('Print-TOS'!AU16="Y",'Encode Data'!E43,'Encode Data'!G37)</f>
        <v>2</v>
      </c>
      <c r="R201" s="160">
        <f t="shared" ref="R201:AW201" si="200">Q201</f>
        <v>2</v>
      </c>
      <c r="S201" s="160">
        <f t="shared" si="200"/>
        <v>2</v>
      </c>
      <c r="T201" s="160">
        <f t="shared" si="200"/>
        <v>2</v>
      </c>
      <c r="U201" s="160">
        <f t="shared" si="200"/>
        <v>2</v>
      </c>
      <c r="V201" s="160">
        <f t="shared" si="200"/>
        <v>2</v>
      </c>
      <c r="W201" s="160">
        <f t="shared" si="200"/>
        <v>2</v>
      </c>
      <c r="X201" s="160">
        <f t="shared" si="200"/>
        <v>2</v>
      </c>
      <c r="Y201" s="160">
        <f t="shared" si="200"/>
        <v>2</v>
      </c>
      <c r="Z201" s="160">
        <f t="shared" si="200"/>
        <v>2</v>
      </c>
      <c r="AA201" s="160">
        <f t="shared" si="200"/>
        <v>2</v>
      </c>
      <c r="AB201" s="160">
        <f t="shared" si="200"/>
        <v>2</v>
      </c>
      <c r="AC201" s="160">
        <f t="shared" si="200"/>
        <v>2</v>
      </c>
      <c r="AD201" s="160">
        <f t="shared" si="200"/>
        <v>2</v>
      </c>
      <c r="AE201" s="160">
        <f t="shared" si="200"/>
        <v>2</v>
      </c>
      <c r="AF201" s="160">
        <f t="shared" si="200"/>
        <v>2</v>
      </c>
      <c r="AG201" s="160">
        <f t="shared" si="200"/>
        <v>2</v>
      </c>
      <c r="AH201" s="160">
        <f t="shared" si="200"/>
        <v>2</v>
      </c>
      <c r="AI201" s="160">
        <f t="shared" si="200"/>
        <v>2</v>
      </c>
      <c r="AJ201" s="160">
        <f t="shared" si="200"/>
        <v>2</v>
      </c>
      <c r="AK201" s="160">
        <f t="shared" si="200"/>
        <v>2</v>
      </c>
      <c r="AL201" s="160">
        <f t="shared" si="200"/>
        <v>2</v>
      </c>
      <c r="AM201" s="160">
        <f t="shared" si="200"/>
        <v>2</v>
      </c>
      <c r="AN201" s="160">
        <f t="shared" si="200"/>
        <v>2</v>
      </c>
      <c r="AO201" s="160">
        <f t="shared" si="200"/>
        <v>2</v>
      </c>
      <c r="AP201" s="160">
        <f t="shared" si="200"/>
        <v>2</v>
      </c>
      <c r="AQ201" s="160">
        <f t="shared" si="200"/>
        <v>2</v>
      </c>
      <c r="AR201" s="160">
        <f t="shared" si="200"/>
        <v>2</v>
      </c>
      <c r="AS201" s="160">
        <f t="shared" si="200"/>
        <v>2</v>
      </c>
      <c r="AT201" s="160">
        <f t="shared" si="200"/>
        <v>2</v>
      </c>
      <c r="AU201" s="160">
        <f t="shared" si="200"/>
        <v>2</v>
      </c>
      <c r="AV201" s="160">
        <f t="shared" si="200"/>
        <v>2</v>
      </c>
      <c r="AW201" s="160">
        <f t="shared" si="200"/>
        <v>2</v>
      </c>
      <c r="AX201" s="160">
        <f t="shared" ref="AX201:BN201" si="201">AW201</f>
        <v>2</v>
      </c>
      <c r="AY201" s="160">
        <f t="shared" si="201"/>
        <v>2</v>
      </c>
      <c r="AZ201" s="160">
        <f t="shared" si="201"/>
        <v>2</v>
      </c>
      <c r="BA201" s="160">
        <f t="shared" si="201"/>
        <v>2</v>
      </c>
      <c r="BB201" s="160">
        <f t="shared" si="201"/>
        <v>2</v>
      </c>
      <c r="BC201" s="160">
        <f t="shared" si="201"/>
        <v>2</v>
      </c>
      <c r="BD201" s="160">
        <f t="shared" si="201"/>
        <v>2</v>
      </c>
      <c r="BE201" s="160">
        <f t="shared" si="201"/>
        <v>2</v>
      </c>
      <c r="BF201" s="160">
        <f t="shared" si="201"/>
        <v>2</v>
      </c>
      <c r="BG201" s="160">
        <f t="shared" si="201"/>
        <v>2</v>
      </c>
      <c r="BH201" s="160">
        <f t="shared" si="201"/>
        <v>2</v>
      </c>
      <c r="BI201" s="160">
        <f t="shared" si="201"/>
        <v>2</v>
      </c>
      <c r="BJ201" s="160">
        <f t="shared" si="201"/>
        <v>2</v>
      </c>
      <c r="BK201" s="160">
        <f t="shared" si="201"/>
        <v>2</v>
      </c>
      <c r="BL201" s="160">
        <f t="shared" si="201"/>
        <v>2</v>
      </c>
      <c r="BM201" s="160">
        <f t="shared" si="201"/>
        <v>2</v>
      </c>
      <c r="BN201" s="160">
        <f t="shared" si="201"/>
        <v>2</v>
      </c>
      <c r="BR201" s="160">
        <v>39</v>
      </c>
    </row>
    <row r="202" spans="16:70" x14ac:dyDescent="0.35">
      <c r="Q202" s="160">
        <v>1</v>
      </c>
      <c r="R202" s="160">
        <v>2</v>
      </c>
      <c r="S202" s="160">
        <v>3</v>
      </c>
      <c r="T202" s="160">
        <v>4</v>
      </c>
      <c r="U202" s="160">
        <v>5</v>
      </c>
      <c r="V202" s="160">
        <v>6</v>
      </c>
      <c r="W202" s="160">
        <v>7</v>
      </c>
      <c r="X202" s="160">
        <v>8</v>
      </c>
      <c r="Y202" s="160">
        <v>9</v>
      </c>
      <c r="Z202" s="160">
        <v>10</v>
      </c>
      <c r="AA202" s="160">
        <v>11</v>
      </c>
      <c r="AB202" s="160">
        <v>12</v>
      </c>
      <c r="AC202" s="160">
        <v>13</v>
      </c>
      <c r="AD202" s="160">
        <v>14</v>
      </c>
      <c r="AE202" s="160">
        <v>15</v>
      </c>
      <c r="AF202" s="160">
        <v>16</v>
      </c>
      <c r="AG202" s="160">
        <v>17</v>
      </c>
      <c r="AH202" s="160">
        <v>18</v>
      </c>
      <c r="AI202" s="160">
        <v>19</v>
      </c>
      <c r="AJ202" s="160">
        <v>20</v>
      </c>
      <c r="AK202" s="160">
        <v>21</v>
      </c>
      <c r="AL202" s="160">
        <v>22</v>
      </c>
      <c r="AM202" s="160">
        <v>23</v>
      </c>
      <c r="AN202" s="160">
        <v>24</v>
      </c>
      <c r="AO202" s="160">
        <v>25</v>
      </c>
      <c r="AP202" s="160">
        <v>26</v>
      </c>
      <c r="AQ202" s="160">
        <v>27</v>
      </c>
      <c r="AR202" s="160">
        <v>28</v>
      </c>
      <c r="AS202" s="160">
        <v>29</v>
      </c>
      <c r="AT202" s="160">
        <v>30</v>
      </c>
      <c r="AU202" s="160">
        <v>31</v>
      </c>
      <c r="AV202" s="160">
        <v>32</v>
      </c>
      <c r="AW202" s="160">
        <v>33</v>
      </c>
      <c r="AX202" s="160">
        <v>34</v>
      </c>
      <c r="AY202" s="160">
        <v>35</v>
      </c>
      <c r="AZ202" s="160">
        <v>36</v>
      </c>
      <c r="BA202" s="160">
        <v>37</v>
      </c>
      <c r="BB202" s="160">
        <v>38</v>
      </c>
      <c r="BC202" s="160">
        <v>39</v>
      </c>
      <c r="BD202" s="160">
        <v>40</v>
      </c>
      <c r="BE202" s="160">
        <v>41</v>
      </c>
      <c r="BF202" s="160">
        <v>42</v>
      </c>
      <c r="BG202" s="160">
        <v>43</v>
      </c>
      <c r="BH202" s="160">
        <v>44</v>
      </c>
      <c r="BI202" s="160">
        <v>45</v>
      </c>
      <c r="BJ202" s="160">
        <v>46</v>
      </c>
      <c r="BK202" s="160">
        <v>47</v>
      </c>
      <c r="BL202" s="160">
        <v>48</v>
      </c>
      <c r="BM202" s="160">
        <v>49</v>
      </c>
      <c r="BN202" s="160">
        <v>50</v>
      </c>
    </row>
    <row r="203" spans="16:70" x14ac:dyDescent="0.35">
      <c r="Q203" s="160">
        <f t="shared" ref="Q203:AV203" si="202">Q201-Q202</f>
        <v>1</v>
      </c>
      <c r="R203" s="160">
        <f t="shared" si="202"/>
        <v>0</v>
      </c>
      <c r="S203" s="160">
        <f t="shared" si="202"/>
        <v>-1</v>
      </c>
      <c r="T203" s="160">
        <f t="shared" si="202"/>
        <v>-2</v>
      </c>
      <c r="U203" s="160">
        <f t="shared" si="202"/>
        <v>-3</v>
      </c>
      <c r="V203" s="160">
        <f t="shared" si="202"/>
        <v>-4</v>
      </c>
      <c r="W203" s="160">
        <f t="shared" si="202"/>
        <v>-5</v>
      </c>
      <c r="X203" s="160">
        <f t="shared" si="202"/>
        <v>-6</v>
      </c>
      <c r="Y203" s="160">
        <f t="shared" si="202"/>
        <v>-7</v>
      </c>
      <c r="Z203" s="160">
        <f t="shared" si="202"/>
        <v>-8</v>
      </c>
      <c r="AA203" s="160">
        <f t="shared" si="202"/>
        <v>-9</v>
      </c>
      <c r="AB203" s="160">
        <f t="shared" si="202"/>
        <v>-10</v>
      </c>
      <c r="AC203" s="160">
        <f t="shared" si="202"/>
        <v>-11</v>
      </c>
      <c r="AD203" s="160">
        <f t="shared" si="202"/>
        <v>-12</v>
      </c>
      <c r="AE203" s="160">
        <f t="shared" si="202"/>
        <v>-13</v>
      </c>
      <c r="AF203" s="160">
        <f t="shared" si="202"/>
        <v>-14</v>
      </c>
      <c r="AG203" s="160">
        <f t="shared" si="202"/>
        <v>-15</v>
      </c>
      <c r="AH203" s="160">
        <f t="shared" si="202"/>
        <v>-16</v>
      </c>
      <c r="AI203" s="160">
        <f t="shared" si="202"/>
        <v>-17</v>
      </c>
      <c r="AJ203" s="160">
        <f t="shared" si="202"/>
        <v>-18</v>
      </c>
      <c r="AK203" s="160">
        <f t="shared" si="202"/>
        <v>-19</v>
      </c>
      <c r="AL203" s="160">
        <f t="shared" si="202"/>
        <v>-20</v>
      </c>
      <c r="AM203" s="160">
        <f t="shared" si="202"/>
        <v>-21</v>
      </c>
      <c r="AN203" s="160">
        <f t="shared" si="202"/>
        <v>-22</v>
      </c>
      <c r="AO203" s="160">
        <f t="shared" si="202"/>
        <v>-23</v>
      </c>
      <c r="AP203" s="160">
        <f t="shared" si="202"/>
        <v>-24</v>
      </c>
      <c r="AQ203" s="160">
        <f t="shared" si="202"/>
        <v>-25</v>
      </c>
      <c r="AR203" s="160">
        <f t="shared" si="202"/>
        <v>-26</v>
      </c>
      <c r="AS203" s="160">
        <f t="shared" si="202"/>
        <v>-27</v>
      </c>
      <c r="AT203" s="160">
        <f t="shared" si="202"/>
        <v>-28</v>
      </c>
      <c r="AU203" s="160">
        <f t="shared" si="202"/>
        <v>-29</v>
      </c>
      <c r="AV203" s="160">
        <f t="shared" si="202"/>
        <v>-30</v>
      </c>
      <c r="AW203" s="160">
        <f t="shared" ref="AW203:BN203" si="203">AW201-AW202</f>
        <v>-31</v>
      </c>
      <c r="AX203" s="160">
        <f t="shared" si="203"/>
        <v>-32</v>
      </c>
      <c r="AY203" s="160">
        <f t="shared" si="203"/>
        <v>-33</v>
      </c>
      <c r="AZ203" s="160">
        <f t="shared" si="203"/>
        <v>-34</v>
      </c>
      <c r="BA203" s="160">
        <f t="shared" si="203"/>
        <v>-35</v>
      </c>
      <c r="BB203" s="160">
        <f t="shared" si="203"/>
        <v>-36</v>
      </c>
      <c r="BC203" s="160">
        <f t="shared" si="203"/>
        <v>-37</v>
      </c>
      <c r="BD203" s="160">
        <f t="shared" si="203"/>
        <v>-38</v>
      </c>
      <c r="BE203" s="160">
        <f t="shared" si="203"/>
        <v>-39</v>
      </c>
      <c r="BF203" s="160">
        <f t="shared" si="203"/>
        <v>-40</v>
      </c>
      <c r="BG203" s="160">
        <f t="shared" si="203"/>
        <v>-41</v>
      </c>
      <c r="BH203" s="160">
        <f t="shared" si="203"/>
        <v>-42</v>
      </c>
      <c r="BI203" s="160">
        <f t="shared" si="203"/>
        <v>-43</v>
      </c>
      <c r="BJ203" s="160">
        <f t="shared" si="203"/>
        <v>-44</v>
      </c>
      <c r="BK203" s="160">
        <f t="shared" si="203"/>
        <v>-45</v>
      </c>
      <c r="BL203" s="160">
        <f t="shared" si="203"/>
        <v>-46</v>
      </c>
      <c r="BM203" s="160">
        <f t="shared" si="203"/>
        <v>-47</v>
      </c>
      <c r="BN203" s="160">
        <f t="shared" si="203"/>
        <v>-48</v>
      </c>
      <c r="BP203" s="160" t="s">
        <v>21</v>
      </c>
    </row>
    <row r="204" spans="16:70" x14ac:dyDescent="0.35">
      <c r="Q204" s="160">
        <f>IF(Q203&gt;=0,COUNT($Q203)+BO200,"")</f>
        <v>94</v>
      </c>
      <c r="R204" s="160">
        <f>IF(R203&gt;=0,COUNT($Q203:R203)+$BO200,"")</f>
        <v>95</v>
      </c>
      <c r="S204" s="160" t="str">
        <f>IF(S203&gt;=0,COUNT($Q203:S203)+$BO200,"")</f>
        <v/>
      </c>
      <c r="T204" s="160" t="str">
        <f>IF(T203&gt;=0,COUNT($Q203:T203)+$BO200,"")</f>
        <v/>
      </c>
      <c r="U204" s="160" t="str">
        <f>IF(U203&gt;=0,COUNT($Q203:U203)+$BO200,"")</f>
        <v/>
      </c>
      <c r="V204" s="160" t="str">
        <f>IF(V203&gt;=0,COUNT($Q203:V203)+$BO200,"")</f>
        <v/>
      </c>
      <c r="W204" s="160" t="str">
        <f>IF(W203&gt;=0,COUNT($Q203:W203)+$BO200,"")</f>
        <v/>
      </c>
      <c r="X204" s="160" t="str">
        <f>IF(X203&gt;=0,COUNT($Q203:X203)+$BO200,"")</f>
        <v/>
      </c>
      <c r="Y204" s="160" t="str">
        <f>IF(Y203&gt;=0,COUNT($Q203:Y203)+$BO200,"")</f>
        <v/>
      </c>
      <c r="Z204" s="160" t="str">
        <f>IF(Z203&gt;=0,COUNT($Q203:Z203)+$BO200,"")</f>
        <v/>
      </c>
      <c r="AA204" s="160" t="str">
        <f>IF(AA203&gt;=0,COUNT($Q203:AA203)+$BO200,"")</f>
        <v/>
      </c>
      <c r="AB204" s="160" t="str">
        <f>IF(AB203&gt;=0,COUNT($Q203:AB203)+$BO200,"")</f>
        <v/>
      </c>
      <c r="AC204" s="160" t="str">
        <f>IF(AC203&gt;=0,COUNT($Q203:AC203)+$BO200,"")</f>
        <v/>
      </c>
      <c r="AD204" s="160" t="str">
        <f>IF(AD203&gt;=0,COUNT($Q203:AD203)+$BO200,"")</f>
        <v/>
      </c>
      <c r="AE204" s="160" t="str">
        <f>IF(AE203&gt;=0,COUNT($Q203:AE203)+$BO200,"")</f>
        <v/>
      </c>
      <c r="AF204" s="160" t="str">
        <f>IF(AF203&gt;=0,COUNT($Q203:AF203)+$BO200,"")</f>
        <v/>
      </c>
      <c r="AG204" s="160" t="str">
        <f>IF(AG203&gt;=0,COUNT($Q203:AG203)+$BO200,"")</f>
        <v/>
      </c>
      <c r="AH204" s="160" t="str">
        <f>IF(AH203&gt;=0,COUNT($Q203:AH203)+$BO200,"")</f>
        <v/>
      </c>
      <c r="AI204" s="160" t="str">
        <f>IF(AI203&gt;=0,COUNT($Q203:AI203)+$BO200,"")</f>
        <v/>
      </c>
      <c r="AJ204" s="160" t="str">
        <f>IF(AJ203&gt;=0,COUNT($Q203:AJ203)+$BO200,"")</f>
        <v/>
      </c>
      <c r="AK204" s="160" t="str">
        <f>IF(AK203&gt;=0,COUNT($Q203:AK203)+$BO200,"")</f>
        <v/>
      </c>
      <c r="AL204" s="160" t="str">
        <f>IF(AL203&gt;=0,COUNT($Q203:AL203)+$BO200,"")</f>
        <v/>
      </c>
      <c r="AM204" s="160" t="str">
        <f>IF(AM203&gt;=0,COUNT($Q203:AM203)+$BO200,"")</f>
        <v/>
      </c>
      <c r="AN204" s="160" t="str">
        <f>IF(AN203&gt;=0,COUNT($Q203:AN203)+$BO200,"")</f>
        <v/>
      </c>
      <c r="AO204" s="160" t="str">
        <f>IF(AO203&gt;=0,COUNT($Q203:AO203)+$BO200,"")</f>
        <v/>
      </c>
      <c r="AP204" s="160" t="str">
        <f>IF(AP203&gt;=0,COUNT($Q203:AP203)+$BO200,"")</f>
        <v/>
      </c>
      <c r="AQ204" s="160" t="str">
        <f>IF(AQ203&gt;=0,COUNT($Q203:AQ203)+$BO200,"")</f>
        <v/>
      </c>
      <c r="AR204" s="160" t="str">
        <f>IF(AR203&gt;=0,COUNT($Q203:AR203)+$BO200,"")</f>
        <v/>
      </c>
      <c r="AS204" s="160" t="str">
        <f>IF(AS203&gt;=0,COUNT($Q203:AS203)+$BO200,"")</f>
        <v/>
      </c>
      <c r="AT204" s="160" t="str">
        <f>IF(AT203&gt;=0,COUNT($Q203:AT203)+$BO200,"")</f>
        <v/>
      </c>
      <c r="AU204" s="160" t="str">
        <f>IF(AU203&gt;=0,COUNT($Q203:AU203)+$BO200,"")</f>
        <v/>
      </c>
      <c r="AV204" s="160" t="str">
        <f>IF(AV203&gt;=0,COUNT($Q203:AV203)+$BO200,"")</f>
        <v/>
      </c>
      <c r="AW204" s="160" t="str">
        <f>IF(AW203&gt;=0,COUNT($Q203:AW203)+$BO200,"")</f>
        <v/>
      </c>
      <c r="AX204" s="160" t="str">
        <f>IF(AX203&gt;=0,COUNT($Q203:AX203)+$BO200,"")</f>
        <v/>
      </c>
      <c r="AY204" s="160" t="str">
        <f>IF(AY203&gt;=0,COUNT($Q203:AY203)+$BO200,"")</f>
        <v/>
      </c>
      <c r="AZ204" s="160" t="str">
        <f>IF(AZ203&gt;=0,COUNT($Q203:AZ203)+$BO200,"")</f>
        <v/>
      </c>
      <c r="BA204" s="160" t="str">
        <f>IF(BA203&gt;=0,COUNT($Q203:BA203)+$BO200,"")</f>
        <v/>
      </c>
      <c r="BB204" s="160" t="str">
        <f>IF(BB203&gt;=0,COUNT($Q203:BB203)+$BO200,"")</f>
        <v/>
      </c>
      <c r="BC204" s="160" t="str">
        <f>IF(BC203&gt;=0,COUNT($Q203:BC203)+$BO200,"")</f>
        <v/>
      </c>
      <c r="BD204" s="160" t="str">
        <f>IF(BD203&gt;=0,COUNT($Q203:BD203)+$BO200,"")</f>
        <v/>
      </c>
      <c r="BE204" s="160" t="str">
        <f>IF(BE203&gt;=0,COUNT($Q203:BE203)+$BO200,"")</f>
        <v/>
      </c>
      <c r="BF204" s="160" t="str">
        <f>IF(BF203&gt;=0,COUNT($Q203:BF203)+$BO200,"")</f>
        <v/>
      </c>
      <c r="BG204" s="160" t="str">
        <f>IF(BG203&gt;=0,COUNT($Q203:BG203)+$BO200,"")</f>
        <v/>
      </c>
      <c r="BH204" s="160" t="str">
        <f>IF(BH203&gt;=0,COUNT($Q203:BH203)+$BO200,"")</f>
        <v/>
      </c>
      <c r="BI204" s="160" t="str">
        <f>IF(BI203&gt;=0,COUNT($Q203:BI203)+$BO200,"")</f>
        <v/>
      </c>
      <c r="BJ204" s="160" t="str">
        <f>IF(BJ203&gt;=0,COUNT($Q203:BJ203)+$BO200,"")</f>
        <v/>
      </c>
      <c r="BK204" s="160" t="str">
        <f>IF(BK203&gt;=0,COUNT($Q203:BK203)+$BO200,"")</f>
        <v/>
      </c>
      <c r="BL204" s="160" t="str">
        <f>IF(BL203&gt;=0,COUNT($Q203:BL203)+$BO200,"")</f>
        <v/>
      </c>
      <c r="BM204" s="160" t="str">
        <f>IF(BM203&gt;=0,COUNT($Q203:BM203)+$BO200,"")</f>
        <v/>
      </c>
      <c r="BN204" s="160" t="str">
        <f>IF(BN203&gt;=0,COUNT($Q203:BN203)+$BO200,"")</f>
        <v/>
      </c>
      <c r="BO204" s="160">
        <f>COUNT(Q204:BN204)+$BO200</f>
        <v>95</v>
      </c>
      <c r="BP204" s="218" t="str">
        <f>Q204&amp;BP203&amp;R204&amp;BP203&amp;S204&amp;BP203&amp;T204&amp;BP203&amp;U204&amp;BP203&amp;V204&amp;BP203&amp;W204&amp;BP203&amp;X204&amp;BP203&amp;Y204&amp;BP203&amp;Z204&amp;BP203&amp;AA204&amp;BP203&amp;AB204&amp;BP203&amp;AC204&amp;BP203&amp;AD204&amp;BP203&amp;AE204&amp;BP203&amp;AF204&amp;BP203&amp;AG204&amp;BP203&amp;AH204&amp;BP203&amp;AI204&amp;BP203&amp;AJ204&amp;BP203&amp;AK204&amp;BP203&amp;AL204&amp;BP203&amp;AM204&amp;BP203&amp;AN204&amp;BP203&amp;AO204&amp;BP203&amp;AP204&amp;BP203&amp;AQ204&amp;BP203&amp;AR204&amp;BP203&amp;AS204&amp;BP203&amp;AT204&amp;BP203&amp;AU204&amp;BP203&amp;AV204&amp;BP203&amp;AW204&amp;BP203&amp;AX204&amp;BP203&amp;AY204&amp;BP203&amp;AZ204&amp;BP203&amp;BA204&amp;BP203&amp;BB204&amp;BP203&amp;BC204&amp;BP203&amp;BD204&amp;BP203&amp;BE204&amp;BP203&amp;BF204&amp;BP203&amp;BG204&amp;BP203&amp;BH204&amp;BP203&amp;BI204&amp;BP203&amp;BJ204&amp;BP203&amp;BK204&amp;BP203&amp;BL204&amp;BP203&amp;BM204&amp;BP203&amp;BN204</f>
        <v xml:space="preserve">94  95                                                                                                </v>
      </c>
    </row>
    <row r="205" spans="16:70" x14ac:dyDescent="0.35">
      <c r="P205" s="160">
        <v>54</v>
      </c>
      <c r="Q205" s="217">
        <f>IF('Print-TOS'!AU16="Y",'Encode Data'!F43,'Encode Data'!H37)</f>
        <v>2</v>
      </c>
      <c r="R205" s="160">
        <f t="shared" ref="R205:AW205" si="204">Q205</f>
        <v>2</v>
      </c>
      <c r="S205" s="160">
        <f t="shared" si="204"/>
        <v>2</v>
      </c>
      <c r="T205" s="160">
        <f t="shared" si="204"/>
        <v>2</v>
      </c>
      <c r="U205" s="160">
        <f t="shared" si="204"/>
        <v>2</v>
      </c>
      <c r="V205" s="160">
        <f t="shared" si="204"/>
        <v>2</v>
      </c>
      <c r="W205" s="160">
        <f t="shared" si="204"/>
        <v>2</v>
      </c>
      <c r="X205" s="160">
        <f t="shared" si="204"/>
        <v>2</v>
      </c>
      <c r="Y205" s="160">
        <f t="shared" si="204"/>
        <v>2</v>
      </c>
      <c r="Z205" s="160">
        <f t="shared" si="204"/>
        <v>2</v>
      </c>
      <c r="AA205" s="160">
        <f t="shared" si="204"/>
        <v>2</v>
      </c>
      <c r="AB205" s="160">
        <f t="shared" si="204"/>
        <v>2</v>
      </c>
      <c r="AC205" s="160">
        <f t="shared" si="204"/>
        <v>2</v>
      </c>
      <c r="AD205" s="160">
        <f t="shared" si="204"/>
        <v>2</v>
      </c>
      <c r="AE205" s="160">
        <f t="shared" si="204"/>
        <v>2</v>
      </c>
      <c r="AF205" s="160">
        <f t="shared" si="204"/>
        <v>2</v>
      </c>
      <c r="AG205" s="160">
        <f t="shared" si="204"/>
        <v>2</v>
      </c>
      <c r="AH205" s="160">
        <f t="shared" si="204"/>
        <v>2</v>
      </c>
      <c r="AI205" s="160">
        <f t="shared" si="204"/>
        <v>2</v>
      </c>
      <c r="AJ205" s="160">
        <f t="shared" si="204"/>
        <v>2</v>
      </c>
      <c r="AK205" s="160">
        <f t="shared" si="204"/>
        <v>2</v>
      </c>
      <c r="AL205" s="160">
        <f t="shared" si="204"/>
        <v>2</v>
      </c>
      <c r="AM205" s="160">
        <f t="shared" si="204"/>
        <v>2</v>
      </c>
      <c r="AN205" s="160">
        <f t="shared" si="204"/>
        <v>2</v>
      </c>
      <c r="AO205" s="160">
        <f t="shared" si="204"/>
        <v>2</v>
      </c>
      <c r="AP205" s="160">
        <f t="shared" si="204"/>
        <v>2</v>
      </c>
      <c r="AQ205" s="160">
        <f t="shared" si="204"/>
        <v>2</v>
      </c>
      <c r="AR205" s="160">
        <f t="shared" si="204"/>
        <v>2</v>
      </c>
      <c r="AS205" s="160">
        <f t="shared" si="204"/>
        <v>2</v>
      </c>
      <c r="AT205" s="160">
        <f t="shared" si="204"/>
        <v>2</v>
      </c>
      <c r="AU205" s="160">
        <f t="shared" si="204"/>
        <v>2</v>
      </c>
      <c r="AV205" s="160">
        <f t="shared" si="204"/>
        <v>2</v>
      </c>
      <c r="AW205" s="160">
        <f t="shared" si="204"/>
        <v>2</v>
      </c>
      <c r="AX205" s="160">
        <f t="shared" ref="AX205:BN205" si="205">AW205</f>
        <v>2</v>
      </c>
      <c r="AY205" s="160">
        <f t="shared" si="205"/>
        <v>2</v>
      </c>
      <c r="AZ205" s="160">
        <f t="shared" si="205"/>
        <v>2</v>
      </c>
      <c r="BA205" s="160">
        <f t="shared" si="205"/>
        <v>2</v>
      </c>
      <c r="BB205" s="160">
        <f t="shared" si="205"/>
        <v>2</v>
      </c>
      <c r="BC205" s="160">
        <f t="shared" si="205"/>
        <v>2</v>
      </c>
      <c r="BD205" s="160">
        <f t="shared" si="205"/>
        <v>2</v>
      </c>
      <c r="BE205" s="160">
        <f t="shared" si="205"/>
        <v>2</v>
      </c>
      <c r="BF205" s="160">
        <f t="shared" si="205"/>
        <v>2</v>
      </c>
      <c r="BG205" s="160">
        <f t="shared" si="205"/>
        <v>2</v>
      </c>
      <c r="BH205" s="160">
        <f t="shared" si="205"/>
        <v>2</v>
      </c>
      <c r="BI205" s="160">
        <f t="shared" si="205"/>
        <v>2</v>
      </c>
      <c r="BJ205" s="160">
        <f t="shared" si="205"/>
        <v>2</v>
      </c>
      <c r="BK205" s="160">
        <f t="shared" si="205"/>
        <v>2</v>
      </c>
      <c r="BL205" s="160">
        <f t="shared" si="205"/>
        <v>2</v>
      </c>
      <c r="BM205" s="160">
        <f t="shared" si="205"/>
        <v>2</v>
      </c>
      <c r="BN205" s="160">
        <f t="shared" si="205"/>
        <v>2</v>
      </c>
      <c r="BR205" s="160">
        <v>54</v>
      </c>
    </row>
    <row r="206" spans="16:70" x14ac:dyDescent="0.35">
      <c r="Q206" s="160">
        <v>1</v>
      </c>
      <c r="R206" s="160">
        <v>2</v>
      </c>
      <c r="S206" s="160">
        <v>3</v>
      </c>
      <c r="T206" s="160">
        <v>4</v>
      </c>
      <c r="U206" s="160">
        <v>5</v>
      </c>
      <c r="V206" s="160">
        <v>6</v>
      </c>
      <c r="W206" s="160">
        <v>7</v>
      </c>
      <c r="X206" s="160">
        <v>8</v>
      </c>
      <c r="Y206" s="160">
        <v>9</v>
      </c>
      <c r="Z206" s="160">
        <v>10</v>
      </c>
      <c r="AA206" s="160">
        <v>11</v>
      </c>
      <c r="AB206" s="160">
        <v>12</v>
      </c>
      <c r="AC206" s="160">
        <v>13</v>
      </c>
      <c r="AD206" s="160">
        <v>14</v>
      </c>
      <c r="AE206" s="160">
        <v>15</v>
      </c>
      <c r="AF206" s="160">
        <v>16</v>
      </c>
      <c r="AG206" s="160">
        <v>17</v>
      </c>
      <c r="AH206" s="160">
        <v>18</v>
      </c>
      <c r="AI206" s="160">
        <v>19</v>
      </c>
      <c r="AJ206" s="160">
        <v>20</v>
      </c>
      <c r="AK206" s="160">
        <v>21</v>
      </c>
      <c r="AL206" s="160">
        <v>22</v>
      </c>
      <c r="AM206" s="160">
        <v>23</v>
      </c>
      <c r="AN206" s="160">
        <v>24</v>
      </c>
      <c r="AO206" s="160">
        <v>25</v>
      </c>
      <c r="AP206" s="160">
        <v>26</v>
      </c>
      <c r="AQ206" s="160">
        <v>27</v>
      </c>
      <c r="AR206" s="160">
        <v>28</v>
      </c>
      <c r="AS206" s="160">
        <v>29</v>
      </c>
      <c r="AT206" s="160">
        <v>30</v>
      </c>
      <c r="AU206" s="160">
        <v>31</v>
      </c>
      <c r="AV206" s="160">
        <v>32</v>
      </c>
      <c r="AW206" s="160">
        <v>33</v>
      </c>
      <c r="AX206" s="160">
        <v>34</v>
      </c>
      <c r="AY206" s="160">
        <v>35</v>
      </c>
      <c r="AZ206" s="160">
        <v>36</v>
      </c>
      <c r="BA206" s="160">
        <v>37</v>
      </c>
      <c r="BB206" s="160">
        <v>38</v>
      </c>
      <c r="BC206" s="160">
        <v>39</v>
      </c>
      <c r="BD206" s="160">
        <v>40</v>
      </c>
      <c r="BE206" s="160">
        <v>41</v>
      </c>
      <c r="BF206" s="160">
        <v>42</v>
      </c>
      <c r="BG206" s="160">
        <v>43</v>
      </c>
      <c r="BH206" s="160">
        <v>44</v>
      </c>
      <c r="BI206" s="160">
        <v>45</v>
      </c>
      <c r="BJ206" s="160">
        <v>46</v>
      </c>
      <c r="BK206" s="160">
        <v>47</v>
      </c>
      <c r="BL206" s="160">
        <v>48</v>
      </c>
      <c r="BM206" s="160">
        <v>49</v>
      </c>
      <c r="BN206" s="160">
        <v>50</v>
      </c>
    </row>
    <row r="207" spans="16:70" x14ac:dyDescent="0.35">
      <c r="Q207" s="160">
        <f t="shared" ref="Q207:AV207" si="206">Q205-Q206</f>
        <v>1</v>
      </c>
      <c r="R207" s="160">
        <f t="shared" si="206"/>
        <v>0</v>
      </c>
      <c r="S207" s="160">
        <f t="shared" si="206"/>
        <v>-1</v>
      </c>
      <c r="T207" s="160">
        <f t="shared" si="206"/>
        <v>-2</v>
      </c>
      <c r="U207" s="160">
        <f t="shared" si="206"/>
        <v>-3</v>
      </c>
      <c r="V207" s="160">
        <f t="shared" si="206"/>
        <v>-4</v>
      </c>
      <c r="W207" s="160">
        <f t="shared" si="206"/>
        <v>-5</v>
      </c>
      <c r="X207" s="160">
        <f t="shared" si="206"/>
        <v>-6</v>
      </c>
      <c r="Y207" s="160">
        <f t="shared" si="206"/>
        <v>-7</v>
      </c>
      <c r="Z207" s="160">
        <f t="shared" si="206"/>
        <v>-8</v>
      </c>
      <c r="AA207" s="160">
        <f t="shared" si="206"/>
        <v>-9</v>
      </c>
      <c r="AB207" s="160">
        <f t="shared" si="206"/>
        <v>-10</v>
      </c>
      <c r="AC207" s="160">
        <f t="shared" si="206"/>
        <v>-11</v>
      </c>
      <c r="AD207" s="160">
        <f t="shared" si="206"/>
        <v>-12</v>
      </c>
      <c r="AE207" s="160">
        <f t="shared" si="206"/>
        <v>-13</v>
      </c>
      <c r="AF207" s="160">
        <f t="shared" si="206"/>
        <v>-14</v>
      </c>
      <c r="AG207" s="160">
        <f t="shared" si="206"/>
        <v>-15</v>
      </c>
      <c r="AH207" s="160">
        <f t="shared" si="206"/>
        <v>-16</v>
      </c>
      <c r="AI207" s="160">
        <f t="shared" si="206"/>
        <v>-17</v>
      </c>
      <c r="AJ207" s="160">
        <f t="shared" si="206"/>
        <v>-18</v>
      </c>
      <c r="AK207" s="160">
        <f t="shared" si="206"/>
        <v>-19</v>
      </c>
      <c r="AL207" s="160">
        <f t="shared" si="206"/>
        <v>-20</v>
      </c>
      <c r="AM207" s="160">
        <f t="shared" si="206"/>
        <v>-21</v>
      </c>
      <c r="AN207" s="160">
        <f t="shared" si="206"/>
        <v>-22</v>
      </c>
      <c r="AO207" s="160">
        <f t="shared" si="206"/>
        <v>-23</v>
      </c>
      <c r="AP207" s="160">
        <f t="shared" si="206"/>
        <v>-24</v>
      </c>
      <c r="AQ207" s="160">
        <f t="shared" si="206"/>
        <v>-25</v>
      </c>
      <c r="AR207" s="160">
        <f t="shared" si="206"/>
        <v>-26</v>
      </c>
      <c r="AS207" s="160">
        <f t="shared" si="206"/>
        <v>-27</v>
      </c>
      <c r="AT207" s="160">
        <f t="shared" si="206"/>
        <v>-28</v>
      </c>
      <c r="AU207" s="160">
        <f t="shared" si="206"/>
        <v>-29</v>
      </c>
      <c r="AV207" s="160">
        <f t="shared" si="206"/>
        <v>-30</v>
      </c>
      <c r="AW207" s="160">
        <f t="shared" ref="AW207:BN207" si="207">AW205-AW206</f>
        <v>-31</v>
      </c>
      <c r="AX207" s="160">
        <f t="shared" si="207"/>
        <v>-32</v>
      </c>
      <c r="AY207" s="160">
        <f t="shared" si="207"/>
        <v>-33</v>
      </c>
      <c r="AZ207" s="160">
        <f t="shared" si="207"/>
        <v>-34</v>
      </c>
      <c r="BA207" s="160">
        <f t="shared" si="207"/>
        <v>-35</v>
      </c>
      <c r="BB207" s="160">
        <f t="shared" si="207"/>
        <v>-36</v>
      </c>
      <c r="BC207" s="160">
        <f t="shared" si="207"/>
        <v>-37</v>
      </c>
      <c r="BD207" s="160">
        <f t="shared" si="207"/>
        <v>-38</v>
      </c>
      <c r="BE207" s="160">
        <f t="shared" si="207"/>
        <v>-39</v>
      </c>
      <c r="BF207" s="160">
        <f t="shared" si="207"/>
        <v>-40</v>
      </c>
      <c r="BG207" s="160">
        <f t="shared" si="207"/>
        <v>-41</v>
      </c>
      <c r="BH207" s="160">
        <f t="shared" si="207"/>
        <v>-42</v>
      </c>
      <c r="BI207" s="160">
        <f t="shared" si="207"/>
        <v>-43</v>
      </c>
      <c r="BJ207" s="160">
        <f t="shared" si="207"/>
        <v>-44</v>
      </c>
      <c r="BK207" s="160">
        <f t="shared" si="207"/>
        <v>-45</v>
      </c>
      <c r="BL207" s="160">
        <f t="shared" si="207"/>
        <v>-46</v>
      </c>
      <c r="BM207" s="160">
        <f t="shared" si="207"/>
        <v>-47</v>
      </c>
      <c r="BN207" s="160">
        <f t="shared" si="207"/>
        <v>-48</v>
      </c>
      <c r="BP207" s="160" t="s">
        <v>21</v>
      </c>
    </row>
    <row r="208" spans="16:70" x14ac:dyDescent="0.35">
      <c r="Q208" s="160">
        <f>IF(Q207&gt;=0,COUNT($Q207)+BO204,"")</f>
        <v>96</v>
      </c>
      <c r="R208" s="160">
        <f>IF(R207&gt;=0,COUNT($Q207:R207)+$BO204,"")</f>
        <v>97</v>
      </c>
      <c r="S208" s="160" t="str">
        <f>IF(S207&gt;=0,COUNT($Q207:S207)+$BO204,"")</f>
        <v/>
      </c>
      <c r="T208" s="160" t="str">
        <f>IF(T207&gt;=0,COUNT($Q207:T207)+$BO204,"")</f>
        <v/>
      </c>
      <c r="U208" s="160" t="str">
        <f>IF(U207&gt;=0,COUNT($Q207:U207)+$BO204,"")</f>
        <v/>
      </c>
      <c r="V208" s="160" t="str">
        <f>IF(V207&gt;=0,COUNT($Q207:V207)+$BO204,"")</f>
        <v/>
      </c>
      <c r="W208" s="160" t="str">
        <f>IF(W207&gt;=0,COUNT($Q207:W207)+$BO204,"")</f>
        <v/>
      </c>
      <c r="X208" s="160" t="str">
        <f>IF(X207&gt;=0,COUNT($Q207:X207)+$BO204,"")</f>
        <v/>
      </c>
      <c r="Y208" s="160" t="str">
        <f>IF(Y207&gt;=0,COUNT($Q207:Y207)+$BO204,"")</f>
        <v/>
      </c>
      <c r="Z208" s="160" t="str">
        <f>IF(Z207&gt;=0,COUNT($Q207:Z207)+$BO204,"")</f>
        <v/>
      </c>
      <c r="AA208" s="160" t="str">
        <f>IF(AA207&gt;=0,COUNT($Q207:AA207)+$BO204,"")</f>
        <v/>
      </c>
      <c r="AB208" s="160" t="str">
        <f>IF(AB207&gt;=0,COUNT($Q207:AB207)+$BO204,"")</f>
        <v/>
      </c>
      <c r="AC208" s="160" t="str">
        <f>IF(AC207&gt;=0,COUNT($Q207:AC207)+$BO204,"")</f>
        <v/>
      </c>
      <c r="AD208" s="160" t="str">
        <f>IF(AD207&gt;=0,COUNT($Q207:AD207)+$BO204,"")</f>
        <v/>
      </c>
      <c r="AE208" s="160" t="str">
        <f>IF(AE207&gt;=0,COUNT($Q207:AE207)+$BO204,"")</f>
        <v/>
      </c>
      <c r="AF208" s="160" t="str">
        <f>IF(AF207&gt;=0,COUNT($Q207:AF207)+$BO204,"")</f>
        <v/>
      </c>
      <c r="AG208" s="160" t="str">
        <f>IF(AG207&gt;=0,COUNT($Q207:AG207)+$BO204,"")</f>
        <v/>
      </c>
      <c r="AH208" s="160" t="str">
        <f>IF(AH207&gt;=0,COUNT($Q207:AH207)+$BO204,"")</f>
        <v/>
      </c>
      <c r="AI208" s="160" t="str">
        <f>IF(AI207&gt;=0,COUNT($Q207:AI207)+$BO204,"")</f>
        <v/>
      </c>
      <c r="AJ208" s="160" t="str">
        <f>IF(AJ207&gt;=0,COUNT($Q207:AJ207)+$BO204,"")</f>
        <v/>
      </c>
      <c r="AK208" s="160" t="str">
        <f>IF(AK207&gt;=0,COUNT($Q207:AK207)+$BO204,"")</f>
        <v/>
      </c>
      <c r="AL208" s="160" t="str">
        <f>IF(AL207&gt;=0,COUNT($Q207:AL207)+$BO204,"")</f>
        <v/>
      </c>
      <c r="AM208" s="160" t="str">
        <f>IF(AM207&gt;=0,COUNT($Q207:AM207)+$BO204,"")</f>
        <v/>
      </c>
      <c r="AN208" s="160" t="str">
        <f>IF(AN207&gt;=0,COUNT($Q207:AN207)+$BO204,"")</f>
        <v/>
      </c>
      <c r="AO208" s="160" t="str">
        <f>IF(AO207&gt;=0,COUNT($Q207:AO207)+$BO204,"")</f>
        <v/>
      </c>
      <c r="AP208" s="160" t="str">
        <f>IF(AP207&gt;=0,COUNT($Q207:AP207)+$BO204,"")</f>
        <v/>
      </c>
      <c r="AQ208" s="160" t="str">
        <f>IF(AQ207&gt;=0,COUNT($Q207:AQ207)+$BO204,"")</f>
        <v/>
      </c>
      <c r="AR208" s="160" t="str">
        <f>IF(AR207&gt;=0,COUNT($Q207:AR207)+$BO204,"")</f>
        <v/>
      </c>
      <c r="AS208" s="160" t="str">
        <f>IF(AS207&gt;=0,COUNT($Q207:AS207)+$BO204,"")</f>
        <v/>
      </c>
      <c r="AT208" s="160" t="str">
        <f>IF(AT207&gt;=0,COUNT($Q207:AT207)+$BO204,"")</f>
        <v/>
      </c>
      <c r="AU208" s="160" t="str">
        <f>IF(AU207&gt;=0,COUNT($Q207:AU207)+$BO204,"")</f>
        <v/>
      </c>
      <c r="AV208" s="160" t="str">
        <f>IF(AV207&gt;=0,COUNT($Q207:AV207)+$BO204,"")</f>
        <v/>
      </c>
      <c r="AW208" s="160" t="str">
        <f>IF(AW207&gt;=0,COUNT($Q207:AW207)+$BO204,"")</f>
        <v/>
      </c>
      <c r="AX208" s="160" t="str">
        <f>IF(AX207&gt;=0,COUNT($Q207:AX207)+$BO204,"")</f>
        <v/>
      </c>
      <c r="AY208" s="160" t="str">
        <f>IF(AY207&gt;=0,COUNT($Q207:AY207)+$BO204,"")</f>
        <v/>
      </c>
      <c r="AZ208" s="160" t="str">
        <f>IF(AZ207&gt;=0,COUNT($Q207:AZ207)+$BO204,"")</f>
        <v/>
      </c>
      <c r="BA208" s="160" t="str">
        <f>IF(BA207&gt;=0,COUNT($Q207:BA207)+$BO204,"")</f>
        <v/>
      </c>
      <c r="BB208" s="160" t="str">
        <f>IF(BB207&gt;=0,COUNT($Q207:BB207)+$BO204,"")</f>
        <v/>
      </c>
      <c r="BC208" s="160" t="str">
        <f>IF(BC207&gt;=0,COUNT($Q207:BC207)+$BO204,"")</f>
        <v/>
      </c>
      <c r="BD208" s="160" t="str">
        <f>IF(BD207&gt;=0,COUNT($Q207:BD207)+$BO204,"")</f>
        <v/>
      </c>
      <c r="BE208" s="160" t="str">
        <f>IF(BE207&gt;=0,COUNT($Q207:BE207)+$BO204,"")</f>
        <v/>
      </c>
      <c r="BF208" s="160" t="str">
        <f>IF(BF207&gt;=0,COUNT($Q207:BF207)+$BO204,"")</f>
        <v/>
      </c>
      <c r="BG208" s="160" t="str">
        <f>IF(BG207&gt;=0,COUNT($Q207:BG207)+$BO204,"")</f>
        <v/>
      </c>
      <c r="BH208" s="160" t="str">
        <f>IF(BH207&gt;=0,COUNT($Q207:BH207)+$BO204,"")</f>
        <v/>
      </c>
      <c r="BI208" s="160" t="str">
        <f>IF(BI207&gt;=0,COUNT($Q207:BI207)+$BO204,"")</f>
        <v/>
      </c>
      <c r="BJ208" s="160" t="str">
        <f>IF(BJ207&gt;=0,COUNT($Q207:BJ207)+$BO204,"")</f>
        <v/>
      </c>
      <c r="BK208" s="160" t="str">
        <f>IF(BK207&gt;=0,COUNT($Q207:BK207)+$BO204,"")</f>
        <v/>
      </c>
      <c r="BL208" s="160" t="str">
        <f>IF(BL207&gt;=0,COUNT($Q207:BL207)+$BO204,"")</f>
        <v/>
      </c>
      <c r="BM208" s="160" t="str">
        <f>IF(BM207&gt;=0,COUNT($Q207:BM207)+$BO204,"")</f>
        <v/>
      </c>
      <c r="BN208" s="160" t="str">
        <f>IF(BN207&gt;=0,COUNT($Q207:BN207)+$BO204,"")</f>
        <v/>
      </c>
      <c r="BO208" s="160">
        <f>COUNT(Q208:BN208)+$BO204</f>
        <v>97</v>
      </c>
      <c r="BP208" s="218" t="str">
        <f>Q208&amp;BP207&amp;R208&amp;BP207&amp;S208&amp;BP207&amp;T208&amp;BP207&amp;U208&amp;BP207&amp;V208&amp;BP207&amp;W208&amp;BP207&amp;X208&amp;BP207&amp;Y208&amp;BP207&amp;Z208&amp;BP207&amp;AA208&amp;BP207&amp;AB208&amp;BP207&amp;AC208&amp;BP207&amp;AD208&amp;BP207&amp;AE208&amp;BP207&amp;AF208&amp;BP207&amp;AG208&amp;BP207&amp;AH208&amp;BP207&amp;AI208&amp;BP207&amp;AJ208&amp;BP207&amp;AK208&amp;BP207&amp;AL208&amp;BP207&amp;AM208&amp;BP207&amp;AN208&amp;BP207&amp;AO208&amp;BP207&amp;AP208&amp;BP207&amp;AQ208&amp;BP207&amp;AR208&amp;BP207&amp;AS208&amp;BP207&amp;AT208&amp;BP207&amp;AU208&amp;BP207&amp;AV208&amp;BP207&amp;AW208&amp;BP207&amp;AX208&amp;BP207&amp;AY208&amp;BP207&amp;AZ208&amp;BP207&amp;BA208&amp;BP207&amp;BB208&amp;BP207&amp;BC208&amp;BP207&amp;BD208&amp;BP207&amp;BE208&amp;BP207&amp;BF208&amp;BP207&amp;BG208&amp;BP207&amp;BH208&amp;BP207&amp;BI208&amp;BP207&amp;BJ208&amp;BP207&amp;BK208&amp;BP207&amp;BL208&amp;BP207&amp;BM208&amp;BP207&amp;BN208</f>
        <v xml:space="preserve">96  97                                                                                                </v>
      </c>
    </row>
    <row r="209" spans="16:70" x14ac:dyDescent="0.35">
      <c r="P209" s="160">
        <v>69</v>
      </c>
      <c r="Q209" s="217">
        <f>IF('Print-TOS'!AU16="Y",'Encode Data'!G43,'Encode Data'!I37)</f>
        <v>3</v>
      </c>
      <c r="R209" s="160">
        <f t="shared" ref="R209:AW209" si="208">Q209</f>
        <v>3</v>
      </c>
      <c r="S209" s="160">
        <f t="shared" si="208"/>
        <v>3</v>
      </c>
      <c r="T209" s="160">
        <f t="shared" si="208"/>
        <v>3</v>
      </c>
      <c r="U209" s="160">
        <f t="shared" si="208"/>
        <v>3</v>
      </c>
      <c r="V209" s="160">
        <f t="shared" si="208"/>
        <v>3</v>
      </c>
      <c r="W209" s="160">
        <f t="shared" si="208"/>
        <v>3</v>
      </c>
      <c r="X209" s="160">
        <f t="shared" si="208"/>
        <v>3</v>
      </c>
      <c r="Y209" s="160">
        <f t="shared" si="208"/>
        <v>3</v>
      </c>
      <c r="Z209" s="160">
        <f t="shared" si="208"/>
        <v>3</v>
      </c>
      <c r="AA209" s="160">
        <f t="shared" si="208"/>
        <v>3</v>
      </c>
      <c r="AB209" s="160">
        <f t="shared" si="208"/>
        <v>3</v>
      </c>
      <c r="AC209" s="160">
        <f t="shared" si="208"/>
        <v>3</v>
      </c>
      <c r="AD209" s="160">
        <f t="shared" si="208"/>
        <v>3</v>
      </c>
      <c r="AE209" s="160">
        <f t="shared" si="208"/>
        <v>3</v>
      </c>
      <c r="AF209" s="160">
        <f t="shared" si="208"/>
        <v>3</v>
      </c>
      <c r="AG209" s="160">
        <f t="shared" si="208"/>
        <v>3</v>
      </c>
      <c r="AH209" s="160">
        <f t="shared" si="208"/>
        <v>3</v>
      </c>
      <c r="AI209" s="160">
        <f t="shared" si="208"/>
        <v>3</v>
      </c>
      <c r="AJ209" s="160">
        <f t="shared" si="208"/>
        <v>3</v>
      </c>
      <c r="AK209" s="160">
        <f t="shared" si="208"/>
        <v>3</v>
      </c>
      <c r="AL209" s="160">
        <f t="shared" si="208"/>
        <v>3</v>
      </c>
      <c r="AM209" s="160">
        <f t="shared" si="208"/>
        <v>3</v>
      </c>
      <c r="AN209" s="160">
        <f t="shared" si="208"/>
        <v>3</v>
      </c>
      <c r="AO209" s="160">
        <f t="shared" si="208"/>
        <v>3</v>
      </c>
      <c r="AP209" s="160">
        <f t="shared" si="208"/>
        <v>3</v>
      </c>
      <c r="AQ209" s="160">
        <f t="shared" si="208"/>
        <v>3</v>
      </c>
      <c r="AR209" s="160">
        <f t="shared" si="208"/>
        <v>3</v>
      </c>
      <c r="AS209" s="160">
        <f t="shared" si="208"/>
        <v>3</v>
      </c>
      <c r="AT209" s="160">
        <f t="shared" si="208"/>
        <v>3</v>
      </c>
      <c r="AU209" s="160">
        <f t="shared" si="208"/>
        <v>3</v>
      </c>
      <c r="AV209" s="160">
        <f t="shared" si="208"/>
        <v>3</v>
      </c>
      <c r="AW209" s="160">
        <f t="shared" si="208"/>
        <v>3</v>
      </c>
      <c r="AX209" s="160">
        <f t="shared" ref="AX209:BN209" si="209">AW209</f>
        <v>3</v>
      </c>
      <c r="AY209" s="160">
        <f t="shared" si="209"/>
        <v>3</v>
      </c>
      <c r="AZ209" s="160">
        <f t="shared" si="209"/>
        <v>3</v>
      </c>
      <c r="BA209" s="160">
        <f t="shared" si="209"/>
        <v>3</v>
      </c>
      <c r="BB209" s="160">
        <f t="shared" si="209"/>
        <v>3</v>
      </c>
      <c r="BC209" s="160">
        <f t="shared" si="209"/>
        <v>3</v>
      </c>
      <c r="BD209" s="160">
        <f t="shared" si="209"/>
        <v>3</v>
      </c>
      <c r="BE209" s="160">
        <f t="shared" si="209"/>
        <v>3</v>
      </c>
      <c r="BF209" s="160">
        <f t="shared" si="209"/>
        <v>3</v>
      </c>
      <c r="BG209" s="160">
        <f t="shared" si="209"/>
        <v>3</v>
      </c>
      <c r="BH209" s="160">
        <f t="shared" si="209"/>
        <v>3</v>
      </c>
      <c r="BI209" s="160">
        <f t="shared" si="209"/>
        <v>3</v>
      </c>
      <c r="BJ209" s="160">
        <f t="shared" si="209"/>
        <v>3</v>
      </c>
      <c r="BK209" s="160">
        <f t="shared" si="209"/>
        <v>3</v>
      </c>
      <c r="BL209" s="160">
        <f t="shared" si="209"/>
        <v>3</v>
      </c>
      <c r="BM209" s="160">
        <f t="shared" si="209"/>
        <v>3</v>
      </c>
      <c r="BN209" s="160">
        <f t="shared" si="209"/>
        <v>3</v>
      </c>
      <c r="BR209" s="160">
        <v>69</v>
      </c>
    </row>
    <row r="210" spans="16:70" x14ac:dyDescent="0.35">
      <c r="Q210" s="160">
        <v>1</v>
      </c>
      <c r="R210" s="160">
        <v>2</v>
      </c>
      <c r="S210" s="160">
        <v>3</v>
      </c>
      <c r="T210" s="160">
        <v>4</v>
      </c>
      <c r="U210" s="160">
        <v>5</v>
      </c>
      <c r="V210" s="160">
        <v>6</v>
      </c>
      <c r="W210" s="160">
        <v>7</v>
      </c>
      <c r="X210" s="160">
        <v>8</v>
      </c>
      <c r="Y210" s="160">
        <v>9</v>
      </c>
      <c r="Z210" s="160">
        <v>10</v>
      </c>
      <c r="AA210" s="160">
        <v>11</v>
      </c>
      <c r="AB210" s="160">
        <v>12</v>
      </c>
      <c r="AC210" s="160">
        <v>13</v>
      </c>
      <c r="AD210" s="160">
        <v>14</v>
      </c>
      <c r="AE210" s="160">
        <v>15</v>
      </c>
      <c r="AF210" s="160">
        <v>16</v>
      </c>
      <c r="AG210" s="160">
        <v>17</v>
      </c>
      <c r="AH210" s="160">
        <v>18</v>
      </c>
      <c r="AI210" s="160">
        <v>19</v>
      </c>
      <c r="AJ210" s="160">
        <v>20</v>
      </c>
      <c r="AK210" s="160">
        <v>21</v>
      </c>
      <c r="AL210" s="160">
        <v>22</v>
      </c>
      <c r="AM210" s="160">
        <v>23</v>
      </c>
      <c r="AN210" s="160">
        <v>24</v>
      </c>
      <c r="AO210" s="160">
        <v>25</v>
      </c>
      <c r="AP210" s="160">
        <v>26</v>
      </c>
      <c r="AQ210" s="160">
        <v>27</v>
      </c>
      <c r="AR210" s="160">
        <v>28</v>
      </c>
      <c r="AS210" s="160">
        <v>29</v>
      </c>
      <c r="AT210" s="160">
        <v>30</v>
      </c>
      <c r="AU210" s="160">
        <v>31</v>
      </c>
      <c r="AV210" s="160">
        <v>32</v>
      </c>
      <c r="AW210" s="160">
        <v>33</v>
      </c>
      <c r="AX210" s="160">
        <v>34</v>
      </c>
      <c r="AY210" s="160">
        <v>35</v>
      </c>
      <c r="AZ210" s="160">
        <v>36</v>
      </c>
      <c r="BA210" s="160">
        <v>37</v>
      </c>
      <c r="BB210" s="160">
        <v>38</v>
      </c>
      <c r="BC210" s="160">
        <v>39</v>
      </c>
      <c r="BD210" s="160">
        <v>40</v>
      </c>
      <c r="BE210" s="160">
        <v>41</v>
      </c>
      <c r="BF210" s="160">
        <v>42</v>
      </c>
      <c r="BG210" s="160">
        <v>43</v>
      </c>
      <c r="BH210" s="160">
        <v>44</v>
      </c>
      <c r="BI210" s="160">
        <v>45</v>
      </c>
      <c r="BJ210" s="160">
        <v>46</v>
      </c>
      <c r="BK210" s="160">
        <v>47</v>
      </c>
      <c r="BL210" s="160">
        <v>48</v>
      </c>
      <c r="BM210" s="160">
        <v>49</v>
      </c>
      <c r="BN210" s="160">
        <v>50</v>
      </c>
    </row>
    <row r="211" spans="16:70" x14ac:dyDescent="0.35">
      <c r="Q211" s="160">
        <f t="shared" ref="Q211:AV211" si="210">Q209-Q210</f>
        <v>2</v>
      </c>
      <c r="R211" s="160">
        <f t="shared" si="210"/>
        <v>1</v>
      </c>
      <c r="S211" s="160">
        <f t="shared" si="210"/>
        <v>0</v>
      </c>
      <c r="T211" s="160">
        <f t="shared" si="210"/>
        <v>-1</v>
      </c>
      <c r="U211" s="160">
        <f t="shared" si="210"/>
        <v>-2</v>
      </c>
      <c r="V211" s="160">
        <f t="shared" si="210"/>
        <v>-3</v>
      </c>
      <c r="W211" s="160">
        <f t="shared" si="210"/>
        <v>-4</v>
      </c>
      <c r="X211" s="160">
        <f t="shared" si="210"/>
        <v>-5</v>
      </c>
      <c r="Y211" s="160">
        <f t="shared" si="210"/>
        <v>-6</v>
      </c>
      <c r="Z211" s="160">
        <f t="shared" si="210"/>
        <v>-7</v>
      </c>
      <c r="AA211" s="160">
        <f t="shared" si="210"/>
        <v>-8</v>
      </c>
      <c r="AB211" s="160">
        <f t="shared" si="210"/>
        <v>-9</v>
      </c>
      <c r="AC211" s="160">
        <f t="shared" si="210"/>
        <v>-10</v>
      </c>
      <c r="AD211" s="160">
        <f t="shared" si="210"/>
        <v>-11</v>
      </c>
      <c r="AE211" s="160">
        <f t="shared" si="210"/>
        <v>-12</v>
      </c>
      <c r="AF211" s="160">
        <f t="shared" si="210"/>
        <v>-13</v>
      </c>
      <c r="AG211" s="160">
        <f t="shared" si="210"/>
        <v>-14</v>
      </c>
      <c r="AH211" s="160">
        <f t="shared" si="210"/>
        <v>-15</v>
      </c>
      <c r="AI211" s="160">
        <f t="shared" si="210"/>
        <v>-16</v>
      </c>
      <c r="AJ211" s="160">
        <f t="shared" si="210"/>
        <v>-17</v>
      </c>
      <c r="AK211" s="160">
        <f t="shared" si="210"/>
        <v>-18</v>
      </c>
      <c r="AL211" s="160">
        <f t="shared" si="210"/>
        <v>-19</v>
      </c>
      <c r="AM211" s="160">
        <f t="shared" si="210"/>
        <v>-20</v>
      </c>
      <c r="AN211" s="160">
        <f t="shared" si="210"/>
        <v>-21</v>
      </c>
      <c r="AO211" s="160">
        <f t="shared" si="210"/>
        <v>-22</v>
      </c>
      <c r="AP211" s="160">
        <f t="shared" si="210"/>
        <v>-23</v>
      </c>
      <c r="AQ211" s="160">
        <f t="shared" si="210"/>
        <v>-24</v>
      </c>
      <c r="AR211" s="160">
        <f t="shared" si="210"/>
        <v>-25</v>
      </c>
      <c r="AS211" s="160">
        <f t="shared" si="210"/>
        <v>-26</v>
      </c>
      <c r="AT211" s="160">
        <f t="shared" si="210"/>
        <v>-27</v>
      </c>
      <c r="AU211" s="160">
        <f t="shared" si="210"/>
        <v>-28</v>
      </c>
      <c r="AV211" s="160">
        <f t="shared" si="210"/>
        <v>-29</v>
      </c>
      <c r="AW211" s="160">
        <f t="shared" ref="AW211:BN211" si="211">AW209-AW210</f>
        <v>-30</v>
      </c>
      <c r="AX211" s="160">
        <f t="shared" si="211"/>
        <v>-31</v>
      </c>
      <c r="AY211" s="160">
        <f t="shared" si="211"/>
        <v>-32</v>
      </c>
      <c r="AZ211" s="160">
        <f t="shared" si="211"/>
        <v>-33</v>
      </c>
      <c r="BA211" s="160">
        <f t="shared" si="211"/>
        <v>-34</v>
      </c>
      <c r="BB211" s="160">
        <f t="shared" si="211"/>
        <v>-35</v>
      </c>
      <c r="BC211" s="160">
        <f t="shared" si="211"/>
        <v>-36</v>
      </c>
      <c r="BD211" s="160">
        <f t="shared" si="211"/>
        <v>-37</v>
      </c>
      <c r="BE211" s="160">
        <f t="shared" si="211"/>
        <v>-38</v>
      </c>
      <c r="BF211" s="160">
        <f t="shared" si="211"/>
        <v>-39</v>
      </c>
      <c r="BG211" s="160">
        <f t="shared" si="211"/>
        <v>-40</v>
      </c>
      <c r="BH211" s="160">
        <f t="shared" si="211"/>
        <v>-41</v>
      </c>
      <c r="BI211" s="160">
        <f t="shared" si="211"/>
        <v>-42</v>
      </c>
      <c r="BJ211" s="160">
        <f t="shared" si="211"/>
        <v>-43</v>
      </c>
      <c r="BK211" s="160">
        <f t="shared" si="211"/>
        <v>-44</v>
      </c>
      <c r="BL211" s="160">
        <f t="shared" si="211"/>
        <v>-45</v>
      </c>
      <c r="BM211" s="160">
        <f t="shared" si="211"/>
        <v>-46</v>
      </c>
      <c r="BN211" s="160">
        <f t="shared" si="211"/>
        <v>-47</v>
      </c>
      <c r="BP211" s="160" t="s">
        <v>21</v>
      </c>
    </row>
    <row r="212" spans="16:70" x14ac:dyDescent="0.35">
      <c r="Q212" s="160">
        <f>IF(Q211&gt;=0,COUNT($Q211)+BO208,"")</f>
        <v>98</v>
      </c>
      <c r="R212" s="160">
        <f>IF(R211&gt;=0,COUNT($Q211:R211)+$BO208,"")</f>
        <v>99</v>
      </c>
      <c r="S212" s="160">
        <f>IF(S211&gt;=0,COUNT($Q211:S211)+$BO208,"")</f>
        <v>100</v>
      </c>
      <c r="T212" s="160" t="str">
        <f>IF(T211&gt;=0,COUNT($Q211:T211)+$BO208,"")</f>
        <v/>
      </c>
      <c r="U212" s="160" t="str">
        <f>IF(U211&gt;=0,COUNT($Q211:U211)+$BO208,"")</f>
        <v/>
      </c>
      <c r="V212" s="160" t="str">
        <f>IF(V211&gt;=0,COUNT($Q211:V211)+$BO208,"")</f>
        <v/>
      </c>
      <c r="W212" s="160" t="str">
        <f>IF(W211&gt;=0,COUNT($Q211:W211)+$BO208,"")</f>
        <v/>
      </c>
      <c r="X212" s="160" t="str">
        <f>IF(X211&gt;=0,COUNT($Q211:X211)+$BO208,"")</f>
        <v/>
      </c>
      <c r="Y212" s="160" t="str">
        <f>IF(Y211&gt;=0,COUNT($Q211:Y211)+$BO208,"")</f>
        <v/>
      </c>
      <c r="Z212" s="160" t="str">
        <f>IF(Z211&gt;=0,COUNT($Q211:Z211)+$BO208,"")</f>
        <v/>
      </c>
      <c r="AA212" s="160" t="str">
        <f>IF(AA211&gt;=0,COUNT($Q211:AA211)+$BO208,"")</f>
        <v/>
      </c>
      <c r="AB212" s="160" t="str">
        <f>IF(AB211&gt;=0,COUNT($Q211:AB211)+$BO208,"")</f>
        <v/>
      </c>
      <c r="AC212" s="160" t="str">
        <f>IF(AC211&gt;=0,COUNT($Q211:AC211)+$BO208,"")</f>
        <v/>
      </c>
      <c r="AD212" s="160" t="str">
        <f>IF(AD211&gt;=0,COUNT($Q211:AD211)+$BO208,"")</f>
        <v/>
      </c>
      <c r="AE212" s="160" t="str">
        <f>IF(AE211&gt;=0,COUNT($Q211:AE211)+$BO208,"")</f>
        <v/>
      </c>
      <c r="AF212" s="160" t="str">
        <f>IF(AF211&gt;=0,COUNT($Q211:AF211)+$BO208,"")</f>
        <v/>
      </c>
      <c r="AG212" s="160" t="str">
        <f>IF(AG211&gt;=0,COUNT($Q211:AG211)+$BO208,"")</f>
        <v/>
      </c>
      <c r="AH212" s="160" t="str">
        <f>IF(AH211&gt;=0,COUNT($Q211:AH211)+$BO208,"")</f>
        <v/>
      </c>
      <c r="AI212" s="160" t="str">
        <f>IF(AI211&gt;=0,COUNT($Q211:AI211)+$BO208,"")</f>
        <v/>
      </c>
      <c r="AJ212" s="160" t="str">
        <f>IF(AJ211&gt;=0,COUNT($Q211:AJ211)+$BO208,"")</f>
        <v/>
      </c>
      <c r="AK212" s="160" t="str">
        <f>IF(AK211&gt;=0,COUNT($Q211:AK211)+$BO208,"")</f>
        <v/>
      </c>
      <c r="AL212" s="160" t="str">
        <f>IF(AL211&gt;=0,COUNT($Q211:AL211)+$BO208,"")</f>
        <v/>
      </c>
      <c r="AM212" s="160" t="str">
        <f>IF(AM211&gt;=0,COUNT($Q211:AM211)+$BO208,"")</f>
        <v/>
      </c>
      <c r="AN212" s="160" t="str">
        <f>IF(AN211&gt;=0,COUNT($Q211:AN211)+$BO208,"")</f>
        <v/>
      </c>
      <c r="AO212" s="160" t="str">
        <f>IF(AO211&gt;=0,COUNT($Q211:AO211)+$BO208,"")</f>
        <v/>
      </c>
      <c r="AP212" s="160" t="str">
        <f>IF(AP211&gt;=0,COUNT($Q211:AP211)+$BO208,"")</f>
        <v/>
      </c>
      <c r="AQ212" s="160" t="str">
        <f>IF(AQ211&gt;=0,COUNT($Q211:AQ211)+$BO208,"")</f>
        <v/>
      </c>
      <c r="AR212" s="160" t="str">
        <f>IF(AR211&gt;=0,COUNT($Q211:AR211)+$BO208,"")</f>
        <v/>
      </c>
      <c r="AS212" s="160" t="str">
        <f>IF(AS211&gt;=0,COUNT($Q211:AS211)+$BO208,"")</f>
        <v/>
      </c>
      <c r="AT212" s="160" t="str">
        <f>IF(AT211&gt;=0,COUNT($Q211:AT211)+$BO208,"")</f>
        <v/>
      </c>
      <c r="AU212" s="160" t="str">
        <f>IF(AU211&gt;=0,COUNT($Q211:AU211)+$BO208,"")</f>
        <v/>
      </c>
      <c r="AV212" s="160" t="str">
        <f>IF(AV211&gt;=0,COUNT($Q211:AV211)+$BO208,"")</f>
        <v/>
      </c>
      <c r="AW212" s="160" t="str">
        <f>IF(AW211&gt;=0,COUNT($Q211:AW211)+$BO208,"")</f>
        <v/>
      </c>
      <c r="AX212" s="160" t="str">
        <f>IF(AX211&gt;=0,COUNT($Q211:AX211)+$BO208,"")</f>
        <v/>
      </c>
      <c r="AY212" s="160" t="str">
        <f>IF(AY211&gt;=0,COUNT($Q211:AY211)+$BO208,"")</f>
        <v/>
      </c>
      <c r="AZ212" s="160" t="str">
        <f>IF(AZ211&gt;=0,COUNT($Q211:AZ211)+$BO208,"")</f>
        <v/>
      </c>
      <c r="BA212" s="160" t="str">
        <f>IF(BA211&gt;=0,COUNT($Q211:BA211)+$BO208,"")</f>
        <v/>
      </c>
      <c r="BB212" s="160" t="str">
        <f>IF(BB211&gt;=0,COUNT($Q211:BB211)+$BO208,"")</f>
        <v/>
      </c>
      <c r="BC212" s="160" t="str">
        <f>IF(BC211&gt;=0,COUNT($Q211:BC211)+$BO208,"")</f>
        <v/>
      </c>
      <c r="BD212" s="160" t="str">
        <f>IF(BD211&gt;=0,COUNT($Q211:BD211)+$BO208,"")</f>
        <v/>
      </c>
      <c r="BE212" s="160" t="str">
        <f>IF(BE211&gt;=0,COUNT($Q211:BE211)+$BO208,"")</f>
        <v/>
      </c>
      <c r="BF212" s="160" t="str">
        <f>IF(BF211&gt;=0,COUNT($Q211:BF211)+$BO208,"")</f>
        <v/>
      </c>
      <c r="BG212" s="160" t="str">
        <f>IF(BG211&gt;=0,COUNT($Q211:BG211)+$BO208,"")</f>
        <v/>
      </c>
      <c r="BH212" s="160" t="str">
        <f>IF(BH211&gt;=0,COUNT($Q211:BH211)+$BO208,"")</f>
        <v/>
      </c>
      <c r="BI212" s="160" t="str">
        <f>IF(BI211&gt;=0,COUNT($Q211:BI211)+$BO208,"")</f>
        <v/>
      </c>
      <c r="BJ212" s="160" t="str">
        <f>IF(BJ211&gt;=0,COUNT($Q211:BJ211)+$BO208,"")</f>
        <v/>
      </c>
      <c r="BK212" s="160" t="str">
        <f>IF(BK211&gt;=0,COUNT($Q211:BK211)+$BO208,"")</f>
        <v/>
      </c>
      <c r="BL212" s="160" t="str">
        <f>IF(BL211&gt;=0,COUNT($Q211:BL211)+$BO208,"")</f>
        <v/>
      </c>
      <c r="BM212" s="160" t="str">
        <f>IF(BM211&gt;=0,COUNT($Q211:BM211)+$BO208,"")</f>
        <v/>
      </c>
      <c r="BN212" s="160" t="str">
        <f>IF(BN211&gt;=0,COUNT($Q211:BN211)+$BO208,"")</f>
        <v/>
      </c>
      <c r="BO212" s="160">
        <f>COUNT(Q212:BN212)+$BO208</f>
        <v>100</v>
      </c>
      <c r="BP212" s="218" t="str">
        <f>Q212&amp;BP211&amp;R212&amp;BP211&amp;S212&amp;BP211&amp;T212&amp;BP211&amp;U212&amp;BP211&amp;V212&amp;BP211&amp;W212&amp;BP211&amp;X212&amp;BP211&amp;Y212&amp;BP211&amp;Z212&amp;BP211&amp;AA212&amp;BP211&amp;AB212&amp;BP211&amp;AC212&amp;BP211&amp;AD212&amp;BP211&amp;AE212&amp;BP211&amp;AF212&amp;BP211&amp;AG212&amp;BP211&amp;AH212&amp;BP211&amp;AI212&amp;BP211&amp;AJ212&amp;BP211&amp;AK212&amp;BP211&amp;AL212&amp;BP211&amp;AM212&amp;BP211&amp;AN212&amp;BP211&amp;AO212&amp;BP211&amp;AP212&amp;BP211&amp;AQ212&amp;BP211&amp;AR212&amp;BP211&amp;AS212&amp;BP211&amp;AT212&amp;BP211&amp;AU212&amp;BP211&amp;AV212&amp;BP211&amp;AW212&amp;BP211&amp;AX212&amp;BP211&amp;AY212&amp;BP211&amp;AZ212&amp;BP211&amp;BA212&amp;BP211&amp;BB212&amp;BP211&amp;BC212&amp;BP211&amp;BD212&amp;BP211&amp;BE212&amp;BP211&amp;BF212&amp;BP211&amp;BG212&amp;BP211&amp;BH212&amp;BP211&amp;BI212&amp;BP211&amp;BJ212&amp;BP211&amp;BK212&amp;BP211&amp;BL212&amp;BP211&amp;BM212&amp;BP211&amp;BN212</f>
        <v xml:space="preserve">98  99  100                                                                                              </v>
      </c>
    </row>
    <row r="213" spans="16:70" x14ac:dyDescent="0.35">
      <c r="P213" s="160">
        <v>84</v>
      </c>
      <c r="Q213" s="217">
        <f>IF('Print-TOS'!AU16="Y",'Encode Data'!H43,'Encode Data'!J37)</f>
        <v>0</v>
      </c>
      <c r="R213" s="160">
        <f t="shared" ref="R213:AW213" si="212">Q213</f>
        <v>0</v>
      </c>
      <c r="S213" s="160">
        <f t="shared" si="212"/>
        <v>0</v>
      </c>
      <c r="T213" s="160">
        <f t="shared" si="212"/>
        <v>0</v>
      </c>
      <c r="U213" s="160">
        <f t="shared" si="212"/>
        <v>0</v>
      </c>
      <c r="V213" s="160">
        <f t="shared" si="212"/>
        <v>0</v>
      </c>
      <c r="W213" s="160">
        <f t="shared" si="212"/>
        <v>0</v>
      </c>
      <c r="X213" s="160">
        <f t="shared" si="212"/>
        <v>0</v>
      </c>
      <c r="Y213" s="160">
        <f t="shared" si="212"/>
        <v>0</v>
      </c>
      <c r="Z213" s="160">
        <f t="shared" si="212"/>
        <v>0</v>
      </c>
      <c r="AA213" s="160">
        <f t="shared" si="212"/>
        <v>0</v>
      </c>
      <c r="AB213" s="160">
        <f t="shared" si="212"/>
        <v>0</v>
      </c>
      <c r="AC213" s="160">
        <f t="shared" si="212"/>
        <v>0</v>
      </c>
      <c r="AD213" s="160">
        <f t="shared" si="212"/>
        <v>0</v>
      </c>
      <c r="AE213" s="160">
        <f t="shared" si="212"/>
        <v>0</v>
      </c>
      <c r="AF213" s="160">
        <f t="shared" si="212"/>
        <v>0</v>
      </c>
      <c r="AG213" s="160">
        <f t="shared" si="212"/>
        <v>0</v>
      </c>
      <c r="AH213" s="160">
        <f t="shared" si="212"/>
        <v>0</v>
      </c>
      <c r="AI213" s="160">
        <f t="shared" si="212"/>
        <v>0</v>
      </c>
      <c r="AJ213" s="160">
        <f t="shared" si="212"/>
        <v>0</v>
      </c>
      <c r="AK213" s="160">
        <f t="shared" si="212"/>
        <v>0</v>
      </c>
      <c r="AL213" s="160">
        <f t="shared" si="212"/>
        <v>0</v>
      </c>
      <c r="AM213" s="160">
        <f t="shared" si="212"/>
        <v>0</v>
      </c>
      <c r="AN213" s="160">
        <f t="shared" si="212"/>
        <v>0</v>
      </c>
      <c r="AO213" s="160">
        <f t="shared" si="212"/>
        <v>0</v>
      </c>
      <c r="AP213" s="160">
        <f t="shared" si="212"/>
        <v>0</v>
      </c>
      <c r="AQ213" s="160">
        <f t="shared" si="212"/>
        <v>0</v>
      </c>
      <c r="AR213" s="160">
        <f t="shared" si="212"/>
        <v>0</v>
      </c>
      <c r="AS213" s="160">
        <f t="shared" si="212"/>
        <v>0</v>
      </c>
      <c r="AT213" s="160">
        <f t="shared" si="212"/>
        <v>0</v>
      </c>
      <c r="AU213" s="160">
        <f t="shared" si="212"/>
        <v>0</v>
      </c>
      <c r="AV213" s="160">
        <f t="shared" si="212"/>
        <v>0</v>
      </c>
      <c r="AW213" s="160">
        <f t="shared" si="212"/>
        <v>0</v>
      </c>
      <c r="AX213" s="160">
        <f t="shared" ref="AX213:BN213" si="213">AW213</f>
        <v>0</v>
      </c>
      <c r="AY213" s="160">
        <f t="shared" si="213"/>
        <v>0</v>
      </c>
      <c r="AZ213" s="160">
        <f t="shared" si="213"/>
        <v>0</v>
      </c>
      <c r="BA213" s="160">
        <f t="shared" si="213"/>
        <v>0</v>
      </c>
      <c r="BB213" s="160">
        <f t="shared" si="213"/>
        <v>0</v>
      </c>
      <c r="BC213" s="160">
        <f t="shared" si="213"/>
        <v>0</v>
      </c>
      <c r="BD213" s="160">
        <f t="shared" si="213"/>
        <v>0</v>
      </c>
      <c r="BE213" s="160">
        <f t="shared" si="213"/>
        <v>0</v>
      </c>
      <c r="BF213" s="160">
        <f t="shared" si="213"/>
        <v>0</v>
      </c>
      <c r="BG213" s="160">
        <f t="shared" si="213"/>
        <v>0</v>
      </c>
      <c r="BH213" s="160">
        <f t="shared" si="213"/>
        <v>0</v>
      </c>
      <c r="BI213" s="160">
        <f t="shared" si="213"/>
        <v>0</v>
      </c>
      <c r="BJ213" s="160">
        <f t="shared" si="213"/>
        <v>0</v>
      </c>
      <c r="BK213" s="160">
        <f t="shared" si="213"/>
        <v>0</v>
      </c>
      <c r="BL213" s="160">
        <f t="shared" si="213"/>
        <v>0</v>
      </c>
      <c r="BM213" s="160">
        <f t="shared" si="213"/>
        <v>0</v>
      </c>
      <c r="BN213" s="160">
        <f t="shared" si="213"/>
        <v>0</v>
      </c>
      <c r="BR213" s="160">
        <v>84</v>
      </c>
    </row>
    <row r="214" spans="16:70" x14ac:dyDescent="0.35">
      <c r="Q214" s="160">
        <v>1</v>
      </c>
      <c r="R214" s="160">
        <v>2</v>
      </c>
      <c r="S214" s="160">
        <v>3</v>
      </c>
      <c r="T214" s="160">
        <v>4</v>
      </c>
      <c r="U214" s="160">
        <v>5</v>
      </c>
      <c r="V214" s="160">
        <v>6</v>
      </c>
      <c r="W214" s="160">
        <v>7</v>
      </c>
      <c r="X214" s="160">
        <v>8</v>
      </c>
      <c r="Y214" s="160">
        <v>9</v>
      </c>
      <c r="Z214" s="160">
        <v>10</v>
      </c>
      <c r="AA214" s="160">
        <v>11</v>
      </c>
      <c r="AB214" s="160">
        <v>12</v>
      </c>
      <c r="AC214" s="160">
        <v>13</v>
      </c>
      <c r="AD214" s="160">
        <v>14</v>
      </c>
      <c r="AE214" s="160">
        <v>15</v>
      </c>
      <c r="AF214" s="160">
        <v>16</v>
      </c>
      <c r="AG214" s="160">
        <v>17</v>
      </c>
      <c r="AH214" s="160">
        <v>18</v>
      </c>
      <c r="AI214" s="160">
        <v>19</v>
      </c>
      <c r="AJ214" s="160">
        <v>20</v>
      </c>
      <c r="AK214" s="160">
        <v>21</v>
      </c>
      <c r="AL214" s="160">
        <v>22</v>
      </c>
      <c r="AM214" s="160">
        <v>23</v>
      </c>
      <c r="AN214" s="160">
        <v>24</v>
      </c>
      <c r="AO214" s="160">
        <v>25</v>
      </c>
      <c r="AP214" s="160">
        <v>26</v>
      </c>
      <c r="AQ214" s="160">
        <v>27</v>
      </c>
      <c r="AR214" s="160">
        <v>28</v>
      </c>
      <c r="AS214" s="160">
        <v>29</v>
      </c>
      <c r="AT214" s="160">
        <v>30</v>
      </c>
      <c r="AU214" s="160">
        <v>31</v>
      </c>
      <c r="AV214" s="160">
        <v>32</v>
      </c>
      <c r="AW214" s="160">
        <v>33</v>
      </c>
      <c r="AX214" s="160">
        <v>34</v>
      </c>
      <c r="AY214" s="160">
        <v>35</v>
      </c>
      <c r="AZ214" s="160">
        <v>36</v>
      </c>
      <c r="BA214" s="160">
        <v>37</v>
      </c>
      <c r="BB214" s="160">
        <v>38</v>
      </c>
      <c r="BC214" s="160">
        <v>39</v>
      </c>
      <c r="BD214" s="160">
        <v>40</v>
      </c>
      <c r="BE214" s="160">
        <v>41</v>
      </c>
      <c r="BF214" s="160">
        <v>42</v>
      </c>
      <c r="BG214" s="160">
        <v>43</v>
      </c>
      <c r="BH214" s="160">
        <v>44</v>
      </c>
      <c r="BI214" s="160">
        <v>45</v>
      </c>
      <c r="BJ214" s="160">
        <v>46</v>
      </c>
      <c r="BK214" s="160">
        <v>47</v>
      </c>
      <c r="BL214" s="160">
        <v>48</v>
      </c>
      <c r="BM214" s="160">
        <v>49</v>
      </c>
      <c r="BN214" s="160">
        <v>50</v>
      </c>
    </row>
    <row r="215" spans="16:70" x14ac:dyDescent="0.35">
      <c r="Q215" s="160">
        <f t="shared" ref="Q215:AV215" si="214">Q213-Q214</f>
        <v>-1</v>
      </c>
      <c r="R215" s="160">
        <f t="shared" si="214"/>
        <v>-2</v>
      </c>
      <c r="S215" s="160">
        <f t="shared" si="214"/>
        <v>-3</v>
      </c>
      <c r="T215" s="160">
        <f t="shared" si="214"/>
        <v>-4</v>
      </c>
      <c r="U215" s="160">
        <f t="shared" si="214"/>
        <v>-5</v>
      </c>
      <c r="V215" s="160">
        <f t="shared" si="214"/>
        <v>-6</v>
      </c>
      <c r="W215" s="160">
        <f t="shared" si="214"/>
        <v>-7</v>
      </c>
      <c r="X215" s="160">
        <f t="shared" si="214"/>
        <v>-8</v>
      </c>
      <c r="Y215" s="160">
        <f t="shared" si="214"/>
        <v>-9</v>
      </c>
      <c r="Z215" s="160">
        <f t="shared" si="214"/>
        <v>-10</v>
      </c>
      <c r="AA215" s="160">
        <f t="shared" si="214"/>
        <v>-11</v>
      </c>
      <c r="AB215" s="160">
        <f t="shared" si="214"/>
        <v>-12</v>
      </c>
      <c r="AC215" s="160">
        <f t="shared" si="214"/>
        <v>-13</v>
      </c>
      <c r="AD215" s="160">
        <f t="shared" si="214"/>
        <v>-14</v>
      </c>
      <c r="AE215" s="160">
        <f t="shared" si="214"/>
        <v>-15</v>
      </c>
      <c r="AF215" s="160">
        <f t="shared" si="214"/>
        <v>-16</v>
      </c>
      <c r="AG215" s="160">
        <f t="shared" si="214"/>
        <v>-17</v>
      </c>
      <c r="AH215" s="160">
        <f t="shared" si="214"/>
        <v>-18</v>
      </c>
      <c r="AI215" s="160">
        <f t="shared" si="214"/>
        <v>-19</v>
      </c>
      <c r="AJ215" s="160">
        <f t="shared" si="214"/>
        <v>-20</v>
      </c>
      <c r="AK215" s="160">
        <f t="shared" si="214"/>
        <v>-21</v>
      </c>
      <c r="AL215" s="160">
        <f t="shared" si="214"/>
        <v>-22</v>
      </c>
      <c r="AM215" s="160">
        <f t="shared" si="214"/>
        <v>-23</v>
      </c>
      <c r="AN215" s="160">
        <f t="shared" si="214"/>
        <v>-24</v>
      </c>
      <c r="AO215" s="160">
        <f t="shared" si="214"/>
        <v>-25</v>
      </c>
      <c r="AP215" s="160">
        <f t="shared" si="214"/>
        <v>-26</v>
      </c>
      <c r="AQ215" s="160">
        <f t="shared" si="214"/>
        <v>-27</v>
      </c>
      <c r="AR215" s="160">
        <f t="shared" si="214"/>
        <v>-28</v>
      </c>
      <c r="AS215" s="160">
        <f t="shared" si="214"/>
        <v>-29</v>
      </c>
      <c r="AT215" s="160">
        <f t="shared" si="214"/>
        <v>-30</v>
      </c>
      <c r="AU215" s="160">
        <f t="shared" si="214"/>
        <v>-31</v>
      </c>
      <c r="AV215" s="160">
        <f t="shared" si="214"/>
        <v>-32</v>
      </c>
      <c r="AW215" s="160">
        <f t="shared" ref="AW215:BN215" si="215">AW213-AW214</f>
        <v>-33</v>
      </c>
      <c r="AX215" s="160">
        <f t="shared" si="215"/>
        <v>-34</v>
      </c>
      <c r="AY215" s="160">
        <f t="shared" si="215"/>
        <v>-35</v>
      </c>
      <c r="AZ215" s="160">
        <f t="shared" si="215"/>
        <v>-36</v>
      </c>
      <c r="BA215" s="160">
        <f t="shared" si="215"/>
        <v>-37</v>
      </c>
      <c r="BB215" s="160">
        <f t="shared" si="215"/>
        <v>-38</v>
      </c>
      <c r="BC215" s="160">
        <f t="shared" si="215"/>
        <v>-39</v>
      </c>
      <c r="BD215" s="160">
        <f t="shared" si="215"/>
        <v>-40</v>
      </c>
      <c r="BE215" s="160">
        <f t="shared" si="215"/>
        <v>-41</v>
      </c>
      <c r="BF215" s="160">
        <f t="shared" si="215"/>
        <v>-42</v>
      </c>
      <c r="BG215" s="160">
        <f t="shared" si="215"/>
        <v>-43</v>
      </c>
      <c r="BH215" s="160">
        <f t="shared" si="215"/>
        <v>-44</v>
      </c>
      <c r="BI215" s="160">
        <f t="shared" si="215"/>
        <v>-45</v>
      </c>
      <c r="BJ215" s="160">
        <f t="shared" si="215"/>
        <v>-46</v>
      </c>
      <c r="BK215" s="160">
        <f t="shared" si="215"/>
        <v>-47</v>
      </c>
      <c r="BL215" s="160">
        <f t="shared" si="215"/>
        <v>-48</v>
      </c>
      <c r="BM215" s="160">
        <f t="shared" si="215"/>
        <v>-49</v>
      </c>
      <c r="BN215" s="160">
        <f t="shared" si="215"/>
        <v>-50</v>
      </c>
      <c r="BP215" s="160" t="s">
        <v>21</v>
      </c>
    </row>
    <row r="216" spans="16:70" x14ac:dyDescent="0.35">
      <c r="Q216" s="160" t="str">
        <f>IF(Q215&gt;=0,COUNT($Q215)+BO212,"")</f>
        <v/>
      </c>
      <c r="R216" s="160" t="str">
        <f>IF(R215&gt;=0,COUNT($Q215:R215)+$BO212,"")</f>
        <v/>
      </c>
      <c r="S216" s="160" t="str">
        <f>IF(S215&gt;=0,COUNT($Q215:S215)+$BO212,"")</f>
        <v/>
      </c>
      <c r="T216" s="160" t="str">
        <f>IF(T215&gt;=0,COUNT($Q215:T215)+$BO212,"")</f>
        <v/>
      </c>
      <c r="U216" s="160" t="str">
        <f>IF(U215&gt;=0,COUNT($Q215:U215)+$BO212,"")</f>
        <v/>
      </c>
      <c r="V216" s="160" t="str">
        <f>IF(V215&gt;=0,COUNT($Q215:V215)+$BO212,"")</f>
        <v/>
      </c>
      <c r="W216" s="160" t="str">
        <f>IF(W215&gt;=0,COUNT($Q215:W215)+$BO212,"")</f>
        <v/>
      </c>
      <c r="X216" s="160" t="str">
        <f>IF(X215&gt;=0,COUNT($Q215:X215)+$BO212,"")</f>
        <v/>
      </c>
      <c r="Y216" s="160" t="str">
        <f>IF(Y215&gt;=0,COUNT($Q215:Y215)+$BO212,"")</f>
        <v/>
      </c>
      <c r="Z216" s="160" t="str">
        <f>IF(Z215&gt;=0,COUNT($Q215:Z215)+$BO212,"")</f>
        <v/>
      </c>
      <c r="AA216" s="160" t="str">
        <f>IF(AA215&gt;=0,COUNT($Q215:AA215)+$BO212,"")</f>
        <v/>
      </c>
      <c r="AB216" s="160" t="str">
        <f>IF(AB215&gt;=0,COUNT($Q215:AB215)+$BO212,"")</f>
        <v/>
      </c>
      <c r="AC216" s="160" t="str">
        <f>IF(AC215&gt;=0,COUNT($Q215:AC215)+$BO212,"")</f>
        <v/>
      </c>
      <c r="AD216" s="160" t="str">
        <f>IF(AD215&gt;=0,COUNT($Q215:AD215)+$BO212,"")</f>
        <v/>
      </c>
      <c r="AE216" s="160" t="str">
        <f>IF(AE215&gt;=0,COUNT($Q215:AE215)+$BO212,"")</f>
        <v/>
      </c>
      <c r="AF216" s="160" t="str">
        <f>IF(AF215&gt;=0,COUNT($Q215:AF215)+$BO212,"")</f>
        <v/>
      </c>
      <c r="AG216" s="160" t="str">
        <f>IF(AG215&gt;=0,COUNT($Q215:AG215)+$BO212,"")</f>
        <v/>
      </c>
      <c r="AH216" s="160" t="str">
        <f>IF(AH215&gt;=0,COUNT($Q215:AH215)+$BO212,"")</f>
        <v/>
      </c>
      <c r="AI216" s="160" t="str">
        <f>IF(AI215&gt;=0,COUNT($Q215:AI215)+$BO212,"")</f>
        <v/>
      </c>
      <c r="AJ216" s="160" t="str">
        <f>IF(AJ215&gt;=0,COUNT($Q215:AJ215)+$BO212,"")</f>
        <v/>
      </c>
      <c r="AK216" s="160" t="str">
        <f>IF(AK215&gt;=0,COUNT($Q215:AK215)+$BO212,"")</f>
        <v/>
      </c>
      <c r="AL216" s="160" t="str">
        <f>IF(AL215&gt;=0,COUNT($Q215:AL215)+$BO212,"")</f>
        <v/>
      </c>
      <c r="AM216" s="160" t="str">
        <f>IF(AM215&gt;=0,COUNT($Q215:AM215)+$BO212,"")</f>
        <v/>
      </c>
      <c r="AN216" s="160" t="str">
        <f>IF(AN215&gt;=0,COUNT($Q215:AN215)+$BO212,"")</f>
        <v/>
      </c>
      <c r="AO216" s="160" t="str">
        <f>IF(AO215&gt;=0,COUNT($Q215:AO215)+$BO212,"")</f>
        <v/>
      </c>
      <c r="AP216" s="160" t="str">
        <f>IF(AP215&gt;=0,COUNT($Q215:AP215)+$BO212,"")</f>
        <v/>
      </c>
      <c r="AQ216" s="160" t="str">
        <f>IF(AQ215&gt;=0,COUNT($Q215:AQ215)+$BO212,"")</f>
        <v/>
      </c>
      <c r="AR216" s="160" t="str">
        <f>IF(AR215&gt;=0,COUNT($Q215:AR215)+$BO212,"")</f>
        <v/>
      </c>
      <c r="AS216" s="160" t="str">
        <f>IF(AS215&gt;=0,COUNT($Q215:AS215)+$BO212,"")</f>
        <v/>
      </c>
      <c r="AT216" s="160" t="str">
        <f>IF(AT215&gt;=0,COUNT($Q215:AT215)+$BO212,"")</f>
        <v/>
      </c>
      <c r="AU216" s="160" t="str">
        <f>IF(AU215&gt;=0,COUNT($Q215:AU215)+$BO212,"")</f>
        <v/>
      </c>
      <c r="AV216" s="160" t="str">
        <f>IF(AV215&gt;=0,COUNT($Q215:AV215)+$BO212,"")</f>
        <v/>
      </c>
      <c r="AW216" s="160" t="str">
        <f>IF(AW215&gt;=0,COUNT($Q215:AW215)+$BO212,"")</f>
        <v/>
      </c>
      <c r="AX216" s="160" t="str">
        <f>IF(AX215&gt;=0,COUNT($Q215:AX215)+$BO212,"")</f>
        <v/>
      </c>
      <c r="AY216" s="160" t="str">
        <f>IF(AY215&gt;=0,COUNT($Q215:AY215)+$BO212,"")</f>
        <v/>
      </c>
      <c r="AZ216" s="160" t="str">
        <f>IF(AZ215&gt;=0,COUNT($Q215:AZ215)+$BO212,"")</f>
        <v/>
      </c>
      <c r="BA216" s="160" t="str">
        <f>IF(BA215&gt;=0,COUNT($Q215:BA215)+$BO212,"")</f>
        <v/>
      </c>
      <c r="BB216" s="160" t="str">
        <f>IF(BB215&gt;=0,COUNT($Q215:BB215)+$BO212,"")</f>
        <v/>
      </c>
      <c r="BC216" s="160" t="str">
        <f>IF(BC215&gt;=0,COUNT($Q215:BC215)+$BO212,"")</f>
        <v/>
      </c>
      <c r="BD216" s="160" t="str">
        <f>IF(BD215&gt;=0,COUNT($Q215:BD215)+$BO212,"")</f>
        <v/>
      </c>
      <c r="BE216" s="160" t="str">
        <f>IF(BE215&gt;=0,COUNT($Q215:BE215)+$BO212,"")</f>
        <v/>
      </c>
      <c r="BF216" s="160" t="str">
        <f>IF(BF215&gt;=0,COUNT($Q215:BF215)+$BO212,"")</f>
        <v/>
      </c>
      <c r="BG216" s="160" t="str">
        <f>IF(BG215&gt;=0,COUNT($Q215:BG215)+$BO212,"")</f>
        <v/>
      </c>
      <c r="BH216" s="160" t="str">
        <f>IF(BH215&gt;=0,COUNT($Q215:BH215)+$BO212,"")</f>
        <v/>
      </c>
      <c r="BI216" s="160" t="str">
        <f>IF(BI215&gt;=0,COUNT($Q215:BI215)+$BO212,"")</f>
        <v/>
      </c>
      <c r="BJ216" s="160" t="str">
        <f>IF(BJ215&gt;=0,COUNT($Q215:BJ215)+$BO212,"")</f>
        <v/>
      </c>
      <c r="BK216" s="160" t="str">
        <f>IF(BK215&gt;=0,COUNT($Q215:BK215)+$BO212,"")</f>
        <v/>
      </c>
      <c r="BL216" s="160" t="str">
        <f>IF(BL215&gt;=0,COUNT($Q215:BL215)+$BO212,"")</f>
        <v/>
      </c>
      <c r="BM216" s="160" t="str">
        <f>IF(BM215&gt;=0,COUNT($Q215:BM215)+$BO212,"")</f>
        <v/>
      </c>
      <c r="BN216" s="160" t="str">
        <f>IF(BN215&gt;=0,COUNT($Q215:BN215)+$BO212,"")</f>
        <v/>
      </c>
      <c r="BO216" s="160">
        <f>COUNT(Q216:BN216)+$BO212</f>
        <v>100</v>
      </c>
      <c r="BP216" s="218" t="str">
        <f>Q216&amp;BP215&amp;R216&amp;BP215&amp;S216&amp;BP215&amp;T216&amp;BP215&amp;U216&amp;BP215&amp;V216&amp;BP215&amp;W216&amp;BP215&amp;X216&amp;BP215&amp;Y216&amp;BP215&amp;Z216&amp;BP215&amp;AA216&amp;BP215&amp;AB216&amp;BP215&amp;AC216&amp;BP215&amp;AD216&amp;BP215&amp;AE216&amp;BP215&amp;AF216&amp;BP215&amp;AG216&amp;BP215&amp;AH216&amp;BP215&amp;AI216&amp;BP215&amp;AJ216&amp;BP215&amp;AK216&amp;BP215&amp;AL216&amp;BP215&amp;AM216&amp;BP215&amp;AN216&amp;BP215&amp;AO216&amp;BP215&amp;AP216&amp;BP215&amp;AQ216&amp;BP215&amp;AR216&amp;BP215&amp;AS216&amp;BP215&amp;AT216&amp;BP215&amp;AU216&amp;BP215&amp;AV216&amp;BP215&amp;AW216&amp;BP215&amp;AX216&amp;BP215&amp;AY216&amp;BP215&amp;AZ216&amp;BP215&amp;BA216&amp;BP215&amp;BB216&amp;BP215&amp;BC216&amp;BP215&amp;BD216&amp;BP215&amp;BE216&amp;BP215&amp;BF216&amp;BP215&amp;BG216&amp;BP215&amp;BH216&amp;BP215&amp;BI216&amp;BP215&amp;BJ216&amp;BP215&amp;BK216&amp;BP215&amp;BL216&amp;BP215&amp;BM216&amp;BP215&amp;BN216</f>
        <v xml:space="preserve">                                                                                                  </v>
      </c>
      <c r="BQ216" s="217">
        <f>SUM(Q193,Q197,Q201,Q205,Q209,Q213)</f>
        <v>10</v>
      </c>
    </row>
    <row r="217" spans="16:70" x14ac:dyDescent="0.35">
      <c r="P217" s="160">
        <v>10</v>
      </c>
      <c r="Q217" s="217">
        <f>IF('Print-TOS'!AU16="Y",'Encode Data'!I43,'Encode Data'!E40)</f>
        <v>0</v>
      </c>
      <c r="R217" s="160">
        <f t="shared" ref="R217:AW217" si="216">Q217</f>
        <v>0</v>
      </c>
      <c r="S217" s="160">
        <f t="shared" si="216"/>
        <v>0</v>
      </c>
      <c r="T217" s="160">
        <f t="shared" si="216"/>
        <v>0</v>
      </c>
      <c r="U217" s="160">
        <f t="shared" si="216"/>
        <v>0</v>
      </c>
      <c r="V217" s="160">
        <f t="shared" si="216"/>
        <v>0</v>
      </c>
      <c r="W217" s="160">
        <f t="shared" si="216"/>
        <v>0</v>
      </c>
      <c r="X217" s="160">
        <f t="shared" si="216"/>
        <v>0</v>
      </c>
      <c r="Y217" s="160">
        <f t="shared" si="216"/>
        <v>0</v>
      </c>
      <c r="Z217" s="160">
        <f t="shared" si="216"/>
        <v>0</v>
      </c>
      <c r="AA217" s="160">
        <f t="shared" si="216"/>
        <v>0</v>
      </c>
      <c r="AB217" s="160">
        <f t="shared" si="216"/>
        <v>0</v>
      </c>
      <c r="AC217" s="160">
        <f t="shared" si="216"/>
        <v>0</v>
      </c>
      <c r="AD217" s="160">
        <f t="shared" si="216"/>
        <v>0</v>
      </c>
      <c r="AE217" s="160">
        <f t="shared" si="216"/>
        <v>0</v>
      </c>
      <c r="AF217" s="160">
        <f t="shared" si="216"/>
        <v>0</v>
      </c>
      <c r="AG217" s="160">
        <f t="shared" si="216"/>
        <v>0</v>
      </c>
      <c r="AH217" s="160">
        <f t="shared" si="216"/>
        <v>0</v>
      </c>
      <c r="AI217" s="160">
        <f t="shared" si="216"/>
        <v>0</v>
      </c>
      <c r="AJ217" s="160">
        <f t="shared" si="216"/>
        <v>0</v>
      </c>
      <c r="AK217" s="160">
        <f t="shared" si="216"/>
        <v>0</v>
      </c>
      <c r="AL217" s="160">
        <f t="shared" si="216"/>
        <v>0</v>
      </c>
      <c r="AM217" s="160">
        <f t="shared" si="216"/>
        <v>0</v>
      </c>
      <c r="AN217" s="160">
        <f t="shared" si="216"/>
        <v>0</v>
      </c>
      <c r="AO217" s="160">
        <f t="shared" si="216"/>
        <v>0</v>
      </c>
      <c r="AP217" s="160">
        <f t="shared" si="216"/>
        <v>0</v>
      </c>
      <c r="AQ217" s="160">
        <f t="shared" si="216"/>
        <v>0</v>
      </c>
      <c r="AR217" s="160">
        <f t="shared" si="216"/>
        <v>0</v>
      </c>
      <c r="AS217" s="160">
        <f t="shared" si="216"/>
        <v>0</v>
      </c>
      <c r="AT217" s="160">
        <f t="shared" si="216"/>
        <v>0</v>
      </c>
      <c r="AU217" s="160">
        <f t="shared" si="216"/>
        <v>0</v>
      </c>
      <c r="AV217" s="160">
        <f t="shared" si="216"/>
        <v>0</v>
      </c>
      <c r="AW217" s="160">
        <f t="shared" si="216"/>
        <v>0</v>
      </c>
      <c r="AX217" s="160">
        <f t="shared" ref="AX217:BN217" si="217">AW217</f>
        <v>0</v>
      </c>
      <c r="AY217" s="160">
        <f t="shared" si="217"/>
        <v>0</v>
      </c>
      <c r="AZ217" s="160">
        <f t="shared" si="217"/>
        <v>0</v>
      </c>
      <c r="BA217" s="160">
        <f t="shared" si="217"/>
        <v>0</v>
      </c>
      <c r="BB217" s="160">
        <f t="shared" si="217"/>
        <v>0</v>
      </c>
      <c r="BC217" s="160">
        <f t="shared" si="217"/>
        <v>0</v>
      </c>
      <c r="BD217" s="160">
        <f t="shared" si="217"/>
        <v>0</v>
      </c>
      <c r="BE217" s="160">
        <f t="shared" si="217"/>
        <v>0</v>
      </c>
      <c r="BF217" s="160">
        <f t="shared" si="217"/>
        <v>0</v>
      </c>
      <c r="BG217" s="160">
        <f t="shared" si="217"/>
        <v>0</v>
      </c>
      <c r="BH217" s="160">
        <f t="shared" si="217"/>
        <v>0</v>
      </c>
      <c r="BI217" s="160">
        <f t="shared" si="217"/>
        <v>0</v>
      </c>
      <c r="BJ217" s="160">
        <f t="shared" si="217"/>
        <v>0</v>
      </c>
      <c r="BK217" s="160">
        <f t="shared" si="217"/>
        <v>0</v>
      </c>
      <c r="BL217" s="160">
        <f t="shared" si="217"/>
        <v>0</v>
      </c>
      <c r="BM217" s="160">
        <f t="shared" si="217"/>
        <v>0</v>
      </c>
      <c r="BN217" s="160">
        <f t="shared" si="217"/>
        <v>0</v>
      </c>
      <c r="BR217" s="160">
        <v>10</v>
      </c>
    </row>
    <row r="218" spans="16:70" x14ac:dyDescent="0.35">
      <c r="Q218" s="160">
        <v>1</v>
      </c>
      <c r="R218" s="160">
        <v>2</v>
      </c>
      <c r="S218" s="160">
        <v>3</v>
      </c>
      <c r="T218" s="160">
        <v>4</v>
      </c>
      <c r="U218" s="160">
        <v>5</v>
      </c>
      <c r="V218" s="160">
        <v>6</v>
      </c>
      <c r="W218" s="160">
        <v>7</v>
      </c>
      <c r="X218" s="160">
        <v>8</v>
      </c>
      <c r="Y218" s="160">
        <v>9</v>
      </c>
      <c r="Z218" s="160">
        <v>10</v>
      </c>
      <c r="AA218" s="160">
        <v>11</v>
      </c>
      <c r="AB218" s="160">
        <v>12</v>
      </c>
      <c r="AC218" s="160">
        <v>13</v>
      </c>
      <c r="AD218" s="160">
        <v>14</v>
      </c>
      <c r="AE218" s="160">
        <v>15</v>
      </c>
      <c r="AF218" s="160">
        <v>16</v>
      </c>
      <c r="AG218" s="160">
        <v>17</v>
      </c>
      <c r="AH218" s="160">
        <v>18</v>
      </c>
      <c r="AI218" s="160">
        <v>19</v>
      </c>
      <c r="AJ218" s="160">
        <v>20</v>
      </c>
      <c r="AK218" s="160">
        <v>21</v>
      </c>
      <c r="AL218" s="160">
        <v>22</v>
      </c>
      <c r="AM218" s="160">
        <v>23</v>
      </c>
      <c r="AN218" s="160">
        <v>24</v>
      </c>
      <c r="AO218" s="160">
        <v>25</v>
      </c>
      <c r="AP218" s="160">
        <v>26</v>
      </c>
      <c r="AQ218" s="160">
        <v>27</v>
      </c>
      <c r="AR218" s="160">
        <v>28</v>
      </c>
      <c r="AS218" s="160">
        <v>29</v>
      </c>
      <c r="AT218" s="160">
        <v>30</v>
      </c>
      <c r="AU218" s="160">
        <v>31</v>
      </c>
      <c r="AV218" s="160">
        <v>32</v>
      </c>
      <c r="AW218" s="160">
        <v>33</v>
      </c>
      <c r="AX218" s="160">
        <v>34</v>
      </c>
      <c r="AY218" s="160">
        <v>35</v>
      </c>
      <c r="AZ218" s="160">
        <v>36</v>
      </c>
      <c r="BA218" s="160">
        <v>37</v>
      </c>
      <c r="BB218" s="160">
        <v>38</v>
      </c>
      <c r="BC218" s="160">
        <v>39</v>
      </c>
      <c r="BD218" s="160">
        <v>40</v>
      </c>
      <c r="BE218" s="160">
        <v>41</v>
      </c>
      <c r="BF218" s="160">
        <v>42</v>
      </c>
      <c r="BG218" s="160">
        <v>43</v>
      </c>
      <c r="BH218" s="160">
        <v>44</v>
      </c>
      <c r="BI218" s="160">
        <v>45</v>
      </c>
      <c r="BJ218" s="160">
        <v>46</v>
      </c>
      <c r="BK218" s="160">
        <v>47</v>
      </c>
      <c r="BL218" s="160">
        <v>48</v>
      </c>
      <c r="BM218" s="160">
        <v>49</v>
      </c>
      <c r="BN218" s="160">
        <v>50</v>
      </c>
    </row>
    <row r="219" spans="16:70" x14ac:dyDescent="0.35">
      <c r="Q219" s="160">
        <f t="shared" ref="Q219:AV219" si="218">Q217-Q218</f>
        <v>-1</v>
      </c>
      <c r="R219" s="160">
        <f t="shared" si="218"/>
        <v>-2</v>
      </c>
      <c r="S219" s="160">
        <f t="shared" si="218"/>
        <v>-3</v>
      </c>
      <c r="T219" s="160">
        <f t="shared" si="218"/>
        <v>-4</v>
      </c>
      <c r="U219" s="160">
        <f t="shared" si="218"/>
        <v>-5</v>
      </c>
      <c r="V219" s="160">
        <f t="shared" si="218"/>
        <v>-6</v>
      </c>
      <c r="W219" s="160">
        <f t="shared" si="218"/>
        <v>-7</v>
      </c>
      <c r="X219" s="160">
        <f t="shared" si="218"/>
        <v>-8</v>
      </c>
      <c r="Y219" s="160">
        <f t="shared" si="218"/>
        <v>-9</v>
      </c>
      <c r="Z219" s="160">
        <f t="shared" si="218"/>
        <v>-10</v>
      </c>
      <c r="AA219" s="160">
        <f t="shared" si="218"/>
        <v>-11</v>
      </c>
      <c r="AB219" s="160">
        <f t="shared" si="218"/>
        <v>-12</v>
      </c>
      <c r="AC219" s="160">
        <f t="shared" si="218"/>
        <v>-13</v>
      </c>
      <c r="AD219" s="160">
        <f t="shared" si="218"/>
        <v>-14</v>
      </c>
      <c r="AE219" s="160">
        <f t="shared" si="218"/>
        <v>-15</v>
      </c>
      <c r="AF219" s="160">
        <f t="shared" si="218"/>
        <v>-16</v>
      </c>
      <c r="AG219" s="160">
        <f t="shared" si="218"/>
        <v>-17</v>
      </c>
      <c r="AH219" s="160">
        <f t="shared" si="218"/>
        <v>-18</v>
      </c>
      <c r="AI219" s="160">
        <f t="shared" si="218"/>
        <v>-19</v>
      </c>
      <c r="AJ219" s="160">
        <f t="shared" si="218"/>
        <v>-20</v>
      </c>
      <c r="AK219" s="160">
        <f t="shared" si="218"/>
        <v>-21</v>
      </c>
      <c r="AL219" s="160">
        <f t="shared" si="218"/>
        <v>-22</v>
      </c>
      <c r="AM219" s="160">
        <f t="shared" si="218"/>
        <v>-23</v>
      </c>
      <c r="AN219" s="160">
        <f t="shared" si="218"/>
        <v>-24</v>
      </c>
      <c r="AO219" s="160">
        <f t="shared" si="218"/>
        <v>-25</v>
      </c>
      <c r="AP219" s="160">
        <f t="shared" si="218"/>
        <v>-26</v>
      </c>
      <c r="AQ219" s="160">
        <f t="shared" si="218"/>
        <v>-27</v>
      </c>
      <c r="AR219" s="160">
        <f t="shared" si="218"/>
        <v>-28</v>
      </c>
      <c r="AS219" s="160">
        <f t="shared" si="218"/>
        <v>-29</v>
      </c>
      <c r="AT219" s="160">
        <f t="shared" si="218"/>
        <v>-30</v>
      </c>
      <c r="AU219" s="160">
        <f t="shared" si="218"/>
        <v>-31</v>
      </c>
      <c r="AV219" s="160">
        <f t="shared" si="218"/>
        <v>-32</v>
      </c>
      <c r="AW219" s="160">
        <f t="shared" ref="AW219:BN219" si="219">AW217-AW218</f>
        <v>-33</v>
      </c>
      <c r="AX219" s="160">
        <f t="shared" si="219"/>
        <v>-34</v>
      </c>
      <c r="AY219" s="160">
        <f t="shared" si="219"/>
        <v>-35</v>
      </c>
      <c r="AZ219" s="160">
        <f t="shared" si="219"/>
        <v>-36</v>
      </c>
      <c r="BA219" s="160">
        <f t="shared" si="219"/>
        <v>-37</v>
      </c>
      <c r="BB219" s="160">
        <f t="shared" si="219"/>
        <v>-38</v>
      </c>
      <c r="BC219" s="160">
        <f t="shared" si="219"/>
        <v>-39</v>
      </c>
      <c r="BD219" s="160">
        <f t="shared" si="219"/>
        <v>-40</v>
      </c>
      <c r="BE219" s="160">
        <f t="shared" si="219"/>
        <v>-41</v>
      </c>
      <c r="BF219" s="160">
        <f t="shared" si="219"/>
        <v>-42</v>
      </c>
      <c r="BG219" s="160">
        <f t="shared" si="219"/>
        <v>-43</v>
      </c>
      <c r="BH219" s="160">
        <f t="shared" si="219"/>
        <v>-44</v>
      </c>
      <c r="BI219" s="160">
        <f t="shared" si="219"/>
        <v>-45</v>
      </c>
      <c r="BJ219" s="160">
        <f t="shared" si="219"/>
        <v>-46</v>
      </c>
      <c r="BK219" s="160">
        <f t="shared" si="219"/>
        <v>-47</v>
      </c>
      <c r="BL219" s="160">
        <f t="shared" si="219"/>
        <v>-48</v>
      </c>
      <c r="BM219" s="160">
        <f t="shared" si="219"/>
        <v>-49</v>
      </c>
      <c r="BN219" s="160">
        <f t="shared" si="219"/>
        <v>-50</v>
      </c>
      <c r="BP219" s="160" t="s">
        <v>21</v>
      </c>
    </row>
    <row r="220" spans="16:70" x14ac:dyDescent="0.35">
      <c r="Q220" s="160" t="str">
        <f>IF(Q219&gt;=0,COUNT($Q219)+BO216,"")</f>
        <v/>
      </c>
      <c r="R220" s="160" t="str">
        <f>IF(R219&gt;=0,COUNT($Q219:R219)+$BO216,"")</f>
        <v/>
      </c>
      <c r="S220" s="160" t="str">
        <f>IF(S219&gt;=0,COUNT($Q219:S219)+$BO216,"")</f>
        <v/>
      </c>
      <c r="T220" s="160" t="str">
        <f>IF(T219&gt;=0,COUNT($Q219:T219)+$BO216,"")</f>
        <v/>
      </c>
      <c r="U220" s="160" t="str">
        <f>IF(U219&gt;=0,COUNT($Q219:U219)+$BO216,"")</f>
        <v/>
      </c>
      <c r="V220" s="160" t="str">
        <f>IF(V219&gt;=0,COUNT($Q219:V219)+$BO216,"")</f>
        <v/>
      </c>
      <c r="W220" s="160" t="str">
        <f>IF(W219&gt;=0,COUNT($Q219:W219)+$BO216,"")</f>
        <v/>
      </c>
      <c r="X220" s="160" t="str">
        <f>IF(X219&gt;=0,COUNT($Q219:X219)+$BO216,"")</f>
        <v/>
      </c>
      <c r="Y220" s="160" t="str">
        <f>IF(Y219&gt;=0,COUNT($Q219:Y219)+$BO216,"")</f>
        <v/>
      </c>
      <c r="Z220" s="160" t="str">
        <f>IF(Z219&gt;=0,COUNT($Q219:Z219)+$BO216,"")</f>
        <v/>
      </c>
      <c r="AA220" s="160" t="str">
        <f>IF(AA219&gt;=0,COUNT($Q219:AA219)+$BO216,"")</f>
        <v/>
      </c>
      <c r="AB220" s="160" t="str">
        <f>IF(AB219&gt;=0,COUNT($Q219:AB219)+$BO216,"")</f>
        <v/>
      </c>
      <c r="AC220" s="160" t="str">
        <f>IF(AC219&gt;=0,COUNT($Q219:AC219)+$BO216,"")</f>
        <v/>
      </c>
      <c r="AD220" s="160" t="str">
        <f>IF(AD219&gt;=0,COUNT($Q219:AD219)+$BO216,"")</f>
        <v/>
      </c>
      <c r="AE220" s="160" t="str">
        <f>IF(AE219&gt;=0,COUNT($Q219:AE219)+$BO216,"")</f>
        <v/>
      </c>
      <c r="AF220" s="160" t="str">
        <f>IF(AF219&gt;=0,COUNT($Q219:AF219)+$BO216,"")</f>
        <v/>
      </c>
      <c r="AG220" s="160" t="str">
        <f>IF(AG219&gt;=0,COUNT($Q219:AG219)+$BO216,"")</f>
        <v/>
      </c>
      <c r="AH220" s="160" t="str">
        <f>IF(AH219&gt;=0,COUNT($Q219:AH219)+$BO216,"")</f>
        <v/>
      </c>
      <c r="AI220" s="160" t="str">
        <f>IF(AI219&gt;=0,COUNT($Q219:AI219)+$BO216,"")</f>
        <v/>
      </c>
      <c r="AJ220" s="160" t="str">
        <f>IF(AJ219&gt;=0,COUNT($Q219:AJ219)+$BO216,"")</f>
        <v/>
      </c>
      <c r="AK220" s="160" t="str">
        <f>IF(AK219&gt;=0,COUNT($Q219:AK219)+$BO216,"")</f>
        <v/>
      </c>
      <c r="AL220" s="160" t="str">
        <f>IF(AL219&gt;=0,COUNT($Q219:AL219)+$BO216,"")</f>
        <v/>
      </c>
      <c r="AM220" s="160" t="str">
        <f>IF(AM219&gt;=0,COUNT($Q219:AM219)+$BO216,"")</f>
        <v/>
      </c>
      <c r="AN220" s="160" t="str">
        <f>IF(AN219&gt;=0,COUNT($Q219:AN219)+$BO216,"")</f>
        <v/>
      </c>
      <c r="AO220" s="160" t="str">
        <f>IF(AO219&gt;=0,COUNT($Q219:AO219)+$BO216,"")</f>
        <v/>
      </c>
      <c r="AP220" s="160" t="str">
        <f>IF(AP219&gt;=0,COUNT($Q219:AP219)+$BO216,"")</f>
        <v/>
      </c>
      <c r="AQ220" s="160" t="str">
        <f>IF(AQ219&gt;=0,COUNT($Q219:AQ219)+$BO216,"")</f>
        <v/>
      </c>
      <c r="AR220" s="160" t="str">
        <f>IF(AR219&gt;=0,COUNT($Q219:AR219)+$BO216,"")</f>
        <v/>
      </c>
      <c r="AS220" s="160" t="str">
        <f>IF(AS219&gt;=0,COUNT($Q219:AS219)+$BO216,"")</f>
        <v/>
      </c>
      <c r="AT220" s="160" t="str">
        <f>IF(AT219&gt;=0,COUNT($Q219:AT219)+$BO216,"")</f>
        <v/>
      </c>
      <c r="AU220" s="160" t="str">
        <f>IF(AU219&gt;=0,COUNT($Q219:AU219)+$BO216,"")</f>
        <v/>
      </c>
      <c r="AV220" s="160" t="str">
        <f>IF(AV219&gt;=0,COUNT($Q219:AV219)+$BO216,"")</f>
        <v/>
      </c>
      <c r="AW220" s="160" t="str">
        <f>IF(AW219&gt;=0,COUNT($Q219:AW219)+$BO216,"")</f>
        <v/>
      </c>
      <c r="AX220" s="160" t="str">
        <f>IF(AX219&gt;=0,COUNT($Q219:AX219)+$BO216,"")</f>
        <v/>
      </c>
      <c r="AY220" s="160" t="str">
        <f>IF(AY219&gt;=0,COUNT($Q219:AY219)+$BO216,"")</f>
        <v/>
      </c>
      <c r="AZ220" s="160" t="str">
        <f>IF(AZ219&gt;=0,COUNT($Q219:AZ219)+$BO216,"")</f>
        <v/>
      </c>
      <c r="BA220" s="160" t="str">
        <f>IF(BA219&gt;=0,COUNT($Q219:BA219)+$BO216,"")</f>
        <v/>
      </c>
      <c r="BB220" s="160" t="str">
        <f>IF(BB219&gt;=0,COUNT($Q219:BB219)+$BO216,"")</f>
        <v/>
      </c>
      <c r="BC220" s="160" t="str">
        <f>IF(BC219&gt;=0,COUNT($Q219:BC219)+$BO216,"")</f>
        <v/>
      </c>
      <c r="BD220" s="160" t="str">
        <f>IF(BD219&gt;=0,COUNT($Q219:BD219)+$BO216,"")</f>
        <v/>
      </c>
      <c r="BE220" s="160" t="str">
        <f>IF(BE219&gt;=0,COUNT($Q219:BE219)+$BO216,"")</f>
        <v/>
      </c>
      <c r="BF220" s="160" t="str">
        <f>IF(BF219&gt;=0,COUNT($Q219:BF219)+$BO216,"")</f>
        <v/>
      </c>
      <c r="BG220" s="160" t="str">
        <f>IF(BG219&gt;=0,COUNT($Q219:BG219)+$BO216,"")</f>
        <v/>
      </c>
      <c r="BH220" s="160" t="str">
        <f>IF(BH219&gt;=0,COUNT($Q219:BH219)+$BO216,"")</f>
        <v/>
      </c>
      <c r="BI220" s="160" t="str">
        <f>IF(BI219&gt;=0,COUNT($Q219:BI219)+$BO216,"")</f>
        <v/>
      </c>
      <c r="BJ220" s="160" t="str">
        <f>IF(BJ219&gt;=0,COUNT($Q219:BJ219)+$BO216,"")</f>
        <v/>
      </c>
      <c r="BK220" s="160" t="str">
        <f>IF(BK219&gt;=0,COUNT($Q219:BK219)+$BO216,"")</f>
        <v/>
      </c>
      <c r="BL220" s="160" t="str">
        <f>IF(BL219&gt;=0,COUNT($Q219:BL219)+$BO216,"")</f>
        <v/>
      </c>
      <c r="BM220" s="160" t="str">
        <f>IF(BM219&gt;=0,COUNT($Q219:BM219)+$BO216,"")</f>
        <v/>
      </c>
      <c r="BN220" s="160" t="str">
        <f>IF(BN219&gt;=0,COUNT($Q219:BN219)+$BO216,"")</f>
        <v/>
      </c>
      <c r="BO220" s="160">
        <f>COUNT(Q220:BN220)+$BO216</f>
        <v>100</v>
      </c>
      <c r="BP220" s="218" t="str">
        <f>Q220&amp;BP219&amp;R220&amp;BP219&amp;S220&amp;BP219&amp;T220&amp;BP219&amp;U220&amp;BP219&amp;V220&amp;BP219&amp;W220&amp;BP219&amp;X220&amp;BP219&amp;Y220&amp;BP219&amp;Z220&amp;BP219&amp;AA220&amp;BP219&amp;AB220&amp;BP219&amp;AC220&amp;BP219&amp;AD220&amp;BP219&amp;AE220&amp;BP219&amp;AF220&amp;BP219&amp;AG220&amp;BP219&amp;AH220&amp;BP219&amp;AI220&amp;BP219&amp;AJ220&amp;BP219&amp;AK220&amp;BP219&amp;AL220&amp;BP219&amp;AM220&amp;BP219&amp;AN220&amp;BP219&amp;AO220&amp;BP219&amp;AP220&amp;BP219&amp;AQ220&amp;BP219&amp;AR220&amp;BP219&amp;AS220&amp;BP219&amp;AT220&amp;BP219&amp;AU220&amp;BP219&amp;AV220&amp;BP219&amp;AW220&amp;BP219&amp;AX220&amp;BP219&amp;AY220&amp;BP219&amp;AZ220&amp;BP219&amp;BA220&amp;BP219&amp;BB220&amp;BP219&amp;BC220&amp;BP219&amp;BD220&amp;BP219&amp;BE220&amp;BP219&amp;BF220&amp;BP219&amp;BG220&amp;BP219&amp;BH220&amp;BP219&amp;BI220&amp;BP219&amp;BJ220&amp;BP219&amp;BK220&amp;BP219&amp;BL220&amp;BP219&amp;BM220&amp;BP219&amp;BN220</f>
        <v xml:space="preserve">                                                                                                  </v>
      </c>
    </row>
    <row r="221" spans="16:70" x14ac:dyDescent="0.35">
      <c r="P221" s="160">
        <v>25</v>
      </c>
      <c r="Q221" s="217">
        <f>IF('Print-TOS'!AU16="Y",'Encode Data'!E46,'Encode Data'!F40)</f>
        <v>0</v>
      </c>
      <c r="R221" s="160">
        <f t="shared" ref="R221:AW221" si="220">Q221</f>
        <v>0</v>
      </c>
      <c r="S221" s="160">
        <f t="shared" si="220"/>
        <v>0</v>
      </c>
      <c r="T221" s="160">
        <f t="shared" si="220"/>
        <v>0</v>
      </c>
      <c r="U221" s="160">
        <f t="shared" si="220"/>
        <v>0</v>
      </c>
      <c r="V221" s="160">
        <f t="shared" si="220"/>
        <v>0</v>
      </c>
      <c r="W221" s="160">
        <f t="shared" si="220"/>
        <v>0</v>
      </c>
      <c r="X221" s="160">
        <f t="shared" si="220"/>
        <v>0</v>
      </c>
      <c r="Y221" s="160">
        <f t="shared" si="220"/>
        <v>0</v>
      </c>
      <c r="Z221" s="160">
        <f t="shared" si="220"/>
        <v>0</v>
      </c>
      <c r="AA221" s="160">
        <f t="shared" si="220"/>
        <v>0</v>
      </c>
      <c r="AB221" s="160">
        <f t="shared" si="220"/>
        <v>0</v>
      </c>
      <c r="AC221" s="160">
        <f t="shared" si="220"/>
        <v>0</v>
      </c>
      <c r="AD221" s="160">
        <f t="shared" si="220"/>
        <v>0</v>
      </c>
      <c r="AE221" s="160">
        <f t="shared" si="220"/>
        <v>0</v>
      </c>
      <c r="AF221" s="160">
        <f t="shared" si="220"/>
        <v>0</v>
      </c>
      <c r="AG221" s="160">
        <f t="shared" si="220"/>
        <v>0</v>
      </c>
      <c r="AH221" s="160">
        <f t="shared" si="220"/>
        <v>0</v>
      </c>
      <c r="AI221" s="160">
        <f t="shared" si="220"/>
        <v>0</v>
      </c>
      <c r="AJ221" s="160">
        <f t="shared" si="220"/>
        <v>0</v>
      </c>
      <c r="AK221" s="160">
        <f t="shared" si="220"/>
        <v>0</v>
      </c>
      <c r="AL221" s="160">
        <f t="shared" si="220"/>
        <v>0</v>
      </c>
      <c r="AM221" s="160">
        <f t="shared" si="220"/>
        <v>0</v>
      </c>
      <c r="AN221" s="160">
        <f t="shared" si="220"/>
        <v>0</v>
      </c>
      <c r="AO221" s="160">
        <f t="shared" si="220"/>
        <v>0</v>
      </c>
      <c r="AP221" s="160">
        <f t="shared" si="220"/>
        <v>0</v>
      </c>
      <c r="AQ221" s="160">
        <f t="shared" si="220"/>
        <v>0</v>
      </c>
      <c r="AR221" s="160">
        <f t="shared" si="220"/>
        <v>0</v>
      </c>
      <c r="AS221" s="160">
        <f t="shared" si="220"/>
        <v>0</v>
      </c>
      <c r="AT221" s="160">
        <f t="shared" si="220"/>
        <v>0</v>
      </c>
      <c r="AU221" s="160">
        <f t="shared" si="220"/>
        <v>0</v>
      </c>
      <c r="AV221" s="160">
        <f t="shared" si="220"/>
        <v>0</v>
      </c>
      <c r="AW221" s="160">
        <f t="shared" si="220"/>
        <v>0</v>
      </c>
      <c r="AX221" s="160">
        <f t="shared" ref="AX221:BN221" si="221">AW221</f>
        <v>0</v>
      </c>
      <c r="AY221" s="160">
        <f t="shared" si="221"/>
        <v>0</v>
      </c>
      <c r="AZ221" s="160">
        <f t="shared" si="221"/>
        <v>0</v>
      </c>
      <c r="BA221" s="160">
        <f t="shared" si="221"/>
        <v>0</v>
      </c>
      <c r="BB221" s="160">
        <f t="shared" si="221"/>
        <v>0</v>
      </c>
      <c r="BC221" s="160">
        <f t="shared" si="221"/>
        <v>0</v>
      </c>
      <c r="BD221" s="160">
        <f t="shared" si="221"/>
        <v>0</v>
      </c>
      <c r="BE221" s="160">
        <f t="shared" si="221"/>
        <v>0</v>
      </c>
      <c r="BF221" s="160">
        <f t="shared" si="221"/>
        <v>0</v>
      </c>
      <c r="BG221" s="160">
        <f t="shared" si="221"/>
        <v>0</v>
      </c>
      <c r="BH221" s="160">
        <f t="shared" si="221"/>
        <v>0</v>
      </c>
      <c r="BI221" s="160">
        <f t="shared" si="221"/>
        <v>0</v>
      </c>
      <c r="BJ221" s="160">
        <f t="shared" si="221"/>
        <v>0</v>
      </c>
      <c r="BK221" s="160">
        <f t="shared" si="221"/>
        <v>0</v>
      </c>
      <c r="BL221" s="160">
        <f t="shared" si="221"/>
        <v>0</v>
      </c>
      <c r="BM221" s="160">
        <f t="shared" si="221"/>
        <v>0</v>
      </c>
      <c r="BN221" s="160">
        <f t="shared" si="221"/>
        <v>0</v>
      </c>
      <c r="BR221" s="160">
        <v>25</v>
      </c>
    </row>
    <row r="222" spans="16:70" x14ac:dyDescent="0.35">
      <c r="Q222" s="160">
        <v>1</v>
      </c>
      <c r="R222" s="160">
        <v>2</v>
      </c>
      <c r="S222" s="160">
        <v>3</v>
      </c>
      <c r="T222" s="160">
        <v>4</v>
      </c>
      <c r="U222" s="160">
        <v>5</v>
      </c>
      <c r="V222" s="160">
        <v>6</v>
      </c>
      <c r="W222" s="160">
        <v>7</v>
      </c>
      <c r="X222" s="160">
        <v>8</v>
      </c>
      <c r="Y222" s="160">
        <v>9</v>
      </c>
      <c r="Z222" s="160">
        <v>10</v>
      </c>
      <c r="AA222" s="160">
        <v>11</v>
      </c>
      <c r="AB222" s="160">
        <v>12</v>
      </c>
      <c r="AC222" s="160">
        <v>13</v>
      </c>
      <c r="AD222" s="160">
        <v>14</v>
      </c>
      <c r="AE222" s="160">
        <v>15</v>
      </c>
      <c r="AF222" s="160">
        <v>16</v>
      </c>
      <c r="AG222" s="160">
        <v>17</v>
      </c>
      <c r="AH222" s="160">
        <v>18</v>
      </c>
      <c r="AI222" s="160">
        <v>19</v>
      </c>
      <c r="AJ222" s="160">
        <v>20</v>
      </c>
      <c r="AK222" s="160">
        <v>21</v>
      </c>
      <c r="AL222" s="160">
        <v>22</v>
      </c>
      <c r="AM222" s="160">
        <v>23</v>
      </c>
      <c r="AN222" s="160">
        <v>24</v>
      </c>
      <c r="AO222" s="160">
        <v>25</v>
      </c>
      <c r="AP222" s="160">
        <v>26</v>
      </c>
      <c r="AQ222" s="160">
        <v>27</v>
      </c>
      <c r="AR222" s="160">
        <v>28</v>
      </c>
      <c r="AS222" s="160">
        <v>29</v>
      </c>
      <c r="AT222" s="160">
        <v>30</v>
      </c>
      <c r="AU222" s="160">
        <v>31</v>
      </c>
      <c r="AV222" s="160">
        <v>32</v>
      </c>
      <c r="AW222" s="160">
        <v>33</v>
      </c>
      <c r="AX222" s="160">
        <v>34</v>
      </c>
      <c r="AY222" s="160">
        <v>35</v>
      </c>
      <c r="AZ222" s="160">
        <v>36</v>
      </c>
      <c r="BA222" s="160">
        <v>37</v>
      </c>
      <c r="BB222" s="160">
        <v>38</v>
      </c>
      <c r="BC222" s="160">
        <v>39</v>
      </c>
      <c r="BD222" s="160">
        <v>40</v>
      </c>
      <c r="BE222" s="160">
        <v>41</v>
      </c>
      <c r="BF222" s="160">
        <v>42</v>
      </c>
      <c r="BG222" s="160">
        <v>43</v>
      </c>
      <c r="BH222" s="160">
        <v>44</v>
      </c>
      <c r="BI222" s="160">
        <v>45</v>
      </c>
      <c r="BJ222" s="160">
        <v>46</v>
      </c>
      <c r="BK222" s="160">
        <v>47</v>
      </c>
      <c r="BL222" s="160">
        <v>48</v>
      </c>
      <c r="BM222" s="160">
        <v>49</v>
      </c>
      <c r="BN222" s="160">
        <v>50</v>
      </c>
    </row>
    <row r="223" spans="16:70" x14ac:dyDescent="0.35">
      <c r="Q223" s="160">
        <f t="shared" ref="Q223:AV223" si="222">Q221-Q222</f>
        <v>-1</v>
      </c>
      <c r="R223" s="160">
        <f t="shared" si="222"/>
        <v>-2</v>
      </c>
      <c r="S223" s="160">
        <f t="shared" si="222"/>
        <v>-3</v>
      </c>
      <c r="T223" s="160">
        <f t="shared" si="222"/>
        <v>-4</v>
      </c>
      <c r="U223" s="160">
        <f t="shared" si="222"/>
        <v>-5</v>
      </c>
      <c r="V223" s="160">
        <f t="shared" si="222"/>
        <v>-6</v>
      </c>
      <c r="W223" s="160">
        <f t="shared" si="222"/>
        <v>-7</v>
      </c>
      <c r="X223" s="160">
        <f t="shared" si="222"/>
        <v>-8</v>
      </c>
      <c r="Y223" s="160">
        <f t="shared" si="222"/>
        <v>-9</v>
      </c>
      <c r="Z223" s="160">
        <f t="shared" si="222"/>
        <v>-10</v>
      </c>
      <c r="AA223" s="160">
        <f t="shared" si="222"/>
        <v>-11</v>
      </c>
      <c r="AB223" s="160">
        <f t="shared" si="222"/>
        <v>-12</v>
      </c>
      <c r="AC223" s="160">
        <f t="shared" si="222"/>
        <v>-13</v>
      </c>
      <c r="AD223" s="160">
        <f t="shared" si="222"/>
        <v>-14</v>
      </c>
      <c r="AE223" s="160">
        <f t="shared" si="222"/>
        <v>-15</v>
      </c>
      <c r="AF223" s="160">
        <f t="shared" si="222"/>
        <v>-16</v>
      </c>
      <c r="AG223" s="160">
        <f t="shared" si="222"/>
        <v>-17</v>
      </c>
      <c r="AH223" s="160">
        <f t="shared" si="222"/>
        <v>-18</v>
      </c>
      <c r="AI223" s="160">
        <f t="shared" si="222"/>
        <v>-19</v>
      </c>
      <c r="AJ223" s="160">
        <f t="shared" si="222"/>
        <v>-20</v>
      </c>
      <c r="AK223" s="160">
        <f t="shared" si="222"/>
        <v>-21</v>
      </c>
      <c r="AL223" s="160">
        <f t="shared" si="222"/>
        <v>-22</v>
      </c>
      <c r="AM223" s="160">
        <f t="shared" si="222"/>
        <v>-23</v>
      </c>
      <c r="AN223" s="160">
        <f t="shared" si="222"/>
        <v>-24</v>
      </c>
      <c r="AO223" s="160">
        <f t="shared" si="222"/>
        <v>-25</v>
      </c>
      <c r="AP223" s="160">
        <f t="shared" si="222"/>
        <v>-26</v>
      </c>
      <c r="AQ223" s="160">
        <f t="shared" si="222"/>
        <v>-27</v>
      </c>
      <c r="AR223" s="160">
        <f t="shared" si="222"/>
        <v>-28</v>
      </c>
      <c r="AS223" s="160">
        <f t="shared" si="222"/>
        <v>-29</v>
      </c>
      <c r="AT223" s="160">
        <f t="shared" si="222"/>
        <v>-30</v>
      </c>
      <c r="AU223" s="160">
        <f t="shared" si="222"/>
        <v>-31</v>
      </c>
      <c r="AV223" s="160">
        <f t="shared" si="222"/>
        <v>-32</v>
      </c>
      <c r="AW223" s="160">
        <f t="shared" ref="AW223:BN223" si="223">AW221-AW222</f>
        <v>-33</v>
      </c>
      <c r="AX223" s="160">
        <f t="shared" si="223"/>
        <v>-34</v>
      </c>
      <c r="AY223" s="160">
        <f t="shared" si="223"/>
        <v>-35</v>
      </c>
      <c r="AZ223" s="160">
        <f t="shared" si="223"/>
        <v>-36</v>
      </c>
      <c r="BA223" s="160">
        <f t="shared" si="223"/>
        <v>-37</v>
      </c>
      <c r="BB223" s="160">
        <f t="shared" si="223"/>
        <v>-38</v>
      </c>
      <c r="BC223" s="160">
        <f t="shared" si="223"/>
        <v>-39</v>
      </c>
      <c r="BD223" s="160">
        <f t="shared" si="223"/>
        <v>-40</v>
      </c>
      <c r="BE223" s="160">
        <f t="shared" si="223"/>
        <v>-41</v>
      </c>
      <c r="BF223" s="160">
        <f t="shared" si="223"/>
        <v>-42</v>
      </c>
      <c r="BG223" s="160">
        <f t="shared" si="223"/>
        <v>-43</v>
      </c>
      <c r="BH223" s="160">
        <f t="shared" si="223"/>
        <v>-44</v>
      </c>
      <c r="BI223" s="160">
        <f t="shared" si="223"/>
        <v>-45</v>
      </c>
      <c r="BJ223" s="160">
        <f t="shared" si="223"/>
        <v>-46</v>
      </c>
      <c r="BK223" s="160">
        <f t="shared" si="223"/>
        <v>-47</v>
      </c>
      <c r="BL223" s="160">
        <f t="shared" si="223"/>
        <v>-48</v>
      </c>
      <c r="BM223" s="160">
        <f t="shared" si="223"/>
        <v>-49</v>
      </c>
      <c r="BN223" s="160">
        <f t="shared" si="223"/>
        <v>-50</v>
      </c>
      <c r="BP223" s="160" t="s">
        <v>21</v>
      </c>
    </row>
    <row r="224" spans="16:70" x14ac:dyDescent="0.35">
      <c r="Q224" s="160" t="str">
        <f>IF(Q223&gt;=0,COUNT($Q223)+BO220,"")</f>
        <v/>
      </c>
      <c r="R224" s="160" t="str">
        <f>IF(R223&gt;=0,COUNT($Q223:R223)+$BO220,"")</f>
        <v/>
      </c>
      <c r="S224" s="160" t="str">
        <f>IF(S223&gt;=0,COUNT($Q223:S223)+$BO220,"")</f>
        <v/>
      </c>
      <c r="T224" s="160" t="str">
        <f>IF(T223&gt;=0,COUNT($Q223:T223)+$BO220,"")</f>
        <v/>
      </c>
      <c r="U224" s="160" t="str">
        <f>IF(U223&gt;=0,COUNT($Q223:U223)+$BO220,"")</f>
        <v/>
      </c>
      <c r="V224" s="160" t="str">
        <f>IF(V223&gt;=0,COUNT($Q223:V223)+$BO220,"")</f>
        <v/>
      </c>
      <c r="W224" s="160" t="str">
        <f>IF(W223&gt;=0,COUNT($Q223:W223)+$BO220,"")</f>
        <v/>
      </c>
      <c r="X224" s="160" t="str">
        <f>IF(X223&gt;=0,COUNT($Q223:X223)+$BO220,"")</f>
        <v/>
      </c>
      <c r="Y224" s="160" t="str">
        <f>IF(Y223&gt;=0,COUNT($Q223:Y223)+$BO220,"")</f>
        <v/>
      </c>
      <c r="Z224" s="160" t="str">
        <f>IF(Z223&gt;=0,COUNT($Q223:Z223)+$BO220,"")</f>
        <v/>
      </c>
      <c r="AA224" s="160" t="str">
        <f>IF(AA223&gt;=0,COUNT($Q223:AA223)+$BO220,"")</f>
        <v/>
      </c>
      <c r="AB224" s="160" t="str">
        <f>IF(AB223&gt;=0,COUNT($Q223:AB223)+$BO220,"")</f>
        <v/>
      </c>
      <c r="AC224" s="160" t="str">
        <f>IF(AC223&gt;=0,COUNT($Q223:AC223)+$BO220,"")</f>
        <v/>
      </c>
      <c r="AD224" s="160" t="str">
        <f>IF(AD223&gt;=0,COUNT($Q223:AD223)+$BO220,"")</f>
        <v/>
      </c>
      <c r="AE224" s="160" t="str">
        <f>IF(AE223&gt;=0,COUNT($Q223:AE223)+$BO220,"")</f>
        <v/>
      </c>
      <c r="AF224" s="160" t="str">
        <f>IF(AF223&gt;=0,COUNT($Q223:AF223)+$BO220,"")</f>
        <v/>
      </c>
      <c r="AG224" s="160" t="str">
        <f>IF(AG223&gt;=0,COUNT($Q223:AG223)+$BO220,"")</f>
        <v/>
      </c>
      <c r="AH224" s="160" t="str">
        <f>IF(AH223&gt;=0,COUNT($Q223:AH223)+$BO220,"")</f>
        <v/>
      </c>
      <c r="AI224" s="160" t="str">
        <f>IF(AI223&gt;=0,COUNT($Q223:AI223)+$BO220,"")</f>
        <v/>
      </c>
      <c r="AJ224" s="160" t="str">
        <f>IF(AJ223&gt;=0,COUNT($Q223:AJ223)+$BO220,"")</f>
        <v/>
      </c>
      <c r="AK224" s="160" t="str">
        <f>IF(AK223&gt;=0,COUNT($Q223:AK223)+$BO220,"")</f>
        <v/>
      </c>
      <c r="AL224" s="160" t="str">
        <f>IF(AL223&gt;=0,COUNT($Q223:AL223)+$BO220,"")</f>
        <v/>
      </c>
      <c r="AM224" s="160" t="str">
        <f>IF(AM223&gt;=0,COUNT($Q223:AM223)+$BO220,"")</f>
        <v/>
      </c>
      <c r="AN224" s="160" t="str">
        <f>IF(AN223&gt;=0,COUNT($Q223:AN223)+$BO220,"")</f>
        <v/>
      </c>
      <c r="AO224" s="160" t="str">
        <f>IF(AO223&gt;=0,COUNT($Q223:AO223)+$BO220,"")</f>
        <v/>
      </c>
      <c r="AP224" s="160" t="str">
        <f>IF(AP223&gt;=0,COUNT($Q223:AP223)+$BO220,"")</f>
        <v/>
      </c>
      <c r="AQ224" s="160" t="str">
        <f>IF(AQ223&gt;=0,COUNT($Q223:AQ223)+$BO220,"")</f>
        <v/>
      </c>
      <c r="AR224" s="160" t="str">
        <f>IF(AR223&gt;=0,COUNT($Q223:AR223)+$BO220,"")</f>
        <v/>
      </c>
      <c r="AS224" s="160" t="str">
        <f>IF(AS223&gt;=0,COUNT($Q223:AS223)+$BO220,"")</f>
        <v/>
      </c>
      <c r="AT224" s="160" t="str">
        <f>IF(AT223&gt;=0,COUNT($Q223:AT223)+$BO220,"")</f>
        <v/>
      </c>
      <c r="AU224" s="160" t="str">
        <f>IF(AU223&gt;=0,COUNT($Q223:AU223)+$BO220,"")</f>
        <v/>
      </c>
      <c r="AV224" s="160" t="str">
        <f>IF(AV223&gt;=0,COUNT($Q223:AV223)+$BO220,"")</f>
        <v/>
      </c>
      <c r="AW224" s="160" t="str">
        <f>IF(AW223&gt;=0,COUNT($Q223:AW223)+$BO220,"")</f>
        <v/>
      </c>
      <c r="AX224" s="160" t="str">
        <f>IF(AX223&gt;=0,COUNT($Q223:AX223)+$BO220,"")</f>
        <v/>
      </c>
      <c r="AY224" s="160" t="str">
        <f>IF(AY223&gt;=0,COUNT($Q223:AY223)+$BO220,"")</f>
        <v/>
      </c>
      <c r="AZ224" s="160" t="str">
        <f>IF(AZ223&gt;=0,COUNT($Q223:AZ223)+$BO220,"")</f>
        <v/>
      </c>
      <c r="BA224" s="160" t="str">
        <f>IF(BA223&gt;=0,COUNT($Q223:BA223)+$BO220,"")</f>
        <v/>
      </c>
      <c r="BB224" s="160" t="str">
        <f>IF(BB223&gt;=0,COUNT($Q223:BB223)+$BO220,"")</f>
        <v/>
      </c>
      <c r="BC224" s="160" t="str">
        <f>IF(BC223&gt;=0,COUNT($Q223:BC223)+$BO220,"")</f>
        <v/>
      </c>
      <c r="BD224" s="160" t="str">
        <f>IF(BD223&gt;=0,COUNT($Q223:BD223)+$BO220,"")</f>
        <v/>
      </c>
      <c r="BE224" s="160" t="str">
        <f>IF(BE223&gt;=0,COUNT($Q223:BE223)+$BO220,"")</f>
        <v/>
      </c>
      <c r="BF224" s="160" t="str">
        <f>IF(BF223&gt;=0,COUNT($Q223:BF223)+$BO220,"")</f>
        <v/>
      </c>
      <c r="BG224" s="160" t="str">
        <f>IF(BG223&gt;=0,COUNT($Q223:BG223)+$BO220,"")</f>
        <v/>
      </c>
      <c r="BH224" s="160" t="str">
        <f>IF(BH223&gt;=0,COUNT($Q223:BH223)+$BO220,"")</f>
        <v/>
      </c>
      <c r="BI224" s="160" t="str">
        <f>IF(BI223&gt;=0,COUNT($Q223:BI223)+$BO220,"")</f>
        <v/>
      </c>
      <c r="BJ224" s="160" t="str">
        <f>IF(BJ223&gt;=0,COUNT($Q223:BJ223)+$BO220,"")</f>
        <v/>
      </c>
      <c r="BK224" s="160" t="str">
        <f>IF(BK223&gt;=0,COUNT($Q223:BK223)+$BO220,"")</f>
        <v/>
      </c>
      <c r="BL224" s="160" t="str">
        <f>IF(BL223&gt;=0,COUNT($Q223:BL223)+$BO220,"")</f>
        <v/>
      </c>
      <c r="BM224" s="160" t="str">
        <f>IF(BM223&gt;=0,COUNT($Q223:BM223)+$BO220,"")</f>
        <v/>
      </c>
      <c r="BN224" s="160" t="str">
        <f>IF(BN223&gt;=0,COUNT($Q223:BN223)+$BO220,"")</f>
        <v/>
      </c>
      <c r="BO224" s="160">
        <f>COUNT(Q224:BN224)+$BO220</f>
        <v>100</v>
      </c>
      <c r="BP224" s="218" t="str">
        <f>Q224&amp;BP223&amp;R224&amp;BP223&amp;S224&amp;BP223&amp;T224&amp;BP223&amp;U224&amp;BP223&amp;V224&amp;BP223&amp;W224&amp;BP223&amp;X224&amp;BP223&amp;Y224&amp;BP223&amp;Z224&amp;BP223&amp;AA224&amp;BP223&amp;AB224&amp;BP223&amp;AC224&amp;BP223&amp;AD224&amp;BP223&amp;AE224&amp;BP223&amp;AF224&amp;BP223&amp;AG224&amp;BP223&amp;AH224&amp;BP223&amp;AI224&amp;BP223&amp;AJ224&amp;BP223&amp;AK224&amp;BP223&amp;AL224&amp;BP223&amp;AM224&amp;BP223&amp;AN224&amp;BP223&amp;AO224&amp;BP223&amp;AP224&amp;BP223&amp;AQ224&amp;BP223&amp;AR224&amp;BP223&amp;AS224&amp;BP223&amp;AT224&amp;BP223&amp;AU224&amp;BP223&amp;AV224&amp;BP223&amp;AW224&amp;BP223&amp;AX224&amp;BP223&amp;AY224&amp;BP223&amp;AZ224&amp;BP223&amp;BA224&amp;BP223&amp;BB224&amp;BP223&amp;BC224&amp;BP223&amp;BD224&amp;BP223&amp;BE224&amp;BP223&amp;BF224&amp;BP223&amp;BG224&amp;BP223&amp;BH224&amp;BP223&amp;BI224&amp;BP223&amp;BJ224&amp;BP223&amp;BK224&amp;BP223&amp;BL224&amp;BP223&amp;BM224&amp;BP223&amp;BN224</f>
        <v xml:space="preserve">                                                                                                  </v>
      </c>
    </row>
    <row r="225" spans="16:70" x14ac:dyDescent="0.35">
      <c r="P225" s="160">
        <v>40</v>
      </c>
      <c r="Q225" s="217">
        <f>IF('Print-TOS'!AU16="Y",'Encode Data'!F46,'Encode Data'!G40)</f>
        <v>0</v>
      </c>
      <c r="R225" s="160">
        <f t="shared" ref="R225:AW225" si="224">Q225</f>
        <v>0</v>
      </c>
      <c r="S225" s="160">
        <f t="shared" si="224"/>
        <v>0</v>
      </c>
      <c r="T225" s="160">
        <f t="shared" si="224"/>
        <v>0</v>
      </c>
      <c r="U225" s="160">
        <f t="shared" si="224"/>
        <v>0</v>
      </c>
      <c r="V225" s="160">
        <f t="shared" si="224"/>
        <v>0</v>
      </c>
      <c r="W225" s="160">
        <f t="shared" si="224"/>
        <v>0</v>
      </c>
      <c r="X225" s="160">
        <f t="shared" si="224"/>
        <v>0</v>
      </c>
      <c r="Y225" s="160">
        <f t="shared" si="224"/>
        <v>0</v>
      </c>
      <c r="Z225" s="160">
        <f t="shared" si="224"/>
        <v>0</v>
      </c>
      <c r="AA225" s="160">
        <f t="shared" si="224"/>
        <v>0</v>
      </c>
      <c r="AB225" s="160">
        <f t="shared" si="224"/>
        <v>0</v>
      </c>
      <c r="AC225" s="160">
        <f t="shared" si="224"/>
        <v>0</v>
      </c>
      <c r="AD225" s="160">
        <f t="shared" si="224"/>
        <v>0</v>
      </c>
      <c r="AE225" s="160">
        <f t="shared" si="224"/>
        <v>0</v>
      </c>
      <c r="AF225" s="160">
        <f t="shared" si="224"/>
        <v>0</v>
      </c>
      <c r="AG225" s="160">
        <f t="shared" si="224"/>
        <v>0</v>
      </c>
      <c r="AH225" s="160">
        <f t="shared" si="224"/>
        <v>0</v>
      </c>
      <c r="AI225" s="160">
        <f t="shared" si="224"/>
        <v>0</v>
      </c>
      <c r="AJ225" s="160">
        <f t="shared" si="224"/>
        <v>0</v>
      </c>
      <c r="AK225" s="160">
        <f t="shared" si="224"/>
        <v>0</v>
      </c>
      <c r="AL225" s="160">
        <f t="shared" si="224"/>
        <v>0</v>
      </c>
      <c r="AM225" s="160">
        <f t="shared" si="224"/>
        <v>0</v>
      </c>
      <c r="AN225" s="160">
        <f t="shared" si="224"/>
        <v>0</v>
      </c>
      <c r="AO225" s="160">
        <f t="shared" si="224"/>
        <v>0</v>
      </c>
      <c r="AP225" s="160">
        <f t="shared" si="224"/>
        <v>0</v>
      </c>
      <c r="AQ225" s="160">
        <f t="shared" si="224"/>
        <v>0</v>
      </c>
      <c r="AR225" s="160">
        <f t="shared" si="224"/>
        <v>0</v>
      </c>
      <c r="AS225" s="160">
        <f t="shared" si="224"/>
        <v>0</v>
      </c>
      <c r="AT225" s="160">
        <f t="shared" si="224"/>
        <v>0</v>
      </c>
      <c r="AU225" s="160">
        <f t="shared" si="224"/>
        <v>0</v>
      </c>
      <c r="AV225" s="160">
        <f t="shared" si="224"/>
        <v>0</v>
      </c>
      <c r="AW225" s="160">
        <f t="shared" si="224"/>
        <v>0</v>
      </c>
      <c r="AX225" s="160">
        <f t="shared" ref="AX225:BN225" si="225">AW225</f>
        <v>0</v>
      </c>
      <c r="AY225" s="160">
        <f t="shared" si="225"/>
        <v>0</v>
      </c>
      <c r="AZ225" s="160">
        <f t="shared" si="225"/>
        <v>0</v>
      </c>
      <c r="BA225" s="160">
        <f t="shared" si="225"/>
        <v>0</v>
      </c>
      <c r="BB225" s="160">
        <f t="shared" si="225"/>
        <v>0</v>
      </c>
      <c r="BC225" s="160">
        <f t="shared" si="225"/>
        <v>0</v>
      </c>
      <c r="BD225" s="160">
        <f t="shared" si="225"/>
        <v>0</v>
      </c>
      <c r="BE225" s="160">
        <f t="shared" si="225"/>
        <v>0</v>
      </c>
      <c r="BF225" s="160">
        <f t="shared" si="225"/>
        <v>0</v>
      </c>
      <c r="BG225" s="160">
        <f t="shared" si="225"/>
        <v>0</v>
      </c>
      <c r="BH225" s="160">
        <f t="shared" si="225"/>
        <v>0</v>
      </c>
      <c r="BI225" s="160">
        <f t="shared" si="225"/>
        <v>0</v>
      </c>
      <c r="BJ225" s="160">
        <f t="shared" si="225"/>
        <v>0</v>
      </c>
      <c r="BK225" s="160">
        <f t="shared" si="225"/>
        <v>0</v>
      </c>
      <c r="BL225" s="160">
        <f t="shared" si="225"/>
        <v>0</v>
      </c>
      <c r="BM225" s="160">
        <f t="shared" si="225"/>
        <v>0</v>
      </c>
      <c r="BN225" s="160">
        <f t="shared" si="225"/>
        <v>0</v>
      </c>
      <c r="BR225" s="160">
        <v>40</v>
      </c>
    </row>
    <row r="226" spans="16:70" x14ac:dyDescent="0.35">
      <c r="Q226" s="160">
        <v>1</v>
      </c>
      <c r="R226" s="160">
        <v>2</v>
      </c>
      <c r="S226" s="160">
        <v>3</v>
      </c>
      <c r="T226" s="160">
        <v>4</v>
      </c>
      <c r="U226" s="160">
        <v>5</v>
      </c>
      <c r="V226" s="160">
        <v>6</v>
      </c>
      <c r="W226" s="160">
        <v>7</v>
      </c>
      <c r="X226" s="160">
        <v>8</v>
      </c>
      <c r="Y226" s="160">
        <v>9</v>
      </c>
      <c r="Z226" s="160">
        <v>10</v>
      </c>
      <c r="AA226" s="160">
        <v>11</v>
      </c>
      <c r="AB226" s="160">
        <v>12</v>
      </c>
      <c r="AC226" s="160">
        <v>13</v>
      </c>
      <c r="AD226" s="160">
        <v>14</v>
      </c>
      <c r="AE226" s="160">
        <v>15</v>
      </c>
      <c r="AF226" s="160">
        <v>16</v>
      </c>
      <c r="AG226" s="160">
        <v>17</v>
      </c>
      <c r="AH226" s="160">
        <v>18</v>
      </c>
      <c r="AI226" s="160">
        <v>19</v>
      </c>
      <c r="AJ226" s="160">
        <v>20</v>
      </c>
      <c r="AK226" s="160">
        <v>21</v>
      </c>
      <c r="AL226" s="160">
        <v>22</v>
      </c>
      <c r="AM226" s="160">
        <v>23</v>
      </c>
      <c r="AN226" s="160">
        <v>24</v>
      </c>
      <c r="AO226" s="160">
        <v>25</v>
      </c>
      <c r="AP226" s="160">
        <v>26</v>
      </c>
      <c r="AQ226" s="160">
        <v>27</v>
      </c>
      <c r="AR226" s="160">
        <v>28</v>
      </c>
      <c r="AS226" s="160">
        <v>29</v>
      </c>
      <c r="AT226" s="160">
        <v>30</v>
      </c>
      <c r="AU226" s="160">
        <v>31</v>
      </c>
      <c r="AV226" s="160">
        <v>32</v>
      </c>
      <c r="AW226" s="160">
        <v>33</v>
      </c>
      <c r="AX226" s="160">
        <v>34</v>
      </c>
      <c r="AY226" s="160">
        <v>35</v>
      </c>
      <c r="AZ226" s="160">
        <v>36</v>
      </c>
      <c r="BA226" s="160">
        <v>37</v>
      </c>
      <c r="BB226" s="160">
        <v>38</v>
      </c>
      <c r="BC226" s="160">
        <v>39</v>
      </c>
      <c r="BD226" s="160">
        <v>40</v>
      </c>
      <c r="BE226" s="160">
        <v>41</v>
      </c>
      <c r="BF226" s="160">
        <v>42</v>
      </c>
      <c r="BG226" s="160">
        <v>43</v>
      </c>
      <c r="BH226" s="160">
        <v>44</v>
      </c>
      <c r="BI226" s="160">
        <v>45</v>
      </c>
      <c r="BJ226" s="160">
        <v>46</v>
      </c>
      <c r="BK226" s="160">
        <v>47</v>
      </c>
      <c r="BL226" s="160">
        <v>48</v>
      </c>
      <c r="BM226" s="160">
        <v>49</v>
      </c>
      <c r="BN226" s="160">
        <v>50</v>
      </c>
    </row>
    <row r="227" spans="16:70" x14ac:dyDescent="0.35">
      <c r="Q227" s="160">
        <f t="shared" ref="Q227:AV227" si="226">Q225-Q226</f>
        <v>-1</v>
      </c>
      <c r="R227" s="160">
        <f t="shared" si="226"/>
        <v>-2</v>
      </c>
      <c r="S227" s="160">
        <f t="shared" si="226"/>
        <v>-3</v>
      </c>
      <c r="T227" s="160">
        <f t="shared" si="226"/>
        <v>-4</v>
      </c>
      <c r="U227" s="160">
        <f t="shared" si="226"/>
        <v>-5</v>
      </c>
      <c r="V227" s="160">
        <f t="shared" si="226"/>
        <v>-6</v>
      </c>
      <c r="W227" s="160">
        <f t="shared" si="226"/>
        <v>-7</v>
      </c>
      <c r="X227" s="160">
        <f t="shared" si="226"/>
        <v>-8</v>
      </c>
      <c r="Y227" s="160">
        <f t="shared" si="226"/>
        <v>-9</v>
      </c>
      <c r="Z227" s="160">
        <f t="shared" si="226"/>
        <v>-10</v>
      </c>
      <c r="AA227" s="160">
        <f t="shared" si="226"/>
        <v>-11</v>
      </c>
      <c r="AB227" s="160">
        <f t="shared" si="226"/>
        <v>-12</v>
      </c>
      <c r="AC227" s="160">
        <f t="shared" si="226"/>
        <v>-13</v>
      </c>
      <c r="AD227" s="160">
        <f t="shared" si="226"/>
        <v>-14</v>
      </c>
      <c r="AE227" s="160">
        <f t="shared" si="226"/>
        <v>-15</v>
      </c>
      <c r="AF227" s="160">
        <f t="shared" si="226"/>
        <v>-16</v>
      </c>
      <c r="AG227" s="160">
        <f t="shared" si="226"/>
        <v>-17</v>
      </c>
      <c r="AH227" s="160">
        <f t="shared" si="226"/>
        <v>-18</v>
      </c>
      <c r="AI227" s="160">
        <f t="shared" si="226"/>
        <v>-19</v>
      </c>
      <c r="AJ227" s="160">
        <f t="shared" si="226"/>
        <v>-20</v>
      </c>
      <c r="AK227" s="160">
        <f t="shared" si="226"/>
        <v>-21</v>
      </c>
      <c r="AL227" s="160">
        <f t="shared" si="226"/>
        <v>-22</v>
      </c>
      <c r="AM227" s="160">
        <f t="shared" si="226"/>
        <v>-23</v>
      </c>
      <c r="AN227" s="160">
        <f t="shared" si="226"/>
        <v>-24</v>
      </c>
      <c r="AO227" s="160">
        <f t="shared" si="226"/>
        <v>-25</v>
      </c>
      <c r="AP227" s="160">
        <f t="shared" si="226"/>
        <v>-26</v>
      </c>
      <c r="AQ227" s="160">
        <f t="shared" si="226"/>
        <v>-27</v>
      </c>
      <c r="AR227" s="160">
        <f t="shared" si="226"/>
        <v>-28</v>
      </c>
      <c r="AS227" s="160">
        <f t="shared" si="226"/>
        <v>-29</v>
      </c>
      <c r="AT227" s="160">
        <f t="shared" si="226"/>
        <v>-30</v>
      </c>
      <c r="AU227" s="160">
        <f t="shared" si="226"/>
        <v>-31</v>
      </c>
      <c r="AV227" s="160">
        <f t="shared" si="226"/>
        <v>-32</v>
      </c>
      <c r="AW227" s="160">
        <f t="shared" ref="AW227:BN227" si="227">AW225-AW226</f>
        <v>-33</v>
      </c>
      <c r="AX227" s="160">
        <f t="shared" si="227"/>
        <v>-34</v>
      </c>
      <c r="AY227" s="160">
        <f t="shared" si="227"/>
        <v>-35</v>
      </c>
      <c r="AZ227" s="160">
        <f t="shared" si="227"/>
        <v>-36</v>
      </c>
      <c r="BA227" s="160">
        <f t="shared" si="227"/>
        <v>-37</v>
      </c>
      <c r="BB227" s="160">
        <f t="shared" si="227"/>
        <v>-38</v>
      </c>
      <c r="BC227" s="160">
        <f t="shared" si="227"/>
        <v>-39</v>
      </c>
      <c r="BD227" s="160">
        <f t="shared" si="227"/>
        <v>-40</v>
      </c>
      <c r="BE227" s="160">
        <f t="shared" si="227"/>
        <v>-41</v>
      </c>
      <c r="BF227" s="160">
        <f t="shared" si="227"/>
        <v>-42</v>
      </c>
      <c r="BG227" s="160">
        <f t="shared" si="227"/>
        <v>-43</v>
      </c>
      <c r="BH227" s="160">
        <f t="shared" si="227"/>
        <v>-44</v>
      </c>
      <c r="BI227" s="160">
        <f t="shared" si="227"/>
        <v>-45</v>
      </c>
      <c r="BJ227" s="160">
        <f t="shared" si="227"/>
        <v>-46</v>
      </c>
      <c r="BK227" s="160">
        <f t="shared" si="227"/>
        <v>-47</v>
      </c>
      <c r="BL227" s="160">
        <f t="shared" si="227"/>
        <v>-48</v>
      </c>
      <c r="BM227" s="160">
        <f t="shared" si="227"/>
        <v>-49</v>
      </c>
      <c r="BN227" s="160">
        <f t="shared" si="227"/>
        <v>-50</v>
      </c>
      <c r="BP227" s="160" t="s">
        <v>21</v>
      </c>
    </row>
    <row r="228" spans="16:70" x14ac:dyDescent="0.35">
      <c r="Q228" s="160" t="str">
        <f>IF(Q227&gt;=0,COUNT($Q227)+BO224,"")</f>
        <v/>
      </c>
      <c r="R228" s="160" t="str">
        <f>IF(R227&gt;=0,COUNT($Q227:R227)+$BO224,"")</f>
        <v/>
      </c>
      <c r="S228" s="160" t="str">
        <f>IF(S227&gt;=0,COUNT($Q227:S227)+$BO224,"")</f>
        <v/>
      </c>
      <c r="T228" s="160" t="str">
        <f>IF(T227&gt;=0,COUNT($Q227:T227)+$BO224,"")</f>
        <v/>
      </c>
      <c r="U228" s="160" t="str">
        <f>IF(U227&gt;=0,COUNT($Q227:U227)+$BO224,"")</f>
        <v/>
      </c>
      <c r="V228" s="160" t="str">
        <f>IF(V227&gt;=0,COUNT($Q227:V227)+$BO224,"")</f>
        <v/>
      </c>
      <c r="W228" s="160" t="str">
        <f>IF(W227&gt;=0,COUNT($Q227:W227)+$BO224,"")</f>
        <v/>
      </c>
      <c r="X228" s="160" t="str">
        <f>IF(X227&gt;=0,COUNT($Q227:X227)+$BO224,"")</f>
        <v/>
      </c>
      <c r="Y228" s="160" t="str">
        <f>IF(Y227&gt;=0,COUNT($Q227:Y227)+$BO224,"")</f>
        <v/>
      </c>
      <c r="Z228" s="160" t="str">
        <f>IF(Z227&gt;=0,COUNT($Q227:Z227)+$BO224,"")</f>
        <v/>
      </c>
      <c r="AA228" s="160" t="str">
        <f>IF(AA227&gt;=0,COUNT($Q227:AA227)+$BO224,"")</f>
        <v/>
      </c>
      <c r="AB228" s="160" t="str">
        <f>IF(AB227&gt;=0,COUNT($Q227:AB227)+$BO224,"")</f>
        <v/>
      </c>
      <c r="AC228" s="160" t="str">
        <f>IF(AC227&gt;=0,COUNT($Q227:AC227)+$BO224,"")</f>
        <v/>
      </c>
      <c r="AD228" s="160" t="str">
        <f>IF(AD227&gt;=0,COUNT($Q227:AD227)+$BO224,"")</f>
        <v/>
      </c>
      <c r="AE228" s="160" t="str">
        <f>IF(AE227&gt;=0,COUNT($Q227:AE227)+$BO224,"")</f>
        <v/>
      </c>
      <c r="AF228" s="160" t="str">
        <f>IF(AF227&gt;=0,COUNT($Q227:AF227)+$BO224,"")</f>
        <v/>
      </c>
      <c r="AG228" s="160" t="str">
        <f>IF(AG227&gt;=0,COUNT($Q227:AG227)+$BO224,"")</f>
        <v/>
      </c>
      <c r="AH228" s="160" t="str">
        <f>IF(AH227&gt;=0,COUNT($Q227:AH227)+$BO224,"")</f>
        <v/>
      </c>
      <c r="AI228" s="160" t="str">
        <f>IF(AI227&gt;=0,COUNT($Q227:AI227)+$BO224,"")</f>
        <v/>
      </c>
      <c r="AJ228" s="160" t="str">
        <f>IF(AJ227&gt;=0,COUNT($Q227:AJ227)+$BO224,"")</f>
        <v/>
      </c>
      <c r="AK228" s="160" t="str">
        <f>IF(AK227&gt;=0,COUNT($Q227:AK227)+$BO224,"")</f>
        <v/>
      </c>
      <c r="AL228" s="160" t="str">
        <f>IF(AL227&gt;=0,COUNT($Q227:AL227)+$BO224,"")</f>
        <v/>
      </c>
      <c r="AM228" s="160" t="str">
        <f>IF(AM227&gt;=0,COUNT($Q227:AM227)+$BO224,"")</f>
        <v/>
      </c>
      <c r="AN228" s="160" t="str">
        <f>IF(AN227&gt;=0,COUNT($Q227:AN227)+$BO224,"")</f>
        <v/>
      </c>
      <c r="AO228" s="160" t="str">
        <f>IF(AO227&gt;=0,COUNT($Q227:AO227)+$BO224,"")</f>
        <v/>
      </c>
      <c r="AP228" s="160" t="str">
        <f>IF(AP227&gt;=0,COUNT($Q227:AP227)+$BO224,"")</f>
        <v/>
      </c>
      <c r="AQ228" s="160" t="str">
        <f>IF(AQ227&gt;=0,COUNT($Q227:AQ227)+$BO224,"")</f>
        <v/>
      </c>
      <c r="AR228" s="160" t="str">
        <f>IF(AR227&gt;=0,COUNT($Q227:AR227)+$BO224,"")</f>
        <v/>
      </c>
      <c r="AS228" s="160" t="str">
        <f>IF(AS227&gt;=0,COUNT($Q227:AS227)+$BO224,"")</f>
        <v/>
      </c>
      <c r="AT228" s="160" t="str">
        <f>IF(AT227&gt;=0,COUNT($Q227:AT227)+$BO224,"")</f>
        <v/>
      </c>
      <c r="AU228" s="160" t="str">
        <f>IF(AU227&gt;=0,COUNT($Q227:AU227)+$BO224,"")</f>
        <v/>
      </c>
      <c r="AV228" s="160" t="str">
        <f>IF(AV227&gt;=0,COUNT($Q227:AV227)+$BO224,"")</f>
        <v/>
      </c>
      <c r="AW228" s="160" t="str">
        <f>IF(AW227&gt;=0,COUNT($Q227:AW227)+$BO224,"")</f>
        <v/>
      </c>
      <c r="AX228" s="160" t="str">
        <f>IF(AX227&gt;=0,COUNT($Q227:AX227)+$BO224,"")</f>
        <v/>
      </c>
      <c r="AY228" s="160" t="str">
        <f>IF(AY227&gt;=0,COUNT($Q227:AY227)+$BO224,"")</f>
        <v/>
      </c>
      <c r="AZ228" s="160" t="str">
        <f>IF(AZ227&gt;=0,COUNT($Q227:AZ227)+$BO224,"")</f>
        <v/>
      </c>
      <c r="BA228" s="160" t="str">
        <f>IF(BA227&gt;=0,COUNT($Q227:BA227)+$BO224,"")</f>
        <v/>
      </c>
      <c r="BB228" s="160" t="str">
        <f>IF(BB227&gt;=0,COUNT($Q227:BB227)+$BO224,"")</f>
        <v/>
      </c>
      <c r="BC228" s="160" t="str">
        <f>IF(BC227&gt;=0,COUNT($Q227:BC227)+$BO224,"")</f>
        <v/>
      </c>
      <c r="BD228" s="160" t="str">
        <f>IF(BD227&gt;=0,COUNT($Q227:BD227)+$BO224,"")</f>
        <v/>
      </c>
      <c r="BE228" s="160" t="str">
        <f>IF(BE227&gt;=0,COUNT($Q227:BE227)+$BO224,"")</f>
        <v/>
      </c>
      <c r="BF228" s="160" t="str">
        <f>IF(BF227&gt;=0,COUNT($Q227:BF227)+$BO224,"")</f>
        <v/>
      </c>
      <c r="BG228" s="160" t="str">
        <f>IF(BG227&gt;=0,COUNT($Q227:BG227)+$BO224,"")</f>
        <v/>
      </c>
      <c r="BH228" s="160" t="str">
        <f>IF(BH227&gt;=0,COUNT($Q227:BH227)+$BO224,"")</f>
        <v/>
      </c>
      <c r="BI228" s="160" t="str">
        <f>IF(BI227&gt;=0,COUNT($Q227:BI227)+$BO224,"")</f>
        <v/>
      </c>
      <c r="BJ228" s="160" t="str">
        <f>IF(BJ227&gt;=0,COUNT($Q227:BJ227)+$BO224,"")</f>
        <v/>
      </c>
      <c r="BK228" s="160" t="str">
        <f>IF(BK227&gt;=0,COUNT($Q227:BK227)+$BO224,"")</f>
        <v/>
      </c>
      <c r="BL228" s="160" t="str">
        <f>IF(BL227&gt;=0,COUNT($Q227:BL227)+$BO224,"")</f>
        <v/>
      </c>
      <c r="BM228" s="160" t="str">
        <f>IF(BM227&gt;=0,COUNT($Q227:BM227)+$BO224,"")</f>
        <v/>
      </c>
      <c r="BN228" s="160" t="str">
        <f>IF(BN227&gt;=0,COUNT($Q227:BN227)+$BO224,"")</f>
        <v/>
      </c>
      <c r="BO228" s="160">
        <f>COUNT(Q228:BN228)+$BO224</f>
        <v>100</v>
      </c>
      <c r="BP228" s="218" t="str">
        <f>Q228&amp;BP227&amp;R228&amp;BP227&amp;S228&amp;BP227&amp;T228&amp;BP227&amp;U228&amp;BP227&amp;V228&amp;BP227&amp;W228&amp;BP227&amp;X228&amp;BP227&amp;Y228&amp;BP227&amp;Z228&amp;BP227&amp;AA228&amp;BP227&amp;AB228&amp;BP227&amp;AC228&amp;BP227&amp;AD228&amp;BP227&amp;AE228&amp;BP227&amp;AF228&amp;BP227&amp;AG228&amp;BP227&amp;AH228&amp;BP227&amp;AI228&amp;BP227&amp;AJ228&amp;BP227&amp;AK228&amp;BP227&amp;AL228&amp;BP227&amp;AM228&amp;BP227&amp;AN228&amp;BP227&amp;AO228&amp;BP227&amp;AP228&amp;BP227&amp;AQ228&amp;BP227&amp;AR228&amp;BP227&amp;AS228&amp;BP227&amp;AT228&amp;BP227&amp;AU228&amp;BP227&amp;AV228&amp;BP227&amp;AW228&amp;BP227&amp;AX228&amp;BP227&amp;AY228&amp;BP227&amp;AZ228&amp;BP227&amp;BA228&amp;BP227&amp;BB228&amp;BP227&amp;BC228&amp;BP227&amp;BD228&amp;BP227&amp;BE228&amp;BP227&amp;BF228&amp;BP227&amp;BG228&amp;BP227&amp;BH228&amp;BP227&amp;BI228&amp;BP227&amp;BJ228&amp;BP227&amp;BK228&amp;BP227&amp;BL228&amp;BP227&amp;BM228&amp;BP227&amp;BN228</f>
        <v xml:space="preserve">                                                                                                  </v>
      </c>
    </row>
    <row r="229" spans="16:70" x14ac:dyDescent="0.35">
      <c r="P229" s="160">
        <v>55</v>
      </c>
      <c r="Q229" s="217">
        <f>IF('Print-TOS'!AU16="Y",'Encode Data'!G46,'Encode Data'!H40)</f>
        <v>0</v>
      </c>
      <c r="R229" s="160">
        <f t="shared" ref="R229:AW229" si="228">Q229</f>
        <v>0</v>
      </c>
      <c r="S229" s="160">
        <f t="shared" si="228"/>
        <v>0</v>
      </c>
      <c r="T229" s="160">
        <f t="shared" si="228"/>
        <v>0</v>
      </c>
      <c r="U229" s="160">
        <f t="shared" si="228"/>
        <v>0</v>
      </c>
      <c r="V229" s="160">
        <f t="shared" si="228"/>
        <v>0</v>
      </c>
      <c r="W229" s="160">
        <f t="shared" si="228"/>
        <v>0</v>
      </c>
      <c r="X229" s="160">
        <f t="shared" si="228"/>
        <v>0</v>
      </c>
      <c r="Y229" s="160">
        <f t="shared" si="228"/>
        <v>0</v>
      </c>
      <c r="Z229" s="160">
        <f t="shared" si="228"/>
        <v>0</v>
      </c>
      <c r="AA229" s="160">
        <f t="shared" si="228"/>
        <v>0</v>
      </c>
      <c r="AB229" s="160">
        <f t="shared" si="228"/>
        <v>0</v>
      </c>
      <c r="AC229" s="160">
        <f t="shared" si="228"/>
        <v>0</v>
      </c>
      <c r="AD229" s="160">
        <f t="shared" si="228"/>
        <v>0</v>
      </c>
      <c r="AE229" s="160">
        <f t="shared" si="228"/>
        <v>0</v>
      </c>
      <c r="AF229" s="160">
        <f t="shared" si="228"/>
        <v>0</v>
      </c>
      <c r="AG229" s="160">
        <f t="shared" si="228"/>
        <v>0</v>
      </c>
      <c r="AH229" s="160">
        <f t="shared" si="228"/>
        <v>0</v>
      </c>
      <c r="AI229" s="160">
        <f t="shared" si="228"/>
        <v>0</v>
      </c>
      <c r="AJ229" s="160">
        <f t="shared" si="228"/>
        <v>0</v>
      </c>
      <c r="AK229" s="160">
        <f t="shared" si="228"/>
        <v>0</v>
      </c>
      <c r="AL229" s="160">
        <f t="shared" si="228"/>
        <v>0</v>
      </c>
      <c r="AM229" s="160">
        <f t="shared" si="228"/>
        <v>0</v>
      </c>
      <c r="AN229" s="160">
        <f t="shared" si="228"/>
        <v>0</v>
      </c>
      <c r="AO229" s="160">
        <f t="shared" si="228"/>
        <v>0</v>
      </c>
      <c r="AP229" s="160">
        <f t="shared" si="228"/>
        <v>0</v>
      </c>
      <c r="AQ229" s="160">
        <f t="shared" si="228"/>
        <v>0</v>
      </c>
      <c r="AR229" s="160">
        <f t="shared" si="228"/>
        <v>0</v>
      </c>
      <c r="AS229" s="160">
        <f t="shared" si="228"/>
        <v>0</v>
      </c>
      <c r="AT229" s="160">
        <f t="shared" si="228"/>
        <v>0</v>
      </c>
      <c r="AU229" s="160">
        <f t="shared" si="228"/>
        <v>0</v>
      </c>
      <c r="AV229" s="160">
        <f t="shared" si="228"/>
        <v>0</v>
      </c>
      <c r="AW229" s="160">
        <f t="shared" si="228"/>
        <v>0</v>
      </c>
      <c r="AX229" s="160">
        <f t="shared" ref="AX229:BN229" si="229">AW229</f>
        <v>0</v>
      </c>
      <c r="AY229" s="160">
        <f t="shared" si="229"/>
        <v>0</v>
      </c>
      <c r="AZ229" s="160">
        <f t="shared" si="229"/>
        <v>0</v>
      </c>
      <c r="BA229" s="160">
        <f t="shared" si="229"/>
        <v>0</v>
      </c>
      <c r="BB229" s="160">
        <f t="shared" si="229"/>
        <v>0</v>
      </c>
      <c r="BC229" s="160">
        <f t="shared" si="229"/>
        <v>0</v>
      </c>
      <c r="BD229" s="160">
        <f t="shared" si="229"/>
        <v>0</v>
      </c>
      <c r="BE229" s="160">
        <f t="shared" si="229"/>
        <v>0</v>
      </c>
      <c r="BF229" s="160">
        <f t="shared" si="229"/>
        <v>0</v>
      </c>
      <c r="BG229" s="160">
        <f t="shared" si="229"/>
        <v>0</v>
      </c>
      <c r="BH229" s="160">
        <f t="shared" si="229"/>
        <v>0</v>
      </c>
      <c r="BI229" s="160">
        <f t="shared" si="229"/>
        <v>0</v>
      </c>
      <c r="BJ229" s="160">
        <f t="shared" si="229"/>
        <v>0</v>
      </c>
      <c r="BK229" s="160">
        <f t="shared" si="229"/>
        <v>0</v>
      </c>
      <c r="BL229" s="160">
        <f t="shared" si="229"/>
        <v>0</v>
      </c>
      <c r="BM229" s="160">
        <f t="shared" si="229"/>
        <v>0</v>
      </c>
      <c r="BN229" s="160">
        <f t="shared" si="229"/>
        <v>0</v>
      </c>
      <c r="BR229" s="160">
        <v>55</v>
      </c>
    </row>
    <row r="230" spans="16:70" x14ac:dyDescent="0.35">
      <c r="Q230" s="160">
        <v>1</v>
      </c>
      <c r="R230" s="160">
        <v>2</v>
      </c>
      <c r="S230" s="160">
        <v>3</v>
      </c>
      <c r="T230" s="160">
        <v>4</v>
      </c>
      <c r="U230" s="160">
        <v>5</v>
      </c>
      <c r="V230" s="160">
        <v>6</v>
      </c>
      <c r="W230" s="160">
        <v>7</v>
      </c>
      <c r="X230" s="160">
        <v>8</v>
      </c>
      <c r="Y230" s="160">
        <v>9</v>
      </c>
      <c r="Z230" s="160">
        <v>10</v>
      </c>
      <c r="AA230" s="160">
        <v>11</v>
      </c>
      <c r="AB230" s="160">
        <v>12</v>
      </c>
      <c r="AC230" s="160">
        <v>13</v>
      </c>
      <c r="AD230" s="160">
        <v>14</v>
      </c>
      <c r="AE230" s="160">
        <v>15</v>
      </c>
      <c r="AF230" s="160">
        <v>16</v>
      </c>
      <c r="AG230" s="160">
        <v>17</v>
      </c>
      <c r="AH230" s="160">
        <v>18</v>
      </c>
      <c r="AI230" s="160">
        <v>19</v>
      </c>
      <c r="AJ230" s="160">
        <v>20</v>
      </c>
      <c r="AK230" s="160">
        <v>21</v>
      </c>
      <c r="AL230" s="160">
        <v>22</v>
      </c>
      <c r="AM230" s="160">
        <v>23</v>
      </c>
      <c r="AN230" s="160">
        <v>24</v>
      </c>
      <c r="AO230" s="160">
        <v>25</v>
      </c>
      <c r="AP230" s="160">
        <v>26</v>
      </c>
      <c r="AQ230" s="160">
        <v>27</v>
      </c>
      <c r="AR230" s="160">
        <v>28</v>
      </c>
      <c r="AS230" s="160">
        <v>29</v>
      </c>
      <c r="AT230" s="160">
        <v>30</v>
      </c>
      <c r="AU230" s="160">
        <v>31</v>
      </c>
      <c r="AV230" s="160">
        <v>32</v>
      </c>
      <c r="AW230" s="160">
        <v>33</v>
      </c>
      <c r="AX230" s="160">
        <v>34</v>
      </c>
      <c r="AY230" s="160">
        <v>35</v>
      </c>
      <c r="AZ230" s="160">
        <v>36</v>
      </c>
      <c r="BA230" s="160">
        <v>37</v>
      </c>
      <c r="BB230" s="160">
        <v>38</v>
      </c>
      <c r="BC230" s="160">
        <v>39</v>
      </c>
      <c r="BD230" s="160">
        <v>40</v>
      </c>
      <c r="BE230" s="160">
        <v>41</v>
      </c>
      <c r="BF230" s="160">
        <v>42</v>
      </c>
      <c r="BG230" s="160">
        <v>43</v>
      </c>
      <c r="BH230" s="160">
        <v>44</v>
      </c>
      <c r="BI230" s="160">
        <v>45</v>
      </c>
      <c r="BJ230" s="160">
        <v>46</v>
      </c>
      <c r="BK230" s="160">
        <v>47</v>
      </c>
      <c r="BL230" s="160">
        <v>48</v>
      </c>
      <c r="BM230" s="160">
        <v>49</v>
      </c>
      <c r="BN230" s="160">
        <v>50</v>
      </c>
    </row>
    <row r="231" spans="16:70" x14ac:dyDescent="0.35">
      <c r="Q231" s="160">
        <f t="shared" ref="Q231:AV231" si="230">Q229-Q230</f>
        <v>-1</v>
      </c>
      <c r="R231" s="160">
        <f t="shared" si="230"/>
        <v>-2</v>
      </c>
      <c r="S231" s="160">
        <f t="shared" si="230"/>
        <v>-3</v>
      </c>
      <c r="T231" s="160">
        <f t="shared" si="230"/>
        <v>-4</v>
      </c>
      <c r="U231" s="160">
        <f t="shared" si="230"/>
        <v>-5</v>
      </c>
      <c r="V231" s="160">
        <f t="shared" si="230"/>
        <v>-6</v>
      </c>
      <c r="W231" s="160">
        <f t="shared" si="230"/>
        <v>-7</v>
      </c>
      <c r="X231" s="160">
        <f t="shared" si="230"/>
        <v>-8</v>
      </c>
      <c r="Y231" s="160">
        <f t="shared" si="230"/>
        <v>-9</v>
      </c>
      <c r="Z231" s="160">
        <f t="shared" si="230"/>
        <v>-10</v>
      </c>
      <c r="AA231" s="160">
        <f t="shared" si="230"/>
        <v>-11</v>
      </c>
      <c r="AB231" s="160">
        <f t="shared" si="230"/>
        <v>-12</v>
      </c>
      <c r="AC231" s="160">
        <f t="shared" si="230"/>
        <v>-13</v>
      </c>
      <c r="AD231" s="160">
        <f t="shared" si="230"/>
        <v>-14</v>
      </c>
      <c r="AE231" s="160">
        <f t="shared" si="230"/>
        <v>-15</v>
      </c>
      <c r="AF231" s="160">
        <f t="shared" si="230"/>
        <v>-16</v>
      </c>
      <c r="AG231" s="160">
        <f t="shared" si="230"/>
        <v>-17</v>
      </c>
      <c r="AH231" s="160">
        <f t="shared" si="230"/>
        <v>-18</v>
      </c>
      <c r="AI231" s="160">
        <f t="shared" si="230"/>
        <v>-19</v>
      </c>
      <c r="AJ231" s="160">
        <f t="shared" si="230"/>
        <v>-20</v>
      </c>
      <c r="AK231" s="160">
        <f t="shared" si="230"/>
        <v>-21</v>
      </c>
      <c r="AL231" s="160">
        <f t="shared" si="230"/>
        <v>-22</v>
      </c>
      <c r="AM231" s="160">
        <f t="shared" si="230"/>
        <v>-23</v>
      </c>
      <c r="AN231" s="160">
        <f t="shared" si="230"/>
        <v>-24</v>
      </c>
      <c r="AO231" s="160">
        <f t="shared" si="230"/>
        <v>-25</v>
      </c>
      <c r="AP231" s="160">
        <f t="shared" si="230"/>
        <v>-26</v>
      </c>
      <c r="AQ231" s="160">
        <f t="shared" si="230"/>
        <v>-27</v>
      </c>
      <c r="AR231" s="160">
        <f t="shared" si="230"/>
        <v>-28</v>
      </c>
      <c r="AS231" s="160">
        <f t="shared" si="230"/>
        <v>-29</v>
      </c>
      <c r="AT231" s="160">
        <f t="shared" si="230"/>
        <v>-30</v>
      </c>
      <c r="AU231" s="160">
        <f t="shared" si="230"/>
        <v>-31</v>
      </c>
      <c r="AV231" s="160">
        <f t="shared" si="230"/>
        <v>-32</v>
      </c>
      <c r="AW231" s="160">
        <f t="shared" ref="AW231:BN231" si="231">AW229-AW230</f>
        <v>-33</v>
      </c>
      <c r="AX231" s="160">
        <f t="shared" si="231"/>
        <v>-34</v>
      </c>
      <c r="AY231" s="160">
        <f t="shared" si="231"/>
        <v>-35</v>
      </c>
      <c r="AZ231" s="160">
        <f t="shared" si="231"/>
        <v>-36</v>
      </c>
      <c r="BA231" s="160">
        <f t="shared" si="231"/>
        <v>-37</v>
      </c>
      <c r="BB231" s="160">
        <f t="shared" si="231"/>
        <v>-38</v>
      </c>
      <c r="BC231" s="160">
        <f t="shared" si="231"/>
        <v>-39</v>
      </c>
      <c r="BD231" s="160">
        <f t="shared" si="231"/>
        <v>-40</v>
      </c>
      <c r="BE231" s="160">
        <f t="shared" si="231"/>
        <v>-41</v>
      </c>
      <c r="BF231" s="160">
        <f t="shared" si="231"/>
        <v>-42</v>
      </c>
      <c r="BG231" s="160">
        <f t="shared" si="231"/>
        <v>-43</v>
      </c>
      <c r="BH231" s="160">
        <f t="shared" si="231"/>
        <v>-44</v>
      </c>
      <c r="BI231" s="160">
        <f t="shared" si="231"/>
        <v>-45</v>
      </c>
      <c r="BJ231" s="160">
        <f t="shared" si="231"/>
        <v>-46</v>
      </c>
      <c r="BK231" s="160">
        <f t="shared" si="231"/>
        <v>-47</v>
      </c>
      <c r="BL231" s="160">
        <f t="shared" si="231"/>
        <v>-48</v>
      </c>
      <c r="BM231" s="160">
        <f t="shared" si="231"/>
        <v>-49</v>
      </c>
      <c r="BN231" s="160">
        <f t="shared" si="231"/>
        <v>-50</v>
      </c>
      <c r="BP231" s="160" t="s">
        <v>21</v>
      </c>
    </row>
    <row r="232" spans="16:70" x14ac:dyDescent="0.35">
      <c r="Q232" s="160" t="str">
        <f>IF(Q231&gt;=0,COUNT($Q231)+BO228,"")</f>
        <v/>
      </c>
      <c r="R232" s="160" t="str">
        <f>IF(R231&gt;=0,COUNT($Q231:R231)+$BO228,"")</f>
        <v/>
      </c>
      <c r="S232" s="160" t="str">
        <f>IF(S231&gt;=0,COUNT($Q231:S231)+$BO228,"")</f>
        <v/>
      </c>
      <c r="T232" s="160" t="str">
        <f>IF(T231&gt;=0,COUNT($Q231:T231)+$BO228,"")</f>
        <v/>
      </c>
      <c r="U232" s="160" t="str">
        <f>IF(U231&gt;=0,COUNT($Q231:U231)+$BO228,"")</f>
        <v/>
      </c>
      <c r="V232" s="160" t="str">
        <f>IF(V231&gt;=0,COUNT($Q231:V231)+$BO228,"")</f>
        <v/>
      </c>
      <c r="W232" s="160" t="str">
        <f>IF(W231&gt;=0,COUNT($Q231:W231)+$BO228,"")</f>
        <v/>
      </c>
      <c r="X232" s="160" t="str">
        <f>IF(X231&gt;=0,COUNT($Q231:X231)+$BO228,"")</f>
        <v/>
      </c>
      <c r="Y232" s="160" t="str">
        <f>IF(Y231&gt;=0,COUNT($Q231:Y231)+$BO228,"")</f>
        <v/>
      </c>
      <c r="Z232" s="160" t="str">
        <f>IF(Z231&gt;=0,COUNT($Q231:Z231)+$BO228,"")</f>
        <v/>
      </c>
      <c r="AA232" s="160" t="str">
        <f>IF(AA231&gt;=0,COUNT($Q231:AA231)+$BO228,"")</f>
        <v/>
      </c>
      <c r="AB232" s="160" t="str">
        <f>IF(AB231&gt;=0,COUNT($Q231:AB231)+$BO228,"")</f>
        <v/>
      </c>
      <c r="AC232" s="160" t="str">
        <f>IF(AC231&gt;=0,COUNT($Q231:AC231)+$BO228,"")</f>
        <v/>
      </c>
      <c r="AD232" s="160" t="str">
        <f>IF(AD231&gt;=0,COUNT($Q231:AD231)+$BO228,"")</f>
        <v/>
      </c>
      <c r="AE232" s="160" t="str">
        <f>IF(AE231&gt;=0,COUNT($Q231:AE231)+$BO228,"")</f>
        <v/>
      </c>
      <c r="AF232" s="160" t="str">
        <f>IF(AF231&gt;=0,COUNT($Q231:AF231)+$BO228,"")</f>
        <v/>
      </c>
      <c r="AG232" s="160" t="str">
        <f>IF(AG231&gt;=0,COUNT($Q231:AG231)+$BO228,"")</f>
        <v/>
      </c>
      <c r="AH232" s="160" t="str">
        <f>IF(AH231&gt;=0,COUNT($Q231:AH231)+$BO228,"")</f>
        <v/>
      </c>
      <c r="AI232" s="160" t="str">
        <f>IF(AI231&gt;=0,COUNT($Q231:AI231)+$BO228,"")</f>
        <v/>
      </c>
      <c r="AJ232" s="160" t="str">
        <f>IF(AJ231&gt;=0,COUNT($Q231:AJ231)+$BO228,"")</f>
        <v/>
      </c>
      <c r="AK232" s="160" t="str">
        <f>IF(AK231&gt;=0,COUNT($Q231:AK231)+$BO228,"")</f>
        <v/>
      </c>
      <c r="AL232" s="160" t="str">
        <f>IF(AL231&gt;=0,COUNT($Q231:AL231)+$BO228,"")</f>
        <v/>
      </c>
      <c r="AM232" s="160" t="str">
        <f>IF(AM231&gt;=0,COUNT($Q231:AM231)+$BO228,"")</f>
        <v/>
      </c>
      <c r="AN232" s="160" t="str">
        <f>IF(AN231&gt;=0,COUNT($Q231:AN231)+$BO228,"")</f>
        <v/>
      </c>
      <c r="AO232" s="160" t="str">
        <f>IF(AO231&gt;=0,COUNT($Q231:AO231)+$BO228,"")</f>
        <v/>
      </c>
      <c r="AP232" s="160" t="str">
        <f>IF(AP231&gt;=0,COUNT($Q231:AP231)+$BO228,"")</f>
        <v/>
      </c>
      <c r="AQ232" s="160" t="str">
        <f>IF(AQ231&gt;=0,COUNT($Q231:AQ231)+$BO228,"")</f>
        <v/>
      </c>
      <c r="AR232" s="160" t="str">
        <f>IF(AR231&gt;=0,COUNT($Q231:AR231)+$BO228,"")</f>
        <v/>
      </c>
      <c r="AS232" s="160" t="str">
        <f>IF(AS231&gt;=0,COUNT($Q231:AS231)+$BO228,"")</f>
        <v/>
      </c>
      <c r="AT232" s="160" t="str">
        <f>IF(AT231&gt;=0,COUNT($Q231:AT231)+$BO228,"")</f>
        <v/>
      </c>
      <c r="AU232" s="160" t="str">
        <f>IF(AU231&gt;=0,COUNT($Q231:AU231)+$BO228,"")</f>
        <v/>
      </c>
      <c r="AV232" s="160" t="str">
        <f>IF(AV231&gt;=0,COUNT($Q231:AV231)+$BO228,"")</f>
        <v/>
      </c>
      <c r="AW232" s="160" t="str">
        <f>IF(AW231&gt;=0,COUNT($Q231:AW231)+$BO228,"")</f>
        <v/>
      </c>
      <c r="AX232" s="160" t="str">
        <f>IF(AX231&gt;=0,COUNT($Q231:AX231)+$BO228,"")</f>
        <v/>
      </c>
      <c r="AY232" s="160" t="str">
        <f>IF(AY231&gt;=0,COUNT($Q231:AY231)+$BO228,"")</f>
        <v/>
      </c>
      <c r="AZ232" s="160" t="str">
        <f>IF(AZ231&gt;=0,COUNT($Q231:AZ231)+$BO228,"")</f>
        <v/>
      </c>
      <c r="BA232" s="160" t="str">
        <f>IF(BA231&gt;=0,COUNT($Q231:BA231)+$BO228,"")</f>
        <v/>
      </c>
      <c r="BB232" s="160" t="str">
        <f>IF(BB231&gt;=0,COUNT($Q231:BB231)+$BO228,"")</f>
        <v/>
      </c>
      <c r="BC232" s="160" t="str">
        <f>IF(BC231&gt;=0,COUNT($Q231:BC231)+$BO228,"")</f>
        <v/>
      </c>
      <c r="BD232" s="160" t="str">
        <f>IF(BD231&gt;=0,COUNT($Q231:BD231)+$BO228,"")</f>
        <v/>
      </c>
      <c r="BE232" s="160" t="str">
        <f>IF(BE231&gt;=0,COUNT($Q231:BE231)+$BO228,"")</f>
        <v/>
      </c>
      <c r="BF232" s="160" t="str">
        <f>IF(BF231&gt;=0,COUNT($Q231:BF231)+$BO228,"")</f>
        <v/>
      </c>
      <c r="BG232" s="160" t="str">
        <f>IF(BG231&gt;=0,COUNT($Q231:BG231)+$BO228,"")</f>
        <v/>
      </c>
      <c r="BH232" s="160" t="str">
        <f>IF(BH231&gt;=0,COUNT($Q231:BH231)+$BO228,"")</f>
        <v/>
      </c>
      <c r="BI232" s="160" t="str">
        <f>IF(BI231&gt;=0,COUNT($Q231:BI231)+$BO228,"")</f>
        <v/>
      </c>
      <c r="BJ232" s="160" t="str">
        <f>IF(BJ231&gt;=0,COUNT($Q231:BJ231)+$BO228,"")</f>
        <v/>
      </c>
      <c r="BK232" s="160" t="str">
        <f>IF(BK231&gt;=0,COUNT($Q231:BK231)+$BO228,"")</f>
        <v/>
      </c>
      <c r="BL232" s="160" t="str">
        <f>IF(BL231&gt;=0,COUNT($Q231:BL231)+$BO228,"")</f>
        <v/>
      </c>
      <c r="BM232" s="160" t="str">
        <f>IF(BM231&gt;=0,COUNT($Q231:BM231)+$BO228,"")</f>
        <v/>
      </c>
      <c r="BN232" s="160" t="str">
        <f>IF(BN231&gt;=0,COUNT($Q231:BN231)+$BO228,"")</f>
        <v/>
      </c>
      <c r="BO232" s="160">
        <f>COUNT(Q232:BN232)+$BO228</f>
        <v>100</v>
      </c>
      <c r="BP232" s="218" t="str">
        <f>Q232&amp;BP231&amp;R232&amp;BP231&amp;S232&amp;BP231&amp;T232&amp;BP231&amp;U232&amp;BP231&amp;V232&amp;BP231&amp;W232&amp;BP231&amp;X232&amp;BP231&amp;Y232&amp;BP231&amp;Z232&amp;BP231&amp;AA232&amp;BP231&amp;AB232&amp;BP231&amp;AC232&amp;BP231&amp;AD232&amp;BP231&amp;AE232&amp;BP231&amp;AF232&amp;BP231&amp;AG232&amp;BP231&amp;AH232&amp;BP231&amp;AI232&amp;BP231&amp;AJ232&amp;BP231&amp;AK232&amp;BP231&amp;AL232&amp;BP231&amp;AM232&amp;BP231&amp;AN232&amp;BP231&amp;AO232&amp;BP231&amp;AP232&amp;BP231&amp;AQ232&amp;BP231&amp;AR232&amp;BP231&amp;AS232&amp;BP231&amp;AT232&amp;BP231&amp;AU232&amp;BP231&amp;AV232&amp;BP231&amp;AW232&amp;BP231&amp;AX232&amp;BP231&amp;AY232&amp;BP231&amp;AZ232&amp;BP231&amp;BA232&amp;BP231&amp;BB232&amp;BP231&amp;BC232&amp;BP231&amp;BD232&amp;BP231&amp;BE232&amp;BP231&amp;BF232&amp;BP231&amp;BG232&amp;BP231&amp;BH232&amp;BP231&amp;BI232&amp;BP231&amp;BJ232&amp;BP231&amp;BK232&amp;BP231&amp;BL232&amp;BP231&amp;BM232&amp;BP231&amp;BN232</f>
        <v xml:space="preserve">                                                                                                  </v>
      </c>
    </row>
    <row r="233" spans="16:70" x14ac:dyDescent="0.35">
      <c r="P233" s="160">
        <v>70</v>
      </c>
      <c r="Q233" s="217">
        <f>IF('Print-TOS'!AU16="Y",'Encode Data'!H46,'Encode Data'!I40)</f>
        <v>0</v>
      </c>
      <c r="R233" s="160">
        <f t="shared" ref="R233:AW233" si="232">Q233</f>
        <v>0</v>
      </c>
      <c r="S233" s="160">
        <f t="shared" si="232"/>
        <v>0</v>
      </c>
      <c r="T233" s="160">
        <f t="shared" si="232"/>
        <v>0</v>
      </c>
      <c r="U233" s="160">
        <f t="shared" si="232"/>
        <v>0</v>
      </c>
      <c r="V233" s="160">
        <f t="shared" si="232"/>
        <v>0</v>
      </c>
      <c r="W233" s="160">
        <f t="shared" si="232"/>
        <v>0</v>
      </c>
      <c r="X233" s="160">
        <f t="shared" si="232"/>
        <v>0</v>
      </c>
      <c r="Y233" s="160">
        <f t="shared" si="232"/>
        <v>0</v>
      </c>
      <c r="Z233" s="160">
        <f t="shared" si="232"/>
        <v>0</v>
      </c>
      <c r="AA233" s="160">
        <f t="shared" si="232"/>
        <v>0</v>
      </c>
      <c r="AB233" s="160">
        <f t="shared" si="232"/>
        <v>0</v>
      </c>
      <c r="AC233" s="160">
        <f t="shared" si="232"/>
        <v>0</v>
      </c>
      <c r="AD233" s="160">
        <f t="shared" si="232"/>
        <v>0</v>
      </c>
      <c r="AE233" s="160">
        <f t="shared" si="232"/>
        <v>0</v>
      </c>
      <c r="AF233" s="160">
        <f t="shared" si="232"/>
        <v>0</v>
      </c>
      <c r="AG233" s="160">
        <f t="shared" si="232"/>
        <v>0</v>
      </c>
      <c r="AH233" s="160">
        <f t="shared" si="232"/>
        <v>0</v>
      </c>
      <c r="AI233" s="160">
        <f t="shared" si="232"/>
        <v>0</v>
      </c>
      <c r="AJ233" s="160">
        <f t="shared" si="232"/>
        <v>0</v>
      </c>
      <c r="AK233" s="160">
        <f t="shared" si="232"/>
        <v>0</v>
      </c>
      <c r="AL233" s="160">
        <f t="shared" si="232"/>
        <v>0</v>
      </c>
      <c r="AM233" s="160">
        <f t="shared" si="232"/>
        <v>0</v>
      </c>
      <c r="AN233" s="160">
        <f t="shared" si="232"/>
        <v>0</v>
      </c>
      <c r="AO233" s="160">
        <f t="shared" si="232"/>
        <v>0</v>
      </c>
      <c r="AP233" s="160">
        <f t="shared" si="232"/>
        <v>0</v>
      </c>
      <c r="AQ233" s="160">
        <f t="shared" si="232"/>
        <v>0</v>
      </c>
      <c r="AR233" s="160">
        <f t="shared" si="232"/>
        <v>0</v>
      </c>
      <c r="AS233" s="160">
        <f t="shared" si="232"/>
        <v>0</v>
      </c>
      <c r="AT233" s="160">
        <f t="shared" si="232"/>
        <v>0</v>
      </c>
      <c r="AU233" s="160">
        <f t="shared" si="232"/>
        <v>0</v>
      </c>
      <c r="AV233" s="160">
        <f t="shared" si="232"/>
        <v>0</v>
      </c>
      <c r="AW233" s="160">
        <f t="shared" si="232"/>
        <v>0</v>
      </c>
      <c r="AX233" s="160">
        <f t="shared" ref="AX233:BN233" si="233">AW233</f>
        <v>0</v>
      </c>
      <c r="AY233" s="160">
        <f t="shared" si="233"/>
        <v>0</v>
      </c>
      <c r="AZ233" s="160">
        <f t="shared" si="233"/>
        <v>0</v>
      </c>
      <c r="BA233" s="160">
        <f t="shared" si="233"/>
        <v>0</v>
      </c>
      <c r="BB233" s="160">
        <f t="shared" si="233"/>
        <v>0</v>
      </c>
      <c r="BC233" s="160">
        <f t="shared" si="233"/>
        <v>0</v>
      </c>
      <c r="BD233" s="160">
        <f t="shared" si="233"/>
        <v>0</v>
      </c>
      <c r="BE233" s="160">
        <f t="shared" si="233"/>
        <v>0</v>
      </c>
      <c r="BF233" s="160">
        <f t="shared" si="233"/>
        <v>0</v>
      </c>
      <c r="BG233" s="160">
        <f t="shared" si="233"/>
        <v>0</v>
      </c>
      <c r="BH233" s="160">
        <f t="shared" si="233"/>
        <v>0</v>
      </c>
      <c r="BI233" s="160">
        <f t="shared" si="233"/>
        <v>0</v>
      </c>
      <c r="BJ233" s="160">
        <f t="shared" si="233"/>
        <v>0</v>
      </c>
      <c r="BK233" s="160">
        <f t="shared" si="233"/>
        <v>0</v>
      </c>
      <c r="BL233" s="160">
        <f t="shared" si="233"/>
        <v>0</v>
      </c>
      <c r="BM233" s="160">
        <f t="shared" si="233"/>
        <v>0</v>
      </c>
      <c r="BN233" s="160">
        <f t="shared" si="233"/>
        <v>0</v>
      </c>
      <c r="BR233" s="160">
        <v>70</v>
      </c>
    </row>
    <row r="234" spans="16:70" x14ac:dyDescent="0.35">
      <c r="Q234" s="160">
        <v>1</v>
      </c>
      <c r="R234" s="160">
        <v>2</v>
      </c>
      <c r="S234" s="160">
        <v>3</v>
      </c>
      <c r="T234" s="160">
        <v>4</v>
      </c>
      <c r="U234" s="160">
        <v>5</v>
      </c>
      <c r="V234" s="160">
        <v>6</v>
      </c>
      <c r="W234" s="160">
        <v>7</v>
      </c>
      <c r="X234" s="160">
        <v>8</v>
      </c>
      <c r="Y234" s="160">
        <v>9</v>
      </c>
      <c r="Z234" s="160">
        <v>10</v>
      </c>
      <c r="AA234" s="160">
        <v>11</v>
      </c>
      <c r="AB234" s="160">
        <v>12</v>
      </c>
      <c r="AC234" s="160">
        <v>13</v>
      </c>
      <c r="AD234" s="160">
        <v>14</v>
      </c>
      <c r="AE234" s="160">
        <v>15</v>
      </c>
      <c r="AF234" s="160">
        <v>16</v>
      </c>
      <c r="AG234" s="160">
        <v>17</v>
      </c>
      <c r="AH234" s="160">
        <v>18</v>
      </c>
      <c r="AI234" s="160">
        <v>19</v>
      </c>
      <c r="AJ234" s="160">
        <v>20</v>
      </c>
      <c r="AK234" s="160">
        <v>21</v>
      </c>
      <c r="AL234" s="160">
        <v>22</v>
      </c>
      <c r="AM234" s="160">
        <v>23</v>
      </c>
      <c r="AN234" s="160">
        <v>24</v>
      </c>
      <c r="AO234" s="160">
        <v>25</v>
      </c>
      <c r="AP234" s="160">
        <v>26</v>
      </c>
      <c r="AQ234" s="160">
        <v>27</v>
      </c>
      <c r="AR234" s="160">
        <v>28</v>
      </c>
      <c r="AS234" s="160">
        <v>29</v>
      </c>
      <c r="AT234" s="160">
        <v>30</v>
      </c>
      <c r="AU234" s="160">
        <v>31</v>
      </c>
      <c r="AV234" s="160">
        <v>32</v>
      </c>
      <c r="AW234" s="160">
        <v>33</v>
      </c>
      <c r="AX234" s="160">
        <v>34</v>
      </c>
      <c r="AY234" s="160">
        <v>35</v>
      </c>
      <c r="AZ234" s="160">
        <v>36</v>
      </c>
      <c r="BA234" s="160">
        <v>37</v>
      </c>
      <c r="BB234" s="160">
        <v>38</v>
      </c>
      <c r="BC234" s="160">
        <v>39</v>
      </c>
      <c r="BD234" s="160">
        <v>40</v>
      </c>
      <c r="BE234" s="160">
        <v>41</v>
      </c>
      <c r="BF234" s="160">
        <v>42</v>
      </c>
      <c r="BG234" s="160">
        <v>43</v>
      </c>
      <c r="BH234" s="160">
        <v>44</v>
      </c>
      <c r="BI234" s="160">
        <v>45</v>
      </c>
      <c r="BJ234" s="160">
        <v>46</v>
      </c>
      <c r="BK234" s="160">
        <v>47</v>
      </c>
      <c r="BL234" s="160">
        <v>48</v>
      </c>
      <c r="BM234" s="160">
        <v>49</v>
      </c>
      <c r="BN234" s="160">
        <v>50</v>
      </c>
    </row>
    <row r="235" spans="16:70" x14ac:dyDescent="0.35">
      <c r="Q235" s="160">
        <f t="shared" ref="Q235:AV235" si="234">Q233-Q234</f>
        <v>-1</v>
      </c>
      <c r="R235" s="160">
        <f t="shared" si="234"/>
        <v>-2</v>
      </c>
      <c r="S235" s="160">
        <f t="shared" si="234"/>
        <v>-3</v>
      </c>
      <c r="T235" s="160">
        <f t="shared" si="234"/>
        <v>-4</v>
      </c>
      <c r="U235" s="160">
        <f t="shared" si="234"/>
        <v>-5</v>
      </c>
      <c r="V235" s="160">
        <f t="shared" si="234"/>
        <v>-6</v>
      </c>
      <c r="W235" s="160">
        <f t="shared" si="234"/>
        <v>-7</v>
      </c>
      <c r="X235" s="160">
        <f t="shared" si="234"/>
        <v>-8</v>
      </c>
      <c r="Y235" s="160">
        <f t="shared" si="234"/>
        <v>-9</v>
      </c>
      <c r="Z235" s="160">
        <f t="shared" si="234"/>
        <v>-10</v>
      </c>
      <c r="AA235" s="160">
        <f t="shared" si="234"/>
        <v>-11</v>
      </c>
      <c r="AB235" s="160">
        <f t="shared" si="234"/>
        <v>-12</v>
      </c>
      <c r="AC235" s="160">
        <f t="shared" si="234"/>
        <v>-13</v>
      </c>
      <c r="AD235" s="160">
        <f t="shared" si="234"/>
        <v>-14</v>
      </c>
      <c r="AE235" s="160">
        <f t="shared" si="234"/>
        <v>-15</v>
      </c>
      <c r="AF235" s="160">
        <f t="shared" si="234"/>
        <v>-16</v>
      </c>
      <c r="AG235" s="160">
        <f t="shared" si="234"/>
        <v>-17</v>
      </c>
      <c r="AH235" s="160">
        <f t="shared" si="234"/>
        <v>-18</v>
      </c>
      <c r="AI235" s="160">
        <f t="shared" si="234"/>
        <v>-19</v>
      </c>
      <c r="AJ235" s="160">
        <f t="shared" si="234"/>
        <v>-20</v>
      </c>
      <c r="AK235" s="160">
        <f t="shared" si="234"/>
        <v>-21</v>
      </c>
      <c r="AL235" s="160">
        <f t="shared" si="234"/>
        <v>-22</v>
      </c>
      <c r="AM235" s="160">
        <f t="shared" si="234"/>
        <v>-23</v>
      </c>
      <c r="AN235" s="160">
        <f t="shared" si="234"/>
        <v>-24</v>
      </c>
      <c r="AO235" s="160">
        <f t="shared" si="234"/>
        <v>-25</v>
      </c>
      <c r="AP235" s="160">
        <f t="shared" si="234"/>
        <v>-26</v>
      </c>
      <c r="AQ235" s="160">
        <f t="shared" si="234"/>
        <v>-27</v>
      </c>
      <c r="AR235" s="160">
        <f t="shared" si="234"/>
        <v>-28</v>
      </c>
      <c r="AS235" s="160">
        <f t="shared" si="234"/>
        <v>-29</v>
      </c>
      <c r="AT235" s="160">
        <f t="shared" si="234"/>
        <v>-30</v>
      </c>
      <c r="AU235" s="160">
        <f t="shared" si="234"/>
        <v>-31</v>
      </c>
      <c r="AV235" s="160">
        <f t="shared" si="234"/>
        <v>-32</v>
      </c>
      <c r="AW235" s="160">
        <f t="shared" ref="AW235:BN235" si="235">AW233-AW234</f>
        <v>-33</v>
      </c>
      <c r="AX235" s="160">
        <f t="shared" si="235"/>
        <v>-34</v>
      </c>
      <c r="AY235" s="160">
        <f t="shared" si="235"/>
        <v>-35</v>
      </c>
      <c r="AZ235" s="160">
        <f t="shared" si="235"/>
        <v>-36</v>
      </c>
      <c r="BA235" s="160">
        <f t="shared" si="235"/>
        <v>-37</v>
      </c>
      <c r="BB235" s="160">
        <f t="shared" si="235"/>
        <v>-38</v>
      </c>
      <c r="BC235" s="160">
        <f t="shared" si="235"/>
        <v>-39</v>
      </c>
      <c r="BD235" s="160">
        <f t="shared" si="235"/>
        <v>-40</v>
      </c>
      <c r="BE235" s="160">
        <f t="shared" si="235"/>
        <v>-41</v>
      </c>
      <c r="BF235" s="160">
        <f t="shared" si="235"/>
        <v>-42</v>
      </c>
      <c r="BG235" s="160">
        <f t="shared" si="235"/>
        <v>-43</v>
      </c>
      <c r="BH235" s="160">
        <f t="shared" si="235"/>
        <v>-44</v>
      </c>
      <c r="BI235" s="160">
        <f t="shared" si="235"/>
        <v>-45</v>
      </c>
      <c r="BJ235" s="160">
        <f t="shared" si="235"/>
        <v>-46</v>
      </c>
      <c r="BK235" s="160">
        <f t="shared" si="235"/>
        <v>-47</v>
      </c>
      <c r="BL235" s="160">
        <f t="shared" si="235"/>
        <v>-48</v>
      </c>
      <c r="BM235" s="160">
        <f t="shared" si="235"/>
        <v>-49</v>
      </c>
      <c r="BN235" s="160">
        <f t="shared" si="235"/>
        <v>-50</v>
      </c>
      <c r="BP235" s="160" t="s">
        <v>21</v>
      </c>
    </row>
    <row r="236" spans="16:70" x14ac:dyDescent="0.35">
      <c r="Q236" s="160" t="str">
        <f>IF(Q235&gt;=0,COUNT($Q235)+BO232,"")</f>
        <v/>
      </c>
      <c r="R236" s="160" t="str">
        <f>IF(R235&gt;=0,COUNT($Q235:R235)+$BO232,"")</f>
        <v/>
      </c>
      <c r="S236" s="160" t="str">
        <f>IF(S235&gt;=0,COUNT($Q235:S235)+$BO232,"")</f>
        <v/>
      </c>
      <c r="T236" s="160" t="str">
        <f>IF(T235&gt;=0,COUNT($Q235:T235)+$BO232,"")</f>
        <v/>
      </c>
      <c r="U236" s="160" t="str">
        <f>IF(U235&gt;=0,COUNT($Q235:U235)+$BO232,"")</f>
        <v/>
      </c>
      <c r="V236" s="160" t="str">
        <f>IF(V235&gt;=0,COUNT($Q235:V235)+$BO232,"")</f>
        <v/>
      </c>
      <c r="W236" s="160" t="str">
        <f>IF(W235&gt;=0,COUNT($Q235:W235)+$BO232,"")</f>
        <v/>
      </c>
      <c r="X236" s="160" t="str">
        <f>IF(X235&gt;=0,COUNT($Q235:X235)+$BO232,"")</f>
        <v/>
      </c>
      <c r="Y236" s="160" t="str">
        <f>IF(Y235&gt;=0,COUNT($Q235:Y235)+$BO232,"")</f>
        <v/>
      </c>
      <c r="Z236" s="160" t="str">
        <f>IF(Z235&gt;=0,COUNT($Q235:Z235)+$BO232,"")</f>
        <v/>
      </c>
      <c r="AA236" s="160" t="str">
        <f>IF(AA235&gt;=0,COUNT($Q235:AA235)+$BO232,"")</f>
        <v/>
      </c>
      <c r="AB236" s="160" t="str">
        <f>IF(AB235&gt;=0,COUNT($Q235:AB235)+$BO232,"")</f>
        <v/>
      </c>
      <c r="AC236" s="160" t="str">
        <f>IF(AC235&gt;=0,COUNT($Q235:AC235)+$BO232,"")</f>
        <v/>
      </c>
      <c r="AD236" s="160" t="str">
        <f>IF(AD235&gt;=0,COUNT($Q235:AD235)+$BO232,"")</f>
        <v/>
      </c>
      <c r="AE236" s="160" t="str">
        <f>IF(AE235&gt;=0,COUNT($Q235:AE235)+$BO232,"")</f>
        <v/>
      </c>
      <c r="AF236" s="160" t="str">
        <f>IF(AF235&gt;=0,COUNT($Q235:AF235)+$BO232,"")</f>
        <v/>
      </c>
      <c r="AG236" s="160" t="str">
        <f>IF(AG235&gt;=0,COUNT($Q235:AG235)+$BO232,"")</f>
        <v/>
      </c>
      <c r="AH236" s="160" t="str">
        <f>IF(AH235&gt;=0,COUNT($Q235:AH235)+$BO232,"")</f>
        <v/>
      </c>
      <c r="AI236" s="160" t="str">
        <f>IF(AI235&gt;=0,COUNT($Q235:AI235)+$BO232,"")</f>
        <v/>
      </c>
      <c r="AJ236" s="160" t="str">
        <f>IF(AJ235&gt;=0,COUNT($Q235:AJ235)+$BO232,"")</f>
        <v/>
      </c>
      <c r="AK236" s="160" t="str">
        <f>IF(AK235&gt;=0,COUNT($Q235:AK235)+$BO232,"")</f>
        <v/>
      </c>
      <c r="AL236" s="160" t="str">
        <f>IF(AL235&gt;=0,COUNT($Q235:AL235)+$BO232,"")</f>
        <v/>
      </c>
      <c r="AM236" s="160" t="str">
        <f>IF(AM235&gt;=0,COUNT($Q235:AM235)+$BO232,"")</f>
        <v/>
      </c>
      <c r="AN236" s="160" t="str">
        <f>IF(AN235&gt;=0,COUNT($Q235:AN235)+$BO232,"")</f>
        <v/>
      </c>
      <c r="AO236" s="160" t="str">
        <f>IF(AO235&gt;=0,COUNT($Q235:AO235)+$BO232,"")</f>
        <v/>
      </c>
      <c r="AP236" s="160" t="str">
        <f>IF(AP235&gt;=0,COUNT($Q235:AP235)+$BO232,"")</f>
        <v/>
      </c>
      <c r="AQ236" s="160" t="str">
        <f>IF(AQ235&gt;=0,COUNT($Q235:AQ235)+$BO232,"")</f>
        <v/>
      </c>
      <c r="AR236" s="160" t="str">
        <f>IF(AR235&gt;=0,COUNT($Q235:AR235)+$BO232,"")</f>
        <v/>
      </c>
      <c r="AS236" s="160" t="str">
        <f>IF(AS235&gt;=0,COUNT($Q235:AS235)+$BO232,"")</f>
        <v/>
      </c>
      <c r="AT236" s="160" t="str">
        <f>IF(AT235&gt;=0,COUNT($Q235:AT235)+$BO232,"")</f>
        <v/>
      </c>
      <c r="AU236" s="160" t="str">
        <f>IF(AU235&gt;=0,COUNT($Q235:AU235)+$BO232,"")</f>
        <v/>
      </c>
      <c r="AV236" s="160" t="str">
        <f>IF(AV235&gt;=0,COUNT($Q235:AV235)+$BO232,"")</f>
        <v/>
      </c>
      <c r="AW236" s="160" t="str">
        <f>IF(AW235&gt;=0,COUNT($Q235:AW235)+$BO232,"")</f>
        <v/>
      </c>
      <c r="AX236" s="160" t="str">
        <f>IF(AX235&gt;=0,COUNT($Q235:AX235)+$BO232,"")</f>
        <v/>
      </c>
      <c r="AY236" s="160" t="str">
        <f>IF(AY235&gt;=0,COUNT($Q235:AY235)+$BO232,"")</f>
        <v/>
      </c>
      <c r="AZ236" s="160" t="str">
        <f>IF(AZ235&gt;=0,COUNT($Q235:AZ235)+$BO232,"")</f>
        <v/>
      </c>
      <c r="BA236" s="160" t="str">
        <f>IF(BA235&gt;=0,COUNT($Q235:BA235)+$BO232,"")</f>
        <v/>
      </c>
      <c r="BB236" s="160" t="str">
        <f>IF(BB235&gt;=0,COUNT($Q235:BB235)+$BO232,"")</f>
        <v/>
      </c>
      <c r="BC236" s="160" t="str">
        <f>IF(BC235&gt;=0,COUNT($Q235:BC235)+$BO232,"")</f>
        <v/>
      </c>
      <c r="BD236" s="160" t="str">
        <f>IF(BD235&gt;=0,COUNT($Q235:BD235)+$BO232,"")</f>
        <v/>
      </c>
      <c r="BE236" s="160" t="str">
        <f>IF(BE235&gt;=0,COUNT($Q235:BE235)+$BO232,"")</f>
        <v/>
      </c>
      <c r="BF236" s="160" t="str">
        <f>IF(BF235&gt;=0,COUNT($Q235:BF235)+$BO232,"")</f>
        <v/>
      </c>
      <c r="BG236" s="160" t="str">
        <f>IF(BG235&gt;=0,COUNT($Q235:BG235)+$BO232,"")</f>
        <v/>
      </c>
      <c r="BH236" s="160" t="str">
        <f>IF(BH235&gt;=0,COUNT($Q235:BH235)+$BO232,"")</f>
        <v/>
      </c>
      <c r="BI236" s="160" t="str">
        <f>IF(BI235&gt;=0,COUNT($Q235:BI235)+$BO232,"")</f>
        <v/>
      </c>
      <c r="BJ236" s="160" t="str">
        <f>IF(BJ235&gt;=0,COUNT($Q235:BJ235)+$BO232,"")</f>
        <v/>
      </c>
      <c r="BK236" s="160" t="str">
        <f>IF(BK235&gt;=0,COUNT($Q235:BK235)+$BO232,"")</f>
        <v/>
      </c>
      <c r="BL236" s="160" t="str">
        <f>IF(BL235&gt;=0,COUNT($Q235:BL235)+$BO232,"")</f>
        <v/>
      </c>
      <c r="BM236" s="160" t="str">
        <f>IF(BM235&gt;=0,COUNT($Q235:BM235)+$BO232,"")</f>
        <v/>
      </c>
      <c r="BN236" s="160" t="str">
        <f>IF(BN235&gt;=0,COUNT($Q235:BN235)+$BO232,"")</f>
        <v/>
      </c>
      <c r="BO236" s="160">
        <f>COUNT(Q236:BN236)+$BO232</f>
        <v>100</v>
      </c>
      <c r="BP236" s="218" t="str">
        <f>Q236&amp;BP235&amp;R236&amp;BP235&amp;S236&amp;BP235&amp;T236&amp;BP235&amp;U236&amp;BP235&amp;V236&amp;BP235&amp;W236&amp;BP235&amp;X236&amp;BP235&amp;Y236&amp;BP235&amp;Z236&amp;BP235&amp;AA236&amp;BP235&amp;AB236&amp;BP235&amp;AC236&amp;BP235&amp;AD236&amp;BP235&amp;AE236&amp;BP235&amp;AF236&amp;BP235&amp;AG236&amp;BP235&amp;AH236&amp;BP235&amp;AI236&amp;BP235&amp;AJ236&amp;BP235&amp;AK236&amp;BP235&amp;AL236&amp;BP235&amp;AM236&amp;BP235&amp;AN236&amp;BP235&amp;AO236&amp;BP235&amp;AP236&amp;BP235&amp;AQ236&amp;BP235&amp;AR236&amp;BP235&amp;AS236&amp;BP235&amp;AT236&amp;BP235&amp;AU236&amp;BP235&amp;AV236&amp;BP235&amp;AW236&amp;BP235&amp;AX236&amp;BP235&amp;AY236&amp;BP235&amp;AZ236&amp;BP235&amp;BA236&amp;BP235&amp;BB236&amp;BP235&amp;BC236&amp;BP235&amp;BD236&amp;BP235&amp;BE236&amp;BP235&amp;BF236&amp;BP235&amp;BG236&amp;BP235&amp;BH236&amp;BP235&amp;BI236&amp;BP235&amp;BJ236&amp;BP235&amp;BK236&amp;BP235&amp;BL236&amp;BP235&amp;BM236&amp;BP235&amp;BN236</f>
        <v xml:space="preserve">                                                                                                  </v>
      </c>
    </row>
    <row r="237" spans="16:70" x14ac:dyDescent="0.35">
      <c r="P237" s="160">
        <v>85</v>
      </c>
      <c r="Q237" s="217">
        <f>IF('Print-TOS'!AU16="Y",'Encode Data'!I46,'Encode Data'!J40)</f>
        <v>0</v>
      </c>
      <c r="R237" s="160">
        <f t="shared" ref="R237:AW237" si="236">Q237</f>
        <v>0</v>
      </c>
      <c r="S237" s="160">
        <f t="shared" si="236"/>
        <v>0</v>
      </c>
      <c r="T237" s="160">
        <f t="shared" si="236"/>
        <v>0</v>
      </c>
      <c r="U237" s="160">
        <f t="shared" si="236"/>
        <v>0</v>
      </c>
      <c r="V237" s="160">
        <f t="shared" si="236"/>
        <v>0</v>
      </c>
      <c r="W237" s="160">
        <f t="shared" si="236"/>
        <v>0</v>
      </c>
      <c r="X237" s="160">
        <f t="shared" si="236"/>
        <v>0</v>
      </c>
      <c r="Y237" s="160">
        <f t="shared" si="236"/>
        <v>0</v>
      </c>
      <c r="Z237" s="160">
        <f t="shared" si="236"/>
        <v>0</v>
      </c>
      <c r="AA237" s="160">
        <f t="shared" si="236"/>
        <v>0</v>
      </c>
      <c r="AB237" s="160">
        <f t="shared" si="236"/>
        <v>0</v>
      </c>
      <c r="AC237" s="160">
        <f t="shared" si="236"/>
        <v>0</v>
      </c>
      <c r="AD237" s="160">
        <f t="shared" si="236"/>
        <v>0</v>
      </c>
      <c r="AE237" s="160">
        <f t="shared" si="236"/>
        <v>0</v>
      </c>
      <c r="AF237" s="160">
        <f t="shared" si="236"/>
        <v>0</v>
      </c>
      <c r="AG237" s="160">
        <f t="shared" si="236"/>
        <v>0</v>
      </c>
      <c r="AH237" s="160">
        <f t="shared" si="236"/>
        <v>0</v>
      </c>
      <c r="AI237" s="160">
        <f t="shared" si="236"/>
        <v>0</v>
      </c>
      <c r="AJ237" s="160">
        <f t="shared" si="236"/>
        <v>0</v>
      </c>
      <c r="AK237" s="160">
        <f t="shared" si="236"/>
        <v>0</v>
      </c>
      <c r="AL237" s="160">
        <f t="shared" si="236"/>
        <v>0</v>
      </c>
      <c r="AM237" s="160">
        <f t="shared" si="236"/>
        <v>0</v>
      </c>
      <c r="AN237" s="160">
        <f t="shared" si="236"/>
        <v>0</v>
      </c>
      <c r="AO237" s="160">
        <f t="shared" si="236"/>
        <v>0</v>
      </c>
      <c r="AP237" s="160">
        <f t="shared" si="236"/>
        <v>0</v>
      </c>
      <c r="AQ237" s="160">
        <f t="shared" si="236"/>
        <v>0</v>
      </c>
      <c r="AR237" s="160">
        <f t="shared" si="236"/>
        <v>0</v>
      </c>
      <c r="AS237" s="160">
        <f t="shared" si="236"/>
        <v>0</v>
      </c>
      <c r="AT237" s="160">
        <f t="shared" si="236"/>
        <v>0</v>
      </c>
      <c r="AU237" s="160">
        <f t="shared" si="236"/>
        <v>0</v>
      </c>
      <c r="AV237" s="160">
        <f t="shared" si="236"/>
        <v>0</v>
      </c>
      <c r="AW237" s="160">
        <f t="shared" si="236"/>
        <v>0</v>
      </c>
      <c r="AX237" s="160">
        <f t="shared" ref="AX237:BN237" si="237">AW237</f>
        <v>0</v>
      </c>
      <c r="AY237" s="160">
        <f t="shared" si="237"/>
        <v>0</v>
      </c>
      <c r="AZ237" s="160">
        <f t="shared" si="237"/>
        <v>0</v>
      </c>
      <c r="BA237" s="160">
        <f t="shared" si="237"/>
        <v>0</v>
      </c>
      <c r="BB237" s="160">
        <f t="shared" si="237"/>
        <v>0</v>
      </c>
      <c r="BC237" s="160">
        <f t="shared" si="237"/>
        <v>0</v>
      </c>
      <c r="BD237" s="160">
        <f t="shared" si="237"/>
        <v>0</v>
      </c>
      <c r="BE237" s="160">
        <f t="shared" si="237"/>
        <v>0</v>
      </c>
      <c r="BF237" s="160">
        <f t="shared" si="237"/>
        <v>0</v>
      </c>
      <c r="BG237" s="160">
        <f t="shared" si="237"/>
        <v>0</v>
      </c>
      <c r="BH237" s="160">
        <f t="shared" si="237"/>
        <v>0</v>
      </c>
      <c r="BI237" s="160">
        <f t="shared" si="237"/>
        <v>0</v>
      </c>
      <c r="BJ237" s="160">
        <f t="shared" si="237"/>
        <v>0</v>
      </c>
      <c r="BK237" s="160">
        <f t="shared" si="237"/>
        <v>0</v>
      </c>
      <c r="BL237" s="160">
        <f t="shared" si="237"/>
        <v>0</v>
      </c>
      <c r="BM237" s="160">
        <f t="shared" si="237"/>
        <v>0</v>
      </c>
      <c r="BN237" s="160">
        <f t="shared" si="237"/>
        <v>0</v>
      </c>
      <c r="BR237" s="160">
        <v>85</v>
      </c>
    </row>
    <row r="238" spans="16:70" x14ac:dyDescent="0.35">
      <c r="Q238" s="160">
        <v>1</v>
      </c>
      <c r="R238" s="160">
        <v>2</v>
      </c>
      <c r="S238" s="160">
        <v>3</v>
      </c>
      <c r="T238" s="160">
        <v>4</v>
      </c>
      <c r="U238" s="160">
        <v>5</v>
      </c>
      <c r="V238" s="160">
        <v>6</v>
      </c>
      <c r="W238" s="160">
        <v>7</v>
      </c>
      <c r="X238" s="160">
        <v>8</v>
      </c>
      <c r="Y238" s="160">
        <v>9</v>
      </c>
      <c r="Z238" s="160">
        <v>10</v>
      </c>
      <c r="AA238" s="160">
        <v>11</v>
      </c>
      <c r="AB238" s="160">
        <v>12</v>
      </c>
      <c r="AC238" s="160">
        <v>13</v>
      </c>
      <c r="AD238" s="160">
        <v>14</v>
      </c>
      <c r="AE238" s="160">
        <v>15</v>
      </c>
      <c r="AF238" s="160">
        <v>16</v>
      </c>
      <c r="AG238" s="160">
        <v>17</v>
      </c>
      <c r="AH238" s="160">
        <v>18</v>
      </c>
      <c r="AI238" s="160">
        <v>19</v>
      </c>
      <c r="AJ238" s="160">
        <v>20</v>
      </c>
      <c r="AK238" s="160">
        <v>21</v>
      </c>
      <c r="AL238" s="160">
        <v>22</v>
      </c>
      <c r="AM238" s="160">
        <v>23</v>
      </c>
      <c r="AN238" s="160">
        <v>24</v>
      </c>
      <c r="AO238" s="160">
        <v>25</v>
      </c>
      <c r="AP238" s="160">
        <v>26</v>
      </c>
      <c r="AQ238" s="160">
        <v>27</v>
      </c>
      <c r="AR238" s="160">
        <v>28</v>
      </c>
      <c r="AS238" s="160">
        <v>29</v>
      </c>
      <c r="AT238" s="160">
        <v>30</v>
      </c>
      <c r="AU238" s="160">
        <v>31</v>
      </c>
      <c r="AV238" s="160">
        <v>32</v>
      </c>
      <c r="AW238" s="160">
        <v>33</v>
      </c>
      <c r="AX238" s="160">
        <v>34</v>
      </c>
      <c r="AY238" s="160">
        <v>35</v>
      </c>
      <c r="AZ238" s="160">
        <v>36</v>
      </c>
      <c r="BA238" s="160">
        <v>37</v>
      </c>
      <c r="BB238" s="160">
        <v>38</v>
      </c>
      <c r="BC238" s="160">
        <v>39</v>
      </c>
      <c r="BD238" s="160">
        <v>40</v>
      </c>
      <c r="BE238" s="160">
        <v>41</v>
      </c>
      <c r="BF238" s="160">
        <v>42</v>
      </c>
      <c r="BG238" s="160">
        <v>43</v>
      </c>
      <c r="BH238" s="160">
        <v>44</v>
      </c>
      <c r="BI238" s="160">
        <v>45</v>
      </c>
      <c r="BJ238" s="160">
        <v>46</v>
      </c>
      <c r="BK238" s="160">
        <v>47</v>
      </c>
      <c r="BL238" s="160">
        <v>48</v>
      </c>
      <c r="BM238" s="160">
        <v>49</v>
      </c>
      <c r="BN238" s="160">
        <v>50</v>
      </c>
    </row>
    <row r="239" spans="16:70" x14ac:dyDescent="0.35">
      <c r="Q239" s="160">
        <f t="shared" ref="Q239:AV239" si="238">Q237-Q238</f>
        <v>-1</v>
      </c>
      <c r="R239" s="160">
        <f t="shared" si="238"/>
        <v>-2</v>
      </c>
      <c r="S239" s="160">
        <f t="shared" si="238"/>
        <v>-3</v>
      </c>
      <c r="T239" s="160">
        <f t="shared" si="238"/>
        <v>-4</v>
      </c>
      <c r="U239" s="160">
        <f t="shared" si="238"/>
        <v>-5</v>
      </c>
      <c r="V239" s="160">
        <f t="shared" si="238"/>
        <v>-6</v>
      </c>
      <c r="W239" s="160">
        <f t="shared" si="238"/>
        <v>-7</v>
      </c>
      <c r="X239" s="160">
        <f t="shared" si="238"/>
        <v>-8</v>
      </c>
      <c r="Y239" s="160">
        <f t="shared" si="238"/>
        <v>-9</v>
      </c>
      <c r="Z239" s="160">
        <f t="shared" si="238"/>
        <v>-10</v>
      </c>
      <c r="AA239" s="160">
        <f t="shared" si="238"/>
        <v>-11</v>
      </c>
      <c r="AB239" s="160">
        <f t="shared" si="238"/>
        <v>-12</v>
      </c>
      <c r="AC239" s="160">
        <f t="shared" si="238"/>
        <v>-13</v>
      </c>
      <c r="AD239" s="160">
        <f t="shared" si="238"/>
        <v>-14</v>
      </c>
      <c r="AE239" s="160">
        <f t="shared" si="238"/>
        <v>-15</v>
      </c>
      <c r="AF239" s="160">
        <f t="shared" si="238"/>
        <v>-16</v>
      </c>
      <c r="AG239" s="160">
        <f t="shared" si="238"/>
        <v>-17</v>
      </c>
      <c r="AH239" s="160">
        <f t="shared" si="238"/>
        <v>-18</v>
      </c>
      <c r="AI239" s="160">
        <f t="shared" si="238"/>
        <v>-19</v>
      </c>
      <c r="AJ239" s="160">
        <f t="shared" si="238"/>
        <v>-20</v>
      </c>
      <c r="AK239" s="160">
        <f t="shared" si="238"/>
        <v>-21</v>
      </c>
      <c r="AL239" s="160">
        <f t="shared" si="238"/>
        <v>-22</v>
      </c>
      <c r="AM239" s="160">
        <f t="shared" si="238"/>
        <v>-23</v>
      </c>
      <c r="AN239" s="160">
        <f t="shared" si="238"/>
        <v>-24</v>
      </c>
      <c r="AO239" s="160">
        <f t="shared" si="238"/>
        <v>-25</v>
      </c>
      <c r="AP239" s="160">
        <f t="shared" si="238"/>
        <v>-26</v>
      </c>
      <c r="AQ239" s="160">
        <f t="shared" si="238"/>
        <v>-27</v>
      </c>
      <c r="AR239" s="160">
        <f t="shared" si="238"/>
        <v>-28</v>
      </c>
      <c r="AS239" s="160">
        <f t="shared" si="238"/>
        <v>-29</v>
      </c>
      <c r="AT239" s="160">
        <f t="shared" si="238"/>
        <v>-30</v>
      </c>
      <c r="AU239" s="160">
        <f t="shared" si="238"/>
        <v>-31</v>
      </c>
      <c r="AV239" s="160">
        <f t="shared" si="238"/>
        <v>-32</v>
      </c>
      <c r="AW239" s="160">
        <f t="shared" ref="AW239:BN239" si="239">AW237-AW238</f>
        <v>-33</v>
      </c>
      <c r="AX239" s="160">
        <f t="shared" si="239"/>
        <v>-34</v>
      </c>
      <c r="AY239" s="160">
        <f t="shared" si="239"/>
        <v>-35</v>
      </c>
      <c r="AZ239" s="160">
        <f t="shared" si="239"/>
        <v>-36</v>
      </c>
      <c r="BA239" s="160">
        <f t="shared" si="239"/>
        <v>-37</v>
      </c>
      <c r="BB239" s="160">
        <f t="shared" si="239"/>
        <v>-38</v>
      </c>
      <c r="BC239" s="160">
        <f t="shared" si="239"/>
        <v>-39</v>
      </c>
      <c r="BD239" s="160">
        <f t="shared" si="239"/>
        <v>-40</v>
      </c>
      <c r="BE239" s="160">
        <f t="shared" si="239"/>
        <v>-41</v>
      </c>
      <c r="BF239" s="160">
        <f t="shared" si="239"/>
        <v>-42</v>
      </c>
      <c r="BG239" s="160">
        <f t="shared" si="239"/>
        <v>-43</v>
      </c>
      <c r="BH239" s="160">
        <f t="shared" si="239"/>
        <v>-44</v>
      </c>
      <c r="BI239" s="160">
        <f t="shared" si="239"/>
        <v>-45</v>
      </c>
      <c r="BJ239" s="160">
        <f t="shared" si="239"/>
        <v>-46</v>
      </c>
      <c r="BK239" s="160">
        <f t="shared" si="239"/>
        <v>-47</v>
      </c>
      <c r="BL239" s="160">
        <f t="shared" si="239"/>
        <v>-48</v>
      </c>
      <c r="BM239" s="160">
        <f t="shared" si="239"/>
        <v>-49</v>
      </c>
      <c r="BN239" s="160">
        <f t="shared" si="239"/>
        <v>-50</v>
      </c>
      <c r="BP239" s="160" t="s">
        <v>21</v>
      </c>
    </row>
    <row r="240" spans="16:70" x14ac:dyDescent="0.35">
      <c r="Q240" s="160" t="str">
        <f>IF(Q239&gt;=0,COUNT($Q239)+BO236,"")</f>
        <v/>
      </c>
      <c r="R240" s="160" t="str">
        <f>IF(R239&gt;=0,COUNT($Q239:R239)+$BO236,"")</f>
        <v/>
      </c>
      <c r="S240" s="160" t="str">
        <f>IF(S239&gt;=0,COUNT($Q239:S239)+$BO236,"")</f>
        <v/>
      </c>
      <c r="T240" s="160" t="str">
        <f>IF(T239&gt;=0,COUNT($Q239:T239)+$BO236,"")</f>
        <v/>
      </c>
      <c r="U240" s="160" t="str">
        <f>IF(U239&gt;=0,COUNT($Q239:U239)+$BO236,"")</f>
        <v/>
      </c>
      <c r="V240" s="160" t="str">
        <f>IF(V239&gt;=0,COUNT($Q239:V239)+$BO236,"")</f>
        <v/>
      </c>
      <c r="W240" s="160" t="str">
        <f>IF(W239&gt;=0,COUNT($Q239:W239)+$BO236,"")</f>
        <v/>
      </c>
      <c r="X240" s="160" t="str">
        <f>IF(X239&gt;=0,COUNT($Q239:X239)+$BO236,"")</f>
        <v/>
      </c>
      <c r="Y240" s="160" t="str">
        <f>IF(Y239&gt;=0,COUNT($Q239:Y239)+$BO236,"")</f>
        <v/>
      </c>
      <c r="Z240" s="160" t="str">
        <f>IF(Z239&gt;=0,COUNT($Q239:Z239)+$BO236,"")</f>
        <v/>
      </c>
      <c r="AA240" s="160" t="str">
        <f>IF(AA239&gt;=0,COUNT($Q239:AA239)+$BO236,"")</f>
        <v/>
      </c>
      <c r="AB240" s="160" t="str">
        <f>IF(AB239&gt;=0,COUNT($Q239:AB239)+$BO236,"")</f>
        <v/>
      </c>
      <c r="AC240" s="160" t="str">
        <f>IF(AC239&gt;=0,COUNT($Q239:AC239)+$BO236,"")</f>
        <v/>
      </c>
      <c r="AD240" s="160" t="str">
        <f>IF(AD239&gt;=0,COUNT($Q239:AD239)+$BO236,"")</f>
        <v/>
      </c>
      <c r="AE240" s="160" t="str">
        <f>IF(AE239&gt;=0,COUNT($Q239:AE239)+$BO236,"")</f>
        <v/>
      </c>
      <c r="AF240" s="160" t="str">
        <f>IF(AF239&gt;=0,COUNT($Q239:AF239)+$BO236,"")</f>
        <v/>
      </c>
      <c r="AG240" s="160" t="str">
        <f>IF(AG239&gt;=0,COUNT($Q239:AG239)+$BO236,"")</f>
        <v/>
      </c>
      <c r="AH240" s="160" t="str">
        <f>IF(AH239&gt;=0,COUNT($Q239:AH239)+$BO236,"")</f>
        <v/>
      </c>
      <c r="AI240" s="160" t="str">
        <f>IF(AI239&gt;=0,COUNT($Q239:AI239)+$BO236,"")</f>
        <v/>
      </c>
      <c r="AJ240" s="160" t="str">
        <f>IF(AJ239&gt;=0,COUNT($Q239:AJ239)+$BO236,"")</f>
        <v/>
      </c>
      <c r="AK240" s="160" t="str">
        <f>IF(AK239&gt;=0,COUNT($Q239:AK239)+$BO236,"")</f>
        <v/>
      </c>
      <c r="AL240" s="160" t="str">
        <f>IF(AL239&gt;=0,COUNT($Q239:AL239)+$BO236,"")</f>
        <v/>
      </c>
      <c r="AM240" s="160" t="str">
        <f>IF(AM239&gt;=0,COUNT($Q239:AM239)+$BO236,"")</f>
        <v/>
      </c>
      <c r="AN240" s="160" t="str">
        <f>IF(AN239&gt;=0,COUNT($Q239:AN239)+$BO236,"")</f>
        <v/>
      </c>
      <c r="AO240" s="160" t="str">
        <f>IF(AO239&gt;=0,COUNT($Q239:AO239)+$BO236,"")</f>
        <v/>
      </c>
      <c r="AP240" s="160" t="str">
        <f>IF(AP239&gt;=0,COUNT($Q239:AP239)+$BO236,"")</f>
        <v/>
      </c>
      <c r="AQ240" s="160" t="str">
        <f>IF(AQ239&gt;=0,COUNT($Q239:AQ239)+$BO236,"")</f>
        <v/>
      </c>
      <c r="AR240" s="160" t="str">
        <f>IF(AR239&gt;=0,COUNT($Q239:AR239)+$BO236,"")</f>
        <v/>
      </c>
      <c r="AS240" s="160" t="str">
        <f>IF(AS239&gt;=0,COUNT($Q239:AS239)+$BO236,"")</f>
        <v/>
      </c>
      <c r="AT240" s="160" t="str">
        <f>IF(AT239&gt;=0,COUNT($Q239:AT239)+$BO236,"")</f>
        <v/>
      </c>
      <c r="AU240" s="160" t="str">
        <f>IF(AU239&gt;=0,COUNT($Q239:AU239)+$BO236,"")</f>
        <v/>
      </c>
      <c r="AV240" s="160" t="str">
        <f>IF(AV239&gt;=0,COUNT($Q239:AV239)+$BO236,"")</f>
        <v/>
      </c>
      <c r="AW240" s="160" t="str">
        <f>IF(AW239&gt;=0,COUNT($Q239:AW239)+$BO236,"")</f>
        <v/>
      </c>
      <c r="AX240" s="160" t="str">
        <f>IF(AX239&gt;=0,COUNT($Q239:AX239)+$BO236,"")</f>
        <v/>
      </c>
      <c r="AY240" s="160" t="str">
        <f>IF(AY239&gt;=0,COUNT($Q239:AY239)+$BO236,"")</f>
        <v/>
      </c>
      <c r="AZ240" s="160" t="str">
        <f>IF(AZ239&gt;=0,COUNT($Q239:AZ239)+$BO236,"")</f>
        <v/>
      </c>
      <c r="BA240" s="160" t="str">
        <f>IF(BA239&gt;=0,COUNT($Q239:BA239)+$BO236,"")</f>
        <v/>
      </c>
      <c r="BB240" s="160" t="str">
        <f>IF(BB239&gt;=0,COUNT($Q239:BB239)+$BO236,"")</f>
        <v/>
      </c>
      <c r="BC240" s="160" t="str">
        <f>IF(BC239&gt;=0,COUNT($Q239:BC239)+$BO236,"")</f>
        <v/>
      </c>
      <c r="BD240" s="160" t="str">
        <f>IF(BD239&gt;=0,COUNT($Q239:BD239)+$BO236,"")</f>
        <v/>
      </c>
      <c r="BE240" s="160" t="str">
        <f>IF(BE239&gt;=0,COUNT($Q239:BE239)+$BO236,"")</f>
        <v/>
      </c>
      <c r="BF240" s="160" t="str">
        <f>IF(BF239&gt;=0,COUNT($Q239:BF239)+$BO236,"")</f>
        <v/>
      </c>
      <c r="BG240" s="160" t="str">
        <f>IF(BG239&gt;=0,COUNT($Q239:BG239)+$BO236,"")</f>
        <v/>
      </c>
      <c r="BH240" s="160" t="str">
        <f>IF(BH239&gt;=0,COUNT($Q239:BH239)+$BO236,"")</f>
        <v/>
      </c>
      <c r="BI240" s="160" t="str">
        <f>IF(BI239&gt;=0,COUNT($Q239:BI239)+$BO236,"")</f>
        <v/>
      </c>
      <c r="BJ240" s="160" t="str">
        <f>IF(BJ239&gt;=0,COUNT($Q239:BJ239)+$BO236,"")</f>
        <v/>
      </c>
      <c r="BK240" s="160" t="str">
        <f>IF(BK239&gt;=0,COUNT($Q239:BK239)+$BO236,"")</f>
        <v/>
      </c>
      <c r="BL240" s="160" t="str">
        <f>IF(BL239&gt;=0,COUNT($Q239:BL239)+$BO236,"")</f>
        <v/>
      </c>
      <c r="BM240" s="160" t="str">
        <f>IF(BM239&gt;=0,COUNT($Q239:BM239)+$BO236,"")</f>
        <v/>
      </c>
      <c r="BN240" s="160" t="str">
        <f>IF(BN239&gt;=0,COUNT($Q239:BN239)+$BO236,"")</f>
        <v/>
      </c>
      <c r="BO240" s="160">
        <f>COUNT(Q240:BN240)+$BO236</f>
        <v>100</v>
      </c>
      <c r="BP240" s="218" t="str">
        <f>Q240&amp;BP239&amp;R240&amp;BP239&amp;S240&amp;BP239&amp;T240&amp;BP239&amp;U240&amp;BP239&amp;V240&amp;BP239&amp;W240&amp;BP239&amp;X240&amp;BP239&amp;Y240&amp;BP239&amp;Z240&amp;BP239&amp;AA240&amp;BP239&amp;AB240&amp;BP239&amp;AC240&amp;BP239&amp;AD240&amp;BP239&amp;AE240&amp;BP239&amp;AF240&amp;BP239&amp;AG240&amp;BP239&amp;AH240&amp;BP239&amp;AI240&amp;BP239&amp;AJ240&amp;BP239&amp;AK240&amp;BP239&amp;AL240&amp;BP239&amp;AM240&amp;BP239&amp;AN240&amp;BP239&amp;AO240&amp;BP239&amp;AP240&amp;BP239&amp;AQ240&amp;BP239&amp;AR240&amp;BP239&amp;AS240&amp;BP239&amp;AT240&amp;BP239&amp;AU240&amp;BP239&amp;AV240&amp;BP239&amp;AW240&amp;BP239&amp;AX240&amp;BP239&amp;AY240&amp;BP239&amp;AZ240&amp;BP239&amp;BA240&amp;BP239&amp;BB240&amp;BP239&amp;BC240&amp;BP239&amp;BD240&amp;BP239&amp;BE240&amp;BP239&amp;BF240&amp;BP239&amp;BG240&amp;BP239&amp;BH240&amp;BP239&amp;BI240&amp;BP239&amp;BJ240&amp;BP239&amp;BK240&amp;BP239&amp;BL240&amp;BP239&amp;BM240&amp;BP239&amp;BN240</f>
        <v xml:space="preserve">                                                                                                  </v>
      </c>
      <c r="BQ240" s="217">
        <f>SUM(Q217,Q221,Q225,Q229,Q233,Q237)</f>
        <v>0</v>
      </c>
    </row>
    <row r="241" spans="16:70" x14ac:dyDescent="0.35">
      <c r="P241" s="160">
        <v>11</v>
      </c>
      <c r="Q241" s="217">
        <f>IF('Print-TOS'!AU16="Y",'Encode Data'!E49,'Encode Data'!E43)</f>
        <v>0</v>
      </c>
      <c r="R241" s="160">
        <f t="shared" ref="R241:AW241" si="240">Q241</f>
        <v>0</v>
      </c>
      <c r="S241" s="160">
        <f t="shared" si="240"/>
        <v>0</v>
      </c>
      <c r="T241" s="160">
        <f t="shared" si="240"/>
        <v>0</v>
      </c>
      <c r="U241" s="160">
        <f t="shared" si="240"/>
        <v>0</v>
      </c>
      <c r="V241" s="160">
        <f t="shared" si="240"/>
        <v>0</v>
      </c>
      <c r="W241" s="160">
        <f t="shared" si="240"/>
        <v>0</v>
      </c>
      <c r="X241" s="160">
        <f t="shared" si="240"/>
        <v>0</v>
      </c>
      <c r="Y241" s="160">
        <f t="shared" si="240"/>
        <v>0</v>
      </c>
      <c r="Z241" s="160">
        <f t="shared" si="240"/>
        <v>0</v>
      </c>
      <c r="AA241" s="160">
        <f t="shared" si="240"/>
        <v>0</v>
      </c>
      <c r="AB241" s="160">
        <f t="shared" si="240"/>
        <v>0</v>
      </c>
      <c r="AC241" s="160">
        <f t="shared" si="240"/>
        <v>0</v>
      </c>
      <c r="AD241" s="160">
        <f t="shared" si="240"/>
        <v>0</v>
      </c>
      <c r="AE241" s="160">
        <f t="shared" si="240"/>
        <v>0</v>
      </c>
      <c r="AF241" s="160">
        <f t="shared" si="240"/>
        <v>0</v>
      </c>
      <c r="AG241" s="160">
        <f t="shared" si="240"/>
        <v>0</v>
      </c>
      <c r="AH241" s="160">
        <f t="shared" si="240"/>
        <v>0</v>
      </c>
      <c r="AI241" s="160">
        <f t="shared" si="240"/>
        <v>0</v>
      </c>
      <c r="AJ241" s="160">
        <f t="shared" si="240"/>
        <v>0</v>
      </c>
      <c r="AK241" s="160">
        <f t="shared" si="240"/>
        <v>0</v>
      </c>
      <c r="AL241" s="160">
        <f t="shared" si="240"/>
        <v>0</v>
      </c>
      <c r="AM241" s="160">
        <f t="shared" si="240"/>
        <v>0</v>
      </c>
      <c r="AN241" s="160">
        <f t="shared" si="240"/>
        <v>0</v>
      </c>
      <c r="AO241" s="160">
        <f t="shared" si="240"/>
        <v>0</v>
      </c>
      <c r="AP241" s="160">
        <f t="shared" si="240"/>
        <v>0</v>
      </c>
      <c r="AQ241" s="160">
        <f t="shared" si="240"/>
        <v>0</v>
      </c>
      <c r="AR241" s="160">
        <f t="shared" si="240"/>
        <v>0</v>
      </c>
      <c r="AS241" s="160">
        <f t="shared" si="240"/>
        <v>0</v>
      </c>
      <c r="AT241" s="160">
        <f t="shared" si="240"/>
        <v>0</v>
      </c>
      <c r="AU241" s="160">
        <f t="shared" si="240"/>
        <v>0</v>
      </c>
      <c r="AV241" s="160">
        <f t="shared" si="240"/>
        <v>0</v>
      </c>
      <c r="AW241" s="160">
        <f t="shared" si="240"/>
        <v>0</v>
      </c>
      <c r="AX241" s="160">
        <f t="shared" ref="AX241:BN241" si="241">AW241</f>
        <v>0</v>
      </c>
      <c r="AY241" s="160">
        <f t="shared" si="241"/>
        <v>0</v>
      </c>
      <c r="AZ241" s="160">
        <f t="shared" si="241"/>
        <v>0</v>
      </c>
      <c r="BA241" s="160">
        <f t="shared" si="241"/>
        <v>0</v>
      </c>
      <c r="BB241" s="160">
        <f t="shared" si="241"/>
        <v>0</v>
      </c>
      <c r="BC241" s="160">
        <f t="shared" si="241"/>
        <v>0</v>
      </c>
      <c r="BD241" s="160">
        <f t="shared" si="241"/>
        <v>0</v>
      </c>
      <c r="BE241" s="160">
        <f t="shared" si="241"/>
        <v>0</v>
      </c>
      <c r="BF241" s="160">
        <f t="shared" si="241"/>
        <v>0</v>
      </c>
      <c r="BG241" s="160">
        <f t="shared" si="241"/>
        <v>0</v>
      </c>
      <c r="BH241" s="160">
        <f t="shared" si="241"/>
        <v>0</v>
      </c>
      <c r="BI241" s="160">
        <f t="shared" si="241"/>
        <v>0</v>
      </c>
      <c r="BJ241" s="160">
        <f t="shared" si="241"/>
        <v>0</v>
      </c>
      <c r="BK241" s="160">
        <f t="shared" si="241"/>
        <v>0</v>
      </c>
      <c r="BL241" s="160">
        <f t="shared" si="241"/>
        <v>0</v>
      </c>
      <c r="BM241" s="160">
        <f t="shared" si="241"/>
        <v>0</v>
      </c>
      <c r="BN241" s="160">
        <f t="shared" si="241"/>
        <v>0</v>
      </c>
      <c r="BR241" s="160">
        <v>11</v>
      </c>
    </row>
    <row r="242" spans="16:70" x14ac:dyDescent="0.35">
      <c r="Q242" s="160">
        <v>1</v>
      </c>
      <c r="R242" s="160">
        <v>2</v>
      </c>
      <c r="S242" s="160">
        <v>3</v>
      </c>
      <c r="T242" s="160">
        <v>4</v>
      </c>
      <c r="U242" s="160">
        <v>5</v>
      </c>
      <c r="V242" s="160">
        <v>6</v>
      </c>
      <c r="W242" s="160">
        <v>7</v>
      </c>
      <c r="X242" s="160">
        <v>8</v>
      </c>
      <c r="Y242" s="160">
        <v>9</v>
      </c>
      <c r="Z242" s="160">
        <v>10</v>
      </c>
      <c r="AA242" s="160">
        <v>11</v>
      </c>
      <c r="AB242" s="160">
        <v>12</v>
      </c>
      <c r="AC242" s="160">
        <v>13</v>
      </c>
      <c r="AD242" s="160">
        <v>14</v>
      </c>
      <c r="AE242" s="160">
        <v>15</v>
      </c>
      <c r="AF242" s="160">
        <v>16</v>
      </c>
      <c r="AG242" s="160">
        <v>17</v>
      </c>
      <c r="AH242" s="160">
        <v>18</v>
      </c>
      <c r="AI242" s="160">
        <v>19</v>
      </c>
      <c r="AJ242" s="160">
        <v>20</v>
      </c>
      <c r="AK242" s="160">
        <v>21</v>
      </c>
      <c r="AL242" s="160">
        <v>22</v>
      </c>
      <c r="AM242" s="160">
        <v>23</v>
      </c>
      <c r="AN242" s="160">
        <v>24</v>
      </c>
      <c r="AO242" s="160">
        <v>25</v>
      </c>
      <c r="AP242" s="160">
        <v>26</v>
      </c>
      <c r="AQ242" s="160">
        <v>27</v>
      </c>
      <c r="AR242" s="160">
        <v>28</v>
      </c>
      <c r="AS242" s="160">
        <v>29</v>
      </c>
      <c r="AT242" s="160">
        <v>30</v>
      </c>
      <c r="AU242" s="160">
        <v>31</v>
      </c>
      <c r="AV242" s="160">
        <v>32</v>
      </c>
      <c r="AW242" s="160">
        <v>33</v>
      </c>
      <c r="AX242" s="160">
        <v>34</v>
      </c>
      <c r="AY242" s="160">
        <v>35</v>
      </c>
      <c r="AZ242" s="160">
        <v>36</v>
      </c>
      <c r="BA242" s="160">
        <v>37</v>
      </c>
      <c r="BB242" s="160">
        <v>38</v>
      </c>
      <c r="BC242" s="160">
        <v>39</v>
      </c>
      <c r="BD242" s="160">
        <v>40</v>
      </c>
      <c r="BE242" s="160">
        <v>41</v>
      </c>
      <c r="BF242" s="160">
        <v>42</v>
      </c>
      <c r="BG242" s="160">
        <v>43</v>
      </c>
      <c r="BH242" s="160">
        <v>44</v>
      </c>
      <c r="BI242" s="160">
        <v>45</v>
      </c>
      <c r="BJ242" s="160">
        <v>46</v>
      </c>
      <c r="BK242" s="160">
        <v>47</v>
      </c>
      <c r="BL242" s="160">
        <v>48</v>
      </c>
      <c r="BM242" s="160">
        <v>49</v>
      </c>
      <c r="BN242" s="160">
        <v>50</v>
      </c>
    </row>
    <row r="243" spans="16:70" x14ac:dyDescent="0.35">
      <c r="Q243" s="160">
        <f t="shared" ref="Q243:AV243" si="242">Q241-Q242</f>
        <v>-1</v>
      </c>
      <c r="R243" s="160">
        <f t="shared" si="242"/>
        <v>-2</v>
      </c>
      <c r="S243" s="160">
        <f t="shared" si="242"/>
        <v>-3</v>
      </c>
      <c r="T243" s="160">
        <f t="shared" si="242"/>
        <v>-4</v>
      </c>
      <c r="U243" s="160">
        <f t="shared" si="242"/>
        <v>-5</v>
      </c>
      <c r="V243" s="160">
        <f t="shared" si="242"/>
        <v>-6</v>
      </c>
      <c r="W243" s="160">
        <f t="shared" si="242"/>
        <v>-7</v>
      </c>
      <c r="X243" s="160">
        <f t="shared" si="242"/>
        <v>-8</v>
      </c>
      <c r="Y243" s="160">
        <f t="shared" si="242"/>
        <v>-9</v>
      </c>
      <c r="Z243" s="160">
        <f t="shared" si="242"/>
        <v>-10</v>
      </c>
      <c r="AA243" s="160">
        <f t="shared" si="242"/>
        <v>-11</v>
      </c>
      <c r="AB243" s="160">
        <f t="shared" si="242"/>
        <v>-12</v>
      </c>
      <c r="AC243" s="160">
        <f t="shared" si="242"/>
        <v>-13</v>
      </c>
      <c r="AD243" s="160">
        <f t="shared" si="242"/>
        <v>-14</v>
      </c>
      <c r="AE243" s="160">
        <f t="shared" si="242"/>
        <v>-15</v>
      </c>
      <c r="AF243" s="160">
        <f t="shared" si="242"/>
        <v>-16</v>
      </c>
      <c r="AG243" s="160">
        <f t="shared" si="242"/>
        <v>-17</v>
      </c>
      <c r="AH243" s="160">
        <f t="shared" si="242"/>
        <v>-18</v>
      </c>
      <c r="AI243" s="160">
        <f t="shared" si="242"/>
        <v>-19</v>
      </c>
      <c r="AJ243" s="160">
        <f t="shared" si="242"/>
        <v>-20</v>
      </c>
      <c r="AK243" s="160">
        <f t="shared" si="242"/>
        <v>-21</v>
      </c>
      <c r="AL243" s="160">
        <f t="shared" si="242"/>
        <v>-22</v>
      </c>
      <c r="AM243" s="160">
        <f t="shared" si="242"/>
        <v>-23</v>
      </c>
      <c r="AN243" s="160">
        <f t="shared" si="242"/>
        <v>-24</v>
      </c>
      <c r="AO243" s="160">
        <f t="shared" si="242"/>
        <v>-25</v>
      </c>
      <c r="AP243" s="160">
        <f t="shared" si="242"/>
        <v>-26</v>
      </c>
      <c r="AQ243" s="160">
        <f t="shared" si="242"/>
        <v>-27</v>
      </c>
      <c r="AR243" s="160">
        <f t="shared" si="242"/>
        <v>-28</v>
      </c>
      <c r="AS243" s="160">
        <f t="shared" si="242"/>
        <v>-29</v>
      </c>
      <c r="AT243" s="160">
        <f t="shared" si="242"/>
        <v>-30</v>
      </c>
      <c r="AU243" s="160">
        <f t="shared" si="242"/>
        <v>-31</v>
      </c>
      <c r="AV243" s="160">
        <f t="shared" si="242"/>
        <v>-32</v>
      </c>
      <c r="AW243" s="160">
        <f t="shared" ref="AW243:BN243" si="243">AW241-AW242</f>
        <v>-33</v>
      </c>
      <c r="AX243" s="160">
        <f t="shared" si="243"/>
        <v>-34</v>
      </c>
      <c r="AY243" s="160">
        <f t="shared" si="243"/>
        <v>-35</v>
      </c>
      <c r="AZ243" s="160">
        <f t="shared" si="243"/>
        <v>-36</v>
      </c>
      <c r="BA243" s="160">
        <f t="shared" si="243"/>
        <v>-37</v>
      </c>
      <c r="BB243" s="160">
        <f t="shared" si="243"/>
        <v>-38</v>
      </c>
      <c r="BC243" s="160">
        <f t="shared" si="243"/>
        <v>-39</v>
      </c>
      <c r="BD243" s="160">
        <f t="shared" si="243"/>
        <v>-40</v>
      </c>
      <c r="BE243" s="160">
        <f t="shared" si="243"/>
        <v>-41</v>
      </c>
      <c r="BF243" s="160">
        <f t="shared" si="243"/>
        <v>-42</v>
      </c>
      <c r="BG243" s="160">
        <f t="shared" si="243"/>
        <v>-43</v>
      </c>
      <c r="BH243" s="160">
        <f t="shared" si="243"/>
        <v>-44</v>
      </c>
      <c r="BI243" s="160">
        <f t="shared" si="243"/>
        <v>-45</v>
      </c>
      <c r="BJ243" s="160">
        <f t="shared" si="243"/>
        <v>-46</v>
      </c>
      <c r="BK243" s="160">
        <f t="shared" si="243"/>
        <v>-47</v>
      </c>
      <c r="BL243" s="160">
        <f t="shared" si="243"/>
        <v>-48</v>
      </c>
      <c r="BM243" s="160">
        <f t="shared" si="243"/>
        <v>-49</v>
      </c>
      <c r="BN243" s="160">
        <f t="shared" si="243"/>
        <v>-50</v>
      </c>
      <c r="BP243" s="160" t="s">
        <v>21</v>
      </c>
    </row>
    <row r="244" spans="16:70" x14ac:dyDescent="0.35">
      <c r="Q244" s="160" t="str">
        <f>IF(Q243&gt;=0,COUNT($Q243)+BO240,"")</f>
        <v/>
      </c>
      <c r="R244" s="160" t="str">
        <f>IF(R243&gt;=0,COUNT($Q243:R243)+$BO240,"")</f>
        <v/>
      </c>
      <c r="S244" s="160" t="str">
        <f>IF(S243&gt;=0,COUNT($Q243:S243)+$BO240,"")</f>
        <v/>
      </c>
      <c r="T244" s="160" t="str">
        <f>IF(T243&gt;=0,COUNT($Q243:T243)+$BO240,"")</f>
        <v/>
      </c>
      <c r="U244" s="160" t="str">
        <f>IF(U243&gt;=0,COUNT($Q243:U243)+$BO240,"")</f>
        <v/>
      </c>
      <c r="V244" s="160" t="str">
        <f>IF(V243&gt;=0,COUNT($Q243:V243)+$BO240,"")</f>
        <v/>
      </c>
      <c r="W244" s="160" t="str">
        <f>IF(W243&gt;=0,COUNT($Q243:W243)+$BO240,"")</f>
        <v/>
      </c>
      <c r="X244" s="160" t="str">
        <f>IF(X243&gt;=0,COUNT($Q243:X243)+$BO240,"")</f>
        <v/>
      </c>
      <c r="Y244" s="160" t="str">
        <f>IF(Y243&gt;=0,COUNT($Q243:Y243)+$BO240,"")</f>
        <v/>
      </c>
      <c r="Z244" s="160" t="str">
        <f>IF(Z243&gt;=0,COUNT($Q243:Z243)+$BO240,"")</f>
        <v/>
      </c>
      <c r="AA244" s="160" t="str">
        <f>IF(AA243&gt;=0,COUNT($Q243:AA243)+$BO240,"")</f>
        <v/>
      </c>
      <c r="AB244" s="160" t="str">
        <f>IF(AB243&gt;=0,COUNT($Q243:AB243)+$BO240,"")</f>
        <v/>
      </c>
      <c r="AC244" s="160" t="str">
        <f>IF(AC243&gt;=0,COUNT($Q243:AC243)+$BO240,"")</f>
        <v/>
      </c>
      <c r="AD244" s="160" t="str">
        <f>IF(AD243&gt;=0,COUNT($Q243:AD243)+$BO240,"")</f>
        <v/>
      </c>
      <c r="AE244" s="160" t="str">
        <f>IF(AE243&gt;=0,COUNT($Q243:AE243)+$BO240,"")</f>
        <v/>
      </c>
      <c r="AF244" s="160" t="str">
        <f>IF(AF243&gt;=0,COUNT($Q243:AF243)+$BO240,"")</f>
        <v/>
      </c>
      <c r="AG244" s="160" t="str">
        <f>IF(AG243&gt;=0,COUNT($Q243:AG243)+$BO240,"")</f>
        <v/>
      </c>
      <c r="AH244" s="160" t="str">
        <f>IF(AH243&gt;=0,COUNT($Q243:AH243)+$BO240,"")</f>
        <v/>
      </c>
      <c r="AI244" s="160" t="str">
        <f>IF(AI243&gt;=0,COUNT($Q243:AI243)+$BO240,"")</f>
        <v/>
      </c>
      <c r="AJ244" s="160" t="str">
        <f>IF(AJ243&gt;=0,COUNT($Q243:AJ243)+$BO240,"")</f>
        <v/>
      </c>
      <c r="AK244" s="160" t="str">
        <f>IF(AK243&gt;=0,COUNT($Q243:AK243)+$BO240,"")</f>
        <v/>
      </c>
      <c r="AL244" s="160" t="str">
        <f>IF(AL243&gt;=0,COUNT($Q243:AL243)+$BO240,"")</f>
        <v/>
      </c>
      <c r="AM244" s="160" t="str">
        <f>IF(AM243&gt;=0,COUNT($Q243:AM243)+$BO240,"")</f>
        <v/>
      </c>
      <c r="AN244" s="160" t="str">
        <f>IF(AN243&gt;=0,COUNT($Q243:AN243)+$BO240,"")</f>
        <v/>
      </c>
      <c r="AO244" s="160" t="str">
        <f>IF(AO243&gt;=0,COUNT($Q243:AO243)+$BO240,"")</f>
        <v/>
      </c>
      <c r="AP244" s="160" t="str">
        <f>IF(AP243&gt;=0,COUNT($Q243:AP243)+$BO240,"")</f>
        <v/>
      </c>
      <c r="AQ244" s="160" t="str">
        <f>IF(AQ243&gt;=0,COUNT($Q243:AQ243)+$BO240,"")</f>
        <v/>
      </c>
      <c r="AR244" s="160" t="str">
        <f>IF(AR243&gt;=0,COUNT($Q243:AR243)+$BO240,"")</f>
        <v/>
      </c>
      <c r="AS244" s="160" t="str">
        <f>IF(AS243&gt;=0,COUNT($Q243:AS243)+$BO240,"")</f>
        <v/>
      </c>
      <c r="AT244" s="160" t="str">
        <f>IF(AT243&gt;=0,COUNT($Q243:AT243)+$BO240,"")</f>
        <v/>
      </c>
      <c r="AU244" s="160" t="str">
        <f>IF(AU243&gt;=0,COUNT($Q243:AU243)+$BO240,"")</f>
        <v/>
      </c>
      <c r="AV244" s="160" t="str">
        <f>IF(AV243&gt;=0,COUNT($Q243:AV243)+$BO240,"")</f>
        <v/>
      </c>
      <c r="AW244" s="160" t="str">
        <f>IF(AW243&gt;=0,COUNT($Q243:AW243)+$BO240,"")</f>
        <v/>
      </c>
      <c r="AX244" s="160" t="str">
        <f>IF(AX243&gt;=0,COUNT($Q243:AX243)+$BO240,"")</f>
        <v/>
      </c>
      <c r="AY244" s="160" t="str">
        <f>IF(AY243&gt;=0,COUNT($Q243:AY243)+$BO240,"")</f>
        <v/>
      </c>
      <c r="AZ244" s="160" t="str">
        <f>IF(AZ243&gt;=0,COUNT($Q243:AZ243)+$BO240,"")</f>
        <v/>
      </c>
      <c r="BA244" s="160" t="str">
        <f>IF(BA243&gt;=0,COUNT($Q243:BA243)+$BO240,"")</f>
        <v/>
      </c>
      <c r="BB244" s="160" t="str">
        <f>IF(BB243&gt;=0,COUNT($Q243:BB243)+$BO240,"")</f>
        <v/>
      </c>
      <c r="BC244" s="160" t="str">
        <f>IF(BC243&gt;=0,COUNT($Q243:BC243)+$BO240,"")</f>
        <v/>
      </c>
      <c r="BD244" s="160" t="str">
        <f>IF(BD243&gt;=0,COUNT($Q243:BD243)+$BO240,"")</f>
        <v/>
      </c>
      <c r="BE244" s="160" t="str">
        <f>IF(BE243&gt;=0,COUNT($Q243:BE243)+$BO240,"")</f>
        <v/>
      </c>
      <c r="BF244" s="160" t="str">
        <f>IF(BF243&gt;=0,COUNT($Q243:BF243)+$BO240,"")</f>
        <v/>
      </c>
      <c r="BG244" s="160" t="str">
        <f>IF(BG243&gt;=0,COUNT($Q243:BG243)+$BO240,"")</f>
        <v/>
      </c>
      <c r="BH244" s="160" t="str">
        <f>IF(BH243&gt;=0,COUNT($Q243:BH243)+$BO240,"")</f>
        <v/>
      </c>
      <c r="BI244" s="160" t="str">
        <f>IF(BI243&gt;=0,COUNT($Q243:BI243)+$BO240,"")</f>
        <v/>
      </c>
      <c r="BJ244" s="160" t="str">
        <f>IF(BJ243&gt;=0,COUNT($Q243:BJ243)+$BO240,"")</f>
        <v/>
      </c>
      <c r="BK244" s="160" t="str">
        <f>IF(BK243&gt;=0,COUNT($Q243:BK243)+$BO240,"")</f>
        <v/>
      </c>
      <c r="BL244" s="160" t="str">
        <f>IF(BL243&gt;=0,COUNT($Q243:BL243)+$BO240,"")</f>
        <v/>
      </c>
      <c r="BM244" s="160" t="str">
        <f>IF(BM243&gt;=0,COUNT($Q243:BM243)+$BO240,"")</f>
        <v/>
      </c>
      <c r="BN244" s="160" t="str">
        <f>IF(BN243&gt;=0,COUNT($Q243:BN243)+$BO240,"")</f>
        <v/>
      </c>
      <c r="BO244" s="160">
        <f>COUNT(Q244:BN244)+$BO240</f>
        <v>100</v>
      </c>
      <c r="BP244" s="218" t="str">
        <f>Q244&amp;BP243&amp;R244&amp;BP243&amp;S244&amp;BP243&amp;T244&amp;BP243&amp;U244&amp;BP243&amp;V244&amp;BP243&amp;W244&amp;BP243&amp;X244&amp;BP243&amp;Y244&amp;BP243&amp;Z244&amp;BP243&amp;AA244&amp;BP243&amp;AB244&amp;BP243&amp;AC244&amp;BP243&amp;AD244&amp;BP243&amp;AE244&amp;BP243&amp;AF244&amp;BP243&amp;AG244&amp;BP243&amp;AH244&amp;BP243&amp;AI244&amp;BP243&amp;AJ244&amp;BP243&amp;AK244&amp;BP243&amp;AL244&amp;BP243&amp;AM244&amp;BP243&amp;AN244&amp;BP243&amp;AO244&amp;BP243&amp;AP244&amp;BP243&amp;AQ244&amp;BP243&amp;AR244&amp;BP243&amp;AS244&amp;BP243&amp;AT244&amp;BP243&amp;AU244&amp;BP243&amp;AV244&amp;BP243&amp;AW244&amp;BP243&amp;AX244&amp;BP243&amp;AY244&amp;BP243&amp;AZ244&amp;BP243&amp;BA244&amp;BP243&amp;BB244&amp;BP243&amp;BC244&amp;BP243&amp;BD244&amp;BP243&amp;BE244&amp;BP243&amp;BF244&amp;BP243&amp;BG244&amp;BP243&amp;BH244&amp;BP243&amp;BI244&amp;BP243&amp;BJ244&amp;BP243&amp;BK244&amp;BP243&amp;BL244&amp;BP243&amp;BM244&amp;BP243&amp;BN244</f>
        <v xml:space="preserve">                                                                                                  </v>
      </c>
    </row>
    <row r="245" spans="16:70" x14ac:dyDescent="0.35">
      <c r="P245" s="160">
        <v>26</v>
      </c>
      <c r="Q245" s="217">
        <f>IF('Print-TOS'!AU16="Y",'Encode Data'!F49,'Encode Data'!F43)</f>
        <v>0</v>
      </c>
      <c r="R245" s="160">
        <f t="shared" ref="R245:AW245" si="244">Q245</f>
        <v>0</v>
      </c>
      <c r="S245" s="160">
        <f t="shared" si="244"/>
        <v>0</v>
      </c>
      <c r="T245" s="160">
        <f t="shared" si="244"/>
        <v>0</v>
      </c>
      <c r="U245" s="160">
        <f t="shared" si="244"/>
        <v>0</v>
      </c>
      <c r="V245" s="160">
        <f t="shared" si="244"/>
        <v>0</v>
      </c>
      <c r="W245" s="160">
        <f t="shared" si="244"/>
        <v>0</v>
      </c>
      <c r="X245" s="160">
        <f t="shared" si="244"/>
        <v>0</v>
      </c>
      <c r="Y245" s="160">
        <f t="shared" si="244"/>
        <v>0</v>
      </c>
      <c r="Z245" s="160">
        <f t="shared" si="244"/>
        <v>0</v>
      </c>
      <c r="AA245" s="160">
        <f t="shared" si="244"/>
        <v>0</v>
      </c>
      <c r="AB245" s="160">
        <f t="shared" si="244"/>
        <v>0</v>
      </c>
      <c r="AC245" s="160">
        <f t="shared" si="244"/>
        <v>0</v>
      </c>
      <c r="AD245" s="160">
        <f t="shared" si="244"/>
        <v>0</v>
      </c>
      <c r="AE245" s="160">
        <f t="shared" si="244"/>
        <v>0</v>
      </c>
      <c r="AF245" s="160">
        <f t="shared" si="244"/>
        <v>0</v>
      </c>
      <c r="AG245" s="160">
        <f t="shared" si="244"/>
        <v>0</v>
      </c>
      <c r="AH245" s="160">
        <f t="shared" si="244"/>
        <v>0</v>
      </c>
      <c r="AI245" s="160">
        <f t="shared" si="244"/>
        <v>0</v>
      </c>
      <c r="AJ245" s="160">
        <f t="shared" si="244"/>
        <v>0</v>
      </c>
      <c r="AK245" s="160">
        <f t="shared" si="244"/>
        <v>0</v>
      </c>
      <c r="AL245" s="160">
        <f t="shared" si="244"/>
        <v>0</v>
      </c>
      <c r="AM245" s="160">
        <f t="shared" si="244"/>
        <v>0</v>
      </c>
      <c r="AN245" s="160">
        <f t="shared" si="244"/>
        <v>0</v>
      </c>
      <c r="AO245" s="160">
        <f t="shared" si="244"/>
        <v>0</v>
      </c>
      <c r="AP245" s="160">
        <f t="shared" si="244"/>
        <v>0</v>
      </c>
      <c r="AQ245" s="160">
        <f t="shared" si="244"/>
        <v>0</v>
      </c>
      <c r="AR245" s="160">
        <f t="shared" si="244"/>
        <v>0</v>
      </c>
      <c r="AS245" s="160">
        <f t="shared" si="244"/>
        <v>0</v>
      </c>
      <c r="AT245" s="160">
        <f t="shared" si="244"/>
        <v>0</v>
      </c>
      <c r="AU245" s="160">
        <f t="shared" si="244"/>
        <v>0</v>
      </c>
      <c r="AV245" s="160">
        <f t="shared" si="244"/>
        <v>0</v>
      </c>
      <c r="AW245" s="160">
        <f t="shared" si="244"/>
        <v>0</v>
      </c>
      <c r="AX245" s="160">
        <f t="shared" ref="AX245:BN245" si="245">AW245</f>
        <v>0</v>
      </c>
      <c r="AY245" s="160">
        <f t="shared" si="245"/>
        <v>0</v>
      </c>
      <c r="AZ245" s="160">
        <f t="shared" si="245"/>
        <v>0</v>
      </c>
      <c r="BA245" s="160">
        <f t="shared" si="245"/>
        <v>0</v>
      </c>
      <c r="BB245" s="160">
        <f t="shared" si="245"/>
        <v>0</v>
      </c>
      <c r="BC245" s="160">
        <f t="shared" si="245"/>
        <v>0</v>
      </c>
      <c r="BD245" s="160">
        <f t="shared" si="245"/>
        <v>0</v>
      </c>
      <c r="BE245" s="160">
        <f t="shared" si="245"/>
        <v>0</v>
      </c>
      <c r="BF245" s="160">
        <f t="shared" si="245"/>
        <v>0</v>
      </c>
      <c r="BG245" s="160">
        <f t="shared" si="245"/>
        <v>0</v>
      </c>
      <c r="BH245" s="160">
        <f t="shared" si="245"/>
        <v>0</v>
      </c>
      <c r="BI245" s="160">
        <f t="shared" si="245"/>
        <v>0</v>
      </c>
      <c r="BJ245" s="160">
        <f t="shared" si="245"/>
        <v>0</v>
      </c>
      <c r="BK245" s="160">
        <f t="shared" si="245"/>
        <v>0</v>
      </c>
      <c r="BL245" s="160">
        <f t="shared" si="245"/>
        <v>0</v>
      </c>
      <c r="BM245" s="160">
        <f t="shared" si="245"/>
        <v>0</v>
      </c>
      <c r="BN245" s="160">
        <f t="shared" si="245"/>
        <v>0</v>
      </c>
      <c r="BR245" s="160">
        <v>26</v>
      </c>
    </row>
    <row r="246" spans="16:70" x14ac:dyDescent="0.35">
      <c r="Q246" s="160">
        <v>1</v>
      </c>
      <c r="R246" s="160">
        <v>2</v>
      </c>
      <c r="S246" s="160">
        <v>3</v>
      </c>
      <c r="T246" s="160">
        <v>4</v>
      </c>
      <c r="U246" s="160">
        <v>5</v>
      </c>
      <c r="V246" s="160">
        <v>6</v>
      </c>
      <c r="W246" s="160">
        <v>7</v>
      </c>
      <c r="X246" s="160">
        <v>8</v>
      </c>
      <c r="Y246" s="160">
        <v>9</v>
      </c>
      <c r="Z246" s="160">
        <v>10</v>
      </c>
      <c r="AA246" s="160">
        <v>11</v>
      </c>
      <c r="AB246" s="160">
        <v>12</v>
      </c>
      <c r="AC246" s="160">
        <v>13</v>
      </c>
      <c r="AD246" s="160">
        <v>14</v>
      </c>
      <c r="AE246" s="160">
        <v>15</v>
      </c>
      <c r="AF246" s="160">
        <v>16</v>
      </c>
      <c r="AG246" s="160">
        <v>17</v>
      </c>
      <c r="AH246" s="160">
        <v>18</v>
      </c>
      <c r="AI246" s="160">
        <v>19</v>
      </c>
      <c r="AJ246" s="160">
        <v>20</v>
      </c>
      <c r="AK246" s="160">
        <v>21</v>
      </c>
      <c r="AL246" s="160">
        <v>22</v>
      </c>
      <c r="AM246" s="160">
        <v>23</v>
      </c>
      <c r="AN246" s="160">
        <v>24</v>
      </c>
      <c r="AO246" s="160">
        <v>25</v>
      </c>
      <c r="AP246" s="160">
        <v>26</v>
      </c>
      <c r="AQ246" s="160">
        <v>27</v>
      </c>
      <c r="AR246" s="160">
        <v>28</v>
      </c>
      <c r="AS246" s="160">
        <v>29</v>
      </c>
      <c r="AT246" s="160">
        <v>30</v>
      </c>
      <c r="AU246" s="160">
        <v>31</v>
      </c>
      <c r="AV246" s="160">
        <v>32</v>
      </c>
      <c r="AW246" s="160">
        <v>33</v>
      </c>
      <c r="AX246" s="160">
        <v>34</v>
      </c>
      <c r="AY246" s="160">
        <v>35</v>
      </c>
      <c r="AZ246" s="160">
        <v>36</v>
      </c>
      <c r="BA246" s="160">
        <v>37</v>
      </c>
      <c r="BB246" s="160">
        <v>38</v>
      </c>
      <c r="BC246" s="160">
        <v>39</v>
      </c>
      <c r="BD246" s="160">
        <v>40</v>
      </c>
      <c r="BE246" s="160">
        <v>41</v>
      </c>
      <c r="BF246" s="160">
        <v>42</v>
      </c>
      <c r="BG246" s="160">
        <v>43</v>
      </c>
      <c r="BH246" s="160">
        <v>44</v>
      </c>
      <c r="BI246" s="160">
        <v>45</v>
      </c>
      <c r="BJ246" s="160">
        <v>46</v>
      </c>
      <c r="BK246" s="160">
        <v>47</v>
      </c>
      <c r="BL246" s="160">
        <v>48</v>
      </c>
      <c r="BM246" s="160">
        <v>49</v>
      </c>
      <c r="BN246" s="160">
        <v>50</v>
      </c>
    </row>
    <row r="247" spans="16:70" x14ac:dyDescent="0.35">
      <c r="Q247" s="160">
        <f t="shared" ref="Q247:AV247" si="246">Q245-Q246</f>
        <v>-1</v>
      </c>
      <c r="R247" s="160">
        <f t="shared" si="246"/>
        <v>-2</v>
      </c>
      <c r="S247" s="160">
        <f t="shared" si="246"/>
        <v>-3</v>
      </c>
      <c r="T247" s="160">
        <f t="shared" si="246"/>
        <v>-4</v>
      </c>
      <c r="U247" s="160">
        <f t="shared" si="246"/>
        <v>-5</v>
      </c>
      <c r="V247" s="160">
        <f t="shared" si="246"/>
        <v>-6</v>
      </c>
      <c r="W247" s="160">
        <f t="shared" si="246"/>
        <v>-7</v>
      </c>
      <c r="X247" s="160">
        <f t="shared" si="246"/>
        <v>-8</v>
      </c>
      <c r="Y247" s="160">
        <f t="shared" si="246"/>
        <v>-9</v>
      </c>
      <c r="Z247" s="160">
        <f t="shared" si="246"/>
        <v>-10</v>
      </c>
      <c r="AA247" s="160">
        <f t="shared" si="246"/>
        <v>-11</v>
      </c>
      <c r="AB247" s="160">
        <f t="shared" si="246"/>
        <v>-12</v>
      </c>
      <c r="AC247" s="160">
        <f t="shared" si="246"/>
        <v>-13</v>
      </c>
      <c r="AD247" s="160">
        <f t="shared" si="246"/>
        <v>-14</v>
      </c>
      <c r="AE247" s="160">
        <f t="shared" si="246"/>
        <v>-15</v>
      </c>
      <c r="AF247" s="160">
        <f t="shared" si="246"/>
        <v>-16</v>
      </c>
      <c r="AG247" s="160">
        <f t="shared" si="246"/>
        <v>-17</v>
      </c>
      <c r="AH247" s="160">
        <f t="shared" si="246"/>
        <v>-18</v>
      </c>
      <c r="AI247" s="160">
        <f t="shared" si="246"/>
        <v>-19</v>
      </c>
      <c r="AJ247" s="160">
        <f t="shared" si="246"/>
        <v>-20</v>
      </c>
      <c r="AK247" s="160">
        <f t="shared" si="246"/>
        <v>-21</v>
      </c>
      <c r="AL247" s="160">
        <f t="shared" si="246"/>
        <v>-22</v>
      </c>
      <c r="AM247" s="160">
        <f t="shared" si="246"/>
        <v>-23</v>
      </c>
      <c r="AN247" s="160">
        <f t="shared" si="246"/>
        <v>-24</v>
      </c>
      <c r="AO247" s="160">
        <f t="shared" si="246"/>
        <v>-25</v>
      </c>
      <c r="AP247" s="160">
        <f t="shared" si="246"/>
        <v>-26</v>
      </c>
      <c r="AQ247" s="160">
        <f t="shared" si="246"/>
        <v>-27</v>
      </c>
      <c r="AR247" s="160">
        <f t="shared" si="246"/>
        <v>-28</v>
      </c>
      <c r="AS247" s="160">
        <f t="shared" si="246"/>
        <v>-29</v>
      </c>
      <c r="AT247" s="160">
        <f t="shared" si="246"/>
        <v>-30</v>
      </c>
      <c r="AU247" s="160">
        <f t="shared" si="246"/>
        <v>-31</v>
      </c>
      <c r="AV247" s="160">
        <f t="shared" si="246"/>
        <v>-32</v>
      </c>
      <c r="AW247" s="160">
        <f t="shared" ref="AW247:BN247" si="247">AW245-AW246</f>
        <v>-33</v>
      </c>
      <c r="AX247" s="160">
        <f t="shared" si="247"/>
        <v>-34</v>
      </c>
      <c r="AY247" s="160">
        <f t="shared" si="247"/>
        <v>-35</v>
      </c>
      <c r="AZ247" s="160">
        <f t="shared" si="247"/>
        <v>-36</v>
      </c>
      <c r="BA247" s="160">
        <f t="shared" si="247"/>
        <v>-37</v>
      </c>
      <c r="BB247" s="160">
        <f t="shared" si="247"/>
        <v>-38</v>
      </c>
      <c r="BC247" s="160">
        <f t="shared" si="247"/>
        <v>-39</v>
      </c>
      <c r="BD247" s="160">
        <f t="shared" si="247"/>
        <v>-40</v>
      </c>
      <c r="BE247" s="160">
        <f t="shared" si="247"/>
        <v>-41</v>
      </c>
      <c r="BF247" s="160">
        <f t="shared" si="247"/>
        <v>-42</v>
      </c>
      <c r="BG247" s="160">
        <f t="shared" si="247"/>
        <v>-43</v>
      </c>
      <c r="BH247" s="160">
        <f t="shared" si="247"/>
        <v>-44</v>
      </c>
      <c r="BI247" s="160">
        <f t="shared" si="247"/>
        <v>-45</v>
      </c>
      <c r="BJ247" s="160">
        <f t="shared" si="247"/>
        <v>-46</v>
      </c>
      <c r="BK247" s="160">
        <f t="shared" si="247"/>
        <v>-47</v>
      </c>
      <c r="BL247" s="160">
        <f t="shared" si="247"/>
        <v>-48</v>
      </c>
      <c r="BM247" s="160">
        <f t="shared" si="247"/>
        <v>-49</v>
      </c>
      <c r="BN247" s="160">
        <f t="shared" si="247"/>
        <v>-50</v>
      </c>
      <c r="BP247" s="160" t="s">
        <v>21</v>
      </c>
    </row>
    <row r="248" spans="16:70" x14ac:dyDescent="0.35">
      <c r="Q248" s="160" t="str">
        <f>IF(Q247&gt;=0,COUNT($Q247)+BO244,"")</f>
        <v/>
      </c>
      <c r="R248" s="160" t="str">
        <f>IF(R247&gt;=0,COUNT($Q247:R247)+$BO244,"")</f>
        <v/>
      </c>
      <c r="S248" s="160" t="str">
        <f>IF(S247&gt;=0,COUNT($Q247:S247)+$BO244,"")</f>
        <v/>
      </c>
      <c r="T248" s="160" t="str">
        <f>IF(T247&gt;=0,COUNT($Q247:T247)+$BO244,"")</f>
        <v/>
      </c>
      <c r="U248" s="160" t="str">
        <f>IF(U247&gt;=0,COUNT($Q247:U247)+$BO244,"")</f>
        <v/>
      </c>
      <c r="V248" s="160" t="str">
        <f>IF(V247&gt;=0,COUNT($Q247:V247)+$BO244,"")</f>
        <v/>
      </c>
      <c r="W248" s="160" t="str">
        <f>IF(W247&gt;=0,COUNT($Q247:W247)+$BO244,"")</f>
        <v/>
      </c>
      <c r="X248" s="160" t="str">
        <f>IF(X247&gt;=0,COUNT($Q247:X247)+$BO244,"")</f>
        <v/>
      </c>
      <c r="Y248" s="160" t="str">
        <f>IF(Y247&gt;=0,COUNT($Q247:Y247)+$BO244,"")</f>
        <v/>
      </c>
      <c r="Z248" s="160" t="str">
        <f>IF(Z247&gt;=0,COUNT($Q247:Z247)+$BO244,"")</f>
        <v/>
      </c>
      <c r="AA248" s="160" t="str">
        <f>IF(AA247&gt;=0,COUNT($Q247:AA247)+$BO244,"")</f>
        <v/>
      </c>
      <c r="AB248" s="160" t="str">
        <f>IF(AB247&gt;=0,COUNT($Q247:AB247)+$BO244,"")</f>
        <v/>
      </c>
      <c r="AC248" s="160" t="str">
        <f>IF(AC247&gt;=0,COUNT($Q247:AC247)+$BO244,"")</f>
        <v/>
      </c>
      <c r="AD248" s="160" t="str">
        <f>IF(AD247&gt;=0,COUNT($Q247:AD247)+$BO244,"")</f>
        <v/>
      </c>
      <c r="AE248" s="160" t="str">
        <f>IF(AE247&gt;=0,COUNT($Q247:AE247)+$BO244,"")</f>
        <v/>
      </c>
      <c r="AF248" s="160" t="str">
        <f>IF(AF247&gt;=0,COUNT($Q247:AF247)+$BO244,"")</f>
        <v/>
      </c>
      <c r="AG248" s="160" t="str">
        <f>IF(AG247&gt;=0,COUNT($Q247:AG247)+$BO244,"")</f>
        <v/>
      </c>
      <c r="AH248" s="160" t="str">
        <f>IF(AH247&gt;=0,COUNT($Q247:AH247)+$BO244,"")</f>
        <v/>
      </c>
      <c r="AI248" s="160" t="str">
        <f>IF(AI247&gt;=0,COUNT($Q247:AI247)+$BO244,"")</f>
        <v/>
      </c>
      <c r="AJ248" s="160" t="str">
        <f>IF(AJ247&gt;=0,COUNT($Q247:AJ247)+$BO244,"")</f>
        <v/>
      </c>
      <c r="AK248" s="160" t="str">
        <f>IF(AK247&gt;=0,COUNT($Q247:AK247)+$BO244,"")</f>
        <v/>
      </c>
      <c r="AL248" s="160" t="str">
        <f>IF(AL247&gt;=0,COUNT($Q247:AL247)+$BO244,"")</f>
        <v/>
      </c>
      <c r="AM248" s="160" t="str">
        <f>IF(AM247&gt;=0,COUNT($Q247:AM247)+$BO244,"")</f>
        <v/>
      </c>
      <c r="AN248" s="160" t="str">
        <f>IF(AN247&gt;=0,COUNT($Q247:AN247)+$BO244,"")</f>
        <v/>
      </c>
      <c r="AO248" s="160" t="str">
        <f>IF(AO247&gt;=0,COUNT($Q247:AO247)+$BO244,"")</f>
        <v/>
      </c>
      <c r="AP248" s="160" t="str">
        <f>IF(AP247&gt;=0,COUNT($Q247:AP247)+$BO244,"")</f>
        <v/>
      </c>
      <c r="AQ248" s="160" t="str">
        <f>IF(AQ247&gt;=0,COUNT($Q247:AQ247)+$BO244,"")</f>
        <v/>
      </c>
      <c r="AR248" s="160" t="str">
        <f>IF(AR247&gt;=0,COUNT($Q247:AR247)+$BO244,"")</f>
        <v/>
      </c>
      <c r="AS248" s="160" t="str">
        <f>IF(AS247&gt;=0,COUNT($Q247:AS247)+$BO244,"")</f>
        <v/>
      </c>
      <c r="AT248" s="160" t="str">
        <f>IF(AT247&gt;=0,COUNT($Q247:AT247)+$BO244,"")</f>
        <v/>
      </c>
      <c r="AU248" s="160" t="str">
        <f>IF(AU247&gt;=0,COUNT($Q247:AU247)+$BO244,"")</f>
        <v/>
      </c>
      <c r="AV248" s="160" t="str">
        <f>IF(AV247&gt;=0,COUNT($Q247:AV247)+$BO244,"")</f>
        <v/>
      </c>
      <c r="AW248" s="160" t="str">
        <f>IF(AW247&gt;=0,COUNT($Q247:AW247)+$BO244,"")</f>
        <v/>
      </c>
      <c r="AX248" s="160" t="str">
        <f>IF(AX247&gt;=0,COUNT($Q247:AX247)+$BO244,"")</f>
        <v/>
      </c>
      <c r="AY248" s="160" t="str">
        <f>IF(AY247&gt;=0,COUNT($Q247:AY247)+$BO244,"")</f>
        <v/>
      </c>
      <c r="AZ248" s="160" t="str">
        <f>IF(AZ247&gt;=0,COUNT($Q247:AZ247)+$BO244,"")</f>
        <v/>
      </c>
      <c r="BA248" s="160" t="str">
        <f>IF(BA247&gt;=0,COUNT($Q247:BA247)+$BO244,"")</f>
        <v/>
      </c>
      <c r="BB248" s="160" t="str">
        <f>IF(BB247&gt;=0,COUNT($Q247:BB247)+$BO244,"")</f>
        <v/>
      </c>
      <c r="BC248" s="160" t="str">
        <f>IF(BC247&gt;=0,COUNT($Q247:BC247)+$BO244,"")</f>
        <v/>
      </c>
      <c r="BD248" s="160" t="str">
        <f>IF(BD247&gt;=0,COUNT($Q247:BD247)+$BO244,"")</f>
        <v/>
      </c>
      <c r="BE248" s="160" t="str">
        <f>IF(BE247&gt;=0,COUNT($Q247:BE247)+$BO244,"")</f>
        <v/>
      </c>
      <c r="BF248" s="160" t="str">
        <f>IF(BF247&gt;=0,COUNT($Q247:BF247)+$BO244,"")</f>
        <v/>
      </c>
      <c r="BG248" s="160" t="str">
        <f>IF(BG247&gt;=0,COUNT($Q247:BG247)+$BO244,"")</f>
        <v/>
      </c>
      <c r="BH248" s="160" t="str">
        <f>IF(BH247&gt;=0,COUNT($Q247:BH247)+$BO244,"")</f>
        <v/>
      </c>
      <c r="BI248" s="160" t="str">
        <f>IF(BI247&gt;=0,COUNT($Q247:BI247)+$BO244,"")</f>
        <v/>
      </c>
      <c r="BJ248" s="160" t="str">
        <f>IF(BJ247&gt;=0,COUNT($Q247:BJ247)+$BO244,"")</f>
        <v/>
      </c>
      <c r="BK248" s="160" t="str">
        <f>IF(BK247&gt;=0,COUNT($Q247:BK247)+$BO244,"")</f>
        <v/>
      </c>
      <c r="BL248" s="160" t="str">
        <f>IF(BL247&gt;=0,COUNT($Q247:BL247)+$BO244,"")</f>
        <v/>
      </c>
      <c r="BM248" s="160" t="str">
        <f>IF(BM247&gt;=0,COUNT($Q247:BM247)+$BO244,"")</f>
        <v/>
      </c>
      <c r="BN248" s="160" t="str">
        <f>IF(BN247&gt;=0,COUNT($Q247:BN247)+$BO244,"")</f>
        <v/>
      </c>
      <c r="BO248" s="160">
        <f>COUNT(Q248:BN248)+$BO244</f>
        <v>100</v>
      </c>
      <c r="BP248" s="218" t="str">
        <f>Q248&amp;BP247&amp;R248&amp;BP247&amp;S248&amp;BP247&amp;T248&amp;BP247&amp;U248&amp;BP247&amp;V248&amp;BP247&amp;W248&amp;BP247&amp;X248&amp;BP247&amp;Y248&amp;BP247&amp;Z248&amp;BP247&amp;AA248&amp;BP247&amp;AB248&amp;BP247&amp;AC248&amp;BP247&amp;AD248&amp;BP247&amp;AE248&amp;BP247&amp;AF248&amp;BP247&amp;AG248&amp;BP247&amp;AH248&amp;BP247&amp;AI248&amp;BP247&amp;AJ248&amp;BP247&amp;AK248&amp;BP247&amp;AL248&amp;BP247&amp;AM248&amp;BP247&amp;AN248&amp;BP247&amp;AO248&amp;BP247&amp;AP248&amp;BP247&amp;AQ248&amp;BP247&amp;AR248&amp;BP247&amp;AS248&amp;BP247&amp;AT248&amp;BP247&amp;AU248&amp;BP247&amp;AV248&amp;BP247&amp;AW248&amp;BP247&amp;AX248&amp;BP247&amp;AY248&amp;BP247&amp;AZ248&amp;BP247&amp;BA248&amp;BP247&amp;BB248&amp;BP247&amp;BC248&amp;BP247&amp;BD248&amp;BP247&amp;BE248&amp;BP247&amp;BF248&amp;BP247&amp;BG248&amp;BP247&amp;BH248&amp;BP247&amp;BI248&amp;BP247&amp;BJ248&amp;BP247&amp;BK248&amp;BP247&amp;BL248&amp;BP247&amp;BM248&amp;BP247&amp;BN248</f>
        <v xml:space="preserve">                                                                                                  </v>
      </c>
    </row>
    <row r="249" spans="16:70" x14ac:dyDescent="0.35">
      <c r="P249" s="160">
        <v>41</v>
      </c>
      <c r="Q249" s="217">
        <f>IF('Print-TOS'!AU16="Y",'Encode Data'!G49,'Encode Data'!G43)</f>
        <v>0</v>
      </c>
      <c r="R249" s="160">
        <f t="shared" ref="R249:AW249" si="248">Q249</f>
        <v>0</v>
      </c>
      <c r="S249" s="160">
        <f t="shared" si="248"/>
        <v>0</v>
      </c>
      <c r="T249" s="160">
        <f t="shared" si="248"/>
        <v>0</v>
      </c>
      <c r="U249" s="160">
        <f t="shared" si="248"/>
        <v>0</v>
      </c>
      <c r="V249" s="160">
        <f t="shared" si="248"/>
        <v>0</v>
      </c>
      <c r="W249" s="160">
        <f t="shared" si="248"/>
        <v>0</v>
      </c>
      <c r="X249" s="160">
        <f t="shared" si="248"/>
        <v>0</v>
      </c>
      <c r="Y249" s="160">
        <f t="shared" si="248"/>
        <v>0</v>
      </c>
      <c r="Z249" s="160">
        <f t="shared" si="248"/>
        <v>0</v>
      </c>
      <c r="AA249" s="160">
        <f t="shared" si="248"/>
        <v>0</v>
      </c>
      <c r="AB249" s="160">
        <f t="shared" si="248"/>
        <v>0</v>
      </c>
      <c r="AC249" s="160">
        <f t="shared" si="248"/>
        <v>0</v>
      </c>
      <c r="AD249" s="160">
        <f t="shared" si="248"/>
        <v>0</v>
      </c>
      <c r="AE249" s="160">
        <f t="shared" si="248"/>
        <v>0</v>
      </c>
      <c r="AF249" s="160">
        <f t="shared" si="248"/>
        <v>0</v>
      </c>
      <c r="AG249" s="160">
        <f t="shared" si="248"/>
        <v>0</v>
      </c>
      <c r="AH249" s="160">
        <f t="shared" si="248"/>
        <v>0</v>
      </c>
      <c r="AI249" s="160">
        <f t="shared" si="248"/>
        <v>0</v>
      </c>
      <c r="AJ249" s="160">
        <f t="shared" si="248"/>
        <v>0</v>
      </c>
      <c r="AK249" s="160">
        <f t="shared" si="248"/>
        <v>0</v>
      </c>
      <c r="AL249" s="160">
        <f t="shared" si="248"/>
        <v>0</v>
      </c>
      <c r="AM249" s="160">
        <f t="shared" si="248"/>
        <v>0</v>
      </c>
      <c r="AN249" s="160">
        <f t="shared" si="248"/>
        <v>0</v>
      </c>
      <c r="AO249" s="160">
        <f t="shared" si="248"/>
        <v>0</v>
      </c>
      <c r="AP249" s="160">
        <f t="shared" si="248"/>
        <v>0</v>
      </c>
      <c r="AQ249" s="160">
        <f t="shared" si="248"/>
        <v>0</v>
      </c>
      <c r="AR249" s="160">
        <f t="shared" si="248"/>
        <v>0</v>
      </c>
      <c r="AS249" s="160">
        <f t="shared" si="248"/>
        <v>0</v>
      </c>
      <c r="AT249" s="160">
        <f t="shared" si="248"/>
        <v>0</v>
      </c>
      <c r="AU249" s="160">
        <f t="shared" si="248"/>
        <v>0</v>
      </c>
      <c r="AV249" s="160">
        <f t="shared" si="248"/>
        <v>0</v>
      </c>
      <c r="AW249" s="160">
        <f t="shared" si="248"/>
        <v>0</v>
      </c>
      <c r="AX249" s="160">
        <f t="shared" ref="AX249:BN249" si="249">AW249</f>
        <v>0</v>
      </c>
      <c r="AY249" s="160">
        <f t="shared" si="249"/>
        <v>0</v>
      </c>
      <c r="AZ249" s="160">
        <f t="shared" si="249"/>
        <v>0</v>
      </c>
      <c r="BA249" s="160">
        <f t="shared" si="249"/>
        <v>0</v>
      </c>
      <c r="BB249" s="160">
        <f t="shared" si="249"/>
        <v>0</v>
      </c>
      <c r="BC249" s="160">
        <f t="shared" si="249"/>
        <v>0</v>
      </c>
      <c r="BD249" s="160">
        <f t="shared" si="249"/>
        <v>0</v>
      </c>
      <c r="BE249" s="160">
        <f t="shared" si="249"/>
        <v>0</v>
      </c>
      <c r="BF249" s="160">
        <f t="shared" si="249"/>
        <v>0</v>
      </c>
      <c r="BG249" s="160">
        <f t="shared" si="249"/>
        <v>0</v>
      </c>
      <c r="BH249" s="160">
        <f t="shared" si="249"/>
        <v>0</v>
      </c>
      <c r="BI249" s="160">
        <f t="shared" si="249"/>
        <v>0</v>
      </c>
      <c r="BJ249" s="160">
        <f t="shared" si="249"/>
        <v>0</v>
      </c>
      <c r="BK249" s="160">
        <f t="shared" si="249"/>
        <v>0</v>
      </c>
      <c r="BL249" s="160">
        <f t="shared" si="249"/>
        <v>0</v>
      </c>
      <c r="BM249" s="160">
        <f t="shared" si="249"/>
        <v>0</v>
      </c>
      <c r="BN249" s="160">
        <f t="shared" si="249"/>
        <v>0</v>
      </c>
      <c r="BR249" s="160">
        <v>41</v>
      </c>
    </row>
    <row r="250" spans="16:70" x14ac:dyDescent="0.35">
      <c r="Q250" s="160">
        <v>1</v>
      </c>
      <c r="R250" s="160">
        <v>2</v>
      </c>
      <c r="S250" s="160">
        <v>3</v>
      </c>
      <c r="T250" s="160">
        <v>4</v>
      </c>
      <c r="U250" s="160">
        <v>5</v>
      </c>
      <c r="V250" s="160">
        <v>6</v>
      </c>
      <c r="W250" s="160">
        <v>7</v>
      </c>
      <c r="X250" s="160">
        <v>8</v>
      </c>
      <c r="Y250" s="160">
        <v>9</v>
      </c>
      <c r="Z250" s="160">
        <v>10</v>
      </c>
      <c r="AA250" s="160">
        <v>11</v>
      </c>
      <c r="AB250" s="160">
        <v>12</v>
      </c>
      <c r="AC250" s="160">
        <v>13</v>
      </c>
      <c r="AD250" s="160">
        <v>14</v>
      </c>
      <c r="AE250" s="160">
        <v>15</v>
      </c>
      <c r="AF250" s="160">
        <v>16</v>
      </c>
      <c r="AG250" s="160">
        <v>17</v>
      </c>
      <c r="AH250" s="160">
        <v>18</v>
      </c>
      <c r="AI250" s="160">
        <v>19</v>
      </c>
      <c r="AJ250" s="160">
        <v>20</v>
      </c>
      <c r="AK250" s="160">
        <v>21</v>
      </c>
      <c r="AL250" s="160">
        <v>22</v>
      </c>
      <c r="AM250" s="160">
        <v>23</v>
      </c>
      <c r="AN250" s="160">
        <v>24</v>
      </c>
      <c r="AO250" s="160">
        <v>25</v>
      </c>
      <c r="AP250" s="160">
        <v>26</v>
      </c>
      <c r="AQ250" s="160">
        <v>27</v>
      </c>
      <c r="AR250" s="160">
        <v>28</v>
      </c>
      <c r="AS250" s="160">
        <v>29</v>
      </c>
      <c r="AT250" s="160">
        <v>30</v>
      </c>
      <c r="AU250" s="160">
        <v>31</v>
      </c>
      <c r="AV250" s="160">
        <v>32</v>
      </c>
      <c r="AW250" s="160">
        <v>33</v>
      </c>
      <c r="AX250" s="160">
        <v>34</v>
      </c>
      <c r="AY250" s="160">
        <v>35</v>
      </c>
      <c r="AZ250" s="160">
        <v>36</v>
      </c>
      <c r="BA250" s="160">
        <v>37</v>
      </c>
      <c r="BB250" s="160">
        <v>38</v>
      </c>
      <c r="BC250" s="160">
        <v>39</v>
      </c>
      <c r="BD250" s="160">
        <v>40</v>
      </c>
      <c r="BE250" s="160">
        <v>41</v>
      </c>
      <c r="BF250" s="160">
        <v>42</v>
      </c>
      <c r="BG250" s="160">
        <v>43</v>
      </c>
      <c r="BH250" s="160">
        <v>44</v>
      </c>
      <c r="BI250" s="160">
        <v>45</v>
      </c>
      <c r="BJ250" s="160">
        <v>46</v>
      </c>
      <c r="BK250" s="160">
        <v>47</v>
      </c>
      <c r="BL250" s="160">
        <v>48</v>
      </c>
      <c r="BM250" s="160">
        <v>49</v>
      </c>
      <c r="BN250" s="160">
        <v>50</v>
      </c>
    </row>
    <row r="251" spans="16:70" x14ac:dyDescent="0.35">
      <c r="Q251" s="160">
        <f t="shared" ref="Q251:AV251" si="250">Q249-Q250</f>
        <v>-1</v>
      </c>
      <c r="R251" s="160">
        <f t="shared" si="250"/>
        <v>-2</v>
      </c>
      <c r="S251" s="160">
        <f t="shared" si="250"/>
        <v>-3</v>
      </c>
      <c r="T251" s="160">
        <f t="shared" si="250"/>
        <v>-4</v>
      </c>
      <c r="U251" s="160">
        <f t="shared" si="250"/>
        <v>-5</v>
      </c>
      <c r="V251" s="160">
        <f t="shared" si="250"/>
        <v>-6</v>
      </c>
      <c r="W251" s="160">
        <f t="shared" si="250"/>
        <v>-7</v>
      </c>
      <c r="X251" s="160">
        <f t="shared" si="250"/>
        <v>-8</v>
      </c>
      <c r="Y251" s="160">
        <f t="shared" si="250"/>
        <v>-9</v>
      </c>
      <c r="Z251" s="160">
        <f t="shared" si="250"/>
        <v>-10</v>
      </c>
      <c r="AA251" s="160">
        <f t="shared" si="250"/>
        <v>-11</v>
      </c>
      <c r="AB251" s="160">
        <f t="shared" si="250"/>
        <v>-12</v>
      </c>
      <c r="AC251" s="160">
        <f t="shared" si="250"/>
        <v>-13</v>
      </c>
      <c r="AD251" s="160">
        <f t="shared" si="250"/>
        <v>-14</v>
      </c>
      <c r="AE251" s="160">
        <f t="shared" si="250"/>
        <v>-15</v>
      </c>
      <c r="AF251" s="160">
        <f t="shared" si="250"/>
        <v>-16</v>
      </c>
      <c r="AG251" s="160">
        <f t="shared" si="250"/>
        <v>-17</v>
      </c>
      <c r="AH251" s="160">
        <f t="shared" si="250"/>
        <v>-18</v>
      </c>
      <c r="AI251" s="160">
        <f t="shared" si="250"/>
        <v>-19</v>
      </c>
      <c r="AJ251" s="160">
        <f t="shared" si="250"/>
        <v>-20</v>
      </c>
      <c r="AK251" s="160">
        <f t="shared" si="250"/>
        <v>-21</v>
      </c>
      <c r="AL251" s="160">
        <f t="shared" si="250"/>
        <v>-22</v>
      </c>
      <c r="AM251" s="160">
        <f t="shared" si="250"/>
        <v>-23</v>
      </c>
      <c r="AN251" s="160">
        <f t="shared" si="250"/>
        <v>-24</v>
      </c>
      <c r="AO251" s="160">
        <f t="shared" si="250"/>
        <v>-25</v>
      </c>
      <c r="AP251" s="160">
        <f t="shared" si="250"/>
        <v>-26</v>
      </c>
      <c r="AQ251" s="160">
        <f t="shared" si="250"/>
        <v>-27</v>
      </c>
      <c r="AR251" s="160">
        <f t="shared" si="250"/>
        <v>-28</v>
      </c>
      <c r="AS251" s="160">
        <f t="shared" si="250"/>
        <v>-29</v>
      </c>
      <c r="AT251" s="160">
        <f t="shared" si="250"/>
        <v>-30</v>
      </c>
      <c r="AU251" s="160">
        <f t="shared" si="250"/>
        <v>-31</v>
      </c>
      <c r="AV251" s="160">
        <f t="shared" si="250"/>
        <v>-32</v>
      </c>
      <c r="AW251" s="160">
        <f t="shared" ref="AW251:BN251" si="251">AW249-AW250</f>
        <v>-33</v>
      </c>
      <c r="AX251" s="160">
        <f t="shared" si="251"/>
        <v>-34</v>
      </c>
      <c r="AY251" s="160">
        <f t="shared" si="251"/>
        <v>-35</v>
      </c>
      <c r="AZ251" s="160">
        <f t="shared" si="251"/>
        <v>-36</v>
      </c>
      <c r="BA251" s="160">
        <f t="shared" si="251"/>
        <v>-37</v>
      </c>
      <c r="BB251" s="160">
        <f t="shared" si="251"/>
        <v>-38</v>
      </c>
      <c r="BC251" s="160">
        <f t="shared" si="251"/>
        <v>-39</v>
      </c>
      <c r="BD251" s="160">
        <f t="shared" si="251"/>
        <v>-40</v>
      </c>
      <c r="BE251" s="160">
        <f t="shared" si="251"/>
        <v>-41</v>
      </c>
      <c r="BF251" s="160">
        <f t="shared" si="251"/>
        <v>-42</v>
      </c>
      <c r="BG251" s="160">
        <f t="shared" si="251"/>
        <v>-43</v>
      </c>
      <c r="BH251" s="160">
        <f t="shared" si="251"/>
        <v>-44</v>
      </c>
      <c r="BI251" s="160">
        <f t="shared" si="251"/>
        <v>-45</v>
      </c>
      <c r="BJ251" s="160">
        <f t="shared" si="251"/>
        <v>-46</v>
      </c>
      <c r="BK251" s="160">
        <f t="shared" si="251"/>
        <v>-47</v>
      </c>
      <c r="BL251" s="160">
        <f t="shared" si="251"/>
        <v>-48</v>
      </c>
      <c r="BM251" s="160">
        <f t="shared" si="251"/>
        <v>-49</v>
      </c>
      <c r="BN251" s="160">
        <f t="shared" si="251"/>
        <v>-50</v>
      </c>
      <c r="BP251" s="160" t="s">
        <v>21</v>
      </c>
    </row>
    <row r="252" spans="16:70" x14ac:dyDescent="0.35">
      <c r="Q252" s="160" t="str">
        <f>IF(Q251&gt;=0,COUNT($Q251)+BO248,"")</f>
        <v/>
      </c>
      <c r="R252" s="160" t="str">
        <f>IF(R251&gt;=0,COUNT($Q251:R251)+$BO248,"")</f>
        <v/>
      </c>
      <c r="S252" s="160" t="str">
        <f>IF(S251&gt;=0,COUNT($Q251:S251)+$BO248,"")</f>
        <v/>
      </c>
      <c r="T252" s="160" t="str">
        <f>IF(T251&gt;=0,COUNT($Q251:T251)+$BO248,"")</f>
        <v/>
      </c>
      <c r="U252" s="160" t="str">
        <f>IF(U251&gt;=0,COUNT($Q251:U251)+$BO248,"")</f>
        <v/>
      </c>
      <c r="V252" s="160" t="str">
        <f>IF(V251&gt;=0,COUNT($Q251:V251)+$BO248,"")</f>
        <v/>
      </c>
      <c r="W252" s="160" t="str">
        <f>IF(W251&gt;=0,COUNT($Q251:W251)+$BO248,"")</f>
        <v/>
      </c>
      <c r="X252" s="160" t="str">
        <f>IF(X251&gt;=0,COUNT($Q251:X251)+$BO248,"")</f>
        <v/>
      </c>
      <c r="Y252" s="160" t="str">
        <f>IF(Y251&gt;=0,COUNT($Q251:Y251)+$BO248,"")</f>
        <v/>
      </c>
      <c r="Z252" s="160" t="str">
        <f>IF(Z251&gt;=0,COUNT($Q251:Z251)+$BO248,"")</f>
        <v/>
      </c>
      <c r="AA252" s="160" t="str">
        <f>IF(AA251&gt;=0,COUNT($Q251:AA251)+$BO248,"")</f>
        <v/>
      </c>
      <c r="AB252" s="160" t="str">
        <f>IF(AB251&gt;=0,COUNT($Q251:AB251)+$BO248,"")</f>
        <v/>
      </c>
      <c r="AC252" s="160" t="str">
        <f>IF(AC251&gt;=0,COUNT($Q251:AC251)+$BO248,"")</f>
        <v/>
      </c>
      <c r="AD252" s="160" t="str">
        <f>IF(AD251&gt;=0,COUNT($Q251:AD251)+$BO248,"")</f>
        <v/>
      </c>
      <c r="AE252" s="160" t="str">
        <f>IF(AE251&gt;=0,COUNT($Q251:AE251)+$BO248,"")</f>
        <v/>
      </c>
      <c r="AF252" s="160" t="str">
        <f>IF(AF251&gt;=0,COUNT($Q251:AF251)+$BO248,"")</f>
        <v/>
      </c>
      <c r="AG252" s="160" t="str">
        <f>IF(AG251&gt;=0,COUNT($Q251:AG251)+$BO248,"")</f>
        <v/>
      </c>
      <c r="AH252" s="160" t="str">
        <f>IF(AH251&gt;=0,COUNT($Q251:AH251)+$BO248,"")</f>
        <v/>
      </c>
      <c r="AI252" s="160" t="str">
        <f>IF(AI251&gt;=0,COUNT($Q251:AI251)+$BO248,"")</f>
        <v/>
      </c>
      <c r="AJ252" s="160" t="str">
        <f>IF(AJ251&gt;=0,COUNT($Q251:AJ251)+$BO248,"")</f>
        <v/>
      </c>
      <c r="AK252" s="160" t="str">
        <f>IF(AK251&gt;=0,COUNT($Q251:AK251)+$BO248,"")</f>
        <v/>
      </c>
      <c r="AL252" s="160" t="str">
        <f>IF(AL251&gt;=0,COUNT($Q251:AL251)+$BO248,"")</f>
        <v/>
      </c>
      <c r="AM252" s="160" t="str">
        <f>IF(AM251&gt;=0,COUNT($Q251:AM251)+$BO248,"")</f>
        <v/>
      </c>
      <c r="AN252" s="160" t="str">
        <f>IF(AN251&gt;=0,COUNT($Q251:AN251)+$BO248,"")</f>
        <v/>
      </c>
      <c r="AO252" s="160" t="str">
        <f>IF(AO251&gt;=0,COUNT($Q251:AO251)+$BO248,"")</f>
        <v/>
      </c>
      <c r="AP252" s="160" t="str">
        <f>IF(AP251&gt;=0,COUNT($Q251:AP251)+$BO248,"")</f>
        <v/>
      </c>
      <c r="AQ252" s="160" t="str">
        <f>IF(AQ251&gt;=0,COUNT($Q251:AQ251)+$BO248,"")</f>
        <v/>
      </c>
      <c r="AR252" s="160" t="str">
        <f>IF(AR251&gt;=0,COUNT($Q251:AR251)+$BO248,"")</f>
        <v/>
      </c>
      <c r="AS252" s="160" t="str">
        <f>IF(AS251&gt;=0,COUNT($Q251:AS251)+$BO248,"")</f>
        <v/>
      </c>
      <c r="AT252" s="160" t="str">
        <f>IF(AT251&gt;=0,COUNT($Q251:AT251)+$BO248,"")</f>
        <v/>
      </c>
      <c r="AU252" s="160" t="str">
        <f>IF(AU251&gt;=0,COUNT($Q251:AU251)+$BO248,"")</f>
        <v/>
      </c>
      <c r="AV252" s="160" t="str">
        <f>IF(AV251&gt;=0,COUNT($Q251:AV251)+$BO248,"")</f>
        <v/>
      </c>
      <c r="AW252" s="160" t="str">
        <f>IF(AW251&gt;=0,COUNT($Q251:AW251)+$BO248,"")</f>
        <v/>
      </c>
      <c r="AX252" s="160" t="str">
        <f>IF(AX251&gt;=0,COUNT($Q251:AX251)+$BO248,"")</f>
        <v/>
      </c>
      <c r="AY252" s="160" t="str">
        <f>IF(AY251&gt;=0,COUNT($Q251:AY251)+$BO248,"")</f>
        <v/>
      </c>
      <c r="AZ252" s="160" t="str">
        <f>IF(AZ251&gt;=0,COUNT($Q251:AZ251)+$BO248,"")</f>
        <v/>
      </c>
      <c r="BA252" s="160" t="str">
        <f>IF(BA251&gt;=0,COUNT($Q251:BA251)+$BO248,"")</f>
        <v/>
      </c>
      <c r="BB252" s="160" t="str">
        <f>IF(BB251&gt;=0,COUNT($Q251:BB251)+$BO248,"")</f>
        <v/>
      </c>
      <c r="BC252" s="160" t="str">
        <f>IF(BC251&gt;=0,COUNT($Q251:BC251)+$BO248,"")</f>
        <v/>
      </c>
      <c r="BD252" s="160" t="str">
        <f>IF(BD251&gt;=0,COUNT($Q251:BD251)+$BO248,"")</f>
        <v/>
      </c>
      <c r="BE252" s="160" t="str">
        <f>IF(BE251&gt;=0,COUNT($Q251:BE251)+$BO248,"")</f>
        <v/>
      </c>
      <c r="BF252" s="160" t="str">
        <f>IF(BF251&gt;=0,COUNT($Q251:BF251)+$BO248,"")</f>
        <v/>
      </c>
      <c r="BG252" s="160" t="str">
        <f>IF(BG251&gt;=0,COUNT($Q251:BG251)+$BO248,"")</f>
        <v/>
      </c>
      <c r="BH252" s="160" t="str">
        <f>IF(BH251&gt;=0,COUNT($Q251:BH251)+$BO248,"")</f>
        <v/>
      </c>
      <c r="BI252" s="160" t="str">
        <f>IF(BI251&gt;=0,COUNT($Q251:BI251)+$BO248,"")</f>
        <v/>
      </c>
      <c r="BJ252" s="160" t="str">
        <f>IF(BJ251&gt;=0,COUNT($Q251:BJ251)+$BO248,"")</f>
        <v/>
      </c>
      <c r="BK252" s="160" t="str">
        <f>IF(BK251&gt;=0,COUNT($Q251:BK251)+$BO248,"")</f>
        <v/>
      </c>
      <c r="BL252" s="160" t="str">
        <f>IF(BL251&gt;=0,COUNT($Q251:BL251)+$BO248,"")</f>
        <v/>
      </c>
      <c r="BM252" s="160" t="str">
        <f>IF(BM251&gt;=0,COUNT($Q251:BM251)+$BO248,"")</f>
        <v/>
      </c>
      <c r="BN252" s="160" t="str">
        <f>IF(BN251&gt;=0,COUNT($Q251:BN251)+$BO248,"")</f>
        <v/>
      </c>
      <c r="BO252" s="160">
        <f>COUNT(Q252:BN252)+$BO248</f>
        <v>100</v>
      </c>
      <c r="BP252" s="218" t="str">
        <f>Q252&amp;BP251&amp;R252&amp;BP251&amp;S252&amp;BP251&amp;T252&amp;BP251&amp;U252&amp;BP251&amp;V252&amp;BP251&amp;W252&amp;BP251&amp;X252&amp;BP251&amp;Y252&amp;BP251&amp;Z252&amp;BP251&amp;AA252&amp;BP251&amp;AB252&amp;BP251&amp;AC252&amp;BP251&amp;AD252&amp;BP251&amp;AE252&amp;BP251&amp;AF252&amp;BP251&amp;AG252&amp;BP251&amp;AH252&amp;BP251&amp;AI252&amp;BP251&amp;AJ252&amp;BP251&amp;AK252&amp;BP251&amp;AL252&amp;BP251&amp;AM252&amp;BP251&amp;AN252&amp;BP251&amp;AO252&amp;BP251&amp;AP252&amp;BP251&amp;AQ252&amp;BP251&amp;AR252&amp;BP251&amp;AS252&amp;BP251&amp;AT252&amp;BP251&amp;AU252&amp;BP251&amp;AV252&amp;BP251&amp;AW252&amp;BP251&amp;AX252&amp;BP251&amp;AY252&amp;BP251&amp;AZ252&amp;BP251&amp;BA252&amp;BP251&amp;BB252&amp;BP251&amp;BC252&amp;BP251&amp;BD252&amp;BP251&amp;BE252&amp;BP251&amp;BF252&amp;BP251&amp;BG252&amp;BP251&amp;BH252&amp;BP251&amp;BI252&amp;BP251&amp;BJ252&amp;BP251&amp;BK252&amp;BP251&amp;BL252&amp;BP251&amp;BM252&amp;BP251&amp;BN252</f>
        <v xml:space="preserve">                                                                                                  </v>
      </c>
    </row>
    <row r="253" spans="16:70" x14ac:dyDescent="0.35">
      <c r="P253" s="160">
        <v>56</v>
      </c>
      <c r="Q253" s="217">
        <f>IF('Print-TOS'!AU16="Y",'Encode Data'!H49,'Encode Data'!H43)</f>
        <v>0</v>
      </c>
      <c r="R253" s="160">
        <f t="shared" ref="R253:AW253" si="252">Q253</f>
        <v>0</v>
      </c>
      <c r="S253" s="160">
        <f t="shared" si="252"/>
        <v>0</v>
      </c>
      <c r="T253" s="160">
        <f t="shared" si="252"/>
        <v>0</v>
      </c>
      <c r="U253" s="160">
        <f t="shared" si="252"/>
        <v>0</v>
      </c>
      <c r="V253" s="160">
        <f t="shared" si="252"/>
        <v>0</v>
      </c>
      <c r="W253" s="160">
        <f t="shared" si="252"/>
        <v>0</v>
      </c>
      <c r="X253" s="160">
        <f t="shared" si="252"/>
        <v>0</v>
      </c>
      <c r="Y253" s="160">
        <f t="shared" si="252"/>
        <v>0</v>
      </c>
      <c r="Z253" s="160">
        <f t="shared" si="252"/>
        <v>0</v>
      </c>
      <c r="AA253" s="160">
        <f t="shared" si="252"/>
        <v>0</v>
      </c>
      <c r="AB253" s="160">
        <f t="shared" si="252"/>
        <v>0</v>
      </c>
      <c r="AC253" s="160">
        <f t="shared" si="252"/>
        <v>0</v>
      </c>
      <c r="AD253" s="160">
        <f t="shared" si="252"/>
        <v>0</v>
      </c>
      <c r="AE253" s="160">
        <f t="shared" si="252"/>
        <v>0</v>
      </c>
      <c r="AF253" s="160">
        <f t="shared" si="252"/>
        <v>0</v>
      </c>
      <c r="AG253" s="160">
        <f t="shared" si="252"/>
        <v>0</v>
      </c>
      <c r="AH253" s="160">
        <f t="shared" si="252"/>
        <v>0</v>
      </c>
      <c r="AI253" s="160">
        <f t="shared" si="252"/>
        <v>0</v>
      </c>
      <c r="AJ253" s="160">
        <f t="shared" si="252"/>
        <v>0</v>
      </c>
      <c r="AK253" s="160">
        <f t="shared" si="252"/>
        <v>0</v>
      </c>
      <c r="AL253" s="160">
        <f t="shared" si="252"/>
        <v>0</v>
      </c>
      <c r="AM253" s="160">
        <f t="shared" si="252"/>
        <v>0</v>
      </c>
      <c r="AN253" s="160">
        <f t="shared" si="252"/>
        <v>0</v>
      </c>
      <c r="AO253" s="160">
        <f t="shared" si="252"/>
        <v>0</v>
      </c>
      <c r="AP253" s="160">
        <f t="shared" si="252"/>
        <v>0</v>
      </c>
      <c r="AQ253" s="160">
        <f t="shared" si="252"/>
        <v>0</v>
      </c>
      <c r="AR253" s="160">
        <f t="shared" si="252"/>
        <v>0</v>
      </c>
      <c r="AS253" s="160">
        <f t="shared" si="252"/>
        <v>0</v>
      </c>
      <c r="AT253" s="160">
        <f t="shared" si="252"/>
        <v>0</v>
      </c>
      <c r="AU253" s="160">
        <f t="shared" si="252"/>
        <v>0</v>
      </c>
      <c r="AV253" s="160">
        <f t="shared" si="252"/>
        <v>0</v>
      </c>
      <c r="AW253" s="160">
        <f t="shared" si="252"/>
        <v>0</v>
      </c>
      <c r="AX253" s="160">
        <f t="shared" ref="AX253:BN253" si="253">AW253</f>
        <v>0</v>
      </c>
      <c r="AY253" s="160">
        <f t="shared" si="253"/>
        <v>0</v>
      </c>
      <c r="AZ253" s="160">
        <f t="shared" si="253"/>
        <v>0</v>
      </c>
      <c r="BA253" s="160">
        <f t="shared" si="253"/>
        <v>0</v>
      </c>
      <c r="BB253" s="160">
        <f t="shared" si="253"/>
        <v>0</v>
      </c>
      <c r="BC253" s="160">
        <f t="shared" si="253"/>
        <v>0</v>
      </c>
      <c r="BD253" s="160">
        <f t="shared" si="253"/>
        <v>0</v>
      </c>
      <c r="BE253" s="160">
        <f t="shared" si="253"/>
        <v>0</v>
      </c>
      <c r="BF253" s="160">
        <f t="shared" si="253"/>
        <v>0</v>
      </c>
      <c r="BG253" s="160">
        <f t="shared" si="253"/>
        <v>0</v>
      </c>
      <c r="BH253" s="160">
        <f t="shared" si="253"/>
        <v>0</v>
      </c>
      <c r="BI253" s="160">
        <f t="shared" si="253"/>
        <v>0</v>
      </c>
      <c r="BJ253" s="160">
        <f t="shared" si="253"/>
        <v>0</v>
      </c>
      <c r="BK253" s="160">
        <f t="shared" si="253"/>
        <v>0</v>
      </c>
      <c r="BL253" s="160">
        <f t="shared" si="253"/>
        <v>0</v>
      </c>
      <c r="BM253" s="160">
        <f t="shared" si="253"/>
        <v>0</v>
      </c>
      <c r="BN253" s="160">
        <f t="shared" si="253"/>
        <v>0</v>
      </c>
      <c r="BR253" s="160">
        <v>56</v>
      </c>
    </row>
    <row r="254" spans="16:70" x14ac:dyDescent="0.35">
      <c r="Q254" s="160">
        <v>1</v>
      </c>
      <c r="R254" s="160">
        <v>2</v>
      </c>
      <c r="S254" s="160">
        <v>3</v>
      </c>
      <c r="T254" s="160">
        <v>4</v>
      </c>
      <c r="U254" s="160">
        <v>5</v>
      </c>
      <c r="V254" s="160">
        <v>6</v>
      </c>
      <c r="W254" s="160">
        <v>7</v>
      </c>
      <c r="X254" s="160">
        <v>8</v>
      </c>
      <c r="Y254" s="160">
        <v>9</v>
      </c>
      <c r="Z254" s="160">
        <v>10</v>
      </c>
      <c r="AA254" s="160">
        <v>11</v>
      </c>
      <c r="AB254" s="160">
        <v>12</v>
      </c>
      <c r="AC254" s="160">
        <v>13</v>
      </c>
      <c r="AD254" s="160">
        <v>14</v>
      </c>
      <c r="AE254" s="160">
        <v>15</v>
      </c>
      <c r="AF254" s="160">
        <v>16</v>
      </c>
      <c r="AG254" s="160">
        <v>17</v>
      </c>
      <c r="AH254" s="160">
        <v>18</v>
      </c>
      <c r="AI254" s="160">
        <v>19</v>
      </c>
      <c r="AJ254" s="160">
        <v>20</v>
      </c>
      <c r="AK254" s="160">
        <v>21</v>
      </c>
      <c r="AL254" s="160">
        <v>22</v>
      </c>
      <c r="AM254" s="160">
        <v>23</v>
      </c>
      <c r="AN254" s="160">
        <v>24</v>
      </c>
      <c r="AO254" s="160">
        <v>25</v>
      </c>
      <c r="AP254" s="160">
        <v>26</v>
      </c>
      <c r="AQ254" s="160">
        <v>27</v>
      </c>
      <c r="AR254" s="160">
        <v>28</v>
      </c>
      <c r="AS254" s="160">
        <v>29</v>
      </c>
      <c r="AT254" s="160">
        <v>30</v>
      </c>
      <c r="AU254" s="160">
        <v>31</v>
      </c>
      <c r="AV254" s="160">
        <v>32</v>
      </c>
      <c r="AW254" s="160">
        <v>33</v>
      </c>
      <c r="AX254" s="160">
        <v>34</v>
      </c>
      <c r="AY254" s="160">
        <v>35</v>
      </c>
      <c r="AZ254" s="160">
        <v>36</v>
      </c>
      <c r="BA254" s="160">
        <v>37</v>
      </c>
      <c r="BB254" s="160">
        <v>38</v>
      </c>
      <c r="BC254" s="160">
        <v>39</v>
      </c>
      <c r="BD254" s="160">
        <v>40</v>
      </c>
      <c r="BE254" s="160">
        <v>41</v>
      </c>
      <c r="BF254" s="160">
        <v>42</v>
      </c>
      <c r="BG254" s="160">
        <v>43</v>
      </c>
      <c r="BH254" s="160">
        <v>44</v>
      </c>
      <c r="BI254" s="160">
        <v>45</v>
      </c>
      <c r="BJ254" s="160">
        <v>46</v>
      </c>
      <c r="BK254" s="160">
        <v>47</v>
      </c>
      <c r="BL254" s="160">
        <v>48</v>
      </c>
      <c r="BM254" s="160">
        <v>49</v>
      </c>
      <c r="BN254" s="160">
        <v>50</v>
      </c>
    </row>
    <row r="255" spans="16:70" x14ac:dyDescent="0.35">
      <c r="Q255" s="160">
        <f t="shared" ref="Q255:AV255" si="254">Q253-Q254</f>
        <v>-1</v>
      </c>
      <c r="R255" s="160">
        <f t="shared" si="254"/>
        <v>-2</v>
      </c>
      <c r="S255" s="160">
        <f t="shared" si="254"/>
        <v>-3</v>
      </c>
      <c r="T255" s="160">
        <f t="shared" si="254"/>
        <v>-4</v>
      </c>
      <c r="U255" s="160">
        <f t="shared" si="254"/>
        <v>-5</v>
      </c>
      <c r="V255" s="160">
        <f t="shared" si="254"/>
        <v>-6</v>
      </c>
      <c r="W255" s="160">
        <f t="shared" si="254"/>
        <v>-7</v>
      </c>
      <c r="X255" s="160">
        <f t="shared" si="254"/>
        <v>-8</v>
      </c>
      <c r="Y255" s="160">
        <f t="shared" si="254"/>
        <v>-9</v>
      </c>
      <c r="Z255" s="160">
        <f t="shared" si="254"/>
        <v>-10</v>
      </c>
      <c r="AA255" s="160">
        <f t="shared" si="254"/>
        <v>-11</v>
      </c>
      <c r="AB255" s="160">
        <f t="shared" si="254"/>
        <v>-12</v>
      </c>
      <c r="AC255" s="160">
        <f t="shared" si="254"/>
        <v>-13</v>
      </c>
      <c r="AD255" s="160">
        <f t="shared" si="254"/>
        <v>-14</v>
      </c>
      <c r="AE255" s="160">
        <f t="shared" si="254"/>
        <v>-15</v>
      </c>
      <c r="AF255" s="160">
        <f t="shared" si="254"/>
        <v>-16</v>
      </c>
      <c r="AG255" s="160">
        <f t="shared" si="254"/>
        <v>-17</v>
      </c>
      <c r="AH255" s="160">
        <f t="shared" si="254"/>
        <v>-18</v>
      </c>
      <c r="AI255" s="160">
        <f t="shared" si="254"/>
        <v>-19</v>
      </c>
      <c r="AJ255" s="160">
        <f t="shared" si="254"/>
        <v>-20</v>
      </c>
      <c r="AK255" s="160">
        <f t="shared" si="254"/>
        <v>-21</v>
      </c>
      <c r="AL255" s="160">
        <f t="shared" si="254"/>
        <v>-22</v>
      </c>
      <c r="AM255" s="160">
        <f t="shared" si="254"/>
        <v>-23</v>
      </c>
      <c r="AN255" s="160">
        <f t="shared" si="254"/>
        <v>-24</v>
      </c>
      <c r="AO255" s="160">
        <f t="shared" si="254"/>
        <v>-25</v>
      </c>
      <c r="AP255" s="160">
        <f t="shared" si="254"/>
        <v>-26</v>
      </c>
      <c r="AQ255" s="160">
        <f t="shared" si="254"/>
        <v>-27</v>
      </c>
      <c r="AR255" s="160">
        <f t="shared" si="254"/>
        <v>-28</v>
      </c>
      <c r="AS255" s="160">
        <f t="shared" si="254"/>
        <v>-29</v>
      </c>
      <c r="AT255" s="160">
        <f t="shared" si="254"/>
        <v>-30</v>
      </c>
      <c r="AU255" s="160">
        <f t="shared" si="254"/>
        <v>-31</v>
      </c>
      <c r="AV255" s="160">
        <f t="shared" si="254"/>
        <v>-32</v>
      </c>
      <c r="AW255" s="160">
        <f t="shared" ref="AW255:BN255" si="255">AW253-AW254</f>
        <v>-33</v>
      </c>
      <c r="AX255" s="160">
        <f t="shared" si="255"/>
        <v>-34</v>
      </c>
      <c r="AY255" s="160">
        <f t="shared" si="255"/>
        <v>-35</v>
      </c>
      <c r="AZ255" s="160">
        <f t="shared" si="255"/>
        <v>-36</v>
      </c>
      <c r="BA255" s="160">
        <f t="shared" si="255"/>
        <v>-37</v>
      </c>
      <c r="BB255" s="160">
        <f t="shared" si="255"/>
        <v>-38</v>
      </c>
      <c r="BC255" s="160">
        <f t="shared" si="255"/>
        <v>-39</v>
      </c>
      <c r="BD255" s="160">
        <f t="shared" si="255"/>
        <v>-40</v>
      </c>
      <c r="BE255" s="160">
        <f t="shared" si="255"/>
        <v>-41</v>
      </c>
      <c r="BF255" s="160">
        <f t="shared" si="255"/>
        <v>-42</v>
      </c>
      <c r="BG255" s="160">
        <f t="shared" si="255"/>
        <v>-43</v>
      </c>
      <c r="BH255" s="160">
        <f t="shared" si="255"/>
        <v>-44</v>
      </c>
      <c r="BI255" s="160">
        <f t="shared" si="255"/>
        <v>-45</v>
      </c>
      <c r="BJ255" s="160">
        <f t="shared" si="255"/>
        <v>-46</v>
      </c>
      <c r="BK255" s="160">
        <f t="shared" si="255"/>
        <v>-47</v>
      </c>
      <c r="BL255" s="160">
        <f t="shared" si="255"/>
        <v>-48</v>
      </c>
      <c r="BM255" s="160">
        <f t="shared" si="255"/>
        <v>-49</v>
      </c>
      <c r="BN255" s="160">
        <f t="shared" si="255"/>
        <v>-50</v>
      </c>
      <c r="BP255" s="160" t="s">
        <v>21</v>
      </c>
    </row>
    <row r="256" spans="16:70" x14ac:dyDescent="0.35">
      <c r="Q256" s="160" t="str">
        <f>IF(Q255&gt;=0,COUNT($Q255)+BO252,"")</f>
        <v/>
      </c>
      <c r="R256" s="160" t="str">
        <f>IF(R255&gt;=0,COUNT($Q255:R255)+$BO252,"")</f>
        <v/>
      </c>
      <c r="S256" s="160" t="str">
        <f>IF(S255&gt;=0,COUNT($Q255:S255)+$BO252,"")</f>
        <v/>
      </c>
      <c r="T256" s="160" t="str">
        <f>IF(T255&gt;=0,COUNT($Q255:T255)+$BO252,"")</f>
        <v/>
      </c>
      <c r="U256" s="160" t="str">
        <f>IF(U255&gt;=0,COUNT($Q255:U255)+$BO252,"")</f>
        <v/>
      </c>
      <c r="V256" s="160" t="str">
        <f>IF(V255&gt;=0,COUNT($Q255:V255)+$BO252,"")</f>
        <v/>
      </c>
      <c r="W256" s="160" t="str">
        <f>IF(W255&gt;=0,COUNT($Q255:W255)+$BO252,"")</f>
        <v/>
      </c>
      <c r="X256" s="160" t="str">
        <f>IF(X255&gt;=0,COUNT($Q255:X255)+$BO252,"")</f>
        <v/>
      </c>
      <c r="Y256" s="160" t="str">
        <f>IF(Y255&gt;=0,COUNT($Q255:Y255)+$BO252,"")</f>
        <v/>
      </c>
      <c r="Z256" s="160" t="str">
        <f>IF(Z255&gt;=0,COUNT($Q255:Z255)+$BO252,"")</f>
        <v/>
      </c>
      <c r="AA256" s="160" t="str">
        <f>IF(AA255&gt;=0,COUNT($Q255:AA255)+$BO252,"")</f>
        <v/>
      </c>
      <c r="AB256" s="160" t="str">
        <f>IF(AB255&gt;=0,COUNT($Q255:AB255)+$BO252,"")</f>
        <v/>
      </c>
      <c r="AC256" s="160" t="str">
        <f>IF(AC255&gt;=0,COUNT($Q255:AC255)+$BO252,"")</f>
        <v/>
      </c>
      <c r="AD256" s="160" t="str">
        <f>IF(AD255&gt;=0,COUNT($Q255:AD255)+$BO252,"")</f>
        <v/>
      </c>
      <c r="AE256" s="160" t="str">
        <f>IF(AE255&gt;=0,COUNT($Q255:AE255)+$BO252,"")</f>
        <v/>
      </c>
      <c r="AF256" s="160" t="str">
        <f>IF(AF255&gt;=0,COUNT($Q255:AF255)+$BO252,"")</f>
        <v/>
      </c>
      <c r="AG256" s="160" t="str">
        <f>IF(AG255&gt;=0,COUNT($Q255:AG255)+$BO252,"")</f>
        <v/>
      </c>
      <c r="AH256" s="160" t="str">
        <f>IF(AH255&gt;=0,COUNT($Q255:AH255)+$BO252,"")</f>
        <v/>
      </c>
      <c r="AI256" s="160" t="str">
        <f>IF(AI255&gt;=0,COUNT($Q255:AI255)+$BO252,"")</f>
        <v/>
      </c>
      <c r="AJ256" s="160" t="str">
        <f>IF(AJ255&gt;=0,COUNT($Q255:AJ255)+$BO252,"")</f>
        <v/>
      </c>
      <c r="AK256" s="160" t="str">
        <f>IF(AK255&gt;=0,COUNT($Q255:AK255)+$BO252,"")</f>
        <v/>
      </c>
      <c r="AL256" s="160" t="str">
        <f>IF(AL255&gt;=0,COUNT($Q255:AL255)+$BO252,"")</f>
        <v/>
      </c>
      <c r="AM256" s="160" t="str">
        <f>IF(AM255&gt;=0,COUNT($Q255:AM255)+$BO252,"")</f>
        <v/>
      </c>
      <c r="AN256" s="160" t="str">
        <f>IF(AN255&gt;=0,COUNT($Q255:AN255)+$BO252,"")</f>
        <v/>
      </c>
      <c r="AO256" s="160" t="str">
        <f>IF(AO255&gt;=0,COUNT($Q255:AO255)+$BO252,"")</f>
        <v/>
      </c>
      <c r="AP256" s="160" t="str">
        <f>IF(AP255&gt;=0,COUNT($Q255:AP255)+$BO252,"")</f>
        <v/>
      </c>
      <c r="AQ256" s="160" t="str">
        <f>IF(AQ255&gt;=0,COUNT($Q255:AQ255)+$BO252,"")</f>
        <v/>
      </c>
      <c r="AR256" s="160" t="str">
        <f>IF(AR255&gt;=0,COUNT($Q255:AR255)+$BO252,"")</f>
        <v/>
      </c>
      <c r="AS256" s="160" t="str">
        <f>IF(AS255&gt;=0,COUNT($Q255:AS255)+$BO252,"")</f>
        <v/>
      </c>
      <c r="AT256" s="160" t="str">
        <f>IF(AT255&gt;=0,COUNT($Q255:AT255)+$BO252,"")</f>
        <v/>
      </c>
      <c r="AU256" s="160" t="str">
        <f>IF(AU255&gt;=0,COUNT($Q255:AU255)+$BO252,"")</f>
        <v/>
      </c>
      <c r="AV256" s="160" t="str">
        <f>IF(AV255&gt;=0,COUNT($Q255:AV255)+$BO252,"")</f>
        <v/>
      </c>
      <c r="AW256" s="160" t="str">
        <f>IF(AW255&gt;=0,COUNT($Q255:AW255)+$BO252,"")</f>
        <v/>
      </c>
      <c r="AX256" s="160" t="str">
        <f>IF(AX255&gt;=0,COUNT($Q255:AX255)+$BO252,"")</f>
        <v/>
      </c>
      <c r="AY256" s="160" t="str">
        <f>IF(AY255&gt;=0,COUNT($Q255:AY255)+$BO252,"")</f>
        <v/>
      </c>
      <c r="AZ256" s="160" t="str">
        <f>IF(AZ255&gt;=0,COUNT($Q255:AZ255)+$BO252,"")</f>
        <v/>
      </c>
      <c r="BA256" s="160" t="str">
        <f>IF(BA255&gt;=0,COUNT($Q255:BA255)+$BO252,"")</f>
        <v/>
      </c>
      <c r="BB256" s="160" t="str">
        <f>IF(BB255&gt;=0,COUNT($Q255:BB255)+$BO252,"")</f>
        <v/>
      </c>
      <c r="BC256" s="160" t="str">
        <f>IF(BC255&gt;=0,COUNT($Q255:BC255)+$BO252,"")</f>
        <v/>
      </c>
      <c r="BD256" s="160" t="str">
        <f>IF(BD255&gt;=0,COUNT($Q255:BD255)+$BO252,"")</f>
        <v/>
      </c>
      <c r="BE256" s="160" t="str">
        <f>IF(BE255&gt;=0,COUNT($Q255:BE255)+$BO252,"")</f>
        <v/>
      </c>
      <c r="BF256" s="160" t="str">
        <f>IF(BF255&gt;=0,COUNT($Q255:BF255)+$BO252,"")</f>
        <v/>
      </c>
      <c r="BG256" s="160" t="str">
        <f>IF(BG255&gt;=0,COUNT($Q255:BG255)+$BO252,"")</f>
        <v/>
      </c>
      <c r="BH256" s="160" t="str">
        <f>IF(BH255&gt;=0,COUNT($Q255:BH255)+$BO252,"")</f>
        <v/>
      </c>
      <c r="BI256" s="160" t="str">
        <f>IF(BI255&gt;=0,COUNT($Q255:BI255)+$BO252,"")</f>
        <v/>
      </c>
      <c r="BJ256" s="160" t="str">
        <f>IF(BJ255&gt;=0,COUNT($Q255:BJ255)+$BO252,"")</f>
        <v/>
      </c>
      <c r="BK256" s="160" t="str">
        <f>IF(BK255&gt;=0,COUNT($Q255:BK255)+$BO252,"")</f>
        <v/>
      </c>
      <c r="BL256" s="160" t="str">
        <f>IF(BL255&gt;=0,COUNT($Q255:BL255)+$BO252,"")</f>
        <v/>
      </c>
      <c r="BM256" s="160" t="str">
        <f>IF(BM255&gt;=0,COUNT($Q255:BM255)+$BO252,"")</f>
        <v/>
      </c>
      <c r="BN256" s="160" t="str">
        <f>IF(BN255&gt;=0,COUNT($Q255:BN255)+$BO252,"")</f>
        <v/>
      </c>
      <c r="BO256" s="160">
        <f>COUNT(Q256:BN256)+$BO252</f>
        <v>100</v>
      </c>
      <c r="BP256" s="218" t="str">
        <f>Q256&amp;BP255&amp;R256&amp;BP255&amp;S256&amp;BP255&amp;T256&amp;BP255&amp;U256&amp;BP255&amp;V256&amp;BP255&amp;W256&amp;BP255&amp;X256&amp;BP255&amp;Y256&amp;BP255&amp;Z256&amp;BP255&amp;AA256&amp;BP255&amp;AB256&amp;BP255&amp;AC256&amp;BP255&amp;AD256&amp;BP255&amp;AE256&amp;BP255&amp;AF256&amp;BP255&amp;AG256&amp;BP255&amp;AH256&amp;BP255&amp;AI256&amp;BP255&amp;AJ256&amp;BP255&amp;AK256&amp;BP255&amp;AL256&amp;BP255&amp;AM256&amp;BP255&amp;AN256&amp;BP255&amp;AO256&amp;BP255&amp;AP256&amp;BP255&amp;AQ256&amp;BP255&amp;AR256&amp;BP255&amp;AS256&amp;BP255&amp;AT256&amp;BP255&amp;AU256&amp;BP255&amp;AV256&amp;BP255&amp;AW256&amp;BP255&amp;AX256&amp;BP255&amp;AY256&amp;BP255&amp;AZ256&amp;BP255&amp;BA256&amp;BP255&amp;BB256&amp;BP255&amp;BC256&amp;BP255&amp;BD256&amp;BP255&amp;BE256&amp;BP255&amp;BF256&amp;BP255&amp;BG256&amp;BP255&amp;BH256&amp;BP255&amp;BI256&amp;BP255&amp;BJ256&amp;BP255&amp;BK256&amp;BP255&amp;BL256&amp;BP255&amp;BM256&amp;BP255&amp;BN256</f>
        <v xml:space="preserve">                                                                                                  </v>
      </c>
    </row>
    <row r="257" spans="16:70" x14ac:dyDescent="0.35">
      <c r="P257" s="160">
        <v>71</v>
      </c>
      <c r="Q257" s="217">
        <f>IF('Print-TOS'!AU16="Y",'Encode Data'!I49,'Encode Data'!I43)</f>
        <v>0</v>
      </c>
      <c r="R257" s="160">
        <f t="shared" ref="R257:AW257" si="256">Q257</f>
        <v>0</v>
      </c>
      <c r="S257" s="160">
        <f t="shared" si="256"/>
        <v>0</v>
      </c>
      <c r="T257" s="160">
        <f t="shared" si="256"/>
        <v>0</v>
      </c>
      <c r="U257" s="160">
        <f t="shared" si="256"/>
        <v>0</v>
      </c>
      <c r="V257" s="160">
        <f t="shared" si="256"/>
        <v>0</v>
      </c>
      <c r="W257" s="160">
        <f t="shared" si="256"/>
        <v>0</v>
      </c>
      <c r="X257" s="160">
        <f t="shared" si="256"/>
        <v>0</v>
      </c>
      <c r="Y257" s="160">
        <f t="shared" si="256"/>
        <v>0</v>
      </c>
      <c r="Z257" s="160">
        <f t="shared" si="256"/>
        <v>0</v>
      </c>
      <c r="AA257" s="160">
        <f t="shared" si="256"/>
        <v>0</v>
      </c>
      <c r="AB257" s="160">
        <f t="shared" si="256"/>
        <v>0</v>
      </c>
      <c r="AC257" s="160">
        <f t="shared" si="256"/>
        <v>0</v>
      </c>
      <c r="AD257" s="160">
        <f t="shared" si="256"/>
        <v>0</v>
      </c>
      <c r="AE257" s="160">
        <f t="shared" si="256"/>
        <v>0</v>
      </c>
      <c r="AF257" s="160">
        <f t="shared" si="256"/>
        <v>0</v>
      </c>
      <c r="AG257" s="160">
        <f t="shared" si="256"/>
        <v>0</v>
      </c>
      <c r="AH257" s="160">
        <f t="shared" si="256"/>
        <v>0</v>
      </c>
      <c r="AI257" s="160">
        <f t="shared" si="256"/>
        <v>0</v>
      </c>
      <c r="AJ257" s="160">
        <f t="shared" si="256"/>
        <v>0</v>
      </c>
      <c r="AK257" s="160">
        <f t="shared" si="256"/>
        <v>0</v>
      </c>
      <c r="AL257" s="160">
        <f t="shared" si="256"/>
        <v>0</v>
      </c>
      <c r="AM257" s="160">
        <f t="shared" si="256"/>
        <v>0</v>
      </c>
      <c r="AN257" s="160">
        <f t="shared" si="256"/>
        <v>0</v>
      </c>
      <c r="AO257" s="160">
        <f t="shared" si="256"/>
        <v>0</v>
      </c>
      <c r="AP257" s="160">
        <f t="shared" si="256"/>
        <v>0</v>
      </c>
      <c r="AQ257" s="160">
        <f t="shared" si="256"/>
        <v>0</v>
      </c>
      <c r="AR257" s="160">
        <f t="shared" si="256"/>
        <v>0</v>
      </c>
      <c r="AS257" s="160">
        <f t="shared" si="256"/>
        <v>0</v>
      </c>
      <c r="AT257" s="160">
        <f t="shared" si="256"/>
        <v>0</v>
      </c>
      <c r="AU257" s="160">
        <f t="shared" si="256"/>
        <v>0</v>
      </c>
      <c r="AV257" s="160">
        <f t="shared" si="256"/>
        <v>0</v>
      </c>
      <c r="AW257" s="160">
        <f t="shared" si="256"/>
        <v>0</v>
      </c>
      <c r="AX257" s="160">
        <f t="shared" ref="AX257:BN257" si="257">AW257</f>
        <v>0</v>
      </c>
      <c r="AY257" s="160">
        <f t="shared" si="257"/>
        <v>0</v>
      </c>
      <c r="AZ257" s="160">
        <f t="shared" si="257"/>
        <v>0</v>
      </c>
      <c r="BA257" s="160">
        <f t="shared" si="257"/>
        <v>0</v>
      </c>
      <c r="BB257" s="160">
        <f t="shared" si="257"/>
        <v>0</v>
      </c>
      <c r="BC257" s="160">
        <f t="shared" si="257"/>
        <v>0</v>
      </c>
      <c r="BD257" s="160">
        <f t="shared" si="257"/>
        <v>0</v>
      </c>
      <c r="BE257" s="160">
        <f t="shared" si="257"/>
        <v>0</v>
      </c>
      <c r="BF257" s="160">
        <f t="shared" si="257"/>
        <v>0</v>
      </c>
      <c r="BG257" s="160">
        <f t="shared" si="257"/>
        <v>0</v>
      </c>
      <c r="BH257" s="160">
        <f t="shared" si="257"/>
        <v>0</v>
      </c>
      <c r="BI257" s="160">
        <f t="shared" si="257"/>
        <v>0</v>
      </c>
      <c r="BJ257" s="160">
        <f t="shared" si="257"/>
        <v>0</v>
      </c>
      <c r="BK257" s="160">
        <f t="shared" si="257"/>
        <v>0</v>
      </c>
      <c r="BL257" s="160">
        <f t="shared" si="257"/>
        <v>0</v>
      </c>
      <c r="BM257" s="160">
        <f t="shared" si="257"/>
        <v>0</v>
      </c>
      <c r="BN257" s="160">
        <f t="shared" si="257"/>
        <v>0</v>
      </c>
      <c r="BR257" s="160">
        <v>71</v>
      </c>
    </row>
    <row r="258" spans="16:70" x14ac:dyDescent="0.35">
      <c r="Q258" s="160">
        <v>1</v>
      </c>
      <c r="R258" s="160">
        <v>2</v>
      </c>
      <c r="S258" s="160">
        <v>3</v>
      </c>
      <c r="T258" s="160">
        <v>4</v>
      </c>
      <c r="U258" s="160">
        <v>5</v>
      </c>
      <c r="V258" s="160">
        <v>6</v>
      </c>
      <c r="W258" s="160">
        <v>7</v>
      </c>
      <c r="X258" s="160">
        <v>8</v>
      </c>
      <c r="Y258" s="160">
        <v>9</v>
      </c>
      <c r="Z258" s="160">
        <v>10</v>
      </c>
      <c r="AA258" s="160">
        <v>11</v>
      </c>
      <c r="AB258" s="160">
        <v>12</v>
      </c>
      <c r="AC258" s="160">
        <v>13</v>
      </c>
      <c r="AD258" s="160">
        <v>14</v>
      </c>
      <c r="AE258" s="160">
        <v>15</v>
      </c>
      <c r="AF258" s="160">
        <v>16</v>
      </c>
      <c r="AG258" s="160">
        <v>17</v>
      </c>
      <c r="AH258" s="160">
        <v>18</v>
      </c>
      <c r="AI258" s="160">
        <v>19</v>
      </c>
      <c r="AJ258" s="160">
        <v>20</v>
      </c>
      <c r="AK258" s="160">
        <v>21</v>
      </c>
      <c r="AL258" s="160">
        <v>22</v>
      </c>
      <c r="AM258" s="160">
        <v>23</v>
      </c>
      <c r="AN258" s="160">
        <v>24</v>
      </c>
      <c r="AO258" s="160">
        <v>25</v>
      </c>
      <c r="AP258" s="160">
        <v>26</v>
      </c>
      <c r="AQ258" s="160">
        <v>27</v>
      </c>
      <c r="AR258" s="160">
        <v>28</v>
      </c>
      <c r="AS258" s="160">
        <v>29</v>
      </c>
      <c r="AT258" s="160">
        <v>30</v>
      </c>
      <c r="AU258" s="160">
        <v>31</v>
      </c>
      <c r="AV258" s="160">
        <v>32</v>
      </c>
      <c r="AW258" s="160">
        <v>33</v>
      </c>
      <c r="AX258" s="160">
        <v>34</v>
      </c>
      <c r="AY258" s="160">
        <v>35</v>
      </c>
      <c r="AZ258" s="160">
        <v>36</v>
      </c>
      <c r="BA258" s="160">
        <v>37</v>
      </c>
      <c r="BB258" s="160">
        <v>38</v>
      </c>
      <c r="BC258" s="160">
        <v>39</v>
      </c>
      <c r="BD258" s="160">
        <v>40</v>
      </c>
      <c r="BE258" s="160">
        <v>41</v>
      </c>
      <c r="BF258" s="160">
        <v>42</v>
      </c>
      <c r="BG258" s="160">
        <v>43</v>
      </c>
      <c r="BH258" s="160">
        <v>44</v>
      </c>
      <c r="BI258" s="160">
        <v>45</v>
      </c>
      <c r="BJ258" s="160">
        <v>46</v>
      </c>
      <c r="BK258" s="160">
        <v>47</v>
      </c>
      <c r="BL258" s="160">
        <v>48</v>
      </c>
      <c r="BM258" s="160">
        <v>49</v>
      </c>
      <c r="BN258" s="160">
        <v>50</v>
      </c>
    </row>
    <row r="259" spans="16:70" x14ac:dyDescent="0.35">
      <c r="Q259" s="160">
        <f t="shared" ref="Q259:AV259" si="258">Q257-Q258</f>
        <v>-1</v>
      </c>
      <c r="R259" s="160">
        <f t="shared" si="258"/>
        <v>-2</v>
      </c>
      <c r="S259" s="160">
        <f t="shared" si="258"/>
        <v>-3</v>
      </c>
      <c r="T259" s="160">
        <f t="shared" si="258"/>
        <v>-4</v>
      </c>
      <c r="U259" s="160">
        <f t="shared" si="258"/>
        <v>-5</v>
      </c>
      <c r="V259" s="160">
        <f t="shared" si="258"/>
        <v>-6</v>
      </c>
      <c r="W259" s="160">
        <f t="shared" si="258"/>
        <v>-7</v>
      </c>
      <c r="X259" s="160">
        <f t="shared" si="258"/>
        <v>-8</v>
      </c>
      <c r="Y259" s="160">
        <f t="shared" si="258"/>
        <v>-9</v>
      </c>
      <c r="Z259" s="160">
        <f t="shared" si="258"/>
        <v>-10</v>
      </c>
      <c r="AA259" s="160">
        <f t="shared" si="258"/>
        <v>-11</v>
      </c>
      <c r="AB259" s="160">
        <f t="shared" si="258"/>
        <v>-12</v>
      </c>
      <c r="AC259" s="160">
        <f t="shared" si="258"/>
        <v>-13</v>
      </c>
      <c r="AD259" s="160">
        <f t="shared" si="258"/>
        <v>-14</v>
      </c>
      <c r="AE259" s="160">
        <f t="shared" si="258"/>
        <v>-15</v>
      </c>
      <c r="AF259" s="160">
        <f t="shared" si="258"/>
        <v>-16</v>
      </c>
      <c r="AG259" s="160">
        <f t="shared" si="258"/>
        <v>-17</v>
      </c>
      <c r="AH259" s="160">
        <f t="shared" si="258"/>
        <v>-18</v>
      </c>
      <c r="AI259" s="160">
        <f t="shared" si="258"/>
        <v>-19</v>
      </c>
      <c r="AJ259" s="160">
        <f t="shared" si="258"/>
        <v>-20</v>
      </c>
      <c r="AK259" s="160">
        <f t="shared" si="258"/>
        <v>-21</v>
      </c>
      <c r="AL259" s="160">
        <f t="shared" si="258"/>
        <v>-22</v>
      </c>
      <c r="AM259" s="160">
        <f t="shared" si="258"/>
        <v>-23</v>
      </c>
      <c r="AN259" s="160">
        <f t="shared" si="258"/>
        <v>-24</v>
      </c>
      <c r="AO259" s="160">
        <f t="shared" si="258"/>
        <v>-25</v>
      </c>
      <c r="AP259" s="160">
        <f t="shared" si="258"/>
        <v>-26</v>
      </c>
      <c r="AQ259" s="160">
        <f t="shared" si="258"/>
        <v>-27</v>
      </c>
      <c r="AR259" s="160">
        <f t="shared" si="258"/>
        <v>-28</v>
      </c>
      <c r="AS259" s="160">
        <f t="shared" si="258"/>
        <v>-29</v>
      </c>
      <c r="AT259" s="160">
        <f t="shared" si="258"/>
        <v>-30</v>
      </c>
      <c r="AU259" s="160">
        <f t="shared" si="258"/>
        <v>-31</v>
      </c>
      <c r="AV259" s="160">
        <f t="shared" si="258"/>
        <v>-32</v>
      </c>
      <c r="AW259" s="160">
        <f t="shared" ref="AW259:BN259" si="259">AW257-AW258</f>
        <v>-33</v>
      </c>
      <c r="AX259" s="160">
        <f t="shared" si="259"/>
        <v>-34</v>
      </c>
      <c r="AY259" s="160">
        <f t="shared" si="259"/>
        <v>-35</v>
      </c>
      <c r="AZ259" s="160">
        <f t="shared" si="259"/>
        <v>-36</v>
      </c>
      <c r="BA259" s="160">
        <f t="shared" si="259"/>
        <v>-37</v>
      </c>
      <c r="BB259" s="160">
        <f t="shared" si="259"/>
        <v>-38</v>
      </c>
      <c r="BC259" s="160">
        <f t="shared" si="259"/>
        <v>-39</v>
      </c>
      <c r="BD259" s="160">
        <f t="shared" si="259"/>
        <v>-40</v>
      </c>
      <c r="BE259" s="160">
        <f t="shared" si="259"/>
        <v>-41</v>
      </c>
      <c r="BF259" s="160">
        <f t="shared" si="259"/>
        <v>-42</v>
      </c>
      <c r="BG259" s="160">
        <f t="shared" si="259"/>
        <v>-43</v>
      </c>
      <c r="BH259" s="160">
        <f t="shared" si="259"/>
        <v>-44</v>
      </c>
      <c r="BI259" s="160">
        <f t="shared" si="259"/>
        <v>-45</v>
      </c>
      <c r="BJ259" s="160">
        <f t="shared" si="259"/>
        <v>-46</v>
      </c>
      <c r="BK259" s="160">
        <f t="shared" si="259"/>
        <v>-47</v>
      </c>
      <c r="BL259" s="160">
        <f t="shared" si="259"/>
        <v>-48</v>
      </c>
      <c r="BM259" s="160">
        <f t="shared" si="259"/>
        <v>-49</v>
      </c>
      <c r="BN259" s="160">
        <f t="shared" si="259"/>
        <v>-50</v>
      </c>
      <c r="BP259" s="160" t="s">
        <v>21</v>
      </c>
    </row>
    <row r="260" spans="16:70" x14ac:dyDescent="0.35">
      <c r="Q260" s="160" t="str">
        <f>IF(Q259&gt;=0,COUNT($Q259)+BO256,"")</f>
        <v/>
      </c>
      <c r="R260" s="160" t="str">
        <f>IF(R259&gt;=0,COUNT($Q259:R259)+$BO256,"")</f>
        <v/>
      </c>
      <c r="S260" s="160" t="str">
        <f>IF(S259&gt;=0,COUNT($Q259:S259)+$BO256,"")</f>
        <v/>
      </c>
      <c r="T260" s="160" t="str">
        <f>IF(T259&gt;=0,COUNT($Q259:T259)+$BO256,"")</f>
        <v/>
      </c>
      <c r="U260" s="160" t="str">
        <f>IF(U259&gt;=0,COUNT($Q259:U259)+$BO256,"")</f>
        <v/>
      </c>
      <c r="V260" s="160" t="str">
        <f>IF(V259&gt;=0,COUNT($Q259:V259)+$BO256,"")</f>
        <v/>
      </c>
      <c r="W260" s="160" t="str">
        <f>IF(W259&gt;=0,COUNT($Q259:W259)+$BO256,"")</f>
        <v/>
      </c>
      <c r="X260" s="160" t="str">
        <f>IF(X259&gt;=0,COUNT($Q259:X259)+$BO256,"")</f>
        <v/>
      </c>
      <c r="Y260" s="160" t="str">
        <f>IF(Y259&gt;=0,COUNT($Q259:Y259)+$BO256,"")</f>
        <v/>
      </c>
      <c r="Z260" s="160" t="str">
        <f>IF(Z259&gt;=0,COUNT($Q259:Z259)+$BO256,"")</f>
        <v/>
      </c>
      <c r="AA260" s="160" t="str">
        <f>IF(AA259&gt;=0,COUNT($Q259:AA259)+$BO256,"")</f>
        <v/>
      </c>
      <c r="AB260" s="160" t="str">
        <f>IF(AB259&gt;=0,COUNT($Q259:AB259)+$BO256,"")</f>
        <v/>
      </c>
      <c r="AC260" s="160" t="str">
        <f>IF(AC259&gt;=0,COUNT($Q259:AC259)+$BO256,"")</f>
        <v/>
      </c>
      <c r="AD260" s="160" t="str">
        <f>IF(AD259&gt;=0,COUNT($Q259:AD259)+$BO256,"")</f>
        <v/>
      </c>
      <c r="AE260" s="160" t="str">
        <f>IF(AE259&gt;=0,COUNT($Q259:AE259)+$BO256,"")</f>
        <v/>
      </c>
      <c r="AF260" s="160" t="str">
        <f>IF(AF259&gt;=0,COUNT($Q259:AF259)+$BO256,"")</f>
        <v/>
      </c>
      <c r="AG260" s="160" t="str">
        <f>IF(AG259&gt;=0,COUNT($Q259:AG259)+$BO256,"")</f>
        <v/>
      </c>
      <c r="AH260" s="160" t="str">
        <f>IF(AH259&gt;=0,COUNT($Q259:AH259)+$BO256,"")</f>
        <v/>
      </c>
      <c r="AI260" s="160" t="str">
        <f>IF(AI259&gt;=0,COUNT($Q259:AI259)+$BO256,"")</f>
        <v/>
      </c>
      <c r="AJ260" s="160" t="str">
        <f>IF(AJ259&gt;=0,COUNT($Q259:AJ259)+$BO256,"")</f>
        <v/>
      </c>
      <c r="AK260" s="160" t="str">
        <f>IF(AK259&gt;=0,COUNT($Q259:AK259)+$BO256,"")</f>
        <v/>
      </c>
      <c r="AL260" s="160" t="str">
        <f>IF(AL259&gt;=0,COUNT($Q259:AL259)+$BO256,"")</f>
        <v/>
      </c>
      <c r="AM260" s="160" t="str">
        <f>IF(AM259&gt;=0,COUNT($Q259:AM259)+$BO256,"")</f>
        <v/>
      </c>
      <c r="AN260" s="160" t="str">
        <f>IF(AN259&gt;=0,COUNT($Q259:AN259)+$BO256,"")</f>
        <v/>
      </c>
      <c r="AO260" s="160" t="str">
        <f>IF(AO259&gt;=0,COUNT($Q259:AO259)+$BO256,"")</f>
        <v/>
      </c>
      <c r="AP260" s="160" t="str">
        <f>IF(AP259&gt;=0,COUNT($Q259:AP259)+$BO256,"")</f>
        <v/>
      </c>
      <c r="AQ260" s="160" t="str">
        <f>IF(AQ259&gt;=0,COUNT($Q259:AQ259)+$BO256,"")</f>
        <v/>
      </c>
      <c r="AR260" s="160" t="str">
        <f>IF(AR259&gt;=0,COUNT($Q259:AR259)+$BO256,"")</f>
        <v/>
      </c>
      <c r="AS260" s="160" t="str">
        <f>IF(AS259&gt;=0,COUNT($Q259:AS259)+$BO256,"")</f>
        <v/>
      </c>
      <c r="AT260" s="160" t="str">
        <f>IF(AT259&gt;=0,COUNT($Q259:AT259)+$BO256,"")</f>
        <v/>
      </c>
      <c r="AU260" s="160" t="str">
        <f>IF(AU259&gt;=0,COUNT($Q259:AU259)+$BO256,"")</f>
        <v/>
      </c>
      <c r="AV260" s="160" t="str">
        <f>IF(AV259&gt;=0,COUNT($Q259:AV259)+$BO256,"")</f>
        <v/>
      </c>
      <c r="AW260" s="160" t="str">
        <f>IF(AW259&gt;=0,COUNT($Q259:AW259)+$BO256,"")</f>
        <v/>
      </c>
      <c r="AX260" s="160" t="str">
        <f>IF(AX259&gt;=0,COUNT($Q259:AX259)+$BO256,"")</f>
        <v/>
      </c>
      <c r="AY260" s="160" t="str">
        <f>IF(AY259&gt;=0,COUNT($Q259:AY259)+$BO256,"")</f>
        <v/>
      </c>
      <c r="AZ260" s="160" t="str">
        <f>IF(AZ259&gt;=0,COUNT($Q259:AZ259)+$BO256,"")</f>
        <v/>
      </c>
      <c r="BA260" s="160" t="str">
        <f>IF(BA259&gt;=0,COUNT($Q259:BA259)+$BO256,"")</f>
        <v/>
      </c>
      <c r="BB260" s="160" t="str">
        <f>IF(BB259&gt;=0,COUNT($Q259:BB259)+$BO256,"")</f>
        <v/>
      </c>
      <c r="BC260" s="160" t="str">
        <f>IF(BC259&gt;=0,COUNT($Q259:BC259)+$BO256,"")</f>
        <v/>
      </c>
      <c r="BD260" s="160" t="str">
        <f>IF(BD259&gt;=0,COUNT($Q259:BD259)+$BO256,"")</f>
        <v/>
      </c>
      <c r="BE260" s="160" t="str">
        <f>IF(BE259&gt;=0,COUNT($Q259:BE259)+$BO256,"")</f>
        <v/>
      </c>
      <c r="BF260" s="160" t="str">
        <f>IF(BF259&gt;=0,COUNT($Q259:BF259)+$BO256,"")</f>
        <v/>
      </c>
      <c r="BG260" s="160" t="str">
        <f>IF(BG259&gt;=0,COUNT($Q259:BG259)+$BO256,"")</f>
        <v/>
      </c>
      <c r="BH260" s="160" t="str">
        <f>IF(BH259&gt;=0,COUNT($Q259:BH259)+$BO256,"")</f>
        <v/>
      </c>
      <c r="BI260" s="160" t="str">
        <f>IF(BI259&gt;=0,COUNT($Q259:BI259)+$BO256,"")</f>
        <v/>
      </c>
      <c r="BJ260" s="160" t="str">
        <f>IF(BJ259&gt;=0,COUNT($Q259:BJ259)+$BO256,"")</f>
        <v/>
      </c>
      <c r="BK260" s="160" t="str">
        <f>IF(BK259&gt;=0,COUNT($Q259:BK259)+$BO256,"")</f>
        <v/>
      </c>
      <c r="BL260" s="160" t="str">
        <f>IF(BL259&gt;=0,COUNT($Q259:BL259)+$BO256,"")</f>
        <v/>
      </c>
      <c r="BM260" s="160" t="str">
        <f>IF(BM259&gt;=0,COUNT($Q259:BM259)+$BO256,"")</f>
        <v/>
      </c>
      <c r="BN260" s="160" t="str">
        <f>IF(BN259&gt;=0,COUNT($Q259:BN259)+$BO256,"")</f>
        <v/>
      </c>
      <c r="BO260" s="160">
        <f>COUNT(Q260:BN260)+$BO256</f>
        <v>100</v>
      </c>
      <c r="BP260" s="218" t="str">
        <f>Q260&amp;BP259&amp;R260&amp;BP259&amp;S260&amp;BP259&amp;T260&amp;BP259&amp;U260&amp;BP259&amp;V260&amp;BP259&amp;W260&amp;BP259&amp;X260&amp;BP259&amp;Y260&amp;BP259&amp;Z260&amp;BP259&amp;AA260&amp;BP259&amp;AB260&amp;BP259&amp;AC260&amp;BP259&amp;AD260&amp;BP259&amp;AE260&amp;BP259&amp;AF260&amp;BP259&amp;AG260&amp;BP259&amp;AH260&amp;BP259&amp;AI260&amp;BP259&amp;AJ260&amp;BP259&amp;AK260&amp;BP259&amp;AL260&amp;BP259&amp;AM260&amp;BP259&amp;AN260&amp;BP259&amp;AO260&amp;BP259&amp;AP260&amp;BP259&amp;AQ260&amp;BP259&amp;AR260&amp;BP259&amp;AS260&amp;BP259&amp;AT260&amp;BP259&amp;AU260&amp;BP259&amp;AV260&amp;BP259&amp;AW260&amp;BP259&amp;AX260&amp;BP259&amp;AY260&amp;BP259&amp;AZ260&amp;BP259&amp;BA260&amp;BP259&amp;BB260&amp;BP259&amp;BC260&amp;BP259&amp;BD260&amp;BP259&amp;BE260&amp;BP259&amp;BF260&amp;BP259&amp;BG260&amp;BP259&amp;BH260&amp;BP259&amp;BI260&amp;BP259&amp;BJ260&amp;BP259&amp;BK260&amp;BP259&amp;BL260&amp;BP259&amp;BM260&amp;BP259&amp;BN260</f>
        <v xml:space="preserve">                                                                                                  </v>
      </c>
    </row>
    <row r="261" spans="16:70" x14ac:dyDescent="0.35">
      <c r="P261" s="160">
        <v>86</v>
      </c>
      <c r="Q261" s="217">
        <f>IF('Print-TOS'!AU16="Y",'Encode Data'!E52,'Encode Data'!J43)</f>
        <v>0</v>
      </c>
      <c r="R261" s="160">
        <f t="shared" ref="R261:AW261" si="260">Q261</f>
        <v>0</v>
      </c>
      <c r="S261" s="160">
        <f t="shared" si="260"/>
        <v>0</v>
      </c>
      <c r="T261" s="160">
        <f t="shared" si="260"/>
        <v>0</v>
      </c>
      <c r="U261" s="160">
        <f t="shared" si="260"/>
        <v>0</v>
      </c>
      <c r="V261" s="160">
        <f t="shared" si="260"/>
        <v>0</v>
      </c>
      <c r="W261" s="160">
        <f t="shared" si="260"/>
        <v>0</v>
      </c>
      <c r="X261" s="160">
        <f t="shared" si="260"/>
        <v>0</v>
      </c>
      <c r="Y261" s="160">
        <f t="shared" si="260"/>
        <v>0</v>
      </c>
      <c r="Z261" s="160">
        <f t="shared" si="260"/>
        <v>0</v>
      </c>
      <c r="AA261" s="160">
        <f t="shared" si="260"/>
        <v>0</v>
      </c>
      <c r="AB261" s="160">
        <f t="shared" si="260"/>
        <v>0</v>
      </c>
      <c r="AC261" s="160">
        <f t="shared" si="260"/>
        <v>0</v>
      </c>
      <c r="AD261" s="160">
        <f t="shared" si="260"/>
        <v>0</v>
      </c>
      <c r="AE261" s="160">
        <f t="shared" si="260"/>
        <v>0</v>
      </c>
      <c r="AF261" s="160">
        <f t="shared" si="260"/>
        <v>0</v>
      </c>
      <c r="AG261" s="160">
        <f t="shared" si="260"/>
        <v>0</v>
      </c>
      <c r="AH261" s="160">
        <f t="shared" si="260"/>
        <v>0</v>
      </c>
      <c r="AI261" s="160">
        <f t="shared" si="260"/>
        <v>0</v>
      </c>
      <c r="AJ261" s="160">
        <f t="shared" si="260"/>
        <v>0</v>
      </c>
      <c r="AK261" s="160">
        <f t="shared" si="260"/>
        <v>0</v>
      </c>
      <c r="AL261" s="160">
        <f t="shared" si="260"/>
        <v>0</v>
      </c>
      <c r="AM261" s="160">
        <f t="shared" si="260"/>
        <v>0</v>
      </c>
      <c r="AN261" s="160">
        <f t="shared" si="260"/>
        <v>0</v>
      </c>
      <c r="AO261" s="160">
        <f t="shared" si="260"/>
        <v>0</v>
      </c>
      <c r="AP261" s="160">
        <f t="shared" si="260"/>
        <v>0</v>
      </c>
      <c r="AQ261" s="160">
        <f t="shared" si="260"/>
        <v>0</v>
      </c>
      <c r="AR261" s="160">
        <f t="shared" si="260"/>
        <v>0</v>
      </c>
      <c r="AS261" s="160">
        <f t="shared" si="260"/>
        <v>0</v>
      </c>
      <c r="AT261" s="160">
        <f t="shared" si="260"/>
        <v>0</v>
      </c>
      <c r="AU261" s="160">
        <f t="shared" si="260"/>
        <v>0</v>
      </c>
      <c r="AV261" s="160">
        <f t="shared" si="260"/>
        <v>0</v>
      </c>
      <c r="AW261" s="160">
        <f t="shared" si="260"/>
        <v>0</v>
      </c>
      <c r="AX261" s="160">
        <f t="shared" ref="AX261:BN261" si="261">AW261</f>
        <v>0</v>
      </c>
      <c r="AY261" s="160">
        <f t="shared" si="261"/>
        <v>0</v>
      </c>
      <c r="AZ261" s="160">
        <f t="shared" si="261"/>
        <v>0</v>
      </c>
      <c r="BA261" s="160">
        <f t="shared" si="261"/>
        <v>0</v>
      </c>
      <c r="BB261" s="160">
        <f t="shared" si="261"/>
        <v>0</v>
      </c>
      <c r="BC261" s="160">
        <f t="shared" si="261"/>
        <v>0</v>
      </c>
      <c r="BD261" s="160">
        <f t="shared" si="261"/>
        <v>0</v>
      </c>
      <c r="BE261" s="160">
        <f t="shared" si="261"/>
        <v>0</v>
      </c>
      <c r="BF261" s="160">
        <f t="shared" si="261"/>
        <v>0</v>
      </c>
      <c r="BG261" s="160">
        <f t="shared" si="261"/>
        <v>0</v>
      </c>
      <c r="BH261" s="160">
        <f t="shared" si="261"/>
        <v>0</v>
      </c>
      <c r="BI261" s="160">
        <f t="shared" si="261"/>
        <v>0</v>
      </c>
      <c r="BJ261" s="160">
        <f t="shared" si="261"/>
        <v>0</v>
      </c>
      <c r="BK261" s="160">
        <f t="shared" si="261"/>
        <v>0</v>
      </c>
      <c r="BL261" s="160">
        <f t="shared" si="261"/>
        <v>0</v>
      </c>
      <c r="BM261" s="160">
        <f t="shared" si="261"/>
        <v>0</v>
      </c>
      <c r="BN261" s="160">
        <f t="shared" si="261"/>
        <v>0</v>
      </c>
      <c r="BR261" s="160">
        <v>86</v>
      </c>
    </row>
    <row r="262" spans="16:70" x14ac:dyDescent="0.35">
      <c r="Q262" s="160">
        <v>1</v>
      </c>
      <c r="R262" s="160">
        <v>2</v>
      </c>
      <c r="S262" s="160">
        <v>3</v>
      </c>
      <c r="T262" s="160">
        <v>4</v>
      </c>
      <c r="U262" s="160">
        <v>5</v>
      </c>
      <c r="V262" s="160">
        <v>6</v>
      </c>
      <c r="W262" s="160">
        <v>7</v>
      </c>
      <c r="X262" s="160">
        <v>8</v>
      </c>
      <c r="Y262" s="160">
        <v>9</v>
      </c>
      <c r="Z262" s="160">
        <v>10</v>
      </c>
      <c r="AA262" s="160">
        <v>11</v>
      </c>
      <c r="AB262" s="160">
        <v>12</v>
      </c>
      <c r="AC262" s="160">
        <v>13</v>
      </c>
      <c r="AD262" s="160">
        <v>14</v>
      </c>
      <c r="AE262" s="160">
        <v>15</v>
      </c>
      <c r="AF262" s="160">
        <v>16</v>
      </c>
      <c r="AG262" s="160">
        <v>17</v>
      </c>
      <c r="AH262" s="160">
        <v>18</v>
      </c>
      <c r="AI262" s="160">
        <v>19</v>
      </c>
      <c r="AJ262" s="160">
        <v>20</v>
      </c>
      <c r="AK262" s="160">
        <v>21</v>
      </c>
      <c r="AL262" s="160">
        <v>22</v>
      </c>
      <c r="AM262" s="160">
        <v>23</v>
      </c>
      <c r="AN262" s="160">
        <v>24</v>
      </c>
      <c r="AO262" s="160">
        <v>25</v>
      </c>
      <c r="AP262" s="160">
        <v>26</v>
      </c>
      <c r="AQ262" s="160">
        <v>27</v>
      </c>
      <c r="AR262" s="160">
        <v>28</v>
      </c>
      <c r="AS262" s="160">
        <v>29</v>
      </c>
      <c r="AT262" s="160">
        <v>30</v>
      </c>
      <c r="AU262" s="160">
        <v>31</v>
      </c>
      <c r="AV262" s="160">
        <v>32</v>
      </c>
      <c r="AW262" s="160">
        <v>33</v>
      </c>
      <c r="AX262" s="160">
        <v>34</v>
      </c>
      <c r="AY262" s="160">
        <v>35</v>
      </c>
      <c r="AZ262" s="160">
        <v>36</v>
      </c>
      <c r="BA262" s="160">
        <v>37</v>
      </c>
      <c r="BB262" s="160">
        <v>38</v>
      </c>
      <c r="BC262" s="160">
        <v>39</v>
      </c>
      <c r="BD262" s="160">
        <v>40</v>
      </c>
      <c r="BE262" s="160">
        <v>41</v>
      </c>
      <c r="BF262" s="160">
        <v>42</v>
      </c>
      <c r="BG262" s="160">
        <v>43</v>
      </c>
      <c r="BH262" s="160">
        <v>44</v>
      </c>
      <c r="BI262" s="160">
        <v>45</v>
      </c>
      <c r="BJ262" s="160">
        <v>46</v>
      </c>
      <c r="BK262" s="160">
        <v>47</v>
      </c>
      <c r="BL262" s="160">
        <v>48</v>
      </c>
      <c r="BM262" s="160">
        <v>49</v>
      </c>
      <c r="BN262" s="160">
        <v>50</v>
      </c>
    </row>
    <row r="263" spans="16:70" x14ac:dyDescent="0.35">
      <c r="Q263" s="160">
        <f t="shared" ref="Q263:AV263" si="262">Q261-Q262</f>
        <v>-1</v>
      </c>
      <c r="R263" s="160">
        <f t="shared" si="262"/>
        <v>-2</v>
      </c>
      <c r="S263" s="160">
        <f t="shared" si="262"/>
        <v>-3</v>
      </c>
      <c r="T263" s="160">
        <f t="shared" si="262"/>
        <v>-4</v>
      </c>
      <c r="U263" s="160">
        <f t="shared" si="262"/>
        <v>-5</v>
      </c>
      <c r="V263" s="160">
        <f t="shared" si="262"/>
        <v>-6</v>
      </c>
      <c r="W263" s="160">
        <f t="shared" si="262"/>
        <v>-7</v>
      </c>
      <c r="X263" s="160">
        <f t="shared" si="262"/>
        <v>-8</v>
      </c>
      <c r="Y263" s="160">
        <f t="shared" si="262"/>
        <v>-9</v>
      </c>
      <c r="Z263" s="160">
        <f t="shared" si="262"/>
        <v>-10</v>
      </c>
      <c r="AA263" s="160">
        <f t="shared" si="262"/>
        <v>-11</v>
      </c>
      <c r="AB263" s="160">
        <f t="shared" si="262"/>
        <v>-12</v>
      </c>
      <c r="AC263" s="160">
        <f t="shared" si="262"/>
        <v>-13</v>
      </c>
      <c r="AD263" s="160">
        <f t="shared" si="262"/>
        <v>-14</v>
      </c>
      <c r="AE263" s="160">
        <f t="shared" si="262"/>
        <v>-15</v>
      </c>
      <c r="AF263" s="160">
        <f t="shared" si="262"/>
        <v>-16</v>
      </c>
      <c r="AG263" s="160">
        <f t="shared" si="262"/>
        <v>-17</v>
      </c>
      <c r="AH263" s="160">
        <f t="shared" si="262"/>
        <v>-18</v>
      </c>
      <c r="AI263" s="160">
        <f t="shared" si="262"/>
        <v>-19</v>
      </c>
      <c r="AJ263" s="160">
        <f t="shared" si="262"/>
        <v>-20</v>
      </c>
      <c r="AK263" s="160">
        <f t="shared" si="262"/>
        <v>-21</v>
      </c>
      <c r="AL263" s="160">
        <f t="shared" si="262"/>
        <v>-22</v>
      </c>
      <c r="AM263" s="160">
        <f t="shared" si="262"/>
        <v>-23</v>
      </c>
      <c r="AN263" s="160">
        <f t="shared" si="262"/>
        <v>-24</v>
      </c>
      <c r="AO263" s="160">
        <f t="shared" si="262"/>
        <v>-25</v>
      </c>
      <c r="AP263" s="160">
        <f t="shared" si="262"/>
        <v>-26</v>
      </c>
      <c r="AQ263" s="160">
        <f t="shared" si="262"/>
        <v>-27</v>
      </c>
      <c r="AR263" s="160">
        <f t="shared" si="262"/>
        <v>-28</v>
      </c>
      <c r="AS263" s="160">
        <f t="shared" si="262"/>
        <v>-29</v>
      </c>
      <c r="AT263" s="160">
        <f t="shared" si="262"/>
        <v>-30</v>
      </c>
      <c r="AU263" s="160">
        <f t="shared" si="262"/>
        <v>-31</v>
      </c>
      <c r="AV263" s="160">
        <f t="shared" si="262"/>
        <v>-32</v>
      </c>
      <c r="AW263" s="160">
        <f t="shared" ref="AW263:BN263" si="263">AW261-AW262</f>
        <v>-33</v>
      </c>
      <c r="AX263" s="160">
        <f t="shared" si="263"/>
        <v>-34</v>
      </c>
      <c r="AY263" s="160">
        <f t="shared" si="263"/>
        <v>-35</v>
      </c>
      <c r="AZ263" s="160">
        <f t="shared" si="263"/>
        <v>-36</v>
      </c>
      <c r="BA263" s="160">
        <f t="shared" si="263"/>
        <v>-37</v>
      </c>
      <c r="BB263" s="160">
        <f t="shared" si="263"/>
        <v>-38</v>
      </c>
      <c r="BC263" s="160">
        <f t="shared" si="263"/>
        <v>-39</v>
      </c>
      <c r="BD263" s="160">
        <f t="shared" si="263"/>
        <v>-40</v>
      </c>
      <c r="BE263" s="160">
        <f t="shared" si="263"/>
        <v>-41</v>
      </c>
      <c r="BF263" s="160">
        <f t="shared" si="263"/>
        <v>-42</v>
      </c>
      <c r="BG263" s="160">
        <f t="shared" si="263"/>
        <v>-43</v>
      </c>
      <c r="BH263" s="160">
        <f t="shared" si="263"/>
        <v>-44</v>
      </c>
      <c r="BI263" s="160">
        <f t="shared" si="263"/>
        <v>-45</v>
      </c>
      <c r="BJ263" s="160">
        <f t="shared" si="263"/>
        <v>-46</v>
      </c>
      <c r="BK263" s="160">
        <f t="shared" si="263"/>
        <v>-47</v>
      </c>
      <c r="BL263" s="160">
        <f t="shared" si="263"/>
        <v>-48</v>
      </c>
      <c r="BM263" s="160">
        <f t="shared" si="263"/>
        <v>-49</v>
      </c>
      <c r="BN263" s="160">
        <f t="shared" si="263"/>
        <v>-50</v>
      </c>
      <c r="BP263" s="160" t="s">
        <v>21</v>
      </c>
    </row>
    <row r="264" spans="16:70" x14ac:dyDescent="0.35">
      <c r="Q264" s="160" t="str">
        <f>IF(Q263&gt;=0,COUNT($Q263)+BO260,"")</f>
        <v/>
      </c>
      <c r="R264" s="160" t="str">
        <f>IF(R263&gt;=0,COUNT($Q263:R263)+$BO260,"")</f>
        <v/>
      </c>
      <c r="S264" s="160" t="str">
        <f>IF(S263&gt;=0,COUNT($Q263:S263)+$BO260,"")</f>
        <v/>
      </c>
      <c r="T264" s="160" t="str">
        <f>IF(T263&gt;=0,COUNT($Q263:T263)+$BO260,"")</f>
        <v/>
      </c>
      <c r="U264" s="160" t="str">
        <f>IF(U263&gt;=0,COUNT($Q263:U263)+$BO260,"")</f>
        <v/>
      </c>
      <c r="V264" s="160" t="str">
        <f>IF(V263&gt;=0,COUNT($Q263:V263)+$BO260,"")</f>
        <v/>
      </c>
      <c r="W264" s="160" t="str">
        <f>IF(W263&gt;=0,COUNT($Q263:W263)+$BO260,"")</f>
        <v/>
      </c>
      <c r="X264" s="160" t="str">
        <f>IF(X263&gt;=0,COUNT($Q263:X263)+$BO260,"")</f>
        <v/>
      </c>
      <c r="Y264" s="160" t="str">
        <f>IF(Y263&gt;=0,COUNT($Q263:Y263)+$BO260,"")</f>
        <v/>
      </c>
      <c r="Z264" s="160" t="str">
        <f>IF(Z263&gt;=0,COUNT($Q263:Z263)+$BO260,"")</f>
        <v/>
      </c>
      <c r="AA264" s="160" t="str">
        <f>IF(AA263&gt;=0,COUNT($Q263:AA263)+$BO260,"")</f>
        <v/>
      </c>
      <c r="AB264" s="160" t="str">
        <f>IF(AB263&gt;=0,COUNT($Q263:AB263)+$BO260,"")</f>
        <v/>
      </c>
      <c r="AC264" s="160" t="str">
        <f>IF(AC263&gt;=0,COUNT($Q263:AC263)+$BO260,"")</f>
        <v/>
      </c>
      <c r="AD264" s="160" t="str">
        <f>IF(AD263&gt;=0,COUNT($Q263:AD263)+$BO260,"")</f>
        <v/>
      </c>
      <c r="AE264" s="160" t="str">
        <f>IF(AE263&gt;=0,COUNT($Q263:AE263)+$BO260,"")</f>
        <v/>
      </c>
      <c r="AF264" s="160" t="str">
        <f>IF(AF263&gt;=0,COUNT($Q263:AF263)+$BO260,"")</f>
        <v/>
      </c>
      <c r="AG264" s="160" t="str">
        <f>IF(AG263&gt;=0,COUNT($Q263:AG263)+$BO260,"")</f>
        <v/>
      </c>
      <c r="AH264" s="160" t="str">
        <f>IF(AH263&gt;=0,COUNT($Q263:AH263)+$BO260,"")</f>
        <v/>
      </c>
      <c r="AI264" s="160" t="str">
        <f>IF(AI263&gt;=0,COUNT($Q263:AI263)+$BO260,"")</f>
        <v/>
      </c>
      <c r="AJ264" s="160" t="str">
        <f>IF(AJ263&gt;=0,COUNT($Q263:AJ263)+$BO260,"")</f>
        <v/>
      </c>
      <c r="AK264" s="160" t="str">
        <f>IF(AK263&gt;=0,COUNT($Q263:AK263)+$BO260,"")</f>
        <v/>
      </c>
      <c r="AL264" s="160" t="str">
        <f>IF(AL263&gt;=0,COUNT($Q263:AL263)+$BO260,"")</f>
        <v/>
      </c>
      <c r="AM264" s="160" t="str">
        <f>IF(AM263&gt;=0,COUNT($Q263:AM263)+$BO260,"")</f>
        <v/>
      </c>
      <c r="AN264" s="160" t="str">
        <f>IF(AN263&gt;=0,COUNT($Q263:AN263)+$BO260,"")</f>
        <v/>
      </c>
      <c r="AO264" s="160" t="str">
        <f>IF(AO263&gt;=0,COUNT($Q263:AO263)+$BO260,"")</f>
        <v/>
      </c>
      <c r="AP264" s="160" t="str">
        <f>IF(AP263&gt;=0,COUNT($Q263:AP263)+$BO260,"")</f>
        <v/>
      </c>
      <c r="AQ264" s="160" t="str">
        <f>IF(AQ263&gt;=0,COUNT($Q263:AQ263)+$BO260,"")</f>
        <v/>
      </c>
      <c r="AR264" s="160" t="str">
        <f>IF(AR263&gt;=0,COUNT($Q263:AR263)+$BO260,"")</f>
        <v/>
      </c>
      <c r="AS264" s="160" t="str">
        <f>IF(AS263&gt;=0,COUNT($Q263:AS263)+$BO260,"")</f>
        <v/>
      </c>
      <c r="AT264" s="160" t="str">
        <f>IF(AT263&gt;=0,COUNT($Q263:AT263)+$BO260,"")</f>
        <v/>
      </c>
      <c r="AU264" s="160" t="str">
        <f>IF(AU263&gt;=0,COUNT($Q263:AU263)+$BO260,"")</f>
        <v/>
      </c>
      <c r="AV264" s="160" t="str">
        <f>IF(AV263&gt;=0,COUNT($Q263:AV263)+$BO260,"")</f>
        <v/>
      </c>
      <c r="AW264" s="160" t="str">
        <f>IF(AW263&gt;=0,COUNT($Q263:AW263)+$BO260,"")</f>
        <v/>
      </c>
      <c r="AX264" s="160" t="str">
        <f>IF(AX263&gt;=0,COUNT($Q263:AX263)+$BO260,"")</f>
        <v/>
      </c>
      <c r="AY264" s="160" t="str">
        <f>IF(AY263&gt;=0,COUNT($Q263:AY263)+$BO260,"")</f>
        <v/>
      </c>
      <c r="AZ264" s="160" t="str">
        <f>IF(AZ263&gt;=0,COUNT($Q263:AZ263)+$BO260,"")</f>
        <v/>
      </c>
      <c r="BA264" s="160" t="str">
        <f>IF(BA263&gt;=0,COUNT($Q263:BA263)+$BO260,"")</f>
        <v/>
      </c>
      <c r="BB264" s="160" t="str">
        <f>IF(BB263&gt;=0,COUNT($Q263:BB263)+$BO260,"")</f>
        <v/>
      </c>
      <c r="BC264" s="160" t="str">
        <f>IF(BC263&gt;=0,COUNT($Q263:BC263)+$BO260,"")</f>
        <v/>
      </c>
      <c r="BD264" s="160" t="str">
        <f>IF(BD263&gt;=0,COUNT($Q263:BD263)+$BO260,"")</f>
        <v/>
      </c>
      <c r="BE264" s="160" t="str">
        <f>IF(BE263&gt;=0,COUNT($Q263:BE263)+$BO260,"")</f>
        <v/>
      </c>
      <c r="BF264" s="160" t="str">
        <f>IF(BF263&gt;=0,COUNT($Q263:BF263)+$BO260,"")</f>
        <v/>
      </c>
      <c r="BG264" s="160" t="str">
        <f>IF(BG263&gt;=0,COUNT($Q263:BG263)+$BO260,"")</f>
        <v/>
      </c>
      <c r="BH264" s="160" t="str">
        <f>IF(BH263&gt;=0,COUNT($Q263:BH263)+$BO260,"")</f>
        <v/>
      </c>
      <c r="BI264" s="160" t="str">
        <f>IF(BI263&gt;=0,COUNT($Q263:BI263)+$BO260,"")</f>
        <v/>
      </c>
      <c r="BJ264" s="160" t="str">
        <f>IF(BJ263&gt;=0,COUNT($Q263:BJ263)+$BO260,"")</f>
        <v/>
      </c>
      <c r="BK264" s="160" t="str">
        <f>IF(BK263&gt;=0,COUNT($Q263:BK263)+$BO260,"")</f>
        <v/>
      </c>
      <c r="BL264" s="160" t="str">
        <f>IF(BL263&gt;=0,COUNT($Q263:BL263)+$BO260,"")</f>
        <v/>
      </c>
      <c r="BM264" s="160" t="str">
        <f>IF(BM263&gt;=0,COUNT($Q263:BM263)+$BO260,"")</f>
        <v/>
      </c>
      <c r="BN264" s="160" t="str">
        <f>IF(BN263&gt;=0,COUNT($Q263:BN263)+$BO260,"")</f>
        <v/>
      </c>
      <c r="BO264" s="160">
        <f>COUNT(Q264:BN264)+$BO260</f>
        <v>100</v>
      </c>
      <c r="BP264" s="218" t="str">
        <f>Q264&amp;BP263&amp;R264&amp;BP263&amp;S264&amp;BP263&amp;T264&amp;BP263&amp;U264&amp;BP263&amp;V264&amp;BP263&amp;W264&amp;BP263&amp;X264&amp;BP263&amp;Y264&amp;BP263&amp;Z264&amp;BP263&amp;AA264&amp;BP263&amp;AB264&amp;BP263&amp;AC264&amp;BP263&amp;AD264&amp;BP263&amp;AE264&amp;BP263&amp;AF264&amp;BP263&amp;AG264&amp;BP263&amp;AH264&amp;BP263&amp;AI264&amp;BP263&amp;AJ264&amp;BP263&amp;AK264&amp;BP263&amp;AL264&amp;BP263&amp;AM264&amp;BP263&amp;AN264&amp;BP263&amp;AO264&amp;BP263&amp;AP264&amp;BP263&amp;AQ264&amp;BP263&amp;AR264&amp;BP263&amp;AS264&amp;BP263&amp;AT264&amp;BP263&amp;AU264&amp;BP263&amp;AV264&amp;BP263&amp;AW264&amp;BP263&amp;AX264&amp;BP263&amp;AY264&amp;BP263&amp;AZ264&amp;BP263&amp;BA264&amp;BP263&amp;BB264&amp;BP263&amp;BC264&amp;BP263&amp;BD264&amp;BP263&amp;BE264&amp;BP263&amp;BF264&amp;BP263&amp;BG264&amp;BP263&amp;BH264&amp;BP263&amp;BI264&amp;BP263&amp;BJ264&amp;BP263&amp;BK264&amp;BP263&amp;BL264&amp;BP263&amp;BM264&amp;BP263&amp;BN264</f>
        <v xml:space="preserve">                                                                                                  </v>
      </c>
      <c r="BQ264" s="217">
        <f>SUM(Q241,Q245,Q249,Q253,Q257,Q261)</f>
        <v>0</v>
      </c>
    </row>
    <row r="265" spans="16:70" x14ac:dyDescent="0.35">
      <c r="P265" s="160">
        <v>12</v>
      </c>
      <c r="Q265" s="217">
        <f>IF('Print-TOS'!AU16="Y",'Encode Data'!F52,'Encode Data'!E46)</f>
        <v>0</v>
      </c>
      <c r="R265" s="160">
        <f t="shared" ref="R265:AW265" si="264">Q265</f>
        <v>0</v>
      </c>
      <c r="S265" s="160">
        <f t="shared" si="264"/>
        <v>0</v>
      </c>
      <c r="T265" s="160">
        <f t="shared" si="264"/>
        <v>0</v>
      </c>
      <c r="U265" s="160">
        <f t="shared" si="264"/>
        <v>0</v>
      </c>
      <c r="V265" s="160">
        <f t="shared" si="264"/>
        <v>0</v>
      </c>
      <c r="W265" s="160">
        <f t="shared" si="264"/>
        <v>0</v>
      </c>
      <c r="X265" s="160">
        <f t="shared" si="264"/>
        <v>0</v>
      </c>
      <c r="Y265" s="160">
        <f t="shared" si="264"/>
        <v>0</v>
      </c>
      <c r="Z265" s="160">
        <f t="shared" si="264"/>
        <v>0</v>
      </c>
      <c r="AA265" s="160">
        <f t="shared" si="264"/>
        <v>0</v>
      </c>
      <c r="AB265" s="160">
        <f t="shared" si="264"/>
        <v>0</v>
      </c>
      <c r="AC265" s="160">
        <f t="shared" si="264"/>
        <v>0</v>
      </c>
      <c r="AD265" s="160">
        <f t="shared" si="264"/>
        <v>0</v>
      </c>
      <c r="AE265" s="160">
        <f t="shared" si="264"/>
        <v>0</v>
      </c>
      <c r="AF265" s="160">
        <f t="shared" si="264"/>
        <v>0</v>
      </c>
      <c r="AG265" s="160">
        <f t="shared" si="264"/>
        <v>0</v>
      </c>
      <c r="AH265" s="160">
        <f t="shared" si="264"/>
        <v>0</v>
      </c>
      <c r="AI265" s="160">
        <f t="shared" si="264"/>
        <v>0</v>
      </c>
      <c r="AJ265" s="160">
        <f t="shared" si="264"/>
        <v>0</v>
      </c>
      <c r="AK265" s="160">
        <f t="shared" si="264"/>
        <v>0</v>
      </c>
      <c r="AL265" s="160">
        <f t="shared" si="264"/>
        <v>0</v>
      </c>
      <c r="AM265" s="160">
        <f t="shared" si="264"/>
        <v>0</v>
      </c>
      <c r="AN265" s="160">
        <f t="shared" si="264"/>
        <v>0</v>
      </c>
      <c r="AO265" s="160">
        <f t="shared" si="264"/>
        <v>0</v>
      </c>
      <c r="AP265" s="160">
        <f t="shared" si="264"/>
        <v>0</v>
      </c>
      <c r="AQ265" s="160">
        <f t="shared" si="264"/>
        <v>0</v>
      </c>
      <c r="AR265" s="160">
        <f t="shared" si="264"/>
        <v>0</v>
      </c>
      <c r="AS265" s="160">
        <f t="shared" si="264"/>
        <v>0</v>
      </c>
      <c r="AT265" s="160">
        <f t="shared" si="264"/>
        <v>0</v>
      </c>
      <c r="AU265" s="160">
        <f t="shared" si="264"/>
        <v>0</v>
      </c>
      <c r="AV265" s="160">
        <f t="shared" si="264"/>
        <v>0</v>
      </c>
      <c r="AW265" s="160">
        <f t="shared" si="264"/>
        <v>0</v>
      </c>
      <c r="AX265" s="160">
        <f t="shared" ref="AX265:BN265" si="265">AW265</f>
        <v>0</v>
      </c>
      <c r="AY265" s="160">
        <f t="shared" si="265"/>
        <v>0</v>
      </c>
      <c r="AZ265" s="160">
        <f t="shared" si="265"/>
        <v>0</v>
      </c>
      <c r="BA265" s="160">
        <f t="shared" si="265"/>
        <v>0</v>
      </c>
      <c r="BB265" s="160">
        <f t="shared" si="265"/>
        <v>0</v>
      </c>
      <c r="BC265" s="160">
        <f t="shared" si="265"/>
        <v>0</v>
      </c>
      <c r="BD265" s="160">
        <f t="shared" si="265"/>
        <v>0</v>
      </c>
      <c r="BE265" s="160">
        <f t="shared" si="265"/>
        <v>0</v>
      </c>
      <c r="BF265" s="160">
        <f t="shared" si="265"/>
        <v>0</v>
      </c>
      <c r="BG265" s="160">
        <f t="shared" si="265"/>
        <v>0</v>
      </c>
      <c r="BH265" s="160">
        <f t="shared" si="265"/>
        <v>0</v>
      </c>
      <c r="BI265" s="160">
        <f t="shared" si="265"/>
        <v>0</v>
      </c>
      <c r="BJ265" s="160">
        <f t="shared" si="265"/>
        <v>0</v>
      </c>
      <c r="BK265" s="160">
        <f t="shared" si="265"/>
        <v>0</v>
      </c>
      <c r="BL265" s="160">
        <f t="shared" si="265"/>
        <v>0</v>
      </c>
      <c r="BM265" s="160">
        <f t="shared" si="265"/>
        <v>0</v>
      </c>
      <c r="BN265" s="160">
        <f t="shared" si="265"/>
        <v>0</v>
      </c>
      <c r="BR265" s="160">
        <v>12</v>
      </c>
    </row>
    <row r="266" spans="16:70" x14ac:dyDescent="0.35">
      <c r="Q266" s="160">
        <v>1</v>
      </c>
      <c r="R266" s="160">
        <v>2</v>
      </c>
      <c r="S266" s="160">
        <v>3</v>
      </c>
      <c r="T266" s="160">
        <v>4</v>
      </c>
      <c r="U266" s="160">
        <v>5</v>
      </c>
      <c r="V266" s="160">
        <v>6</v>
      </c>
      <c r="W266" s="160">
        <v>7</v>
      </c>
      <c r="X266" s="160">
        <v>8</v>
      </c>
      <c r="Y266" s="160">
        <v>9</v>
      </c>
      <c r="Z266" s="160">
        <v>10</v>
      </c>
      <c r="AA266" s="160">
        <v>11</v>
      </c>
      <c r="AB266" s="160">
        <v>12</v>
      </c>
      <c r="AC266" s="160">
        <v>13</v>
      </c>
      <c r="AD266" s="160">
        <v>14</v>
      </c>
      <c r="AE266" s="160">
        <v>15</v>
      </c>
      <c r="AF266" s="160">
        <v>16</v>
      </c>
      <c r="AG266" s="160">
        <v>17</v>
      </c>
      <c r="AH266" s="160">
        <v>18</v>
      </c>
      <c r="AI266" s="160">
        <v>19</v>
      </c>
      <c r="AJ266" s="160">
        <v>20</v>
      </c>
      <c r="AK266" s="160">
        <v>21</v>
      </c>
      <c r="AL266" s="160">
        <v>22</v>
      </c>
      <c r="AM266" s="160">
        <v>23</v>
      </c>
      <c r="AN266" s="160">
        <v>24</v>
      </c>
      <c r="AO266" s="160">
        <v>25</v>
      </c>
      <c r="AP266" s="160">
        <v>26</v>
      </c>
      <c r="AQ266" s="160">
        <v>27</v>
      </c>
      <c r="AR266" s="160">
        <v>28</v>
      </c>
      <c r="AS266" s="160">
        <v>29</v>
      </c>
      <c r="AT266" s="160">
        <v>30</v>
      </c>
      <c r="AU266" s="160">
        <v>31</v>
      </c>
      <c r="AV266" s="160">
        <v>32</v>
      </c>
      <c r="AW266" s="160">
        <v>33</v>
      </c>
      <c r="AX266" s="160">
        <v>34</v>
      </c>
      <c r="AY266" s="160">
        <v>35</v>
      </c>
      <c r="AZ266" s="160">
        <v>36</v>
      </c>
      <c r="BA266" s="160">
        <v>37</v>
      </c>
      <c r="BB266" s="160">
        <v>38</v>
      </c>
      <c r="BC266" s="160">
        <v>39</v>
      </c>
      <c r="BD266" s="160">
        <v>40</v>
      </c>
      <c r="BE266" s="160">
        <v>41</v>
      </c>
      <c r="BF266" s="160">
        <v>42</v>
      </c>
      <c r="BG266" s="160">
        <v>43</v>
      </c>
      <c r="BH266" s="160">
        <v>44</v>
      </c>
      <c r="BI266" s="160">
        <v>45</v>
      </c>
      <c r="BJ266" s="160">
        <v>46</v>
      </c>
      <c r="BK266" s="160">
        <v>47</v>
      </c>
      <c r="BL266" s="160">
        <v>48</v>
      </c>
      <c r="BM266" s="160">
        <v>49</v>
      </c>
      <c r="BN266" s="160">
        <v>50</v>
      </c>
    </row>
    <row r="267" spans="16:70" x14ac:dyDescent="0.35">
      <c r="Q267" s="160">
        <f t="shared" ref="Q267:AV267" si="266">Q265-Q266</f>
        <v>-1</v>
      </c>
      <c r="R267" s="160">
        <f t="shared" si="266"/>
        <v>-2</v>
      </c>
      <c r="S267" s="160">
        <f t="shared" si="266"/>
        <v>-3</v>
      </c>
      <c r="T267" s="160">
        <f t="shared" si="266"/>
        <v>-4</v>
      </c>
      <c r="U267" s="160">
        <f t="shared" si="266"/>
        <v>-5</v>
      </c>
      <c r="V267" s="160">
        <f t="shared" si="266"/>
        <v>-6</v>
      </c>
      <c r="W267" s="160">
        <f t="shared" si="266"/>
        <v>-7</v>
      </c>
      <c r="X267" s="160">
        <f t="shared" si="266"/>
        <v>-8</v>
      </c>
      <c r="Y267" s="160">
        <f t="shared" si="266"/>
        <v>-9</v>
      </c>
      <c r="Z267" s="160">
        <f t="shared" si="266"/>
        <v>-10</v>
      </c>
      <c r="AA267" s="160">
        <f t="shared" si="266"/>
        <v>-11</v>
      </c>
      <c r="AB267" s="160">
        <f t="shared" si="266"/>
        <v>-12</v>
      </c>
      <c r="AC267" s="160">
        <f t="shared" si="266"/>
        <v>-13</v>
      </c>
      <c r="AD267" s="160">
        <f t="shared" si="266"/>
        <v>-14</v>
      </c>
      <c r="AE267" s="160">
        <f t="shared" si="266"/>
        <v>-15</v>
      </c>
      <c r="AF267" s="160">
        <f t="shared" si="266"/>
        <v>-16</v>
      </c>
      <c r="AG267" s="160">
        <f t="shared" si="266"/>
        <v>-17</v>
      </c>
      <c r="AH267" s="160">
        <f t="shared" si="266"/>
        <v>-18</v>
      </c>
      <c r="AI267" s="160">
        <f t="shared" si="266"/>
        <v>-19</v>
      </c>
      <c r="AJ267" s="160">
        <f t="shared" si="266"/>
        <v>-20</v>
      </c>
      <c r="AK267" s="160">
        <f t="shared" si="266"/>
        <v>-21</v>
      </c>
      <c r="AL267" s="160">
        <f t="shared" si="266"/>
        <v>-22</v>
      </c>
      <c r="AM267" s="160">
        <f t="shared" si="266"/>
        <v>-23</v>
      </c>
      <c r="AN267" s="160">
        <f t="shared" si="266"/>
        <v>-24</v>
      </c>
      <c r="AO267" s="160">
        <f t="shared" si="266"/>
        <v>-25</v>
      </c>
      <c r="AP267" s="160">
        <f t="shared" si="266"/>
        <v>-26</v>
      </c>
      <c r="AQ267" s="160">
        <f t="shared" si="266"/>
        <v>-27</v>
      </c>
      <c r="AR267" s="160">
        <f t="shared" si="266"/>
        <v>-28</v>
      </c>
      <c r="AS267" s="160">
        <f t="shared" si="266"/>
        <v>-29</v>
      </c>
      <c r="AT267" s="160">
        <f t="shared" si="266"/>
        <v>-30</v>
      </c>
      <c r="AU267" s="160">
        <f t="shared" si="266"/>
        <v>-31</v>
      </c>
      <c r="AV267" s="160">
        <f t="shared" si="266"/>
        <v>-32</v>
      </c>
      <c r="AW267" s="160">
        <f t="shared" ref="AW267:BN267" si="267">AW265-AW266</f>
        <v>-33</v>
      </c>
      <c r="AX267" s="160">
        <f t="shared" si="267"/>
        <v>-34</v>
      </c>
      <c r="AY267" s="160">
        <f t="shared" si="267"/>
        <v>-35</v>
      </c>
      <c r="AZ267" s="160">
        <f t="shared" si="267"/>
        <v>-36</v>
      </c>
      <c r="BA267" s="160">
        <f t="shared" si="267"/>
        <v>-37</v>
      </c>
      <c r="BB267" s="160">
        <f t="shared" si="267"/>
        <v>-38</v>
      </c>
      <c r="BC267" s="160">
        <f t="shared" si="267"/>
        <v>-39</v>
      </c>
      <c r="BD267" s="160">
        <f t="shared" si="267"/>
        <v>-40</v>
      </c>
      <c r="BE267" s="160">
        <f t="shared" si="267"/>
        <v>-41</v>
      </c>
      <c r="BF267" s="160">
        <f t="shared" si="267"/>
        <v>-42</v>
      </c>
      <c r="BG267" s="160">
        <f t="shared" si="267"/>
        <v>-43</v>
      </c>
      <c r="BH267" s="160">
        <f t="shared" si="267"/>
        <v>-44</v>
      </c>
      <c r="BI267" s="160">
        <f t="shared" si="267"/>
        <v>-45</v>
      </c>
      <c r="BJ267" s="160">
        <f t="shared" si="267"/>
        <v>-46</v>
      </c>
      <c r="BK267" s="160">
        <f t="shared" si="267"/>
        <v>-47</v>
      </c>
      <c r="BL267" s="160">
        <f t="shared" si="267"/>
        <v>-48</v>
      </c>
      <c r="BM267" s="160">
        <f t="shared" si="267"/>
        <v>-49</v>
      </c>
      <c r="BN267" s="160">
        <f t="shared" si="267"/>
        <v>-50</v>
      </c>
      <c r="BP267" s="160" t="s">
        <v>21</v>
      </c>
    </row>
    <row r="268" spans="16:70" x14ac:dyDescent="0.35">
      <c r="Q268" s="160" t="str">
        <f>IF(Q267&gt;=0,COUNT($Q267)+BO264,"")</f>
        <v/>
      </c>
      <c r="R268" s="160" t="str">
        <f>IF(R267&gt;=0,COUNT($Q267:R267)+$BO264,"")</f>
        <v/>
      </c>
      <c r="S268" s="160" t="str">
        <f>IF(S267&gt;=0,COUNT($Q267:S267)+$BO264,"")</f>
        <v/>
      </c>
      <c r="T268" s="160" t="str">
        <f>IF(T267&gt;=0,COUNT($Q267:T267)+$BO264,"")</f>
        <v/>
      </c>
      <c r="U268" s="160" t="str">
        <f>IF(U267&gt;=0,COUNT($Q267:U267)+$BO264,"")</f>
        <v/>
      </c>
      <c r="V268" s="160" t="str">
        <f>IF(V267&gt;=0,COUNT($Q267:V267)+$BO264,"")</f>
        <v/>
      </c>
      <c r="W268" s="160" t="str">
        <f>IF(W267&gt;=0,COUNT($Q267:W267)+$BO264,"")</f>
        <v/>
      </c>
      <c r="X268" s="160" t="str">
        <f>IF(X267&gt;=0,COUNT($Q267:X267)+$BO264,"")</f>
        <v/>
      </c>
      <c r="Y268" s="160" t="str">
        <f>IF(Y267&gt;=0,COUNT($Q267:Y267)+$BO264,"")</f>
        <v/>
      </c>
      <c r="Z268" s="160" t="str">
        <f>IF(Z267&gt;=0,COUNT($Q267:Z267)+$BO264,"")</f>
        <v/>
      </c>
      <c r="AA268" s="160" t="str">
        <f>IF(AA267&gt;=0,COUNT($Q267:AA267)+$BO264,"")</f>
        <v/>
      </c>
      <c r="AB268" s="160" t="str">
        <f>IF(AB267&gt;=0,COUNT($Q267:AB267)+$BO264,"")</f>
        <v/>
      </c>
      <c r="AC268" s="160" t="str">
        <f>IF(AC267&gt;=0,COUNT($Q267:AC267)+$BO264,"")</f>
        <v/>
      </c>
      <c r="AD268" s="160" t="str">
        <f>IF(AD267&gt;=0,COUNT($Q267:AD267)+$BO264,"")</f>
        <v/>
      </c>
      <c r="AE268" s="160" t="str">
        <f>IF(AE267&gt;=0,COUNT($Q267:AE267)+$BO264,"")</f>
        <v/>
      </c>
      <c r="AF268" s="160" t="str">
        <f>IF(AF267&gt;=0,COUNT($Q267:AF267)+$BO264,"")</f>
        <v/>
      </c>
      <c r="AG268" s="160" t="str">
        <f>IF(AG267&gt;=0,COUNT($Q267:AG267)+$BO264,"")</f>
        <v/>
      </c>
      <c r="AH268" s="160" t="str">
        <f>IF(AH267&gt;=0,COUNT($Q267:AH267)+$BO264,"")</f>
        <v/>
      </c>
      <c r="AI268" s="160" t="str">
        <f>IF(AI267&gt;=0,COUNT($Q267:AI267)+$BO264,"")</f>
        <v/>
      </c>
      <c r="AJ268" s="160" t="str">
        <f>IF(AJ267&gt;=0,COUNT($Q267:AJ267)+$BO264,"")</f>
        <v/>
      </c>
      <c r="AK268" s="160" t="str">
        <f>IF(AK267&gt;=0,COUNT($Q267:AK267)+$BO264,"")</f>
        <v/>
      </c>
      <c r="AL268" s="160" t="str">
        <f>IF(AL267&gt;=0,COUNT($Q267:AL267)+$BO264,"")</f>
        <v/>
      </c>
      <c r="AM268" s="160" t="str">
        <f>IF(AM267&gt;=0,COUNT($Q267:AM267)+$BO264,"")</f>
        <v/>
      </c>
      <c r="AN268" s="160" t="str">
        <f>IF(AN267&gt;=0,COUNT($Q267:AN267)+$BO264,"")</f>
        <v/>
      </c>
      <c r="AO268" s="160" t="str">
        <f>IF(AO267&gt;=0,COUNT($Q267:AO267)+$BO264,"")</f>
        <v/>
      </c>
      <c r="AP268" s="160" t="str">
        <f>IF(AP267&gt;=0,COUNT($Q267:AP267)+$BO264,"")</f>
        <v/>
      </c>
      <c r="AQ268" s="160" t="str">
        <f>IF(AQ267&gt;=0,COUNT($Q267:AQ267)+$BO264,"")</f>
        <v/>
      </c>
      <c r="AR268" s="160" t="str">
        <f>IF(AR267&gt;=0,COUNT($Q267:AR267)+$BO264,"")</f>
        <v/>
      </c>
      <c r="AS268" s="160" t="str">
        <f>IF(AS267&gt;=0,COUNT($Q267:AS267)+$BO264,"")</f>
        <v/>
      </c>
      <c r="AT268" s="160" t="str">
        <f>IF(AT267&gt;=0,COUNT($Q267:AT267)+$BO264,"")</f>
        <v/>
      </c>
      <c r="AU268" s="160" t="str">
        <f>IF(AU267&gt;=0,COUNT($Q267:AU267)+$BO264,"")</f>
        <v/>
      </c>
      <c r="AV268" s="160" t="str">
        <f>IF(AV267&gt;=0,COUNT($Q267:AV267)+$BO264,"")</f>
        <v/>
      </c>
      <c r="AW268" s="160" t="str">
        <f>IF(AW267&gt;=0,COUNT($Q267:AW267)+$BO264,"")</f>
        <v/>
      </c>
      <c r="AX268" s="160" t="str">
        <f>IF(AX267&gt;=0,COUNT($Q267:AX267)+$BO264,"")</f>
        <v/>
      </c>
      <c r="AY268" s="160" t="str">
        <f>IF(AY267&gt;=0,COUNT($Q267:AY267)+$BO264,"")</f>
        <v/>
      </c>
      <c r="AZ268" s="160" t="str">
        <f>IF(AZ267&gt;=0,COUNT($Q267:AZ267)+$BO264,"")</f>
        <v/>
      </c>
      <c r="BA268" s="160" t="str">
        <f>IF(BA267&gt;=0,COUNT($Q267:BA267)+$BO264,"")</f>
        <v/>
      </c>
      <c r="BB268" s="160" t="str">
        <f>IF(BB267&gt;=0,COUNT($Q267:BB267)+$BO264,"")</f>
        <v/>
      </c>
      <c r="BC268" s="160" t="str">
        <f>IF(BC267&gt;=0,COUNT($Q267:BC267)+$BO264,"")</f>
        <v/>
      </c>
      <c r="BD268" s="160" t="str">
        <f>IF(BD267&gt;=0,COUNT($Q267:BD267)+$BO264,"")</f>
        <v/>
      </c>
      <c r="BE268" s="160" t="str">
        <f>IF(BE267&gt;=0,COUNT($Q267:BE267)+$BO264,"")</f>
        <v/>
      </c>
      <c r="BF268" s="160" t="str">
        <f>IF(BF267&gt;=0,COUNT($Q267:BF267)+$BO264,"")</f>
        <v/>
      </c>
      <c r="BG268" s="160" t="str">
        <f>IF(BG267&gt;=0,COUNT($Q267:BG267)+$BO264,"")</f>
        <v/>
      </c>
      <c r="BH268" s="160" t="str">
        <f>IF(BH267&gt;=0,COUNT($Q267:BH267)+$BO264,"")</f>
        <v/>
      </c>
      <c r="BI268" s="160" t="str">
        <f>IF(BI267&gt;=0,COUNT($Q267:BI267)+$BO264,"")</f>
        <v/>
      </c>
      <c r="BJ268" s="160" t="str">
        <f>IF(BJ267&gt;=0,COUNT($Q267:BJ267)+$BO264,"")</f>
        <v/>
      </c>
      <c r="BK268" s="160" t="str">
        <f>IF(BK267&gt;=0,COUNT($Q267:BK267)+$BO264,"")</f>
        <v/>
      </c>
      <c r="BL268" s="160" t="str">
        <f>IF(BL267&gt;=0,COUNT($Q267:BL267)+$BO264,"")</f>
        <v/>
      </c>
      <c r="BM268" s="160" t="str">
        <f>IF(BM267&gt;=0,COUNT($Q267:BM267)+$BO264,"")</f>
        <v/>
      </c>
      <c r="BN268" s="160" t="str">
        <f>IF(BN267&gt;=0,COUNT($Q267:BN267)+$BO264,"")</f>
        <v/>
      </c>
      <c r="BO268" s="160">
        <f>COUNT(Q268:BN268)+$BO264</f>
        <v>100</v>
      </c>
      <c r="BP268" s="218" t="str">
        <f>Q268&amp;BP267&amp;R268&amp;BP267&amp;S268&amp;BP267&amp;T268&amp;BP267&amp;U268&amp;BP267&amp;V268&amp;BP267&amp;W268&amp;BP267&amp;X268&amp;BP267&amp;Y268&amp;BP267&amp;Z268&amp;BP267&amp;AA268&amp;BP267&amp;AB268&amp;BP267&amp;AC268&amp;BP267&amp;AD268&amp;BP267&amp;AE268&amp;BP267&amp;AF268&amp;BP267&amp;AG268&amp;BP267&amp;AH268&amp;BP267&amp;AI268&amp;BP267&amp;AJ268&amp;BP267&amp;AK268&amp;BP267&amp;AL268&amp;BP267&amp;AM268&amp;BP267&amp;AN268&amp;BP267&amp;AO268&amp;BP267&amp;AP268&amp;BP267&amp;AQ268&amp;BP267&amp;AR268&amp;BP267&amp;AS268&amp;BP267&amp;AT268&amp;BP267&amp;AU268&amp;BP267&amp;AV268&amp;BP267&amp;AW268&amp;BP267&amp;AX268&amp;BP267&amp;AY268&amp;BP267&amp;AZ268&amp;BP267&amp;BA268&amp;BP267&amp;BB268&amp;BP267&amp;BC268&amp;BP267&amp;BD268&amp;BP267&amp;BE268&amp;BP267&amp;BF268&amp;BP267&amp;BG268&amp;BP267&amp;BH268&amp;BP267&amp;BI268&amp;BP267&amp;BJ268&amp;BP267&amp;BK268&amp;BP267&amp;BL268&amp;BP267&amp;BM268&amp;BP267&amp;BN268</f>
        <v xml:space="preserve">                                                                                                  </v>
      </c>
    </row>
    <row r="269" spans="16:70" x14ac:dyDescent="0.35">
      <c r="P269" s="160">
        <v>27</v>
      </c>
      <c r="Q269" s="217">
        <f>IF('Print-TOS'!AU16="Y",'Encode Data'!G52,'Encode Data'!F46)</f>
        <v>0</v>
      </c>
      <c r="R269" s="160">
        <f t="shared" ref="R269:AW269" si="268">Q269</f>
        <v>0</v>
      </c>
      <c r="S269" s="160">
        <f t="shared" si="268"/>
        <v>0</v>
      </c>
      <c r="T269" s="160">
        <f t="shared" si="268"/>
        <v>0</v>
      </c>
      <c r="U269" s="160">
        <f t="shared" si="268"/>
        <v>0</v>
      </c>
      <c r="V269" s="160">
        <f t="shared" si="268"/>
        <v>0</v>
      </c>
      <c r="W269" s="160">
        <f t="shared" si="268"/>
        <v>0</v>
      </c>
      <c r="X269" s="160">
        <f t="shared" si="268"/>
        <v>0</v>
      </c>
      <c r="Y269" s="160">
        <f t="shared" si="268"/>
        <v>0</v>
      </c>
      <c r="Z269" s="160">
        <f t="shared" si="268"/>
        <v>0</v>
      </c>
      <c r="AA269" s="160">
        <f t="shared" si="268"/>
        <v>0</v>
      </c>
      <c r="AB269" s="160">
        <f t="shared" si="268"/>
        <v>0</v>
      </c>
      <c r="AC269" s="160">
        <f t="shared" si="268"/>
        <v>0</v>
      </c>
      <c r="AD269" s="160">
        <f t="shared" si="268"/>
        <v>0</v>
      </c>
      <c r="AE269" s="160">
        <f t="shared" si="268"/>
        <v>0</v>
      </c>
      <c r="AF269" s="160">
        <f t="shared" si="268"/>
        <v>0</v>
      </c>
      <c r="AG269" s="160">
        <f t="shared" si="268"/>
        <v>0</v>
      </c>
      <c r="AH269" s="160">
        <f t="shared" si="268"/>
        <v>0</v>
      </c>
      <c r="AI269" s="160">
        <f t="shared" si="268"/>
        <v>0</v>
      </c>
      <c r="AJ269" s="160">
        <f t="shared" si="268"/>
        <v>0</v>
      </c>
      <c r="AK269" s="160">
        <f t="shared" si="268"/>
        <v>0</v>
      </c>
      <c r="AL269" s="160">
        <f t="shared" si="268"/>
        <v>0</v>
      </c>
      <c r="AM269" s="160">
        <f t="shared" si="268"/>
        <v>0</v>
      </c>
      <c r="AN269" s="160">
        <f t="shared" si="268"/>
        <v>0</v>
      </c>
      <c r="AO269" s="160">
        <f t="shared" si="268"/>
        <v>0</v>
      </c>
      <c r="AP269" s="160">
        <f t="shared" si="268"/>
        <v>0</v>
      </c>
      <c r="AQ269" s="160">
        <f t="shared" si="268"/>
        <v>0</v>
      </c>
      <c r="AR269" s="160">
        <f t="shared" si="268"/>
        <v>0</v>
      </c>
      <c r="AS269" s="160">
        <f t="shared" si="268"/>
        <v>0</v>
      </c>
      <c r="AT269" s="160">
        <f t="shared" si="268"/>
        <v>0</v>
      </c>
      <c r="AU269" s="160">
        <f t="shared" si="268"/>
        <v>0</v>
      </c>
      <c r="AV269" s="160">
        <f t="shared" si="268"/>
        <v>0</v>
      </c>
      <c r="AW269" s="160">
        <f t="shared" si="268"/>
        <v>0</v>
      </c>
      <c r="AX269" s="160">
        <f t="shared" ref="AX269:BN269" si="269">AW269</f>
        <v>0</v>
      </c>
      <c r="AY269" s="160">
        <f t="shared" si="269"/>
        <v>0</v>
      </c>
      <c r="AZ269" s="160">
        <f t="shared" si="269"/>
        <v>0</v>
      </c>
      <c r="BA269" s="160">
        <f t="shared" si="269"/>
        <v>0</v>
      </c>
      <c r="BB269" s="160">
        <f t="shared" si="269"/>
        <v>0</v>
      </c>
      <c r="BC269" s="160">
        <f t="shared" si="269"/>
        <v>0</v>
      </c>
      <c r="BD269" s="160">
        <f t="shared" si="269"/>
        <v>0</v>
      </c>
      <c r="BE269" s="160">
        <f t="shared" si="269"/>
        <v>0</v>
      </c>
      <c r="BF269" s="160">
        <f t="shared" si="269"/>
        <v>0</v>
      </c>
      <c r="BG269" s="160">
        <f t="shared" si="269"/>
        <v>0</v>
      </c>
      <c r="BH269" s="160">
        <f t="shared" si="269"/>
        <v>0</v>
      </c>
      <c r="BI269" s="160">
        <f t="shared" si="269"/>
        <v>0</v>
      </c>
      <c r="BJ269" s="160">
        <f t="shared" si="269"/>
        <v>0</v>
      </c>
      <c r="BK269" s="160">
        <f t="shared" si="269"/>
        <v>0</v>
      </c>
      <c r="BL269" s="160">
        <f t="shared" si="269"/>
        <v>0</v>
      </c>
      <c r="BM269" s="160">
        <f t="shared" si="269"/>
        <v>0</v>
      </c>
      <c r="BN269" s="160">
        <f t="shared" si="269"/>
        <v>0</v>
      </c>
      <c r="BR269" s="160">
        <v>27</v>
      </c>
    </row>
    <row r="270" spans="16:70" x14ac:dyDescent="0.35">
      <c r="Q270" s="160">
        <v>1</v>
      </c>
      <c r="R270" s="160">
        <v>2</v>
      </c>
      <c r="S270" s="160">
        <v>3</v>
      </c>
      <c r="T270" s="160">
        <v>4</v>
      </c>
      <c r="U270" s="160">
        <v>5</v>
      </c>
      <c r="V270" s="160">
        <v>6</v>
      </c>
      <c r="W270" s="160">
        <v>7</v>
      </c>
      <c r="X270" s="160">
        <v>8</v>
      </c>
      <c r="Y270" s="160">
        <v>9</v>
      </c>
      <c r="Z270" s="160">
        <v>10</v>
      </c>
      <c r="AA270" s="160">
        <v>11</v>
      </c>
      <c r="AB270" s="160">
        <v>12</v>
      </c>
      <c r="AC270" s="160">
        <v>13</v>
      </c>
      <c r="AD270" s="160">
        <v>14</v>
      </c>
      <c r="AE270" s="160">
        <v>15</v>
      </c>
      <c r="AF270" s="160">
        <v>16</v>
      </c>
      <c r="AG270" s="160">
        <v>17</v>
      </c>
      <c r="AH270" s="160">
        <v>18</v>
      </c>
      <c r="AI270" s="160">
        <v>19</v>
      </c>
      <c r="AJ270" s="160">
        <v>20</v>
      </c>
      <c r="AK270" s="160">
        <v>21</v>
      </c>
      <c r="AL270" s="160">
        <v>22</v>
      </c>
      <c r="AM270" s="160">
        <v>23</v>
      </c>
      <c r="AN270" s="160">
        <v>24</v>
      </c>
      <c r="AO270" s="160">
        <v>25</v>
      </c>
      <c r="AP270" s="160">
        <v>26</v>
      </c>
      <c r="AQ270" s="160">
        <v>27</v>
      </c>
      <c r="AR270" s="160">
        <v>28</v>
      </c>
      <c r="AS270" s="160">
        <v>29</v>
      </c>
      <c r="AT270" s="160">
        <v>30</v>
      </c>
      <c r="AU270" s="160">
        <v>31</v>
      </c>
      <c r="AV270" s="160">
        <v>32</v>
      </c>
      <c r="AW270" s="160">
        <v>33</v>
      </c>
      <c r="AX270" s="160">
        <v>34</v>
      </c>
      <c r="AY270" s="160">
        <v>35</v>
      </c>
      <c r="AZ270" s="160">
        <v>36</v>
      </c>
      <c r="BA270" s="160">
        <v>37</v>
      </c>
      <c r="BB270" s="160">
        <v>38</v>
      </c>
      <c r="BC270" s="160">
        <v>39</v>
      </c>
      <c r="BD270" s="160">
        <v>40</v>
      </c>
      <c r="BE270" s="160">
        <v>41</v>
      </c>
      <c r="BF270" s="160">
        <v>42</v>
      </c>
      <c r="BG270" s="160">
        <v>43</v>
      </c>
      <c r="BH270" s="160">
        <v>44</v>
      </c>
      <c r="BI270" s="160">
        <v>45</v>
      </c>
      <c r="BJ270" s="160">
        <v>46</v>
      </c>
      <c r="BK270" s="160">
        <v>47</v>
      </c>
      <c r="BL270" s="160">
        <v>48</v>
      </c>
      <c r="BM270" s="160">
        <v>49</v>
      </c>
      <c r="BN270" s="160">
        <v>50</v>
      </c>
    </row>
    <row r="271" spans="16:70" x14ac:dyDescent="0.35">
      <c r="Q271" s="160">
        <f t="shared" ref="Q271:AV271" si="270">Q269-Q270</f>
        <v>-1</v>
      </c>
      <c r="R271" s="160">
        <f t="shared" si="270"/>
        <v>-2</v>
      </c>
      <c r="S271" s="160">
        <f t="shared" si="270"/>
        <v>-3</v>
      </c>
      <c r="T271" s="160">
        <f t="shared" si="270"/>
        <v>-4</v>
      </c>
      <c r="U271" s="160">
        <f t="shared" si="270"/>
        <v>-5</v>
      </c>
      <c r="V271" s="160">
        <f t="shared" si="270"/>
        <v>-6</v>
      </c>
      <c r="W271" s="160">
        <f t="shared" si="270"/>
        <v>-7</v>
      </c>
      <c r="X271" s="160">
        <f t="shared" si="270"/>
        <v>-8</v>
      </c>
      <c r="Y271" s="160">
        <f t="shared" si="270"/>
        <v>-9</v>
      </c>
      <c r="Z271" s="160">
        <f t="shared" si="270"/>
        <v>-10</v>
      </c>
      <c r="AA271" s="160">
        <f t="shared" si="270"/>
        <v>-11</v>
      </c>
      <c r="AB271" s="160">
        <f t="shared" si="270"/>
        <v>-12</v>
      </c>
      <c r="AC271" s="160">
        <f t="shared" si="270"/>
        <v>-13</v>
      </c>
      <c r="AD271" s="160">
        <f t="shared" si="270"/>
        <v>-14</v>
      </c>
      <c r="AE271" s="160">
        <f t="shared" si="270"/>
        <v>-15</v>
      </c>
      <c r="AF271" s="160">
        <f t="shared" si="270"/>
        <v>-16</v>
      </c>
      <c r="AG271" s="160">
        <f t="shared" si="270"/>
        <v>-17</v>
      </c>
      <c r="AH271" s="160">
        <f t="shared" si="270"/>
        <v>-18</v>
      </c>
      <c r="AI271" s="160">
        <f t="shared" si="270"/>
        <v>-19</v>
      </c>
      <c r="AJ271" s="160">
        <f t="shared" si="270"/>
        <v>-20</v>
      </c>
      <c r="AK271" s="160">
        <f t="shared" si="270"/>
        <v>-21</v>
      </c>
      <c r="AL271" s="160">
        <f t="shared" si="270"/>
        <v>-22</v>
      </c>
      <c r="AM271" s="160">
        <f t="shared" si="270"/>
        <v>-23</v>
      </c>
      <c r="AN271" s="160">
        <f t="shared" si="270"/>
        <v>-24</v>
      </c>
      <c r="AO271" s="160">
        <f t="shared" si="270"/>
        <v>-25</v>
      </c>
      <c r="AP271" s="160">
        <f t="shared" si="270"/>
        <v>-26</v>
      </c>
      <c r="AQ271" s="160">
        <f t="shared" si="270"/>
        <v>-27</v>
      </c>
      <c r="AR271" s="160">
        <f t="shared" si="270"/>
        <v>-28</v>
      </c>
      <c r="AS271" s="160">
        <f t="shared" si="270"/>
        <v>-29</v>
      </c>
      <c r="AT271" s="160">
        <f t="shared" si="270"/>
        <v>-30</v>
      </c>
      <c r="AU271" s="160">
        <f t="shared" si="270"/>
        <v>-31</v>
      </c>
      <c r="AV271" s="160">
        <f t="shared" si="270"/>
        <v>-32</v>
      </c>
      <c r="AW271" s="160">
        <f t="shared" ref="AW271:BN271" si="271">AW269-AW270</f>
        <v>-33</v>
      </c>
      <c r="AX271" s="160">
        <f t="shared" si="271"/>
        <v>-34</v>
      </c>
      <c r="AY271" s="160">
        <f t="shared" si="271"/>
        <v>-35</v>
      </c>
      <c r="AZ271" s="160">
        <f t="shared" si="271"/>
        <v>-36</v>
      </c>
      <c r="BA271" s="160">
        <f t="shared" si="271"/>
        <v>-37</v>
      </c>
      <c r="BB271" s="160">
        <f t="shared" si="271"/>
        <v>-38</v>
      </c>
      <c r="BC271" s="160">
        <f t="shared" si="271"/>
        <v>-39</v>
      </c>
      <c r="BD271" s="160">
        <f t="shared" si="271"/>
        <v>-40</v>
      </c>
      <c r="BE271" s="160">
        <f t="shared" si="271"/>
        <v>-41</v>
      </c>
      <c r="BF271" s="160">
        <f t="shared" si="271"/>
        <v>-42</v>
      </c>
      <c r="BG271" s="160">
        <f t="shared" si="271"/>
        <v>-43</v>
      </c>
      <c r="BH271" s="160">
        <f t="shared" si="271"/>
        <v>-44</v>
      </c>
      <c r="BI271" s="160">
        <f t="shared" si="271"/>
        <v>-45</v>
      </c>
      <c r="BJ271" s="160">
        <f t="shared" si="271"/>
        <v>-46</v>
      </c>
      <c r="BK271" s="160">
        <f t="shared" si="271"/>
        <v>-47</v>
      </c>
      <c r="BL271" s="160">
        <f t="shared" si="271"/>
        <v>-48</v>
      </c>
      <c r="BM271" s="160">
        <f t="shared" si="271"/>
        <v>-49</v>
      </c>
      <c r="BN271" s="160">
        <f t="shared" si="271"/>
        <v>-50</v>
      </c>
      <c r="BP271" s="160" t="s">
        <v>21</v>
      </c>
    </row>
    <row r="272" spans="16:70" x14ac:dyDescent="0.35">
      <c r="Q272" s="160" t="str">
        <f>IF(Q271&gt;=0,COUNT($Q271)+BO268,"")</f>
        <v/>
      </c>
      <c r="R272" s="160" t="str">
        <f>IF(R271&gt;=0,COUNT($Q271:R271)+$BO268,"")</f>
        <v/>
      </c>
      <c r="S272" s="160" t="str">
        <f>IF(S271&gt;=0,COUNT($Q271:S271)+$BO268,"")</f>
        <v/>
      </c>
      <c r="T272" s="160" t="str">
        <f>IF(T271&gt;=0,COUNT($Q271:T271)+$BO268,"")</f>
        <v/>
      </c>
      <c r="U272" s="160" t="str">
        <f>IF(U271&gt;=0,COUNT($Q271:U271)+$BO268,"")</f>
        <v/>
      </c>
      <c r="V272" s="160" t="str">
        <f>IF(V271&gt;=0,COUNT($Q271:V271)+$BO268,"")</f>
        <v/>
      </c>
      <c r="W272" s="160" t="str">
        <f>IF(W271&gt;=0,COUNT($Q271:W271)+$BO268,"")</f>
        <v/>
      </c>
      <c r="X272" s="160" t="str">
        <f>IF(X271&gt;=0,COUNT($Q271:X271)+$BO268,"")</f>
        <v/>
      </c>
      <c r="Y272" s="160" t="str">
        <f>IF(Y271&gt;=0,COUNT($Q271:Y271)+$BO268,"")</f>
        <v/>
      </c>
      <c r="Z272" s="160" t="str">
        <f>IF(Z271&gt;=0,COUNT($Q271:Z271)+$BO268,"")</f>
        <v/>
      </c>
      <c r="AA272" s="160" t="str">
        <f>IF(AA271&gt;=0,COUNT($Q271:AA271)+$BO268,"")</f>
        <v/>
      </c>
      <c r="AB272" s="160" t="str">
        <f>IF(AB271&gt;=0,COUNT($Q271:AB271)+$BO268,"")</f>
        <v/>
      </c>
      <c r="AC272" s="160" t="str">
        <f>IF(AC271&gt;=0,COUNT($Q271:AC271)+$BO268,"")</f>
        <v/>
      </c>
      <c r="AD272" s="160" t="str">
        <f>IF(AD271&gt;=0,COUNT($Q271:AD271)+$BO268,"")</f>
        <v/>
      </c>
      <c r="AE272" s="160" t="str">
        <f>IF(AE271&gt;=0,COUNT($Q271:AE271)+$BO268,"")</f>
        <v/>
      </c>
      <c r="AF272" s="160" t="str">
        <f>IF(AF271&gt;=0,COUNT($Q271:AF271)+$BO268,"")</f>
        <v/>
      </c>
      <c r="AG272" s="160" t="str">
        <f>IF(AG271&gt;=0,COUNT($Q271:AG271)+$BO268,"")</f>
        <v/>
      </c>
      <c r="AH272" s="160" t="str">
        <f>IF(AH271&gt;=0,COUNT($Q271:AH271)+$BO268,"")</f>
        <v/>
      </c>
      <c r="AI272" s="160" t="str">
        <f>IF(AI271&gt;=0,COUNT($Q271:AI271)+$BO268,"")</f>
        <v/>
      </c>
      <c r="AJ272" s="160" t="str">
        <f>IF(AJ271&gt;=0,COUNT($Q271:AJ271)+$BO268,"")</f>
        <v/>
      </c>
      <c r="AK272" s="160" t="str">
        <f>IF(AK271&gt;=0,COUNT($Q271:AK271)+$BO268,"")</f>
        <v/>
      </c>
      <c r="AL272" s="160" t="str">
        <f>IF(AL271&gt;=0,COUNT($Q271:AL271)+$BO268,"")</f>
        <v/>
      </c>
      <c r="AM272" s="160" t="str">
        <f>IF(AM271&gt;=0,COUNT($Q271:AM271)+$BO268,"")</f>
        <v/>
      </c>
      <c r="AN272" s="160" t="str">
        <f>IF(AN271&gt;=0,COUNT($Q271:AN271)+$BO268,"")</f>
        <v/>
      </c>
      <c r="AO272" s="160" t="str">
        <f>IF(AO271&gt;=0,COUNT($Q271:AO271)+$BO268,"")</f>
        <v/>
      </c>
      <c r="AP272" s="160" t="str">
        <f>IF(AP271&gt;=0,COUNT($Q271:AP271)+$BO268,"")</f>
        <v/>
      </c>
      <c r="AQ272" s="160" t="str">
        <f>IF(AQ271&gt;=0,COUNT($Q271:AQ271)+$BO268,"")</f>
        <v/>
      </c>
      <c r="AR272" s="160" t="str">
        <f>IF(AR271&gt;=0,COUNT($Q271:AR271)+$BO268,"")</f>
        <v/>
      </c>
      <c r="AS272" s="160" t="str">
        <f>IF(AS271&gt;=0,COUNT($Q271:AS271)+$BO268,"")</f>
        <v/>
      </c>
      <c r="AT272" s="160" t="str">
        <f>IF(AT271&gt;=0,COUNT($Q271:AT271)+$BO268,"")</f>
        <v/>
      </c>
      <c r="AU272" s="160" t="str">
        <f>IF(AU271&gt;=0,COUNT($Q271:AU271)+$BO268,"")</f>
        <v/>
      </c>
      <c r="AV272" s="160" t="str">
        <f>IF(AV271&gt;=0,COUNT($Q271:AV271)+$BO268,"")</f>
        <v/>
      </c>
      <c r="AW272" s="160" t="str">
        <f>IF(AW271&gt;=0,COUNT($Q271:AW271)+$BO268,"")</f>
        <v/>
      </c>
      <c r="AX272" s="160" t="str">
        <f>IF(AX271&gt;=0,COUNT($Q271:AX271)+$BO268,"")</f>
        <v/>
      </c>
      <c r="AY272" s="160" t="str">
        <f>IF(AY271&gt;=0,COUNT($Q271:AY271)+$BO268,"")</f>
        <v/>
      </c>
      <c r="AZ272" s="160" t="str">
        <f>IF(AZ271&gt;=0,COUNT($Q271:AZ271)+$BO268,"")</f>
        <v/>
      </c>
      <c r="BA272" s="160" t="str">
        <f>IF(BA271&gt;=0,COUNT($Q271:BA271)+$BO268,"")</f>
        <v/>
      </c>
      <c r="BB272" s="160" t="str">
        <f>IF(BB271&gt;=0,COUNT($Q271:BB271)+$BO268,"")</f>
        <v/>
      </c>
      <c r="BC272" s="160" t="str">
        <f>IF(BC271&gt;=0,COUNT($Q271:BC271)+$BO268,"")</f>
        <v/>
      </c>
      <c r="BD272" s="160" t="str">
        <f>IF(BD271&gt;=0,COUNT($Q271:BD271)+$BO268,"")</f>
        <v/>
      </c>
      <c r="BE272" s="160" t="str">
        <f>IF(BE271&gt;=0,COUNT($Q271:BE271)+$BO268,"")</f>
        <v/>
      </c>
      <c r="BF272" s="160" t="str">
        <f>IF(BF271&gt;=0,COUNT($Q271:BF271)+$BO268,"")</f>
        <v/>
      </c>
      <c r="BG272" s="160" t="str">
        <f>IF(BG271&gt;=0,COUNT($Q271:BG271)+$BO268,"")</f>
        <v/>
      </c>
      <c r="BH272" s="160" t="str">
        <f>IF(BH271&gt;=0,COUNT($Q271:BH271)+$BO268,"")</f>
        <v/>
      </c>
      <c r="BI272" s="160" t="str">
        <f>IF(BI271&gt;=0,COUNT($Q271:BI271)+$BO268,"")</f>
        <v/>
      </c>
      <c r="BJ272" s="160" t="str">
        <f>IF(BJ271&gt;=0,COUNT($Q271:BJ271)+$BO268,"")</f>
        <v/>
      </c>
      <c r="BK272" s="160" t="str">
        <f>IF(BK271&gt;=0,COUNT($Q271:BK271)+$BO268,"")</f>
        <v/>
      </c>
      <c r="BL272" s="160" t="str">
        <f>IF(BL271&gt;=0,COUNT($Q271:BL271)+$BO268,"")</f>
        <v/>
      </c>
      <c r="BM272" s="160" t="str">
        <f>IF(BM271&gt;=0,COUNT($Q271:BM271)+$BO268,"")</f>
        <v/>
      </c>
      <c r="BN272" s="160" t="str">
        <f>IF(BN271&gt;=0,COUNT($Q271:BN271)+$BO268,"")</f>
        <v/>
      </c>
      <c r="BO272" s="160">
        <f>COUNT(Q272:BN272)+$BO268</f>
        <v>100</v>
      </c>
      <c r="BP272" s="218" t="str">
        <f>Q272&amp;BP271&amp;R272&amp;BP271&amp;S272&amp;BP271&amp;T272&amp;BP271&amp;U272&amp;BP271&amp;V272&amp;BP271&amp;W272&amp;BP271&amp;X272&amp;BP271&amp;Y272&amp;BP271&amp;Z272&amp;BP271&amp;AA272&amp;BP271&amp;AB272&amp;BP271&amp;AC272&amp;BP271&amp;AD272&amp;BP271&amp;AE272&amp;BP271&amp;AF272&amp;BP271&amp;AG272&amp;BP271&amp;AH272&amp;BP271&amp;AI272&amp;BP271&amp;AJ272&amp;BP271&amp;AK272&amp;BP271&amp;AL272&amp;BP271&amp;AM272&amp;BP271&amp;AN272&amp;BP271&amp;AO272&amp;BP271&amp;AP272&amp;BP271&amp;AQ272&amp;BP271&amp;AR272&amp;BP271&amp;AS272&amp;BP271&amp;AT272&amp;BP271&amp;AU272&amp;BP271&amp;AV272&amp;BP271&amp;AW272&amp;BP271&amp;AX272&amp;BP271&amp;AY272&amp;BP271&amp;AZ272&amp;BP271&amp;BA272&amp;BP271&amp;BB272&amp;BP271&amp;BC272&amp;BP271&amp;BD272&amp;BP271&amp;BE272&amp;BP271&amp;BF272&amp;BP271&amp;BG272&amp;BP271&amp;BH272&amp;BP271&amp;BI272&amp;BP271&amp;BJ272&amp;BP271&amp;BK272&amp;BP271&amp;BL272&amp;BP271&amp;BM272&amp;BP271&amp;BN272</f>
        <v xml:space="preserve">                                                                                                  </v>
      </c>
    </row>
    <row r="273" spans="16:70" x14ac:dyDescent="0.35">
      <c r="P273" s="160">
        <v>42</v>
      </c>
      <c r="Q273" s="217">
        <f>IF('Print-TOS'!AU16="Y",'Encode Data'!H52,'Encode Data'!G46)</f>
        <v>0</v>
      </c>
      <c r="R273" s="160">
        <f t="shared" ref="R273:AW273" si="272">Q273</f>
        <v>0</v>
      </c>
      <c r="S273" s="160">
        <f t="shared" si="272"/>
        <v>0</v>
      </c>
      <c r="T273" s="160">
        <f t="shared" si="272"/>
        <v>0</v>
      </c>
      <c r="U273" s="160">
        <f t="shared" si="272"/>
        <v>0</v>
      </c>
      <c r="V273" s="160">
        <f t="shared" si="272"/>
        <v>0</v>
      </c>
      <c r="W273" s="160">
        <f t="shared" si="272"/>
        <v>0</v>
      </c>
      <c r="X273" s="160">
        <f t="shared" si="272"/>
        <v>0</v>
      </c>
      <c r="Y273" s="160">
        <f t="shared" si="272"/>
        <v>0</v>
      </c>
      <c r="Z273" s="160">
        <f t="shared" si="272"/>
        <v>0</v>
      </c>
      <c r="AA273" s="160">
        <f t="shared" si="272"/>
        <v>0</v>
      </c>
      <c r="AB273" s="160">
        <f t="shared" si="272"/>
        <v>0</v>
      </c>
      <c r="AC273" s="160">
        <f t="shared" si="272"/>
        <v>0</v>
      </c>
      <c r="AD273" s="160">
        <f t="shared" si="272"/>
        <v>0</v>
      </c>
      <c r="AE273" s="160">
        <f t="shared" si="272"/>
        <v>0</v>
      </c>
      <c r="AF273" s="160">
        <f t="shared" si="272"/>
        <v>0</v>
      </c>
      <c r="AG273" s="160">
        <f t="shared" si="272"/>
        <v>0</v>
      </c>
      <c r="AH273" s="160">
        <f t="shared" si="272"/>
        <v>0</v>
      </c>
      <c r="AI273" s="160">
        <f t="shared" si="272"/>
        <v>0</v>
      </c>
      <c r="AJ273" s="160">
        <f t="shared" si="272"/>
        <v>0</v>
      </c>
      <c r="AK273" s="160">
        <f t="shared" si="272"/>
        <v>0</v>
      </c>
      <c r="AL273" s="160">
        <f t="shared" si="272"/>
        <v>0</v>
      </c>
      <c r="AM273" s="160">
        <f t="shared" si="272"/>
        <v>0</v>
      </c>
      <c r="AN273" s="160">
        <f t="shared" si="272"/>
        <v>0</v>
      </c>
      <c r="AO273" s="160">
        <f t="shared" si="272"/>
        <v>0</v>
      </c>
      <c r="AP273" s="160">
        <f t="shared" si="272"/>
        <v>0</v>
      </c>
      <c r="AQ273" s="160">
        <f t="shared" si="272"/>
        <v>0</v>
      </c>
      <c r="AR273" s="160">
        <f t="shared" si="272"/>
        <v>0</v>
      </c>
      <c r="AS273" s="160">
        <f t="shared" si="272"/>
        <v>0</v>
      </c>
      <c r="AT273" s="160">
        <f t="shared" si="272"/>
        <v>0</v>
      </c>
      <c r="AU273" s="160">
        <f t="shared" si="272"/>
        <v>0</v>
      </c>
      <c r="AV273" s="160">
        <f t="shared" si="272"/>
        <v>0</v>
      </c>
      <c r="AW273" s="160">
        <f t="shared" si="272"/>
        <v>0</v>
      </c>
      <c r="AX273" s="160">
        <f t="shared" ref="AX273:BN273" si="273">AW273</f>
        <v>0</v>
      </c>
      <c r="AY273" s="160">
        <f t="shared" si="273"/>
        <v>0</v>
      </c>
      <c r="AZ273" s="160">
        <f t="shared" si="273"/>
        <v>0</v>
      </c>
      <c r="BA273" s="160">
        <f t="shared" si="273"/>
        <v>0</v>
      </c>
      <c r="BB273" s="160">
        <f t="shared" si="273"/>
        <v>0</v>
      </c>
      <c r="BC273" s="160">
        <f t="shared" si="273"/>
        <v>0</v>
      </c>
      <c r="BD273" s="160">
        <f t="shared" si="273"/>
        <v>0</v>
      </c>
      <c r="BE273" s="160">
        <f t="shared" si="273"/>
        <v>0</v>
      </c>
      <c r="BF273" s="160">
        <f t="shared" si="273"/>
        <v>0</v>
      </c>
      <c r="BG273" s="160">
        <f t="shared" si="273"/>
        <v>0</v>
      </c>
      <c r="BH273" s="160">
        <f t="shared" si="273"/>
        <v>0</v>
      </c>
      <c r="BI273" s="160">
        <f t="shared" si="273"/>
        <v>0</v>
      </c>
      <c r="BJ273" s="160">
        <f t="shared" si="273"/>
        <v>0</v>
      </c>
      <c r="BK273" s="160">
        <f t="shared" si="273"/>
        <v>0</v>
      </c>
      <c r="BL273" s="160">
        <f t="shared" si="273"/>
        <v>0</v>
      </c>
      <c r="BM273" s="160">
        <f t="shared" si="273"/>
        <v>0</v>
      </c>
      <c r="BN273" s="160">
        <f t="shared" si="273"/>
        <v>0</v>
      </c>
      <c r="BR273" s="160">
        <v>42</v>
      </c>
    </row>
    <row r="274" spans="16:70" x14ac:dyDescent="0.35">
      <c r="Q274" s="160">
        <v>1</v>
      </c>
      <c r="R274" s="160">
        <v>2</v>
      </c>
      <c r="S274" s="160">
        <v>3</v>
      </c>
      <c r="T274" s="160">
        <v>4</v>
      </c>
      <c r="U274" s="160">
        <v>5</v>
      </c>
      <c r="V274" s="160">
        <v>6</v>
      </c>
      <c r="W274" s="160">
        <v>7</v>
      </c>
      <c r="X274" s="160">
        <v>8</v>
      </c>
      <c r="Y274" s="160">
        <v>9</v>
      </c>
      <c r="Z274" s="160">
        <v>10</v>
      </c>
      <c r="AA274" s="160">
        <v>11</v>
      </c>
      <c r="AB274" s="160">
        <v>12</v>
      </c>
      <c r="AC274" s="160">
        <v>13</v>
      </c>
      <c r="AD274" s="160">
        <v>14</v>
      </c>
      <c r="AE274" s="160">
        <v>15</v>
      </c>
      <c r="AF274" s="160">
        <v>16</v>
      </c>
      <c r="AG274" s="160">
        <v>17</v>
      </c>
      <c r="AH274" s="160">
        <v>18</v>
      </c>
      <c r="AI274" s="160">
        <v>19</v>
      </c>
      <c r="AJ274" s="160">
        <v>20</v>
      </c>
      <c r="AK274" s="160">
        <v>21</v>
      </c>
      <c r="AL274" s="160">
        <v>22</v>
      </c>
      <c r="AM274" s="160">
        <v>23</v>
      </c>
      <c r="AN274" s="160">
        <v>24</v>
      </c>
      <c r="AO274" s="160">
        <v>25</v>
      </c>
      <c r="AP274" s="160">
        <v>26</v>
      </c>
      <c r="AQ274" s="160">
        <v>27</v>
      </c>
      <c r="AR274" s="160">
        <v>28</v>
      </c>
      <c r="AS274" s="160">
        <v>29</v>
      </c>
      <c r="AT274" s="160">
        <v>30</v>
      </c>
      <c r="AU274" s="160">
        <v>31</v>
      </c>
      <c r="AV274" s="160">
        <v>32</v>
      </c>
      <c r="AW274" s="160">
        <v>33</v>
      </c>
      <c r="AX274" s="160">
        <v>34</v>
      </c>
      <c r="AY274" s="160">
        <v>35</v>
      </c>
      <c r="AZ274" s="160">
        <v>36</v>
      </c>
      <c r="BA274" s="160">
        <v>37</v>
      </c>
      <c r="BB274" s="160">
        <v>38</v>
      </c>
      <c r="BC274" s="160">
        <v>39</v>
      </c>
      <c r="BD274" s="160">
        <v>40</v>
      </c>
      <c r="BE274" s="160">
        <v>41</v>
      </c>
      <c r="BF274" s="160">
        <v>42</v>
      </c>
      <c r="BG274" s="160">
        <v>43</v>
      </c>
      <c r="BH274" s="160">
        <v>44</v>
      </c>
      <c r="BI274" s="160">
        <v>45</v>
      </c>
      <c r="BJ274" s="160">
        <v>46</v>
      </c>
      <c r="BK274" s="160">
        <v>47</v>
      </c>
      <c r="BL274" s="160">
        <v>48</v>
      </c>
      <c r="BM274" s="160">
        <v>49</v>
      </c>
      <c r="BN274" s="160">
        <v>50</v>
      </c>
    </row>
    <row r="275" spans="16:70" x14ac:dyDescent="0.35">
      <c r="Q275" s="160">
        <f t="shared" ref="Q275:AV275" si="274">Q273-Q274</f>
        <v>-1</v>
      </c>
      <c r="R275" s="160">
        <f t="shared" si="274"/>
        <v>-2</v>
      </c>
      <c r="S275" s="160">
        <f t="shared" si="274"/>
        <v>-3</v>
      </c>
      <c r="T275" s="160">
        <f t="shared" si="274"/>
        <v>-4</v>
      </c>
      <c r="U275" s="160">
        <f t="shared" si="274"/>
        <v>-5</v>
      </c>
      <c r="V275" s="160">
        <f t="shared" si="274"/>
        <v>-6</v>
      </c>
      <c r="W275" s="160">
        <f t="shared" si="274"/>
        <v>-7</v>
      </c>
      <c r="X275" s="160">
        <f t="shared" si="274"/>
        <v>-8</v>
      </c>
      <c r="Y275" s="160">
        <f t="shared" si="274"/>
        <v>-9</v>
      </c>
      <c r="Z275" s="160">
        <f t="shared" si="274"/>
        <v>-10</v>
      </c>
      <c r="AA275" s="160">
        <f t="shared" si="274"/>
        <v>-11</v>
      </c>
      <c r="AB275" s="160">
        <f t="shared" si="274"/>
        <v>-12</v>
      </c>
      <c r="AC275" s="160">
        <f t="shared" si="274"/>
        <v>-13</v>
      </c>
      <c r="AD275" s="160">
        <f t="shared" si="274"/>
        <v>-14</v>
      </c>
      <c r="AE275" s="160">
        <f t="shared" si="274"/>
        <v>-15</v>
      </c>
      <c r="AF275" s="160">
        <f t="shared" si="274"/>
        <v>-16</v>
      </c>
      <c r="AG275" s="160">
        <f t="shared" si="274"/>
        <v>-17</v>
      </c>
      <c r="AH275" s="160">
        <f t="shared" si="274"/>
        <v>-18</v>
      </c>
      <c r="AI275" s="160">
        <f t="shared" si="274"/>
        <v>-19</v>
      </c>
      <c r="AJ275" s="160">
        <f t="shared" si="274"/>
        <v>-20</v>
      </c>
      <c r="AK275" s="160">
        <f t="shared" si="274"/>
        <v>-21</v>
      </c>
      <c r="AL275" s="160">
        <f t="shared" si="274"/>
        <v>-22</v>
      </c>
      <c r="AM275" s="160">
        <f t="shared" si="274"/>
        <v>-23</v>
      </c>
      <c r="AN275" s="160">
        <f t="shared" si="274"/>
        <v>-24</v>
      </c>
      <c r="AO275" s="160">
        <f t="shared" si="274"/>
        <v>-25</v>
      </c>
      <c r="AP275" s="160">
        <f t="shared" si="274"/>
        <v>-26</v>
      </c>
      <c r="AQ275" s="160">
        <f t="shared" si="274"/>
        <v>-27</v>
      </c>
      <c r="AR275" s="160">
        <f t="shared" si="274"/>
        <v>-28</v>
      </c>
      <c r="AS275" s="160">
        <f t="shared" si="274"/>
        <v>-29</v>
      </c>
      <c r="AT275" s="160">
        <f t="shared" si="274"/>
        <v>-30</v>
      </c>
      <c r="AU275" s="160">
        <f t="shared" si="274"/>
        <v>-31</v>
      </c>
      <c r="AV275" s="160">
        <f t="shared" si="274"/>
        <v>-32</v>
      </c>
      <c r="AW275" s="160">
        <f t="shared" ref="AW275:BN275" si="275">AW273-AW274</f>
        <v>-33</v>
      </c>
      <c r="AX275" s="160">
        <f t="shared" si="275"/>
        <v>-34</v>
      </c>
      <c r="AY275" s="160">
        <f t="shared" si="275"/>
        <v>-35</v>
      </c>
      <c r="AZ275" s="160">
        <f t="shared" si="275"/>
        <v>-36</v>
      </c>
      <c r="BA275" s="160">
        <f t="shared" si="275"/>
        <v>-37</v>
      </c>
      <c r="BB275" s="160">
        <f t="shared" si="275"/>
        <v>-38</v>
      </c>
      <c r="BC275" s="160">
        <f t="shared" si="275"/>
        <v>-39</v>
      </c>
      <c r="BD275" s="160">
        <f t="shared" si="275"/>
        <v>-40</v>
      </c>
      <c r="BE275" s="160">
        <f t="shared" si="275"/>
        <v>-41</v>
      </c>
      <c r="BF275" s="160">
        <f t="shared" si="275"/>
        <v>-42</v>
      </c>
      <c r="BG275" s="160">
        <f t="shared" si="275"/>
        <v>-43</v>
      </c>
      <c r="BH275" s="160">
        <f t="shared" si="275"/>
        <v>-44</v>
      </c>
      <c r="BI275" s="160">
        <f t="shared" si="275"/>
        <v>-45</v>
      </c>
      <c r="BJ275" s="160">
        <f t="shared" si="275"/>
        <v>-46</v>
      </c>
      <c r="BK275" s="160">
        <f t="shared" si="275"/>
        <v>-47</v>
      </c>
      <c r="BL275" s="160">
        <f t="shared" si="275"/>
        <v>-48</v>
      </c>
      <c r="BM275" s="160">
        <f t="shared" si="275"/>
        <v>-49</v>
      </c>
      <c r="BN275" s="160">
        <f t="shared" si="275"/>
        <v>-50</v>
      </c>
      <c r="BP275" s="160" t="s">
        <v>21</v>
      </c>
    </row>
    <row r="276" spans="16:70" x14ac:dyDescent="0.35">
      <c r="Q276" s="160" t="str">
        <f>IF(Q275&gt;=0,COUNT($Q275)+BO272,"")</f>
        <v/>
      </c>
      <c r="R276" s="160" t="str">
        <f>IF(R275&gt;=0,COUNT($Q275:R275)+$BO272,"")</f>
        <v/>
      </c>
      <c r="S276" s="160" t="str">
        <f>IF(S275&gt;=0,COUNT($Q275:S275)+$BO272,"")</f>
        <v/>
      </c>
      <c r="T276" s="160" t="str">
        <f>IF(T275&gt;=0,COUNT($Q275:T275)+$BO272,"")</f>
        <v/>
      </c>
      <c r="U276" s="160" t="str">
        <f>IF(U275&gt;=0,COUNT($Q275:U275)+$BO272,"")</f>
        <v/>
      </c>
      <c r="V276" s="160" t="str">
        <f>IF(V275&gt;=0,COUNT($Q275:V275)+$BO272,"")</f>
        <v/>
      </c>
      <c r="W276" s="160" t="str">
        <f>IF(W275&gt;=0,COUNT($Q275:W275)+$BO272,"")</f>
        <v/>
      </c>
      <c r="X276" s="160" t="str">
        <f>IF(X275&gt;=0,COUNT($Q275:X275)+$BO272,"")</f>
        <v/>
      </c>
      <c r="Y276" s="160" t="str">
        <f>IF(Y275&gt;=0,COUNT($Q275:Y275)+$BO272,"")</f>
        <v/>
      </c>
      <c r="Z276" s="160" t="str">
        <f>IF(Z275&gt;=0,COUNT($Q275:Z275)+$BO272,"")</f>
        <v/>
      </c>
      <c r="AA276" s="160" t="str">
        <f>IF(AA275&gt;=0,COUNT($Q275:AA275)+$BO272,"")</f>
        <v/>
      </c>
      <c r="AB276" s="160" t="str">
        <f>IF(AB275&gt;=0,COUNT($Q275:AB275)+$BO272,"")</f>
        <v/>
      </c>
      <c r="AC276" s="160" t="str">
        <f>IF(AC275&gt;=0,COUNT($Q275:AC275)+$BO272,"")</f>
        <v/>
      </c>
      <c r="AD276" s="160" t="str">
        <f>IF(AD275&gt;=0,COUNT($Q275:AD275)+$BO272,"")</f>
        <v/>
      </c>
      <c r="AE276" s="160" t="str">
        <f>IF(AE275&gt;=0,COUNT($Q275:AE275)+$BO272,"")</f>
        <v/>
      </c>
      <c r="AF276" s="160" t="str">
        <f>IF(AF275&gt;=0,COUNT($Q275:AF275)+$BO272,"")</f>
        <v/>
      </c>
      <c r="AG276" s="160" t="str">
        <f>IF(AG275&gt;=0,COUNT($Q275:AG275)+$BO272,"")</f>
        <v/>
      </c>
      <c r="AH276" s="160" t="str">
        <f>IF(AH275&gt;=0,COUNT($Q275:AH275)+$BO272,"")</f>
        <v/>
      </c>
      <c r="AI276" s="160" t="str">
        <f>IF(AI275&gt;=0,COUNT($Q275:AI275)+$BO272,"")</f>
        <v/>
      </c>
      <c r="AJ276" s="160" t="str">
        <f>IF(AJ275&gt;=0,COUNT($Q275:AJ275)+$BO272,"")</f>
        <v/>
      </c>
      <c r="AK276" s="160" t="str">
        <f>IF(AK275&gt;=0,COUNT($Q275:AK275)+$BO272,"")</f>
        <v/>
      </c>
      <c r="AL276" s="160" t="str">
        <f>IF(AL275&gt;=0,COUNT($Q275:AL275)+$BO272,"")</f>
        <v/>
      </c>
      <c r="AM276" s="160" t="str">
        <f>IF(AM275&gt;=0,COUNT($Q275:AM275)+$BO272,"")</f>
        <v/>
      </c>
      <c r="AN276" s="160" t="str">
        <f>IF(AN275&gt;=0,COUNT($Q275:AN275)+$BO272,"")</f>
        <v/>
      </c>
      <c r="AO276" s="160" t="str">
        <f>IF(AO275&gt;=0,COUNT($Q275:AO275)+$BO272,"")</f>
        <v/>
      </c>
      <c r="AP276" s="160" t="str">
        <f>IF(AP275&gt;=0,COUNT($Q275:AP275)+$BO272,"")</f>
        <v/>
      </c>
      <c r="AQ276" s="160" t="str">
        <f>IF(AQ275&gt;=0,COUNT($Q275:AQ275)+$BO272,"")</f>
        <v/>
      </c>
      <c r="AR276" s="160" t="str">
        <f>IF(AR275&gt;=0,COUNT($Q275:AR275)+$BO272,"")</f>
        <v/>
      </c>
      <c r="AS276" s="160" t="str">
        <f>IF(AS275&gt;=0,COUNT($Q275:AS275)+$BO272,"")</f>
        <v/>
      </c>
      <c r="AT276" s="160" t="str">
        <f>IF(AT275&gt;=0,COUNT($Q275:AT275)+$BO272,"")</f>
        <v/>
      </c>
      <c r="AU276" s="160" t="str">
        <f>IF(AU275&gt;=0,COUNT($Q275:AU275)+$BO272,"")</f>
        <v/>
      </c>
      <c r="AV276" s="160" t="str">
        <f>IF(AV275&gt;=0,COUNT($Q275:AV275)+$BO272,"")</f>
        <v/>
      </c>
      <c r="AW276" s="160" t="str">
        <f>IF(AW275&gt;=0,COUNT($Q275:AW275)+$BO272,"")</f>
        <v/>
      </c>
      <c r="AX276" s="160" t="str">
        <f>IF(AX275&gt;=0,COUNT($Q275:AX275)+$BO272,"")</f>
        <v/>
      </c>
      <c r="AY276" s="160" t="str">
        <f>IF(AY275&gt;=0,COUNT($Q275:AY275)+$BO272,"")</f>
        <v/>
      </c>
      <c r="AZ276" s="160" t="str">
        <f>IF(AZ275&gt;=0,COUNT($Q275:AZ275)+$BO272,"")</f>
        <v/>
      </c>
      <c r="BA276" s="160" t="str">
        <f>IF(BA275&gt;=0,COUNT($Q275:BA275)+$BO272,"")</f>
        <v/>
      </c>
      <c r="BB276" s="160" t="str">
        <f>IF(BB275&gt;=0,COUNT($Q275:BB275)+$BO272,"")</f>
        <v/>
      </c>
      <c r="BC276" s="160" t="str">
        <f>IF(BC275&gt;=0,COUNT($Q275:BC275)+$BO272,"")</f>
        <v/>
      </c>
      <c r="BD276" s="160" t="str">
        <f>IF(BD275&gt;=0,COUNT($Q275:BD275)+$BO272,"")</f>
        <v/>
      </c>
      <c r="BE276" s="160" t="str">
        <f>IF(BE275&gt;=0,COUNT($Q275:BE275)+$BO272,"")</f>
        <v/>
      </c>
      <c r="BF276" s="160" t="str">
        <f>IF(BF275&gt;=0,COUNT($Q275:BF275)+$BO272,"")</f>
        <v/>
      </c>
      <c r="BG276" s="160" t="str">
        <f>IF(BG275&gt;=0,COUNT($Q275:BG275)+$BO272,"")</f>
        <v/>
      </c>
      <c r="BH276" s="160" t="str">
        <f>IF(BH275&gt;=0,COUNT($Q275:BH275)+$BO272,"")</f>
        <v/>
      </c>
      <c r="BI276" s="160" t="str">
        <f>IF(BI275&gt;=0,COUNT($Q275:BI275)+$BO272,"")</f>
        <v/>
      </c>
      <c r="BJ276" s="160" t="str">
        <f>IF(BJ275&gt;=0,COUNT($Q275:BJ275)+$BO272,"")</f>
        <v/>
      </c>
      <c r="BK276" s="160" t="str">
        <f>IF(BK275&gt;=0,COUNT($Q275:BK275)+$BO272,"")</f>
        <v/>
      </c>
      <c r="BL276" s="160" t="str">
        <f>IF(BL275&gt;=0,COUNT($Q275:BL275)+$BO272,"")</f>
        <v/>
      </c>
      <c r="BM276" s="160" t="str">
        <f>IF(BM275&gt;=0,COUNT($Q275:BM275)+$BO272,"")</f>
        <v/>
      </c>
      <c r="BN276" s="160" t="str">
        <f>IF(BN275&gt;=0,COUNT($Q275:BN275)+$BO272,"")</f>
        <v/>
      </c>
      <c r="BO276" s="160">
        <f>COUNT(Q276:BN276)+$BO272</f>
        <v>100</v>
      </c>
      <c r="BP276" s="218" t="str">
        <f>Q276&amp;BP275&amp;R276&amp;BP275&amp;S276&amp;BP275&amp;T276&amp;BP275&amp;U276&amp;BP275&amp;V276&amp;BP275&amp;W276&amp;BP275&amp;X276&amp;BP275&amp;Y276&amp;BP275&amp;Z276&amp;BP275&amp;AA276&amp;BP275&amp;AB276&amp;BP275&amp;AC276&amp;BP275&amp;AD276&amp;BP275&amp;AE276&amp;BP275&amp;AF276&amp;BP275&amp;AG276&amp;BP275&amp;AH276&amp;BP275&amp;AI276&amp;BP275&amp;AJ276&amp;BP275&amp;AK276&amp;BP275&amp;AL276&amp;BP275&amp;AM276&amp;BP275&amp;AN276&amp;BP275&amp;AO276&amp;BP275&amp;AP276&amp;BP275&amp;AQ276&amp;BP275&amp;AR276&amp;BP275&amp;AS276&amp;BP275&amp;AT276&amp;BP275&amp;AU276&amp;BP275&amp;AV276&amp;BP275&amp;AW276&amp;BP275&amp;AX276&amp;BP275&amp;AY276&amp;BP275&amp;AZ276&amp;BP275&amp;BA276&amp;BP275&amp;BB276&amp;BP275&amp;BC276&amp;BP275&amp;BD276&amp;BP275&amp;BE276&amp;BP275&amp;BF276&amp;BP275&amp;BG276&amp;BP275&amp;BH276&amp;BP275&amp;BI276&amp;BP275&amp;BJ276&amp;BP275&amp;BK276&amp;BP275&amp;BL276&amp;BP275&amp;BM276&amp;BP275&amp;BN276</f>
        <v xml:space="preserve">                                                                                                  </v>
      </c>
    </row>
    <row r="277" spans="16:70" x14ac:dyDescent="0.35">
      <c r="P277" s="160">
        <v>57</v>
      </c>
      <c r="Q277" s="217">
        <f>IF('Print-TOS'!AU16="Y",'Encode Data'!I52,'Encode Data'!H46)</f>
        <v>0</v>
      </c>
      <c r="R277" s="160">
        <f t="shared" ref="R277:AW277" si="276">Q277</f>
        <v>0</v>
      </c>
      <c r="S277" s="160">
        <f t="shared" si="276"/>
        <v>0</v>
      </c>
      <c r="T277" s="160">
        <f t="shared" si="276"/>
        <v>0</v>
      </c>
      <c r="U277" s="160">
        <f t="shared" si="276"/>
        <v>0</v>
      </c>
      <c r="V277" s="160">
        <f t="shared" si="276"/>
        <v>0</v>
      </c>
      <c r="W277" s="160">
        <f t="shared" si="276"/>
        <v>0</v>
      </c>
      <c r="X277" s="160">
        <f t="shared" si="276"/>
        <v>0</v>
      </c>
      <c r="Y277" s="160">
        <f t="shared" si="276"/>
        <v>0</v>
      </c>
      <c r="Z277" s="160">
        <f t="shared" si="276"/>
        <v>0</v>
      </c>
      <c r="AA277" s="160">
        <f t="shared" si="276"/>
        <v>0</v>
      </c>
      <c r="AB277" s="160">
        <f t="shared" si="276"/>
        <v>0</v>
      </c>
      <c r="AC277" s="160">
        <f t="shared" si="276"/>
        <v>0</v>
      </c>
      <c r="AD277" s="160">
        <f t="shared" si="276"/>
        <v>0</v>
      </c>
      <c r="AE277" s="160">
        <f t="shared" si="276"/>
        <v>0</v>
      </c>
      <c r="AF277" s="160">
        <f t="shared" si="276"/>
        <v>0</v>
      </c>
      <c r="AG277" s="160">
        <f t="shared" si="276"/>
        <v>0</v>
      </c>
      <c r="AH277" s="160">
        <f t="shared" si="276"/>
        <v>0</v>
      </c>
      <c r="AI277" s="160">
        <f t="shared" si="276"/>
        <v>0</v>
      </c>
      <c r="AJ277" s="160">
        <f t="shared" si="276"/>
        <v>0</v>
      </c>
      <c r="AK277" s="160">
        <f t="shared" si="276"/>
        <v>0</v>
      </c>
      <c r="AL277" s="160">
        <f t="shared" si="276"/>
        <v>0</v>
      </c>
      <c r="AM277" s="160">
        <f t="shared" si="276"/>
        <v>0</v>
      </c>
      <c r="AN277" s="160">
        <f t="shared" si="276"/>
        <v>0</v>
      </c>
      <c r="AO277" s="160">
        <f t="shared" si="276"/>
        <v>0</v>
      </c>
      <c r="AP277" s="160">
        <f t="shared" si="276"/>
        <v>0</v>
      </c>
      <c r="AQ277" s="160">
        <f t="shared" si="276"/>
        <v>0</v>
      </c>
      <c r="AR277" s="160">
        <f t="shared" si="276"/>
        <v>0</v>
      </c>
      <c r="AS277" s="160">
        <f t="shared" si="276"/>
        <v>0</v>
      </c>
      <c r="AT277" s="160">
        <f t="shared" si="276"/>
        <v>0</v>
      </c>
      <c r="AU277" s="160">
        <f t="shared" si="276"/>
        <v>0</v>
      </c>
      <c r="AV277" s="160">
        <f t="shared" si="276"/>
        <v>0</v>
      </c>
      <c r="AW277" s="160">
        <f t="shared" si="276"/>
        <v>0</v>
      </c>
      <c r="AX277" s="160">
        <f t="shared" ref="AX277:BN277" si="277">AW277</f>
        <v>0</v>
      </c>
      <c r="AY277" s="160">
        <f t="shared" si="277"/>
        <v>0</v>
      </c>
      <c r="AZ277" s="160">
        <f t="shared" si="277"/>
        <v>0</v>
      </c>
      <c r="BA277" s="160">
        <f t="shared" si="277"/>
        <v>0</v>
      </c>
      <c r="BB277" s="160">
        <f t="shared" si="277"/>
        <v>0</v>
      </c>
      <c r="BC277" s="160">
        <f t="shared" si="277"/>
        <v>0</v>
      </c>
      <c r="BD277" s="160">
        <f t="shared" si="277"/>
        <v>0</v>
      </c>
      <c r="BE277" s="160">
        <f t="shared" si="277"/>
        <v>0</v>
      </c>
      <c r="BF277" s="160">
        <f t="shared" si="277"/>
        <v>0</v>
      </c>
      <c r="BG277" s="160">
        <f t="shared" si="277"/>
        <v>0</v>
      </c>
      <c r="BH277" s="160">
        <f t="shared" si="277"/>
        <v>0</v>
      </c>
      <c r="BI277" s="160">
        <f t="shared" si="277"/>
        <v>0</v>
      </c>
      <c r="BJ277" s="160">
        <f t="shared" si="277"/>
        <v>0</v>
      </c>
      <c r="BK277" s="160">
        <f t="shared" si="277"/>
        <v>0</v>
      </c>
      <c r="BL277" s="160">
        <f t="shared" si="277"/>
        <v>0</v>
      </c>
      <c r="BM277" s="160">
        <f t="shared" si="277"/>
        <v>0</v>
      </c>
      <c r="BN277" s="160">
        <f t="shared" si="277"/>
        <v>0</v>
      </c>
      <c r="BR277" s="160">
        <v>57</v>
      </c>
    </row>
    <row r="278" spans="16:70" x14ac:dyDescent="0.35">
      <c r="Q278" s="160">
        <v>1</v>
      </c>
      <c r="R278" s="160">
        <v>2</v>
      </c>
      <c r="S278" s="160">
        <v>3</v>
      </c>
      <c r="T278" s="160">
        <v>4</v>
      </c>
      <c r="U278" s="160">
        <v>5</v>
      </c>
      <c r="V278" s="160">
        <v>6</v>
      </c>
      <c r="W278" s="160">
        <v>7</v>
      </c>
      <c r="X278" s="160">
        <v>8</v>
      </c>
      <c r="Y278" s="160">
        <v>9</v>
      </c>
      <c r="Z278" s="160">
        <v>10</v>
      </c>
      <c r="AA278" s="160">
        <v>11</v>
      </c>
      <c r="AB278" s="160">
        <v>12</v>
      </c>
      <c r="AC278" s="160">
        <v>13</v>
      </c>
      <c r="AD278" s="160">
        <v>14</v>
      </c>
      <c r="AE278" s="160">
        <v>15</v>
      </c>
      <c r="AF278" s="160">
        <v>16</v>
      </c>
      <c r="AG278" s="160">
        <v>17</v>
      </c>
      <c r="AH278" s="160">
        <v>18</v>
      </c>
      <c r="AI278" s="160">
        <v>19</v>
      </c>
      <c r="AJ278" s="160">
        <v>20</v>
      </c>
      <c r="AK278" s="160">
        <v>21</v>
      </c>
      <c r="AL278" s="160">
        <v>22</v>
      </c>
      <c r="AM278" s="160">
        <v>23</v>
      </c>
      <c r="AN278" s="160">
        <v>24</v>
      </c>
      <c r="AO278" s="160">
        <v>25</v>
      </c>
      <c r="AP278" s="160">
        <v>26</v>
      </c>
      <c r="AQ278" s="160">
        <v>27</v>
      </c>
      <c r="AR278" s="160">
        <v>28</v>
      </c>
      <c r="AS278" s="160">
        <v>29</v>
      </c>
      <c r="AT278" s="160">
        <v>30</v>
      </c>
      <c r="AU278" s="160">
        <v>31</v>
      </c>
      <c r="AV278" s="160">
        <v>32</v>
      </c>
      <c r="AW278" s="160">
        <v>33</v>
      </c>
      <c r="AX278" s="160">
        <v>34</v>
      </c>
      <c r="AY278" s="160">
        <v>35</v>
      </c>
      <c r="AZ278" s="160">
        <v>36</v>
      </c>
      <c r="BA278" s="160">
        <v>37</v>
      </c>
      <c r="BB278" s="160">
        <v>38</v>
      </c>
      <c r="BC278" s="160">
        <v>39</v>
      </c>
      <c r="BD278" s="160">
        <v>40</v>
      </c>
      <c r="BE278" s="160">
        <v>41</v>
      </c>
      <c r="BF278" s="160">
        <v>42</v>
      </c>
      <c r="BG278" s="160">
        <v>43</v>
      </c>
      <c r="BH278" s="160">
        <v>44</v>
      </c>
      <c r="BI278" s="160">
        <v>45</v>
      </c>
      <c r="BJ278" s="160">
        <v>46</v>
      </c>
      <c r="BK278" s="160">
        <v>47</v>
      </c>
      <c r="BL278" s="160">
        <v>48</v>
      </c>
      <c r="BM278" s="160">
        <v>49</v>
      </c>
      <c r="BN278" s="160">
        <v>50</v>
      </c>
    </row>
    <row r="279" spans="16:70" x14ac:dyDescent="0.35">
      <c r="Q279" s="160">
        <f t="shared" ref="Q279:AV279" si="278">Q277-Q278</f>
        <v>-1</v>
      </c>
      <c r="R279" s="160">
        <f t="shared" si="278"/>
        <v>-2</v>
      </c>
      <c r="S279" s="160">
        <f t="shared" si="278"/>
        <v>-3</v>
      </c>
      <c r="T279" s="160">
        <f t="shared" si="278"/>
        <v>-4</v>
      </c>
      <c r="U279" s="160">
        <f t="shared" si="278"/>
        <v>-5</v>
      </c>
      <c r="V279" s="160">
        <f t="shared" si="278"/>
        <v>-6</v>
      </c>
      <c r="W279" s="160">
        <f t="shared" si="278"/>
        <v>-7</v>
      </c>
      <c r="X279" s="160">
        <f t="shared" si="278"/>
        <v>-8</v>
      </c>
      <c r="Y279" s="160">
        <f t="shared" si="278"/>
        <v>-9</v>
      </c>
      <c r="Z279" s="160">
        <f t="shared" si="278"/>
        <v>-10</v>
      </c>
      <c r="AA279" s="160">
        <f t="shared" si="278"/>
        <v>-11</v>
      </c>
      <c r="AB279" s="160">
        <f t="shared" si="278"/>
        <v>-12</v>
      </c>
      <c r="AC279" s="160">
        <f t="shared" si="278"/>
        <v>-13</v>
      </c>
      <c r="AD279" s="160">
        <f t="shared" si="278"/>
        <v>-14</v>
      </c>
      <c r="AE279" s="160">
        <f t="shared" si="278"/>
        <v>-15</v>
      </c>
      <c r="AF279" s="160">
        <f t="shared" si="278"/>
        <v>-16</v>
      </c>
      <c r="AG279" s="160">
        <f t="shared" si="278"/>
        <v>-17</v>
      </c>
      <c r="AH279" s="160">
        <f t="shared" si="278"/>
        <v>-18</v>
      </c>
      <c r="AI279" s="160">
        <f t="shared" si="278"/>
        <v>-19</v>
      </c>
      <c r="AJ279" s="160">
        <f t="shared" si="278"/>
        <v>-20</v>
      </c>
      <c r="AK279" s="160">
        <f t="shared" si="278"/>
        <v>-21</v>
      </c>
      <c r="AL279" s="160">
        <f t="shared" si="278"/>
        <v>-22</v>
      </c>
      <c r="AM279" s="160">
        <f t="shared" si="278"/>
        <v>-23</v>
      </c>
      <c r="AN279" s="160">
        <f t="shared" si="278"/>
        <v>-24</v>
      </c>
      <c r="AO279" s="160">
        <f t="shared" si="278"/>
        <v>-25</v>
      </c>
      <c r="AP279" s="160">
        <f t="shared" si="278"/>
        <v>-26</v>
      </c>
      <c r="AQ279" s="160">
        <f t="shared" si="278"/>
        <v>-27</v>
      </c>
      <c r="AR279" s="160">
        <f t="shared" si="278"/>
        <v>-28</v>
      </c>
      <c r="AS279" s="160">
        <f t="shared" si="278"/>
        <v>-29</v>
      </c>
      <c r="AT279" s="160">
        <f t="shared" si="278"/>
        <v>-30</v>
      </c>
      <c r="AU279" s="160">
        <f t="shared" si="278"/>
        <v>-31</v>
      </c>
      <c r="AV279" s="160">
        <f t="shared" si="278"/>
        <v>-32</v>
      </c>
      <c r="AW279" s="160">
        <f t="shared" ref="AW279:BN279" si="279">AW277-AW278</f>
        <v>-33</v>
      </c>
      <c r="AX279" s="160">
        <f t="shared" si="279"/>
        <v>-34</v>
      </c>
      <c r="AY279" s="160">
        <f t="shared" si="279"/>
        <v>-35</v>
      </c>
      <c r="AZ279" s="160">
        <f t="shared" si="279"/>
        <v>-36</v>
      </c>
      <c r="BA279" s="160">
        <f t="shared" si="279"/>
        <v>-37</v>
      </c>
      <c r="BB279" s="160">
        <f t="shared" si="279"/>
        <v>-38</v>
      </c>
      <c r="BC279" s="160">
        <f t="shared" si="279"/>
        <v>-39</v>
      </c>
      <c r="BD279" s="160">
        <f t="shared" si="279"/>
        <v>-40</v>
      </c>
      <c r="BE279" s="160">
        <f t="shared" si="279"/>
        <v>-41</v>
      </c>
      <c r="BF279" s="160">
        <f t="shared" si="279"/>
        <v>-42</v>
      </c>
      <c r="BG279" s="160">
        <f t="shared" si="279"/>
        <v>-43</v>
      </c>
      <c r="BH279" s="160">
        <f t="shared" si="279"/>
        <v>-44</v>
      </c>
      <c r="BI279" s="160">
        <f t="shared" si="279"/>
        <v>-45</v>
      </c>
      <c r="BJ279" s="160">
        <f t="shared" si="279"/>
        <v>-46</v>
      </c>
      <c r="BK279" s="160">
        <f t="shared" si="279"/>
        <v>-47</v>
      </c>
      <c r="BL279" s="160">
        <f t="shared" si="279"/>
        <v>-48</v>
      </c>
      <c r="BM279" s="160">
        <f t="shared" si="279"/>
        <v>-49</v>
      </c>
      <c r="BN279" s="160">
        <f t="shared" si="279"/>
        <v>-50</v>
      </c>
      <c r="BP279" s="160" t="s">
        <v>21</v>
      </c>
    </row>
    <row r="280" spans="16:70" x14ac:dyDescent="0.35">
      <c r="Q280" s="160" t="str">
        <f>IF(Q279&gt;=0,COUNT($Q279)+BO276,"")</f>
        <v/>
      </c>
      <c r="R280" s="160" t="str">
        <f>IF(R279&gt;=0,COUNT($Q279:R279)+$BO276,"")</f>
        <v/>
      </c>
      <c r="S280" s="160" t="str">
        <f>IF(S279&gt;=0,COUNT($Q279:S279)+$BO276,"")</f>
        <v/>
      </c>
      <c r="T280" s="160" t="str">
        <f>IF(T279&gt;=0,COUNT($Q279:T279)+$BO276,"")</f>
        <v/>
      </c>
      <c r="U280" s="160" t="str">
        <f>IF(U279&gt;=0,COUNT($Q279:U279)+$BO276,"")</f>
        <v/>
      </c>
      <c r="V280" s="160" t="str">
        <f>IF(V279&gt;=0,COUNT($Q279:V279)+$BO276,"")</f>
        <v/>
      </c>
      <c r="W280" s="160" t="str">
        <f>IF(W279&gt;=0,COUNT($Q279:W279)+$BO276,"")</f>
        <v/>
      </c>
      <c r="X280" s="160" t="str">
        <f>IF(X279&gt;=0,COUNT($Q279:X279)+$BO276,"")</f>
        <v/>
      </c>
      <c r="Y280" s="160" t="str">
        <f>IF(Y279&gt;=0,COUNT($Q279:Y279)+$BO276,"")</f>
        <v/>
      </c>
      <c r="Z280" s="160" t="str">
        <f>IF(Z279&gt;=0,COUNT($Q279:Z279)+$BO276,"")</f>
        <v/>
      </c>
      <c r="AA280" s="160" t="str">
        <f>IF(AA279&gt;=0,COUNT($Q279:AA279)+$BO276,"")</f>
        <v/>
      </c>
      <c r="AB280" s="160" t="str">
        <f>IF(AB279&gt;=0,COUNT($Q279:AB279)+$BO276,"")</f>
        <v/>
      </c>
      <c r="AC280" s="160" t="str">
        <f>IF(AC279&gt;=0,COUNT($Q279:AC279)+$BO276,"")</f>
        <v/>
      </c>
      <c r="AD280" s="160" t="str">
        <f>IF(AD279&gt;=0,COUNT($Q279:AD279)+$BO276,"")</f>
        <v/>
      </c>
      <c r="AE280" s="160" t="str">
        <f>IF(AE279&gt;=0,COUNT($Q279:AE279)+$BO276,"")</f>
        <v/>
      </c>
      <c r="AF280" s="160" t="str">
        <f>IF(AF279&gt;=0,COUNT($Q279:AF279)+$BO276,"")</f>
        <v/>
      </c>
      <c r="AG280" s="160" t="str">
        <f>IF(AG279&gt;=0,COUNT($Q279:AG279)+$BO276,"")</f>
        <v/>
      </c>
      <c r="AH280" s="160" t="str">
        <f>IF(AH279&gt;=0,COUNT($Q279:AH279)+$BO276,"")</f>
        <v/>
      </c>
      <c r="AI280" s="160" t="str">
        <f>IF(AI279&gt;=0,COUNT($Q279:AI279)+$BO276,"")</f>
        <v/>
      </c>
      <c r="AJ280" s="160" t="str">
        <f>IF(AJ279&gt;=0,COUNT($Q279:AJ279)+$BO276,"")</f>
        <v/>
      </c>
      <c r="AK280" s="160" t="str">
        <f>IF(AK279&gt;=0,COUNT($Q279:AK279)+$BO276,"")</f>
        <v/>
      </c>
      <c r="AL280" s="160" t="str">
        <f>IF(AL279&gt;=0,COUNT($Q279:AL279)+$BO276,"")</f>
        <v/>
      </c>
      <c r="AM280" s="160" t="str">
        <f>IF(AM279&gt;=0,COUNT($Q279:AM279)+$BO276,"")</f>
        <v/>
      </c>
      <c r="AN280" s="160" t="str">
        <f>IF(AN279&gt;=0,COUNT($Q279:AN279)+$BO276,"")</f>
        <v/>
      </c>
      <c r="AO280" s="160" t="str">
        <f>IF(AO279&gt;=0,COUNT($Q279:AO279)+$BO276,"")</f>
        <v/>
      </c>
      <c r="AP280" s="160" t="str">
        <f>IF(AP279&gt;=0,COUNT($Q279:AP279)+$BO276,"")</f>
        <v/>
      </c>
      <c r="AQ280" s="160" t="str">
        <f>IF(AQ279&gt;=0,COUNT($Q279:AQ279)+$BO276,"")</f>
        <v/>
      </c>
      <c r="AR280" s="160" t="str">
        <f>IF(AR279&gt;=0,COUNT($Q279:AR279)+$BO276,"")</f>
        <v/>
      </c>
      <c r="AS280" s="160" t="str">
        <f>IF(AS279&gt;=0,COUNT($Q279:AS279)+$BO276,"")</f>
        <v/>
      </c>
      <c r="AT280" s="160" t="str">
        <f>IF(AT279&gt;=0,COUNT($Q279:AT279)+$BO276,"")</f>
        <v/>
      </c>
      <c r="AU280" s="160" t="str">
        <f>IF(AU279&gt;=0,COUNT($Q279:AU279)+$BO276,"")</f>
        <v/>
      </c>
      <c r="AV280" s="160" t="str">
        <f>IF(AV279&gt;=0,COUNT($Q279:AV279)+$BO276,"")</f>
        <v/>
      </c>
      <c r="AW280" s="160" t="str">
        <f>IF(AW279&gt;=0,COUNT($Q279:AW279)+$BO276,"")</f>
        <v/>
      </c>
      <c r="AX280" s="160" t="str">
        <f>IF(AX279&gt;=0,COUNT($Q279:AX279)+$BO276,"")</f>
        <v/>
      </c>
      <c r="AY280" s="160" t="str">
        <f>IF(AY279&gt;=0,COUNT($Q279:AY279)+$BO276,"")</f>
        <v/>
      </c>
      <c r="AZ280" s="160" t="str">
        <f>IF(AZ279&gt;=0,COUNT($Q279:AZ279)+$BO276,"")</f>
        <v/>
      </c>
      <c r="BA280" s="160" t="str">
        <f>IF(BA279&gt;=0,COUNT($Q279:BA279)+$BO276,"")</f>
        <v/>
      </c>
      <c r="BB280" s="160" t="str">
        <f>IF(BB279&gt;=0,COUNT($Q279:BB279)+$BO276,"")</f>
        <v/>
      </c>
      <c r="BC280" s="160" t="str">
        <f>IF(BC279&gt;=0,COUNT($Q279:BC279)+$BO276,"")</f>
        <v/>
      </c>
      <c r="BD280" s="160" t="str">
        <f>IF(BD279&gt;=0,COUNT($Q279:BD279)+$BO276,"")</f>
        <v/>
      </c>
      <c r="BE280" s="160" t="str">
        <f>IF(BE279&gt;=0,COUNT($Q279:BE279)+$BO276,"")</f>
        <v/>
      </c>
      <c r="BF280" s="160" t="str">
        <f>IF(BF279&gt;=0,COUNT($Q279:BF279)+$BO276,"")</f>
        <v/>
      </c>
      <c r="BG280" s="160" t="str">
        <f>IF(BG279&gt;=0,COUNT($Q279:BG279)+$BO276,"")</f>
        <v/>
      </c>
      <c r="BH280" s="160" t="str">
        <f>IF(BH279&gt;=0,COUNT($Q279:BH279)+$BO276,"")</f>
        <v/>
      </c>
      <c r="BI280" s="160" t="str">
        <f>IF(BI279&gt;=0,COUNT($Q279:BI279)+$BO276,"")</f>
        <v/>
      </c>
      <c r="BJ280" s="160" t="str">
        <f>IF(BJ279&gt;=0,COUNT($Q279:BJ279)+$BO276,"")</f>
        <v/>
      </c>
      <c r="BK280" s="160" t="str">
        <f>IF(BK279&gt;=0,COUNT($Q279:BK279)+$BO276,"")</f>
        <v/>
      </c>
      <c r="BL280" s="160" t="str">
        <f>IF(BL279&gt;=0,COUNT($Q279:BL279)+$BO276,"")</f>
        <v/>
      </c>
      <c r="BM280" s="160" t="str">
        <f>IF(BM279&gt;=0,COUNT($Q279:BM279)+$BO276,"")</f>
        <v/>
      </c>
      <c r="BN280" s="160" t="str">
        <f>IF(BN279&gt;=0,COUNT($Q279:BN279)+$BO276,"")</f>
        <v/>
      </c>
      <c r="BO280" s="160">
        <f>COUNT(Q280:BN280)+$BO276</f>
        <v>100</v>
      </c>
      <c r="BP280" s="218" t="str">
        <f>Q280&amp;BP279&amp;R280&amp;BP279&amp;S280&amp;BP279&amp;T280&amp;BP279&amp;U280&amp;BP279&amp;V280&amp;BP279&amp;W280&amp;BP279&amp;X280&amp;BP279&amp;Y280&amp;BP279&amp;Z280&amp;BP279&amp;AA280&amp;BP279&amp;AB280&amp;BP279&amp;AC280&amp;BP279&amp;AD280&amp;BP279&amp;AE280&amp;BP279&amp;AF280&amp;BP279&amp;AG280&amp;BP279&amp;AH280&amp;BP279&amp;AI280&amp;BP279&amp;AJ280&amp;BP279&amp;AK280&amp;BP279&amp;AL280&amp;BP279&amp;AM280&amp;BP279&amp;AN280&amp;BP279&amp;AO280&amp;BP279&amp;AP280&amp;BP279&amp;AQ280&amp;BP279&amp;AR280&amp;BP279&amp;AS280&amp;BP279&amp;AT280&amp;BP279&amp;AU280&amp;BP279&amp;AV280&amp;BP279&amp;AW280&amp;BP279&amp;AX280&amp;BP279&amp;AY280&amp;BP279&amp;AZ280&amp;BP279&amp;BA280&amp;BP279&amp;BB280&amp;BP279&amp;BC280&amp;BP279&amp;BD280&amp;BP279&amp;BE280&amp;BP279&amp;BF280&amp;BP279&amp;BG280&amp;BP279&amp;BH280&amp;BP279&amp;BI280&amp;BP279&amp;BJ280&amp;BP279&amp;BK280&amp;BP279&amp;BL280&amp;BP279&amp;BM280&amp;BP279&amp;BN280</f>
        <v xml:space="preserve">                                                                                                  </v>
      </c>
    </row>
    <row r="281" spans="16:70" x14ac:dyDescent="0.35">
      <c r="P281" s="160">
        <v>72</v>
      </c>
      <c r="Q281" s="217">
        <f>IF('Print-TOS'!AU16="Y",'Encode Data'!J13,'Encode Data'!I46)</f>
        <v>0</v>
      </c>
      <c r="R281" s="160">
        <f t="shared" ref="R281:AW281" si="280">Q281</f>
        <v>0</v>
      </c>
      <c r="S281" s="160">
        <f t="shared" si="280"/>
        <v>0</v>
      </c>
      <c r="T281" s="160">
        <f t="shared" si="280"/>
        <v>0</v>
      </c>
      <c r="U281" s="160">
        <f t="shared" si="280"/>
        <v>0</v>
      </c>
      <c r="V281" s="160">
        <f t="shared" si="280"/>
        <v>0</v>
      </c>
      <c r="W281" s="160">
        <f t="shared" si="280"/>
        <v>0</v>
      </c>
      <c r="X281" s="160">
        <f t="shared" si="280"/>
        <v>0</v>
      </c>
      <c r="Y281" s="160">
        <f t="shared" si="280"/>
        <v>0</v>
      </c>
      <c r="Z281" s="160">
        <f t="shared" si="280"/>
        <v>0</v>
      </c>
      <c r="AA281" s="160">
        <f t="shared" si="280"/>
        <v>0</v>
      </c>
      <c r="AB281" s="160">
        <f t="shared" si="280"/>
        <v>0</v>
      </c>
      <c r="AC281" s="160">
        <f t="shared" si="280"/>
        <v>0</v>
      </c>
      <c r="AD281" s="160">
        <f t="shared" si="280"/>
        <v>0</v>
      </c>
      <c r="AE281" s="160">
        <f t="shared" si="280"/>
        <v>0</v>
      </c>
      <c r="AF281" s="160">
        <f t="shared" si="280"/>
        <v>0</v>
      </c>
      <c r="AG281" s="160">
        <f t="shared" si="280"/>
        <v>0</v>
      </c>
      <c r="AH281" s="160">
        <f t="shared" si="280"/>
        <v>0</v>
      </c>
      <c r="AI281" s="160">
        <f t="shared" si="280"/>
        <v>0</v>
      </c>
      <c r="AJ281" s="160">
        <f t="shared" si="280"/>
        <v>0</v>
      </c>
      <c r="AK281" s="160">
        <f t="shared" si="280"/>
        <v>0</v>
      </c>
      <c r="AL281" s="160">
        <f t="shared" si="280"/>
        <v>0</v>
      </c>
      <c r="AM281" s="160">
        <f t="shared" si="280"/>
        <v>0</v>
      </c>
      <c r="AN281" s="160">
        <f t="shared" si="280"/>
        <v>0</v>
      </c>
      <c r="AO281" s="160">
        <f t="shared" si="280"/>
        <v>0</v>
      </c>
      <c r="AP281" s="160">
        <f t="shared" si="280"/>
        <v>0</v>
      </c>
      <c r="AQ281" s="160">
        <f t="shared" si="280"/>
        <v>0</v>
      </c>
      <c r="AR281" s="160">
        <f t="shared" si="280"/>
        <v>0</v>
      </c>
      <c r="AS281" s="160">
        <f t="shared" si="280"/>
        <v>0</v>
      </c>
      <c r="AT281" s="160">
        <f t="shared" si="280"/>
        <v>0</v>
      </c>
      <c r="AU281" s="160">
        <f t="shared" si="280"/>
        <v>0</v>
      </c>
      <c r="AV281" s="160">
        <f t="shared" si="280"/>
        <v>0</v>
      </c>
      <c r="AW281" s="160">
        <f t="shared" si="280"/>
        <v>0</v>
      </c>
      <c r="AX281" s="160">
        <f t="shared" ref="AX281:BN281" si="281">AW281</f>
        <v>0</v>
      </c>
      <c r="AY281" s="160">
        <f t="shared" si="281"/>
        <v>0</v>
      </c>
      <c r="AZ281" s="160">
        <f t="shared" si="281"/>
        <v>0</v>
      </c>
      <c r="BA281" s="160">
        <f t="shared" si="281"/>
        <v>0</v>
      </c>
      <c r="BB281" s="160">
        <f t="shared" si="281"/>
        <v>0</v>
      </c>
      <c r="BC281" s="160">
        <f t="shared" si="281"/>
        <v>0</v>
      </c>
      <c r="BD281" s="160">
        <f t="shared" si="281"/>
        <v>0</v>
      </c>
      <c r="BE281" s="160">
        <f t="shared" si="281"/>
        <v>0</v>
      </c>
      <c r="BF281" s="160">
        <f t="shared" si="281"/>
        <v>0</v>
      </c>
      <c r="BG281" s="160">
        <f t="shared" si="281"/>
        <v>0</v>
      </c>
      <c r="BH281" s="160">
        <f t="shared" si="281"/>
        <v>0</v>
      </c>
      <c r="BI281" s="160">
        <f t="shared" si="281"/>
        <v>0</v>
      </c>
      <c r="BJ281" s="160">
        <f t="shared" si="281"/>
        <v>0</v>
      </c>
      <c r="BK281" s="160">
        <f t="shared" si="281"/>
        <v>0</v>
      </c>
      <c r="BL281" s="160">
        <f t="shared" si="281"/>
        <v>0</v>
      </c>
      <c r="BM281" s="160">
        <f t="shared" si="281"/>
        <v>0</v>
      </c>
      <c r="BN281" s="160">
        <f t="shared" si="281"/>
        <v>0</v>
      </c>
      <c r="BR281" s="160">
        <v>72</v>
      </c>
    </row>
    <row r="282" spans="16:70" x14ac:dyDescent="0.35">
      <c r="Q282" s="160">
        <v>1</v>
      </c>
      <c r="R282" s="160">
        <v>2</v>
      </c>
      <c r="S282" s="160">
        <v>3</v>
      </c>
      <c r="T282" s="160">
        <v>4</v>
      </c>
      <c r="U282" s="160">
        <v>5</v>
      </c>
      <c r="V282" s="160">
        <v>6</v>
      </c>
      <c r="W282" s="160">
        <v>7</v>
      </c>
      <c r="X282" s="160">
        <v>8</v>
      </c>
      <c r="Y282" s="160">
        <v>9</v>
      </c>
      <c r="Z282" s="160">
        <v>10</v>
      </c>
      <c r="AA282" s="160">
        <v>11</v>
      </c>
      <c r="AB282" s="160">
        <v>12</v>
      </c>
      <c r="AC282" s="160">
        <v>13</v>
      </c>
      <c r="AD282" s="160">
        <v>14</v>
      </c>
      <c r="AE282" s="160">
        <v>15</v>
      </c>
      <c r="AF282" s="160">
        <v>16</v>
      </c>
      <c r="AG282" s="160">
        <v>17</v>
      </c>
      <c r="AH282" s="160">
        <v>18</v>
      </c>
      <c r="AI282" s="160">
        <v>19</v>
      </c>
      <c r="AJ282" s="160">
        <v>20</v>
      </c>
      <c r="AK282" s="160">
        <v>21</v>
      </c>
      <c r="AL282" s="160">
        <v>22</v>
      </c>
      <c r="AM282" s="160">
        <v>23</v>
      </c>
      <c r="AN282" s="160">
        <v>24</v>
      </c>
      <c r="AO282" s="160">
        <v>25</v>
      </c>
      <c r="AP282" s="160">
        <v>26</v>
      </c>
      <c r="AQ282" s="160">
        <v>27</v>
      </c>
      <c r="AR282" s="160">
        <v>28</v>
      </c>
      <c r="AS282" s="160">
        <v>29</v>
      </c>
      <c r="AT282" s="160">
        <v>30</v>
      </c>
      <c r="AU282" s="160">
        <v>31</v>
      </c>
      <c r="AV282" s="160">
        <v>32</v>
      </c>
      <c r="AW282" s="160">
        <v>33</v>
      </c>
      <c r="AX282" s="160">
        <v>34</v>
      </c>
      <c r="AY282" s="160">
        <v>35</v>
      </c>
      <c r="AZ282" s="160">
        <v>36</v>
      </c>
      <c r="BA282" s="160">
        <v>37</v>
      </c>
      <c r="BB282" s="160">
        <v>38</v>
      </c>
      <c r="BC282" s="160">
        <v>39</v>
      </c>
      <c r="BD282" s="160">
        <v>40</v>
      </c>
      <c r="BE282" s="160">
        <v>41</v>
      </c>
      <c r="BF282" s="160">
        <v>42</v>
      </c>
      <c r="BG282" s="160">
        <v>43</v>
      </c>
      <c r="BH282" s="160">
        <v>44</v>
      </c>
      <c r="BI282" s="160">
        <v>45</v>
      </c>
      <c r="BJ282" s="160">
        <v>46</v>
      </c>
      <c r="BK282" s="160">
        <v>47</v>
      </c>
      <c r="BL282" s="160">
        <v>48</v>
      </c>
      <c r="BM282" s="160">
        <v>49</v>
      </c>
      <c r="BN282" s="160">
        <v>50</v>
      </c>
    </row>
    <row r="283" spans="16:70" x14ac:dyDescent="0.35">
      <c r="Q283" s="160">
        <f t="shared" ref="Q283:AV283" si="282">Q281-Q282</f>
        <v>-1</v>
      </c>
      <c r="R283" s="160">
        <f t="shared" si="282"/>
        <v>-2</v>
      </c>
      <c r="S283" s="160">
        <f t="shared" si="282"/>
        <v>-3</v>
      </c>
      <c r="T283" s="160">
        <f t="shared" si="282"/>
        <v>-4</v>
      </c>
      <c r="U283" s="160">
        <f t="shared" si="282"/>
        <v>-5</v>
      </c>
      <c r="V283" s="160">
        <f t="shared" si="282"/>
        <v>-6</v>
      </c>
      <c r="W283" s="160">
        <f t="shared" si="282"/>
        <v>-7</v>
      </c>
      <c r="X283" s="160">
        <f t="shared" si="282"/>
        <v>-8</v>
      </c>
      <c r="Y283" s="160">
        <f t="shared" si="282"/>
        <v>-9</v>
      </c>
      <c r="Z283" s="160">
        <f t="shared" si="282"/>
        <v>-10</v>
      </c>
      <c r="AA283" s="160">
        <f t="shared" si="282"/>
        <v>-11</v>
      </c>
      <c r="AB283" s="160">
        <f t="shared" si="282"/>
        <v>-12</v>
      </c>
      <c r="AC283" s="160">
        <f t="shared" si="282"/>
        <v>-13</v>
      </c>
      <c r="AD283" s="160">
        <f t="shared" si="282"/>
        <v>-14</v>
      </c>
      <c r="AE283" s="160">
        <f t="shared" si="282"/>
        <v>-15</v>
      </c>
      <c r="AF283" s="160">
        <f t="shared" si="282"/>
        <v>-16</v>
      </c>
      <c r="AG283" s="160">
        <f t="shared" si="282"/>
        <v>-17</v>
      </c>
      <c r="AH283" s="160">
        <f t="shared" si="282"/>
        <v>-18</v>
      </c>
      <c r="AI283" s="160">
        <f t="shared" si="282"/>
        <v>-19</v>
      </c>
      <c r="AJ283" s="160">
        <f t="shared" si="282"/>
        <v>-20</v>
      </c>
      <c r="AK283" s="160">
        <f t="shared" si="282"/>
        <v>-21</v>
      </c>
      <c r="AL283" s="160">
        <f t="shared" si="282"/>
        <v>-22</v>
      </c>
      <c r="AM283" s="160">
        <f t="shared" si="282"/>
        <v>-23</v>
      </c>
      <c r="AN283" s="160">
        <f t="shared" si="282"/>
        <v>-24</v>
      </c>
      <c r="AO283" s="160">
        <f t="shared" si="282"/>
        <v>-25</v>
      </c>
      <c r="AP283" s="160">
        <f t="shared" si="282"/>
        <v>-26</v>
      </c>
      <c r="AQ283" s="160">
        <f t="shared" si="282"/>
        <v>-27</v>
      </c>
      <c r="AR283" s="160">
        <f t="shared" si="282"/>
        <v>-28</v>
      </c>
      <c r="AS283" s="160">
        <f t="shared" si="282"/>
        <v>-29</v>
      </c>
      <c r="AT283" s="160">
        <f t="shared" si="282"/>
        <v>-30</v>
      </c>
      <c r="AU283" s="160">
        <f t="shared" si="282"/>
        <v>-31</v>
      </c>
      <c r="AV283" s="160">
        <f t="shared" si="282"/>
        <v>-32</v>
      </c>
      <c r="AW283" s="160">
        <f t="shared" ref="AW283:BN283" si="283">AW281-AW282</f>
        <v>-33</v>
      </c>
      <c r="AX283" s="160">
        <f t="shared" si="283"/>
        <v>-34</v>
      </c>
      <c r="AY283" s="160">
        <f t="shared" si="283"/>
        <v>-35</v>
      </c>
      <c r="AZ283" s="160">
        <f t="shared" si="283"/>
        <v>-36</v>
      </c>
      <c r="BA283" s="160">
        <f t="shared" si="283"/>
        <v>-37</v>
      </c>
      <c r="BB283" s="160">
        <f t="shared" si="283"/>
        <v>-38</v>
      </c>
      <c r="BC283" s="160">
        <f t="shared" si="283"/>
        <v>-39</v>
      </c>
      <c r="BD283" s="160">
        <f t="shared" si="283"/>
        <v>-40</v>
      </c>
      <c r="BE283" s="160">
        <f t="shared" si="283"/>
        <v>-41</v>
      </c>
      <c r="BF283" s="160">
        <f t="shared" si="283"/>
        <v>-42</v>
      </c>
      <c r="BG283" s="160">
        <f t="shared" si="283"/>
        <v>-43</v>
      </c>
      <c r="BH283" s="160">
        <f t="shared" si="283"/>
        <v>-44</v>
      </c>
      <c r="BI283" s="160">
        <f t="shared" si="283"/>
        <v>-45</v>
      </c>
      <c r="BJ283" s="160">
        <f t="shared" si="283"/>
        <v>-46</v>
      </c>
      <c r="BK283" s="160">
        <f t="shared" si="283"/>
        <v>-47</v>
      </c>
      <c r="BL283" s="160">
        <f t="shared" si="283"/>
        <v>-48</v>
      </c>
      <c r="BM283" s="160">
        <f t="shared" si="283"/>
        <v>-49</v>
      </c>
      <c r="BN283" s="160">
        <f t="shared" si="283"/>
        <v>-50</v>
      </c>
      <c r="BP283" s="160" t="s">
        <v>21</v>
      </c>
    </row>
    <row r="284" spans="16:70" x14ac:dyDescent="0.35">
      <c r="Q284" s="160" t="str">
        <f>IF(Q283&gt;=0,COUNT($Q283)+BO280,"")</f>
        <v/>
      </c>
      <c r="R284" s="160" t="str">
        <f>IF(R283&gt;=0,COUNT($Q283:R283)+$BO280,"")</f>
        <v/>
      </c>
      <c r="S284" s="160" t="str">
        <f>IF(S283&gt;=0,COUNT($Q283:S283)+$BO280,"")</f>
        <v/>
      </c>
      <c r="T284" s="160" t="str">
        <f>IF(T283&gt;=0,COUNT($Q283:T283)+$BO280,"")</f>
        <v/>
      </c>
      <c r="U284" s="160" t="str">
        <f>IF(U283&gt;=0,COUNT($Q283:U283)+$BO280,"")</f>
        <v/>
      </c>
      <c r="V284" s="160" t="str">
        <f>IF(V283&gt;=0,COUNT($Q283:V283)+$BO280,"")</f>
        <v/>
      </c>
      <c r="W284" s="160" t="str">
        <f>IF(W283&gt;=0,COUNT($Q283:W283)+$BO280,"")</f>
        <v/>
      </c>
      <c r="X284" s="160" t="str">
        <f>IF(X283&gt;=0,COUNT($Q283:X283)+$BO280,"")</f>
        <v/>
      </c>
      <c r="Y284" s="160" t="str">
        <f>IF(Y283&gt;=0,COUNT($Q283:Y283)+$BO280,"")</f>
        <v/>
      </c>
      <c r="Z284" s="160" t="str">
        <f>IF(Z283&gt;=0,COUNT($Q283:Z283)+$BO280,"")</f>
        <v/>
      </c>
      <c r="AA284" s="160" t="str">
        <f>IF(AA283&gt;=0,COUNT($Q283:AA283)+$BO280,"")</f>
        <v/>
      </c>
      <c r="AB284" s="160" t="str">
        <f>IF(AB283&gt;=0,COUNT($Q283:AB283)+$BO280,"")</f>
        <v/>
      </c>
      <c r="AC284" s="160" t="str">
        <f>IF(AC283&gt;=0,COUNT($Q283:AC283)+$BO280,"")</f>
        <v/>
      </c>
      <c r="AD284" s="160" t="str">
        <f>IF(AD283&gt;=0,COUNT($Q283:AD283)+$BO280,"")</f>
        <v/>
      </c>
      <c r="AE284" s="160" t="str">
        <f>IF(AE283&gt;=0,COUNT($Q283:AE283)+$BO280,"")</f>
        <v/>
      </c>
      <c r="AF284" s="160" t="str">
        <f>IF(AF283&gt;=0,COUNT($Q283:AF283)+$BO280,"")</f>
        <v/>
      </c>
      <c r="AG284" s="160" t="str">
        <f>IF(AG283&gt;=0,COUNT($Q283:AG283)+$BO280,"")</f>
        <v/>
      </c>
      <c r="AH284" s="160" t="str">
        <f>IF(AH283&gt;=0,COUNT($Q283:AH283)+$BO280,"")</f>
        <v/>
      </c>
      <c r="AI284" s="160" t="str">
        <f>IF(AI283&gt;=0,COUNT($Q283:AI283)+$BO280,"")</f>
        <v/>
      </c>
      <c r="AJ284" s="160" t="str">
        <f>IF(AJ283&gt;=0,COUNT($Q283:AJ283)+$BO280,"")</f>
        <v/>
      </c>
      <c r="AK284" s="160" t="str">
        <f>IF(AK283&gt;=0,COUNT($Q283:AK283)+$BO280,"")</f>
        <v/>
      </c>
      <c r="AL284" s="160" t="str">
        <f>IF(AL283&gt;=0,COUNT($Q283:AL283)+$BO280,"")</f>
        <v/>
      </c>
      <c r="AM284" s="160" t="str">
        <f>IF(AM283&gt;=0,COUNT($Q283:AM283)+$BO280,"")</f>
        <v/>
      </c>
      <c r="AN284" s="160" t="str">
        <f>IF(AN283&gt;=0,COUNT($Q283:AN283)+$BO280,"")</f>
        <v/>
      </c>
      <c r="AO284" s="160" t="str">
        <f>IF(AO283&gt;=0,COUNT($Q283:AO283)+$BO280,"")</f>
        <v/>
      </c>
      <c r="AP284" s="160" t="str">
        <f>IF(AP283&gt;=0,COUNT($Q283:AP283)+$BO280,"")</f>
        <v/>
      </c>
      <c r="AQ284" s="160" t="str">
        <f>IF(AQ283&gt;=0,COUNT($Q283:AQ283)+$BO280,"")</f>
        <v/>
      </c>
      <c r="AR284" s="160" t="str">
        <f>IF(AR283&gt;=0,COUNT($Q283:AR283)+$BO280,"")</f>
        <v/>
      </c>
      <c r="AS284" s="160" t="str">
        <f>IF(AS283&gt;=0,COUNT($Q283:AS283)+$BO280,"")</f>
        <v/>
      </c>
      <c r="AT284" s="160" t="str">
        <f>IF(AT283&gt;=0,COUNT($Q283:AT283)+$BO280,"")</f>
        <v/>
      </c>
      <c r="AU284" s="160" t="str">
        <f>IF(AU283&gt;=0,COUNT($Q283:AU283)+$BO280,"")</f>
        <v/>
      </c>
      <c r="AV284" s="160" t="str">
        <f>IF(AV283&gt;=0,COUNT($Q283:AV283)+$BO280,"")</f>
        <v/>
      </c>
      <c r="AW284" s="160" t="str">
        <f>IF(AW283&gt;=0,COUNT($Q283:AW283)+$BO280,"")</f>
        <v/>
      </c>
      <c r="AX284" s="160" t="str">
        <f>IF(AX283&gt;=0,COUNT($Q283:AX283)+$BO280,"")</f>
        <v/>
      </c>
      <c r="AY284" s="160" t="str">
        <f>IF(AY283&gt;=0,COUNT($Q283:AY283)+$BO280,"")</f>
        <v/>
      </c>
      <c r="AZ284" s="160" t="str">
        <f>IF(AZ283&gt;=0,COUNT($Q283:AZ283)+$BO280,"")</f>
        <v/>
      </c>
      <c r="BA284" s="160" t="str">
        <f>IF(BA283&gt;=0,COUNT($Q283:BA283)+$BO280,"")</f>
        <v/>
      </c>
      <c r="BB284" s="160" t="str">
        <f>IF(BB283&gt;=0,COUNT($Q283:BB283)+$BO280,"")</f>
        <v/>
      </c>
      <c r="BC284" s="160" t="str">
        <f>IF(BC283&gt;=0,COUNT($Q283:BC283)+$BO280,"")</f>
        <v/>
      </c>
      <c r="BD284" s="160" t="str">
        <f>IF(BD283&gt;=0,COUNT($Q283:BD283)+$BO280,"")</f>
        <v/>
      </c>
      <c r="BE284" s="160" t="str">
        <f>IF(BE283&gt;=0,COUNT($Q283:BE283)+$BO280,"")</f>
        <v/>
      </c>
      <c r="BF284" s="160" t="str">
        <f>IF(BF283&gt;=0,COUNT($Q283:BF283)+$BO280,"")</f>
        <v/>
      </c>
      <c r="BG284" s="160" t="str">
        <f>IF(BG283&gt;=0,COUNT($Q283:BG283)+$BO280,"")</f>
        <v/>
      </c>
      <c r="BH284" s="160" t="str">
        <f>IF(BH283&gt;=0,COUNT($Q283:BH283)+$BO280,"")</f>
        <v/>
      </c>
      <c r="BI284" s="160" t="str">
        <f>IF(BI283&gt;=0,COUNT($Q283:BI283)+$BO280,"")</f>
        <v/>
      </c>
      <c r="BJ284" s="160" t="str">
        <f>IF(BJ283&gt;=0,COUNT($Q283:BJ283)+$BO280,"")</f>
        <v/>
      </c>
      <c r="BK284" s="160" t="str">
        <f>IF(BK283&gt;=0,COUNT($Q283:BK283)+$BO280,"")</f>
        <v/>
      </c>
      <c r="BL284" s="160" t="str">
        <f>IF(BL283&gt;=0,COUNT($Q283:BL283)+$BO280,"")</f>
        <v/>
      </c>
      <c r="BM284" s="160" t="str">
        <f>IF(BM283&gt;=0,COUNT($Q283:BM283)+$BO280,"")</f>
        <v/>
      </c>
      <c r="BN284" s="160" t="str">
        <f>IF(BN283&gt;=0,COUNT($Q283:BN283)+$BO280,"")</f>
        <v/>
      </c>
      <c r="BO284" s="160">
        <f>COUNT(Q284:BN284)+$BO280</f>
        <v>100</v>
      </c>
      <c r="BP284" s="218" t="str">
        <f>Q284&amp;BP283&amp;R284&amp;BP283&amp;S284&amp;BP283&amp;T284&amp;BP283&amp;U284&amp;BP283&amp;V284&amp;BP283&amp;W284&amp;BP283&amp;X284&amp;BP283&amp;Y284&amp;BP283&amp;Z284&amp;BP283&amp;AA284&amp;BP283&amp;AB284&amp;BP283&amp;AC284&amp;BP283&amp;AD284&amp;BP283&amp;AE284&amp;BP283&amp;AF284&amp;BP283&amp;AG284&amp;BP283&amp;AH284&amp;BP283&amp;AI284&amp;BP283&amp;AJ284&amp;BP283&amp;AK284&amp;BP283&amp;AL284&amp;BP283&amp;AM284&amp;BP283&amp;AN284&amp;BP283&amp;AO284&amp;BP283&amp;AP284&amp;BP283&amp;AQ284&amp;BP283&amp;AR284&amp;BP283&amp;AS284&amp;BP283&amp;AT284&amp;BP283&amp;AU284&amp;BP283&amp;AV284&amp;BP283&amp;AW284&amp;BP283&amp;AX284&amp;BP283&amp;AY284&amp;BP283&amp;AZ284&amp;BP283&amp;BA284&amp;BP283&amp;BB284&amp;BP283&amp;BC284&amp;BP283&amp;BD284&amp;BP283&amp;BE284&amp;BP283&amp;BF284&amp;BP283&amp;BG284&amp;BP283&amp;BH284&amp;BP283&amp;BI284&amp;BP283&amp;BJ284&amp;BP283&amp;BK284&amp;BP283&amp;BL284&amp;BP283&amp;BM284&amp;BP283&amp;BN284</f>
        <v xml:space="preserve">                                                                                                  </v>
      </c>
    </row>
    <row r="285" spans="16:70" x14ac:dyDescent="0.35">
      <c r="P285" s="160">
        <v>87</v>
      </c>
      <c r="Q285" s="217">
        <f>IF('Print-TOS'!AU16="Y",'Encode Data'!J16,'Encode Data'!J46)</f>
        <v>0</v>
      </c>
      <c r="R285" s="160">
        <f t="shared" ref="R285:AW285" si="284">Q285</f>
        <v>0</v>
      </c>
      <c r="S285" s="160">
        <f t="shared" si="284"/>
        <v>0</v>
      </c>
      <c r="T285" s="160">
        <f t="shared" si="284"/>
        <v>0</v>
      </c>
      <c r="U285" s="160">
        <f t="shared" si="284"/>
        <v>0</v>
      </c>
      <c r="V285" s="160">
        <f t="shared" si="284"/>
        <v>0</v>
      </c>
      <c r="W285" s="160">
        <f t="shared" si="284"/>
        <v>0</v>
      </c>
      <c r="X285" s="160">
        <f t="shared" si="284"/>
        <v>0</v>
      </c>
      <c r="Y285" s="160">
        <f t="shared" si="284"/>
        <v>0</v>
      </c>
      <c r="Z285" s="160">
        <f t="shared" si="284"/>
        <v>0</v>
      </c>
      <c r="AA285" s="160">
        <f t="shared" si="284"/>
        <v>0</v>
      </c>
      <c r="AB285" s="160">
        <f t="shared" si="284"/>
        <v>0</v>
      </c>
      <c r="AC285" s="160">
        <f t="shared" si="284"/>
        <v>0</v>
      </c>
      <c r="AD285" s="160">
        <f t="shared" si="284"/>
        <v>0</v>
      </c>
      <c r="AE285" s="160">
        <f t="shared" si="284"/>
        <v>0</v>
      </c>
      <c r="AF285" s="160">
        <f t="shared" si="284"/>
        <v>0</v>
      </c>
      <c r="AG285" s="160">
        <f t="shared" si="284"/>
        <v>0</v>
      </c>
      <c r="AH285" s="160">
        <f t="shared" si="284"/>
        <v>0</v>
      </c>
      <c r="AI285" s="160">
        <f t="shared" si="284"/>
        <v>0</v>
      </c>
      <c r="AJ285" s="160">
        <f t="shared" si="284"/>
        <v>0</v>
      </c>
      <c r="AK285" s="160">
        <f t="shared" si="284"/>
        <v>0</v>
      </c>
      <c r="AL285" s="160">
        <f t="shared" si="284"/>
        <v>0</v>
      </c>
      <c r="AM285" s="160">
        <f t="shared" si="284"/>
        <v>0</v>
      </c>
      <c r="AN285" s="160">
        <f t="shared" si="284"/>
        <v>0</v>
      </c>
      <c r="AO285" s="160">
        <f t="shared" si="284"/>
        <v>0</v>
      </c>
      <c r="AP285" s="160">
        <f t="shared" si="284"/>
        <v>0</v>
      </c>
      <c r="AQ285" s="160">
        <f t="shared" si="284"/>
        <v>0</v>
      </c>
      <c r="AR285" s="160">
        <f t="shared" si="284"/>
        <v>0</v>
      </c>
      <c r="AS285" s="160">
        <f t="shared" si="284"/>
        <v>0</v>
      </c>
      <c r="AT285" s="160">
        <f t="shared" si="284"/>
        <v>0</v>
      </c>
      <c r="AU285" s="160">
        <f t="shared" si="284"/>
        <v>0</v>
      </c>
      <c r="AV285" s="160">
        <f t="shared" si="284"/>
        <v>0</v>
      </c>
      <c r="AW285" s="160">
        <f t="shared" si="284"/>
        <v>0</v>
      </c>
      <c r="AX285" s="160">
        <f t="shared" ref="AX285:BN285" si="285">AW285</f>
        <v>0</v>
      </c>
      <c r="AY285" s="160">
        <f t="shared" si="285"/>
        <v>0</v>
      </c>
      <c r="AZ285" s="160">
        <f t="shared" si="285"/>
        <v>0</v>
      </c>
      <c r="BA285" s="160">
        <f t="shared" si="285"/>
        <v>0</v>
      </c>
      <c r="BB285" s="160">
        <f t="shared" si="285"/>
        <v>0</v>
      </c>
      <c r="BC285" s="160">
        <f t="shared" si="285"/>
        <v>0</v>
      </c>
      <c r="BD285" s="160">
        <f t="shared" si="285"/>
        <v>0</v>
      </c>
      <c r="BE285" s="160">
        <f t="shared" si="285"/>
        <v>0</v>
      </c>
      <c r="BF285" s="160">
        <f t="shared" si="285"/>
        <v>0</v>
      </c>
      <c r="BG285" s="160">
        <f t="shared" si="285"/>
        <v>0</v>
      </c>
      <c r="BH285" s="160">
        <f t="shared" si="285"/>
        <v>0</v>
      </c>
      <c r="BI285" s="160">
        <f t="shared" si="285"/>
        <v>0</v>
      </c>
      <c r="BJ285" s="160">
        <f t="shared" si="285"/>
        <v>0</v>
      </c>
      <c r="BK285" s="160">
        <f t="shared" si="285"/>
        <v>0</v>
      </c>
      <c r="BL285" s="160">
        <f t="shared" si="285"/>
        <v>0</v>
      </c>
      <c r="BM285" s="160">
        <f t="shared" si="285"/>
        <v>0</v>
      </c>
      <c r="BN285" s="160">
        <f t="shared" si="285"/>
        <v>0</v>
      </c>
      <c r="BR285" s="160">
        <v>87</v>
      </c>
    </row>
    <row r="286" spans="16:70" x14ac:dyDescent="0.35">
      <c r="Q286" s="160">
        <v>1</v>
      </c>
      <c r="R286" s="160">
        <v>2</v>
      </c>
      <c r="S286" s="160">
        <v>3</v>
      </c>
      <c r="T286" s="160">
        <v>4</v>
      </c>
      <c r="U286" s="160">
        <v>5</v>
      </c>
      <c r="V286" s="160">
        <v>6</v>
      </c>
      <c r="W286" s="160">
        <v>7</v>
      </c>
      <c r="X286" s="160">
        <v>8</v>
      </c>
      <c r="Y286" s="160">
        <v>9</v>
      </c>
      <c r="Z286" s="160">
        <v>10</v>
      </c>
      <c r="AA286" s="160">
        <v>11</v>
      </c>
      <c r="AB286" s="160">
        <v>12</v>
      </c>
      <c r="AC286" s="160">
        <v>13</v>
      </c>
      <c r="AD286" s="160">
        <v>14</v>
      </c>
      <c r="AE286" s="160">
        <v>15</v>
      </c>
      <c r="AF286" s="160">
        <v>16</v>
      </c>
      <c r="AG286" s="160">
        <v>17</v>
      </c>
      <c r="AH286" s="160">
        <v>18</v>
      </c>
      <c r="AI286" s="160">
        <v>19</v>
      </c>
      <c r="AJ286" s="160">
        <v>20</v>
      </c>
      <c r="AK286" s="160">
        <v>21</v>
      </c>
      <c r="AL286" s="160">
        <v>22</v>
      </c>
      <c r="AM286" s="160">
        <v>23</v>
      </c>
      <c r="AN286" s="160">
        <v>24</v>
      </c>
      <c r="AO286" s="160">
        <v>25</v>
      </c>
      <c r="AP286" s="160">
        <v>26</v>
      </c>
      <c r="AQ286" s="160">
        <v>27</v>
      </c>
      <c r="AR286" s="160">
        <v>28</v>
      </c>
      <c r="AS286" s="160">
        <v>29</v>
      </c>
      <c r="AT286" s="160">
        <v>30</v>
      </c>
      <c r="AU286" s="160">
        <v>31</v>
      </c>
      <c r="AV286" s="160">
        <v>32</v>
      </c>
      <c r="AW286" s="160">
        <v>33</v>
      </c>
      <c r="AX286" s="160">
        <v>34</v>
      </c>
      <c r="AY286" s="160">
        <v>35</v>
      </c>
      <c r="AZ286" s="160">
        <v>36</v>
      </c>
      <c r="BA286" s="160">
        <v>37</v>
      </c>
      <c r="BB286" s="160">
        <v>38</v>
      </c>
      <c r="BC286" s="160">
        <v>39</v>
      </c>
      <c r="BD286" s="160">
        <v>40</v>
      </c>
      <c r="BE286" s="160">
        <v>41</v>
      </c>
      <c r="BF286" s="160">
        <v>42</v>
      </c>
      <c r="BG286" s="160">
        <v>43</v>
      </c>
      <c r="BH286" s="160">
        <v>44</v>
      </c>
      <c r="BI286" s="160">
        <v>45</v>
      </c>
      <c r="BJ286" s="160">
        <v>46</v>
      </c>
      <c r="BK286" s="160">
        <v>47</v>
      </c>
      <c r="BL286" s="160">
        <v>48</v>
      </c>
      <c r="BM286" s="160">
        <v>49</v>
      </c>
      <c r="BN286" s="160">
        <v>50</v>
      </c>
    </row>
    <row r="287" spans="16:70" x14ac:dyDescent="0.35">
      <c r="Q287" s="160">
        <f t="shared" ref="Q287:AV287" si="286">Q285-Q286</f>
        <v>-1</v>
      </c>
      <c r="R287" s="160">
        <f t="shared" si="286"/>
        <v>-2</v>
      </c>
      <c r="S287" s="160">
        <f t="shared" si="286"/>
        <v>-3</v>
      </c>
      <c r="T287" s="160">
        <f t="shared" si="286"/>
        <v>-4</v>
      </c>
      <c r="U287" s="160">
        <f t="shared" si="286"/>
        <v>-5</v>
      </c>
      <c r="V287" s="160">
        <f t="shared" si="286"/>
        <v>-6</v>
      </c>
      <c r="W287" s="160">
        <f t="shared" si="286"/>
        <v>-7</v>
      </c>
      <c r="X287" s="160">
        <f t="shared" si="286"/>
        <v>-8</v>
      </c>
      <c r="Y287" s="160">
        <f t="shared" si="286"/>
        <v>-9</v>
      </c>
      <c r="Z287" s="160">
        <f t="shared" si="286"/>
        <v>-10</v>
      </c>
      <c r="AA287" s="160">
        <f t="shared" si="286"/>
        <v>-11</v>
      </c>
      <c r="AB287" s="160">
        <f t="shared" si="286"/>
        <v>-12</v>
      </c>
      <c r="AC287" s="160">
        <f t="shared" si="286"/>
        <v>-13</v>
      </c>
      <c r="AD287" s="160">
        <f t="shared" si="286"/>
        <v>-14</v>
      </c>
      <c r="AE287" s="160">
        <f t="shared" si="286"/>
        <v>-15</v>
      </c>
      <c r="AF287" s="160">
        <f t="shared" si="286"/>
        <v>-16</v>
      </c>
      <c r="AG287" s="160">
        <f t="shared" si="286"/>
        <v>-17</v>
      </c>
      <c r="AH287" s="160">
        <f t="shared" si="286"/>
        <v>-18</v>
      </c>
      <c r="AI287" s="160">
        <f t="shared" si="286"/>
        <v>-19</v>
      </c>
      <c r="AJ287" s="160">
        <f t="shared" si="286"/>
        <v>-20</v>
      </c>
      <c r="AK287" s="160">
        <f t="shared" si="286"/>
        <v>-21</v>
      </c>
      <c r="AL287" s="160">
        <f t="shared" si="286"/>
        <v>-22</v>
      </c>
      <c r="AM287" s="160">
        <f t="shared" si="286"/>
        <v>-23</v>
      </c>
      <c r="AN287" s="160">
        <f t="shared" si="286"/>
        <v>-24</v>
      </c>
      <c r="AO287" s="160">
        <f t="shared" si="286"/>
        <v>-25</v>
      </c>
      <c r="AP287" s="160">
        <f t="shared" si="286"/>
        <v>-26</v>
      </c>
      <c r="AQ287" s="160">
        <f t="shared" si="286"/>
        <v>-27</v>
      </c>
      <c r="AR287" s="160">
        <f t="shared" si="286"/>
        <v>-28</v>
      </c>
      <c r="AS287" s="160">
        <f t="shared" si="286"/>
        <v>-29</v>
      </c>
      <c r="AT287" s="160">
        <f t="shared" si="286"/>
        <v>-30</v>
      </c>
      <c r="AU287" s="160">
        <f t="shared" si="286"/>
        <v>-31</v>
      </c>
      <c r="AV287" s="160">
        <f t="shared" si="286"/>
        <v>-32</v>
      </c>
      <c r="AW287" s="160">
        <f t="shared" ref="AW287:BN287" si="287">AW285-AW286</f>
        <v>-33</v>
      </c>
      <c r="AX287" s="160">
        <f t="shared" si="287"/>
        <v>-34</v>
      </c>
      <c r="AY287" s="160">
        <f t="shared" si="287"/>
        <v>-35</v>
      </c>
      <c r="AZ287" s="160">
        <f t="shared" si="287"/>
        <v>-36</v>
      </c>
      <c r="BA287" s="160">
        <f t="shared" si="287"/>
        <v>-37</v>
      </c>
      <c r="BB287" s="160">
        <f t="shared" si="287"/>
        <v>-38</v>
      </c>
      <c r="BC287" s="160">
        <f t="shared" si="287"/>
        <v>-39</v>
      </c>
      <c r="BD287" s="160">
        <f t="shared" si="287"/>
        <v>-40</v>
      </c>
      <c r="BE287" s="160">
        <f t="shared" si="287"/>
        <v>-41</v>
      </c>
      <c r="BF287" s="160">
        <f t="shared" si="287"/>
        <v>-42</v>
      </c>
      <c r="BG287" s="160">
        <f t="shared" si="287"/>
        <v>-43</v>
      </c>
      <c r="BH287" s="160">
        <f t="shared" si="287"/>
        <v>-44</v>
      </c>
      <c r="BI287" s="160">
        <f t="shared" si="287"/>
        <v>-45</v>
      </c>
      <c r="BJ287" s="160">
        <f t="shared" si="287"/>
        <v>-46</v>
      </c>
      <c r="BK287" s="160">
        <f t="shared" si="287"/>
        <v>-47</v>
      </c>
      <c r="BL287" s="160">
        <f t="shared" si="287"/>
        <v>-48</v>
      </c>
      <c r="BM287" s="160">
        <f t="shared" si="287"/>
        <v>-49</v>
      </c>
      <c r="BN287" s="160">
        <f t="shared" si="287"/>
        <v>-50</v>
      </c>
      <c r="BP287" s="160" t="s">
        <v>21</v>
      </c>
    </row>
    <row r="288" spans="16:70" x14ac:dyDescent="0.35">
      <c r="Q288" s="160" t="str">
        <f>IF(Q287&gt;=0,COUNT($Q287)+BO284,"")</f>
        <v/>
      </c>
      <c r="R288" s="160" t="str">
        <f>IF(R287&gt;=0,COUNT($Q287:R287)+$BO284,"")</f>
        <v/>
      </c>
      <c r="S288" s="160" t="str">
        <f>IF(S287&gt;=0,COUNT($Q287:S287)+$BO284,"")</f>
        <v/>
      </c>
      <c r="T288" s="160" t="str">
        <f>IF(T287&gt;=0,COUNT($Q287:T287)+$BO284,"")</f>
        <v/>
      </c>
      <c r="U288" s="160" t="str">
        <f>IF(U287&gt;=0,COUNT($Q287:U287)+$BO284,"")</f>
        <v/>
      </c>
      <c r="V288" s="160" t="str">
        <f>IF(V287&gt;=0,COUNT($Q287:V287)+$BO284,"")</f>
        <v/>
      </c>
      <c r="W288" s="160" t="str">
        <f>IF(W287&gt;=0,COUNT($Q287:W287)+$BO284,"")</f>
        <v/>
      </c>
      <c r="X288" s="160" t="str">
        <f>IF(X287&gt;=0,COUNT($Q287:X287)+$BO284,"")</f>
        <v/>
      </c>
      <c r="Y288" s="160" t="str">
        <f>IF(Y287&gt;=0,COUNT($Q287:Y287)+$BO284,"")</f>
        <v/>
      </c>
      <c r="Z288" s="160" t="str">
        <f>IF(Z287&gt;=0,COUNT($Q287:Z287)+$BO284,"")</f>
        <v/>
      </c>
      <c r="AA288" s="160" t="str">
        <f>IF(AA287&gt;=0,COUNT($Q287:AA287)+$BO284,"")</f>
        <v/>
      </c>
      <c r="AB288" s="160" t="str">
        <f>IF(AB287&gt;=0,COUNT($Q287:AB287)+$BO284,"")</f>
        <v/>
      </c>
      <c r="AC288" s="160" t="str">
        <f>IF(AC287&gt;=0,COUNT($Q287:AC287)+$BO284,"")</f>
        <v/>
      </c>
      <c r="AD288" s="160" t="str">
        <f>IF(AD287&gt;=0,COUNT($Q287:AD287)+$BO284,"")</f>
        <v/>
      </c>
      <c r="AE288" s="160" t="str">
        <f>IF(AE287&gt;=0,COUNT($Q287:AE287)+$BO284,"")</f>
        <v/>
      </c>
      <c r="AF288" s="160" t="str">
        <f>IF(AF287&gt;=0,COUNT($Q287:AF287)+$BO284,"")</f>
        <v/>
      </c>
      <c r="AG288" s="160" t="str">
        <f>IF(AG287&gt;=0,COUNT($Q287:AG287)+$BO284,"")</f>
        <v/>
      </c>
      <c r="AH288" s="160" t="str">
        <f>IF(AH287&gt;=0,COUNT($Q287:AH287)+$BO284,"")</f>
        <v/>
      </c>
      <c r="AI288" s="160" t="str">
        <f>IF(AI287&gt;=0,COUNT($Q287:AI287)+$BO284,"")</f>
        <v/>
      </c>
      <c r="AJ288" s="160" t="str">
        <f>IF(AJ287&gt;=0,COUNT($Q287:AJ287)+$BO284,"")</f>
        <v/>
      </c>
      <c r="AK288" s="160" t="str">
        <f>IF(AK287&gt;=0,COUNT($Q287:AK287)+$BO284,"")</f>
        <v/>
      </c>
      <c r="AL288" s="160" t="str">
        <f>IF(AL287&gt;=0,COUNT($Q287:AL287)+$BO284,"")</f>
        <v/>
      </c>
      <c r="AM288" s="160" t="str">
        <f>IF(AM287&gt;=0,COUNT($Q287:AM287)+$BO284,"")</f>
        <v/>
      </c>
      <c r="AN288" s="160" t="str">
        <f>IF(AN287&gt;=0,COUNT($Q287:AN287)+$BO284,"")</f>
        <v/>
      </c>
      <c r="AO288" s="160" t="str">
        <f>IF(AO287&gt;=0,COUNT($Q287:AO287)+$BO284,"")</f>
        <v/>
      </c>
      <c r="AP288" s="160" t="str">
        <f>IF(AP287&gt;=0,COUNT($Q287:AP287)+$BO284,"")</f>
        <v/>
      </c>
      <c r="AQ288" s="160" t="str">
        <f>IF(AQ287&gt;=0,COUNT($Q287:AQ287)+$BO284,"")</f>
        <v/>
      </c>
      <c r="AR288" s="160" t="str">
        <f>IF(AR287&gt;=0,COUNT($Q287:AR287)+$BO284,"")</f>
        <v/>
      </c>
      <c r="AS288" s="160" t="str">
        <f>IF(AS287&gt;=0,COUNT($Q287:AS287)+$BO284,"")</f>
        <v/>
      </c>
      <c r="AT288" s="160" t="str">
        <f>IF(AT287&gt;=0,COUNT($Q287:AT287)+$BO284,"")</f>
        <v/>
      </c>
      <c r="AU288" s="160" t="str">
        <f>IF(AU287&gt;=0,COUNT($Q287:AU287)+$BO284,"")</f>
        <v/>
      </c>
      <c r="AV288" s="160" t="str">
        <f>IF(AV287&gt;=0,COUNT($Q287:AV287)+$BO284,"")</f>
        <v/>
      </c>
      <c r="AW288" s="160" t="str">
        <f>IF(AW287&gt;=0,COUNT($Q287:AW287)+$BO284,"")</f>
        <v/>
      </c>
      <c r="AX288" s="160" t="str">
        <f>IF(AX287&gt;=0,COUNT($Q287:AX287)+$BO284,"")</f>
        <v/>
      </c>
      <c r="AY288" s="160" t="str">
        <f>IF(AY287&gt;=0,COUNT($Q287:AY287)+$BO284,"")</f>
        <v/>
      </c>
      <c r="AZ288" s="160" t="str">
        <f>IF(AZ287&gt;=0,COUNT($Q287:AZ287)+$BO284,"")</f>
        <v/>
      </c>
      <c r="BA288" s="160" t="str">
        <f>IF(BA287&gt;=0,COUNT($Q287:BA287)+$BO284,"")</f>
        <v/>
      </c>
      <c r="BB288" s="160" t="str">
        <f>IF(BB287&gt;=0,COUNT($Q287:BB287)+$BO284,"")</f>
        <v/>
      </c>
      <c r="BC288" s="160" t="str">
        <f>IF(BC287&gt;=0,COUNT($Q287:BC287)+$BO284,"")</f>
        <v/>
      </c>
      <c r="BD288" s="160" t="str">
        <f>IF(BD287&gt;=0,COUNT($Q287:BD287)+$BO284,"")</f>
        <v/>
      </c>
      <c r="BE288" s="160" t="str">
        <f>IF(BE287&gt;=0,COUNT($Q287:BE287)+$BO284,"")</f>
        <v/>
      </c>
      <c r="BF288" s="160" t="str">
        <f>IF(BF287&gt;=0,COUNT($Q287:BF287)+$BO284,"")</f>
        <v/>
      </c>
      <c r="BG288" s="160" t="str">
        <f>IF(BG287&gt;=0,COUNT($Q287:BG287)+$BO284,"")</f>
        <v/>
      </c>
      <c r="BH288" s="160" t="str">
        <f>IF(BH287&gt;=0,COUNT($Q287:BH287)+$BO284,"")</f>
        <v/>
      </c>
      <c r="BI288" s="160" t="str">
        <f>IF(BI287&gt;=0,COUNT($Q287:BI287)+$BO284,"")</f>
        <v/>
      </c>
      <c r="BJ288" s="160" t="str">
        <f>IF(BJ287&gt;=0,COUNT($Q287:BJ287)+$BO284,"")</f>
        <v/>
      </c>
      <c r="BK288" s="160" t="str">
        <f>IF(BK287&gt;=0,COUNT($Q287:BK287)+$BO284,"")</f>
        <v/>
      </c>
      <c r="BL288" s="160" t="str">
        <f>IF(BL287&gt;=0,COUNT($Q287:BL287)+$BO284,"")</f>
        <v/>
      </c>
      <c r="BM288" s="160" t="str">
        <f>IF(BM287&gt;=0,COUNT($Q287:BM287)+$BO284,"")</f>
        <v/>
      </c>
      <c r="BN288" s="160" t="str">
        <f>IF(BN287&gt;=0,COUNT($Q287:BN287)+$BO284,"")</f>
        <v/>
      </c>
      <c r="BO288" s="160" t="str">
        <f>IF(BQ288=0,"",COUNT(Q288:BN288)+$BO284)</f>
        <v/>
      </c>
      <c r="BP288" s="218" t="str">
        <f>Q288&amp;BP287&amp;R288&amp;BP287&amp;S288&amp;BP287&amp;T288&amp;BP287&amp;U288&amp;BP287&amp;V288&amp;BP287&amp;W288&amp;BP287&amp;X288&amp;BP287&amp;Y288&amp;BP287&amp;Z288&amp;BP287&amp;AA288&amp;BP287&amp;AB288&amp;BP287&amp;AC288&amp;BP287&amp;AD288&amp;BP287&amp;AE288&amp;BP287&amp;AF288&amp;BP287&amp;AG288&amp;BP287&amp;AH288&amp;BP287&amp;AI288&amp;BP287&amp;AJ288&amp;BP287&amp;AK288&amp;BP287&amp;AL288&amp;BP287&amp;AM288&amp;BP287&amp;AN288&amp;BP287&amp;AO288&amp;BP287&amp;AP288&amp;BP287&amp;AQ288&amp;BP287&amp;AR288&amp;BP287&amp;AS288&amp;BP287&amp;AT288&amp;BP287&amp;AU288&amp;BP287&amp;AV288&amp;BP287&amp;AW288&amp;BP287&amp;AX288&amp;BP287&amp;AY288&amp;BP287&amp;AZ288&amp;BP287&amp;BA288&amp;BP287&amp;BB288&amp;BP287&amp;BC288&amp;BP287&amp;BD288&amp;BP287&amp;BE288&amp;BP287&amp;BF288&amp;BP287&amp;BG288&amp;BP287&amp;BH288&amp;BP287&amp;BI288&amp;BP287&amp;BJ288&amp;BP287&amp;BK288&amp;BP287&amp;BL288&amp;BP287&amp;BM288&amp;BP287&amp;BN288</f>
        <v xml:space="preserve">                                                                                                  </v>
      </c>
      <c r="BQ288" s="217">
        <f>SUM(Q265,Q269,Q273,Q277,Q281,Q285)</f>
        <v>0</v>
      </c>
    </row>
    <row r="289" spans="16:70" x14ac:dyDescent="0.35">
      <c r="P289" s="160">
        <v>13</v>
      </c>
      <c r="Q289" s="217">
        <f>IF('Print-TOS'!AU16="Y",'Encode Data'!J19,'Encode Data'!E49)</f>
        <v>0</v>
      </c>
      <c r="R289" s="160">
        <f t="shared" ref="R289:AW289" si="288">Q289</f>
        <v>0</v>
      </c>
      <c r="S289" s="160">
        <f t="shared" si="288"/>
        <v>0</v>
      </c>
      <c r="T289" s="160">
        <f t="shared" si="288"/>
        <v>0</v>
      </c>
      <c r="U289" s="160">
        <f t="shared" si="288"/>
        <v>0</v>
      </c>
      <c r="V289" s="160">
        <f t="shared" si="288"/>
        <v>0</v>
      </c>
      <c r="W289" s="160">
        <f t="shared" si="288"/>
        <v>0</v>
      </c>
      <c r="X289" s="160">
        <f t="shared" si="288"/>
        <v>0</v>
      </c>
      <c r="Y289" s="160">
        <f t="shared" si="288"/>
        <v>0</v>
      </c>
      <c r="Z289" s="160">
        <f t="shared" si="288"/>
        <v>0</v>
      </c>
      <c r="AA289" s="160">
        <f t="shared" si="288"/>
        <v>0</v>
      </c>
      <c r="AB289" s="160">
        <f t="shared" si="288"/>
        <v>0</v>
      </c>
      <c r="AC289" s="160">
        <f t="shared" si="288"/>
        <v>0</v>
      </c>
      <c r="AD289" s="160">
        <f t="shared" si="288"/>
        <v>0</v>
      </c>
      <c r="AE289" s="160">
        <f t="shared" si="288"/>
        <v>0</v>
      </c>
      <c r="AF289" s="160">
        <f t="shared" si="288"/>
        <v>0</v>
      </c>
      <c r="AG289" s="160">
        <f t="shared" si="288"/>
        <v>0</v>
      </c>
      <c r="AH289" s="160">
        <f t="shared" si="288"/>
        <v>0</v>
      </c>
      <c r="AI289" s="160">
        <f t="shared" si="288"/>
        <v>0</v>
      </c>
      <c r="AJ289" s="160">
        <f t="shared" si="288"/>
        <v>0</v>
      </c>
      <c r="AK289" s="160">
        <f t="shared" si="288"/>
        <v>0</v>
      </c>
      <c r="AL289" s="160">
        <f t="shared" si="288"/>
        <v>0</v>
      </c>
      <c r="AM289" s="160">
        <f t="shared" si="288"/>
        <v>0</v>
      </c>
      <c r="AN289" s="160">
        <f t="shared" si="288"/>
        <v>0</v>
      </c>
      <c r="AO289" s="160">
        <f t="shared" si="288"/>
        <v>0</v>
      </c>
      <c r="AP289" s="160">
        <f t="shared" si="288"/>
        <v>0</v>
      </c>
      <c r="AQ289" s="160">
        <f t="shared" si="288"/>
        <v>0</v>
      </c>
      <c r="AR289" s="160">
        <f t="shared" si="288"/>
        <v>0</v>
      </c>
      <c r="AS289" s="160">
        <f t="shared" si="288"/>
        <v>0</v>
      </c>
      <c r="AT289" s="160">
        <f t="shared" si="288"/>
        <v>0</v>
      </c>
      <c r="AU289" s="160">
        <f t="shared" si="288"/>
        <v>0</v>
      </c>
      <c r="AV289" s="160">
        <f t="shared" si="288"/>
        <v>0</v>
      </c>
      <c r="AW289" s="160">
        <f t="shared" si="288"/>
        <v>0</v>
      </c>
      <c r="AX289" s="160">
        <f t="shared" ref="AX289:BN289" si="289">AW289</f>
        <v>0</v>
      </c>
      <c r="AY289" s="160">
        <f t="shared" si="289"/>
        <v>0</v>
      </c>
      <c r="AZ289" s="160">
        <f t="shared" si="289"/>
        <v>0</v>
      </c>
      <c r="BA289" s="160">
        <f t="shared" si="289"/>
        <v>0</v>
      </c>
      <c r="BB289" s="160">
        <f t="shared" si="289"/>
        <v>0</v>
      </c>
      <c r="BC289" s="160">
        <f t="shared" si="289"/>
        <v>0</v>
      </c>
      <c r="BD289" s="160">
        <f t="shared" si="289"/>
        <v>0</v>
      </c>
      <c r="BE289" s="160">
        <f t="shared" si="289"/>
        <v>0</v>
      </c>
      <c r="BF289" s="160">
        <f t="shared" si="289"/>
        <v>0</v>
      </c>
      <c r="BG289" s="160">
        <f t="shared" si="289"/>
        <v>0</v>
      </c>
      <c r="BH289" s="160">
        <f t="shared" si="289"/>
        <v>0</v>
      </c>
      <c r="BI289" s="160">
        <f t="shared" si="289"/>
        <v>0</v>
      </c>
      <c r="BJ289" s="160">
        <f t="shared" si="289"/>
        <v>0</v>
      </c>
      <c r="BK289" s="160">
        <f t="shared" si="289"/>
        <v>0</v>
      </c>
      <c r="BL289" s="160">
        <f t="shared" si="289"/>
        <v>0</v>
      </c>
      <c r="BM289" s="160">
        <f t="shared" si="289"/>
        <v>0</v>
      </c>
      <c r="BN289" s="160">
        <f t="shared" si="289"/>
        <v>0</v>
      </c>
      <c r="BR289" s="160">
        <v>13</v>
      </c>
    </row>
    <row r="290" spans="16:70" x14ac:dyDescent="0.35">
      <c r="Q290" s="160">
        <v>1</v>
      </c>
      <c r="R290" s="160">
        <v>2</v>
      </c>
      <c r="S290" s="160">
        <v>3</v>
      </c>
      <c r="T290" s="160">
        <v>4</v>
      </c>
      <c r="U290" s="160">
        <v>5</v>
      </c>
      <c r="V290" s="160">
        <v>6</v>
      </c>
      <c r="W290" s="160">
        <v>7</v>
      </c>
      <c r="X290" s="160">
        <v>8</v>
      </c>
      <c r="Y290" s="160">
        <v>9</v>
      </c>
      <c r="Z290" s="160">
        <v>10</v>
      </c>
      <c r="AA290" s="160">
        <v>11</v>
      </c>
      <c r="AB290" s="160">
        <v>12</v>
      </c>
      <c r="AC290" s="160">
        <v>13</v>
      </c>
      <c r="AD290" s="160">
        <v>14</v>
      </c>
      <c r="AE290" s="160">
        <v>15</v>
      </c>
      <c r="AF290" s="160">
        <v>16</v>
      </c>
      <c r="AG290" s="160">
        <v>17</v>
      </c>
      <c r="AH290" s="160">
        <v>18</v>
      </c>
      <c r="AI290" s="160">
        <v>19</v>
      </c>
      <c r="AJ290" s="160">
        <v>20</v>
      </c>
      <c r="AK290" s="160">
        <v>21</v>
      </c>
      <c r="AL290" s="160">
        <v>22</v>
      </c>
      <c r="AM290" s="160">
        <v>23</v>
      </c>
      <c r="AN290" s="160">
        <v>24</v>
      </c>
      <c r="AO290" s="160">
        <v>25</v>
      </c>
      <c r="AP290" s="160">
        <v>26</v>
      </c>
      <c r="AQ290" s="160">
        <v>27</v>
      </c>
      <c r="AR290" s="160">
        <v>28</v>
      </c>
      <c r="AS290" s="160">
        <v>29</v>
      </c>
      <c r="AT290" s="160">
        <v>30</v>
      </c>
      <c r="AU290" s="160">
        <v>31</v>
      </c>
      <c r="AV290" s="160">
        <v>32</v>
      </c>
      <c r="AW290" s="160">
        <v>33</v>
      </c>
      <c r="AX290" s="160">
        <v>34</v>
      </c>
      <c r="AY290" s="160">
        <v>35</v>
      </c>
      <c r="AZ290" s="160">
        <v>36</v>
      </c>
      <c r="BA290" s="160">
        <v>37</v>
      </c>
      <c r="BB290" s="160">
        <v>38</v>
      </c>
      <c r="BC290" s="160">
        <v>39</v>
      </c>
      <c r="BD290" s="160">
        <v>40</v>
      </c>
      <c r="BE290" s="160">
        <v>41</v>
      </c>
      <c r="BF290" s="160">
        <v>42</v>
      </c>
      <c r="BG290" s="160">
        <v>43</v>
      </c>
      <c r="BH290" s="160">
        <v>44</v>
      </c>
      <c r="BI290" s="160">
        <v>45</v>
      </c>
      <c r="BJ290" s="160">
        <v>46</v>
      </c>
      <c r="BK290" s="160">
        <v>47</v>
      </c>
      <c r="BL290" s="160">
        <v>48</v>
      </c>
      <c r="BM290" s="160">
        <v>49</v>
      </c>
      <c r="BN290" s="160">
        <v>50</v>
      </c>
    </row>
    <row r="291" spans="16:70" x14ac:dyDescent="0.35">
      <c r="Q291" s="160">
        <f t="shared" ref="Q291:AV291" si="290">Q289-Q290</f>
        <v>-1</v>
      </c>
      <c r="R291" s="160">
        <f t="shared" si="290"/>
        <v>-2</v>
      </c>
      <c r="S291" s="160">
        <f t="shared" si="290"/>
        <v>-3</v>
      </c>
      <c r="T291" s="160">
        <f t="shared" si="290"/>
        <v>-4</v>
      </c>
      <c r="U291" s="160">
        <f t="shared" si="290"/>
        <v>-5</v>
      </c>
      <c r="V291" s="160">
        <f t="shared" si="290"/>
        <v>-6</v>
      </c>
      <c r="W291" s="160">
        <f t="shared" si="290"/>
        <v>-7</v>
      </c>
      <c r="X291" s="160">
        <f t="shared" si="290"/>
        <v>-8</v>
      </c>
      <c r="Y291" s="160">
        <f t="shared" si="290"/>
        <v>-9</v>
      </c>
      <c r="Z291" s="160">
        <f t="shared" si="290"/>
        <v>-10</v>
      </c>
      <c r="AA291" s="160">
        <f t="shared" si="290"/>
        <v>-11</v>
      </c>
      <c r="AB291" s="160">
        <f t="shared" si="290"/>
        <v>-12</v>
      </c>
      <c r="AC291" s="160">
        <f t="shared" si="290"/>
        <v>-13</v>
      </c>
      <c r="AD291" s="160">
        <f t="shared" si="290"/>
        <v>-14</v>
      </c>
      <c r="AE291" s="160">
        <f t="shared" si="290"/>
        <v>-15</v>
      </c>
      <c r="AF291" s="160">
        <f t="shared" si="290"/>
        <v>-16</v>
      </c>
      <c r="AG291" s="160">
        <f t="shared" si="290"/>
        <v>-17</v>
      </c>
      <c r="AH291" s="160">
        <f t="shared" si="290"/>
        <v>-18</v>
      </c>
      <c r="AI291" s="160">
        <f t="shared" si="290"/>
        <v>-19</v>
      </c>
      <c r="AJ291" s="160">
        <f t="shared" si="290"/>
        <v>-20</v>
      </c>
      <c r="AK291" s="160">
        <f t="shared" si="290"/>
        <v>-21</v>
      </c>
      <c r="AL291" s="160">
        <f t="shared" si="290"/>
        <v>-22</v>
      </c>
      <c r="AM291" s="160">
        <f t="shared" si="290"/>
        <v>-23</v>
      </c>
      <c r="AN291" s="160">
        <f t="shared" si="290"/>
        <v>-24</v>
      </c>
      <c r="AO291" s="160">
        <f t="shared" si="290"/>
        <v>-25</v>
      </c>
      <c r="AP291" s="160">
        <f t="shared" si="290"/>
        <v>-26</v>
      </c>
      <c r="AQ291" s="160">
        <f t="shared" si="290"/>
        <v>-27</v>
      </c>
      <c r="AR291" s="160">
        <f t="shared" si="290"/>
        <v>-28</v>
      </c>
      <c r="AS291" s="160">
        <f t="shared" si="290"/>
        <v>-29</v>
      </c>
      <c r="AT291" s="160">
        <f t="shared" si="290"/>
        <v>-30</v>
      </c>
      <c r="AU291" s="160">
        <f t="shared" si="290"/>
        <v>-31</v>
      </c>
      <c r="AV291" s="160">
        <f t="shared" si="290"/>
        <v>-32</v>
      </c>
      <c r="AW291" s="160">
        <f t="shared" ref="AW291:BN291" si="291">AW289-AW290</f>
        <v>-33</v>
      </c>
      <c r="AX291" s="160">
        <f t="shared" si="291"/>
        <v>-34</v>
      </c>
      <c r="AY291" s="160">
        <f t="shared" si="291"/>
        <v>-35</v>
      </c>
      <c r="AZ291" s="160">
        <f t="shared" si="291"/>
        <v>-36</v>
      </c>
      <c r="BA291" s="160">
        <f t="shared" si="291"/>
        <v>-37</v>
      </c>
      <c r="BB291" s="160">
        <f t="shared" si="291"/>
        <v>-38</v>
      </c>
      <c r="BC291" s="160">
        <f t="shared" si="291"/>
        <v>-39</v>
      </c>
      <c r="BD291" s="160">
        <f t="shared" si="291"/>
        <v>-40</v>
      </c>
      <c r="BE291" s="160">
        <f t="shared" si="291"/>
        <v>-41</v>
      </c>
      <c r="BF291" s="160">
        <f t="shared" si="291"/>
        <v>-42</v>
      </c>
      <c r="BG291" s="160">
        <f t="shared" si="291"/>
        <v>-43</v>
      </c>
      <c r="BH291" s="160">
        <f t="shared" si="291"/>
        <v>-44</v>
      </c>
      <c r="BI291" s="160">
        <f t="shared" si="291"/>
        <v>-45</v>
      </c>
      <c r="BJ291" s="160">
        <f t="shared" si="291"/>
        <v>-46</v>
      </c>
      <c r="BK291" s="160">
        <f t="shared" si="291"/>
        <v>-47</v>
      </c>
      <c r="BL291" s="160">
        <f t="shared" si="291"/>
        <v>-48</v>
      </c>
      <c r="BM291" s="160">
        <f t="shared" si="291"/>
        <v>-49</v>
      </c>
      <c r="BN291" s="160">
        <f t="shared" si="291"/>
        <v>-50</v>
      </c>
      <c r="BP291" s="160" t="s">
        <v>21</v>
      </c>
    </row>
    <row r="292" spans="16:70" x14ac:dyDescent="0.35">
      <c r="Q292" s="160" t="str">
        <f>IF(Q291&gt;=0,COUNT($Q291)+BO288,"")</f>
        <v/>
      </c>
      <c r="R292" s="160" t="str">
        <f>IF(R291&gt;=0,COUNT($Q291:R291)+$BO288,"")</f>
        <v/>
      </c>
      <c r="S292" s="160" t="str">
        <f>IF(S291&gt;=0,COUNT($Q291:S291)+$BO288,"")</f>
        <v/>
      </c>
      <c r="T292" s="160" t="str">
        <f>IF(T291&gt;=0,COUNT($Q291:T291)+$BO288,"")</f>
        <v/>
      </c>
      <c r="U292" s="160" t="str">
        <f>IF(U291&gt;=0,COUNT($Q291:U291)+$BO288,"")</f>
        <v/>
      </c>
      <c r="V292" s="160" t="str">
        <f>IF(V291&gt;=0,COUNT($Q291:V291)+$BO288,"")</f>
        <v/>
      </c>
      <c r="W292" s="160" t="str">
        <f>IF(W291&gt;=0,COUNT($Q291:W291)+$BO288,"")</f>
        <v/>
      </c>
      <c r="X292" s="160" t="str">
        <f>IF(X291&gt;=0,COUNT($Q291:X291)+$BO288,"")</f>
        <v/>
      </c>
      <c r="Y292" s="160" t="str">
        <f>IF(Y291&gt;=0,COUNT($Q291:Y291)+$BO288,"")</f>
        <v/>
      </c>
      <c r="Z292" s="160" t="str">
        <f>IF(Z291&gt;=0,COUNT($Q291:Z291)+$BO288,"")</f>
        <v/>
      </c>
      <c r="AA292" s="160" t="str">
        <f>IF(AA291&gt;=0,COUNT($Q291:AA291)+$BO288,"")</f>
        <v/>
      </c>
      <c r="AB292" s="160" t="str">
        <f>IF(AB291&gt;=0,COUNT($Q291:AB291)+$BO288,"")</f>
        <v/>
      </c>
      <c r="AC292" s="160" t="str">
        <f>IF(AC291&gt;=0,COUNT($Q291:AC291)+$BO288,"")</f>
        <v/>
      </c>
      <c r="AD292" s="160" t="str">
        <f>IF(AD291&gt;=0,COUNT($Q291:AD291)+$BO288,"")</f>
        <v/>
      </c>
      <c r="AE292" s="160" t="str">
        <f>IF(AE291&gt;=0,COUNT($Q291:AE291)+$BO288,"")</f>
        <v/>
      </c>
      <c r="AF292" s="160" t="str">
        <f>IF(AF291&gt;=0,COUNT($Q291:AF291)+$BO288,"")</f>
        <v/>
      </c>
      <c r="AG292" s="160" t="str">
        <f>IF(AG291&gt;=0,COUNT($Q291:AG291)+$BO288,"")</f>
        <v/>
      </c>
      <c r="AH292" s="160" t="str">
        <f>IF(AH291&gt;=0,COUNT($Q291:AH291)+$BO288,"")</f>
        <v/>
      </c>
      <c r="AI292" s="160" t="str">
        <f>IF(AI291&gt;=0,COUNT($Q291:AI291)+$BO288,"")</f>
        <v/>
      </c>
      <c r="AJ292" s="160" t="str">
        <f>IF(AJ291&gt;=0,COUNT($Q291:AJ291)+$BO288,"")</f>
        <v/>
      </c>
      <c r="AK292" s="160" t="str">
        <f>IF(AK291&gt;=0,COUNT($Q291:AK291)+$BO288,"")</f>
        <v/>
      </c>
      <c r="AL292" s="160" t="str">
        <f>IF(AL291&gt;=0,COUNT($Q291:AL291)+$BO288,"")</f>
        <v/>
      </c>
      <c r="AM292" s="160" t="str">
        <f>IF(AM291&gt;=0,COUNT($Q291:AM291)+$BO288,"")</f>
        <v/>
      </c>
      <c r="AN292" s="160" t="str">
        <f>IF(AN291&gt;=0,COUNT($Q291:AN291)+$BO288,"")</f>
        <v/>
      </c>
      <c r="AO292" s="160" t="str">
        <f>IF(AO291&gt;=0,COUNT($Q291:AO291)+$BO288,"")</f>
        <v/>
      </c>
      <c r="AP292" s="160" t="str">
        <f>IF(AP291&gt;=0,COUNT($Q291:AP291)+$BO288,"")</f>
        <v/>
      </c>
      <c r="AQ292" s="160" t="str">
        <f>IF(AQ291&gt;=0,COUNT($Q291:AQ291)+$BO288,"")</f>
        <v/>
      </c>
      <c r="AR292" s="160" t="str">
        <f>IF(AR291&gt;=0,COUNT($Q291:AR291)+$BO288,"")</f>
        <v/>
      </c>
      <c r="AS292" s="160" t="str">
        <f>IF(AS291&gt;=0,COUNT($Q291:AS291)+$BO288,"")</f>
        <v/>
      </c>
      <c r="AT292" s="160" t="str">
        <f>IF(AT291&gt;=0,COUNT($Q291:AT291)+$BO288,"")</f>
        <v/>
      </c>
      <c r="AU292" s="160" t="str">
        <f>IF(AU291&gt;=0,COUNT($Q291:AU291)+$BO288,"")</f>
        <v/>
      </c>
      <c r="AV292" s="160" t="str">
        <f>IF(AV291&gt;=0,COUNT($Q291:AV291)+$BO288,"")</f>
        <v/>
      </c>
      <c r="AW292" s="160" t="str">
        <f>IF(AW291&gt;=0,COUNT($Q291:AW291)+$BO288,"")</f>
        <v/>
      </c>
      <c r="AX292" s="160" t="str">
        <f>IF(AX291&gt;=0,COUNT($Q291:AX291)+$BO288,"")</f>
        <v/>
      </c>
      <c r="AY292" s="160" t="str">
        <f>IF(AY291&gt;=0,COUNT($Q291:AY291)+$BO288,"")</f>
        <v/>
      </c>
      <c r="AZ292" s="160" t="str">
        <f>IF(AZ291&gt;=0,COUNT($Q291:AZ291)+$BO288,"")</f>
        <v/>
      </c>
      <c r="BA292" s="160" t="str">
        <f>IF(BA291&gt;=0,COUNT($Q291:BA291)+$BO288,"")</f>
        <v/>
      </c>
      <c r="BB292" s="160" t="str">
        <f>IF(BB291&gt;=0,COUNT($Q291:BB291)+$BO288,"")</f>
        <v/>
      </c>
      <c r="BC292" s="160" t="str">
        <f>IF(BC291&gt;=0,COUNT($Q291:BC291)+$BO288,"")</f>
        <v/>
      </c>
      <c r="BD292" s="160" t="str">
        <f>IF(BD291&gt;=0,COUNT($Q291:BD291)+$BO288,"")</f>
        <v/>
      </c>
      <c r="BE292" s="160" t="str">
        <f>IF(BE291&gt;=0,COUNT($Q291:BE291)+$BO288,"")</f>
        <v/>
      </c>
      <c r="BF292" s="160" t="str">
        <f>IF(BF291&gt;=0,COUNT($Q291:BF291)+$BO288,"")</f>
        <v/>
      </c>
      <c r="BG292" s="160" t="str">
        <f>IF(BG291&gt;=0,COUNT($Q291:BG291)+$BO288,"")</f>
        <v/>
      </c>
      <c r="BH292" s="160" t="str">
        <f>IF(BH291&gt;=0,COUNT($Q291:BH291)+$BO288,"")</f>
        <v/>
      </c>
      <c r="BI292" s="160" t="str">
        <f>IF(BI291&gt;=0,COUNT($Q291:BI291)+$BO288,"")</f>
        <v/>
      </c>
      <c r="BJ292" s="160" t="str">
        <f>IF(BJ291&gt;=0,COUNT($Q291:BJ291)+$BO288,"")</f>
        <v/>
      </c>
      <c r="BK292" s="160" t="str">
        <f>IF(BK291&gt;=0,COUNT($Q291:BK291)+$BO288,"")</f>
        <v/>
      </c>
      <c r="BL292" s="160" t="str">
        <f>IF(BL291&gt;=0,COUNT($Q291:BL291)+$BO288,"")</f>
        <v/>
      </c>
      <c r="BM292" s="160" t="str">
        <f>IF(BM291&gt;=0,COUNT($Q291:BM291)+$BO288,"")</f>
        <v/>
      </c>
      <c r="BN292" s="160" t="str">
        <f>IF(BN291&gt;=0,COUNT($Q291:BN291)+$BO288,"")</f>
        <v/>
      </c>
      <c r="BO292" s="160" t="e">
        <f>COUNT(Q292:BN292)+$BO288</f>
        <v>#VALUE!</v>
      </c>
      <c r="BP292" s="218" t="str">
        <f>Q292&amp;BP291&amp;R292&amp;BP291&amp;S292&amp;BP291&amp;T292&amp;BP291&amp;U292&amp;BP291&amp;V292&amp;BP291&amp;W292&amp;BP291&amp;X292&amp;BP291&amp;Y292&amp;BP291&amp;Z292&amp;BP291&amp;AA292&amp;BP291&amp;AB292&amp;BP291&amp;AC292&amp;BP291&amp;AD292&amp;BP291&amp;AE292&amp;BP291&amp;AF292&amp;BP291&amp;AG292&amp;BP291&amp;AH292&amp;BP291&amp;AI292&amp;BP291&amp;AJ292&amp;BP291&amp;AK292&amp;BP291&amp;AL292&amp;BP291&amp;AM292&amp;BP291&amp;AN292&amp;BP291&amp;AO292&amp;BP291&amp;AP292&amp;BP291&amp;AQ292&amp;BP291&amp;AR292&amp;BP291&amp;AS292&amp;BP291&amp;AT292&amp;BP291&amp;AU292&amp;BP291&amp;AV292&amp;BP291&amp;AW292&amp;BP291&amp;AX292&amp;BP291&amp;AY292&amp;BP291&amp;AZ292&amp;BP291&amp;BA292&amp;BP291&amp;BB292&amp;BP291&amp;BC292&amp;BP291&amp;BD292&amp;BP291&amp;BE292&amp;BP291&amp;BF292&amp;BP291&amp;BG292&amp;BP291&amp;BH292&amp;BP291&amp;BI292&amp;BP291&amp;BJ292&amp;BP291&amp;BK292&amp;BP291&amp;BL292&amp;BP291&amp;BM292&amp;BP291&amp;BN292</f>
        <v xml:space="preserve">                                                                                                  </v>
      </c>
    </row>
    <row r="293" spans="16:70" x14ac:dyDescent="0.35">
      <c r="P293" s="160">
        <v>28</v>
      </c>
      <c r="Q293" s="217">
        <f>IF('Print-TOS'!AU16="Y",'Encode Data'!J22,'Encode Data'!F49)</f>
        <v>0</v>
      </c>
      <c r="R293" s="160">
        <f t="shared" ref="R293:AW293" si="292">Q293</f>
        <v>0</v>
      </c>
      <c r="S293" s="160">
        <f t="shared" si="292"/>
        <v>0</v>
      </c>
      <c r="T293" s="160">
        <f t="shared" si="292"/>
        <v>0</v>
      </c>
      <c r="U293" s="160">
        <f t="shared" si="292"/>
        <v>0</v>
      </c>
      <c r="V293" s="160">
        <f t="shared" si="292"/>
        <v>0</v>
      </c>
      <c r="W293" s="160">
        <f t="shared" si="292"/>
        <v>0</v>
      </c>
      <c r="X293" s="160">
        <f t="shared" si="292"/>
        <v>0</v>
      </c>
      <c r="Y293" s="160">
        <f t="shared" si="292"/>
        <v>0</v>
      </c>
      <c r="Z293" s="160">
        <f t="shared" si="292"/>
        <v>0</v>
      </c>
      <c r="AA293" s="160">
        <f t="shared" si="292"/>
        <v>0</v>
      </c>
      <c r="AB293" s="160">
        <f t="shared" si="292"/>
        <v>0</v>
      </c>
      <c r="AC293" s="160">
        <f t="shared" si="292"/>
        <v>0</v>
      </c>
      <c r="AD293" s="160">
        <f t="shared" si="292"/>
        <v>0</v>
      </c>
      <c r="AE293" s="160">
        <f t="shared" si="292"/>
        <v>0</v>
      </c>
      <c r="AF293" s="160">
        <f t="shared" si="292"/>
        <v>0</v>
      </c>
      <c r="AG293" s="160">
        <f t="shared" si="292"/>
        <v>0</v>
      </c>
      <c r="AH293" s="160">
        <f t="shared" si="292"/>
        <v>0</v>
      </c>
      <c r="AI293" s="160">
        <f t="shared" si="292"/>
        <v>0</v>
      </c>
      <c r="AJ293" s="160">
        <f t="shared" si="292"/>
        <v>0</v>
      </c>
      <c r="AK293" s="160">
        <f t="shared" si="292"/>
        <v>0</v>
      </c>
      <c r="AL293" s="160">
        <f t="shared" si="292"/>
        <v>0</v>
      </c>
      <c r="AM293" s="160">
        <f t="shared" si="292"/>
        <v>0</v>
      </c>
      <c r="AN293" s="160">
        <f t="shared" si="292"/>
        <v>0</v>
      </c>
      <c r="AO293" s="160">
        <f t="shared" si="292"/>
        <v>0</v>
      </c>
      <c r="AP293" s="160">
        <f t="shared" si="292"/>
        <v>0</v>
      </c>
      <c r="AQ293" s="160">
        <f t="shared" si="292"/>
        <v>0</v>
      </c>
      <c r="AR293" s="160">
        <f t="shared" si="292"/>
        <v>0</v>
      </c>
      <c r="AS293" s="160">
        <f t="shared" si="292"/>
        <v>0</v>
      </c>
      <c r="AT293" s="160">
        <f t="shared" si="292"/>
        <v>0</v>
      </c>
      <c r="AU293" s="160">
        <f t="shared" si="292"/>
        <v>0</v>
      </c>
      <c r="AV293" s="160">
        <f t="shared" si="292"/>
        <v>0</v>
      </c>
      <c r="AW293" s="160">
        <f t="shared" si="292"/>
        <v>0</v>
      </c>
      <c r="AX293" s="160">
        <f t="shared" ref="AX293:BN293" si="293">AW293</f>
        <v>0</v>
      </c>
      <c r="AY293" s="160">
        <f t="shared" si="293"/>
        <v>0</v>
      </c>
      <c r="AZ293" s="160">
        <f t="shared" si="293"/>
        <v>0</v>
      </c>
      <c r="BA293" s="160">
        <f t="shared" si="293"/>
        <v>0</v>
      </c>
      <c r="BB293" s="160">
        <f t="shared" si="293"/>
        <v>0</v>
      </c>
      <c r="BC293" s="160">
        <f t="shared" si="293"/>
        <v>0</v>
      </c>
      <c r="BD293" s="160">
        <f t="shared" si="293"/>
        <v>0</v>
      </c>
      <c r="BE293" s="160">
        <f t="shared" si="293"/>
        <v>0</v>
      </c>
      <c r="BF293" s="160">
        <f t="shared" si="293"/>
        <v>0</v>
      </c>
      <c r="BG293" s="160">
        <f t="shared" si="293"/>
        <v>0</v>
      </c>
      <c r="BH293" s="160">
        <f t="shared" si="293"/>
        <v>0</v>
      </c>
      <c r="BI293" s="160">
        <f t="shared" si="293"/>
        <v>0</v>
      </c>
      <c r="BJ293" s="160">
        <f t="shared" si="293"/>
        <v>0</v>
      </c>
      <c r="BK293" s="160">
        <f t="shared" si="293"/>
        <v>0</v>
      </c>
      <c r="BL293" s="160">
        <f t="shared" si="293"/>
        <v>0</v>
      </c>
      <c r="BM293" s="160">
        <f t="shared" si="293"/>
        <v>0</v>
      </c>
      <c r="BN293" s="160">
        <f t="shared" si="293"/>
        <v>0</v>
      </c>
      <c r="BR293" s="160">
        <v>28</v>
      </c>
    </row>
    <row r="294" spans="16:70" x14ac:dyDescent="0.35">
      <c r="Q294" s="160">
        <v>1</v>
      </c>
      <c r="R294" s="160">
        <v>2</v>
      </c>
      <c r="S294" s="160">
        <v>3</v>
      </c>
      <c r="T294" s="160">
        <v>4</v>
      </c>
      <c r="U294" s="160">
        <v>5</v>
      </c>
      <c r="V294" s="160">
        <v>6</v>
      </c>
      <c r="W294" s="160">
        <v>7</v>
      </c>
      <c r="X294" s="160">
        <v>8</v>
      </c>
      <c r="Y294" s="160">
        <v>9</v>
      </c>
      <c r="Z294" s="160">
        <v>10</v>
      </c>
      <c r="AA294" s="160">
        <v>11</v>
      </c>
      <c r="AB294" s="160">
        <v>12</v>
      </c>
      <c r="AC294" s="160">
        <v>13</v>
      </c>
      <c r="AD294" s="160">
        <v>14</v>
      </c>
      <c r="AE294" s="160">
        <v>15</v>
      </c>
      <c r="AF294" s="160">
        <v>16</v>
      </c>
      <c r="AG294" s="160">
        <v>17</v>
      </c>
      <c r="AH294" s="160">
        <v>18</v>
      </c>
      <c r="AI294" s="160">
        <v>19</v>
      </c>
      <c r="AJ294" s="160">
        <v>20</v>
      </c>
      <c r="AK294" s="160">
        <v>21</v>
      </c>
      <c r="AL294" s="160">
        <v>22</v>
      </c>
      <c r="AM294" s="160">
        <v>23</v>
      </c>
      <c r="AN294" s="160">
        <v>24</v>
      </c>
      <c r="AO294" s="160">
        <v>25</v>
      </c>
      <c r="AP294" s="160">
        <v>26</v>
      </c>
      <c r="AQ294" s="160">
        <v>27</v>
      </c>
      <c r="AR294" s="160">
        <v>28</v>
      </c>
      <c r="AS294" s="160">
        <v>29</v>
      </c>
      <c r="AT294" s="160">
        <v>30</v>
      </c>
      <c r="AU294" s="160">
        <v>31</v>
      </c>
      <c r="AV294" s="160">
        <v>32</v>
      </c>
      <c r="AW294" s="160">
        <v>33</v>
      </c>
      <c r="AX294" s="160">
        <v>34</v>
      </c>
      <c r="AY294" s="160">
        <v>35</v>
      </c>
      <c r="AZ294" s="160">
        <v>36</v>
      </c>
      <c r="BA294" s="160">
        <v>37</v>
      </c>
      <c r="BB294" s="160">
        <v>38</v>
      </c>
      <c r="BC294" s="160">
        <v>39</v>
      </c>
      <c r="BD294" s="160">
        <v>40</v>
      </c>
      <c r="BE294" s="160">
        <v>41</v>
      </c>
      <c r="BF294" s="160">
        <v>42</v>
      </c>
      <c r="BG294" s="160">
        <v>43</v>
      </c>
      <c r="BH294" s="160">
        <v>44</v>
      </c>
      <c r="BI294" s="160">
        <v>45</v>
      </c>
      <c r="BJ294" s="160">
        <v>46</v>
      </c>
      <c r="BK294" s="160">
        <v>47</v>
      </c>
      <c r="BL294" s="160">
        <v>48</v>
      </c>
      <c r="BM294" s="160">
        <v>49</v>
      </c>
      <c r="BN294" s="160">
        <v>50</v>
      </c>
    </row>
    <row r="295" spans="16:70" x14ac:dyDescent="0.35">
      <c r="Q295" s="160">
        <f t="shared" ref="Q295:AV295" si="294">Q293-Q294</f>
        <v>-1</v>
      </c>
      <c r="R295" s="160">
        <f t="shared" si="294"/>
        <v>-2</v>
      </c>
      <c r="S295" s="160">
        <f t="shared" si="294"/>
        <v>-3</v>
      </c>
      <c r="T295" s="160">
        <f t="shared" si="294"/>
        <v>-4</v>
      </c>
      <c r="U295" s="160">
        <f t="shared" si="294"/>
        <v>-5</v>
      </c>
      <c r="V295" s="160">
        <f t="shared" si="294"/>
        <v>-6</v>
      </c>
      <c r="W295" s="160">
        <f t="shared" si="294"/>
        <v>-7</v>
      </c>
      <c r="X295" s="160">
        <f t="shared" si="294"/>
        <v>-8</v>
      </c>
      <c r="Y295" s="160">
        <f t="shared" si="294"/>
        <v>-9</v>
      </c>
      <c r="Z295" s="160">
        <f t="shared" si="294"/>
        <v>-10</v>
      </c>
      <c r="AA295" s="160">
        <f t="shared" si="294"/>
        <v>-11</v>
      </c>
      <c r="AB295" s="160">
        <f t="shared" si="294"/>
        <v>-12</v>
      </c>
      <c r="AC295" s="160">
        <f t="shared" si="294"/>
        <v>-13</v>
      </c>
      <c r="AD295" s="160">
        <f t="shared" si="294"/>
        <v>-14</v>
      </c>
      <c r="AE295" s="160">
        <f t="shared" si="294"/>
        <v>-15</v>
      </c>
      <c r="AF295" s="160">
        <f t="shared" si="294"/>
        <v>-16</v>
      </c>
      <c r="AG295" s="160">
        <f t="shared" si="294"/>
        <v>-17</v>
      </c>
      <c r="AH295" s="160">
        <f t="shared" si="294"/>
        <v>-18</v>
      </c>
      <c r="AI295" s="160">
        <f t="shared" si="294"/>
        <v>-19</v>
      </c>
      <c r="AJ295" s="160">
        <f t="shared" si="294"/>
        <v>-20</v>
      </c>
      <c r="AK295" s="160">
        <f t="shared" si="294"/>
        <v>-21</v>
      </c>
      <c r="AL295" s="160">
        <f t="shared" si="294"/>
        <v>-22</v>
      </c>
      <c r="AM295" s="160">
        <f t="shared" si="294"/>
        <v>-23</v>
      </c>
      <c r="AN295" s="160">
        <f t="shared" si="294"/>
        <v>-24</v>
      </c>
      <c r="AO295" s="160">
        <f t="shared" si="294"/>
        <v>-25</v>
      </c>
      <c r="AP295" s="160">
        <f t="shared" si="294"/>
        <v>-26</v>
      </c>
      <c r="AQ295" s="160">
        <f t="shared" si="294"/>
        <v>-27</v>
      </c>
      <c r="AR295" s="160">
        <f t="shared" si="294"/>
        <v>-28</v>
      </c>
      <c r="AS295" s="160">
        <f t="shared" si="294"/>
        <v>-29</v>
      </c>
      <c r="AT295" s="160">
        <f t="shared" si="294"/>
        <v>-30</v>
      </c>
      <c r="AU295" s="160">
        <f t="shared" si="294"/>
        <v>-31</v>
      </c>
      <c r="AV295" s="160">
        <f t="shared" si="294"/>
        <v>-32</v>
      </c>
      <c r="AW295" s="160">
        <f t="shared" ref="AW295:BN295" si="295">AW293-AW294</f>
        <v>-33</v>
      </c>
      <c r="AX295" s="160">
        <f t="shared" si="295"/>
        <v>-34</v>
      </c>
      <c r="AY295" s="160">
        <f t="shared" si="295"/>
        <v>-35</v>
      </c>
      <c r="AZ295" s="160">
        <f t="shared" si="295"/>
        <v>-36</v>
      </c>
      <c r="BA295" s="160">
        <f t="shared" si="295"/>
        <v>-37</v>
      </c>
      <c r="BB295" s="160">
        <f t="shared" si="295"/>
        <v>-38</v>
      </c>
      <c r="BC295" s="160">
        <f t="shared" si="295"/>
        <v>-39</v>
      </c>
      <c r="BD295" s="160">
        <f t="shared" si="295"/>
        <v>-40</v>
      </c>
      <c r="BE295" s="160">
        <f t="shared" si="295"/>
        <v>-41</v>
      </c>
      <c r="BF295" s="160">
        <f t="shared" si="295"/>
        <v>-42</v>
      </c>
      <c r="BG295" s="160">
        <f t="shared" si="295"/>
        <v>-43</v>
      </c>
      <c r="BH295" s="160">
        <f t="shared" si="295"/>
        <v>-44</v>
      </c>
      <c r="BI295" s="160">
        <f t="shared" si="295"/>
        <v>-45</v>
      </c>
      <c r="BJ295" s="160">
        <f t="shared" si="295"/>
        <v>-46</v>
      </c>
      <c r="BK295" s="160">
        <f t="shared" si="295"/>
        <v>-47</v>
      </c>
      <c r="BL295" s="160">
        <f t="shared" si="295"/>
        <v>-48</v>
      </c>
      <c r="BM295" s="160">
        <f t="shared" si="295"/>
        <v>-49</v>
      </c>
      <c r="BN295" s="160">
        <f t="shared" si="295"/>
        <v>-50</v>
      </c>
      <c r="BP295" s="160" t="s">
        <v>21</v>
      </c>
    </row>
    <row r="296" spans="16:70" x14ac:dyDescent="0.35">
      <c r="Q296" s="160" t="str">
        <f>IF(Q295&gt;=0,COUNT($Q295)+BO292,"")</f>
        <v/>
      </c>
      <c r="R296" s="160" t="str">
        <f>IF(R295&gt;=0,COUNT($Q295:R295)+$BO292,"")</f>
        <v/>
      </c>
      <c r="S296" s="160" t="str">
        <f>IF(S295&gt;=0,COUNT($Q295:S295)+$BO292,"")</f>
        <v/>
      </c>
      <c r="T296" s="160" t="str">
        <f>IF(T295&gt;=0,COUNT($Q295:T295)+$BO292,"")</f>
        <v/>
      </c>
      <c r="U296" s="160" t="str">
        <f>IF(U295&gt;=0,COUNT($Q295:U295)+$BO292,"")</f>
        <v/>
      </c>
      <c r="V296" s="160" t="str">
        <f>IF(V295&gt;=0,COUNT($Q295:V295)+$BO292,"")</f>
        <v/>
      </c>
      <c r="W296" s="160" t="str">
        <f>IF(W295&gt;=0,COUNT($Q295:W295)+$BO292,"")</f>
        <v/>
      </c>
      <c r="X296" s="160" t="str">
        <f>IF(X295&gt;=0,COUNT($Q295:X295)+$BO292,"")</f>
        <v/>
      </c>
      <c r="Y296" s="160" t="str">
        <f>IF(Y295&gt;=0,COUNT($Q295:Y295)+$BO292,"")</f>
        <v/>
      </c>
      <c r="Z296" s="160" t="str">
        <f>IF(Z295&gt;=0,COUNT($Q295:Z295)+$BO292,"")</f>
        <v/>
      </c>
      <c r="AA296" s="160" t="str">
        <f>IF(AA295&gt;=0,COUNT($Q295:AA295)+$BO292,"")</f>
        <v/>
      </c>
      <c r="AB296" s="160" t="str">
        <f>IF(AB295&gt;=0,COUNT($Q295:AB295)+$BO292,"")</f>
        <v/>
      </c>
      <c r="AC296" s="160" t="str">
        <f>IF(AC295&gt;=0,COUNT($Q295:AC295)+$BO292,"")</f>
        <v/>
      </c>
      <c r="AD296" s="160" t="str">
        <f>IF(AD295&gt;=0,COUNT($Q295:AD295)+$BO292,"")</f>
        <v/>
      </c>
      <c r="AE296" s="160" t="str">
        <f>IF(AE295&gt;=0,COUNT($Q295:AE295)+$BO292,"")</f>
        <v/>
      </c>
      <c r="AF296" s="160" t="str">
        <f>IF(AF295&gt;=0,COUNT($Q295:AF295)+$BO292,"")</f>
        <v/>
      </c>
      <c r="AG296" s="160" t="str">
        <f>IF(AG295&gt;=0,COUNT($Q295:AG295)+$BO292,"")</f>
        <v/>
      </c>
      <c r="AH296" s="160" t="str">
        <f>IF(AH295&gt;=0,COUNT($Q295:AH295)+$BO292,"")</f>
        <v/>
      </c>
      <c r="AI296" s="160" t="str">
        <f>IF(AI295&gt;=0,COUNT($Q295:AI295)+$BO292,"")</f>
        <v/>
      </c>
      <c r="AJ296" s="160" t="str">
        <f>IF(AJ295&gt;=0,COUNT($Q295:AJ295)+$BO292,"")</f>
        <v/>
      </c>
      <c r="AK296" s="160" t="str">
        <f>IF(AK295&gt;=0,COUNT($Q295:AK295)+$BO292,"")</f>
        <v/>
      </c>
      <c r="AL296" s="160" t="str">
        <f>IF(AL295&gt;=0,COUNT($Q295:AL295)+$BO292,"")</f>
        <v/>
      </c>
      <c r="AM296" s="160" t="str">
        <f>IF(AM295&gt;=0,COUNT($Q295:AM295)+$BO292,"")</f>
        <v/>
      </c>
      <c r="AN296" s="160" t="str">
        <f>IF(AN295&gt;=0,COUNT($Q295:AN295)+$BO292,"")</f>
        <v/>
      </c>
      <c r="AO296" s="160" t="str">
        <f>IF(AO295&gt;=0,COUNT($Q295:AO295)+$BO292,"")</f>
        <v/>
      </c>
      <c r="AP296" s="160" t="str">
        <f>IF(AP295&gt;=0,COUNT($Q295:AP295)+$BO292,"")</f>
        <v/>
      </c>
      <c r="AQ296" s="160" t="str">
        <f>IF(AQ295&gt;=0,COUNT($Q295:AQ295)+$BO292,"")</f>
        <v/>
      </c>
      <c r="AR296" s="160" t="str">
        <f>IF(AR295&gt;=0,COUNT($Q295:AR295)+$BO292,"")</f>
        <v/>
      </c>
      <c r="AS296" s="160" t="str">
        <f>IF(AS295&gt;=0,COUNT($Q295:AS295)+$BO292,"")</f>
        <v/>
      </c>
      <c r="AT296" s="160" t="str">
        <f>IF(AT295&gt;=0,COUNT($Q295:AT295)+$BO292,"")</f>
        <v/>
      </c>
      <c r="AU296" s="160" t="str">
        <f>IF(AU295&gt;=0,COUNT($Q295:AU295)+$BO292,"")</f>
        <v/>
      </c>
      <c r="AV296" s="160" t="str">
        <f>IF(AV295&gt;=0,COUNT($Q295:AV295)+$BO292,"")</f>
        <v/>
      </c>
      <c r="AW296" s="160" t="str">
        <f>IF(AW295&gt;=0,COUNT($Q295:AW295)+$BO292,"")</f>
        <v/>
      </c>
      <c r="AX296" s="160" t="str">
        <f>IF(AX295&gt;=0,COUNT($Q295:AX295)+$BO292,"")</f>
        <v/>
      </c>
      <c r="AY296" s="160" t="str">
        <f>IF(AY295&gt;=0,COUNT($Q295:AY295)+$BO292,"")</f>
        <v/>
      </c>
      <c r="AZ296" s="160" t="str">
        <f>IF(AZ295&gt;=0,COUNT($Q295:AZ295)+$BO292,"")</f>
        <v/>
      </c>
      <c r="BA296" s="160" t="str">
        <f>IF(BA295&gt;=0,COUNT($Q295:BA295)+$BO292,"")</f>
        <v/>
      </c>
      <c r="BB296" s="160" t="str">
        <f>IF(BB295&gt;=0,COUNT($Q295:BB295)+$BO292,"")</f>
        <v/>
      </c>
      <c r="BC296" s="160" t="str">
        <f>IF(BC295&gt;=0,COUNT($Q295:BC295)+$BO292,"")</f>
        <v/>
      </c>
      <c r="BD296" s="160" t="str">
        <f>IF(BD295&gt;=0,COUNT($Q295:BD295)+$BO292,"")</f>
        <v/>
      </c>
      <c r="BE296" s="160" t="str">
        <f>IF(BE295&gt;=0,COUNT($Q295:BE295)+$BO292,"")</f>
        <v/>
      </c>
      <c r="BF296" s="160" t="str">
        <f>IF(BF295&gt;=0,COUNT($Q295:BF295)+$BO292,"")</f>
        <v/>
      </c>
      <c r="BG296" s="160" t="str">
        <f>IF(BG295&gt;=0,COUNT($Q295:BG295)+$BO292,"")</f>
        <v/>
      </c>
      <c r="BH296" s="160" t="str">
        <f>IF(BH295&gt;=0,COUNT($Q295:BH295)+$BO292,"")</f>
        <v/>
      </c>
      <c r="BI296" s="160" t="str">
        <f>IF(BI295&gt;=0,COUNT($Q295:BI295)+$BO292,"")</f>
        <v/>
      </c>
      <c r="BJ296" s="160" t="str">
        <f>IF(BJ295&gt;=0,COUNT($Q295:BJ295)+$BO292,"")</f>
        <v/>
      </c>
      <c r="BK296" s="160" t="str">
        <f>IF(BK295&gt;=0,COUNT($Q295:BK295)+$BO292,"")</f>
        <v/>
      </c>
      <c r="BL296" s="160" t="str">
        <f>IF(BL295&gt;=0,COUNT($Q295:BL295)+$BO292,"")</f>
        <v/>
      </c>
      <c r="BM296" s="160" t="str">
        <f>IF(BM295&gt;=0,COUNT($Q295:BM295)+$BO292,"")</f>
        <v/>
      </c>
      <c r="BN296" s="160" t="str">
        <f>IF(BN295&gt;=0,COUNT($Q295:BN295)+$BO292,"")</f>
        <v/>
      </c>
      <c r="BO296" s="160" t="e">
        <f>COUNT(Q296:BN296)+$BO292</f>
        <v>#VALUE!</v>
      </c>
      <c r="BP296" s="218" t="str">
        <f>Q296&amp;BP295&amp;R296&amp;BP295&amp;S296&amp;BP295&amp;T296&amp;BP295&amp;U296&amp;BP295&amp;V296&amp;BP295&amp;W296&amp;BP295&amp;X296&amp;BP295&amp;Y296&amp;BP295&amp;Z296&amp;BP295&amp;AA296&amp;BP295&amp;AB296&amp;BP295&amp;AC296&amp;BP295&amp;AD296&amp;BP295&amp;AE296&amp;BP295&amp;AF296&amp;BP295&amp;AG296&amp;BP295&amp;AH296&amp;BP295&amp;AI296&amp;BP295&amp;AJ296&amp;BP295&amp;AK296&amp;BP295&amp;AL296&amp;BP295&amp;AM296&amp;BP295&amp;AN296&amp;BP295&amp;AO296&amp;BP295&amp;AP296&amp;BP295&amp;AQ296&amp;BP295&amp;AR296&amp;BP295&amp;AS296&amp;BP295&amp;AT296&amp;BP295&amp;AU296&amp;BP295&amp;AV296&amp;BP295&amp;AW296&amp;BP295&amp;AX296&amp;BP295&amp;AY296&amp;BP295&amp;AZ296&amp;BP295&amp;BA296&amp;BP295&amp;BB296&amp;BP295&amp;BC296&amp;BP295&amp;BD296&amp;BP295&amp;BE296&amp;BP295&amp;BF296&amp;BP295&amp;BG296&amp;BP295&amp;BH296&amp;BP295&amp;BI296&amp;BP295&amp;BJ296&amp;BP295&amp;BK296&amp;BP295&amp;BL296&amp;BP295&amp;BM296&amp;BP295&amp;BN296</f>
        <v xml:space="preserve">                                                                                                  </v>
      </c>
    </row>
    <row r="297" spans="16:70" x14ac:dyDescent="0.35">
      <c r="P297" s="160">
        <v>43</v>
      </c>
      <c r="Q297" s="217">
        <f>IF('Print-TOS'!AU16="Y",'Encode Data'!J25,'Encode Data'!G49)</f>
        <v>0</v>
      </c>
      <c r="R297" s="160">
        <f t="shared" ref="R297:AW297" si="296">Q297</f>
        <v>0</v>
      </c>
      <c r="S297" s="160">
        <f t="shared" si="296"/>
        <v>0</v>
      </c>
      <c r="T297" s="160">
        <f t="shared" si="296"/>
        <v>0</v>
      </c>
      <c r="U297" s="160">
        <f t="shared" si="296"/>
        <v>0</v>
      </c>
      <c r="V297" s="160">
        <f t="shared" si="296"/>
        <v>0</v>
      </c>
      <c r="W297" s="160">
        <f t="shared" si="296"/>
        <v>0</v>
      </c>
      <c r="X297" s="160">
        <f t="shared" si="296"/>
        <v>0</v>
      </c>
      <c r="Y297" s="160">
        <f t="shared" si="296"/>
        <v>0</v>
      </c>
      <c r="Z297" s="160">
        <f t="shared" si="296"/>
        <v>0</v>
      </c>
      <c r="AA297" s="160">
        <f t="shared" si="296"/>
        <v>0</v>
      </c>
      <c r="AB297" s="160">
        <f t="shared" si="296"/>
        <v>0</v>
      </c>
      <c r="AC297" s="160">
        <f t="shared" si="296"/>
        <v>0</v>
      </c>
      <c r="AD297" s="160">
        <f t="shared" si="296"/>
        <v>0</v>
      </c>
      <c r="AE297" s="160">
        <f t="shared" si="296"/>
        <v>0</v>
      </c>
      <c r="AF297" s="160">
        <f t="shared" si="296"/>
        <v>0</v>
      </c>
      <c r="AG297" s="160">
        <f t="shared" si="296"/>
        <v>0</v>
      </c>
      <c r="AH297" s="160">
        <f t="shared" si="296"/>
        <v>0</v>
      </c>
      <c r="AI297" s="160">
        <f t="shared" si="296"/>
        <v>0</v>
      </c>
      <c r="AJ297" s="160">
        <f t="shared" si="296"/>
        <v>0</v>
      </c>
      <c r="AK297" s="160">
        <f t="shared" si="296"/>
        <v>0</v>
      </c>
      <c r="AL297" s="160">
        <f t="shared" si="296"/>
        <v>0</v>
      </c>
      <c r="AM297" s="160">
        <f t="shared" si="296"/>
        <v>0</v>
      </c>
      <c r="AN297" s="160">
        <f t="shared" si="296"/>
        <v>0</v>
      </c>
      <c r="AO297" s="160">
        <f t="shared" si="296"/>
        <v>0</v>
      </c>
      <c r="AP297" s="160">
        <f t="shared" si="296"/>
        <v>0</v>
      </c>
      <c r="AQ297" s="160">
        <f t="shared" si="296"/>
        <v>0</v>
      </c>
      <c r="AR297" s="160">
        <f t="shared" si="296"/>
        <v>0</v>
      </c>
      <c r="AS297" s="160">
        <f t="shared" si="296"/>
        <v>0</v>
      </c>
      <c r="AT297" s="160">
        <f t="shared" si="296"/>
        <v>0</v>
      </c>
      <c r="AU297" s="160">
        <f t="shared" si="296"/>
        <v>0</v>
      </c>
      <c r="AV297" s="160">
        <f t="shared" si="296"/>
        <v>0</v>
      </c>
      <c r="AW297" s="160">
        <f t="shared" si="296"/>
        <v>0</v>
      </c>
      <c r="AX297" s="160">
        <f t="shared" ref="AX297:BN297" si="297">AW297</f>
        <v>0</v>
      </c>
      <c r="AY297" s="160">
        <f t="shared" si="297"/>
        <v>0</v>
      </c>
      <c r="AZ297" s="160">
        <f t="shared" si="297"/>
        <v>0</v>
      </c>
      <c r="BA297" s="160">
        <f t="shared" si="297"/>
        <v>0</v>
      </c>
      <c r="BB297" s="160">
        <f t="shared" si="297"/>
        <v>0</v>
      </c>
      <c r="BC297" s="160">
        <f t="shared" si="297"/>
        <v>0</v>
      </c>
      <c r="BD297" s="160">
        <f t="shared" si="297"/>
        <v>0</v>
      </c>
      <c r="BE297" s="160">
        <f t="shared" si="297"/>
        <v>0</v>
      </c>
      <c r="BF297" s="160">
        <f t="shared" si="297"/>
        <v>0</v>
      </c>
      <c r="BG297" s="160">
        <f t="shared" si="297"/>
        <v>0</v>
      </c>
      <c r="BH297" s="160">
        <f t="shared" si="297"/>
        <v>0</v>
      </c>
      <c r="BI297" s="160">
        <f t="shared" si="297"/>
        <v>0</v>
      </c>
      <c r="BJ297" s="160">
        <f t="shared" si="297"/>
        <v>0</v>
      </c>
      <c r="BK297" s="160">
        <f t="shared" si="297"/>
        <v>0</v>
      </c>
      <c r="BL297" s="160">
        <f t="shared" si="297"/>
        <v>0</v>
      </c>
      <c r="BM297" s="160">
        <f t="shared" si="297"/>
        <v>0</v>
      </c>
      <c r="BN297" s="160">
        <f t="shared" si="297"/>
        <v>0</v>
      </c>
      <c r="BR297" s="160">
        <v>43</v>
      </c>
    </row>
    <row r="298" spans="16:70" x14ac:dyDescent="0.35">
      <c r="Q298" s="160">
        <v>1</v>
      </c>
      <c r="R298" s="160">
        <v>2</v>
      </c>
      <c r="S298" s="160">
        <v>3</v>
      </c>
      <c r="T298" s="160">
        <v>4</v>
      </c>
      <c r="U298" s="160">
        <v>5</v>
      </c>
      <c r="V298" s="160">
        <v>6</v>
      </c>
      <c r="W298" s="160">
        <v>7</v>
      </c>
      <c r="X298" s="160">
        <v>8</v>
      </c>
      <c r="Y298" s="160">
        <v>9</v>
      </c>
      <c r="Z298" s="160">
        <v>10</v>
      </c>
      <c r="AA298" s="160">
        <v>11</v>
      </c>
      <c r="AB298" s="160">
        <v>12</v>
      </c>
      <c r="AC298" s="160">
        <v>13</v>
      </c>
      <c r="AD298" s="160">
        <v>14</v>
      </c>
      <c r="AE298" s="160">
        <v>15</v>
      </c>
      <c r="AF298" s="160">
        <v>16</v>
      </c>
      <c r="AG298" s="160">
        <v>17</v>
      </c>
      <c r="AH298" s="160">
        <v>18</v>
      </c>
      <c r="AI298" s="160">
        <v>19</v>
      </c>
      <c r="AJ298" s="160">
        <v>20</v>
      </c>
      <c r="AK298" s="160">
        <v>21</v>
      </c>
      <c r="AL298" s="160">
        <v>22</v>
      </c>
      <c r="AM298" s="160">
        <v>23</v>
      </c>
      <c r="AN298" s="160">
        <v>24</v>
      </c>
      <c r="AO298" s="160">
        <v>25</v>
      </c>
      <c r="AP298" s="160">
        <v>26</v>
      </c>
      <c r="AQ298" s="160">
        <v>27</v>
      </c>
      <c r="AR298" s="160">
        <v>28</v>
      </c>
      <c r="AS298" s="160">
        <v>29</v>
      </c>
      <c r="AT298" s="160">
        <v>30</v>
      </c>
      <c r="AU298" s="160">
        <v>31</v>
      </c>
      <c r="AV298" s="160">
        <v>32</v>
      </c>
      <c r="AW298" s="160">
        <v>33</v>
      </c>
      <c r="AX298" s="160">
        <v>34</v>
      </c>
      <c r="AY298" s="160">
        <v>35</v>
      </c>
      <c r="AZ298" s="160">
        <v>36</v>
      </c>
      <c r="BA298" s="160">
        <v>37</v>
      </c>
      <c r="BB298" s="160">
        <v>38</v>
      </c>
      <c r="BC298" s="160">
        <v>39</v>
      </c>
      <c r="BD298" s="160">
        <v>40</v>
      </c>
      <c r="BE298" s="160">
        <v>41</v>
      </c>
      <c r="BF298" s="160">
        <v>42</v>
      </c>
      <c r="BG298" s="160">
        <v>43</v>
      </c>
      <c r="BH298" s="160">
        <v>44</v>
      </c>
      <c r="BI298" s="160">
        <v>45</v>
      </c>
      <c r="BJ298" s="160">
        <v>46</v>
      </c>
      <c r="BK298" s="160">
        <v>47</v>
      </c>
      <c r="BL298" s="160">
        <v>48</v>
      </c>
      <c r="BM298" s="160">
        <v>49</v>
      </c>
      <c r="BN298" s="160">
        <v>50</v>
      </c>
    </row>
    <row r="299" spans="16:70" x14ac:dyDescent="0.35">
      <c r="Q299" s="160">
        <f t="shared" ref="Q299:AV299" si="298">Q297-Q298</f>
        <v>-1</v>
      </c>
      <c r="R299" s="160">
        <f t="shared" si="298"/>
        <v>-2</v>
      </c>
      <c r="S299" s="160">
        <f t="shared" si="298"/>
        <v>-3</v>
      </c>
      <c r="T299" s="160">
        <f t="shared" si="298"/>
        <v>-4</v>
      </c>
      <c r="U299" s="160">
        <f t="shared" si="298"/>
        <v>-5</v>
      </c>
      <c r="V299" s="160">
        <f t="shared" si="298"/>
        <v>-6</v>
      </c>
      <c r="W299" s="160">
        <f t="shared" si="298"/>
        <v>-7</v>
      </c>
      <c r="X299" s="160">
        <f t="shared" si="298"/>
        <v>-8</v>
      </c>
      <c r="Y299" s="160">
        <f t="shared" si="298"/>
        <v>-9</v>
      </c>
      <c r="Z299" s="160">
        <f t="shared" si="298"/>
        <v>-10</v>
      </c>
      <c r="AA299" s="160">
        <f t="shared" si="298"/>
        <v>-11</v>
      </c>
      <c r="AB299" s="160">
        <f t="shared" si="298"/>
        <v>-12</v>
      </c>
      <c r="AC299" s="160">
        <f t="shared" si="298"/>
        <v>-13</v>
      </c>
      <c r="AD299" s="160">
        <f t="shared" si="298"/>
        <v>-14</v>
      </c>
      <c r="AE299" s="160">
        <f t="shared" si="298"/>
        <v>-15</v>
      </c>
      <c r="AF299" s="160">
        <f t="shared" si="298"/>
        <v>-16</v>
      </c>
      <c r="AG299" s="160">
        <f t="shared" si="298"/>
        <v>-17</v>
      </c>
      <c r="AH299" s="160">
        <f t="shared" si="298"/>
        <v>-18</v>
      </c>
      <c r="AI299" s="160">
        <f t="shared" si="298"/>
        <v>-19</v>
      </c>
      <c r="AJ299" s="160">
        <f t="shared" si="298"/>
        <v>-20</v>
      </c>
      <c r="AK299" s="160">
        <f t="shared" si="298"/>
        <v>-21</v>
      </c>
      <c r="AL299" s="160">
        <f t="shared" si="298"/>
        <v>-22</v>
      </c>
      <c r="AM299" s="160">
        <f t="shared" si="298"/>
        <v>-23</v>
      </c>
      <c r="AN299" s="160">
        <f t="shared" si="298"/>
        <v>-24</v>
      </c>
      <c r="AO299" s="160">
        <f t="shared" si="298"/>
        <v>-25</v>
      </c>
      <c r="AP299" s="160">
        <f t="shared" si="298"/>
        <v>-26</v>
      </c>
      <c r="AQ299" s="160">
        <f t="shared" si="298"/>
        <v>-27</v>
      </c>
      <c r="AR299" s="160">
        <f t="shared" si="298"/>
        <v>-28</v>
      </c>
      <c r="AS299" s="160">
        <f t="shared" si="298"/>
        <v>-29</v>
      </c>
      <c r="AT299" s="160">
        <f t="shared" si="298"/>
        <v>-30</v>
      </c>
      <c r="AU299" s="160">
        <f t="shared" si="298"/>
        <v>-31</v>
      </c>
      <c r="AV299" s="160">
        <f t="shared" si="298"/>
        <v>-32</v>
      </c>
      <c r="AW299" s="160">
        <f t="shared" ref="AW299:BN299" si="299">AW297-AW298</f>
        <v>-33</v>
      </c>
      <c r="AX299" s="160">
        <f t="shared" si="299"/>
        <v>-34</v>
      </c>
      <c r="AY299" s="160">
        <f t="shared" si="299"/>
        <v>-35</v>
      </c>
      <c r="AZ299" s="160">
        <f t="shared" si="299"/>
        <v>-36</v>
      </c>
      <c r="BA299" s="160">
        <f t="shared" si="299"/>
        <v>-37</v>
      </c>
      <c r="BB299" s="160">
        <f t="shared" si="299"/>
        <v>-38</v>
      </c>
      <c r="BC299" s="160">
        <f t="shared" si="299"/>
        <v>-39</v>
      </c>
      <c r="BD299" s="160">
        <f t="shared" si="299"/>
        <v>-40</v>
      </c>
      <c r="BE299" s="160">
        <f t="shared" si="299"/>
        <v>-41</v>
      </c>
      <c r="BF299" s="160">
        <f t="shared" si="299"/>
        <v>-42</v>
      </c>
      <c r="BG299" s="160">
        <f t="shared" si="299"/>
        <v>-43</v>
      </c>
      <c r="BH299" s="160">
        <f t="shared" si="299"/>
        <v>-44</v>
      </c>
      <c r="BI299" s="160">
        <f t="shared" si="299"/>
        <v>-45</v>
      </c>
      <c r="BJ299" s="160">
        <f t="shared" si="299"/>
        <v>-46</v>
      </c>
      <c r="BK299" s="160">
        <f t="shared" si="299"/>
        <v>-47</v>
      </c>
      <c r="BL299" s="160">
        <f t="shared" si="299"/>
        <v>-48</v>
      </c>
      <c r="BM299" s="160">
        <f t="shared" si="299"/>
        <v>-49</v>
      </c>
      <c r="BN299" s="160">
        <f t="shared" si="299"/>
        <v>-50</v>
      </c>
      <c r="BP299" s="160" t="s">
        <v>21</v>
      </c>
    </row>
    <row r="300" spans="16:70" x14ac:dyDescent="0.35">
      <c r="Q300" s="160" t="str">
        <f>IF(Q299&gt;=0,COUNT($Q299)+BO296,"")</f>
        <v/>
      </c>
      <c r="R300" s="160" t="str">
        <f>IF(R299&gt;=0,COUNT($Q299:R299)+$BO296,"")</f>
        <v/>
      </c>
      <c r="S300" s="160" t="str">
        <f>IF(S299&gt;=0,COUNT($Q299:S299)+$BO296,"")</f>
        <v/>
      </c>
      <c r="T300" s="160" t="str">
        <f>IF(T299&gt;=0,COUNT($Q299:T299)+$BO296,"")</f>
        <v/>
      </c>
      <c r="U300" s="160" t="str">
        <f>IF(U299&gt;=0,COUNT($Q299:U299)+$BO296,"")</f>
        <v/>
      </c>
      <c r="V300" s="160" t="str">
        <f>IF(V299&gt;=0,COUNT($Q299:V299)+$BO296,"")</f>
        <v/>
      </c>
      <c r="W300" s="160" t="str">
        <f>IF(W299&gt;=0,COUNT($Q299:W299)+$BO296,"")</f>
        <v/>
      </c>
      <c r="X300" s="160" t="str">
        <f>IF(X299&gt;=0,COUNT($Q299:X299)+$BO296,"")</f>
        <v/>
      </c>
      <c r="Y300" s="160" t="str">
        <f>IF(Y299&gt;=0,COUNT($Q299:Y299)+$BO296,"")</f>
        <v/>
      </c>
      <c r="Z300" s="160" t="str">
        <f>IF(Z299&gt;=0,COUNT($Q299:Z299)+$BO296,"")</f>
        <v/>
      </c>
      <c r="AA300" s="160" t="str">
        <f>IF(AA299&gt;=0,COUNT($Q299:AA299)+$BO296,"")</f>
        <v/>
      </c>
      <c r="AB300" s="160" t="str">
        <f>IF(AB299&gt;=0,COUNT($Q299:AB299)+$BO296,"")</f>
        <v/>
      </c>
      <c r="AC300" s="160" t="str">
        <f>IF(AC299&gt;=0,COUNT($Q299:AC299)+$BO296,"")</f>
        <v/>
      </c>
      <c r="AD300" s="160" t="str">
        <f>IF(AD299&gt;=0,COUNT($Q299:AD299)+$BO296,"")</f>
        <v/>
      </c>
      <c r="AE300" s="160" t="str">
        <f>IF(AE299&gt;=0,COUNT($Q299:AE299)+$BO296,"")</f>
        <v/>
      </c>
      <c r="AF300" s="160" t="str">
        <f>IF(AF299&gt;=0,COUNT($Q299:AF299)+$BO296,"")</f>
        <v/>
      </c>
      <c r="AG300" s="160" t="str">
        <f>IF(AG299&gt;=0,COUNT($Q299:AG299)+$BO296,"")</f>
        <v/>
      </c>
      <c r="AH300" s="160" t="str">
        <f>IF(AH299&gt;=0,COUNT($Q299:AH299)+$BO296,"")</f>
        <v/>
      </c>
      <c r="AI300" s="160" t="str">
        <f>IF(AI299&gt;=0,COUNT($Q299:AI299)+$BO296,"")</f>
        <v/>
      </c>
      <c r="AJ300" s="160" t="str">
        <f>IF(AJ299&gt;=0,COUNT($Q299:AJ299)+$BO296,"")</f>
        <v/>
      </c>
      <c r="AK300" s="160" t="str">
        <f>IF(AK299&gt;=0,COUNT($Q299:AK299)+$BO296,"")</f>
        <v/>
      </c>
      <c r="AL300" s="160" t="str">
        <f>IF(AL299&gt;=0,COUNT($Q299:AL299)+$BO296,"")</f>
        <v/>
      </c>
      <c r="AM300" s="160" t="str">
        <f>IF(AM299&gt;=0,COUNT($Q299:AM299)+$BO296,"")</f>
        <v/>
      </c>
      <c r="AN300" s="160" t="str">
        <f>IF(AN299&gt;=0,COUNT($Q299:AN299)+$BO296,"")</f>
        <v/>
      </c>
      <c r="AO300" s="160" t="str">
        <f>IF(AO299&gt;=0,COUNT($Q299:AO299)+$BO296,"")</f>
        <v/>
      </c>
      <c r="AP300" s="160" t="str">
        <f>IF(AP299&gt;=0,COUNT($Q299:AP299)+$BO296,"")</f>
        <v/>
      </c>
      <c r="AQ300" s="160" t="str">
        <f>IF(AQ299&gt;=0,COUNT($Q299:AQ299)+$BO296,"")</f>
        <v/>
      </c>
      <c r="AR300" s="160" t="str">
        <f>IF(AR299&gt;=0,COUNT($Q299:AR299)+$BO296,"")</f>
        <v/>
      </c>
      <c r="AS300" s="160" t="str">
        <f>IF(AS299&gt;=0,COUNT($Q299:AS299)+$BO296,"")</f>
        <v/>
      </c>
      <c r="AT300" s="160" t="str">
        <f>IF(AT299&gt;=0,COUNT($Q299:AT299)+$BO296,"")</f>
        <v/>
      </c>
      <c r="AU300" s="160" t="str">
        <f>IF(AU299&gt;=0,COUNT($Q299:AU299)+$BO296,"")</f>
        <v/>
      </c>
      <c r="AV300" s="160" t="str">
        <f>IF(AV299&gt;=0,COUNT($Q299:AV299)+$BO296,"")</f>
        <v/>
      </c>
      <c r="AW300" s="160" t="str">
        <f>IF(AW299&gt;=0,COUNT($Q299:AW299)+$BO296,"")</f>
        <v/>
      </c>
      <c r="AX300" s="160" t="str">
        <f>IF(AX299&gt;=0,COUNT($Q299:AX299)+$BO296,"")</f>
        <v/>
      </c>
      <c r="AY300" s="160" t="str">
        <f>IF(AY299&gt;=0,COUNT($Q299:AY299)+$BO296,"")</f>
        <v/>
      </c>
      <c r="AZ300" s="160" t="str">
        <f>IF(AZ299&gt;=0,COUNT($Q299:AZ299)+$BO296,"")</f>
        <v/>
      </c>
      <c r="BA300" s="160" t="str">
        <f>IF(BA299&gt;=0,COUNT($Q299:BA299)+$BO296,"")</f>
        <v/>
      </c>
      <c r="BB300" s="160" t="str">
        <f>IF(BB299&gt;=0,COUNT($Q299:BB299)+$BO296,"")</f>
        <v/>
      </c>
      <c r="BC300" s="160" t="str">
        <f>IF(BC299&gt;=0,COUNT($Q299:BC299)+$BO296,"")</f>
        <v/>
      </c>
      <c r="BD300" s="160" t="str">
        <f>IF(BD299&gt;=0,COUNT($Q299:BD299)+$BO296,"")</f>
        <v/>
      </c>
      <c r="BE300" s="160" t="str">
        <f>IF(BE299&gt;=0,COUNT($Q299:BE299)+$BO296,"")</f>
        <v/>
      </c>
      <c r="BF300" s="160" t="str">
        <f>IF(BF299&gt;=0,COUNT($Q299:BF299)+$BO296,"")</f>
        <v/>
      </c>
      <c r="BG300" s="160" t="str">
        <f>IF(BG299&gt;=0,COUNT($Q299:BG299)+$BO296,"")</f>
        <v/>
      </c>
      <c r="BH300" s="160" t="str">
        <f>IF(BH299&gt;=0,COUNT($Q299:BH299)+$BO296,"")</f>
        <v/>
      </c>
      <c r="BI300" s="160" t="str">
        <f>IF(BI299&gt;=0,COUNT($Q299:BI299)+$BO296,"")</f>
        <v/>
      </c>
      <c r="BJ300" s="160" t="str">
        <f>IF(BJ299&gt;=0,COUNT($Q299:BJ299)+$BO296,"")</f>
        <v/>
      </c>
      <c r="BK300" s="160" t="str">
        <f>IF(BK299&gt;=0,COUNT($Q299:BK299)+$BO296,"")</f>
        <v/>
      </c>
      <c r="BL300" s="160" t="str">
        <f>IF(BL299&gt;=0,COUNT($Q299:BL299)+$BO296,"")</f>
        <v/>
      </c>
      <c r="BM300" s="160" t="str">
        <f>IF(BM299&gt;=0,COUNT($Q299:BM299)+$BO296,"")</f>
        <v/>
      </c>
      <c r="BN300" s="160" t="str">
        <f>IF(BN299&gt;=0,COUNT($Q299:BN299)+$BO296,"")</f>
        <v/>
      </c>
      <c r="BO300" s="160" t="e">
        <f>COUNT(Q300:BN300)+$BO296</f>
        <v>#VALUE!</v>
      </c>
      <c r="BP300" s="218" t="str">
        <f>Q300&amp;BP299&amp;R300&amp;BP299&amp;S300&amp;BP299&amp;T300&amp;BP299&amp;U300&amp;BP299&amp;V300&amp;BP299&amp;W300&amp;BP299&amp;X300&amp;BP299&amp;Y300&amp;BP299&amp;Z300&amp;BP299&amp;AA300&amp;BP299&amp;AB300&amp;BP299&amp;AC300&amp;BP299&amp;AD300&amp;BP299&amp;AE300&amp;BP299&amp;AF300&amp;BP299&amp;AG300&amp;BP299&amp;AH300&amp;BP299&amp;AI300&amp;BP299&amp;AJ300&amp;BP299&amp;AK300&amp;BP299&amp;AL300&amp;BP299&amp;AM300&amp;BP299&amp;AN300&amp;BP299&amp;AO300&amp;BP299&amp;AP300&amp;BP299&amp;AQ300&amp;BP299&amp;AR300&amp;BP299&amp;AS300&amp;BP299&amp;AT300&amp;BP299&amp;AU300&amp;BP299&amp;AV300&amp;BP299&amp;AW300&amp;BP299&amp;AX300&amp;BP299&amp;AY300&amp;BP299&amp;AZ300&amp;BP299&amp;BA300&amp;BP299&amp;BB300&amp;BP299&amp;BC300&amp;BP299&amp;BD300&amp;BP299&amp;BE300&amp;BP299&amp;BF300&amp;BP299&amp;BG300&amp;BP299&amp;BH300&amp;BP299&amp;BI300&amp;BP299&amp;BJ300&amp;BP299&amp;BK300&amp;BP299&amp;BL300&amp;BP299&amp;BM300&amp;BP299&amp;BN300</f>
        <v xml:space="preserve">                                                                                                  </v>
      </c>
    </row>
    <row r="301" spans="16:70" x14ac:dyDescent="0.35">
      <c r="P301" s="160">
        <v>58</v>
      </c>
      <c r="Q301" s="217">
        <f>IF('Print-TOS'!AU16="Y",'Encode Data'!J28,'Encode Data'!H49)</f>
        <v>0</v>
      </c>
      <c r="R301" s="160">
        <f t="shared" ref="R301:AW301" si="300">Q301</f>
        <v>0</v>
      </c>
      <c r="S301" s="160">
        <f t="shared" si="300"/>
        <v>0</v>
      </c>
      <c r="T301" s="160">
        <f t="shared" si="300"/>
        <v>0</v>
      </c>
      <c r="U301" s="160">
        <f t="shared" si="300"/>
        <v>0</v>
      </c>
      <c r="V301" s="160">
        <f t="shared" si="300"/>
        <v>0</v>
      </c>
      <c r="W301" s="160">
        <f t="shared" si="300"/>
        <v>0</v>
      </c>
      <c r="X301" s="160">
        <f t="shared" si="300"/>
        <v>0</v>
      </c>
      <c r="Y301" s="160">
        <f t="shared" si="300"/>
        <v>0</v>
      </c>
      <c r="Z301" s="160">
        <f t="shared" si="300"/>
        <v>0</v>
      </c>
      <c r="AA301" s="160">
        <f t="shared" si="300"/>
        <v>0</v>
      </c>
      <c r="AB301" s="160">
        <f t="shared" si="300"/>
        <v>0</v>
      </c>
      <c r="AC301" s="160">
        <f t="shared" si="300"/>
        <v>0</v>
      </c>
      <c r="AD301" s="160">
        <f t="shared" si="300"/>
        <v>0</v>
      </c>
      <c r="AE301" s="160">
        <f t="shared" si="300"/>
        <v>0</v>
      </c>
      <c r="AF301" s="160">
        <f t="shared" si="300"/>
        <v>0</v>
      </c>
      <c r="AG301" s="160">
        <f t="shared" si="300"/>
        <v>0</v>
      </c>
      <c r="AH301" s="160">
        <f t="shared" si="300"/>
        <v>0</v>
      </c>
      <c r="AI301" s="160">
        <f t="shared" si="300"/>
        <v>0</v>
      </c>
      <c r="AJ301" s="160">
        <f t="shared" si="300"/>
        <v>0</v>
      </c>
      <c r="AK301" s="160">
        <f t="shared" si="300"/>
        <v>0</v>
      </c>
      <c r="AL301" s="160">
        <f t="shared" si="300"/>
        <v>0</v>
      </c>
      <c r="AM301" s="160">
        <f t="shared" si="300"/>
        <v>0</v>
      </c>
      <c r="AN301" s="160">
        <f t="shared" si="300"/>
        <v>0</v>
      </c>
      <c r="AO301" s="160">
        <f t="shared" si="300"/>
        <v>0</v>
      </c>
      <c r="AP301" s="160">
        <f t="shared" si="300"/>
        <v>0</v>
      </c>
      <c r="AQ301" s="160">
        <f t="shared" si="300"/>
        <v>0</v>
      </c>
      <c r="AR301" s="160">
        <f t="shared" si="300"/>
        <v>0</v>
      </c>
      <c r="AS301" s="160">
        <f t="shared" si="300"/>
        <v>0</v>
      </c>
      <c r="AT301" s="160">
        <f t="shared" si="300"/>
        <v>0</v>
      </c>
      <c r="AU301" s="160">
        <f t="shared" si="300"/>
        <v>0</v>
      </c>
      <c r="AV301" s="160">
        <f t="shared" si="300"/>
        <v>0</v>
      </c>
      <c r="AW301" s="160">
        <f t="shared" si="300"/>
        <v>0</v>
      </c>
      <c r="AX301" s="160">
        <f t="shared" ref="AX301:BN301" si="301">AW301</f>
        <v>0</v>
      </c>
      <c r="AY301" s="160">
        <f t="shared" si="301"/>
        <v>0</v>
      </c>
      <c r="AZ301" s="160">
        <f t="shared" si="301"/>
        <v>0</v>
      </c>
      <c r="BA301" s="160">
        <f t="shared" si="301"/>
        <v>0</v>
      </c>
      <c r="BB301" s="160">
        <f t="shared" si="301"/>
        <v>0</v>
      </c>
      <c r="BC301" s="160">
        <f t="shared" si="301"/>
        <v>0</v>
      </c>
      <c r="BD301" s="160">
        <f t="shared" si="301"/>
        <v>0</v>
      </c>
      <c r="BE301" s="160">
        <f t="shared" si="301"/>
        <v>0</v>
      </c>
      <c r="BF301" s="160">
        <f t="shared" si="301"/>
        <v>0</v>
      </c>
      <c r="BG301" s="160">
        <f t="shared" si="301"/>
        <v>0</v>
      </c>
      <c r="BH301" s="160">
        <f t="shared" si="301"/>
        <v>0</v>
      </c>
      <c r="BI301" s="160">
        <f t="shared" si="301"/>
        <v>0</v>
      </c>
      <c r="BJ301" s="160">
        <f t="shared" si="301"/>
        <v>0</v>
      </c>
      <c r="BK301" s="160">
        <f t="shared" si="301"/>
        <v>0</v>
      </c>
      <c r="BL301" s="160">
        <f t="shared" si="301"/>
        <v>0</v>
      </c>
      <c r="BM301" s="160">
        <f t="shared" si="301"/>
        <v>0</v>
      </c>
      <c r="BN301" s="160">
        <f t="shared" si="301"/>
        <v>0</v>
      </c>
      <c r="BR301" s="160">
        <v>58</v>
      </c>
    </row>
    <row r="302" spans="16:70" x14ac:dyDescent="0.35">
      <c r="Q302" s="160">
        <v>1</v>
      </c>
      <c r="R302" s="160">
        <v>2</v>
      </c>
      <c r="S302" s="160">
        <v>3</v>
      </c>
      <c r="T302" s="160">
        <v>4</v>
      </c>
      <c r="U302" s="160">
        <v>5</v>
      </c>
      <c r="V302" s="160">
        <v>6</v>
      </c>
      <c r="W302" s="160">
        <v>7</v>
      </c>
      <c r="X302" s="160">
        <v>8</v>
      </c>
      <c r="Y302" s="160">
        <v>9</v>
      </c>
      <c r="Z302" s="160">
        <v>10</v>
      </c>
      <c r="AA302" s="160">
        <v>11</v>
      </c>
      <c r="AB302" s="160">
        <v>12</v>
      </c>
      <c r="AC302" s="160">
        <v>13</v>
      </c>
      <c r="AD302" s="160">
        <v>14</v>
      </c>
      <c r="AE302" s="160">
        <v>15</v>
      </c>
      <c r="AF302" s="160">
        <v>16</v>
      </c>
      <c r="AG302" s="160">
        <v>17</v>
      </c>
      <c r="AH302" s="160">
        <v>18</v>
      </c>
      <c r="AI302" s="160">
        <v>19</v>
      </c>
      <c r="AJ302" s="160">
        <v>20</v>
      </c>
      <c r="AK302" s="160">
        <v>21</v>
      </c>
      <c r="AL302" s="160">
        <v>22</v>
      </c>
      <c r="AM302" s="160">
        <v>23</v>
      </c>
      <c r="AN302" s="160">
        <v>24</v>
      </c>
      <c r="AO302" s="160">
        <v>25</v>
      </c>
      <c r="AP302" s="160">
        <v>26</v>
      </c>
      <c r="AQ302" s="160">
        <v>27</v>
      </c>
      <c r="AR302" s="160">
        <v>28</v>
      </c>
      <c r="AS302" s="160">
        <v>29</v>
      </c>
      <c r="AT302" s="160">
        <v>30</v>
      </c>
      <c r="AU302" s="160">
        <v>31</v>
      </c>
      <c r="AV302" s="160">
        <v>32</v>
      </c>
      <c r="AW302" s="160">
        <v>33</v>
      </c>
      <c r="AX302" s="160">
        <v>34</v>
      </c>
      <c r="AY302" s="160">
        <v>35</v>
      </c>
      <c r="AZ302" s="160">
        <v>36</v>
      </c>
      <c r="BA302" s="160">
        <v>37</v>
      </c>
      <c r="BB302" s="160">
        <v>38</v>
      </c>
      <c r="BC302" s="160">
        <v>39</v>
      </c>
      <c r="BD302" s="160">
        <v>40</v>
      </c>
      <c r="BE302" s="160">
        <v>41</v>
      </c>
      <c r="BF302" s="160">
        <v>42</v>
      </c>
      <c r="BG302" s="160">
        <v>43</v>
      </c>
      <c r="BH302" s="160">
        <v>44</v>
      </c>
      <c r="BI302" s="160">
        <v>45</v>
      </c>
      <c r="BJ302" s="160">
        <v>46</v>
      </c>
      <c r="BK302" s="160">
        <v>47</v>
      </c>
      <c r="BL302" s="160">
        <v>48</v>
      </c>
      <c r="BM302" s="160">
        <v>49</v>
      </c>
      <c r="BN302" s="160">
        <v>50</v>
      </c>
    </row>
    <row r="303" spans="16:70" x14ac:dyDescent="0.35">
      <c r="Q303" s="160">
        <f t="shared" ref="Q303:AV303" si="302">Q301-Q302</f>
        <v>-1</v>
      </c>
      <c r="R303" s="160">
        <f t="shared" si="302"/>
        <v>-2</v>
      </c>
      <c r="S303" s="160">
        <f t="shared" si="302"/>
        <v>-3</v>
      </c>
      <c r="T303" s="160">
        <f t="shared" si="302"/>
        <v>-4</v>
      </c>
      <c r="U303" s="160">
        <f t="shared" si="302"/>
        <v>-5</v>
      </c>
      <c r="V303" s="160">
        <f t="shared" si="302"/>
        <v>-6</v>
      </c>
      <c r="W303" s="160">
        <f t="shared" si="302"/>
        <v>-7</v>
      </c>
      <c r="X303" s="160">
        <f t="shared" si="302"/>
        <v>-8</v>
      </c>
      <c r="Y303" s="160">
        <f t="shared" si="302"/>
        <v>-9</v>
      </c>
      <c r="Z303" s="160">
        <f t="shared" si="302"/>
        <v>-10</v>
      </c>
      <c r="AA303" s="160">
        <f t="shared" si="302"/>
        <v>-11</v>
      </c>
      <c r="AB303" s="160">
        <f t="shared" si="302"/>
        <v>-12</v>
      </c>
      <c r="AC303" s="160">
        <f t="shared" si="302"/>
        <v>-13</v>
      </c>
      <c r="AD303" s="160">
        <f t="shared" si="302"/>
        <v>-14</v>
      </c>
      <c r="AE303" s="160">
        <f t="shared" si="302"/>
        <v>-15</v>
      </c>
      <c r="AF303" s="160">
        <f t="shared" si="302"/>
        <v>-16</v>
      </c>
      <c r="AG303" s="160">
        <f t="shared" si="302"/>
        <v>-17</v>
      </c>
      <c r="AH303" s="160">
        <f t="shared" si="302"/>
        <v>-18</v>
      </c>
      <c r="AI303" s="160">
        <f t="shared" si="302"/>
        <v>-19</v>
      </c>
      <c r="AJ303" s="160">
        <f t="shared" si="302"/>
        <v>-20</v>
      </c>
      <c r="AK303" s="160">
        <f t="shared" si="302"/>
        <v>-21</v>
      </c>
      <c r="AL303" s="160">
        <f t="shared" si="302"/>
        <v>-22</v>
      </c>
      <c r="AM303" s="160">
        <f t="shared" si="302"/>
        <v>-23</v>
      </c>
      <c r="AN303" s="160">
        <f t="shared" si="302"/>
        <v>-24</v>
      </c>
      <c r="AO303" s="160">
        <f t="shared" si="302"/>
        <v>-25</v>
      </c>
      <c r="AP303" s="160">
        <f t="shared" si="302"/>
        <v>-26</v>
      </c>
      <c r="AQ303" s="160">
        <f t="shared" si="302"/>
        <v>-27</v>
      </c>
      <c r="AR303" s="160">
        <f t="shared" si="302"/>
        <v>-28</v>
      </c>
      <c r="AS303" s="160">
        <f t="shared" si="302"/>
        <v>-29</v>
      </c>
      <c r="AT303" s="160">
        <f t="shared" si="302"/>
        <v>-30</v>
      </c>
      <c r="AU303" s="160">
        <f t="shared" si="302"/>
        <v>-31</v>
      </c>
      <c r="AV303" s="160">
        <f t="shared" si="302"/>
        <v>-32</v>
      </c>
      <c r="AW303" s="160">
        <f t="shared" ref="AW303:BN303" si="303">AW301-AW302</f>
        <v>-33</v>
      </c>
      <c r="AX303" s="160">
        <f t="shared" si="303"/>
        <v>-34</v>
      </c>
      <c r="AY303" s="160">
        <f t="shared" si="303"/>
        <v>-35</v>
      </c>
      <c r="AZ303" s="160">
        <f t="shared" si="303"/>
        <v>-36</v>
      </c>
      <c r="BA303" s="160">
        <f t="shared" si="303"/>
        <v>-37</v>
      </c>
      <c r="BB303" s="160">
        <f t="shared" si="303"/>
        <v>-38</v>
      </c>
      <c r="BC303" s="160">
        <f t="shared" si="303"/>
        <v>-39</v>
      </c>
      <c r="BD303" s="160">
        <f t="shared" si="303"/>
        <v>-40</v>
      </c>
      <c r="BE303" s="160">
        <f t="shared" si="303"/>
        <v>-41</v>
      </c>
      <c r="BF303" s="160">
        <f t="shared" si="303"/>
        <v>-42</v>
      </c>
      <c r="BG303" s="160">
        <f t="shared" si="303"/>
        <v>-43</v>
      </c>
      <c r="BH303" s="160">
        <f t="shared" si="303"/>
        <v>-44</v>
      </c>
      <c r="BI303" s="160">
        <f t="shared" si="303"/>
        <v>-45</v>
      </c>
      <c r="BJ303" s="160">
        <f t="shared" si="303"/>
        <v>-46</v>
      </c>
      <c r="BK303" s="160">
        <f t="shared" si="303"/>
        <v>-47</v>
      </c>
      <c r="BL303" s="160">
        <f t="shared" si="303"/>
        <v>-48</v>
      </c>
      <c r="BM303" s="160">
        <f t="shared" si="303"/>
        <v>-49</v>
      </c>
      <c r="BN303" s="160">
        <f t="shared" si="303"/>
        <v>-50</v>
      </c>
      <c r="BP303" s="160" t="s">
        <v>21</v>
      </c>
    </row>
    <row r="304" spans="16:70" x14ac:dyDescent="0.35">
      <c r="Q304" s="160" t="str">
        <f>IF(Q303&gt;=0,COUNT($Q303)+BO300,"")</f>
        <v/>
      </c>
      <c r="R304" s="160" t="str">
        <f>IF(R303&gt;=0,COUNT($Q303:R303)+$BO300,"")</f>
        <v/>
      </c>
      <c r="S304" s="160" t="str">
        <f>IF(S303&gt;=0,COUNT($Q303:S303)+$BO300,"")</f>
        <v/>
      </c>
      <c r="T304" s="160" t="str">
        <f>IF(T303&gt;=0,COUNT($Q303:T303)+$BO300,"")</f>
        <v/>
      </c>
      <c r="U304" s="160" t="str">
        <f>IF(U303&gt;=0,COUNT($Q303:U303)+$BO300,"")</f>
        <v/>
      </c>
      <c r="V304" s="160" t="str">
        <f>IF(V303&gt;=0,COUNT($Q303:V303)+$BO300,"")</f>
        <v/>
      </c>
      <c r="W304" s="160" t="str">
        <f>IF(W303&gt;=0,COUNT($Q303:W303)+$BO300,"")</f>
        <v/>
      </c>
      <c r="X304" s="160" t="str">
        <f>IF(X303&gt;=0,COUNT($Q303:X303)+$BO300,"")</f>
        <v/>
      </c>
      <c r="Y304" s="160" t="str">
        <f>IF(Y303&gt;=0,COUNT($Q303:Y303)+$BO300,"")</f>
        <v/>
      </c>
      <c r="Z304" s="160" t="str">
        <f>IF(Z303&gt;=0,COUNT($Q303:Z303)+$BO300,"")</f>
        <v/>
      </c>
      <c r="AA304" s="160" t="str">
        <f>IF(AA303&gt;=0,COUNT($Q303:AA303)+$BO300,"")</f>
        <v/>
      </c>
      <c r="AB304" s="160" t="str">
        <f>IF(AB303&gt;=0,COUNT($Q303:AB303)+$BO300,"")</f>
        <v/>
      </c>
      <c r="AC304" s="160" t="str">
        <f>IF(AC303&gt;=0,COUNT($Q303:AC303)+$BO300,"")</f>
        <v/>
      </c>
      <c r="AD304" s="160" t="str">
        <f>IF(AD303&gt;=0,COUNT($Q303:AD303)+$BO300,"")</f>
        <v/>
      </c>
      <c r="AE304" s="160" t="str">
        <f>IF(AE303&gt;=0,COUNT($Q303:AE303)+$BO300,"")</f>
        <v/>
      </c>
      <c r="AF304" s="160" t="str">
        <f>IF(AF303&gt;=0,COUNT($Q303:AF303)+$BO300,"")</f>
        <v/>
      </c>
      <c r="AG304" s="160" t="str">
        <f>IF(AG303&gt;=0,COUNT($Q303:AG303)+$BO300,"")</f>
        <v/>
      </c>
      <c r="AH304" s="160" t="str">
        <f>IF(AH303&gt;=0,COUNT($Q303:AH303)+$BO300,"")</f>
        <v/>
      </c>
      <c r="AI304" s="160" t="str">
        <f>IF(AI303&gt;=0,COUNT($Q303:AI303)+$BO300,"")</f>
        <v/>
      </c>
      <c r="AJ304" s="160" t="str">
        <f>IF(AJ303&gt;=0,COUNT($Q303:AJ303)+$BO300,"")</f>
        <v/>
      </c>
      <c r="AK304" s="160" t="str">
        <f>IF(AK303&gt;=0,COUNT($Q303:AK303)+$BO300,"")</f>
        <v/>
      </c>
      <c r="AL304" s="160" t="str">
        <f>IF(AL303&gt;=0,COUNT($Q303:AL303)+$BO300,"")</f>
        <v/>
      </c>
      <c r="AM304" s="160" t="str">
        <f>IF(AM303&gt;=0,COUNT($Q303:AM303)+$BO300,"")</f>
        <v/>
      </c>
      <c r="AN304" s="160" t="str">
        <f>IF(AN303&gt;=0,COUNT($Q303:AN303)+$BO300,"")</f>
        <v/>
      </c>
      <c r="AO304" s="160" t="str">
        <f>IF(AO303&gt;=0,COUNT($Q303:AO303)+$BO300,"")</f>
        <v/>
      </c>
      <c r="AP304" s="160" t="str">
        <f>IF(AP303&gt;=0,COUNT($Q303:AP303)+$BO300,"")</f>
        <v/>
      </c>
      <c r="AQ304" s="160" t="str">
        <f>IF(AQ303&gt;=0,COUNT($Q303:AQ303)+$BO300,"")</f>
        <v/>
      </c>
      <c r="AR304" s="160" t="str">
        <f>IF(AR303&gt;=0,COUNT($Q303:AR303)+$BO300,"")</f>
        <v/>
      </c>
      <c r="AS304" s="160" t="str">
        <f>IF(AS303&gt;=0,COUNT($Q303:AS303)+$BO300,"")</f>
        <v/>
      </c>
      <c r="AT304" s="160" t="str">
        <f>IF(AT303&gt;=0,COUNT($Q303:AT303)+$BO300,"")</f>
        <v/>
      </c>
      <c r="AU304" s="160" t="str">
        <f>IF(AU303&gt;=0,COUNT($Q303:AU303)+$BO300,"")</f>
        <v/>
      </c>
      <c r="AV304" s="160" t="str">
        <f>IF(AV303&gt;=0,COUNT($Q303:AV303)+$BO300,"")</f>
        <v/>
      </c>
      <c r="AW304" s="160" t="str">
        <f>IF(AW303&gt;=0,COUNT($Q303:AW303)+$BO300,"")</f>
        <v/>
      </c>
      <c r="AX304" s="160" t="str">
        <f>IF(AX303&gt;=0,COUNT($Q303:AX303)+$BO300,"")</f>
        <v/>
      </c>
      <c r="AY304" s="160" t="str">
        <f>IF(AY303&gt;=0,COUNT($Q303:AY303)+$BO300,"")</f>
        <v/>
      </c>
      <c r="AZ304" s="160" t="str">
        <f>IF(AZ303&gt;=0,COUNT($Q303:AZ303)+$BO300,"")</f>
        <v/>
      </c>
      <c r="BA304" s="160" t="str">
        <f>IF(BA303&gt;=0,COUNT($Q303:BA303)+$BO300,"")</f>
        <v/>
      </c>
      <c r="BB304" s="160" t="str">
        <f>IF(BB303&gt;=0,COUNT($Q303:BB303)+$BO300,"")</f>
        <v/>
      </c>
      <c r="BC304" s="160" t="str">
        <f>IF(BC303&gt;=0,COUNT($Q303:BC303)+$BO300,"")</f>
        <v/>
      </c>
      <c r="BD304" s="160" t="str">
        <f>IF(BD303&gt;=0,COUNT($Q303:BD303)+$BO300,"")</f>
        <v/>
      </c>
      <c r="BE304" s="160" t="str">
        <f>IF(BE303&gt;=0,COUNT($Q303:BE303)+$BO300,"")</f>
        <v/>
      </c>
      <c r="BF304" s="160" t="str">
        <f>IF(BF303&gt;=0,COUNT($Q303:BF303)+$BO300,"")</f>
        <v/>
      </c>
      <c r="BG304" s="160" t="str">
        <f>IF(BG303&gt;=0,COUNT($Q303:BG303)+$BO300,"")</f>
        <v/>
      </c>
      <c r="BH304" s="160" t="str">
        <f>IF(BH303&gt;=0,COUNT($Q303:BH303)+$BO300,"")</f>
        <v/>
      </c>
      <c r="BI304" s="160" t="str">
        <f>IF(BI303&gt;=0,COUNT($Q303:BI303)+$BO300,"")</f>
        <v/>
      </c>
      <c r="BJ304" s="160" t="str">
        <f>IF(BJ303&gt;=0,COUNT($Q303:BJ303)+$BO300,"")</f>
        <v/>
      </c>
      <c r="BK304" s="160" t="str">
        <f>IF(BK303&gt;=0,COUNT($Q303:BK303)+$BO300,"")</f>
        <v/>
      </c>
      <c r="BL304" s="160" t="str">
        <f>IF(BL303&gt;=0,COUNT($Q303:BL303)+$BO300,"")</f>
        <v/>
      </c>
      <c r="BM304" s="160" t="str">
        <f>IF(BM303&gt;=0,COUNT($Q303:BM303)+$BO300,"")</f>
        <v/>
      </c>
      <c r="BN304" s="160" t="str">
        <f>IF(BN303&gt;=0,COUNT($Q303:BN303)+$BO300,"")</f>
        <v/>
      </c>
      <c r="BO304" s="160" t="e">
        <f>COUNT(Q304:BN304)+$BO300</f>
        <v>#VALUE!</v>
      </c>
      <c r="BP304" s="218" t="str">
        <f>Q304&amp;BP303&amp;R304&amp;BP303&amp;S304&amp;BP303&amp;T304&amp;BP303&amp;U304&amp;BP303&amp;V304&amp;BP303&amp;W304&amp;BP303&amp;X304&amp;BP303&amp;Y304&amp;BP303&amp;Z304&amp;BP303&amp;AA304&amp;BP303&amp;AB304&amp;BP303&amp;AC304&amp;BP303&amp;AD304&amp;BP303&amp;AE304&amp;BP303&amp;AF304&amp;BP303&amp;AG304&amp;BP303&amp;AH304&amp;BP303&amp;AI304&amp;BP303&amp;AJ304&amp;BP303&amp;AK304&amp;BP303&amp;AL304&amp;BP303&amp;AM304&amp;BP303&amp;AN304&amp;BP303&amp;AO304&amp;BP303&amp;AP304&amp;BP303&amp;AQ304&amp;BP303&amp;AR304&amp;BP303&amp;AS304&amp;BP303&amp;AT304&amp;BP303&amp;AU304&amp;BP303&amp;AV304&amp;BP303&amp;AW304&amp;BP303&amp;AX304&amp;BP303&amp;AY304&amp;BP303&amp;AZ304&amp;BP303&amp;BA304&amp;BP303&amp;BB304&amp;BP303&amp;BC304&amp;BP303&amp;BD304&amp;BP303&amp;BE304&amp;BP303&amp;BF304&amp;BP303&amp;BG304&amp;BP303&amp;BH304&amp;BP303&amp;BI304&amp;BP303&amp;BJ304&amp;BP303&amp;BK304&amp;BP303&amp;BL304&amp;BP303&amp;BM304&amp;BP303&amp;BN304</f>
        <v xml:space="preserve">                                                                                                  </v>
      </c>
    </row>
    <row r="305" spans="16:70" x14ac:dyDescent="0.35">
      <c r="P305" s="160">
        <v>73</v>
      </c>
      <c r="Q305" s="217">
        <f>IF('Print-TOS'!AU16="Y",'Encode Data'!J31,'Encode Data'!I49)</f>
        <v>0</v>
      </c>
      <c r="R305" s="160">
        <f t="shared" ref="R305:AW305" si="304">Q305</f>
        <v>0</v>
      </c>
      <c r="S305" s="160">
        <f t="shared" si="304"/>
        <v>0</v>
      </c>
      <c r="T305" s="160">
        <f t="shared" si="304"/>
        <v>0</v>
      </c>
      <c r="U305" s="160">
        <f t="shared" si="304"/>
        <v>0</v>
      </c>
      <c r="V305" s="160">
        <f t="shared" si="304"/>
        <v>0</v>
      </c>
      <c r="W305" s="160">
        <f t="shared" si="304"/>
        <v>0</v>
      </c>
      <c r="X305" s="160">
        <f t="shared" si="304"/>
        <v>0</v>
      </c>
      <c r="Y305" s="160">
        <f t="shared" si="304"/>
        <v>0</v>
      </c>
      <c r="Z305" s="160">
        <f t="shared" si="304"/>
        <v>0</v>
      </c>
      <c r="AA305" s="160">
        <f t="shared" si="304"/>
        <v>0</v>
      </c>
      <c r="AB305" s="160">
        <f t="shared" si="304"/>
        <v>0</v>
      </c>
      <c r="AC305" s="160">
        <f t="shared" si="304"/>
        <v>0</v>
      </c>
      <c r="AD305" s="160">
        <f t="shared" si="304"/>
        <v>0</v>
      </c>
      <c r="AE305" s="160">
        <f t="shared" si="304"/>
        <v>0</v>
      </c>
      <c r="AF305" s="160">
        <f t="shared" si="304"/>
        <v>0</v>
      </c>
      <c r="AG305" s="160">
        <f t="shared" si="304"/>
        <v>0</v>
      </c>
      <c r="AH305" s="160">
        <f t="shared" si="304"/>
        <v>0</v>
      </c>
      <c r="AI305" s="160">
        <f t="shared" si="304"/>
        <v>0</v>
      </c>
      <c r="AJ305" s="160">
        <f t="shared" si="304"/>
        <v>0</v>
      </c>
      <c r="AK305" s="160">
        <f t="shared" si="304"/>
        <v>0</v>
      </c>
      <c r="AL305" s="160">
        <f t="shared" si="304"/>
        <v>0</v>
      </c>
      <c r="AM305" s="160">
        <f t="shared" si="304"/>
        <v>0</v>
      </c>
      <c r="AN305" s="160">
        <f t="shared" si="304"/>
        <v>0</v>
      </c>
      <c r="AO305" s="160">
        <f t="shared" si="304"/>
        <v>0</v>
      </c>
      <c r="AP305" s="160">
        <f t="shared" si="304"/>
        <v>0</v>
      </c>
      <c r="AQ305" s="160">
        <f t="shared" si="304"/>
        <v>0</v>
      </c>
      <c r="AR305" s="160">
        <f t="shared" si="304"/>
        <v>0</v>
      </c>
      <c r="AS305" s="160">
        <f t="shared" si="304"/>
        <v>0</v>
      </c>
      <c r="AT305" s="160">
        <f t="shared" si="304"/>
        <v>0</v>
      </c>
      <c r="AU305" s="160">
        <f t="shared" si="304"/>
        <v>0</v>
      </c>
      <c r="AV305" s="160">
        <f t="shared" si="304"/>
        <v>0</v>
      </c>
      <c r="AW305" s="160">
        <f t="shared" si="304"/>
        <v>0</v>
      </c>
      <c r="AX305" s="160">
        <f t="shared" ref="AX305:BN305" si="305">AW305</f>
        <v>0</v>
      </c>
      <c r="AY305" s="160">
        <f t="shared" si="305"/>
        <v>0</v>
      </c>
      <c r="AZ305" s="160">
        <f t="shared" si="305"/>
        <v>0</v>
      </c>
      <c r="BA305" s="160">
        <f t="shared" si="305"/>
        <v>0</v>
      </c>
      <c r="BB305" s="160">
        <f t="shared" si="305"/>
        <v>0</v>
      </c>
      <c r="BC305" s="160">
        <f t="shared" si="305"/>
        <v>0</v>
      </c>
      <c r="BD305" s="160">
        <f t="shared" si="305"/>
        <v>0</v>
      </c>
      <c r="BE305" s="160">
        <f t="shared" si="305"/>
        <v>0</v>
      </c>
      <c r="BF305" s="160">
        <f t="shared" si="305"/>
        <v>0</v>
      </c>
      <c r="BG305" s="160">
        <f t="shared" si="305"/>
        <v>0</v>
      </c>
      <c r="BH305" s="160">
        <f t="shared" si="305"/>
        <v>0</v>
      </c>
      <c r="BI305" s="160">
        <f t="shared" si="305"/>
        <v>0</v>
      </c>
      <c r="BJ305" s="160">
        <f t="shared" si="305"/>
        <v>0</v>
      </c>
      <c r="BK305" s="160">
        <f t="shared" si="305"/>
        <v>0</v>
      </c>
      <c r="BL305" s="160">
        <f t="shared" si="305"/>
        <v>0</v>
      </c>
      <c r="BM305" s="160">
        <f t="shared" si="305"/>
        <v>0</v>
      </c>
      <c r="BN305" s="160">
        <f t="shared" si="305"/>
        <v>0</v>
      </c>
      <c r="BR305" s="160">
        <v>73</v>
      </c>
    </row>
    <row r="306" spans="16:70" x14ac:dyDescent="0.35">
      <c r="Q306" s="160">
        <v>1</v>
      </c>
      <c r="R306" s="160">
        <v>2</v>
      </c>
      <c r="S306" s="160">
        <v>3</v>
      </c>
      <c r="T306" s="160">
        <v>4</v>
      </c>
      <c r="U306" s="160">
        <v>5</v>
      </c>
      <c r="V306" s="160">
        <v>6</v>
      </c>
      <c r="W306" s="160">
        <v>7</v>
      </c>
      <c r="X306" s="160">
        <v>8</v>
      </c>
      <c r="Y306" s="160">
        <v>9</v>
      </c>
      <c r="Z306" s="160">
        <v>10</v>
      </c>
      <c r="AA306" s="160">
        <v>11</v>
      </c>
      <c r="AB306" s="160">
        <v>12</v>
      </c>
      <c r="AC306" s="160">
        <v>13</v>
      </c>
      <c r="AD306" s="160">
        <v>14</v>
      </c>
      <c r="AE306" s="160">
        <v>15</v>
      </c>
      <c r="AF306" s="160">
        <v>16</v>
      </c>
      <c r="AG306" s="160">
        <v>17</v>
      </c>
      <c r="AH306" s="160">
        <v>18</v>
      </c>
      <c r="AI306" s="160">
        <v>19</v>
      </c>
      <c r="AJ306" s="160">
        <v>20</v>
      </c>
      <c r="AK306" s="160">
        <v>21</v>
      </c>
      <c r="AL306" s="160">
        <v>22</v>
      </c>
      <c r="AM306" s="160">
        <v>23</v>
      </c>
      <c r="AN306" s="160">
        <v>24</v>
      </c>
      <c r="AO306" s="160">
        <v>25</v>
      </c>
      <c r="AP306" s="160">
        <v>26</v>
      </c>
      <c r="AQ306" s="160">
        <v>27</v>
      </c>
      <c r="AR306" s="160">
        <v>28</v>
      </c>
      <c r="AS306" s="160">
        <v>29</v>
      </c>
      <c r="AT306" s="160">
        <v>30</v>
      </c>
      <c r="AU306" s="160">
        <v>31</v>
      </c>
      <c r="AV306" s="160">
        <v>32</v>
      </c>
      <c r="AW306" s="160">
        <v>33</v>
      </c>
      <c r="AX306" s="160">
        <v>34</v>
      </c>
      <c r="AY306" s="160">
        <v>35</v>
      </c>
      <c r="AZ306" s="160">
        <v>36</v>
      </c>
      <c r="BA306" s="160">
        <v>37</v>
      </c>
      <c r="BB306" s="160">
        <v>38</v>
      </c>
      <c r="BC306" s="160">
        <v>39</v>
      </c>
      <c r="BD306" s="160">
        <v>40</v>
      </c>
      <c r="BE306" s="160">
        <v>41</v>
      </c>
      <c r="BF306" s="160">
        <v>42</v>
      </c>
      <c r="BG306" s="160">
        <v>43</v>
      </c>
      <c r="BH306" s="160">
        <v>44</v>
      </c>
      <c r="BI306" s="160">
        <v>45</v>
      </c>
      <c r="BJ306" s="160">
        <v>46</v>
      </c>
      <c r="BK306" s="160">
        <v>47</v>
      </c>
      <c r="BL306" s="160">
        <v>48</v>
      </c>
      <c r="BM306" s="160">
        <v>49</v>
      </c>
      <c r="BN306" s="160">
        <v>50</v>
      </c>
    </row>
    <row r="307" spans="16:70" x14ac:dyDescent="0.35">
      <c r="Q307" s="160">
        <f t="shared" ref="Q307:AV307" si="306">Q305-Q306</f>
        <v>-1</v>
      </c>
      <c r="R307" s="160">
        <f t="shared" si="306"/>
        <v>-2</v>
      </c>
      <c r="S307" s="160">
        <f t="shared" si="306"/>
        <v>-3</v>
      </c>
      <c r="T307" s="160">
        <f t="shared" si="306"/>
        <v>-4</v>
      </c>
      <c r="U307" s="160">
        <f t="shared" si="306"/>
        <v>-5</v>
      </c>
      <c r="V307" s="160">
        <f t="shared" si="306"/>
        <v>-6</v>
      </c>
      <c r="W307" s="160">
        <f t="shared" si="306"/>
        <v>-7</v>
      </c>
      <c r="X307" s="160">
        <f t="shared" si="306"/>
        <v>-8</v>
      </c>
      <c r="Y307" s="160">
        <f t="shared" si="306"/>
        <v>-9</v>
      </c>
      <c r="Z307" s="160">
        <f t="shared" si="306"/>
        <v>-10</v>
      </c>
      <c r="AA307" s="160">
        <f t="shared" si="306"/>
        <v>-11</v>
      </c>
      <c r="AB307" s="160">
        <f t="shared" si="306"/>
        <v>-12</v>
      </c>
      <c r="AC307" s="160">
        <f t="shared" si="306"/>
        <v>-13</v>
      </c>
      <c r="AD307" s="160">
        <f t="shared" si="306"/>
        <v>-14</v>
      </c>
      <c r="AE307" s="160">
        <f t="shared" si="306"/>
        <v>-15</v>
      </c>
      <c r="AF307" s="160">
        <f t="shared" si="306"/>
        <v>-16</v>
      </c>
      <c r="AG307" s="160">
        <f t="shared" si="306"/>
        <v>-17</v>
      </c>
      <c r="AH307" s="160">
        <f t="shared" si="306"/>
        <v>-18</v>
      </c>
      <c r="AI307" s="160">
        <f t="shared" si="306"/>
        <v>-19</v>
      </c>
      <c r="AJ307" s="160">
        <f t="shared" si="306"/>
        <v>-20</v>
      </c>
      <c r="AK307" s="160">
        <f t="shared" si="306"/>
        <v>-21</v>
      </c>
      <c r="AL307" s="160">
        <f t="shared" si="306"/>
        <v>-22</v>
      </c>
      <c r="AM307" s="160">
        <f t="shared" si="306"/>
        <v>-23</v>
      </c>
      <c r="AN307" s="160">
        <f t="shared" si="306"/>
        <v>-24</v>
      </c>
      <c r="AO307" s="160">
        <f t="shared" si="306"/>
        <v>-25</v>
      </c>
      <c r="AP307" s="160">
        <f t="shared" si="306"/>
        <v>-26</v>
      </c>
      <c r="AQ307" s="160">
        <f t="shared" si="306"/>
        <v>-27</v>
      </c>
      <c r="AR307" s="160">
        <f t="shared" si="306"/>
        <v>-28</v>
      </c>
      <c r="AS307" s="160">
        <f t="shared" si="306"/>
        <v>-29</v>
      </c>
      <c r="AT307" s="160">
        <f t="shared" si="306"/>
        <v>-30</v>
      </c>
      <c r="AU307" s="160">
        <f t="shared" si="306"/>
        <v>-31</v>
      </c>
      <c r="AV307" s="160">
        <f t="shared" si="306"/>
        <v>-32</v>
      </c>
      <c r="AW307" s="160">
        <f t="shared" ref="AW307:BN307" si="307">AW305-AW306</f>
        <v>-33</v>
      </c>
      <c r="AX307" s="160">
        <f t="shared" si="307"/>
        <v>-34</v>
      </c>
      <c r="AY307" s="160">
        <f t="shared" si="307"/>
        <v>-35</v>
      </c>
      <c r="AZ307" s="160">
        <f t="shared" si="307"/>
        <v>-36</v>
      </c>
      <c r="BA307" s="160">
        <f t="shared" si="307"/>
        <v>-37</v>
      </c>
      <c r="BB307" s="160">
        <f t="shared" si="307"/>
        <v>-38</v>
      </c>
      <c r="BC307" s="160">
        <f t="shared" si="307"/>
        <v>-39</v>
      </c>
      <c r="BD307" s="160">
        <f t="shared" si="307"/>
        <v>-40</v>
      </c>
      <c r="BE307" s="160">
        <f t="shared" si="307"/>
        <v>-41</v>
      </c>
      <c r="BF307" s="160">
        <f t="shared" si="307"/>
        <v>-42</v>
      </c>
      <c r="BG307" s="160">
        <f t="shared" si="307"/>
        <v>-43</v>
      </c>
      <c r="BH307" s="160">
        <f t="shared" si="307"/>
        <v>-44</v>
      </c>
      <c r="BI307" s="160">
        <f t="shared" si="307"/>
        <v>-45</v>
      </c>
      <c r="BJ307" s="160">
        <f t="shared" si="307"/>
        <v>-46</v>
      </c>
      <c r="BK307" s="160">
        <f t="shared" si="307"/>
        <v>-47</v>
      </c>
      <c r="BL307" s="160">
        <f t="shared" si="307"/>
        <v>-48</v>
      </c>
      <c r="BM307" s="160">
        <f t="shared" si="307"/>
        <v>-49</v>
      </c>
      <c r="BN307" s="160">
        <f t="shared" si="307"/>
        <v>-50</v>
      </c>
      <c r="BP307" s="160" t="s">
        <v>21</v>
      </c>
    </row>
    <row r="308" spans="16:70" x14ac:dyDescent="0.35">
      <c r="Q308" s="160" t="str">
        <f>IF(Q307&gt;=0,COUNT($Q307)+BO304,"")</f>
        <v/>
      </c>
      <c r="R308" s="160" t="str">
        <f>IF(R307&gt;=0,COUNT($Q307:R307)+$BO304,"")</f>
        <v/>
      </c>
      <c r="S308" s="160" t="str">
        <f>IF(S307&gt;=0,COUNT($Q307:S307)+$BO304,"")</f>
        <v/>
      </c>
      <c r="T308" s="160" t="str">
        <f>IF(T307&gt;=0,COUNT($Q307:T307)+$BO304,"")</f>
        <v/>
      </c>
      <c r="U308" s="160" t="str">
        <f>IF(U307&gt;=0,COUNT($Q307:U307)+$BO304,"")</f>
        <v/>
      </c>
      <c r="V308" s="160" t="str">
        <f>IF(V307&gt;=0,COUNT($Q307:V307)+$BO304,"")</f>
        <v/>
      </c>
      <c r="W308" s="160" t="str">
        <f>IF(W307&gt;=0,COUNT($Q307:W307)+$BO304,"")</f>
        <v/>
      </c>
      <c r="X308" s="160" t="str">
        <f>IF(X307&gt;=0,COUNT($Q307:X307)+$BO304,"")</f>
        <v/>
      </c>
      <c r="Y308" s="160" t="str">
        <f>IF(Y307&gt;=0,COUNT($Q307:Y307)+$BO304,"")</f>
        <v/>
      </c>
      <c r="Z308" s="160" t="str">
        <f>IF(Z307&gt;=0,COUNT($Q307:Z307)+$BO304,"")</f>
        <v/>
      </c>
      <c r="AA308" s="160" t="str">
        <f>IF(AA307&gt;=0,COUNT($Q307:AA307)+$BO304,"")</f>
        <v/>
      </c>
      <c r="AB308" s="160" t="str">
        <f>IF(AB307&gt;=0,COUNT($Q307:AB307)+$BO304,"")</f>
        <v/>
      </c>
      <c r="AC308" s="160" t="str">
        <f>IF(AC307&gt;=0,COUNT($Q307:AC307)+$BO304,"")</f>
        <v/>
      </c>
      <c r="AD308" s="160" t="str">
        <f>IF(AD307&gt;=0,COUNT($Q307:AD307)+$BO304,"")</f>
        <v/>
      </c>
      <c r="AE308" s="160" t="str">
        <f>IF(AE307&gt;=0,COUNT($Q307:AE307)+$BO304,"")</f>
        <v/>
      </c>
      <c r="AF308" s="160" t="str">
        <f>IF(AF307&gt;=0,COUNT($Q307:AF307)+$BO304,"")</f>
        <v/>
      </c>
      <c r="AG308" s="160" t="str">
        <f>IF(AG307&gt;=0,COUNT($Q307:AG307)+$BO304,"")</f>
        <v/>
      </c>
      <c r="AH308" s="160" t="str">
        <f>IF(AH307&gt;=0,COUNT($Q307:AH307)+$BO304,"")</f>
        <v/>
      </c>
      <c r="AI308" s="160" t="str">
        <f>IF(AI307&gt;=0,COUNT($Q307:AI307)+$BO304,"")</f>
        <v/>
      </c>
      <c r="AJ308" s="160" t="str">
        <f>IF(AJ307&gt;=0,COUNT($Q307:AJ307)+$BO304,"")</f>
        <v/>
      </c>
      <c r="AK308" s="160" t="str">
        <f>IF(AK307&gt;=0,COUNT($Q307:AK307)+$BO304,"")</f>
        <v/>
      </c>
      <c r="AL308" s="160" t="str">
        <f>IF(AL307&gt;=0,COUNT($Q307:AL307)+$BO304,"")</f>
        <v/>
      </c>
      <c r="AM308" s="160" t="str">
        <f>IF(AM307&gt;=0,COUNT($Q307:AM307)+$BO304,"")</f>
        <v/>
      </c>
      <c r="AN308" s="160" t="str">
        <f>IF(AN307&gt;=0,COUNT($Q307:AN307)+$BO304,"")</f>
        <v/>
      </c>
      <c r="AO308" s="160" t="str">
        <f>IF(AO307&gt;=0,COUNT($Q307:AO307)+$BO304,"")</f>
        <v/>
      </c>
      <c r="AP308" s="160" t="str">
        <f>IF(AP307&gt;=0,COUNT($Q307:AP307)+$BO304,"")</f>
        <v/>
      </c>
      <c r="AQ308" s="160" t="str">
        <f>IF(AQ307&gt;=0,COUNT($Q307:AQ307)+$BO304,"")</f>
        <v/>
      </c>
      <c r="AR308" s="160" t="str">
        <f>IF(AR307&gt;=0,COUNT($Q307:AR307)+$BO304,"")</f>
        <v/>
      </c>
      <c r="AS308" s="160" t="str">
        <f>IF(AS307&gt;=0,COUNT($Q307:AS307)+$BO304,"")</f>
        <v/>
      </c>
      <c r="AT308" s="160" t="str">
        <f>IF(AT307&gt;=0,COUNT($Q307:AT307)+$BO304,"")</f>
        <v/>
      </c>
      <c r="AU308" s="160" t="str">
        <f>IF(AU307&gt;=0,COUNT($Q307:AU307)+$BO304,"")</f>
        <v/>
      </c>
      <c r="AV308" s="160" t="str">
        <f>IF(AV307&gt;=0,COUNT($Q307:AV307)+$BO304,"")</f>
        <v/>
      </c>
      <c r="AW308" s="160" t="str">
        <f>IF(AW307&gt;=0,COUNT($Q307:AW307)+$BO304,"")</f>
        <v/>
      </c>
      <c r="AX308" s="160" t="str">
        <f>IF(AX307&gt;=0,COUNT($Q307:AX307)+$BO304,"")</f>
        <v/>
      </c>
      <c r="AY308" s="160" t="str">
        <f>IF(AY307&gt;=0,COUNT($Q307:AY307)+$BO304,"")</f>
        <v/>
      </c>
      <c r="AZ308" s="160" t="str">
        <f>IF(AZ307&gt;=0,COUNT($Q307:AZ307)+$BO304,"")</f>
        <v/>
      </c>
      <c r="BA308" s="160" t="str">
        <f>IF(BA307&gt;=0,COUNT($Q307:BA307)+$BO304,"")</f>
        <v/>
      </c>
      <c r="BB308" s="160" t="str">
        <f>IF(BB307&gt;=0,COUNT($Q307:BB307)+$BO304,"")</f>
        <v/>
      </c>
      <c r="BC308" s="160" t="str">
        <f>IF(BC307&gt;=0,COUNT($Q307:BC307)+$BO304,"")</f>
        <v/>
      </c>
      <c r="BD308" s="160" t="str">
        <f>IF(BD307&gt;=0,COUNT($Q307:BD307)+$BO304,"")</f>
        <v/>
      </c>
      <c r="BE308" s="160" t="str">
        <f>IF(BE307&gt;=0,COUNT($Q307:BE307)+$BO304,"")</f>
        <v/>
      </c>
      <c r="BF308" s="160" t="str">
        <f>IF(BF307&gt;=0,COUNT($Q307:BF307)+$BO304,"")</f>
        <v/>
      </c>
      <c r="BG308" s="160" t="str">
        <f>IF(BG307&gt;=0,COUNT($Q307:BG307)+$BO304,"")</f>
        <v/>
      </c>
      <c r="BH308" s="160" t="str">
        <f>IF(BH307&gt;=0,COUNT($Q307:BH307)+$BO304,"")</f>
        <v/>
      </c>
      <c r="BI308" s="160" t="str">
        <f>IF(BI307&gt;=0,COUNT($Q307:BI307)+$BO304,"")</f>
        <v/>
      </c>
      <c r="BJ308" s="160" t="str">
        <f>IF(BJ307&gt;=0,COUNT($Q307:BJ307)+$BO304,"")</f>
        <v/>
      </c>
      <c r="BK308" s="160" t="str">
        <f>IF(BK307&gt;=0,COUNT($Q307:BK307)+$BO304,"")</f>
        <v/>
      </c>
      <c r="BL308" s="160" t="str">
        <f>IF(BL307&gt;=0,COUNT($Q307:BL307)+$BO304,"")</f>
        <v/>
      </c>
      <c r="BM308" s="160" t="str">
        <f>IF(BM307&gt;=0,COUNT($Q307:BM307)+$BO304,"")</f>
        <v/>
      </c>
      <c r="BN308" s="160" t="str">
        <f>IF(BN307&gt;=0,COUNT($Q307:BN307)+$BO304,"")</f>
        <v/>
      </c>
      <c r="BO308" s="160" t="e">
        <f>COUNT(Q308:BN308)+$BO304</f>
        <v>#VALUE!</v>
      </c>
      <c r="BP308" s="218" t="str">
        <f>Q308&amp;BP307&amp;R308&amp;BP307&amp;S308&amp;BP307&amp;T308&amp;BP307&amp;U308&amp;BP307&amp;V308&amp;BP307&amp;W308&amp;BP307&amp;X308&amp;BP307&amp;Y308&amp;BP307&amp;Z308&amp;BP307&amp;AA308&amp;BP307&amp;AB308&amp;BP307&amp;AC308&amp;BP307&amp;AD308&amp;BP307&amp;AE308&amp;BP307&amp;AF308&amp;BP307&amp;AG308&amp;BP307&amp;AH308&amp;BP307&amp;AI308&amp;BP307&amp;AJ308&amp;BP307&amp;AK308&amp;BP307&amp;AL308&amp;BP307&amp;AM308&amp;BP307&amp;AN308&amp;BP307&amp;AO308&amp;BP307&amp;AP308&amp;BP307&amp;AQ308&amp;BP307&amp;AR308&amp;BP307&amp;AS308&amp;BP307&amp;AT308&amp;BP307&amp;AU308&amp;BP307&amp;AV308&amp;BP307&amp;AW308&amp;BP307&amp;AX308&amp;BP307&amp;AY308&amp;BP307&amp;AZ308&amp;BP307&amp;BA308&amp;BP307&amp;BB308&amp;BP307&amp;BC308&amp;BP307&amp;BD308&amp;BP307&amp;BE308&amp;BP307&amp;BF308&amp;BP307&amp;BG308&amp;BP307&amp;BH308&amp;BP307&amp;BI308&amp;BP307&amp;BJ308&amp;BP307&amp;BK308&amp;BP307&amp;BL308&amp;BP307&amp;BM308&amp;BP307&amp;BN308</f>
        <v xml:space="preserve">                                                                                                  </v>
      </c>
    </row>
    <row r="309" spans="16:70" x14ac:dyDescent="0.35">
      <c r="P309" s="160">
        <v>88</v>
      </c>
      <c r="Q309" s="217">
        <f>IF('Print-TOS'!AU16="Y",'Encode Data'!J34,'Encode Data'!J49)</f>
        <v>0</v>
      </c>
      <c r="R309" s="160">
        <f t="shared" ref="R309:AW309" si="308">Q309</f>
        <v>0</v>
      </c>
      <c r="S309" s="160">
        <f t="shared" si="308"/>
        <v>0</v>
      </c>
      <c r="T309" s="160">
        <f t="shared" si="308"/>
        <v>0</v>
      </c>
      <c r="U309" s="160">
        <f t="shared" si="308"/>
        <v>0</v>
      </c>
      <c r="V309" s="160">
        <f t="shared" si="308"/>
        <v>0</v>
      </c>
      <c r="W309" s="160">
        <f t="shared" si="308"/>
        <v>0</v>
      </c>
      <c r="X309" s="160">
        <f t="shared" si="308"/>
        <v>0</v>
      </c>
      <c r="Y309" s="160">
        <f t="shared" si="308"/>
        <v>0</v>
      </c>
      <c r="Z309" s="160">
        <f t="shared" si="308"/>
        <v>0</v>
      </c>
      <c r="AA309" s="160">
        <f t="shared" si="308"/>
        <v>0</v>
      </c>
      <c r="AB309" s="160">
        <f t="shared" si="308"/>
        <v>0</v>
      </c>
      <c r="AC309" s="160">
        <f t="shared" si="308"/>
        <v>0</v>
      </c>
      <c r="AD309" s="160">
        <f t="shared" si="308"/>
        <v>0</v>
      </c>
      <c r="AE309" s="160">
        <f t="shared" si="308"/>
        <v>0</v>
      </c>
      <c r="AF309" s="160">
        <f t="shared" si="308"/>
        <v>0</v>
      </c>
      <c r="AG309" s="160">
        <f t="shared" si="308"/>
        <v>0</v>
      </c>
      <c r="AH309" s="160">
        <f t="shared" si="308"/>
        <v>0</v>
      </c>
      <c r="AI309" s="160">
        <f t="shared" si="308"/>
        <v>0</v>
      </c>
      <c r="AJ309" s="160">
        <f t="shared" si="308"/>
        <v>0</v>
      </c>
      <c r="AK309" s="160">
        <f t="shared" si="308"/>
        <v>0</v>
      </c>
      <c r="AL309" s="160">
        <f t="shared" si="308"/>
        <v>0</v>
      </c>
      <c r="AM309" s="160">
        <f t="shared" si="308"/>
        <v>0</v>
      </c>
      <c r="AN309" s="160">
        <f t="shared" si="308"/>
        <v>0</v>
      </c>
      <c r="AO309" s="160">
        <f t="shared" si="308"/>
        <v>0</v>
      </c>
      <c r="AP309" s="160">
        <f t="shared" si="308"/>
        <v>0</v>
      </c>
      <c r="AQ309" s="160">
        <f t="shared" si="308"/>
        <v>0</v>
      </c>
      <c r="AR309" s="160">
        <f t="shared" si="308"/>
        <v>0</v>
      </c>
      <c r="AS309" s="160">
        <f t="shared" si="308"/>
        <v>0</v>
      </c>
      <c r="AT309" s="160">
        <f t="shared" si="308"/>
        <v>0</v>
      </c>
      <c r="AU309" s="160">
        <f t="shared" si="308"/>
        <v>0</v>
      </c>
      <c r="AV309" s="160">
        <f t="shared" si="308"/>
        <v>0</v>
      </c>
      <c r="AW309" s="160">
        <f t="shared" si="308"/>
        <v>0</v>
      </c>
      <c r="AX309" s="160">
        <f t="shared" ref="AX309:BN309" si="309">AW309</f>
        <v>0</v>
      </c>
      <c r="AY309" s="160">
        <f t="shared" si="309"/>
        <v>0</v>
      </c>
      <c r="AZ309" s="160">
        <f t="shared" si="309"/>
        <v>0</v>
      </c>
      <c r="BA309" s="160">
        <f t="shared" si="309"/>
        <v>0</v>
      </c>
      <c r="BB309" s="160">
        <f t="shared" si="309"/>
        <v>0</v>
      </c>
      <c r="BC309" s="160">
        <f t="shared" si="309"/>
        <v>0</v>
      </c>
      <c r="BD309" s="160">
        <f t="shared" si="309"/>
        <v>0</v>
      </c>
      <c r="BE309" s="160">
        <f t="shared" si="309"/>
        <v>0</v>
      </c>
      <c r="BF309" s="160">
        <f t="shared" si="309"/>
        <v>0</v>
      </c>
      <c r="BG309" s="160">
        <f t="shared" si="309"/>
        <v>0</v>
      </c>
      <c r="BH309" s="160">
        <f t="shared" si="309"/>
        <v>0</v>
      </c>
      <c r="BI309" s="160">
        <f t="shared" si="309"/>
        <v>0</v>
      </c>
      <c r="BJ309" s="160">
        <f t="shared" si="309"/>
        <v>0</v>
      </c>
      <c r="BK309" s="160">
        <f t="shared" si="309"/>
        <v>0</v>
      </c>
      <c r="BL309" s="160">
        <f t="shared" si="309"/>
        <v>0</v>
      </c>
      <c r="BM309" s="160">
        <f t="shared" si="309"/>
        <v>0</v>
      </c>
      <c r="BN309" s="160">
        <f t="shared" si="309"/>
        <v>0</v>
      </c>
      <c r="BR309" s="160">
        <v>88</v>
      </c>
    </row>
    <row r="310" spans="16:70" x14ac:dyDescent="0.35">
      <c r="Q310" s="160">
        <v>1</v>
      </c>
      <c r="R310" s="160">
        <v>2</v>
      </c>
      <c r="S310" s="160">
        <v>3</v>
      </c>
      <c r="T310" s="160">
        <v>4</v>
      </c>
      <c r="U310" s="160">
        <v>5</v>
      </c>
      <c r="V310" s="160">
        <v>6</v>
      </c>
      <c r="W310" s="160">
        <v>7</v>
      </c>
      <c r="X310" s="160">
        <v>8</v>
      </c>
      <c r="Y310" s="160">
        <v>9</v>
      </c>
      <c r="Z310" s="160">
        <v>10</v>
      </c>
      <c r="AA310" s="160">
        <v>11</v>
      </c>
      <c r="AB310" s="160">
        <v>12</v>
      </c>
      <c r="AC310" s="160">
        <v>13</v>
      </c>
      <c r="AD310" s="160">
        <v>14</v>
      </c>
      <c r="AE310" s="160">
        <v>15</v>
      </c>
      <c r="AF310" s="160">
        <v>16</v>
      </c>
      <c r="AG310" s="160">
        <v>17</v>
      </c>
      <c r="AH310" s="160">
        <v>18</v>
      </c>
      <c r="AI310" s="160">
        <v>19</v>
      </c>
      <c r="AJ310" s="160">
        <v>20</v>
      </c>
      <c r="AK310" s="160">
        <v>21</v>
      </c>
      <c r="AL310" s="160">
        <v>22</v>
      </c>
      <c r="AM310" s="160">
        <v>23</v>
      </c>
      <c r="AN310" s="160">
        <v>24</v>
      </c>
      <c r="AO310" s="160">
        <v>25</v>
      </c>
      <c r="AP310" s="160">
        <v>26</v>
      </c>
      <c r="AQ310" s="160">
        <v>27</v>
      </c>
      <c r="AR310" s="160">
        <v>28</v>
      </c>
      <c r="AS310" s="160">
        <v>29</v>
      </c>
      <c r="AT310" s="160">
        <v>30</v>
      </c>
      <c r="AU310" s="160">
        <v>31</v>
      </c>
      <c r="AV310" s="160">
        <v>32</v>
      </c>
      <c r="AW310" s="160">
        <v>33</v>
      </c>
      <c r="AX310" s="160">
        <v>34</v>
      </c>
      <c r="AY310" s="160">
        <v>35</v>
      </c>
      <c r="AZ310" s="160">
        <v>36</v>
      </c>
      <c r="BA310" s="160">
        <v>37</v>
      </c>
      <c r="BB310" s="160">
        <v>38</v>
      </c>
      <c r="BC310" s="160">
        <v>39</v>
      </c>
      <c r="BD310" s="160">
        <v>40</v>
      </c>
      <c r="BE310" s="160">
        <v>41</v>
      </c>
      <c r="BF310" s="160">
        <v>42</v>
      </c>
      <c r="BG310" s="160">
        <v>43</v>
      </c>
      <c r="BH310" s="160">
        <v>44</v>
      </c>
      <c r="BI310" s="160">
        <v>45</v>
      </c>
      <c r="BJ310" s="160">
        <v>46</v>
      </c>
      <c r="BK310" s="160">
        <v>47</v>
      </c>
      <c r="BL310" s="160">
        <v>48</v>
      </c>
      <c r="BM310" s="160">
        <v>49</v>
      </c>
      <c r="BN310" s="160">
        <v>50</v>
      </c>
    </row>
    <row r="311" spans="16:70" x14ac:dyDescent="0.35">
      <c r="Q311" s="160">
        <f t="shared" ref="Q311:AV311" si="310">Q309-Q310</f>
        <v>-1</v>
      </c>
      <c r="R311" s="160">
        <f t="shared" si="310"/>
        <v>-2</v>
      </c>
      <c r="S311" s="160">
        <f t="shared" si="310"/>
        <v>-3</v>
      </c>
      <c r="T311" s="160">
        <f t="shared" si="310"/>
        <v>-4</v>
      </c>
      <c r="U311" s="160">
        <f t="shared" si="310"/>
        <v>-5</v>
      </c>
      <c r="V311" s="160">
        <f t="shared" si="310"/>
        <v>-6</v>
      </c>
      <c r="W311" s="160">
        <f t="shared" si="310"/>
        <v>-7</v>
      </c>
      <c r="X311" s="160">
        <f t="shared" si="310"/>
        <v>-8</v>
      </c>
      <c r="Y311" s="160">
        <f t="shared" si="310"/>
        <v>-9</v>
      </c>
      <c r="Z311" s="160">
        <f t="shared" si="310"/>
        <v>-10</v>
      </c>
      <c r="AA311" s="160">
        <f t="shared" si="310"/>
        <v>-11</v>
      </c>
      <c r="AB311" s="160">
        <f t="shared" si="310"/>
        <v>-12</v>
      </c>
      <c r="AC311" s="160">
        <f t="shared" si="310"/>
        <v>-13</v>
      </c>
      <c r="AD311" s="160">
        <f t="shared" si="310"/>
        <v>-14</v>
      </c>
      <c r="AE311" s="160">
        <f t="shared" si="310"/>
        <v>-15</v>
      </c>
      <c r="AF311" s="160">
        <f t="shared" si="310"/>
        <v>-16</v>
      </c>
      <c r="AG311" s="160">
        <f t="shared" si="310"/>
        <v>-17</v>
      </c>
      <c r="AH311" s="160">
        <f t="shared" si="310"/>
        <v>-18</v>
      </c>
      <c r="AI311" s="160">
        <f t="shared" si="310"/>
        <v>-19</v>
      </c>
      <c r="AJ311" s="160">
        <f t="shared" si="310"/>
        <v>-20</v>
      </c>
      <c r="AK311" s="160">
        <f t="shared" si="310"/>
        <v>-21</v>
      </c>
      <c r="AL311" s="160">
        <f t="shared" si="310"/>
        <v>-22</v>
      </c>
      <c r="AM311" s="160">
        <f t="shared" si="310"/>
        <v>-23</v>
      </c>
      <c r="AN311" s="160">
        <f t="shared" si="310"/>
        <v>-24</v>
      </c>
      <c r="AO311" s="160">
        <f t="shared" si="310"/>
        <v>-25</v>
      </c>
      <c r="AP311" s="160">
        <f t="shared" si="310"/>
        <v>-26</v>
      </c>
      <c r="AQ311" s="160">
        <f t="shared" si="310"/>
        <v>-27</v>
      </c>
      <c r="AR311" s="160">
        <f t="shared" si="310"/>
        <v>-28</v>
      </c>
      <c r="AS311" s="160">
        <f t="shared" si="310"/>
        <v>-29</v>
      </c>
      <c r="AT311" s="160">
        <f t="shared" si="310"/>
        <v>-30</v>
      </c>
      <c r="AU311" s="160">
        <f t="shared" si="310"/>
        <v>-31</v>
      </c>
      <c r="AV311" s="160">
        <f t="shared" si="310"/>
        <v>-32</v>
      </c>
      <c r="AW311" s="160">
        <f t="shared" ref="AW311:BN311" si="311">AW309-AW310</f>
        <v>-33</v>
      </c>
      <c r="AX311" s="160">
        <f t="shared" si="311"/>
        <v>-34</v>
      </c>
      <c r="AY311" s="160">
        <f t="shared" si="311"/>
        <v>-35</v>
      </c>
      <c r="AZ311" s="160">
        <f t="shared" si="311"/>
        <v>-36</v>
      </c>
      <c r="BA311" s="160">
        <f t="shared" si="311"/>
        <v>-37</v>
      </c>
      <c r="BB311" s="160">
        <f t="shared" si="311"/>
        <v>-38</v>
      </c>
      <c r="BC311" s="160">
        <f t="shared" si="311"/>
        <v>-39</v>
      </c>
      <c r="BD311" s="160">
        <f t="shared" si="311"/>
        <v>-40</v>
      </c>
      <c r="BE311" s="160">
        <f t="shared" si="311"/>
        <v>-41</v>
      </c>
      <c r="BF311" s="160">
        <f t="shared" si="311"/>
        <v>-42</v>
      </c>
      <c r="BG311" s="160">
        <f t="shared" si="311"/>
        <v>-43</v>
      </c>
      <c r="BH311" s="160">
        <f t="shared" si="311"/>
        <v>-44</v>
      </c>
      <c r="BI311" s="160">
        <f t="shared" si="311"/>
        <v>-45</v>
      </c>
      <c r="BJ311" s="160">
        <f t="shared" si="311"/>
        <v>-46</v>
      </c>
      <c r="BK311" s="160">
        <f t="shared" si="311"/>
        <v>-47</v>
      </c>
      <c r="BL311" s="160">
        <f t="shared" si="311"/>
        <v>-48</v>
      </c>
      <c r="BM311" s="160">
        <f t="shared" si="311"/>
        <v>-49</v>
      </c>
      <c r="BN311" s="160">
        <f t="shared" si="311"/>
        <v>-50</v>
      </c>
      <c r="BP311" s="160" t="s">
        <v>21</v>
      </c>
    </row>
    <row r="312" spans="16:70" x14ac:dyDescent="0.35">
      <c r="Q312" s="160" t="str">
        <f>IF(Q311&gt;=0,COUNT($Q311)+BO308,"")</f>
        <v/>
      </c>
      <c r="R312" s="160" t="str">
        <f>IF(R311&gt;=0,COUNT($Q311:R311)+$BO308,"")</f>
        <v/>
      </c>
      <c r="S312" s="160" t="str">
        <f>IF(S311&gt;=0,COUNT($Q311:S311)+$BO308,"")</f>
        <v/>
      </c>
      <c r="T312" s="160" t="str">
        <f>IF(T311&gt;=0,COUNT($Q311:T311)+$BO308,"")</f>
        <v/>
      </c>
      <c r="U312" s="160" t="str">
        <f>IF(U311&gt;=0,COUNT($Q311:U311)+$BO308,"")</f>
        <v/>
      </c>
      <c r="V312" s="160" t="str">
        <f>IF(V311&gt;=0,COUNT($Q311:V311)+$BO308,"")</f>
        <v/>
      </c>
      <c r="W312" s="160" t="str">
        <f>IF(W311&gt;=0,COUNT($Q311:W311)+$BO308,"")</f>
        <v/>
      </c>
      <c r="X312" s="160" t="str">
        <f>IF(X311&gt;=0,COUNT($Q311:X311)+$BO308,"")</f>
        <v/>
      </c>
      <c r="Y312" s="160" t="str">
        <f>IF(Y311&gt;=0,COUNT($Q311:Y311)+$BO308,"")</f>
        <v/>
      </c>
      <c r="Z312" s="160" t="str">
        <f>IF(Z311&gt;=0,COUNT($Q311:Z311)+$BO308,"")</f>
        <v/>
      </c>
      <c r="AA312" s="160" t="str">
        <f>IF(AA311&gt;=0,COUNT($Q311:AA311)+$BO308,"")</f>
        <v/>
      </c>
      <c r="AB312" s="160" t="str">
        <f>IF(AB311&gt;=0,COUNT($Q311:AB311)+$BO308,"")</f>
        <v/>
      </c>
      <c r="AC312" s="160" t="str">
        <f>IF(AC311&gt;=0,COUNT($Q311:AC311)+$BO308,"")</f>
        <v/>
      </c>
      <c r="AD312" s="160" t="str">
        <f>IF(AD311&gt;=0,COUNT($Q311:AD311)+$BO308,"")</f>
        <v/>
      </c>
      <c r="AE312" s="160" t="str">
        <f>IF(AE311&gt;=0,COUNT($Q311:AE311)+$BO308,"")</f>
        <v/>
      </c>
      <c r="AF312" s="160" t="str">
        <f>IF(AF311&gt;=0,COUNT($Q311:AF311)+$BO308,"")</f>
        <v/>
      </c>
      <c r="AG312" s="160" t="str">
        <f>IF(AG311&gt;=0,COUNT($Q311:AG311)+$BO308,"")</f>
        <v/>
      </c>
      <c r="AH312" s="160" t="str">
        <f>IF(AH311&gt;=0,COUNT($Q311:AH311)+$BO308,"")</f>
        <v/>
      </c>
      <c r="AI312" s="160" t="str">
        <f>IF(AI311&gt;=0,COUNT($Q311:AI311)+$BO308,"")</f>
        <v/>
      </c>
      <c r="AJ312" s="160" t="str">
        <f>IF(AJ311&gt;=0,COUNT($Q311:AJ311)+$BO308,"")</f>
        <v/>
      </c>
      <c r="AK312" s="160" t="str">
        <f>IF(AK311&gt;=0,COUNT($Q311:AK311)+$BO308,"")</f>
        <v/>
      </c>
      <c r="AL312" s="160" t="str">
        <f>IF(AL311&gt;=0,COUNT($Q311:AL311)+$BO308,"")</f>
        <v/>
      </c>
      <c r="AM312" s="160" t="str">
        <f>IF(AM311&gt;=0,COUNT($Q311:AM311)+$BO308,"")</f>
        <v/>
      </c>
      <c r="AN312" s="160" t="str">
        <f>IF(AN311&gt;=0,COUNT($Q311:AN311)+$BO308,"")</f>
        <v/>
      </c>
      <c r="AO312" s="160" t="str">
        <f>IF(AO311&gt;=0,COUNT($Q311:AO311)+$BO308,"")</f>
        <v/>
      </c>
      <c r="AP312" s="160" t="str">
        <f>IF(AP311&gt;=0,COUNT($Q311:AP311)+$BO308,"")</f>
        <v/>
      </c>
      <c r="AQ312" s="160" t="str">
        <f>IF(AQ311&gt;=0,COUNT($Q311:AQ311)+$BO308,"")</f>
        <v/>
      </c>
      <c r="AR312" s="160" t="str">
        <f>IF(AR311&gt;=0,COUNT($Q311:AR311)+$BO308,"")</f>
        <v/>
      </c>
      <c r="AS312" s="160" t="str">
        <f>IF(AS311&gt;=0,COUNT($Q311:AS311)+$BO308,"")</f>
        <v/>
      </c>
      <c r="AT312" s="160" t="str">
        <f>IF(AT311&gt;=0,COUNT($Q311:AT311)+$BO308,"")</f>
        <v/>
      </c>
      <c r="AU312" s="160" t="str">
        <f>IF(AU311&gt;=0,COUNT($Q311:AU311)+$BO308,"")</f>
        <v/>
      </c>
      <c r="AV312" s="160" t="str">
        <f>IF(AV311&gt;=0,COUNT($Q311:AV311)+$BO308,"")</f>
        <v/>
      </c>
      <c r="AW312" s="160" t="str">
        <f>IF(AW311&gt;=0,COUNT($Q311:AW311)+$BO308,"")</f>
        <v/>
      </c>
      <c r="AX312" s="160" t="str">
        <f>IF(AX311&gt;=0,COUNT($Q311:AX311)+$BO308,"")</f>
        <v/>
      </c>
      <c r="AY312" s="160" t="str">
        <f>IF(AY311&gt;=0,COUNT($Q311:AY311)+$BO308,"")</f>
        <v/>
      </c>
      <c r="AZ312" s="160" t="str">
        <f>IF(AZ311&gt;=0,COUNT($Q311:AZ311)+$BO308,"")</f>
        <v/>
      </c>
      <c r="BA312" s="160" t="str">
        <f>IF(BA311&gt;=0,COUNT($Q311:BA311)+$BO308,"")</f>
        <v/>
      </c>
      <c r="BB312" s="160" t="str">
        <f>IF(BB311&gt;=0,COUNT($Q311:BB311)+$BO308,"")</f>
        <v/>
      </c>
      <c r="BC312" s="160" t="str">
        <f>IF(BC311&gt;=0,COUNT($Q311:BC311)+$BO308,"")</f>
        <v/>
      </c>
      <c r="BD312" s="160" t="str">
        <f>IF(BD311&gt;=0,COUNT($Q311:BD311)+$BO308,"")</f>
        <v/>
      </c>
      <c r="BE312" s="160" t="str">
        <f>IF(BE311&gt;=0,COUNT($Q311:BE311)+$BO308,"")</f>
        <v/>
      </c>
      <c r="BF312" s="160" t="str">
        <f>IF(BF311&gt;=0,COUNT($Q311:BF311)+$BO308,"")</f>
        <v/>
      </c>
      <c r="BG312" s="160" t="str">
        <f>IF(BG311&gt;=0,COUNT($Q311:BG311)+$BO308,"")</f>
        <v/>
      </c>
      <c r="BH312" s="160" t="str">
        <f>IF(BH311&gt;=0,COUNT($Q311:BH311)+$BO308,"")</f>
        <v/>
      </c>
      <c r="BI312" s="160" t="str">
        <f>IF(BI311&gt;=0,COUNT($Q311:BI311)+$BO308,"")</f>
        <v/>
      </c>
      <c r="BJ312" s="160" t="str">
        <f>IF(BJ311&gt;=0,COUNT($Q311:BJ311)+$BO308,"")</f>
        <v/>
      </c>
      <c r="BK312" s="160" t="str">
        <f>IF(BK311&gt;=0,COUNT($Q311:BK311)+$BO308,"")</f>
        <v/>
      </c>
      <c r="BL312" s="160" t="str">
        <f>IF(BL311&gt;=0,COUNT($Q311:BL311)+$BO308,"")</f>
        <v/>
      </c>
      <c r="BM312" s="160" t="str">
        <f>IF(BM311&gt;=0,COUNT($Q311:BM311)+$BO308,"")</f>
        <v/>
      </c>
      <c r="BN312" s="160" t="str">
        <f>IF(BN311&gt;=0,COUNT($Q311:BN311)+$BO308,"")</f>
        <v/>
      </c>
      <c r="BO312" s="160" t="e">
        <f>COUNT(Q312:BN312)+$BO308</f>
        <v>#VALUE!</v>
      </c>
      <c r="BP312" s="218" t="str">
        <f>Q312&amp;BP311&amp;R312&amp;BP311&amp;S312&amp;BP311&amp;T312&amp;BP311&amp;U312&amp;BP311&amp;V312&amp;BP311&amp;W312&amp;BP311&amp;X312&amp;BP311&amp;Y312&amp;BP311&amp;Z312&amp;BP311&amp;AA312&amp;BP311&amp;AB312&amp;BP311&amp;AC312&amp;BP311&amp;AD312&amp;BP311&amp;AE312&amp;BP311&amp;AF312&amp;BP311&amp;AG312&amp;BP311&amp;AH312&amp;BP311&amp;AI312&amp;BP311&amp;AJ312&amp;BP311&amp;AK312&amp;BP311&amp;AL312&amp;BP311&amp;AM312&amp;BP311&amp;AN312&amp;BP311&amp;AO312&amp;BP311&amp;AP312&amp;BP311&amp;AQ312&amp;BP311&amp;AR312&amp;BP311&amp;AS312&amp;BP311&amp;AT312&amp;BP311&amp;AU312&amp;BP311&amp;AV312&amp;BP311&amp;AW312&amp;BP311&amp;AX312&amp;BP311&amp;AY312&amp;BP311&amp;AZ312&amp;BP311&amp;BA312&amp;BP311&amp;BB312&amp;BP311&amp;BC312&amp;BP311&amp;BD312&amp;BP311&amp;BE312&amp;BP311&amp;BF312&amp;BP311&amp;BG312&amp;BP311&amp;BH312&amp;BP311&amp;BI312&amp;BP311&amp;BJ312&amp;BP311&amp;BK312&amp;BP311&amp;BL312&amp;BP311&amp;BM312&amp;BP311&amp;BN312</f>
        <v xml:space="preserve">                                                                                                  </v>
      </c>
      <c r="BQ312" s="217">
        <f>SUM(Q289,Q293,Q297,Q301,Q305,Q309)</f>
        <v>0</v>
      </c>
    </row>
    <row r="313" spans="16:70" x14ac:dyDescent="0.35">
      <c r="P313" s="160">
        <v>14</v>
      </c>
      <c r="Q313" s="217">
        <f>IF('Print-TOS'!AU16="Y",'Encode Data'!J37,'Encode Data'!E52)</f>
        <v>0</v>
      </c>
      <c r="R313" s="160">
        <f t="shared" ref="R313:AW313" si="312">Q313</f>
        <v>0</v>
      </c>
      <c r="S313" s="160">
        <f t="shared" si="312"/>
        <v>0</v>
      </c>
      <c r="T313" s="160">
        <f t="shared" si="312"/>
        <v>0</v>
      </c>
      <c r="U313" s="160">
        <f t="shared" si="312"/>
        <v>0</v>
      </c>
      <c r="V313" s="160">
        <f t="shared" si="312"/>
        <v>0</v>
      </c>
      <c r="W313" s="160">
        <f t="shared" si="312"/>
        <v>0</v>
      </c>
      <c r="X313" s="160">
        <f t="shared" si="312"/>
        <v>0</v>
      </c>
      <c r="Y313" s="160">
        <f t="shared" si="312"/>
        <v>0</v>
      </c>
      <c r="Z313" s="160">
        <f t="shared" si="312"/>
        <v>0</v>
      </c>
      <c r="AA313" s="160">
        <f t="shared" si="312"/>
        <v>0</v>
      </c>
      <c r="AB313" s="160">
        <f t="shared" si="312"/>
        <v>0</v>
      </c>
      <c r="AC313" s="160">
        <f t="shared" si="312"/>
        <v>0</v>
      </c>
      <c r="AD313" s="160">
        <f t="shared" si="312"/>
        <v>0</v>
      </c>
      <c r="AE313" s="160">
        <f t="shared" si="312"/>
        <v>0</v>
      </c>
      <c r="AF313" s="160">
        <f t="shared" si="312"/>
        <v>0</v>
      </c>
      <c r="AG313" s="160">
        <f t="shared" si="312"/>
        <v>0</v>
      </c>
      <c r="AH313" s="160">
        <f t="shared" si="312"/>
        <v>0</v>
      </c>
      <c r="AI313" s="160">
        <f t="shared" si="312"/>
        <v>0</v>
      </c>
      <c r="AJ313" s="160">
        <f t="shared" si="312"/>
        <v>0</v>
      </c>
      <c r="AK313" s="160">
        <f t="shared" si="312"/>
        <v>0</v>
      </c>
      <c r="AL313" s="160">
        <f t="shared" si="312"/>
        <v>0</v>
      </c>
      <c r="AM313" s="160">
        <f t="shared" si="312"/>
        <v>0</v>
      </c>
      <c r="AN313" s="160">
        <f t="shared" si="312"/>
        <v>0</v>
      </c>
      <c r="AO313" s="160">
        <f t="shared" si="312"/>
        <v>0</v>
      </c>
      <c r="AP313" s="160">
        <f t="shared" si="312"/>
        <v>0</v>
      </c>
      <c r="AQ313" s="160">
        <f t="shared" si="312"/>
        <v>0</v>
      </c>
      <c r="AR313" s="160">
        <f t="shared" si="312"/>
        <v>0</v>
      </c>
      <c r="AS313" s="160">
        <f t="shared" si="312"/>
        <v>0</v>
      </c>
      <c r="AT313" s="160">
        <f t="shared" si="312"/>
        <v>0</v>
      </c>
      <c r="AU313" s="160">
        <f t="shared" si="312"/>
        <v>0</v>
      </c>
      <c r="AV313" s="160">
        <f t="shared" si="312"/>
        <v>0</v>
      </c>
      <c r="AW313" s="160">
        <f t="shared" si="312"/>
        <v>0</v>
      </c>
      <c r="AX313" s="160">
        <f t="shared" ref="AX313:BN313" si="313">AW313</f>
        <v>0</v>
      </c>
      <c r="AY313" s="160">
        <f t="shared" si="313"/>
        <v>0</v>
      </c>
      <c r="AZ313" s="160">
        <f t="shared" si="313"/>
        <v>0</v>
      </c>
      <c r="BA313" s="160">
        <f t="shared" si="313"/>
        <v>0</v>
      </c>
      <c r="BB313" s="160">
        <f t="shared" si="313"/>
        <v>0</v>
      </c>
      <c r="BC313" s="160">
        <f t="shared" si="313"/>
        <v>0</v>
      </c>
      <c r="BD313" s="160">
        <f t="shared" si="313"/>
        <v>0</v>
      </c>
      <c r="BE313" s="160">
        <f t="shared" si="313"/>
        <v>0</v>
      </c>
      <c r="BF313" s="160">
        <f t="shared" si="313"/>
        <v>0</v>
      </c>
      <c r="BG313" s="160">
        <f t="shared" si="313"/>
        <v>0</v>
      </c>
      <c r="BH313" s="160">
        <f t="shared" si="313"/>
        <v>0</v>
      </c>
      <c r="BI313" s="160">
        <f t="shared" si="313"/>
        <v>0</v>
      </c>
      <c r="BJ313" s="160">
        <f t="shared" si="313"/>
        <v>0</v>
      </c>
      <c r="BK313" s="160">
        <f t="shared" si="313"/>
        <v>0</v>
      </c>
      <c r="BL313" s="160">
        <f t="shared" si="313"/>
        <v>0</v>
      </c>
      <c r="BM313" s="160">
        <f t="shared" si="313"/>
        <v>0</v>
      </c>
      <c r="BN313" s="160">
        <f t="shared" si="313"/>
        <v>0</v>
      </c>
      <c r="BR313" s="160">
        <v>14</v>
      </c>
    </row>
    <row r="314" spans="16:70" x14ac:dyDescent="0.35">
      <c r="Q314" s="160">
        <v>1</v>
      </c>
      <c r="R314" s="160">
        <v>2</v>
      </c>
      <c r="S314" s="160">
        <v>3</v>
      </c>
      <c r="T314" s="160">
        <v>4</v>
      </c>
      <c r="U314" s="160">
        <v>5</v>
      </c>
      <c r="V314" s="160">
        <v>6</v>
      </c>
      <c r="W314" s="160">
        <v>7</v>
      </c>
      <c r="X314" s="160">
        <v>8</v>
      </c>
      <c r="Y314" s="160">
        <v>9</v>
      </c>
      <c r="Z314" s="160">
        <v>10</v>
      </c>
      <c r="AA314" s="160">
        <v>11</v>
      </c>
      <c r="AB314" s="160">
        <v>12</v>
      </c>
      <c r="AC314" s="160">
        <v>13</v>
      </c>
      <c r="AD314" s="160">
        <v>14</v>
      </c>
      <c r="AE314" s="160">
        <v>15</v>
      </c>
      <c r="AF314" s="160">
        <v>16</v>
      </c>
      <c r="AG314" s="160">
        <v>17</v>
      </c>
      <c r="AH314" s="160">
        <v>18</v>
      </c>
      <c r="AI314" s="160">
        <v>19</v>
      </c>
      <c r="AJ314" s="160">
        <v>20</v>
      </c>
      <c r="AK314" s="160">
        <v>21</v>
      </c>
      <c r="AL314" s="160">
        <v>22</v>
      </c>
      <c r="AM314" s="160">
        <v>23</v>
      </c>
      <c r="AN314" s="160">
        <v>24</v>
      </c>
      <c r="AO314" s="160">
        <v>25</v>
      </c>
      <c r="AP314" s="160">
        <v>26</v>
      </c>
      <c r="AQ314" s="160">
        <v>27</v>
      </c>
      <c r="AR314" s="160">
        <v>28</v>
      </c>
      <c r="AS314" s="160">
        <v>29</v>
      </c>
      <c r="AT314" s="160">
        <v>30</v>
      </c>
      <c r="AU314" s="160">
        <v>31</v>
      </c>
      <c r="AV314" s="160">
        <v>32</v>
      </c>
      <c r="AW314" s="160">
        <v>33</v>
      </c>
      <c r="AX314" s="160">
        <v>34</v>
      </c>
      <c r="AY314" s="160">
        <v>35</v>
      </c>
      <c r="AZ314" s="160">
        <v>36</v>
      </c>
      <c r="BA314" s="160">
        <v>37</v>
      </c>
      <c r="BB314" s="160">
        <v>38</v>
      </c>
      <c r="BC314" s="160">
        <v>39</v>
      </c>
      <c r="BD314" s="160">
        <v>40</v>
      </c>
      <c r="BE314" s="160">
        <v>41</v>
      </c>
      <c r="BF314" s="160">
        <v>42</v>
      </c>
      <c r="BG314" s="160">
        <v>43</v>
      </c>
      <c r="BH314" s="160">
        <v>44</v>
      </c>
      <c r="BI314" s="160">
        <v>45</v>
      </c>
      <c r="BJ314" s="160">
        <v>46</v>
      </c>
      <c r="BK314" s="160">
        <v>47</v>
      </c>
      <c r="BL314" s="160">
        <v>48</v>
      </c>
      <c r="BM314" s="160">
        <v>49</v>
      </c>
      <c r="BN314" s="160">
        <v>50</v>
      </c>
    </row>
    <row r="315" spans="16:70" x14ac:dyDescent="0.35">
      <c r="Q315" s="160">
        <f t="shared" ref="Q315:AV315" si="314">Q313-Q314</f>
        <v>-1</v>
      </c>
      <c r="R315" s="160">
        <f t="shared" si="314"/>
        <v>-2</v>
      </c>
      <c r="S315" s="160">
        <f t="shared" si="314"/>
        <v>-3</v>
      </c>
      <c r="T315" s="160">
        <f t="shared" si="314"/>
        <v>-4</v>
      </c>
      <c r="U315" s="160">
        <f t="shared" si="314"/>
        <v>-5</v>
      </c>
      <c r="V315" s="160">
        <f t="shared" si="314"/>
        <v>-6</v>
      </c>
      <c r="W315" s="160">
        <f t="shared" si="314"/>
        <v>-7</v>
      </c>
      <c r="X315" s="160">
        <f t="shared" si="314"/>
        <v>-8</v>
      </c>
      <c r="Y315" s="160">
        <f t="shared" si="314"/>
        <v>-9</v>
      </c>
      <c r="Z315" s="160">
        <f t="shared" si="314"/>
        <v>-10</v>
      </c>
      <c r="AA315" s="160">
        <f t="shared" si="314"/>
        <v>-11</v>
      </c>
      <c r="AB315" s="160">
        <f t="shared" si="314"/>
        <v>-12</v>
      </c>
      <c r="AC315" s="160">
        <f t="shared" si="314"/>
        <v>-13</v>
      </c>
      <c r="AD315" s="160">
        <f t="shared" si="314"/>
        <v>-14</v>
      </c>
      <c r="AE315" s="160">
        <f t="shared" si="314"/>
        <v>-15</v>
      </c>
      <c r="AF315" s="160">
        <f t="shared" si="314"/>
        <v>-16</v>
      </c>
      <c r="AG315" s="160">
        <f t="shared" si="314"/>
        <v>-17</v>
      </c>
      <c r="AH315" s="160">
        <f t="shared" si="314"/>
        <v>-18</v>
      </c>
      <c r="AI315" s="160">
        <f t="shared" si="314"/>
        <v>-19</v>
      </c>
      <c r="AJ315" s="160">
        <f t="shared" si="314"/>
        <v>-20</v>
      </c>
      <c r="AK315" s="160">
        <f t="shared" si="314"/>
        <v>-21</v>
      </c>
      <c r="AL315" s="160">
        <f t="shared" si="314"/>
        <v>-22</v>
      </c>
      <c r="AM315" s="160">
        <f t="shared" si="314"/>
        <v>-23</v>
      </c>
      <c r="AN315" s="160">
        <f t="shared" si="314"/>
        <v>-24</v>
      </c>
      <c r="AO315" s="160">
        <f t="shared" si="314"/>
        <v>-25</v>
      </c>
      <c r="AP315" s="160">
        <f t="shared" si="314"/>
        <v>-26</v>
      </c>
      <c r="AQ315" s="160">
        <f t="shared" si="314"/>
        <v>-27</v>
      </c>
      <c r="AR315" s="160">
        <f t="shared" si="314"/>
        <v>-28</v>
      </c>
      <c r="AS315" s="160">
        <f t="shared" si="314"/>
        <v>-29</v>
      </c>
      <c r="AT315" s="160">
        <f t="shared" si="314"/>
        <v>-30</v>
      </c>
      <c r="AU315" s="160">
        <f t="shared" si="314"/>
        <v>-31</v>
      </c>
      <c r="AV315" s="160">
        <f t="shared" si="314"/>
        <v>-32</v>
      </c>
      <c r="AW315" s="160">
        <f t="shared" ref="AW315:BN315" si="315">AW313-AW314</f>
        <v>-33</v>
      </c>
      <c r="AX315" s="160">
        <f t="shared" si="315"/>
        <v>-34</v>
      </c>
      <c r="AY315" s="160">
        <f t="shared" si="315"/>
        <v>-35</v>
      </c>
      <c r="AZ315" s="160">
        <f t="shared" si="315"/>
        <v>-36</v>
      </c>
      <c r="BA315" s="160">
        <f t="shared" si="315"/>
        <v>-37</v>
      </c>
      <c r="BB315" s="160">
        <f t="shared" si="315"/>
        <v>-38</v>
      </c>
      <c r="BC315" s="160">
        <f t="shared" si="315"/>
        <v>-39</v>
      </c>
      <c r="BD315" s="160">
        <f t="shared" si="315"/>
        <v>-40</v>
      </c>
      <c r="BE315" s="160">
        <f t="shared" si="315"/>
        <v>-41</v>
      </c>
      <c r="BF315" s="160">
        <f t="shared" si="315"/>
        <v>-42</v>
      </c>
      <c r="BG315" s="160">
        <f t="shared" si="315"/>
        <v>-43</v>
      </c>
      <c r="BH315" s="160">
        <f t="shared" si="315"/>
        <v>-44</v>
      </c>
      <c r="BI315" s="160">
        <f t="shared" si="315"/>
        <v>-45</v>
      </c>
      <c r="BJ315" s="160">
        <f t="shared" si="315"/>
        <v>-46</v>
      </c>
      <c r="BK315" s="160">
        <f t="shared" si="315"/>
        <v>-47</v>
      </c>
      <c r="BL315" s="160">
        <f t="shared" si="315"/>
        <v>-48</v>
      </c>
      <c r="BM315" s="160">
        <f t="shared" si="315"/>
        <v>-49</v>
      </c>
      <c r="BN315" s="160">
        <f t="shared" si="315"/>
        <v>-50</v>
      </c>
      <c r="BP315" s="160" t="s">
        <v>21</v>
      </c>
    </row>
    <row r="316" spans="16:70" x14ac:dyDescent="0.35">
      <c r="Q316" s="160" t="str">
        <f>IF(Q315&gt;=0,COUNT($Q315)+BO312,"")</f>
        <v/>
      </c>
      <c r="R316" s="160" t="str">
        <f>IF(R315&gt;=0,COUNT($Q315:R315)+$BO312,"")</f>
        <v/>
      </c>
      <c r="S316" s="160" t="str">
        <f>IF(S315&gt;=0,COUNT($Q315:S315)+$BO312,"")</f>
        <v/>
      </c>
      <c r="T316" s="160" t="str">
        <f>IF(T315&gt;=0,COUNT($Q315:T315)+$BO312,"")</f>
        <v/>
      </c>
      <c r="U316" s="160" t="str">
        <f>IF(U315&gt;=0,COUNT($Q315:U315)+$BO312,"")</f>
        <v/>
      </c>
      <c r="V316" s="160" t="str">
        <f>IF(V315&gt;=0,COUNT($Q315:V315)+$BO312,"")</f>
        <v/>
      </c>
      <c r="W316" s="160" t="str">
        <f>IF(W315&gt;=0,COUNT($Q315:W315)+$BO312,"")</f>
        <v/>
      </c>
      <c r="X316" s="160" t="str">
        <f>IF(X315&gt;=0,COUNT($Q315:X315)+$BO312,"")</f>
        <v/>
      </c>
      <c r="Y316" s="160" t="str">
        <f>IF(Y315&gt;=0,COUNT($Q315:Y315)+$BO312,"")</f>
        <v/>
      </c>
      <c r="Z316" s="160" t="str">
        <f>IF(Z315&gt;=0,COUNT($Q315:Z315)+$BO312,"")</f>
        <v/>
      </c>
      <c r="AA316" s="160" t="str">
        <f>IF(AA315&gt;=0,COUNT($Q315:AA315)+$BO312,"")</f>
        <v/>
      </c>
      <c r="AB316" s="160" t="str">
        <f>IF(AB315&gt;=0,COUNT($Q315:AB315)+$BO312,"")</f>
        <v/>
      </c>
      <c r="AC316" s="160" t="str">
        <f>IF(AC315&gt;=0,COUNT($Q315:AC315)+$BO312,"")</f>
        <v/>
      </c>
      <c r="AD316" s="160" t="str">
        <f>IF(AD315&gt;=0,COUNT($Q315:AD315)+$BO312,"")</f>
        <v/>
      </c>
      <c r="AE316" s="160" t="str">
        <f>IF(AE315&gt;=0,COUNT($Q315:AE315)+$BO312,"")</f>
        <v/>
      </c>
      <c r="AF316" s="160" t="str">
        <f>IF(AF315&gt;=0,COUNT($Q315:AF315)+$BO312,"")</f>
        <v/>
      </c>
      <c r="AG316" s="160" t="str">
        <f>IF(AG315&gt;=0,COUNT($Q315:AG315)+$BO312,"")</f>
        <v/>
      </c>
      <c r="AH316" s="160" t="str">
        <f>IF(AH315&gt;=0,COUNT($Q315:AH315)+$BO312,"")</f>
        <v/>
      </c>
      <c r="AI316" s="160" t="str">
        <f>IF(AI315&gt;=0,COUNT($Q315:AI315)+$BO312,"")</f>
        <v/>
      </c>
      <c r="AJ316" s="160" t="str">
        <f>IF(AJ315&gt;=0,COUNT($Q315:AJ315)+$BO312,"")</f>
        <v/>
      </c>
      <c r="AK316" s="160" t="str">
        <f>IF(AK315&gt;=0,COUNT($Q315:AK315)+$BO312,"")</f>
        <v/>
      </c>
      <c r="AL316" s="160" t="str">
        <f>IF(AL315&gt;=0,COUNT($Q315:AL315)+$BO312,"")</f>
        <v/>
      </c>
      <c r="AM316" s="160" t="str">
        <f>IF(AM315&gt;=0,COUNT($Q315:AM315)+$BO312,"")</f>
        <v/>
      </c>
      <c r="AN316" s="160" t="str">
        <f>IF(AN315&gt;=0,COUNT($Q315:AN315)+$BO312,"")</f>
        <v/>
      </c>
      <c r="AO316" s="160" t="str">
        <f>IF(AO315&gt;=0,COUNT($Q315:AO315)+$BO312,"")</f>
        <v/>
      </c>
      <c r="AP316" s="160" t="str">
        <f>IF(AP315&gt;=0,COUNT($Q315:AP315)+$BO312,"")</f>
        <v/>
      </c>
      <c r="AQ316" s="160" t="str">
        <f>IF(AQ315&gt;=0,COUNT($Q315:AQ315)+$BO312,"")</f>
        <v/>
      </c>
      <c r="AR316" s="160" t="str">
        <f>IF(AR315&gt;=0,COUNT($Q315:AR315)+$BO312,"")</f>
        <v/>
      </c>
      <c r="AS316" s="160" t="str">
        <f>IF(AS315&gt;=0,COUNT($Q315:AS315)+$BO312,"")</f>
        <v/>
      </c>
      <c r="AT316" s="160" t="str">
        <f>IF(AT315&gt;=0,COUNT($Q315:AT315)+$BO312,"")</f>
        <v/>
      </c>
      <c r="AU316" s="160" t="str">
        <f>IF(AU315&gt;=0,COUNT($Q315:AU315)+$BO312,"")</f>
        <v/>
      </c>
      <c r="AV316" s="160" t="str">
        <f>IF(AV315&gt;=0,COUNT($Q315:AV315)+$BO312,"")</f>
        <v/>
      </c>
      <c r="AW316" s="160" t="str">
        <f>IF(AW315&gt;=0,COUNT($Q315:AW315)+$BO312,"")</f>
        <v/>
      </c>
      <c r="AX316" s="160" t="str">
        <f>IF(AX315&gt;=0,COUNT($Q315:AX315)+$BO312,"")</f>
        <v/>
      </c>
      <c r="AY316" s="160" t="str">
        <f>IF(AY315&gt;=0,COUNT($Q315:AY315)+$BO312,"")</f>
        <v/>
      </c>
      <c r="AZ316" s="160" t="str">
        <f>IF(AZ315&gt;=0,COUNT($Q315:AZ315)+$BO312,"")</f>
        <v/>
      </c>
      <c r="BA316" s="160" t="str">
        <f>IF(BA315&gt;=0,COUNT($Q315:BA315)+$BO312,"")</f>
        <v/>
      </c>
      <c r="BB316" s="160" t="str">
        <f>IF(BB315&gt;=0,COUNT($Q315:BB315)+$BO312,"")</f>
        <v/>
      </c>
      <c r="BC316" s="160" t="str">
        <f>IF(BC315&gt;=0,COUNT($Q315:BC315)+$BO312,"")</f>
        <v/>
      </c>
      <c r="BD316" s="160" t="str">
        <f>IF(BD315&gt;=0,COUNT($Q315:BD315)+$BO312,"")</f>
        <v/>
      </c>
      <c r="BE316" s="160" t="str">
        <f>IF(BE315&gt;=0,COUNT($Q315:BE315)+$BO312,"")</f>
        <v/>
      </c>
      <c r="BF316" s="160" t="str">
        <f>IF(BF315&gt;=0,COUNT($Q315:BF315)+$BO312,"")</f>
        <v/>
      </c>
      <c r="BG316" s="160" t="str">
        <f>IF(BG315&gt;=0,COUNT($Q315:BG315)+$BO312,"")</f>
        <v/>
      </c>
      <c r="BH316" s="160" t="str">
        <f>IF(BH315&gt;=0,COUNT($Q315:BH315)+$BO312,"")</f>
        <v/>
      </c>
      <c r="BI316" s="160" t="str">
        <f>IF(BI315&gt;=0,COUNT($Q315:BI315)+$BO312,"")</f>
        <v/>
      </c>
      <c r="BJ316" s="160" t="str">
        <f>IF(BJ315&gt;=0,COUNT($Q315:BJ315)+$BO312,"")</f>
        <v/>
      </c>
      <c r="BK316" s="160" t="str">
        <f>IF(BK315&gt;=0,COUNT($Q315:BK315)+$BO312,"")</f>
        <v/>
      </c>
      <c r="BL316" s="160" t="str">
        <f>IF(BL315&gt;=0,COUNT($Q315:BL315)+$BO312,"")</f>
        <v/>
      </c>
      <c r="BM316" s="160" t="str">
        <f>IF(BM315&gt;=0,COUNT($Q315:BM315)+$BO312,"")</f>
        <v/>
      </c>
      <c r="BN316" s="160" t="str">
        <f>IF(BN315&gt;=0,COUNT($Q315:BN315)+$BO312,"")</f>
        <v/>
      </c>
      <c r="BO316" s="160" t="e">
        <f>COUNT(Q316:BN316)+$BO312</f>
        <v>#VALUE!</v>
      </c>
      <c r="BP316" s="218" t="str">
        <f>Q316&amp;BP315&amp;R316&amp;BP315&amp;S316&amp;BP315&amp;T316&amp;BP315&amp;U316&amp;BP315&amp;V316&amp;BP315&amp;W316&amp;BP315&amp;X316&amp;BP315&amp;Y316&amp;BP315&amp;Z316&amp;BP315&amp;AA316&amp;BP315&amp;AB316&amp;BP315&amp;AC316&amp;BP315&amp;AD316&amp;BP315&amp;AE316&amp;BP315&amp;AF316&amp;BP315&amp;AG316&amp;BP315&amp;AH316&amp;BP315&amp;AI316&amp;BP315&amp;AJ316&amp;BP315&amp;AK316&amp;BP315&amp;AL316&amp;BP315&amp;AM316&amp;BP315&amp;AN316&amp;BP315&amp;AO316&amp;BP315&amp;AP316&amp;BP315&amp;AQ316&amp;BP315&amp;AR316&amp;BP315&amp;AS316&amp;BP315&amp;AT316&amp;BP315&amp;AU316&amp;BP315&amp;AV316&amp;BP315&amp;AW316&amp;BP315&amp;AX316&amp;BP315&amp;AY316&amp;BP315&amp;AZ316&amp;BP315&amp;BA316&amp;BP315&amp;BB316&amp;BP315&amp;BC316&amp;BP315&amp;BD316&amp;BP315&amp;BE316&amp;BP315&amp;BF316&amp;BP315&amp;BG316&amp;BP315&amp;BH316&amp;BP315&amp;BI316&amp;BP315&amp;BJ316&amp;BP315&amp;BK316&amp;BP315&amp;BL316&amp;BP315&amp;BM316&amp;BP315&amp;BN316</f>
        <v xml:space="preserve">                                                                                                  </v>
      </c>
    </row>
    <row r="317" spans="16:70" x14ac:dyDescent="0.35">
      <c r="P317" s="160">
        <v>29</v>
      </c>
      <c r="Q317" s="217">
        <f>IF('Print-TOS'!AU16="Y",'Encode Data'!J40,'Encode Data'!F52)</f>
        <v>0</v>
      </c>
      <c r="R317" s="160">
        <f t="shared" ref="R317:AW317" si="316">Q317</f>
        <v>0</v>
      </c>
      <c r="S317" s="160">
        <f t="shared" si="316"/>
        <v>0</v>
      </c>
      <c r="T317" s="160">
        <f t="shared" si="316"/>
        <v>0</v>
      </c>
      <c r="U317" s="160">
        <f t="shared" si="316"/>
        <v>0</v>
      </c>
      <c r="V317" s="160">
        <f t="shared" si="316"/>
        <v>0</v>
      </c>
      <c r="W317" s="160">
        <f t="shared" si="316"/>
        <v>0</v>
      </c>
      <c r="X317" s="160">
        <f t="shared" si="316"/>
        <v>0</v>
      </c>
      <c r="Y317" s="160">
        <f t="shared" si="316"/>
        <v>0</v>
      </c>
      <c r="Z317" s="160">
        <f t="shared" si="316"/>
        <v>0</v>
      </c>
      <c r="AA317" s="160">
        <f t="shared" si="316"/>
        <v>0</v>
      </c>
      <c r="AB317" s="160">
        <f t="shared" si="316"/>
        <v>0</v>
      </c>
      <c r="AC317" s="160">
        <f t="shared" si="316"/>
        <v>0</v>
      </c>
      <c r="AD317" s="160">
        <f t="shared" si="316"/>
        <v>0</v>
      </c>
      <c r="AE317" s="160">
        <f t="shared" si="316"/>
        <v>0</v>
      </c>
      <c r="AF317" s="160">
        <f t="shared" si="316"/>
        <v>0</v>
      </c>
      <c r="AG317" s="160">
        <f t="shared" si="316"/>
        <v>0</v>
      </c>
      <c r="AH317" s="160">
        <f t="shared" si="316"/>
        <v>0</v>
      </c>
      <c r="AI317" s="160">
        <f t="shared" si="316"/>
        <v>0</v>
      </c>
      <c r="AJ317" s="160">
        <f t="shared" si="316"/>
        <v>0</v>
      </c>
      <c r="AK317" s="160">
        <f t="shared" si="316"/>
        <v>0</v>
      </c>
      <c r="AL317" s="160">
        <f t="shared" si="316"/>
        <v>0</v>
      </c>
      <c r="AM317" s="160">
        <f t="shared" si="316"/>
        <v>0</v>
      </c>
      <c r="AN317" s="160">
        <f t="shared" si="316"/>
        <v>0</v>
      </c>
      <c r="AO317" s="160">
        <f t="shared" si="316"/>
        <v>0</v>
      </c>
      <c r="AP317" s="160">
        <f t="shared" si="316"/>
        <v>0</v>
      </c>
      <c r="AQ317" s="160">
        <f t="shared" si="316"/>
        <v>0</v>
      </c>
      <c r="AR317" s="160">
        <f t="shared" si="316"/>
        <v>0</v>
      </c>
      <c r="AS317" s="160">
        <f t="shared" si="316"/>
        <v>0</v>
      </c>
      <c r="AT317" s="160">
        <f t="shared" si="316"/>
        <v>0</v>
      </c>
      <c r="AU317" s="160">
        <f t="shared" si="316"/>
        <v>0</v>
      </c>
      <c r="AV317" s="160">
        <f t="shared" si="316"/>
        <v>0</v>
      </c>
      <c r="AW317" s="160">
        <f t="shared" si="316"/>
        <v>0</v>
      </c>
      <c r="AX317" s="160">
        <f t="shared" ref="AX317:BN317" si="317">AW317</f>
        <v>0</v>
      </c>
      <c r="AY317" s="160">
        <f t="shared" si="317"/>
        <v>0</v>
      </c>
      <c r="AZ317" s="160">
        <f t="shared" si="317"/>
        <v>0</v>
      </c>
      <c r="BA317" s="160">
        <f t="shared" si="317"/>
        <v>0</v>
      </c>
      <c r="BB317" s="160">
        <f t="shared" si="317"/>
        <v>0</v>
      </c>
      <c r="BC317" s="160">
        <f t="shared" si="317"/>
        <v>0</v>
      </c>
      <c r="BD317" s="160">
        <f t="shared" si="317"/>
        <v>0</v>
      </c>
      <c r="BE317" s="160">
        <f t="shared" si="317"/>
        <v>0</v>
      </c>
      <c r="BF317" s="160">
        <f t="shared" si="317"/>
        <v>0</v>
      </c>
      <c r="BG317" s="160">
        <f t="shared" si="317"/>
        <v>0</v>
      </c>
      <c r="BH317" s="160">
        <f t="shared" si="317"/>
        <v>0</v>
      </c>
      <c r="BI317" s="160">
        <f t="shared" si="317"/>
        <v>0</v>
      </c>
      <c r="BJ317" s="160">
        <f t="shared" si="317"/>
        <v>0</v>
      </c>
      <c r="BK317" s="160">
        <f t="shared" si="317"/>
        <v>0</v>
      </c>
      <c r="BL317" s="160">
        <f t="shared" si="317"/>
        <v>0</v>
      </c>
      <c r="BM317" s="160">
        <f t="shared" si="317"/>
        <v>0</v>
      </c>
      <c r="BN317" s="160">
        <f t="shared" si="317"/>
        <v>0</v>
      </c>
      <c r="BR317" s="160">
        <v>29</v>
      </c>
    </row>
    <row r="318" spans="16:70" x14ac:dyDescent="0.35">
      <c r="Q318" s="160">
        <v>1</v>
      </c>
      <c r="R318" s="160">
        <v>2</v>
      </c>
      <c r="S318" s="160">
        <v>3</v>
      </c>
      <c r="T318" s="160">
        <v>4</v>
      </c>
      <c r="U318" s="160">
        <v>5</v>
      </c>
      <c r="V318" s="160">
        <v>6</v>
      </c>
      <c r="W318" s="160">
        <v>7</v>
      </c>
      <c r="X318" s="160">
        <v>8</v>
      </c>
      <c r="Y318" s="160">
        <v>9</v>
      </c>
      <c r="Z318" s="160">
        <v>10</v>
      </c>
      <c r="AA318" s="160">
        <v>11</v>
      </c>
      <c r="AB318" s="160">
        <v>12</v>
      </c>
      <c r="AC318" s="160">
        <v>13</v>
      </c>
      <c r="AD318" s="160">
        <v>14</v>
      </c>
      <c r="AE318" s="160">
        <v>15</v>
      </c>
      <c r="AF318" s="160">
        <v>16</v>
      </c>
      <c r="AG318" s="160">
        <v>17</v>
      </c>
      <c r="AH318" s="160">
        <v>18</v>
      </c>
      <c r="AI318" s="160">
        <v>19</v>
      </c>
      <c r="AJ318" s="160">
        <v>20</v>
      </c>
      <c r="AK318" s="160">
        <v>21</v>
      </c>
      <c r="AL318" s="160">
        <v>22</v>
      </c>
      <c r="AM318" s="160">
        <v>23</v>
      </c>
      <c r="AN318" s="160">
        <v>24</v>
      </c>
      <c r="AO318" s="160">
        <v>25</v>
      </c>
      <c r="AP318" s="160">
        <v>26</v>
      </c>
      <c r="AQ318" s="160">
        <v>27</v>
      </c>
      <c r="AR318" s="160">
        <v>28</v>
      </c>
      <c r="AS318" s="160">
        <v>29</v>
      </c>
      <c r="AT318" s="160">
        <v>30</v>
      </c>
      <c r="AU318" s="160">
        <v>31</v>
      </c>
      <c r="AV318" s="160">
        <v>32</v>
      </c>
      <c r="AW318" s="160">
        <v>33</v>
      </c>
      <c r="AX318" s="160">
        <v>34</v>
      </c>
      <c r="AY318" s="160">
        <v>35</v>
      </c>
      <c r="AZ318" s="160">
        <v>36</v>
      </c>
      <c r="BA318" s="160">
        <v>37</v>
      </c>
      <c r="BB318" s="160">
        <v>38</v>
      </c>
      <c r="BC318" s="160">
        <v>39</v>
      </c>
      <c r="BD318" s="160">
        <v>40</v>
      </c>
      <c r="BE318" s="160">
        <v>41</v>
      </c>
      <c r="BF318" s="160">
        <v>42</v>
      </c>
      <c r="BG318" s="160">
        <v>43</v>
      </c>
      <c r="BH318" s="160">
        <v>44</v>
      </c>
      <c r="BI318" s="160">
        <v>45</v>
      </c>
      <c r="BJ318" s="160">
        <v>46</v>
      </c>
      <c r="BK318" s="160">
        <v>47</v>
      </c>
      <c r="BL318" s="160">
        <v>48</v>
      </c>
      <c r="BM318" s="160">
        <v>49</v>
      </c>
      <c r="BN318" s="160">
        <v>50</v>
      </c>
    </row>
    <row r="319" spans="16:70" x14ac:dyDescent="0.35">
      <c r="Q319" s="160">
        <f t="shared" ref="Q319:AV319" si="318">Q317-Q318</f>
        <v>-1</v>
      </c>
      <c r="R319" s="160">
        <f t="shared" si="318"/>
        <v>-2</v>
      </c>
      <c r="S319" s="160">
        <f t="shared" si="318"/>
        <v>-3</v>
      </c>
      <c r="T319" s="160">
        <f t="shared" si="318"/>
        <v>-4</v>
      </c>
      <c r="U319" s="160">
        <f t="shared" si="318"/>
        <v>-5</v>
      </c>
      <c r="V319" s="160">
        <f t="shared" si="318"/>
        <v>-6</v>
      </c>
      <c r="W319" s="160">
        <f t="shared" si="318"/>
        <v>-7</v>
      </c>
      <c r="X319" s="160">
        <f t="shared" si="318"/>
        <v>-8</v>
      </c>
      <c r="Y319" s="160">
        <f t="shared" si="318"/>
        <v>-9</v>
      </c>
      <c r="Z319" s="160">
        <f t="shared" si="318"/>
        <v>-10</v>
      </c>
      <c r="AA319" s="160">
        <f t="shared" si="318"/>
        <v>-11</v>
      </c>
      <c r="AB319" s="160">
        <f t="shared" si="318"/>
        <v>-12</v>
      </c>
      <c r="AC319" s="160">
        <f t="shared" si="318"/>
        <v>-13</v>
      </c>
      <c r="AD319" s="160">
        <f t="shared" si="318"/>
        <v>-14</v>
      </c>
      <c r="AE319" s="160">
        <f t="shared" si="318"/>
        <v>-15</v>
      </c>
      <c r="AF319" s="160">
        <f t="shared" si="318"/>
        <v>-16</v>
      </c>
      <c r="AG319" s="160">
        <f t="shared" si="318"/>
        <v>-17</v>
      </c>
      <c r="AH319" s="160">
        <f t="shared" si="318"/>
        <v>-18</v>
      </c>
      <c r="AI319" s="160">
        <f t="shared" si="318"/>
        <v>-19</v>
      </c>
      <c r="AJ319" s="160">
        <f t="shared" si="318"/>
        <v>-20</v>
      </c>
      <c r="AK319" s="160">
        <f t="shared" si="318"/>
        <v>-21</v>
      </c>
      <c r="AL319" s="160">
        <f t="shared" si="318"/>
        <v>-22</v>
      </c>
      <c r="AM319" s="160">
        <f t="shared" si="318"/>
        <v>-23</v>
      </c>
      <c r="AN319" s="160">
        <f t="shared" si="318"/>
        <v>-24</v>
      </c>
      <c r="AO319" s="160">
        <f t="shared" si="318"/>
        <v>-25</v>
      </c>
      <c r="AP319" s="160">
        <f t="shared" si="318"/>
        <v>-26</v>
      </c>
      <c r="AQ319" s="160">
        <f t="shared" si="318"/>
        <v>-27</v>
      </c>
      <c r="AR319" s="160">
        <f t="shared" si="318"/>
        <v>-28</v>
      </c>
      <c r="AS319" s="160">
        <f t="shared" si="318"/>
        <v>-29</v>
      </c>
      <c r="AT319" s="160">
        <f t="shared" si="318"/>
        <v>-30</v>
      </c>
      <c r="AU319" s="160">
        <f t="shared" si="318"/>
        <v>-31</v>
      </c>
      <c r="AV319" s="160">
        <f t="shared" si="318"/>
        <v>-32</v>
      </c>
      <c r="AW319" s="160">
        <f t="shared" ref="AW319:BN319" si="319">AW317-AW318</f>
        <v>-33</v>
      </c>
      <c r="AX319" s="160">
        <f t="shared" si="319"/>
        <v>-34</v>
      </c>
      <c r="AY319" s="160">
        <f t="shared" si="319"/>
        <v>-35</v>
      </c>
      <c r="AZ319" s="160">
        <f t="shared" si="319"/>
        <v>-36</v>
      </c>
      <c r="BA319" s="160">
        <f t="shared" si="319"/>
        <v>-37</v>
      </c>
      <c r="BB319" s="160">
        <f t="shared" si="319"/>
        <v>-38</v>
      </c>
      <c r="BC319" s="160">
        <f t="shared" si="319"/>
        <v>-39</v>
      </c>
      <c r="BD319" s="160">
        <f t="shared" si="319"/>
        <v>-40</v>
      </c>
      <c r="BE319" s="160">
        <f t="shared" si="319"/>
        <v>-41</v>
      </c>
      <c r="BF319" s="160">
        <f t="shared" si="319"/>
        <v>-42</v>
      </c>
      <c r="BG319" s="160">
        <f t="shared" si="319"/>
        <v>-43</v>
      </c>
      <c r="BH319" s="160">
        <f t="shared" si="319"/>
        <v>-44</v>
      </c>
      <c r="BI319" s="160">
        <f t="shared" si="319"/>
        <v>-45</v>
      </c>
      <c r="BJ319" s="160">
        <f t="shared" si="319"/>
        <v>-46</v>
      </c>
      <c r="BK319" s="160">
        <f t="shared" si="319"/>
        <v>-47</v>
      </c>
      <c r="BL319" s="160">
        <f t="shared" si="319"/>
        <v>-48</v>
      </c>
      <c r="BM319" s="160">
        <f t="shared" si="319"/>
        <v>-49</v>
      </c>
      <c r="BN319" s="160">
        <f t="shared" si="319"/>
        <v>-50</v>
      </c>
      <c r="BP319" s="160" t="s">
        <v>21</v>
      </c>
    </row>
    <row r="320" spans="16:70" x14ac:dyDescent="0.35">
      <c r="Q320" s="160" t="str">
        <f>IF(Q319&gt;=0,COUNT($Q319)+BO316,"")</f>
        <v/>
      </c>
      <c r="R320" s="160" t="str">
        <f>IF(R319&gt;=0,COUNT($Q319:R319)+$BO316,"")</f>
        <v/>
      </c>
      <c r="S320" s="160" t="str">
        <f>IF(S319&gt;=0,COUNT($Q319:S319)+$BO316,"")</f>
        <v/>
      </c>
      <c r="T320" s="160" t="str">
        <f>IF(T319&gt;=0,COUNT($Q319:T319)+$BO316,"")</f>
        <v/>
      </c>
      <c r="U320" s="160" t="str">
        <f>IF(U319&gt;=0,COUNT($Q319:U319)+$BO316,"")</f>
        <v/>
      </c>
      <c r="V320" s="160" t="str">
        <f>IF(V319&gt;=0,COUNT($Q319:V319)+$BO316,"")</f>
        <v/>
      </c>
      <c r="W320" s="160" t="str">
        <f>IF(W319&gt;=0,COUNT($Q319:W319)+$BO316,"")</f>
        <v/>
      </c>
      <c r="X320" s="160" t="str">
        <f>IF(X319&gt;=0,COUNT($Q319:X319)+$BO316,"")</f>
        <v/>
      </c>
      <c r="Y320" s="160" t="str">
        <f>IF(Y319&gt;=0,COUNT($Q319:Y319)+$BO316,"")</f>
        <v/>
      </c>
      <c r="Z320" s="160" t="str">
        <f>IF(Z319&gt;=0,COUNT($Q319:Z319)+$BO316,"")</f>
        <v/>
      </c>
      <c r="AA320" s="160" t="str">
        <f>IF(AA319&gt;=0,COUNT($Q319:AA319)+$BO316,"")</f>
        <v/>
      </c>
      <c r="AB320" s="160" t="str">
        <f>IF(AB319&gt;=0,COUNT($Q319:AB319)+$BO316,"")</f>
        <v/>
      </c>
      <c r="AC320" s="160" t="str">
        <f>IF(AC319&gt;=0,COUNT($Q319:AC319)+$BO316,"")</f>
        <v/>
      </c>
      <c r="AD320" s="160" t="str">
        <f>IF(AD319&gt;=0,COUNT($Q319:AD319)+$BO316,"")</f>
        <v/>
      </c>
      <c r="AE320" s="160" t="str">
        <f>IF(AE319&gt;=0,COUNT($Q319:AE319)+$BO316,"")</f>
        <v/>
      </c>
      <c r="AF320" s="160" t="str">
        <f>IF(AF319&gt;=0,COUNT($Q319:AF319)+$BO316,"")</f>
        <v/>
      </c>
      <c r="AG320" s="160" t="str">
        <f>IF(AG319&gt;=0,COUNT($Q319:AG319)+$BO316,"")</f>
        <v/>
      </c>
      <c r="AH320" s="160" t="str">
        <f>IF(AH319&gt;=0,COUNT($Q319:AH319)+$BO316,"")</f>
        <v/>
      </c>
      <c r="AI320" s="160" t="str">
        <f>IF(AI319&gt;=0,COUNT($Q319:AI319)+$BO316,"")</f>
        <v/>
      </c>
      <c r="AJ320" s="160" t="str">
        <f>IF(AJ319&gt;=0,COUNT($Q319:AJ319)+$BO316,"")</f>
        <v/>
      </c>
      <c r="AK320" s="160" t="str">
        <f>IF(AK319&gt;=0,COUNT($Q319:AK319)+$BO316,"")</f>
        <v/>
      </c>
      <c r="AL320" s="160" t="str">
        <f>IF(AL319&gt;=0,COUNT($Q319:AL319)+$BO316,"")</f>
        <v/>
      </c>
      <c r="AM320" s="160" t="str">
        <f>IF(AM319&gt;=0,COUNT($Q319:AM319)+$BO316,"")</f>
        <v/>
      </c>
      <c r="AN320" s="160" t="str">
        <f>IF(AN319&gt;=0,COUNT($Q319:AN319)+$BO316,"")</f>
        <v/>
      </c>
      <c r="AO320" s="160" t="str">
        <f>IF(AO319&gt;=0,COUNT($Q319:AO319)+$BO316,"")</f>
        <v/>
      </c>
      <c r="AP320" s="160" t="str">
        <f>IF(AP319&gt;=0,COUNT($Q319:AP319)+$BO316,"")</f>
        <v/>
      </c>
      <c r="AQ320" s="160" t="str">
        <f>IF(AQ319&gt;=0,COUNT($Q319:AQ319)+$BO316,"")</f>
        <v/>
      </c>
      <c r="AR320" s="160" t="str">
        <f>IF(AR319&gt;=0,COUNT($Q319:AR319)+$BO316,"")</f>
        <v/>
      </c>
      <c r="AS320" s="160" t="str">
        <f>IF(AS319&gt;=0,COUNT($Q319:AS319)+$BO316,"")</f>
        <v/>
      </c>
      <c r="AT320" s="160" t="str">
        <f>IF(AT319&gt;=0,COUNT($Q319:AT319)+$BO316,"")</f>
        <v/>
      </c>
      <c r="AU320" s="160" t="str">
        <f>IF(AU319&gt;=0,COUNT($Q319:AU319)+$BO316,"")</f>
        <v/>
      </c>
      <c r="AV320" s="160" t="str">
        <f>IF(AV319&gt;=0,COUNT($Q319:AV319)+$BO316,"")</f>
        <v/>
      </c>
      <c r="AW320" s="160" t="str">
        <f>IF(AW319&gt;=0,COUNT($Q319:AW319)+$BO316,"")</f>
        <v/>
      </c>
      <c r="AX320" s="160" t="str">
        <f>IF(AX319&gt;=0,COUNT($Q319:AX319)+$BO316,"")</f>
        <v/>
      </c>
      <c r="AY320" s="160" t="str">
        <f>IF(AY319&gt;=0,COUNT($Q319:AY319)+$BO316,"")</f>
        <v/>
      </c>
      <c r="AZ320" s="160" t="str">
        <f>IF(AZ319&gt;=0,COUNT($Q319:AZ319)+$BO316,"")</f>
        <v/>
      </c>
      <c r="BA320" s="160" t="str">
        <f>IF(BA319&gt;=0,COUNT($Q319:BA319)+$BO316,"")</f>
        <v/>
      </c>
      <c r="BB320" s="160" t="str">
        <f>IF(BB319&gt;=0,COUNT($Q319:BB319)+$BO316,"")</f>
        <v/>
      </c>
      <c r="BC320" s="160" t="str">
        <f>IF(BC319&gt;=0,COUNT($Q319:BC319)+$BO316,"")</f>
        <v/>
      </c>
      <c r="BD320" s="160" t="str">
        <f>IF(BD319&gt;=0,COUNT($Q319:BD319)+$BO316,"")</f>
        <v/>
      </c>
      <c r="BE320" s="160" t="str">
        <f>IF(BE319&gt;=0,COUNT($Q319:BE319)+$BO316,"")</f>
        <v/>
      </c>
      <c r="BF320" s="160" t="str">
        <f>IF(BF319&gt;=0,COUNT($Q319:BF319)+$BO316,"")</f>
        <v/>
      </c>
      <c r="BG320" s="160" t="str">
        <f>IF(BG319&gt;=0,COUNT($Q319:BG319)+$BO316,"")</f>
        <v/>
      </c>
      <c r="BH320" s="160" t="str">
        <f>IF(BH319&gt;=0,COUNT($Q319:BH319)+$BO316,"")</f>
        <v/>
      </c>
      <c r="BI320" s="160" t="str">
        <f>IF(BI319&gt;=0,COUNT($Q319:BI319)+$BO316,"")</f>
        <v/>
      </c>
      <c r="BJ320" s="160" t="str">
        <f>IF(BJ319&gt;=0,COUNT($Q319:BJ319)+$BO316,"")</f>
        <v/>
      </c>
      <c r="BK320" s="160" t="str">
        <f>IF(BK319&gt;=0,COUNT($Q319:BK319)+$BO316,"")</f>
        <v/>
      </c>
      <c r="BL320" s="160" t="str">
        <f>IF(BL319&gt;=0,COUNT($Q319:BL319)+$BO316,"")</f>
        <v/>
      </c>
      <c r="BM320" s="160" t="str">
        <f>IF(BM319&gt;=0,COUNT($Q319:BM319)+$BO316,"")</f>
        <v/>
      </c>
      <c r="BN320" s="160" t="str">
        <f>IF(BN319&gt;=0,COUNT($Q319:BN319)+$BO316,"")</f>
        <v/>
      </c>
      <c r="BO320" s="160" t="e">
        <f>COUNT(Q320:BN320)+$BO316</f>
        <v>#VALUE!</v>
      </c>
      <c r="BP320" s="218" t="str">
        <f>Q320&amp;BP319&amp;R320&amp;BP319&amp;S320&amp;BP319&amp;T320&amp;BP319&amp;U320&amp;BP319&amp;V320&amp;BP319&amp;W320&amp;BP319&amp;X320&amp;BP319&amp;Y320&amp;BP319&amp;Z320&amp;BP319&amp;AA320&amp;BP319&amp;AB320&amp;BP319&amp;AC320&amp;BP319&amp;AD320&amp;BP319&amp;AE320&amp;BP319&amp;AF320&amp;BP319&amp;AG320&amp;BP319&amp;AH320&amp;BP319&amp;AI320&amp;BP319&amp;AJ320&amp;BP319&amp;AK320&amp;BP319&amp;AL320&amp;BP319&amp;AM320&amp;BP319&amp;AN320&amp;BP319&amp;AO320&amp;BP319&amp;AP320&amp;BP319&amp;AQ320&amp;BP319&amp;AR320&amp;BP319&amp;AS320&amp;BP319&amp;AT320&amp;BP319&amp;AU320&amp;BP319&amp;AV320&amp;BP319&amp;AW320&amp;BP319&amp;AX320&amp;BP319&amp;AY320&amp;BP319&amp;AZ320&amp;BP319&amp;BA320&amp;BP319&amp;BB320&amp;BP319&amp;BC320&amp;BP319&amp;BD320&amp;BP319&amp;BE320&amp;BP319&amp;BF320&amp;BP319&amp;BG320&amp;BP319&amp;BH320&amp;BP319&amp;BI320&amp;BP319&amp;BJ320&amp;BP319&amp;BK320&amp;BP319&amp;BL320&amp;BP319&amp;BM320&amp;BP319&amp;BN320</f>
        <v xml:space="preserve">                                                                                                  </v>
      </c>
    </row>
    <row r="321" spans="16:70" x14ac:dyDescent="0.35">
      <c r="P321" s="160">
        <v>44</v>
      </c>
      <c r="Q321" s="217">
        <f>IF('Print-TOS'!AU16="Y",'Encode Data'!J43,'Encode Data'!G52)</f>
        <v>0</v>
      </c>
      <c r="R321" s="160">
        <f t="shared" ref="R321:AW321" si="320">Q321</f>
        <v>0</v>
      </c>
      <c r="S321" s="160">
        <f t="shared" si="320"/>
        <v>0</v>
      </c>
      <c r="T321" s="160">
        <f t="shared" si="320"/>
        <v>0</v>
      </c>
      <c r="U321" s="160">
        <f t="shared" si="320"/>
        <v>0</v>
      </c>
      <c r="V321" s="160">
        <f t="shared" si="320"/>
        <v>0</v>
      </c>
      <c r="W321" s="160">
        <f t="shared" si="320"/>
        <v>0</v>
      </c>
      <c r="X321" s="160">
        <f t="shared" si="320"/>
        <v>0</v>
      </c>
      <c r="Y321" s="160">
        <f t="shared" si="320"/>
        <v>0</v>
      </c>
      <c r="Z321" s="160">
        <f t="shared" si="320"/>
        <v>0</v>
      </c>
      <c r="AA321" s="160">
        <f t="shared" si="320"/>
        <v>0</v>
      </c>
      <c r="AB321" s="160">
        <f t="shared" si="320"/>
        <v>0</v>
      </c>
      <c r="AC321" s="160">
        <f t="shared" si="320"/>
        <v>0</v>
      </c>
      <c r="AD321" s="160">
        <f t="shared" si="320"/>
        <v>0</v>
      </c>
      <c r="AE321" s="160">
        <f t="shared" si="320"/>
        <v>0</v>
      </c>
      <c r="AF321" s="160">
        <f t="shared" si="320"/>
        <v>0</v>
      </c>
      <c r="AG321" s="160">
        <f t="shared" si="320"/>
        <v>0</v>
      </c>
      <c r="AH321" s="160">
        <f t="shared" si="320"/>
        <v>0</v>
      </c>
      <c r="AI321" s="160">
        <f t="shared" si="320"/>
        <v>0</v>
      </c>
      <c r="AJ321" s="160">
        <f t="shared" si="320"/>
        <v>0</v>
      </c>
      <c r="AK321" s="160">
        <f t="shared" si="320"/>
        <v>0</v>
      </c>
      <c r="AL321" s="160">
        <f t="shared" si="320"/>
        <v>0</v>
      </c>
      <c r="AM321" s="160">
        <f t="shared" si="320"/>
        <v>0</v>
      </c>
      <c r="AN321" s="160">
        <f t="shared" si="320"/>
        <v>0</v>
      </c>
      <c r="AO321" s="160">
        <f t="shared" si="320"/>
        <v>0</v>
      </c>
      <c r="AP321" s="160">
        <f t="shared" si="320"/>
        <v>0</v>
      </c>
      <c r="AQ321" s="160">
        <f t="shared" si="320"/>
        <v>0</v>
      </c>
      <c r="AR321" s="160">
        <f t="shared" si="320"/>
        <v>0</v>
      </c>
      <c r="AS321" s="160">
        <f t="shared" si="320"/>
        <v>0</v>
      </c>
      <c r="AT321" s="160">
        <f t="shared" si="320"/>
        <v>0</v>
      </c>
      <c r="AU321" s="160">
        <f t="shared" si="320"/>
        <v>0</v>
      </c>
      <c r="AV321" s="160">
        <f t="shared" si="320"/>
        <v>0</v>
      </c>
      <c r="AW321" s="160">
        <f t="shared" si="320"/>
        <v>0</v>
      </c>
      <c r="AX321" s="160">
        <f t="shared" ref="AX321:BN321" si="321">AW321</f>
        <v>0</v>
      </c>
      <c r="AY321" s="160">
        <f t="shared" si="321"/>
        <v>0</v>
      </c>
      <c r="AZ321" s="160">
        <f t="shared" si="321"/>
        <v>0</v>
      </c>
      <c r="BA321" s="160">
        <f t="shared" si="321"/>
        <v>0</v>
      </c>
      <c r="BB321" s="160">
        <f t="shared" si="321"/>
        <v>0</v>
      </c>
      <c r="BC321" s="160">
        <f t="shared" si="321"/>
        <v>0</v>
      </c>
      <c r="BD321" s="160">
        <f t="shared" si="321"/>
        <v>0</v>
      </c>
      <c r="BE321" s="160">
        <f t="shared" si="321"/>
        <v>0</v>
      </c>
      <c r="BF321" s="160">
        <f t="shared" si="321"/>
        <v>0</v>
      </c>
      <c r="BG321" s="160">
        <f t="shared" si="321"/>
        <v>0</v>
      </c>
      <c r="BH321" s="160">
        <f t="shared" si="321"/>
        <v>0</v>
      </c>
      <c r="BI321" s="160">
        <f t="shared" si="321"/>
        <v>0</v>
      </c>
      <c r="BJ321" s="160">
        <f t="shared" si="321"/>
        <v>0</v>
      </c>
      <c r="BK321" s="160">
        <f t="shared" si="321"/>
        <v>0</v>
      </c>
      <c r="BL321" s="160">
        <f t="shared" si="321"/>
        <v>0</v>
      </c>
      <c r="BM321" s="160">
        <f t="shared" si="321"/>
        <v>0</v>
      </c>
      <c r="BN321" s="160">
        <f t="shared" si="321"/>
        <v>0</v>
      </c>
      <c r="BR321" s="160">
        <v>44</v>
      </c>
    </row>
    <row r="322" spans="16:70" x14ac:dyDescent="0.35">
      <c r="Q322" s="160">
        <v>1</v>
      </c>
      <c r="R322" s="160">
        <v>2</v>
      </c>
      <c r="S322" s="160">
        <v>3</v>
      </c>
      <c r="T322" s="160">
        <v>4</v>
      </c>
      <c r="U322" s="160">
        <v>5</v>
      </c>
      <c r="V322" s="160">
        <v>6</v>
      </c>
      <c r="W322" s="160">
        <v>7</v>
      </c>
      <c r="X322" s="160">
        <v>8</v>
      </c>
      <c r="Y322" s="160">
        <v>9</v>
      </c>
      <c r="Z322" s="160">
        <v>10</v>
      </c>
      <c r="AA322" s="160">
        <v>11</v>
      </c>
      <c r="AB322" s="160">
        <v>12</v>
      </c>
      <c r="AC322" s="160">
        <v>13</v>
      </c>
      <c r="AD322" s="160">
        <v>14</v>
      </c>
      <c r="AE322" s="160">
        <v>15</v>
      </c>
      <c r="AF322" s="160">
        <v>16</v>
      </c>
      <c r="AG322" s="160">
        <v>17</v>
      </c>
      <c r="AH322" s="160">
        <v>18</v>
      </c>
      <c r="AI322" s="160">
        <v>19</v>
      </c>
      <c r="AJ322" s="160">
        <v>20</v>
      </c>
      <c r="AK322" s="160">
        <v>21</v>
      </c>
      <c r="AL322" s="160">
        <v>22</v>
      </c>
      <c r="AM322" s="160">
        <v>23</v>
      </c>
      <c r="AN322" s="160">
        <v>24</v>
      </c>
      <c r="AO322" s="160">
        <v>25</v>
      </c>
      <c r="AP322" s="160">
        <v>26</v>
      </c>
      <c r="AQ322" s="160">
        <v>27</v>
      </c>
      <c r="AR322" s="160">
        <v>28</v>
      </c>
      <c r="AS322" s="160">
        <v>29</v>
      </c>
      <c r="AT322" s="160">
        <v>30</v>
      </c>
      <c r="AU322" s="160">
        <v>31</v>
      </c>
      <c r="AV322" s="160">
        <v>32</v>
      </c>
      <c r="AW322" s="160">
        <v>33</v>
      </c>
      <c r="AX322" s="160">
        <v>34</v>
      </c>
      <c r="AY322" s="160">
        <v>35</v>
      </c>
      <c r="AZ322" s="160">
        <v>36</v>
      </c>
      <c r="BA322" s="160">
        <v>37</v>
      </c>
      <c r="BB322" s="160">
        <v>38</v>
      </c>
      <c r="BC322" s="160">
        <v>39</v>
      </c>
      <c r="BD322" s="160">
        <v>40</v>
      </c>
      <c r="BE322" s="160">
        <v>41</v>
      </c>
      <c r="BF322" s="160">
        <v>42</v>
      </c>
      <c r="BG322" s="160">
        <v>43</v>
      </c>
      <c r="BH322" s="160">
        <v>44</v>
      </c>
      <c r="BI322" s="160">
        <v>45</v>
      </c>
      <c r="BJ322" s="160">
        <v>46</v>
      </c>
      <c r="BK322" s="160">
        <v>47</v>
      </c>
      <c r="BL322" s="160">
        <v>48</v>
      </c>
      <c r="BM322" s="160">
        <v>49</v>
      </c>
      <c r="BN322" s="160">
        <v>50</v>
      </c>
    </row>
    <row r="323" spans="16:70" x14ac:dyDescent="0.35">
      <c r="Q323" s="160">
        <f t="shared" ref="Q323:AV323" si="322">Q321-Q322</f>
        <v>-1</v>
      </c>
      <c r="R323" s="160">
        <f t="shared" si="322"/>
        <v>-2</v>
      </c>
      <c r="S323" s="160">
        <f t="shared" si="322"/>
        <v>-3</v>
      </c>
      <c r="T323" s="160">
        <f t="shared" si="322"/>
        <v>-4</v>
      </c>
      <c r="U323" s="160">
        <f t="shared" si="322"/>
        <v>-5</v>
      </c>
      <c r="V323" s="160">
        <f t="shared" si="322"/>
        <v>-6</v>
      </c>
      <c r="W323" s="160">
        <f t="shared" si="322"/>
        <v>-7</v>
      </c>
      <c r="X323" s="160">
        <f t="shared" si="322"/>
        <v>-8</v>
      </c>
      <c r="Y323" s="160">
        <f t="shared" si="322"/>
        <v>-9</v>
      </c>
      <c r="Z323" s="160">
        <f t="shared" si="322"/>
        <v>-10</v>
      </c>
      <c r="AA323" s="160">
        <f t="shared" si="322"/>
        <v>-11</v>
      </c>
      <c r="AB323" s="160">
        <f t="shared" si="322"/>
        <v>-12</v>
      </c>
      <c r="AC323" s="160">
        <f t="shared" si="322"/>
        <v>-13</v>
      </c>
      <c r="AD323" s="160">
        <f t="shared" si="322"/>
        <v>-14</v>
      </c>
      <c r="AE323" s="160">
        <f t="shared" si="322"/>
        <v>-15</v>
      </c>
      <c r="AF323" s="160">
        <f t="shared" si="322"/>
        <v>-16</v>
      </c>
      <c r="AG323" s="160">
        <f t="shared" si="322"/>
        <v>-17</v>
      </c>
      <c r="AH323" s="160">
        <f t="shared" si="322"/>
        <v>-18</v>
      </c>
      <c r="AI323" s="160">
        <f t="shared" si="322"/>
        <v>-19</v>
      </c>
      <c r="AJ323" s="160">
        <f t="shared" si="322"/>
        <v>-20</v>
      </c>
      <c r="AK323" s="160">
        <f t="shared" si="322"/>
        <v>-21</v>
      </c>
      <c r="AL323" s="160">
        <f t="shared" si="322"/>
        <v>-22</v>
      </c>
      <c r="AM323" s="160">
        <f t="shared" si="322"/>
        <v>-23</v>
      </c>
      <c r="AN323" s="160">
        <f t="shared" si="322"/>
        <v>-24</v>
      </c>
      <c r="AO323" s="160">
        <f t="shared" si="322"/>
        <v>-25</v>
      </c>
      <c r="AP323" s="160">
        <f t="shared" si="322"/>
        <v>-26</v>
      </c>
      <c r="AQ323" s="160">
        <f t="shared" si="322"/>
        <v>-27</v>
      </c>
      <c r="AR323" s="160">
        <f t="shared" si="322"/>
        <v>-28</v>
      </c>
      <c r="AS323" s="160">
        <f t="shared" si="322"/>
        <v>-29</v>
      </c>
      <c r="AT323" s="160">
        <f t="shared" si="322"/>
        <v>-30</v>
      </c>
      <c r="AU323" s="160">
        <f t="shared" si="322"/>
        <v>-31</v>
      </c>
      <c r="AV323" s="160">
        <f t="shared" si="322"/>
        <v>-32</v>
      </c>
      <c r="AW323" s="160">
        <f t="shared" ref="AW323:BN323" si="323">AW321-AW322</f>
        <v>-33</v>
      </c>
      <c r="AX323" s="160">
        <f t="shared" si="323"/>
        <v>-34</v>
      </c>
      <c r="AY323" s="160">
        <f t="shared" si="323"/>
        <v>-35</v>
      </c>
      <c r="AZ323" s="160">
        <f t="shared" si="323"/>
        <v>-36</v>
      </c>
      <c r="BA323" s="160">
        <f t="shared" si="323"/>
        <v>-37</v>
      </c>
      <c r="BB323" s="160">
        <f t="shared" si="323"/>
        <v>-38</v>
      </c>
      <c r="BC323" s="160">
        <f t="shared" si="323"/>
        <v>-39</v>
      </c>
      <c r="BD323" s="160">
        <f t="shared" si="323"/>
        <v>-40</v>
      </c>
      <c r="BE323" s="160">
        <f t="shared" si="323"/>
        <v>-41</v>
      </c>
      <c r="BF323" s="160">
        <f t="shared" si="323"/>
        <v>-42</v>
      </c>
      <c r="BG323" s="160">
        <f t="shared" si="323"/>
        <v>-43</v>
      </c>
      <c r="BH323" s="160">
        <f t="shared" si="323"/>
        <v>-44</v>
      </c>
      <c r="BI323" s="160">
        <f t="shared" si="323"/>
        <v>-45</v>
      </c>
      <c r="BJ323" s="160">
        <f t="shared" si="323"/>
        <v>-46</v>
      </c>
      <c r="BK323" s="160">
        <f t="shared" si="323"/>
        <v>-47</v>
      </c>
      <c r="BL323" s="160">
        <f t="shared" si="323"/>
        <v>-48</v>
      </c>
      <c r="BM323" s="160">
        <f t="shared" si="323"/>
        <v>-49</v>
      </c>
      <c r="BN323" s="160">
        <f t="shared" si="323"/>
        <v>-50</v>
      </c>
      <c r="BP323" s="160" t="s">
        <v>21</v>
      </c>
    </row>
    <row r="324" spans="16:70" x14ac:dyDescent="0.35">
      <c r="Q324" s="160" t="str">
        <f>IF(Q323&gt;=0,COUNT($Q323)+BO320,"")</f>
        <v/>
      </c>
      <c r="R324" s="160" t="str">
        <f>IF(R323&gt;=0,COUNT($Q323:R323)+$BO320,"")</f>
        <v/>
      </c>
      <c r="S324" s="160" t="str">
        <f>IF(S323&gt;=0,COUNT($Q323:S323)+$BO320,"")</f>
        <v/>
      </c>
      <c r="T324" s="160" t="str">
        <f>IF(T323&gt;=0,COUNT($Q323:T323)+$BO320,"")</f>
        <v/>
      </c>
      <c r="U324" s="160" t="str">
        <f>IF(U323&gt;=0,COUNT($Q323:U323)+$BO320,"")</f>
        <v/>
      </c>
      <c r="V324" s="160" t="str">
        <f>IF(V323&gt;=0,COUNT($Q323:V323)+$BO320,"")</f>
        <v/>
      </c>
      <c r="W324" s="160" t="str">
        <f>IF(W323&gt;=0,COUNT($Q323:W323)+$BO320,"")</f>
        <v/>
      </c>
      <c r="X324" s="160" t="str">
        <f>IF(X323&gt;=0,COUNT($Q323:X323)+$BO320,"")</f>
        <v/>
      </c>
      <c r="Y324" s="160" t="str">
        <f>IF(Y323&gt;=0,COUNT($Q323:Y323)+$BO320,"")</f>
        <v/>
      </c>
      <c r="Z324" s="160" t="str">
        <f>IF(Z323&gt;=0,COUNT($Q323:Z323)+$BO320,"")</f>
        <v/>
      </c>
      <c r="AA324" s="160" t="str">
        <f>IF(AA323&gt;=0,COUNT($Q323:AA323)+$BO320,"")</f>
        <v/>
      </c>
      <c r="AB324" s="160" t="str">
        <f>IF(AB323&gt;=0,COUNT($Q323:AB323)+$BO320,"")</f>
        <v/>
      </c>
      <c r="AC324" s="160" t="str">
        <f>IF(AC323&gt;=0,COUNT($Q323:AC323)+$BO320,"")</f>
        <v/>
      </c>
      <c r="AD324" s="160" t="str">
        <f>IF(AD323&gt;=0,COUNT($Q323:AD323)+$BO320,"")</f>
        <v/>
      </c>
      <c r="AE324" s="160" t="str">
        <f>IF(AE323&gt;=0,COUNT($Q323:AE323)+$BO320,"")</f>
        <v/>
      </c>
      <c r="AF324" s="160" t="str">
        <f>IF(AF323&gt;=0,COUNT($Q323:AF323)+$BO320,"")</f>
        <v/>
      </c>
      <c r="AG324" s="160" t="str">
        <f>IF(AG323&gt;=0,COUNT($Q323:AG323)+$BO320,"")</f>
        <v/>
      </c>
      <c r="AH324" s="160" t="str">
        <f>IF(AH323&gt;=0,COUNT($Q323:AH323)+$BO320,"")</f>
        <v/>
      </c>
      <c r="AI324" s="160" t="str">
        <f>IF(AI323&gt;=0,COUNT($Q323:AI323)+$BO320,"")</f>
        <v/>
      </c>
      <c r="AJ324" s="160" t="str">
        <f>IF(AJ323&gt;=0,COUNT($Q323:AJ323)+$BO320,"")</f>
        <v/>
      </c>
      <c r="AK324" s="160" t="str">
        <f>IF(AK323&gt;=0,COUNT($Q323:AK323)+$BO320,"")</f>
        <v/>
      </c>
      <c r="AL324" s="160" t="str">
        <f>IF(AL323&gt;=0,COUNT($Q323:AL323)+$BO320,"")</f>
        <v/>
      </c>
      <c r="AM324" s="160" t="str">
        <f>IF(AM323&gt;=0,COUNT($Q323:AM323)+$BO320,"")</f>
        <v/>
      </c>
      <c r="AN324" s="160" t="str">
        <f>IF(AN323&gt;=0,COUNT($Q323:AN323)+$BO320,"")</f>
        <v/>
      </c>
      <c r="AO324" s="160" t="str">
        <f>IF(AO323&gt;=0,COUNT($Q323:AO323)+$BO320,"")</f>
        <v/>
      </c>
      <c r="AP324" s="160" t="str">
        <f>IF(AP323&gt;=0,COUNT($Q323:AP323)+$BO320,"")</f>
        <v/>
      </c>
      <c r="AQ324" s="160" t="str">
        <f>IF(AQ323&gt;=0,COUNT($Q323:AQ323)+$BO320,"")</f>
        <v/>
      </c>
      <c r="AR324" s="160" t="str">
        <f>IF(AR323&gt;=0,COUNT($Q323:AR323)+$BO320,"")</f>
        <v/>
      </c>
      <c r="AS324" s="160" t="str">
        <f>IF(AS323&gt;=0,COUNT($Q323:AS323)+$BO320,"")</f>
        <v/>
      </c>
      <c r="AT324" s="160" t="str">
        <f>IF(AT323&gt;=0,COUNT($Q323:AT323)+$BO320,"")</f>
        <v/>
      </c>
      <c r="AU324" s="160" t="str">
        <f>IF(AU323&gt;=0,COUNT($Q323:AU323)+$BO320,"")</f>
        <v/>
      </c>
      <c r="AV324" s="160" t="str">
        <f>IF(AV323&gt;=0,COUNT($Q323:AV323)+$BO320,"")</f>
        <v/>
      </c>
      <c r="AW324" s="160" t="str">
        <f>IF(AW323&gt;=0,COUNT($Q323:AW323)+$BO320,"")</f>
        <v/>
      </c>
      <c r="AX324" s="160" t="str">
        <f>IF(AX323&gt;=0,COUNT($Q323:AX323)+$BO320,"")</f>
        <v/>
      </c>
      <c r="AY324" s="160" t="str">
        <f>IF(AY323&gt;=0,COUNT($Q323:AY323)+$BO320,"")</f>
        <v/>
      </c>
      <c r="AZ324" s="160" t="str">
        <f>IF(AZ323&gt;=0,COUNT($Q323:AZ323)+$BO320,"")</f>
        <v/>
      </c>
      <c r="BA324" s="160" t="str">
        <f>IF(BA323&gt;=0,COUNT($Q323:BA323)+$BO320,"")</f>
        <v/>
      </c>
      <c r="BB324" s="160" t="str">
        <f>IF(BB323&gt;=0,COUNT($Q323:BB323)+$BO320,"")</f>
        <v/>
      </c>
      <c r="BC324" s="160" t="str">
        <f>IF(BC323&gt;=0,COUNT($Q323:BC323)+$BO320,"")</f>
        <v/>
      </c>
      <c r="BD324" s="160" t="str">
        <f>IF(BD323&gt;=0,COUNT($Q323:BD323)+$BO320,"")</f>
        <v/>
      </c>
      <c r="BE324" s="160" t="str">
        <f>IF(BE323&gt;=0,COUNT($Q323:BE323)+$BO320,"")</f>
        <v/>
      </c>
      <c r="BF324" s="160" t="str">
        <f>IF(BF323&gt;=0,COUNT($Q323:BF323)+$BO320,"")</f>
        <v/>
      </c>
      <c r="BG324" s="160" t="str">
        <f>IF(BG323&gt;=0,COUNT($Q323:BG323)+$BO320,"")</f>
        <v/>
      </c>
      <c r="BH324" s="160" t="str">
        <f>IF(BH323&gt;=0,COUNT($Q323:BH323)+$BO320,"")</f>
        <v/>
      </c>
      <c r="BI324" s="160" t="str">
        <f>IF(BI323&gt;=0,COUNT($Q323:BI323)+$BO320,"")</f>
        <v/>
      </c>
      <c r="BJ324" s="160" t="str">
        <f>IF(BJ323&gt;=0,COUNT($Q323:BJ323)+$BO320,"")</f>
        <v/>
      </c>
      <c r="BK324" s="160" t="str">
        <f>IF(BK323&gt;=0,COUNT($Q323:BK323)+$BO320,"")</f>
        <v/>
      </c>
      <c r="BL324" s="160" t="str">
        <f>IF(BL323&gt;=0,COUNT($Q323:BL323)+$BO320,"")</f>
        <v/>
      </c>
      <c r="BM324" s="160" t="str">
        <f>IF(BM323&gt;=0,COUNT($Q323:BM323)+$BO320,"")</f>
        <v/>
      </c>
      <c r="BN324" s="160" t="str">
        <f>IF(BN323&gt;=0,COUNT($Q323:BN323)+$BO320,"")</f>
        <v/>
      </c>
      <c r="BO324" s="160" t="e">
        <f>COUNT(Q324:BN324)+$BO320</f>
        <v>#VALUE!</v>
      </c>
      <c r="BP324" s="218" t="str">
        <f>Q324&amp;BP323&amp;R324&amp;BP323&amp;S324&amp;BP323&amp;T324&amp;BP323&amp;U324&amp;BP323&amp;V324&amp;BP323&amp;W324&amp;BP323&amp;X324&amp;BP323&amp;Y324&amp;BP323&amp;Z324&amp;BP323&amp;AA324&amp;BP323&amp;AB324&amp;BP323&amp;AC324&amp;BP323&amp;AD324&amp;BP323&amp;AE324&amp;BP323&amp;AF324&amp;BP323&amp;AG324&amp;BP323&amp;AH324&amp;BP323&amp;AI324&amp;BP323&amp;AJ324&amp;BP323&amp;AK324&amp;BP323&amp;AL324&amp;BP323&amp;AM324&amp;BP323&amp;AN324&amp;BP323&amp;AO324&amp;BP323&amp;AP324&amp;BP323&amp;AQ324&amp;BP323&amp;AR324&amp;BP323&amp;AS324&amp;BP323&amp;AT324&amp;BP323&amp;AU324&amp;BP323&amp;AV324&amp;BP323&amp;AW324&amp;BP323&amp;AX324&amp;BP323&amp;AY324&amp;BP323&amp;AZ324&amp;BP323&amp;BA324&amp;BP323&amp;BB324&amp;BP323&amp;BC324&amp;BP323&amp;BD324&amp;BP323&amp;BE324&amp;BP323&amp;BF324&amp;BP323&amp;BG324&amp;BP323&amp;BH324&amp;BP323&amp;BI324&amp;BP323&amp;BJ324&amp;BP323&amp;BK324&amp;BP323&amp;BL324&amp;BP323&amp;BM324&amp;BP323&amp;BN324</f>
        <v xml:space="preserve">                                                                                                  </v>
      </c>
    </row>
    <row r="325" spans="16:70" x14ac:dyDescent="0.35">
      <c r="P325" s="160">
        <v>59</v>
      </c>
      <c r="Q325" s="217">
        <f>IF('Print-TOS'!AU16="Y",'Encode Data'!J46,'Encode Data'!H52)</f>
        <v>0</v>
      </c>
      <c r="R325" s="160">
        <f t="shared" ref="R325:AW325" si="324">Q325</f>
        <v>0</v>
      </c>
      <c r="S325" s="160">
        <f t="shared" si="324"/>
        <v>0</v>
      </c>
      <c r="T325" s="160">
        <f t="shared" si="324"/>
        <v>0</v>
      </c>
      <c r="U325" s="160">
        <f t="shared" si="324"/>
        <v>0</v>
      </c>
      <c r="V325" s="160">
        <f t="shared" si="324"/>
        <v>0</v>
      </c>
      <c r="W325" s="160">
        <f t="shared" si="324"/>
        <v>0</v>
      </c>
      <c r="X325" s="160">
        <f t="shared" si="324"/>
        <v>0</v>
      </c>
      <c r="Y325" s="160">
        <f t="shared" si="324"/>
        <v>0</v>
      </c>
      <c r="Z325" s="160">
        <f t="shared" si="324"/>
        <v>0</v>
      </c>
      <c r="AA325" s="160">
        <f t="shared" si="324"/>
        <v>0</v>
      </c>
      <c r="AB325" s="160">
        <f t="shared" si="324"/>
        <v>0</v>
      </c>
      <c r="AC325" s="160">
        <f t="shared" si="324"/>
        <v>0</v>
      </c>
      <c r="AD325" s="160">
        <f t="shared" si="324"/>
        <v>0</v>
      </c>
      <c r="AE325" s="160">
        <f t="shared" si="324"/>
        <v>0</v>
      </c>
      <c r="AF325" s="160">
        <f t="shared" si="324"/>
        <v>0</v>
      </c>
      <c r="AG325" s="160">
        <f t="shared" si="324"/>
        <v>0</v>
      </c>
      <c r="AH325" s="160">
        <f t="shared" si="324"/>
        <v>0</v>
      </c>
      <c r="AI325" s="160">
        <f t="shared" si="324"/>
        <v>0</v>
      </c>
      <c r="AJ325" s="160">
        <f t="shared" si="324"/>
        <v>0</v>
      </c>
      <c r="AK325" s="160">
        <f t="shared" si="324"/>
        <v>0</v>
      </c>
      <c r="AL325" s="160">
        <f t="shared" si="324"/>
        <v>0</v>
      </c>
      <c r="AM325" s="160">
        <f t="shared" si="324"/>
        <v>0</v>
      </c>
      <c r="AN325" s="160">
        <f t="shared" si="324"/>
        <v>0</v>
      </c>
      <c r="AO325" s="160">
        <f t="shared" si="324"/>
        <v>0</v>
      </c>
      <c r="AP325" s="160">
        <f t="shared" si="324"/>
        <v>0</v>
      </c>
      <c r="AQ325" s="160">
        <f t="shared" si="324"/>
        <v>0</v>
      </c>
      <c r="AR325" s="160">
        <f t="shared" si="324"/>
        <v>0</v>
      </c>
      <c r="AS325" s="160">
        <f t="shared" si="324"/>
        <v>0</v>
      </c>
      <c r="AT325" s="160">
        <f t="shared" si="324"/>
        <v>0</v>
      </c>
      <c r="AU325" s="160">
        <f t="shared" si="324"/>
        <v>0</v>
      </c>
      <c r="AV325" s="160">
        <f t="shared" si="324"/>
        <v>0</v>
      </c>
      <c r="AW325" s="160">
        <f t="shared" si="324"/>
        <v>0</v>
      </c>
      <c r="AX325" s="160">
        <f t="shared" ref="AX325:BN325" si="325">AW325</f>
        <v>0</v>
      </c>
      <c r="AY325" s="160">
        <f t="shared" si="325"/>
        <v>0</v>
      </c>
      <c r="AZ325" s="160">
        <f t="shared" si="325"/>
        <v>0</v>
      </c>
      <c r="BA325" s="160">
        <f t="shared" si="325"/>
        <v>0</v>
      </c>
      <c r="BB325" s="160">
        <f t="shared" si="325"/>
        <v>0</v>
      </c>
      <c r="BC325" s="160">
        <f t="shared" si="325"/>
        <v>0</v>
      </c>
      <c r="BD325" s="160">
        <f t="shared" si="325"/>
        <v>0</v>
      </c>
      <c r="BE325" s="160">
        <f t="shared" si="325"/>
        <v>0</v>
      </c>
      <c r="BF325" s="160">
        <f t="shared" si="325"/>
        <v>0</v>
      </c>
      <c r="BG325" s="160">
        <f t="shared" si="325"/>
        <v>0</v>
      </c>
      <c r="BH325" s="160">
        <f t="shared" si="325"/>
        <v>0</v>
      </c>
      <c r="BI325" s="160">
        <f t="shared" si="325"/>
        <v>0</v>
      </c>
      <c r="BJ325" s="160">
        <f t="shared" si="325"/>
        <v>0</v>
      </c>
      <c r="BK325" s="160">
        <f t="shared" si="325"/>
        <v>0</v>
      </c>
      <c r="BL325" s="160">
        <f t="shared" si="325"/>
        <v>0</v>
      </c>
      <c r="BM325" s="160">
        <f t="shared" si="325"/>
        <v>0</v>
      </c>
      <c r="BN325" s="160">
        <f t="shared" si="325"/>
        <v>0</v>
      </c>
      <c r="BR325" s="160">
        <v>59</v>
      </c>
    </row>
    <row r="326" spans="16:70" x14ac:dyDescent="0.35">
      <c r="Q326" s="160">
        <v>1</v>
      </c>
      <c r="R326" s="160">
        <v>2</v>
      </c>
      <c r="S326" s="160">
        <v>3</v>
      </c>
      <c r="T326" s="160">
        <v>4</v>
      </c>
      <c r="U326" s="160">
        <v>5</v>
      </c>
      <c r="V326" s="160">
        <v>6</v>
      </c>
      <c r="W326" s="160">
        <v>7</v>
      </c>
      <c r="X326" s="160">
        <v>8</v>
      </c>
      <c r="Y326" s="160">
        <v>9</v>
      </c>
      <c r="Z326" s="160">
        <v>10</v>
      </c>
      <c r="AA326" s="160">
        <v>11</v>
      </c>
      <c r="AB326" s="160">
        <v>12</v>
      </c>
      <c r="AC326" s="160">
        <v>13</v>
      </c>
      <c r="AD326" s="160">
        <v>14</v>
      </c>
      <c r="AE326" s="160">
        <v>15</v>
      </c>
      <c r="AF326" s="160">
        <v>16</v>
      </c>
      <c r="AG326" s="160">
        <v>17</v>
      </c>
      <c r="AH326" s="160">
        <v>18</v>
      </c>
      <c r="AI326" s="160">
        <v>19</v>
      </c>
      <c r="AJ326" s="160">
        <v>20</v>
      </c>
      <c r="AK326" s="160">
        <v>21</v>
      </c>
      <c r="AL326" s="160">
        <v>22</v>
      </c>
      <c r="AM326" s="160">
        <v>23</v>
      </c>
      <c r="AN326" s="160">
        <v>24</v>
      </c>
      <c r="AO326" s="160">
        <v>25</v>
      </c>
      <c r="AP326" s="160">
        <v>26</v>
      </c>
      <c r="AQ326" s="160">
        <v>27</v>
      </c>
      <c r="AR326" s="160">
        <v>28</v>
      </c>
      <c r="AS326" s="160">
        <v>29</v>
      </c>
      <c r="AT326" s="160">
        <v>30</v>
      </c>
      <c r="AU326" s="160">
        <v>31</v>
      </c>
      <c r="AV326" s="160">
        <v>32</v>
      </c>
      <c r="AW326" s="160">
        <v>33</v>
      </c>
      <c r="AX326" s="160">
        <v>34</v>
      </c>
      <c r="AY326" s="160">
        <v>35</v>
      </c>
      <c r="AZ326" s="160">
        <v>36</v>
      </c>
      <c r="BA326" s="160">
        <v>37</v>
      </c>
      <c r="BB326" s="160">
        <v>38</v>
      </c>
      <c r="BC326" s="160">
        <v>39</v>
      </c>
      <c r="BD326" s="160">
        <v>40</v>
      </c>
      <c r="BE326" s="160">
        <v>41</v>
      </c>
      <c r="BF326" s="160">
        <v>42</v>
      </c>
      <c r="BG326" s="160">
        <v>43</v>
      </c>
      <c r="BH326" s="160">
        <v>44</v>
      </c>
      <c r="BI326" s="160">
        <v>45</v>
      </c>
      <c r="BJ326" s="160">
        <v>46</v>
      </c>
      <c r="BK326" s="160">
        <v>47</v>
      </c>
      <c r="BL326" s="160">
        <v>48</v>
      </c>
      <c r="BM326" s="160">
        <v>49</v>
      </c>
      <c r="BN326" s="160">
        <v>50</v>
      </c>
    </row>
    <row r="327" spans="16:70" x14ac:dyDescent="0.35">
      <c r="Q327" s="160">
        <f t="shared" ref="Q327:AV327" si="326">Q325-Q326</f>
        <v>-1</v>
      </c>
      <c r="R327" s="160">
        <f t="shared" si="326"/>
        <v>-2</v>
      </c>
      <c r="S327" s="160">
        <f t="shared" si="326"/>
        <v>-3</v>
      </c>
      <c r="T327" s="160">
        <f t="shared" si="326"/>
        <v>-4</v>
      </c>
      <c r="U327" s="160">
        <f t="shared" si="326"/>
        <v>-5</v>
      </c>
      <c r="V327" s="160">
        <f t="shared" si="326"/>
        <v>-6</v>
      </c>
      <c r="W327" s="160">
        <f t="shared" si="326"/>
        <v>-7</v>
      </c>
      <c r="X327" s="160">
        <f t="shared" si="326"/>
        <v>-8</v>
      </c>
      <c r="Y327" s="160">
        <f t="shared" si="326"/>
        <v>-9</v>
      </c>
      <c r="Z327" s="160">
        <f t="shared" si="326"/>
        <v>-10</v>
      </c>
      <c r="AA327" s="160">
        <f t="shared" si="326"/>
        <v>-11</v>
      </c>
      <c r="AB327" s="160">
        <f t="shared" si="326"/>
        <v>-12</v>
      </c>
      <c r="AC327" s="160">
        <f t="shared" si="326"/>
        <v>-13</v>
      </c>
      <c r="AD327" s="160">
        <f t="shared" si="326"/>
        <v>-14</v>
      </c>
      <c r="AE327" s="160">
        <f t="shared" si="326"/>
        <v>-15</v>
      </c>
      <c r="AF327" s="160">
        <f t="shared" si="326"/>
        <v>-16</v>
      </c>
      <c r="AG327" s="160">
        <f t="shared" si="326"/>
        <v>-17</v>
      </c>
      <c r="AH327" s="160">
        <f t="shared" si="326"/>
        <v>-18</v>
      </c>
      <c r="AI327" s="160">
        <f t="shared" si="326"/>
        <v>-19</v>
      </c>
      <c r="AJ327" s="160">
        <f t="shared" si="326"/>
        <v>-20</v>
      </c>
      <c r="AK327" s="160">
        <f t="shared" si="326"/>
        <v>-21</v>
      </c>
      <c r="AL327" s="160">
        <f t="shared" si="326"/>
        <v>-22</v>
      </c>
      <c r="AM327" s="160">
        <f t="shared" si="326"/>
        <v>-23</v>
      </c>
      <c r="AN327" s="160">
        <f t="shared" si="326"/>
        <v>-24</v>
      </c>
      <c r="AO327" s="160">
        <f t="shared" si="326"/>
        <v>-25</v>
      </c>
      <c r="AP327" s="160">
        <f t="shared" si="326"/>
        <v>-26</v>
      </c>
      <c r="AQ327" s="160">
        <f t="shared" si="326"/>
        <v>-27</v>
      </c>
      <c r="AR327" s="160">
        <f t="shared" si="326"/>
        <v>-28</v>
      </c>
      <c r="AS327" s="160">
        <f t="shared" si="326"/>
        <v>-29</v>
      </c>
      <c r="AT327" s="160">
        <f t="shared" si="326"/>
        <v>-30</v>
      </c>
      <c r="AU327" s="160">
        <f t="shared" si="326"/>
        <v>-31</v>
      </c>
      <c r="AV327" s="160">
        <f t="shared" si="326"/>
        <v>-32</v>
      </c>
      <c r="AW327" s="160">
        <f t="shared" ref="AW327:BN327" si="327">AW325-AW326</f>
        <v>-33</v>
      </c>
      <c r="AX327" s="160">
        <f t="shared" si="327"/>
        <v>-34</v>
      </c>
      <c r="AY327" s="160">
        <f t="shared" si="327"/>
        <v>-35</v>
      </c>
      <c r="AZ327" s="160">
        <f t="shared" si="327"/>
        <v>-36</v>
      </c>
      <c r="BA327" s="160">
        <f t="shared" si="327"/>
        <v>-37</v>
      </c>
      <c r="BB327" s="160">
        <f t="shared" si="327"/>
        <v>-38</v>
      </c>
      <c r="BC327" s="160">
        <f t="shared" si="327"/>
        <v>-39</v>
      </c>
      <c r="BD327" s="160">
        <f t="shared" si="327"/>
        <v>-40</v>
      </c>
      <c r="BE327" s="160">
        <f t="shared" si="327"/>
        <v>-41</v>
      </c>
      <c r="BF327" s="160">
        <f t="shared" si="327"/>
        <v>-42</v>
      </c>
      <c r="BG327" s="160">
        <f t="shared" si="327"/>
        <v>-43</v>
      </c>
      <c r="BH327" s="160">
        <f t="shared" si="327"/>
        <v>-44</v>
      </c>
      <c r="BI327" s="160">
        <f t="shared" si="327"/>
        <v>-45</v>
      </c>
      <c r="BJ327" s="160">
        <f t="shared" si="327"/>
        <v>-46</v>
      </c>
      <c r="BK327" s="160">
        <f t="shared" si="327"/>
        <v>-47</v>
      </c>
      <c r="BL327" s="160">
        <f t="shared" si="327"/>
        <v>-48</v>
      </c>
      <c r="BM327" s="160">
        <f t="shared" si="327"/>
        <v>-49</v>
      </c>
      <c r="BN327" s="160">
        <f t="shared" si="327"/>
        <v>-50</v>
      </c>
      <c r="BP327" s="160" t="s">
        <v>21</v>
      </c>
    </row>
    <row r="328" spans="16:70" x14ac:dyDescent="0.35">
      <c r="Q328" s="160" t="str">
        <f>IF(Q327&gt;=0,COUNT($Q327)+BO324,"")</f>
        <v/>
      </c>
      <c r="R328" s="160" t="str">
        <f>IF(R327&gt;=0,COUNT($Q327:R327)+$BO324,"")</f>
        <v/>
      </c>
      <c r="S328" s="160" t="str">
        <f>IF(S327&gt;=0,COUNT($Q327:S327)+$BO324,"")</f>
        <v/>
      </c>
      <c r="T328" s="160" t="str">
        <f>IF(T327&gt;=0,COUNT($Q327:T327)+$BO324,"")</f>
        <v/>
      </c>
      <c r="U328" s="160" t="str">
        <f>IF(U327&gt;=0,COUNT($Q327:U327)+$BO324,"")</f>
        <v/>
      </c>
      <c r="V328" s="160" t="str">
        <f>IF(V327&gt;=0,COUNT($Q327:V327)+$BO324,"")</f>
        <v/>
      </c>
      <c r="W328" s="160" t="str">
        <f>IF(W327&gt;=0,COUNT($Q327:W327)+$BO324,"")</f>
        <v/>
      </c>
      <c r="X328" s="160" t="str">
        <f>IF(X327&gt;=0,COUNT($Q327:X327)+$BO324,"")</f>
        <v/>
      </c>
      <c r="Y328" s="160" t="str">
        <f>IF(Y327&gt;=0,COUNT($Q327:Y327)+$BO324,"")</f>
        <v/>
      </c>
      <c r="Z328" s="160" t="str">
        <f>IF(Z327&gt;=0,COUNT($Q327:Z327)+$BO324,"")</f>
        <v/>
      </c>
      <c r="AA328" s="160" t="str">
        <f>IF(AA327&gt;=0,COUNT($Q327:AA327)+$BO324,"")</f>
        <v/>
      </c>
      <c r="AB328" s="160" t="str">
        <f>IF(AB327&gt;=0,COUNT($Q327:AB327)+$BO324,"")</f>
        <v/>
      </c>
      <c r="AC328" s="160" t="str">
        <f>IF(AC327&gt;=0,COUNT($Q327:AC327)+$BO324,"")</f>
        <v/>
      </c>
      <c r="AD328" s="160" t="str">
        <f>IF(AD327&gt;=0,COUNT($Q327:AD327)+$BO324,"")</f>
        <v/>
      </c>
      <c r="AE328" s="160" t="str">
        <f>IF(AE327&gt;=0,COUNT($Q327:AE327)+$BO324,"")</f>
        <v/>
      </c>
      <c r="AF328" s="160" t="str">
        <f>IF(AF327&gt;=0,COUNT($Q327:AF327)+$BO324,"")</f>
        <v/>
      </c>
      <c r="AG328" s="160" t="str">
        <f>IF(AG327&gt;=0,COUNT($Q327:AG327)+$BO324,"")</f>
        <v/>
      </c>
      <c r="AH328" s="160" t="str">
        <f>IF(AH327&gt;=0,COUNT($Q327:AH327)+$BO324,"")</f>
        <v/>
      </c>
      <c r="AI328" s="160" t="str">
        <f>IF(AI327&gt;=0,COUNT($Q327:AI327)+$BO324,"")</f>
        <v/>
      </c>
      <c r="AJ328" s="160" t="str">
        <f>IF(AJ327&gt;=0,COUNT($Q327:AJ327)+$BO324,"")</f>
        <v/>
      </c>
      <c r="AK328" s="160" t="str">
        <f>IF(AK327&gt;=0,COUNT($Q327:AK327)+$BO324,"")</f>
        <v/>
      </c>
      <c r="AL328" s="160" t="str">
        <f>IF(AL327&gt;=0,COUNT($Q327:AL327)+$BO324,"")</f>
        <v/>
      </c>
      <c r="AM328" s="160" t="str">
        <f>IF(AM327&gt;=0,COUNT($Q327:AM327)+$BO324,"")</f>
        <v/>
      </c>
      <c r="AN328" s="160" t="str">
        <f>IF(AN327&gt;=0,COUNT($Q327:AN327)+$BO324,"")</f>
        <v/>
      </c>
      <c r="AO328" s="160" t="str">
        <f>IF(AO327&gt;=0,COUNT($Q327:AO327)+$BO324,"")</f>
        <v/>
      </c>
      <c r="AP328" s="160" t="str">
        <f>IF(AP327&gt;=0,COUNT($Q327:AP327)+$BO324,"")</f>
        <v/>
      </c>
      <c r="AQ328" s="160" t="str">
        <f>IF(AQ327&gt;=0,COUNT($Q327:AQ327)+$BO324,"")</f>
        <v/>
      </c>
      <c r="AR328" s="160" t="str">
        <f>IF(AR327&gt;=0,COUNT($Q327:AR327)+$BO324,"")</f>
        <v/>
      </c>
      <c r="AS328" s="160" t="str">
        <f>IF(AS327&gt;=0,COUNT($Q327:AS327)+$BO324,"")</f>
        <v/>
      </c>
      <c r="AT328" s="160" t="str">
        <f>IF(AT327&gt;=0,COUNT($Q327:AT327)+$BO324,"")</f>
        <v/>
      </c>
      <c r="AU328" s="160" t="str">
        <f>IF(AU327&gt;=0,COUNT($Q327:AU327)+$BO324,"")</f>
        <v/>
      </c>
      <c r="AV328" s="160" t="str">
        <f>IF(AV327&gt;=0,COUNT($Q327:AV327)+$BO324,"")</f>
        <v/>
      </c>
      <c r="AW328" s="160" t="str">
        <f>IF(AW327&gt;=0,COUNT($Q327:AW327)+$BO324,"")</f>
        <v/>
      </c>
      <c r="AX328" s="160" t="str">
        <f>IF(AX327&gt;=0,COUNT($Q327:AX327)+$BO324,"")</f>
        <v/>
      </c>
      <c r="AY328" s="160" t="str">
        <f>IF(AY327&gt;=0,COUNT($Q327:AY327)+$BO324,"")</f>
        <v/>
      </c>
      <c r="AZ328" s="160" t="str">
        <f>IF(AZ327&gt;=0,COUNT($Q327:AZ327)+$BO324,"")</f>
        <v/>
      </c>
      <c r="BA328" s="160" t="str">
        <f>IF(BA327&gt;=0,COUNT($Q327:BA327)+$BO324,"")</f>
        <v/>
      </c>
      <c r="BB328" s="160" t="str">
        <f>IF(BB327&gt;=0,COUNT($Q327:BB327)+$BO324,"")</f>
        <v/>
      </c>
      <c r="BC328" s="160" t="str">
        <f>IF(BC327&gt;=0,COUNT($Q327:BC327)+$BO324,"")</f>
        <v/>
      </c>
      <c r="BD328" s="160" t="str">
        <f>IF(BD327&gt;=0,COUNT($Q327:BD327)+$BO324,"")</f>
        <v/>
      </c>
      <c r="BE328" s="160" t="str">
        <f>IF(BE327&gt;=0,COUNT($Q327:BE327)+$BO324,"")</f>
        <v/>
      </c>
      <c r="BF328" s="160" t="str">
        <f>IF(BF327&gt;=0,COUNT($Q327:BF327)+$BO324,"")</f>
        <v/>
      </c>
      <c r="BG328" s="160" t="str">
        <f>IF(BG327&gt;=0,COUNT($Q327:BG327)+$BO324,"")</f>
        <v/>
      </c>
      <c r="BH328" s="160" t="str">
        <f>IF(BH327&gt;=0,COUNT($Q327:BH327)+$BO324,"")</f>
        <v/>
      </c>
      <c r="BI328" s="160" t="str">
        <f>IF(BI327&gt;=0,COUNT($Q327:BI327)+$BO324,"")</f>
        <v/>
      </c>
      <c r="BJ328" s="160" t="str">
        <f>IF(BJ327&gt;=0,COUNT($Q327:BJ327)+$BO324,"")</f>
        <v/>
      </c>
      <c r="BK328" s="160" t="str">
        <f>IF(BK327&gt;=0,COUNT($Q327:BK327)+$BO324,"")</f>
        <v/>
      </c>
      <c r="BL328" s="160" t="str">
        <f>IF(BL327&gt;=0,COUNT($Q327:BL327)+$BO324,"")</f>
        <v/>
      </c>
      <c r="BM328" s="160" t="str">
        <f>IF(BM327&gt;=0,COUNT($Q327:BM327)+$BO324,"")</f>
        <v/>
      </c>
      <c r="BN328" s="160" t="str">
        <f>IF(BN327&gt;=0,COUNT($Q327:BN327)+$BO324,"")</f>
        <v/>
      </c>
      <c r="BO328" s="160" t="e">
        <f>COUNT(Q328:BN328)+$BO324</f>
        <v>#VALUE!</v>
      </c>
      <c r="BP328" s="218" t="str">
        <f>Q328&amp;BP327&amp;R328&amp;BP327&amp;S328&amp;BP327&amp;T328&amp;BP327&amp;U328&amp;BP327&amp;V328&amp;BP327&amp;W328&amp;BP327&amp;X328&amp;BP327&amp;Y328&amp;BP327&amp;Z328&amp;BP327&amp;AA328&amp;BP327&amp;AB328&amp;BP327&amp;AC328&amp;BP327&amp;AD328&amp;BP327&amp;AE328&amp;BP327&amp;AF328&amp;BP327&amp;AG328&amp;BP327&amp;AH328&amp;BP327&amp;AI328&amp;BP327&amp;AJ328&amp;BP327&amp;AK328&amp;BP327&amp;AL328&amp;BP327&amp;AM328&amp;BP327&amp;AN328&amp;BP327&amp;AO328&amp;BP327&amp;AP328&amp;BP327&amp;AQ328&amp;BP327&amp;AR328&amp;BP327&amp;AS328&amp;BP327&amp;AT328&amp;BP327&amp;AU328&amp;BP327&amp;AV328&amp;BP327&amp;AW328&amp;BP327&amp;AX328&amp;BP327&amp;AY328&amp;BP327&amp;AZ328&amp;BP327&amp;BA328&amp;BP327&amp;BB328&amp;BP327&amp;BC328&amp;BP327&amp;BD328&amp;BP327&amp;BE328&amp;BP327&amp;BF328&amp;BP327&amp;BG328&amp;BP327&amp;BH328&amp;BP327&amp;BI328&amp;BP327&amp;BJ328&amp;BP327&amp;BK328&amp;BP327&amp;BL328&amp;BP327&amp;BM328&amp;BP327&amp;BN328</f>
        <v xml:space="preserve">                                                                                                  </v>
      </c>
    </row>
    <row r="329" spans="16:70" x14ac:dyDescent="0.35">
      <c r="P329" s="160">
        <v>74</v>
      </c>
      <c r="Q329" s="217">
        <f>IF('Print-TOS'!AU16="Y",'Encode Data'!J49,'Encode Data'!I52)</f>
        <v>0</v>
      </c>
      <c r="R329" s="160">
        <f t="shared" ref="R329:AW329" si="328">Q329</f>
        <v>0</v>
      </c>
      <c r="S329" s="160">
        <f t="shared" si="328"/>
        <v>0</v>
      </c>
      <c r="T329" s="160">
        <f t="shared" si="328"/>
        <v>0</v>
      </c>
      <c r="U329" s="160">
        <f t="shared" si="328"/>
        <v>0</v>
      </c>
      <c r="V329" s="160">
        <f t="shared" si="328"/>
        <v>0</v>
      </c>
      <c r="W329" s="160">
        <f t="shared" si="328"/>
        <v>0</v>
      </c>
      <c r="X329" s="160">
        <f t="shared" si="328"/>
        <v>0</v>
      </c>
      <c r="Y329" s="160">
        <f t="shared" si="328"/>
        <v>0</v>
      </c>
      <c r="Z329" s="160">
        <f t="shared" si="328"/>
        <v>0</v>
      </c>
      <c r="AA329" s="160">
        <f t="shared" si="328"/>
        <v>0</v>
      </c>
      <c r="AB329" s="160">
        <f t="shared" si="328"/>
        <v>0</v>
      </c>
      <c r="AC329" s="160">
        <f t="shared" si="328"/>
        <v>0</v>
      </c>
      <c r="AD329" s="160">
        <f t="shared" si="328"/>
        <v>0</v>
      </c>
      <c r="AE329" s="160">
        <f t="shared" si="328"/>
        <v>0</v>
      </c>
      <c r="AF329" s="160">
        <f t="shared" si="328"/>
        <v>0</v>
      </c>
      <c r="AG329" s="160">
        <f t="shared" si="328"/>
        <v>0</v>
      </c>
      <c r="AH329" s="160">
        <f t="shared" si="328"/>
        <v>0</v>
      </c>
      <c r="AI329" s="160">
        <f t="shared" si="328"/>
        <v>0</v>
      </c>
      <c r="AJ329" s="160">
        <f t="shared" si="328"/>
        <v>0</v>
      </c>
      <c r="AK329" s="160">
        <f t="shared" si="328"/>
        <v>0</v>
      </c>
      <c r="AL329" s="160">
        <f t="shared" si="328"/>
        <v>0</v>
      </c>
      <c r="AM329" s="160">
        <f t="shared" si="328"/>
        <v>0</v>
      </c>
      <c r="AN329" s="160">
        <f t="shared" si="328"/>
        <v>0</v>
      </c>
      <c r="AO329" s="160">
        <f t="shared" si="328"/>
        <v>0</v>
      </c>
      <c r="AP329" s="160">
        <f t="shared" si="328"/>
        <v>0</v>
      </c>
      <c r="AQ329" s="160">
        <f t="shared" si="328"/>
        <v>0</v>
      </c>
      <c r="AR329" s="160">
        <f t="shared" si="328"/>
        <v>0</v>
      </c>
      <c r="AS329" s="160">
        <f t="shared" si="328"/>
        <v>0</v>
      </c>
      <c r="AT329" s="160">
        <f t="shared" si="328"/>
        <v>0</v>
      </c>
      <c r="AU329" s="160">
        <f t="shared" si="328"/>
        <v>0</v>
      </c>
      <c r="AV329" s="160">
        <f t="shared" si="328"/>
        <v>0</v>
      </c>
      <c r="AW329" s="160">
        <f t="shared" si="328"/>
        <v>0</v>
      </c>
      <c r="AX329" s="160">
        <f t="shared" ref="AX329:BN329" si="329">AW329</f>
        <v>0</v>
      </c>
      <c r="AY329" s="160">
        <f t="shared" si="329"/>
        <v>0</v>
      </c>
      <c r="AZ329" s="160">
        <f t="shared" si="329"/>
        <v>0</v>
      </c>
      <c r="BA329" s="160">
        <f t="shared" si="329"/>
        <v>0</v>
      </c>
      <c r="BB329" s="160">
        <f t="shared" si="329"/>
        <v>0</v>
      </c>
      <c r="BC329" s="160">
        <f t="shared" si="329"/>
        <v>0</v>
      </c>
      <c r="BD329" s="160">
        <f t="shared" si="329"/>
        <v>0</v>
      </c>
      <c r="BE329" s="160">
        <f t="shared" si="329"/>
        <v>0</v>
      </c>
      <c r="BF329" s="160">
        <f t="shared" si="329"/>
        <v>0</v>
      </c>
      <c r="BG329" s="160">
        <f t="shared" si="329"/>
        <v>0</v>
      </c>
      <c r="BH329" s="160">
        <f t="shared" si="329"/>
        <v>0</v>
      </c>
      <c r="BI329" s="160">
        <f t="shared" si="329"/>
        <v>0</v>
      </c>
      <c r="BJ329" s="160">
        <f t="shared" si="329"/>
        <v>0</v>
      </c>
      <c r="BK329" s="160">
        <f t="shared" si="329"/>
        <v>0</v>
      </c>
      <c r="BL329" s="160">
        <f t="shared" si="329"/>
        <v>0</v>
      </c>
      <c r="BM329" s="160">
        <f t="shared" si="329"/>
        <v>0</v>
      </c>
      <c r="BN329" s="160">
        <f t="shared" si="329"/>
        <v>0</v>
      </c>
      <c r="BR329" s="160">
        <v>74</v>
      </c>
    </row>
    <row r="330" spans="16:70" x14ac:dyDescent="0.35">
      <c r="Q330" s="160">
        <v>1</v>
      </c>
      <c r="R330" s="160">
        <v>2</v>
      </c>
      <c r="S330" s="160">
        <v>3</v>
      </c>
      <c r="T330" s="160">
        <v>4</v>
      </c>
      <c r="U330" s="160">
        <v>5</v>
      </c>
      <c r="V330" s="160">
        <v>6</v>
      </c>
      <c r="W330" s="160">
        <v>7</v>
      </c>
      <c r="X330" s="160">
        <v>8</v>
      </c>
      <c r="Y330" s="160">
        <v>9</v>
      </c>
      <c r="Z330" s="160">
        <v>10</v>
      </c>
      <c r="AA330" s="160">
        <v>11</v>
      </c>
      <c r="AB330" s="160">
        <v>12</v>
      </c>
      <c r="AC330" s="160">
        <v>13</v>
      </c>
      <c r="AD330" s="160">
        <v>14</v>
      </c>
      <c r="AE330" s="160">
        <v>15</v>
      </c>
      <c r="AF330" s="160">
        <v>16</v>
      </c>
      <c r="AG330" s="160">
        <v>17</v>
      </c>
      <c r="AH330" s="160">
        <v>18</v>
      </c>
      <c r="AI330" s="160">
        <v>19</v>
      </c>
      <c r="AJ330" s="160">
        <v>20</v>
      </c>
      <c r="AK330" s="160">
        <v>21</v>
      </c>
      <c r="AL330" s="160">
        <v>22</v>
      </c>
      <c r="AM330" s="160">
        <v>23</v>
      </c>
      <c r="AN330" s="160">
        <v>24</v>
      </c>
      <c r="AO330" s="160">
        <v>25</v>
      </c>
      <c r="AP330" s="160">
        <v>26</v>
      </c>
      <c r="AQ330" s="160">
        <v>27</v>
      </c>
      <c r="AR330" s="160">
        <v>28</v>
      </c>
      <c r="AS330" s="160">
        <v>29</v>
      </c>
      <c r="AT330" s="160">
        <v>30</v>
      </c>
      <c r="AU330" s="160">
        <v>31</v>
      </c>
      <c r="AV330" s="160">
        <v>32</v>
      </c>
      <c r="AW330" s="160">
        <v>33</v>
      </c>
      <c r="AX330" s="160">
        <v>34</v>
      </c>
      <c r="AY330" s="160">
        <v>35</v>
      </c>
      <c r="AZ330" s="160">
        <v>36</v>
      </c>
      <c r="BA330" s="160">
        <v>37</v>
      </c>
      <c r="BB330" s="160">
        <v>38</v>
      </c>
      <c r="BC330" s="160">
        <v>39</v>
      </c>
      <c r="BD330" s="160">
        <v>40</v>
      </c>
      <c r="BE330" s="160">
        <v>41</v>
      </c>
      <c r="BF330" s="160">
        <v>42</v>
      </c>
      <c r="BG330" s="160">
        <v>43</v>
      </c>
      <c r="BH330" s="160">
        <v>44</v>
      </c>
      <c r="BI330" s="160">
        <v>45</v>
      </c>
      <c r="BJ330" s="160">
        <v>46</v>
      </c>
      <c r="BK330" s="160">
        <v>47</v>
      </c>
      <c r="BL330" s="160">
        <v>48</v>
      </c>
      <c r="BM330" s="160">
        <v>49</v>
      </c>
      <c r="BN330" s="160">
        <v>50</v>
      </c>
    </row>
    <row r="331" spans="16:70" x14ac:dyDescent="0.35">
      <c r="Q331" s="160">
        <f t="shared" ref="Q331:AV331" si="330">Q329-Q330</f>
        <v>-1</v>
      </c>
      <c r="R331" s="160">
        <f t="shared" si="330"/>
        <v>-2</v>
      </c>
      <c r="S331" s="160">
        <f t="shared" si="330"/>
        <v>-3</v>
      </c>
      <c r="T331" s="160">
        <f t="shared" si="330"/>
        <v>-4</v>
      </c>
      <c r="U331" s="160">
        <f t="shared" si="330"/>
        <v>-5</v>
      </c>
      <c r="V331" s="160">
        <f t="shared" si="330"/>
        <v>-6</v>
      </c>
      <c r="W331" s="160">
        <f t="shared" si="330"/>
        <v>-7</v>
      </c>
      <c r="X331" s="160">
        <f t="shared" si="330"/>
        <v>-8</v>
      </c>
      <c r="Y331" s="160">
        <f t="shared" si="330"/>
        <v>-9</v>
      </c>
      <c r="Z331" s="160">
        <f t="shared" si="330"/>
        <v>-10</v>
      </c>
      <c r="AA331" s="160">
        <f t="shared" si="330"/>
        <v>-11</v>
      </c>
      <c r="AB331" s="160">
        <f t="shared" si="330"/>
        <v>-12</v>
      </c>
      <c r="AC331" s="160">
        <f t="shared" si="330"/>
        <v>-13</v>
      </c>
      <c r="AD331" s="160">
        <f t="shared" si="330"/>
        <v>-14</v>
      </c>
      <c r="AE331" s="160">
        <f t="shared" si="330"/>
        <v>-15</v>
      </c>
      <c r="AF331" s="160">
        <f t="shared" si="330"/>
        <v>-16</v>
      </c>
      <c r="AG331" s="160">
        <f t="shared" si="330"/>
        <v>-17</v>
      </c>
      <c r="AH331" s="160">
        <f t="shared" si="330"/>
        <v>-18</v>
      </c>
      <c r="AI331" s="160">
        <f t="shared" si="330"/>
        <v>-19</v>
      </c>
      <c r="AJ331" s="160">
        <f t="shared" si="330"/>
        <v>-20</v>
      </c>
      <c r="AK331" s="160">
        <f t="shared" si="330"/>
        <v>-21</v>
      </c>
      <c r="AL331" s="160">
        <f t="shared" si="330"/>
        <v>-22</v>
      </c>
      <c r="AM331" s="160">
        <f t="shared" si="330"/>
        <v>-23</v>
      </c>
      <c r="AN331" s="160">
        <f t="shared" si="330"/>
        <v>-24</v>
      </c>
      <c r="AO331" s="160">
        <f t="shared" si="330"/>
        <v>-25</v>
      </c>
      <c r="AP331" s="160">
        <f t="shared" si="330"/>
        <v>-26</v>
      </c>
      <c r="AQ331" s="160">
        <f t="shared" si="330"/>
        <v>-27</v>
      </c>
      <c r="AR331" s="160">
        <f t="shared" si="330"/>
        <v>-28</v>
      </c>
      <c r="AS331" s="160">
        <f t="shared" si="330"/>
        <v>-29</v>
      </c>
      <c r="AT331" s="160">
        <f t="shared" si="330"/>
        <v>-30</v>
      </c>
      <c r="AU331" s="160">
        <f t="shared" si="330"/>
        <v>-31</v>
      </c>
      <c r="AV331" s="160">
        <f t="shared" si="330"/>
        <v>-32</v>
      </c>
      <c r="AW331" s="160">
        <f t="shared" ref="AW331:BN331" si="331">AW329-AW330</f>
        <v>-33</v>
      </c>
      <c r="AX331" s="160">
        <f t="shared" si="331"/>
        <v>-34</v>
      </c>
      <c r="AY331" s="160">
        <f t="shared" si="331"/>
        <v>-35</v>
      </c>
      <c r="AZ331" s="160">
        <f t="shared" si="331"/>
        <v>-36</v>
      </c>
      <c r="BA331" s="160">
        <f t="shared" si="331"/>
        <v>-37</v>
      </c>
      <c r="BB331" s="160">
        <f t="shared" si="331"/>
        <v>-38</v>
      </c>
      <c r="BC331" s="160">
        <f t="shared" si="331"/>
        <v>-39</v>
      </c>
      <c r="BD331" s="160">
        <f t="shared" si="331"/>
        <v>-40</v>
      </c>
      <c r="BE331" s="160">
        <f t="shared" si="331"/>
        <v>-41</v>
      </c>
      <c r="BF331" s="160">
        <f t="shared" si="331"/>
        <v>-42</v>
      </c>
      <c r="BG331" s="160">
        <f t="shared" si="331"/>
        <v>-43</v>
      </c>
      <c r="BH331" s="160">
        <f t="shared" si="331"/>
        <v>-44</v>
      </c>
      <c r="BI331" s="160">
        <f t="shared" si="331"/>
        <v>-45</v>
      </c>
      <c r="BJ331" s="160">
        <f t="shared" si="331"/>
        <v>-46</v>
      </c>
      <c r="BK331" s="160">
        <f t="shared" si="331"/>
        <v>-47</v>
      </c>
      <c r="BL331" s="160">
        <f t="shared" si="331"/>
        <v>-48</v>
      </c>
      <c r="BM331" s="160">
        <f t="shared" si="331"/>
        <v>-49</v>
      </c>
      <c r="BN331" s="160">
        <f t="shared" si="331"/>
        <v>-50</v>
      </c>
      <c r="BP331" s="160" t="s">
        <v>21</v>
      </c>
    </row>
    <row r="332" spans="16:70" x14ac:dyDescent="0.35">
      <c r="Q332" s="160" t="str">
        <f>IF(Q331&gt;=0,COUNT($Q331)+BO328,"")</f>
        <v/>
      </c>
      <c r="R332" s="160" t="str">
        <f>IF(R331&gt;=0,COUNT($Q331:R331)+$BO328,"")</f>
        <v/>
      </c>
      <c r="S332" s="160" t="str">
        <f>IF(S331&gt;=0,COUNT($Q331:S331)+$BO328,"")</f>
        <v/>
      </c>
      <c r="T332" s="160" t="str">
        <f>IF(T331&gt;=0,COUNT($Q331:T331)+$BO328,"")</f>
        <v/>
      </c>
      <c r="U332" s="160" t="str">
        <f>IF(U331&gt;=0,COUNT($Q331:U331)+$BO328,"")</f>
        <v/>
      </c>
      <c r="V332" s="160" t="str">
        <f>IF(V331&gt;=0,COUNT($Q331:V331)+$BO328,"")</f>
        <v/>
      </c>
      <c r="W332" s="160" t="str">
        <f>IF(W331&gt;=0,COUNT($Q331:W331)+$BO328,"")</f>
        <v/>
      </c>
      <c r="X332" s="160" t="str">
        <f>IF(X331&gt;=0,COUNT($Q331:X331)+$BO328,"")</f>
        <v/>
      </c>
      <c r="Y332" s="160" t="str">
        <f>IF(Y331&gt;=0,COUNT($Q331:Y331)+$BO328,"")</f>
        <v/>
      </c>
      <c r="Z332" s="160" t="str">
        <f>IF(Z331&gt;=0,COUNT($Q331:Z331)+$BO328,"")</f>
        <v/>
      </c>
      <c r="AA332" s="160" t="str">
        <f>IF(AA331&gt;=0,COUNT($Q331:AA331)+$BO328,"")</f>
        <v/>
      </c>
      <c r="AB332" s="160" t="str">
        <f>IF(AB331&gt;=0,COUNT($Q331:AB331)+$BO328,"")</f>
        <v/>
      </c>
      <c r="AC332" s="160" t="str">
        <f>IF(AC331&gt;=0,COUNT($Q331:AC331)+$BO328,"")</f>
        <v/>
      </c>
      <c r="AD332" s="160" t="str">
        <f>IF(AD331&gt;=0,COUNT($Q331:AD331)+$BO328,"")</f>
        <v/>
      </c>
      <c r="AE332" s="160" t="str">
        <f>IF(AE331&gt;=0,COUNT($Q331:AE331)+$BO328,"")</f>
        <v/>
      </c>
      <c r="AF332" s="160" t="str">
        <f>IF(AF331&gt;=0,COUNT($Q331:AF331)+$BO328,"")</f>
        <v/>
      </c>
      <c r="AG332" s="160" t="str">
        <f>IF(AG331&gt;=0,COUNT($Q331:AG331)+$BO328,"")</f>
        <v/>
      </c>
      <c r="AH332" s="160" t="str">
        <f>IF(AH331&gt;=0,COUNT($Q331:AH331)+$BO328,"")</f>
        <v/>
      </c>
      <c r="AI332" s="160" t="str">
        <f>IF(AI331&gt;=0,COUNT($Q331:AI331)+$BO328,"")</f>
        <v/>
      </c>
      <c r="AJ332" s="160" t="str">
        <f>IF(AJ331&gt;=0,COUNT($Q331:AJ331)+$BO328,"")</f>
        <v/>
      </c>
      <c r="AK332" s="160" t="str">
        <f>IF(AK331&gt;=0,COUNT($Q331:AK331)+$BO328,"")</f>
        <v/>
      </c>
      <c r="AL332" s="160" t="str">
        <f>IF(AL331&gt;=0,COUNT($Q331:AL331)+$BO328,"")</f>
        <v/>
      </c>
      <c r="AM332" s="160" t="str">
        <f>IF(AM331&gt;=0,COUNT($Q331:AM331)+$BO328,"")</f>
        <v/>
      </c>
      <c r="AN332" s="160" t="str">
        <f>IF(AN331&gt;=0,COUNT($Q331:AN331)+$BO328,"")</f>
        <v/>
      </c>
      <c r="AO332" s="160" t="str">
        <f>IF(AO331&gt;=0,COUNT($Q331:AO331)+$BO328,"")</f>
        <v/>
      </c>
      <c r="AP332" s="160" t="str">
        <f>IF(AP331&gt;=0,COUNT($Q331:AP331)+$BO328,"")</f>
        <v/>
      </c>
      <c r="AQ332" s="160" t="str">
        <f>IF(AQ331&gt;=0,COUNT($Q331:AQ331)+$BO328,"")</f>
        <v/>
      </c>
      <c r="AR332" s="160" t="str">
        <f>IF(AR331&gt;=0,COUNT($Q331:AR331)+$BO328,"")</f>
        <v/>
      </c>
      <c r="AS332" s="160" t="str">
        <f>IF(AS331&gt;=0,COUNT($Q331:AS331)+$BO328,"")</f>
        <v/>
      </c>
      <c r="AT332" s="160" t="str">
        <f>IF(AT331&gt;=0,COUNT($Q331:AT331)+$BO328,"")</f>
        <v/>
      </c>
      <c r="AU332" s="160" t="str">
        <f>IF(AU331&gt;=0,COUNT($Q331:AU331)+$BO328,"")</f>
        <v/>
      </c>
      <c r="AV332" s="160" t="str">
        <f>IF(AV331&gt;=0,COUNT($Q331:AV331)+$BO328,"")</f>
        <v/>
      </c>
      <c r="AW332" s="160" t="str">
        <f>IF(AW331&gt;=0,COUNT($Q331:AW331)+$BO328,"")</f>
        <v/>
      </c>
      <c r="AX332" s="160" t="str">
        <f>IF(AX331&gt;=0,COUNT($Q331:AX331)+$BO328,"")</f>
        <v/>
      </c>
      <c r="AY332" s="160" t="str">
        <f>IF(AY331&gt;=0,COUNT($Q331:AY331)+$BO328,"")</f>
        <v/>
      </c>
      <c r="AZ332" s="160" t="str">
        <f>IF(AZ331&gt;=0,COUNT($Q331:AZ331)+$BO328,"")</f>
        <v/>
      </c>
      <c r="BA332" s="160" t="str">
        <f>IF(BA331&gt;=0,COUNT($Q331:BA331)+$BO328,"")</f>
        <v/>
      </c>
      <c r="BB332" s="160" t="str">
        <f>IF(BB331&gt;=0,COUNT($Q331:BB331)+$BO328,"")</f>
        <v/>
      </c>
      <c r="BC332" s="160" t="str">
        <f>IF(BC331&gt;=0,COUNT($Q331:BC331)+$BO328,"")</f>
        <v/>
      </c>
      <c r="BD332" s="160" t="str">
        <f>IF(BD331&gt;=0,COUNT($Q331:BD331)+$BO328,"")</f>
        <v/>
      </c>
      <c r="BE332" s="160" t="str">
        <f>IF(BE331&gt;=0,COUNT($Q331:BE331)+$BO328,"")</f>
        <v/>
      </c>
      <c r="BF332" s="160" t="str">
        <f>IF(BF331&gt;=0,COUNT($Q331:BF331)+$BO328,"")</f>
        <v/>
      </c>
      <c r="BG332" s="160" t="str">
        <f>IF(BG331&gt;=0,COUNT($Q331:BG331)+$BO328,"")</f>
        <v/>
      </c>
      <c r="BH332" s="160" t="str">
        <f>IF(BH331&gt;=0,COUNT($Q331:BH331)+$BO328,"")</f>
        <v/>
      </c>
      <c r="BI332" s="160" t="str">
        <f>IF(BI331&gt;=0,COUNT($Q331:BI331)+$BO328,"")</f>
        <v/>
      </c>
      <c r="BJ332" s="160" t="str">
        <f>IF(BJ331&gt;=0,COUNT($Q331:BJ331)+$BO328,"")</f>
        <v/>
      </c>
      <c r="BK332" s="160" t="str">
        <f>IF(BK331&gt;=0,COUNT($Q331:BK331)+$BO328,"")</f>
        <v/>
      </c>
      <c r="BL332" s="160" t="str">
        <f>IF(BL331&gt;=0,COUNT($Q331:BL331)+$BO328,"")</f>
        <v/>
      </c>
      <c r="BM332" s="160" t="str">
        <f>IF(BM331&gt;=0,COUNT($Q331:BM331)+$BO328,"")</f>
        <v/>
      </c>
      <c r="BN332" s="160" t="str">
        <f>IF(BN331&gt;=0,COUNT($Q331:BN331)+$BO328,"")</f>
        <v/>
      </c>
      <c r="BO332" s="160" t="e">
        <f>COUNT(Q332:BN332)+$BO328</f>
        <v>#VALUE!</v>
      </c>
      <c r="BP332" s="218" t="str">
        <f>Q332&amp;BP331&amp;R332&amp;BP331&amp;S332&amp;BP331&amp;T332&amp;BP331&amp;U332&amp;BP331&amp;V332&amp;BP331&amp;W332&amp;BP331&amp;X332&amp;BP331&amp;Y332&amp;BP331&amp;Z332&amp;BP331&amp;AA332&amp;BP331&amp;AB332&amp;BP331&amp;AC332&amp;BP331&amp;AD332&amp;BP331&amp;AE332&amp;BP331&amp;AF332&amp;BP331&amp;AG332&amp;BP331&amp;AH332&amp;BP331&amp;AI332&amp;BP331&amp;AJ332&amp;BP331&amp;AK332&amp;BP331&amp;AL332&amp;BP331&amp;AM332&amp;BP331&amp;AN332&amp;BP331&amp;AO332&amp;BP331&amp;AP332&amp;BP331&amp;AQ332&amp;BP331&amp;AR332&amp;BP331&amp;AS332&amp;BP331&amp;AT332&amp;BP331&amp;AU332&amp;BP331&amp;AV332&amp;BP331&amp;AW332&amp;BP331&amp;AX332&amp;BP331&amp;AY332&amp;BP331&amp;AZ332&amp;BP331&amp;BA332&amp;BP331&amp;BB332&amp;BP331&amp;BC332&amp;BP331&amp;BD332&amp;BP331&amp;BE332&amp;BP331&amp;BF332&amp;BP331&amp;BG332&amp;BP331&amp;BH332&amp;BP331&amp;BI332&amp;BP331&amp;BJ332&amp;BP331&amp;BK332&amp;BP331&amp;BL332&amp;BP331&amp;BM332&amp;BP331&amp;BN332</f>
        <v xml:space="preserve">                                                                                                  </v>
      </c>
    </row>
    <row r="333" spans="16:70" x14ac:dyDescent="0.35">
      <c r="P333" s="160">
        <v>89</v>
      </c>
      <c r="Q333" s="217">
        <f>IF('Print-TOS'!AU16="Y",'Encode Data'!J52,'Encode Data'!J52)</f>
        <v>0</v>
      </c>
      <c r="R333" s="160">
        <f t="shared" ref="R333:AW333" si="332">Q333</f>
        <v>0</v>
      </c>
      <c r="S333" s="160">
        <f t="shared" si="332"/>
        <v>0</v>
      </c>
      <c r="T333" s="160">
        <f t="shared" si="332"/>
        <v>0</v>
      </c>
      <c r="U333" s="160">
        <f t="shared" si="332"/>
        <v>0</v>
      </c>
      <c r="V333" s="160">
        <f t="shared" si="332"/>
        <v>0</v>
      </c>
      <c r="W333" s="160">
        <f t="shared" si="332"/>
        <v>0</v>
      </c>
      <c r="X333" s="160">
        <f t="shared" si="332"/>
        <v>0</v>
      </c>
      <c r="Y333" s="160">
        <f t="shared" si="332"/>
        <v>0</v>
      </c>
      <c r="Z333" s="160">
        <f t="shared" si="332"/>
        <v>0</v>
      </c>
      <c r="AA333" s="160">
        <f t="shared" si="332"/>
        <v>0</v>
      </c>
      <c r="AB333" s="160">
        <f t="shared" si="332"/>
        <v>0</v>
      </c>
      <c r="AC333" s="160">
        <f t="shared" si="332"/>
        <v>0</v>
      </c>
      <c r="AD333" s="160">
        <f t="shared" si="332"/>
        <v>0</v>
      </c>
      <c r="AE333" s="160">
        <f t="shared" si="332"/>
        <v>0</v>
      </c>
      <c r="AF333" s="160">
        <f t="shared" si="332"/>
        <v>0</v>
      </c>
      <c r="AG333" s="160">
        <f t="shared" si="332"/>
        <v>0</v>
      </c>
      <c r="AH333" s="160">
        <f t="shared" si="332"/>
        <v>0</v>
      </c>
      <c r="AI333" s="160">
        <f t="shared" si="332"/>
        <v>0</v>
      </c>
      <c r="AJ333" s="160">
        <f t="shared" si="332"/>
        <v>0</v>
      </c>
      <c r="AK333" s="160">
        <f t="shared" si="332"/>
        <v>0</v>
      </c>
      <c r="AL333" s="160">
        <f t="shared" si="332"/>
        <v>0</v>
      </c>
      <c r="AM333" s="160">
        <f t="shared" si="332"/>
        <v>0</v>
      </c>
      <c r="AN333" s="160">
        <f t="shared" si="332"/>
        <v>0</v>
      </c>
      <c r="AO333" s="160">
        <f t="shared" si="332"/>
        <v>0</v>
      </c>
      <c r="AP333" s="160">
        <f t="shared" si="332"/>
        <v>0</v>
      </c>
      <c r="AQ333" s="160">
        <f t="shared" si="332"/>
        <v>0</v>
      </c>
      <c r="AR333" s="160">
        <f t="shared" si="332"/>
        <v>0</v>
      </c>
      <c r="AS333" s="160">
        <f t="shared" si="332"/>
        <v>0</v>
      </c>
      <c r="AT333" s="160">
        <f t="shared" si="332"/>
        <v>0</v>
      </c>
      <c r="AU333" s="160">
        <f t="shared" si="332"/>
        <v>0</v>
      </c>
      <c r="AV333" s="160">
        <f t="shared" si="332"/>
        <v>0</v>
      </c>
      <c r="AW333" s="160">
        <f t="shared" si="332"/>
        <v>0</v>
      </c>
      <c r="AX333" s="160">
        <f t="shared" ref="AX333:BN333" si="333">AW333</f>
        <v>0</v>
      </c>
      <c r="AY333" s="160">
        <f t="shared" si="333"/>
        <v>0</v>
      </c>
      <c r="AZ333" s="160">
        <f t="shared" si="333"/>
        <v>0</v>
      </c>
      <c r="BA333" s="160">
        <f t="shared" si="333"/>
        <v>0</v>
      </c>
      <c r="BB333" s="160">
        <f t="shared" si="333"/>
        <v>0</v>
      </c>
      <c r="BC333" s="160">
        <f t="shared" si="333"/>
        <v>0</v>
      </c>
      <c r="BD333" s="160">
        <f t="shared" si="333"/>
        <v>0</v>
      </c>
      <c r="BE333" s="160">
        <f t="shared" si="333"/>
        <v>0</v>
      </c>
      <c r="BF333" s="160">
        <f t="shared" si="333"/>
        <v>0</v>
      </c>
      <c r="BG333" s="160">
        <f t="shared" si="333"/>
        <v>0</v>
      </c>
      <c r="BH333" s="160">
        <f t="shared" si="333"/>
        <v>0</v>
      </c>
      <c r="BI333" s="160">
        <f t="shared" si="333"/>
        <v>0</v>
      </c>
      <c r="BJ333" s="160">
        <f t="shared" si="333"/>
        <v>0</v>
      </c>
      <c r="BK333" s="160">
        <f t="shared" si="333"/>
        <v>0</v>
      </c>
      <c r="BL333" s="160">
        <f t="shared" si="333"/>
        <v>0</v>
      </c>
      <c r="BM333" s="160">
        <f t="shared" si="333"/>
        <v>0</v>
      </c>
      <c r="BN333" s="160">
        <f t="shared" si="333"/>
        <v>0</v>
      </c>
      <c r="BR333" s="160">
        <v>89</v>
      </c>
    </row>
    <row r="334" spans="16:70" x14ac:dyDescent="0.35">
      <c r="Q334" s="160">
        <v>1</v>
      </c>
      <c r="R334" s="160">
        <v>2</v>
      </c>
      <c r="S334" s="160">
        <v>3</v>
      </c>
      <c r="T334" s="160">
        <v>4</v>
      </c>
      <c r="U334" s="160">
        <v>5</v>
      </c>
      <c r="V334" s="160">
        <v>6</v>
      </c>
      <c r="W334" s="160">
        <v>7</v>
      </c>
      <c r="X334" s="160">
        <v>8</v>
      </c>
      <c r="Y334" s="160">
        <v>9</v>
      </c>
      <c r="Z334" s="160">
        <v>10</v>
      </c>
      <c r="AA334" s="160">
        <v>11</v>
      </c>
      <c r="AB334" s="160">
        <v>12</v>
      </c>
      <c r="AC334" s="160">
        <v>13</v>
      </c>
      <c r="AD334" s="160">
        <v>14</v>
      </c>
      <c r="AE334" s="160">
        <v>15</v>
      </c>
      <c r="AF334" s="160">
        <v>16</v>
      </c>
      <c r="AG334" s="160">
        <v>17</v>
      </c>
      <c r="AH334" s="160">
        <v>18</v>
      </c>
      <c r="AI334" s="160">
        <v>19</v>
      </c>
      <c r="AJ334" s="160">
        <v>20</v>
      </c>
      <c r="AK334" s="160">
        <v>21</v>
      </c>
      <c r="AL334" s="160">
        <v>22</v>
      </c>
      <c r="AM334" s="160">
        <v>23</v>
      </c>
      <c r="AN334" s="160">
        <v>24</v>
      </c>
      <c r="AO334" s="160">
        <v>25</v>
      </c>
      <c r="AP334" s="160">
        <v>26</v>
      </c>
      <c r="AQ334" s="160">
        <v>27</v>
      </c>
      <c r="AR334" s="160">
        <v>28</v>
      </c>
      <c r="AS334" s="160">
        <v>29</v>
      </c>
      <c r="AT334" s="160">
        <v>30</v>
      </c>
      <c r="AU334" s="160">
        <v>31</v>
      </c>
      <c r="AV334" s="160">
        <v>32</v>
      </c>
      <c r="AW334" s="160">
        <v>33</v>
      </c>
      <c r="AX334" s="160">
        <v>34</v>
      </c>
      <c r="AY334" s="160">
        <v>35</v>
      </c>
      <c r="AZ334" s="160">
        <v>36</v>
      </c>
      <c r="BA334" s="160">
        <v>37</v>
      </c>
      <c r="BB334" s="160">
        <v>38</v>
      </c>
      <c r="BC334" s="160">
        <v>39</v>
      </c>
      <c r="BD334" s="160">
        <v>40</v>
      </c>
      <c r="BE334" s="160">
        <v>41</v>
      </c>
      <c r="BF334" s="160">
        <v>42</v>
      </c>
      <c r="BG334" s="160">
        <v>43</v>
      </c>
      <c r="BH334" s="160">
        <v>44</v>
      </c>
      <c r="BI334" s="160">
        <v>45</v>
      </c>
      <c r="BJ334" s="160">
        <v>46</v>
      </c>
      <c r="BK334" s="160">
        <v>47</v>
      </c>
      <c r="BL334" s="160">
        <v>48</v>
      </c>
      <c r="BM334" s="160">
        <v>49</v>
      </c>
      <c r="BN334" s="160">
        <v>50</v>
      </c>
    </row>
    <row r="335" spans="16:70" x14ac:dyDescent="0.35">
      <c r="Q335" s="160">
        <f t="shared" ref="Q335:AV335" si="334">Q333-Q334</f>
        <v>-1</v>
      </c>
      <c r="R335" s="160">
        <f t="shared" si="334"/>
        <v>-2</v>
      </c>
      <c r="S335" s="160">
        <f t="shared" si="334"/>
        <v>-3</v>
      </c>
      <c r="T335" s="160">
        <f t="shared" si="334"/>
        <v>-4</v>
      </c>
      <c r="U335" s="160">
        <f t="shared" si="334"/>
        <v>-5</v>
      </c>
      <c r="V335" s="160">
        <f t="shared" si="334"/>
        <v>-6</v>
      </c>
      <c r="W335" s="160">
        <f t="shared" si="334"/>
        <v>-7</v>
      </c>
      <c r="X335" s="160">
        <f t="shared" si="334"/>
        <v>-8</v>
      </c>
      <c r="Y335" s="160">
        <f t="shared" si="334"/>
        <v>-9</v>
      </c>
      <c r="Z335" s="160">
        <f t="shared" si="334"/>
        <v>-10</v>
      </c>
      <c r="AA335" s="160">
        <f t="shared" si="334"/>
        <v>-11</v>
      </c>
      <c r="AB335" s="160">
        <f t="shared" si="334"/>
        <v>-12</v>
      </c>
      <c r="AC335" s="160">
        <f t="shared" si="334"/>
        <v>-13</v>
      </c>
      <c r="AD335" s="160">
        <f t="shared" si="334"/>
        <v>-14</v>
      </c>
      <c r="AE335" s="160">
        <f t="shared" si="334"/>
        <v>-15</v>
      </c>
      <c r="AF335" s="160">
        <f t="shared" si="334"/>
        <v>-16</v>
      </c>
      <c r="AG335" s="160">
        <f t="shared" si="334"/>
        <v>-17</v>
      </c>
      <c r="AH335" s="160">
        <f t="shared" si="334"/>
        <v>-18</v>
      </c>
      <c r="AI335" s="160">
        <f t="shared" si="334"/>
        <v>-19</v>
      </c>
      <c r="AJ335" s="160">
        <f t="shared" si="334"/>
        <v>-20</v>
      </c>
      <c r="AK335" s="160">
        <f t="shared" si="334"/>
        <v>-21</v>
      </c>
      <c r="AL335" s="160">
        <f t="shared" si="334"/>
        <v>-22</v>
      </c>
      <c r="AM335" s="160">
        <f t="shared" si="334"/>
        <v>-23</v>
      </c>
      <c r="AN335" s="160">
        <f t="shared" si="334"/>
        <v>-24</v>
      </c>
      <c r="AO335" s="160">
        <f t="shared" si="334"/>
        <v>-25</v>
      </c>
      <c r="AP335" s="160">
        <f t="shared" si="334"/>
        <v>-26</v>
      </c>
      <c r="AQ335" s="160">
        <f t="shared" si="334"/>
        <v>-27</v>
      </c>
      <c r="AR335" s="160">
        <f t="shared" si="334"/>
        <v>-28</v>
      </c>
      <c r="AS335" s="160">
        <f t="shared" si="334"/>
        <v>-29</v>
      </c>
      <c r="AT335" s="160">
        <f t="shared" si="334"/>
        <v>-30</v>
      </c>
      <c r="AU335" s="160">
        <f t="shared" si="334"/>
        <v>-31</v>
      </c>
      <c r="AV335" s="160">
        <f t="shared" si="334"/>
        <v>-32</v>
      </c>
      <c r="AW335" s="160">
        <f t="shared" ref="AW335:BN335" si="335">AW333-AW334</f>
        <v>-33</v>
      </c>
      <c r="AX335" s="160">
        <f t="shared" si="335"/>
        <v>-34</v>
      </c>
      <c r="AY335" s="160">
        <f t="shared" si="335"/>
        <v>-35</v>
      </c>
      <c r="AZ335" s="160">
        <f t="shared" si="335"/>
        <v>-36</v>
      </c>
      <c r="BA335" s="160">
        <f t="shared" si="335"/>
        <v>-37</v>
      </c>
      <c r="BB335" s="160">
        <f t="shared" si="335"/>
        <v>-38</v>
      </c>
      <c r="BC335" s="160">
        <f t="shared" si="335"/>
        <v>-39</v>
      </c>
      <c r="BD335" s="160">
        <f t="shared" si="335"/>
        <v>-40</v>
      </c>
      <c r="BE335" s="160">
        <f t="shared" si="335"/>
        <v>-41</v>
      </c>
      <c r="BF335" s="160">
        <f t="shared" si="335"/>
        <v>-42</v>
      </c>
      <c r="BG335" s="160">
        <f t="shared" si="335"/>
        <v>-43</v>
      </c>
      <c r="BH335" s="160">
        <f t="shared" si="335"/>
        <v>-44</v>
      </c>
      <c r="BI335" s="160">
        <f t="shared" si="335"/>
        <v>-45</v>
      </c>
      <c r="BJ335" s="160">
        <f t="shared" si="335"/>
        <v>-46</v>
      </c>
      <c r="BK335" s="160">
        <f t="shared" si="335"/>
        <v>-47</v>
      </c>
      <c r="BL335" s="160">
        <f t="shared" si="335"/>
        <v>-48</v>
      </c>
      <c r="BM335" s="160">
        <f t="shared" si="335"/>
        <v>-49</v>
      </c>
      <c r="BN335" s="160">
        <f t="shared" si="335"/>
        <v>-50</v>
      </c>
      <c r="BP335" s="160" t="s">
        <v>21</v>
      </c>
    </row>
    <row r="336" spans="16:70" x14ac:dyDescent="0.35">
      <c r="Q336" s="160" t="str">
        <f>IF(Q335&gt;=0,COUNT($Q335)+BO332,"")</f>
        <v/>
      </c>
      <c r="R336" s="160" t="str">
        <f>IF(R335&gt;=0,COUNT($Q335:R335)+$BO332,"")</f>
        <v/>
      </c>
      <c r="S336" s="160" t="str">
        <f>IF(S335&gt;=0,COUNT($Q335:S335)+$BO332,"")</f>
        <v/>
      </c>
      <c r="T336" s="160" t="str">
        <f>IF(T335&gt;=0,COUNT($Q335:T335)+$BO332,"")</f>
        <v/>
      </c>
      <c r="U336" s="160" t="str">
        <f>IF(U335&gt;=0,COUNT($Q335:U335)+$BO332,"")</f>
        <v/>
      </c>
      <c r="V336" s="160" t="str">
        <f>IF(V335&gt;=0,COUNT($Q335:V335)+$BO332,"")</f>
        <v/>
      </c>
      <c r="W336" s="160" t="str">
        <f>IF(W335&gt;=0,COUNT($Q335:W335)+$BO332,"")</f>
        <v/>
      </c>
      <c r="X336" s="160" t="str">
        <f>IF(X335&gt;=0,COUNT($Q335:X335)+$BO332,"")</f>
        <v/>
      </c>
      <c r="Y336" s="160" t="str">
        <f>IF(Y335&gt;=0,COUNT($Q335:Y335)+$BO332,"")</f>
        <v/>
      </c>
      <c r="Z336" s="160" t="str">
        <f>IF(Z335&gt;=0,COUNT($Q335:Z335)+$BO332,"")</f>
        <v/>
      </c>
      <c r="AA336" s="160" t="str">
        <f>IF(AA335&gt;=0,COUNT($Q335:AA335)+$BO332,"")</f>
        <v/>
      </c>
      <c r="AB336" s="160" t="str">
        <f>IF(AB335&gt;=0,COUNT($Q335:AB335)+$BO332,"")</f>
        <v/>
      </c>
      <c r="AC336" s="160" t="str">
        <f>IF(AC335&gt;=0,COUNT($Q335:AC335)+$BO332,"")</f>
        <v/>
      </c>
      <c r="AD336" s="160" t="str">
        <f>IF(AD335&gt;=0,COUNT($Q335:AD335)+$BO332,"")</f>
        <v/>
      </c>
      <c r="AE336" s="160" t="str">
        <f>IF(AE335&gt;=0,COUNT($Q335:AE335)+$BO332,"")</f>
        <v/>
      </c>
      <c r="AF336" s="160" t="str">
        <f>IF(AF335&gt;=0,COUNT($Q335:AF335)+$BO332,"")</f>
        <v/>
      </c>
      <c r="AG336" s="160" t="str">
        <f>IF(AG335&gt;=0,COUNT($Q335:AG335)+$BO332,"")</f>
        <v/>
      </c>
      <c r="AH336" s="160" t="str">
        <f>IF(AH335&gt;=0,COUNT($Q335:AH335)+$BO332,"")</f>
        <v/>
      </c>
      <c r="AI336" s="160" t="str">
        <f>IF(AI335&gt;=0,COUNT($Q335:AI335)+$BO332,"")</f>
        <v/>
      </c>
      <c r="AJ336" s="160" t="str">
        <f>IF(AJ335&gt;=0,COUNT($Q335:AJ335)+$BO332,"")</f>
        <v/>
      </c>
      <c r="AK336" s="160" t="str">
        <f>IF(AK335&gt;=0,COUNT($Q335:AK335)+$BO332,"")</f>
        <v/>
      </c>
      <c r="AL336" s="160" t="str">
        <f>IF(AL335&gt;=0,COUNT($Q335:AL335)+$BO332,"")</f>
        <v/>
      </c>
      <c r="AM336" s="160" t="str">
        <f>IF(AM335&gt;=0,COUNT($Q335:AM335)+$BO332,"")</f>
        <v/>
      </c>
      <c r="AN336" s="160" t="str">
        <f>IF(AN335&gt;=0,COUNT($Q335:AN335)+$BO332,"")</f>
        <v/>
      </c>
      <c r="AO336" s="160" t="str">
        <f>IF(AO335&gt;=0,COUNT($Q335:AO335)+$BO332,"")</f>
        <v/>
      </c>
      <c r="AP336" s="160" t="str">
        <f>IF(AP335&gt;=0,COUNT($Q335:AP335)+$BO332,"")</f>
        <v/>
      </c>
      <c r="AQ336" s="160" t="str">
        <f>IF(AQ335&gt;=0,COUNT($Q335:AQ335)+$BO332,"")</f>
        <v/>
      </c>
      <c r="AR336" s="160" t="str">
        <f>IF(AR335&gt;=0,COUNT($Q335:AR335)+$BO332,"")</f>
        <v/>
      </c>
      <c r="AS336" s="160" t="str">
        <f>IF(AS335&gt;=0,COUNT($Q335:AS335)+$BO332,"")</f>
        <v/>
      </c>
      <c r="AT336" s="160" t="str">
        <f>IF(AT335&gt;=0,COUNT($Q335:AT335)+$BO332,"")</f>
        <v/>
      </c>
      <c r="AU336" s="160" t="str">
        <f>IF(AU335&gt;=0,COUNT($Q335:AU335)+$BO332,"")</f>
        <v/>
      </c>
      <c r="AV336" s="160" t="str">
        <f>IF(AV335&gt;=0,COUNT($Q335:AV335)+$BO332,"")</f>
        <v/>
      </c>
      <c r="AW336" s="160" t="str">
        <f>IF(AW335&gt;=0,COUNT($Q335:AW335)+$BO332,"")</f>
        <v/>
      </c>
      <c r="AX336" s="160" t="str">
        <f>IF(AX335&gt;=0,COUNT($Q335:AX335)+$BO332,"")</f>
        <v/>
      </c>
      <c r="AY336" s="160" t="str">
        <f>IF(AY335&gt;=0,COUNT($Q335:AY335)+$BO332,"")</f>
        <v/>
      </c>
      <c r="AZ336" s="160" t="str">
        <f>IF(AZ335&gt;=0,COUNT($Q335:AZ335)+$BO332,"")</f>
        <v/>
      </c>
      <c r="BA336" s="160" t="str">
        <f>IF(BA335&gt;=0,COUNT($Q335:BA335)+$BO332,"")</f>
        <v/>
      </c>
      <c r="BB336" s="160" t="str">
        <f>IF(BB335&gt;=0,COUNT($Q335:BB335)+$BO332,"")</f>
        <v/>
      </c>
      <c r="BC336" s="160" t="str">
        <f>IF(BC335&gt;=0,COUNT($Q335:BC335)+$BO332,"")</f>
        <v/>
      </c>
      <c r="BD336" s="160" t="str">
        <f>IF(BD335&gt;=0,COUNT($Q335:BD335)+$BO332,"")</f>
        <v/>
      </c>
      <c r="BE336" s="160" t="str">
        <f>IF(BE335&gt;=0,COUNT($Q335:BE335)+$BO332,"")</f>
        <v/>
      </c>
      <c r="BF336" s="160" t="str">
        <f>IF(BF335&gt;=0,COUNT($Q335:BF335)+$BO332,"")</f>
        <v/>
      </c>
      <c r="BG336" s="160" t="str">
        <f>IF(BG335&gt;=0,COUNT($Q335:BG335)+$BO332,"")</f>
        <v/>
      </c>
      <c r="BH336" s="160" t="str">
        <f>IF(BH335&gt;=0,COUNT($Q335:BH335)+$BO332,"")</f>
        <v/>
      </c>
      <c r="BI336" s="160" t="str">
        <f>IF(BI335&gt;=0,COUNT($Q335:BI335)+$BO332,"")</f>
        <v/>
      </c>
      <c r="BJ336" s="160" t="str">
        <f>IF(BJ335&gt;=0,COUNT($Q335:BJ335)+$BO332,"")</f>
        <v/>
      </c>
      <c r="BK336" s="160" t="str">
        <f>IF(BK335&gt;=0,COUNT($Q335:BK335)+$BO332,"")</f>
        <v/>
      </c>
      <c r="BL336" s="160" t="str">
        <f>IF(BL335&gt;=0,COUNT($Q335:BL335)+$BO332,"")</f>
        <v/>
      </c>
      <c r="BM336" s="160" t="str">
        <f>IF(BM335&gt;=0,COUNT($Q335:BM335)+$BO332,"")</f>
        <v/>
      </c>
      <c r="BN336" s="160" t="str">
        <f>IF(BN335&gt;=0,COUNT($Q335:BN335)+$BO332,"")</f>
        <v/>
      </c>
      <c r="BO336" s="160" t="e">
        <f>COUNT(Q336:BN336)+$BO332</f>
        <v>#VALUE!</v>
      </c>
      <c r="BP336" s="218" t="str">
        <f>Q336&amp;BP335&amp;R336&amp;BP335&amp;S336&amp;BP335&amp;T336&amp;BP335&amp;U336&amp;BP335&amp;V336&amp;BP335&amp;W336&amp;BP335&amp;X336&amp;BP335&amp;Y336&amp;BP335&amp;Z336&amp;BP335&amp;AA336&amp;BP335&amp;AB336&amp;BP335&amp;AC336&amp;BP335&amp;AD336&amp;BP335&amp;AE336&amp;BP335&amp;AF336&amp;BP335&amp;AG336&amp;BP335&amp;AH336&amp;BP335&amp;AI336&amp;BP335&amp;AJ336&amp;BP335&amp;AK336&amp;BP335&amp;AL336&amp;BP335&amp;AM336&amp;BP335&amp;AN336&amp;BP335&amp;AO336&amp;BP335&amp;AP336&amp;BP335&amp;AQ336&amp;BP335&amp;AR336&amp;BP335&amp;AS336&amp;BP335&amp;AT336&amp;BP335&amp;AU336&amp;BP335&amp;AV336&amp;BP335&amp;AW336&amp;BP335&amp;AX336&amp;BP335&amp;AY336&amp;BP335&amp;AZ336&amp;BP335&amp;BA336&amp;BP335&amp;BB336&amp;BP335&amp;BC336&amp;BP335&amp;BD336&amp;BP335&amp;BE336&amp;BP335&amp;BF336&amp;BP335&amp;BG336&amp;BP335&amp;BH336&amp;BP335&amp;BI336&amp;BP335&amp;BJ336&amp;BP335&amp;BK336&amp;BP335&amp;BL336&amp;BP335&amp;BM336&amp;BP335&amp;BN336</f>
        <v xml:space="preserve">                                                                                                  </v>
      </c>
      <c r="BQ336" s="217">
        <f>SUM(Q313,Q317,Q321,Q325,Q329,Q333)</f>
        <v>0</v>
      </c>
    </row>
    <row r="337" spans="16:70" x14ac:dyDescent="0.35">
      <c r="P337" s="160">
        <v>15</v>
      </c>
      <c r="R337" s="160">
        <f t="shared" ref="R337:AW337" si="336">Q337</f>
        <v>0</v>
      </c>
      <c r="S337" s="160">
        <f t="shared" si="336"/>
        <v>0</v>
      </c>
      <c r="T337" s="160">
        <f t="shared" si="336"/>
        <v>0</v>
      </c>
      <c r="U337" s="160">
        <f t="shared" si="336"/>
        <v>0</v>
      </c>
      <c r="V337" s="160">
        <f t="shared" si="336"/>
        <v>0</v>
      </c>
      <c r="W337" s="160">
        <f t="shared" si="336"/>
        <v>0</v>
      </c>
      <c r="X337" s="160">
        <f t="shared" si="336"/>
        <v>0</v>
      </c>
      <c r="Y337" s="160">
        <f t="shared" si="336"/>
        <v>0</v>
      </c>
      <c r="Z337" s="160">
        <f t="shared" si="336"/>
        <v>0</v>
      </c>
      <c r="AA337" s="160">
        <f t="shared" si="336"/>
        <v>0</v>
      </c>
      <c r="AB337" s="160">
        <f t="shared" si="336"/>
        <v>0</v>
      </c>
      <c r="AC337" s="160">
        <f t="shared" si="336"/>
        <v>0</v>
      </c>
      <c r="AD337" s="160">
        <f t="shared" si="336"/>
        <v>0</v>
      </c>
      <c r="AE337" s="160">
        <f t="shared" si="336"/>
        <v>0</v>
      </c>
      <c r="AF337" s="160">
        <f t="shared" si="336"/>
        <v>0</v>
      </c>
      <c r="AG337" s="160">
        <f t="shared" si="336"/>
        <v>0</v>
      </c>
      <c r="AH337" s="160">
        <f t="shared" si="336"/>
        <v>0</v>
      </c>
      <c r="AI337" s="160">
        <f t="shared" si="336"/>
        <v>0</v>
      </c>
      <c r="AJ337" s="160">
        <f t="shared" si="336"/>
        <v>0</v>
      </c>
      <c r="AK337" s="160">
        <f t="shared" si="336"/>
        <v>0</v>
      </c>
      <c r="AL337" s="160">
        <f t="shared" si="336"/>
        <v>0</v>
      </c>
      <c r="AM337" s="160">
        <f t="shared" si="336"/>
        <v>0</v>
      </c>
      <c r="AN337" s="160">
        <f t="shared" si="336"/>
        <v>0</v>
      </c>
      <c r="AO337" s="160">
        <f t="shared" si="336"/>
        <v>0</v>
      </c>
      <c r="AP337" s="160">
        <f t="shared" si="336"/>
        <v>0</v>
      </c>
      <c r="AQ337" s="160">
        <f t="shared" si="336"/>
        <v>0</v>
      </c>
      <c r="AR337" s="160">
        <f t="shared" si="336"/>
        <v>0</v>
      </c>
      <c r="AS337" s="160">
        <f t="shared" si="336"/>
        <v>0</v>
      </c>
      <c r="AT337" s="160">
        <f t="shared" si="336"/>
        <v>0</v>
      </c>
      <c r="AU337" s="160">
        <f t="shared" si="336"/>
        <v>0</v>
      </c>
      <c r="AV337" s="160">
        <f t="shared" si="336"/>
        <v>0</v>
      </c>
      <c r="AW337" s="160">
        <f t="shared" si="336"/>
        <v>0</v>
      </c>
      <c r="AX337" s="160">
        <f t="shared" ref="AX337:BN337" si="337">AW337</f>
        <v>0</v>
      </c>
      <c r="AY337" s="160">
        <f t="shared" si="337"/>
        <v>0</v>
      </c>
      <c r="AZ337" s="160">
        <f t="shared" si="337"/>
        <v>0</v>
      </c>
      <c r="BA337" s="160">
        <f t="shared" si="337"/>
        <v>0</v>
      </c>
      <c r="BB337" s="160">
        <f t="shared" si="337"/>
        <v>0</v>
      </c>
      <c r="BC337" s="160">
        <f t="shared" si="337"/>
        <v>0</v>
      </c>
      <c r="BD337" s="160">
        <f t="shared" si="337"/>
        <v>0</v>
      </c>
      <c r="BE337" s="160">
        <f t="shared" si="337"/>
        <v>0</v>
      </c>
      <c r="BF337" s="160">
        <f t="shared" si="337"/>
        <v>0</v>
      </c>
      <c r="BG337" s="160">
        <f t="shared" si="337"/>
        <v>0</v>
      </c>
      <c r="BH337" s="160">
        <f t="shared" si="337"/>
        <v>0</v>
      </c>
      <c r="BI337" s="160">
        <f t="shared" si="337"/>
        <v>0</v>
      </c>
      <c r="BJ337" s="160">
        <f t="shared" si="337"/>
        <v>0</v>
      </c>
      <c r="BK337" s="160">
        <f t="shared" si="337"/>
        <v>0</v>
      </c>
      <c r="BL337" s="160">
        <f t="shared" si="337"/>
        <v>0</v>
      </c>
      <c r="BM337" s="160">
        <f t="shared" si="337"/>
        <v>0</v>
      </c>
      <c r="BN337" s="160">
        <f t="shared" si="337"/>
        <v>0</v>
      </c>
      <c r="BR337" s="160">
        <v>15</v>
      </c>
    </row>
    <row r="338" spans="16:70" x14ac:dyDescent="0.35">
      <c r="Q338" s="160">
        <v>1</v>
      </c>
      <c r="R338" s="160">
        <v>2</v>
      </c>
      <c r="S338" s="160">
        <v>3</v>
      </c>
      <c r="T338" s="160">
        <v>4</v>
      </c>
      <c r="U338" s="160">
        <v>5</v>
      </c>
      <c r="V338" s="160">
        <v>6</v>
      </c>
      <c r="W338" s="160">
        <v>7</v>
      </c>
      <c r="X338" s="160">
        <v>8</v>
      </c>
      <c r="Y338" s="160">
        <v>9</v>
      </c>
      <c r="Z338" s="160">
        <v>10</v>
      </c>
      <c r="AA338" s="160">
        <v>11</v>
      </c>
      <c r="AB338" s="160">
        <v>12</v>
      </c>
      <c r="AC338" s="160">
        <v>13</v>
      </c>
      <c r="AD338" s="160">
        <v>14</v>
      </c>
      <c r="AE338" s="160">
        <v>15</v>
      </c>
      <c r="AF338" s="160">
        <v>16</v>
      </c>
      <c r="AG338" s="160">
        <v>17</v>
      </c>
      <c r="AH338" s="160">
        <v>18</v>
      </c>
      <c r="AI338" s="160">
        <v>19</v>
      </c>
      <c r="AJ338" s="160">
        <v>20</v>
      </c>
      <c r="AK338" s="160">
        <v>21</v>
      </c>
      <c r="AL338" s="160">
        <v>22</v>
      </c>
      <c r="AM338" s="160">
        <v>23</v>
      </c>
      <c r="AN338" s="160">
        <v>24</v>
      </c>
      <c r="AO338" s="160">
        <v>25</v>
      </c>
      <c r="AP338" s="160">
        <v>26</v>
      </c>
      <c r="AQ338" s="160">
        <v>27</v>
      </c>
      <c r="AR338" s="160">
        <v>28</v>
      </c>
      <c r="AS338" s="160">
        <v>29</v>
      </c>
      <c r="AT338" s="160">
        <v>30</v>
      </c>
      <c r="AU338" s="160">
        <v>31</v>
      </c>
      <c r="AV338" s="160">
        <v>32</v>
      </c>
      <c r="AW338" s="160">
        <v>33</v>
      </c>
      <c r="AX338" s="160">
        <v>34</v>
      </c>
      <c r="AY338" s="160">
        <v>35</v>
      </c>
      <c r="AZ338" s="160">
        <v>36</v>
      </c>
      <c r="BA338" s="160">
        <v>37</v>
      </c>
      <c r="BB338" s="160">
        <v>38</v>
      </c>
      <c r="BC338" s="160">
        <v>39</v>
      </c>
      <c r="BD338" s="160">
        <v>40</v>
      </c>
      <c r="BE338" s="160">
        <v>41</v>
      </c>
      <c r="BF338" s="160">
        <v>42</v>
      </c>
      <c r="BG338" s="160">
        <v>43</v>
      </c>
      <c r="BH338" s="160">
        <v>44</v>
      </c>
      <c r="BI338" s="160">
        <v>45</v>
      </c>
      <c r="BJ338" s="160">
        <v>46</v>
      </c>
      <c r="BK338" s="160">
        <v>47</v>
      </c>
      <c r="BL338" s="160">
        <v>48</v>
      </c>
      <c r="BM338" s="160">
        <v>49</v>
      </c>
      <c r="BN338" s="160">
        <v>50</v>
      </c>
    </row>
    <row r="339" spans="16:70" x14ac:dyDescent="0.35">
      <c r="Q339" s="160">
        <f t="shared" ref="Q339:AV339" si="338">Q337-Q338</f>
        <v>-1</v>
      </c>
      <c r="R339" s="160">
        <f t="shared" si="338"/>
        <v>-2</v>
      </c>
      <c r="S339" s="160">
        <f t="shared" si="338"/>
        <v>-3</v>
      </c>
      <c r="T339" s="160">
        <f t="shared" si="338"/>
        <v>-4</v>
      </c>
      <c r="U339" s="160">
        <f t="shared" si="338"/>
        <v>-5</v>
      </c>
      <c r="V339" s="160">
        <f t="shared" si="338"/>
        <v>-6</v>
      </c>
      <c r="W339" s="160">
        <f t="shared" si="338"/>
        <v>-7</v>
      </c>
      <c r="X339" s="160">
        <f t="shared" si="338"/>
        <v>-8</v>
      </c>
      <c r="Y339" s="160">
        <f t="shared" si="338"/>
        <v>-9</v>
      </c>
      <c r="Z339" s="160">
        <f t="shared" si="338"/>
        <v>-10</v>
      </c>
      <c r="AA339" s="160">
        <f t="shared" si="338"/>
        <v>-11</v>
      </c>
      <c r="AB339" s="160">
        <f t="shared" si="338"/>
        <v>-12</v>
      </c>
      <c r="AC339" s="160">
        <f t="shared" si="338"/>
        <v>-13</v>
      </c>
      <c r="AD339" s="160">
        <f t="shared" si="338"/>
        <v>-14</v>
      </c>
      <c r="AE339" s="160">
        <f t="shared" si="338"/>
        <v>-15</v>
      </c>
      <c r="AF339" s="160">
        <f t="shared" si="338"/>
        <v>-16</v>
      </c>
      <c r="AG339" s="160">
        <f t="shared" si="338"/>
        <v>-17</v>
      </c>
      <c r="AH339" s="160">
        <f t="shared" si="338"/>
        <v>-18</v>
      </c>
      <c r="AI339" s="160">
        <f t="shared" si="338"/>
        <v>-19</v>
      </c>
      <c r="AJ339" s="160">
        <f t="shared" si="338"/>
        <v>-20</v>
      </c>
      <c r="AK339" s="160">
        <f t="shared" si="338"/>
        <v>-21</v>
      </c>
      <c r="AL339" s="160">
        <f t="shared" si="338"/>
        <v>-22</v>
      </c>
      <c r="AM339" s="160">
        <f t="shared" si="338"/>
        <v>-23</v>
      </c>
      <c r="AN339" s="160">
        <f t="shared" si="338"/>
        <v>-24</v>
      </c>
      <c r="AO339" s="160">
        <f t="shared" si="338"/>
        <v>-25</v>
      </c>
      <c r="AP339" s="160">
        <f t="shared" si="338"/>
        <v>-26</v>
      </c>
      <c r="AQ339" s="160">
        <f t="shared" si="338"/>
        <v>-27</v>
      </c>
      <c r="AR339" s="160">
        <f t="shared" si="338"/>
        <v>-28</v>
      </c>
      <c r="AS339" s="160">
        <f t="shared" si="338"/>
        <v>-29</v>
      </c>
      <c r="AT339" s="160">
        <f t="shared" si="338"/>
        <v>-30</v>
      </c>
      <c r="AU339" s="160">
        <f t="shared" si="338"/>
        <v>-31</v>
      </c>
      <c r="AV339" s="160">
        <f t="shared" si="338"/>
        <v>-32</v>
      </c>
      <c r="AW339" s="160">
        <f t="shared" ref="AW339:BN339" si="339">AW337-AW338</f>
        <v>-33</v>
      </c>
      <c r="AX339" s="160">
        <f t="shared" si="339"/>
        <v>-34</v>
      </c>
      <c r="AY339" s="160">
        <f t="shared" si="339"/>
        <v>-35</v>
      </c>
      <c r="AZ339" s="160">
        <f t="shared" si="339"/>
        <v>-36</v>
      </c>
      <c r="BA339" s="160">
        <f t="shared" si="339"/>
        <v>-37</v>
      </c>
      <c r="BB339" s="160">
        <f t="shared" si="339"/>
        <v>-38</v>
      </c>
      <c r="BC339" s="160">
        <f t="shared" si="339"/>
        <v>-39</v>
      </c>
      <c r="BD339" s="160">
        <f t="shared" si="339"/>
        <v>-40</v>
      </c>
      <c r="BE339" s="160">
        <f t="shared" si="339"/>
        <v>-41</v>
      </c>
      <c r="BF339" s="160">
        <f t="shared" si="339"/>
        <v>-42</v>
      </c>
      <c r="BG339" s="160">
        <f t="shared" si="339"/>
        <v>-43</v>
      </c>
      <c r="BH339" s="160">
        <f t="shared" si="339"/>
        <v>-44</v>
      </c>
      <c r="BI339" s="160">
        <f t="shared" si="339"/>
        <v>-45</v>
      </c>
      <c r="BJ339" s="160">
        <f t="shared" si="339"/>
        <v>-46</v>
      </c>
      <c r="BK339" s="160">
        <f t="shared" si="339"/>
        <v>-47</v>
      </c>
      <c r="BL339" s="160">
        <f t="shared" si="339"/>
        <v>-48</v>
      </c>
      <c r="BM339" s="160">
        <f t="shared" si="339"/>
        <v>-49</v>
      </c>
      <c r="BN339" s="160">
        <f t="shared" si="339"/>
        <v>-50</v>
      </c>
      <c r="BP339" s="160" t="s">
        <v>21</v>
      </c>
    </row>
    <row r="340" spans="16:70" x14ac:dyDescent="0.35">
      <c r="Q340" s="160" t="str">
        <f>IF(Q339&gt;=0,COUNT($Q339)+BO336,"")</f>
        <v/>
      </c>
      <c r="R340" s="160" t="str">
        <f>IF(R339&gt;=0,COUNT($Q339:R339)+$BO336,"")</f>
        <v/>
      </c>
      <c r="S340" s="160" t="str">
        <f>IF(S339&gt;=0,COUNT($Q339:S339)+$BO336,"")</f>
        <v/>
      </c>
      <c r="T340" s="160" t="str">
        <f>IF(T339&gt;=0,COUNT($Q339:T339)+$BO336,"")</f>
        <v/>
      </c>
      <c r="U340" s="160" t="str">
        <f>IF(U339&gt;=0,COUNT($Q339:U339)+$BO336,"")</f>
        <v/>
      </c>
      <c r="V340" s="160" t="str">
        <f>IF(V339&gt;=0,COUNT($Q339:V339)+$BO336,"")</f>
        <v/>
      </c>
      <c r="W340" s="160" t="str">
        <f>IF(W339&gt;=0,COUNT($Q339:W339)+$BO336,"")</f>
        <v/>
      </c>
      <c r="X340" s="160" t="str">
        <f>IF(X339&gt;=0,COUNT($Q339:X339)+$BO336,"")</f>
        <v/>
      </c>
      <c r="Y340" s="160" t="str">
        <f>IF(Y339&gt;=0,COUNT($Q339:Y339)+$BO336,"")</f>
        <v/>
      </c>
      <c r="Z340" s="160" t="str">
        <f>IF(Z339&gt;=0,COUNT($Q339:Z339)+$BO336,"")</f>
        <v/>
      </c>
      <c r="AA340" s="160" t="str">
        <f>IF(AA339&gt;=0,COUNT($Q339:AA339)+$BO336,"")</f>
        <v/>
      </c>
      <c r="AB340" s="160" t="str">
        <f>IF(AB339&gt;=0,COUNT($Q339:AB339)+$BO336,"")</f>
        <v/>
      </c>
      <c r="AC340" s="160" t="str">
        <f>IF(AC339&gt;=0,COUNT($Q339:AC339)+$BO336,"")</f>
        <v/>
      </c>
      <c r="AD340" s="160" t="str">
        <f>IF(AD339&gt;=0,COUNT($Q339:AD339)+$BO336,"")</f>
        <v/>
      </c>
      <c r="AE340" s="160" t="str">
        <f>IF(AE339&gt;=0,COUNT($Q339:AE339)+$BO336,"")</f>
        <v/>
      </c>
      <c r="AF340" s="160" t="str">
        <f>IF(AF339&gt;=0,COUNT($Q339:AF339)+$BO336,"")</f>
        <v/>
      </c>
      <c r="AG340" s="160" t="str">
        <f>IF(AG339&gt;=0,COUNT($Q339:AG339)+$BO336,"")</f>
        <v/>
      </c>
      <c r="AH340" s="160" t="str">
        <f>IF(AH339&gt;=0,COUNT($Q339:AH339)+$BO336,"")</f>
        <v/>
      </c>
      <c r="AI340" s="160" t="str">
        <f>IF(AI339&gt;=0,COUNT($Q339:AI339)+$BO336,"")</f>
        <v/>
      </c>
      <c r="AJ340" s="160" t="str">
        <f>IF(AJ339&gt;=0,COUNT($Q339:AJ339)+$BO336,"")</f>
        <v/>
      </c>
      <c r="AK340" s="160" t="str">
        <f>IF(AK339&gt;=0,COUNT($Q339:AK339)+$BO336,"")</f>
        <v/>
      </c>
      <c r="AL340" s="160" t="str">
        <f>IF(AL339&gt;=0,COUNT($Q339:AL339)+$BO336,"")</f>
        <v/>
      </c>
      <c r="AM340" s="160" t="str">
        <f>IF(AM339&gt;=0,COUNT($Q339:AM339)+$BO336,"")</f>
        <v/>
      </c>
      <c r="AN340" s="160" t="str">
        <f>IF(AN339&gt;=0,COUNT($Q339:AN339)+$BO336,"")</f>
        <v/>
      </c>
      <c r="AO340" s="160" t="str">
        <f>IF(AO339&gt;=0,COUNT($Q339:AO339)+$BO336,"")</f>
        <v/>
      </c>
      <c r="AP340" s="160" t="str">
        <f>IF(AP339&gt;=0,COUNT($Q339:AP339)+$BO336,"")</f>
        <v/>
      </c>
      <c r="AQ340" s="160" t="str">
        <f>IF(AQ339&gt;=0,COUNT($Q339:AQ339)+$BO336,"")</f>
        <v/>
      </c>
      <c r="AR340" s="160" t="str">
        <f>IF(AR339&gt;=0,COUNT($Q339:AR339)+$BO336,"")</f>
        <v/>
      </c>
      <c r="AS340" s="160" t="str">
        <f>IF(AS339&gt;=0,COUNT($Q339:AS339)+$BO336,"")</f>
        <v/>
      </c>
      <c r="AT340" s="160" t="str">
        <f>IF(AT339&gt;=0,COUNT($Q339:AT339)+$BO336,"")</f>
        <v/>
      </c>
      <c r="AU340" s="160" t="str">
        <f>IF(AU339&gt;=0,COUNT($Q339:AU339)+$BO336,"")</f>
        <v/>
      </c>
      <c r="AV340" s="160" t="str">
        <f>IF(AV339&gt;=0,COUNT($Q339:AV339)+$BO336,"")</f>
        <v/>
      </c>
      <c r="AW340" s="160" t="str">
        <f>IF(AW339&gt;=0,COUNT($Q339:AW339)+$BO336,"")</f>
        <v/>
      </c>
      <c r="AX340" s="160" t="str">
        <f>IF(AX339&gt;=0,COUNT($Q339:AX339)+$BO336,"")</f>
        <v/>
      </c>
      <c r="AY340" s="160" t="str">
        <f>IF(AY339&gt;=0,COUNT($Q339:AY339)+$BO336,"")</f>
        <v/>
      </c>
      <c r="AZ340" s="160" t="str">
        <f>IF(AZ339&gt;=0,COUNT($Q339:AZ339)+$BO336,"")</f>
        <v/>
      </c>
      <c r="BA340" s="160" t="str">
        <f>IF(BA339&gt;=0,COUNT($Q339:BA339)+$BO336,"")</f>
        <v/>
      </c>
      <c r="BB340" s="160" t="str">
        <f>IF(BB339&gt;=0,COUNT($Q339:BB339)+$BO336,"")</f>
        <v/>
      </c>
      <c r="BC340" s="160" t="str">
        <f>IF(BC339&gt;=0,COUNT($Q339:BC339)+$BO336,"")</f>
        <v/>
      </c>
      <c r="BD340" s="160" t="str">
        <f>IF(BD339&gt;=0,COUNT($Q339:BD339)+$BO336,"")</f>
        <v/>
      </c>
      <c r="BE340" s="160" t="str">
        <f>IF(BE339&gt;=0,COUNT($Q339:BE339)+$BO336,"")</f>
        <v/>
      </c>
      <c r="BF340" s="160" t="str">
        <f>IF(BF339&gt;=0,COUNT($Q339:BF339)+$BO336,"")</f>
        <v/>
      </c>
      <c r="BG340" s="160" t="str">
        <f>IF(BG339&gt;=0,COUNT($Q339:BG339)+$BO336,"")</f>
        <v/>
      </c>
      <c r="BH340" s="160" t="str">
        <f>IF(BH339&gt;=0,COUNT($Q339:BH339)+$BO336,"")</f>
        <v/>
      </c>
      <c r="BI340" s="160" t="str">
        <f>IF(BI339&gt;=0,COUNT($Q339:BI339)+$BO336,"")</f>
        <v/>
      </c>
      <c r="BJ340" s="160" t="str">
        <f>IF(BJ339&gt;=0,COUNT($Q339:BJ339)+$BO336,"")</f>
        <v/>
      </c>
      <c r="BK340" s="160" t="str">
        <f>IF(BK339&gt;=0,COUNT($Q339:BK339)+$BO336,"")</f>
        <v/>
      </c>
      <c r="BL340" s="160" t="str">
        <f>IF(BL339&gt;=0,COUNT($Q339:BL339)+$BO336,"")</f>
        <v/>
      </c>
      <c r="BM340" s="160" t="str">
        <f>IF(BM339&gt;=0,COUNT($Q339:BM339)+$BO336,"")</f>
        <v/>
      </c>
      <c r="BN340" s="160" t="str">
        <f>IF(BN339&gt;=0,COUNT($Q339:BN339)+$BO336,"")</f>
        <v/>
      </c>
      <c r="BO340" s="160" t="e">
        <f>COUNT(Q340:BN340)+$BO336</f>
        <v>#VALUE!</v>
      </c>
      <c r="BP340" s="218" t="str">
        <f>Q340&amp;BP339&amp;R340&amp;BP339&amp;S340&amp;BP339&amp;T340&amp;BP339&amp;U340&amp;BP339&amp;V340&amp;BP339&amp;W340&amp;BP339&amp;X340&amp;BP339&amp;Y340&amp;BP339&amp;Z340&amp;BP339&amp;AA340&amp;BP339&amp;AB340&amp;BP339&amp;AC340&amp;BP339&amp;AD340&amp;BP339&amp;AE340&amp;BP339&amp;AF340&amp;BP339&amp;AG340&amp;BP339&amp;AH340&amp;BP339&amp;AI340&amp;BP339&amp;AJ340&amp;BP339&amp;AK340&amp;BP339&amp;AL340&amp;BP339&amp;AM340&amp;BP339&amp;AN340&amp;BP339&amp;AO340&amp;BP339&amp;AP340&amp;BP339&amp;AQ340&amp;BP339&amp;AR340&amp;BP339&amp;AS340&amp;BP339&amp;AT340&amp;BP339&amp;AU340&amp;BP339&amp;AV340&amp;BP339&amp;AW340&amp;BP339&amp;AX340&amp;BP339&amp;AY340&amp;BP339&amp;AZ340&amp;BP339&amp;BA340&amp;BP339&amp;BB340&amp;BP339&amp;BC340&amp;BP339&amp;BD340&amp;BP339&amp;BE340&amp;BP339&amp;BF340&amp;BP339&amp;BG340&amp;BP339&amp;BH340&amp;BP339&amp;BI340&amp;BP339&amp;BJ340&amp;BP339&amp;BK340&amp;BP339&amp;BL340&amp;BP339&amp;BM340&amp;BP339&amp;BN340</f>
        <v xml:space="preserve">                                                                                                  </v>
      </c>
    </row>
    <row r="341" spans="16:70" x14ac:dyDescent="0.35">
      <c r="P341" s="160">
        <v>30</v>
      </c>
      <c r="R341" s="160">
        <f t="shared" ref="R341:AW341" si="340">Q341</f>
        <v>0</v>
      </c>
      <c r="S341" s="160">
        <f t="shared" si="340"/>
        <v>0</v>
      </c>
      <c r="T341" s="160">
        <f t="shared" si="340"/>
        <v>0</v>
      </c>
      <c r="U341" s="160">
        <f t="shared" si="340"/>
        <v>0</v>
      </c>
      <c r="V341" s="160">
        <f t="shared" si="340"/>
        <v>0</v>
      </c>
      <c r="W341" s="160">
        <f t="shared" si="340"/>
        <v>0</v>
      </c>
      <c r="X341" s="160">
        <f t="shared" si="340"/>
        <v>0</v>
      </c>
      <c r="Y341" s="160">
        <f t="shared" si="340"/>
        <v>0</v>
      </c>
      <c r="Z341" s="160">
        <f t="shared" si="340"/>
        <v>0</v>
      </c>
      <c r="AA341" s="160">
        <f t="shared" si="340"/>
        <v>0</v>
      </c>
      <c r="AB341" s="160">
        <f t="shared" si="340"/>
        <v>0</v>
      </c>
      <c r="AC341" s="160">
        <f t="shared" si="340"/>
        <v>0</v>
      </c>
      <c r="AD341" s="160">
        <f t="shared" si="340"/>
        <v>0</v>
      </c>
      <c r="AE341" s="160">
        <f t="shared" si="340"/>
        <v>0</v>
      </c>
      <c r="AF341" s="160">
        <f t="shared" si="340"/>
        <v>0</v>
      </c>
      <c r="AG341" s="160">
        <f t="shared" si="340"/>
        <v>0</v>
      </c>
      <c r="AH341" s="160">
        <f t="shared" si="340"/>
        <v>0</v>
      </c>
      <c r="AI341" s="160">
        <f t="shared" si="340"/>
        <v>0</v>
      </c>
      <c r="AJ341" s="160">
        <f t="shared" si="340"/>
        <v>0</v>
      </c>
      <c r="AK341" s="160">
        <f t="shared" si="340"/>
        <v>0</v>
      </c>
      <c r="AL341" s="160">
        <f t="shared" si="340"/>
        <v>0</v>
      </c>
      <c r="AM341" s="160">
        <f t="shared" si="340"/>
        <v>0</v>
      </c>
      <c r="AN341" s="160">
        <f t="shared" si="340"/>
        <v>0</v>
      </c>
      <c r="AO341" s="160">
        <f t="shared" si="340"/>
        <v>0</v>
      </c>
      <c r="AP341" s="160">
        <f t="shared" si="340"/>
        <v>0</v>
      </c>
      <c r="AQ341" s="160">
        <f t="shared" si="340"/>
        <v>0</v>
      </c>
      <c r="AR341" s="160">
        <f t="shared" si="340"/>
        <v>0</v>
      </c>
      <c r="AS341" s="160">
        <f t="shared" si="340"/>
        <v>0</v>
      </c>
      <c r="AT341" s="160">
        <f t="shared" si="340"/>
        <v>0</v>
      </c>
      <c r="AU341" s="160">
        <f t="shared" si="340"/>
        <v>0</v>
      </c>
      <c r="AV341" s="160">
        <f t="shared" si="340"/>
        <v>0</v>
      </c>
      <c r="AW341" s="160">
        <f t="shared" si="340"/>
        <v>0</v>
      </c>
      <c r="AX341" s="160">
        <f t="shared" ref="AX341:BN341" si="341">AW341</f>
        <v>0</v>
      </c>
      <c r="AY341" s="160">
        <f t="shared" si="341"/>
        <v>0</v>
      </c>
      <c r="AZ341" s="160">
        <f t="shared" si="341"/>
        <v>0</v>
      </c>
      <c r="BA341" s="160">
        <f t="shared" si="341"/>
        <v>0</v>
      </c>
      <c r="BB341" s="160">
        <f t="shared" si="341"/>
        <v>0</v>
      </c>
      <c r="BC341" s="160">
        <f t="shared" si="341"/>
        <v>0</v>
      </c>
      <c r="BD341" s="160">
        <f t="shared" si="341"/>
        <v>0</v>
      </c>
      <c r="BE341" s="160">
        <f t="shared" si="341"/>
        <v>0</v>
      </c>
      <c r="BF341" s="160">
        <f t="shared" si="341"/>
        <v>0</v>
      </c>
      <c r="BG341" s="160">
        <f t="shared" si="341"/>
        <v>0</v>
      </c>
      <c r="BH341" s="160">
        <f t="shared" si="341"/>
        <v>0</v>
      </c>
      <c r="BI341" s="160">
        <f t="shared" si="341"/>
        <v>0</v>
      </c>
      <c r="BJ341" s="160">
        <f t="shared" si="341"/>
        <v>0</v>
      </c>
      <c r="BK341" s="160">
        <f t="shared" si="341"/>
        <v>0</v>
      </c>
      <c r="BL341" s="160">
        <f t="shared" si="341"/>
        <v>0</v>
      </c>
      <c r="BM341" s="160">
        <f t="shared" si="341"/>
        <v>0</v>
      </c>
      <c r="BN341" s="160">
        <f t="shared" si="341"/>
        <v>0</v>
      </c>
      <c r="BR341" s="160">
        <v>30</v>
      </c>
    </row>
    <row r="342" spans="16:70" x14ac:dyDescent="0.35">
      <c r="Q342" s="160">
        <v>1</v>
      </c>
      <c r="R342" s="160">
        <v>2</v>
      </c>
      <c r="S342" s="160">
        <v>3</v>
      </c>
      <c r="T342" s="160">
        <v>4</v>
      </c>
      <c r="U342" s="160">
        <v>5</v>
      </c>
      <c r="V342" s="160">
        <v>6</v>
      </c>
      <c r="W342" s="160">
        <v>7</v>
      </c>
      <c r="X342" s="160">
        <v>8</v>
      </c>
      <c r="Y342" s="160">
        <v>9</v>
      </c>
      <c r="Z342" s="160">
        <v>10</v>
      </c>
      <c r="AA342" s="160">
        <v>11</v>
      </c>
      <c r="AB342" s="160">
        <v>12</v>
      </c>
      <c r="AC342" s="160">
        <v>13</v>
      </c>
      <c r="AD342" s="160">
        <v>14</v>
      </c>
      <c r="AE342" s="160">
        <v>15</v>
      </c>
      <c r="AF342" s="160">
        <v>16</v>
      </c>
      <c r="AG342" s="160">
        <v>17</v>
      </c>
      <c r="AH342" s="160">
        <v>18</v>
      </c>
      <c r="AI342" s="160">
        <v>19</v>
      </c>
      <c r="AJ342" s="160">
        <v>20</v>
      </c>
      <c r="AK342" s="160">
        <v>21</v>
      </c>
      <c r="AL342" s="160">
        <v>22</v>
      </c>
      <c r="AM342" s="160">
        <v>23</v>
      </c>
      <c r="AN342" s="160">
        <v>24</v>
      </c>
      <c r="AO342" s="160">
        <v>25</v>
      </c>
      <c r="AP342" s="160">
        <v>26</v>
      </c>
      <c r="AQ342" s="160">
        <v>27</v>
      </c>
      <c r="AR342" s="160">
        <v>28</v>
      </c>
      <c r="AS342" s="160">
        <v>29</v>
      </c>
      <c r="AT342" s="160">
        <v>30</v>
      </c>
      <c r="AU342" s="160">
        <v>31</v>
      </c>
      <c r="AV342" s="160">
        <v>32</v>
      </c>
      <c r="AW342" s="160">
        <v>33</v>
      </c>
      <c r="AX342" s="160">
        <v>34</v>
      </c>
      <c r="AY342" s="160">
        <v>35</v>
      </c>
      <c r="AZ342" s="160">
        <v>36</v>
      </c>
      <c r="BA342" s="160">
        <v>37</v>
      </c>
      <c r="BB342" s="160">
        <v>38</v>
      </c>
      <c r="BC342" s="160">
        <v>39</v>
      </c>
      <c r="BD342" s="160">
        <v>40</v>
      </c>
      <c r="BE342" s="160">
        <v>41</v>
      </c>
      <c r="BF342" s="160">
        <v>42</v>
      </c>
      <c r="BG342" s="160">
        <v>43</v>
      </c>
      <c r="BH342" s="160">
        <v>44</v>
      </c>
      <c r="BI342" s="160">
        <v>45</v>
      </c>
      <c r="BJ342" s="160">
        <v>46</v>
      </c>
      <c r="BK342" s="160">
        <v>47</v>
      </c>
      <c r="BL342" s="160">
        <v>48</v>
      </c>
      <c r="BM342" s="160">
        <v>49</v>
      </c>
      <c r="BN342" s="160">
        <v>50</v>
      </c>
    </row>
    <row r="343" spans="16:70" x14ac:dyDescent="0.35">
      <c r="Q343" s="160">
        <f t="shared" ref="Q343:AV343" si="342">Q341-Q342</f>
        <v>-1</v>
      </c>
      <c r="R343" s="160">
        <f t="shared" si="342"/>
        <v>-2</v>
      </c>
      <c r="S343" s="160">
        <f t="shared" si="342"/>
        <v>-3</v>
      </c>
      <c r="T343" s="160">
        <f t="shared" si="342"/>
        <v>-4</v>
      </c>
      <c r="U343" s="160">
        <f t="shared" si="342"/>
        <v>-5</v>
      </c>
      <c r="V343" s="160">
        <f t="shared" si="342"/>
        <v>-6</v>
      </c>
      <c r="W343" s="160">
        <f t="shared" si="342"/>
        <v>-7</v>
      </c>
      <c r="X343" s="160">
        <f t="shared" si="342"/>
        <v>-8</v>
      </c>
      <c r="Y343" s="160">
        <f t="shared" si="342"/>
        <v>-9</v>
      </c>
      <c r="Z343" s="160">
        <f t="shared" si="342"/>
        <v>-10</v>
      </c>
      <c r="AA343" s="160">
        <f t="shared" si="342"/>
        <v>-11</v>
      </c>
      <c r="AB343" s="160">
        <f t="shared" si="342"/>
        <v>-12</v>
      </c>
      <c r="AC343" s="160">
        <f t="shared" si="342"/>
        <v>-13</v>
      </c>
      <c r="AD343" s="160">
        <f t="shared" si="342"/>
        <v>-14</v>
      </c>
      <c r="AE343" s="160">
        <f t="shared" si="342"/>
        <v>-15</v>
      </c>
      <c r="AF343" s="160">
        <f t="shared" si="342"/>
        <v>-16</v>
      </c>
      <c r="AG343" s="160">
        <f t="shared" si="342"/>
        <v>-17</v>
      </c>
      <c r="AH343" s="160">
        <f t="shared" si="342"/>
        <v>-18</v>
      </c>
      <c r="AI343" s="160">
        <f t="shared" si="342"/>
        <v>-19</v>
      </c>
      <c r="AJ343" s="160">
        <f t="shared" si="342"/>
        <v>-20</v>
      </c>
      <c r="AK343" s="160">
        <f t="shared" si="342"/>
        <v>-21</v>
      </c>
      <c r="AL343" s="160">
        <f t="shared" si="342"/>
        <v>-22</v>
      </c>
      <c r="AM343" s="160">
        <f t="shared" si="342"/>
        <v>-23</v>
      </c>
      <c r="AN343" s="160">
        <f t="shared" si="342"/>
        <v>-24</v>
      </c>
      <c r="AO343" s="160">
        <f t="shared" si="342"/>
        <v>-25</v>
      </c>
      <c r="AP343" s="160">
        <f t="shared" si="342"/>
        <v>-26</v>
      </c>
      <c r="AQ343" s="160">
        <f t="shared" si="342"/>
        <v>-27</v>
      </c>
      <c r="AR343" s="160">
        <f t="shared" si="342"/>
        <v>-28</v>
      </c>
      <c r="AS343" s="160">
        <f t="shared" si="342"/>
        <v>-29</v>
      </c>
      <c r="AT343" s="160">
        <f t="shared" si="342"/>
        <v>-30</v>
      </c>
      <c r="AU343" s="160">
        <f t="shared" si="342"/>
        <v>-31</v>
      </c>
      <c r="AV343" s="160">
        <f t="shared" si="342"/>
        <v>-32</v>
      </c>
      <c r="AW343" s="160">
        <f t="shared" ref="AW343:BN343" si="343">AW341-AW342</f>
        <v>-33</v>
      </c>
      <c r="AX343" s="160">
        <f t="shared" si="343"/>
        <v>-34</v>
      </c>
      <c r="AY343" s="160">
        <f t="shared" si="343"/>
        <v>-35</v>
      </c>
      <c r="AZ343" s="160">
        <f t="shared" si="343"/>
        <v>-36</v>
      </c>
      <c r="BA343" s="160">
        <f t="shared" si="343"/>
        <v>-37</v>
      </c>
      <c r="BB343" s="160">
        <f t="shared" si="343"/>
        <v>-38</v>
      </c>
      <c r="BC343" s="160">
        <f t="shared" si="343"/>
        <v>-39</v>
      </c>
      <c r="BD343" s="160">
        <f t="shared" si="343"/>
        <v>-40</v>
      </c>
      <c r="BE343" s="160">
        <f t="shared" si="343"/>
        <v>-41</v>
      </c>
      <c r="BF343" s="160">
        <f t="shared" si="343"/>
        <v>-42</v>
      </c>
      <c r="BG343" s="160">
        <f t="shared" si="343"/>
        <v>-43</v>
      </c>
      <c r="BH343" s="160">
        <f t="shared" si="343"/>
        <v>-44</v>
      </c>
      <c r="BI343" s="160">
        <f t="shared" si="343"/>
        <v>-45</v>
      </c>
      <c r="BJ343" s="160">
        <f t="shared" si="343"/>
        <v>-46</v>
      </c>
      <c r="BK343" s="160">
        <f t="shared" si="343"/>
        <v>-47</v>
      </c>
      <c r="BL343" s="160">
        <f t="shared" si="343"/>
        <v>-48</v>
      </c>
      <c r="BM343" s="160">
        <f t="shared" si="343"/>
        <v>-49</v>
      </c>
      <c r="BN343" s="160">
        <f t="shared" si="343"/>
        <v>-50</v>
      </c>
      <c r="BP343" s="160" t="s">
        <v>21</v>
      </c>
    </row>
    <row r="344" spans="16:70" x14ac:dyDescent="0.35">
      <c r="Q344" s="160" t="str">
        <f>IF(Q343&gt;=0,COUNT($Q343)+BO340,"")</f>
        <v/>
      </c>
      <c r="R344" s="160" t="str">
        <f>IF(R343&gt;=0,COUNT($Q343:R343)+$BO340,"")</f>
        <v/>
      </c>
      <c r="S344" s="160" t="str">
        <f>IF(S343&gt;=0,COUNT($Q343:S343)+$BO340,"")</f>
        <v/>
      </c>
      <c r="T344" s="160" t="str">
        <f>IF(T343&gt;=0,COUNT($Q343:T343)+$BO340,"")</f>
        <v/>
      </c>
      <c r="U344" s="160" t="str">
        <f>IF(U343&gt;=0,COUNT($Q343:U343)+$BO340,"")</f>
        <v/>
      </c>
      <c r="V344" s="160" t="str">
        <f>IF(V343&gt;=0,COUNT($Q343:V343)+$BO340,"")</f>
        <v/>
      </c>
      <c r="W344" s="160" t="str">
        <f>IF(W343&gt;=0,COUNT($Q343:W343)+$BO340,"")</f>
        <v/>
      </c>
      <c r="X344" s="160" t="str">
        <f>IF(X343&gt;=0,COUNT($Q343:X343)+$BO340,"")</f>
        <v/>
      </c>
      <c r="Y344" s="160" t="str">
        <f>IF(Y343&gt;=0,COUNT($Q343:Y343)+$BO340,"")</f>
        <v/>
      </c>
      <c r="Z344" s="160" t="str">
        <f>IF(Z343&gt;=0,COUNT($Q343:Z343)+$BO340,"")</f>
        <v/>
      </c>
      <c r="AA344" s="160" t="str">
        <f>IF(AA343&gt;=0,COUNT($Q343:AA343)+$BO340,"")</f>
        <v/>
      </c>
      <c r="AB344" s="160" t="str">
        <f>IF(AB343&gt;=0,COUNT($Q343:AB343)+$BO340,"")</f>
        <v/>
      </c>
      <c r="AC344" s="160" t="str">
        <f>IF(AC343&gt;=0,COUNT($Q343:AC343)+$BO340,"")</f>
        <v/>
      </c>
      <c r="AD344" s="160" t="str">
        <f>IF(AD343&gt;=0,COUNT($Q343:AD343)+$BO340,"")</f>
        <v/>
      </c>
      <c r="AE344" s="160" t="str">
        <f>IF(AE343&gt;=0,COUNT($Q343:AE343)+$BO340,"")</f>
        <v/>
      </c>
      <c r="AF344" s="160" t="str">
        <f>IF(AF343&gt;=0,COUNT($Q343:AF343)+$BO340,"")</f>
        <v/>
      </c>
      <c r="AG344" s="160" t="str">
        <f>IF(AG343&gt;=0,COUNT($Q343:AG343)+$BO340,"")</f>
        <v/>
      </c>
      <c r="AH344" s="160" t="str">
        <f>IF(AH343&gt;=0,COUNT($Q343:AH343)+$BO340,"")</f>
        <v/>
      </c>
      <c r="AI344" s="160" t="str">
        <f>IF(AI343&gt;=0,COUNT($Q343:AI343)+$BO340,"")</f>
        <v/>
      </c>
      <c r="AJ344" s="160" t="str">
        <f>IF(AJ343&gt;=0,COUNT($Q343:AJ343)+$BO340,"")</f>
        <v/>
      </c>
      <c r="AK344" s="160" t="str">
        <f>IF(AK343&gt;=0,COUNT($Q343:AK343)+$BO340,"")</f>
        <v/>
      </c>
      <c r="AL344" s="160" t="str">
        <f>IF(AL343&gt;=0,COUNT($Q343:AL343)+$BO340,"")</f>
        <v/>
      </c>
      <c r="AM344" s="160" t="str">
        <f>IF(AM343&gt;=0,COUNT($Q343:AM343)+$BO340,"")</f>
        <v/>
      </c>
      <c r="AN344" s="160" t="str">
        <f>IF(AN343&gt;=0,COUNT($Q343:AN343)+$BO340,"")</f>
        <v/>
      </c>
      <c r="AO344" s="160" t="str">
        <f>IF(AO343&gt;=0,COUNT($Q343:AO343)+$BO340,"")</f>
        <v/>
      </c>
      <c r="AP344" s="160" t="str">
        <f>IF(AP343&gt;=0,COUNT($Q343:AP343)+$BO340,"")</f>
        <v/>
      </c>
      <c r="AQ344" s="160" t="str">
        <f>IF(AQ343&gt;=0,COUNT($Q343:AQ343)+$BO340,"")</f>
        <v/>
      </c>
      <c r="AR344" s="160" t="str">
        <f>IF(AR343&gt;=0,COUNT($Q343:AR343)+$BO340,"")</f>
        <v/>
      </c>
      <c r="AS344" s="160" t="str">
        <f>IF(AS343&gt;=0,COUNT($Q343:AS343)+$BO340,"")</f>
        <v/>
      </c>
      <c r="AT344" s="160" t="str">
        <f>IF(AT343&gt;=0,COUNT($Q343:AT343)+$BO340,"")</f>
        <v/>
      </c>
      <c r="AU344" s="160" t="str">
        <f>IF(AU343&gt;=0,COUNT($Q343:AU343)+$BO340,"")</f>
        <v/>
      </c>
      <c r="AV344" s="160" t="str">
        <f>IF(AV343&gt;=0,COUNT($Q343:AV343)+$BO340,"")</f>
        <v/>
      </c>
      <c r="AW344" s="160" t="str">
        <f>IF(AW343&gt;=0,COUNT($Q343:AW343)+$BO340,"")</f>
        <v/>
      </c>
      <c r="AX344" s="160" t="str">
        <f>IF(AX343&gt;=0,COUNT($Q343:AX343)+$BO340,"")</f>
        <v/>
      </c>
      <c r="AY344" s="160" t="str">
        <f>IF(AY343&gt;=0,COUNT($Q343:AY343)+$BO340,"")</f>
        <v/>
      </c>
      <c r="AZ344" s="160" t="str">
        <f>IF(AZ343&gt;=0,COUNT($Q343:AZ343)+$BO340,"")</f>
        <v/>
      </c>
      <c r="BA344" s="160" t="str">
        <f>IF(BA343&gt;=0,COUNT($Q343:BA343)+$BO340,"")</f>
        <v/>
      </c>
      <c r="BB344" s="160" t="str">
        <f>IF(BB343&gt;=0,COUNT($Q343:BB343)+$BO340,"")</f>
        <v/>
      </c>
      <c r="BC344" s="160" t="str">
        <f>IF(BC343&gt;=0,COUNT($Q343:BC343)+$BO340,"")</f>
        <v/>
      </c>
      <c r="BD344" s="160" t="str">
        <f>IF(BD343&gt;=0,COUNT($Q343:BD343)+$BO340,"")</f>
        <v/>
      </c>
      <c r="BE344" s="160" t="str">
        <f>IF(BE343&gt;=0,COUNT($Q343:BE343)+$BO340,"")</f>
        <v/>
      </c>
      <c r="BF344" s="160" t="str">
        <f>IF(BF343&gt;=0,COUNT($Q343:BF343)+$BO340,"")</f>
        <v/>
      </c>
      <c r="BG344" s="160" t="str">
        <f>IF(BG343&gt;=0,COUNT($Q343:BG343)+$BO340,"")</f>
        <v/>
      </c>
      <c r="BH344" s="160" t="str">
        <f>IF(BH343&gt;=0,COUNT($Q343:BH343)+$BO340,"")</f>
        <v/>
      </c>
      <c r="BI344" s="160" t="str">
        <f>IF(BI343&gt;=0,COUNT($Q343:BI343)+$BO340,"")</f>
        <v/>
      </c>
      <c r="BJ344" s="160" t="str">
        <f>IF(BJ343&gt;=0,COUNT($Q343:BJ343)+$BO340,"")</f>
        <v/>
      </c>
      <c r="BK344" s="160" t="str">
        <f>IF(BK343&gt;=0,COUNT($Q343:BK343)+$BO340,"")</f>
        <v/>
      </c>
      <c r="BL344" s="160" t="str">
        <f>IF(BL343&gt;=0,COUNT($Q343:BL343)+$BO340,"")</f>
        <v/>
      </c>
      <c r="BM344" s="160" t="str">
        <f>IF(BM343&gt;=0,COUNT($Q343:BM343)+$BO340,"")</f>
        <v/>
      </c>
      <c r="BN344" s="160" t="str">
        <f>IF(BN343&gt;=0,COUNT($Q343:BN343)+$BO340,"")</f>
        <v/>
      </c>
      <c r="BO344" s="160" t="e">
        <f>COUNT(Q344:BN344)+$BO340</f>
        <v>#VALUE!</v>
      </c>
      <c r="BP344" s="218" t="str">
        <f>Q344&amp;BP343&amp;R344&amp;BP343&amp;S344&amp;BP343&amp;T344&amp;BP343&amp;U344&amp;BP343&amp;V344&amp;BP343&amp;W344&amp;BP343&amp;X344&amp;BP343&amp;Y344&amp;BP343&amp;Z344&amp;BP343&amp;AA344&amp;BP343&amp;AB344&amp;BP343&amp;AC344&amp;BP343&amp;AD344&amp;BP343&amp;AE344&amp;BP343&amp;AF344&amp;BP343&amp;AG344&amp;BP343&amp;AH344&amp;BP343&amp;AI344&amp;BP343&amp;AJ344&amp;BP343&amp;AK344&amp;BP343&amp;AL344&amp;BP343&amp;AM344&amp;BP343&amp;AN344&amp;BP343&amp;AO344&amp;BP343&amp;AP344&amp;BP343&amp;AQ344&amp;BP343&amp;AR344&amp;BP343&amp;AS344&amp;BP343&amp;AT344&amp;BP343&amp;AU344&amp;BP343&amp;AV344&amp;BP343&amp;AW344&amp;BP343&amp;AX344&amp;BP343&amp;AY344&amp;BP343&amp;AZ344&amp;BP343&amp;BA344&amp;BP343&amp;BB344&amp;BP343&amp;BC344&amp;BP343&amp;BD344&amp;BP343&amp;BE344&amp;BP343&amp;BF344&amp;BP343&amp;BG344&amp;BP343&amp;BH344&amp;BP343&amp;BI344&amp;BP343&amp;BJ344&amp;BP343&amp;BK344&amp;BP343&amp;BL344&amp;BP343&amp;BM344&amp;BP343&amp;BN344</f>
        <v xml:space="preserve">                                                                                                  </v>
      </c>
    </row>
    <row r="345" spans="16:70" x14ac:dyDescent="0.35">
      <c r="P345" s="160">
        <v>45</v>
      </c>
      <c r="R345" s="160">
        <f t="shared" ref="R345:AW345" si="344">Q345</f>
        <v>0</v>
      </c>
      <c r="S345" s="160">
        <f t="shared" si="344"/>
        <v>0</v>
      </c>
      <c r="T345" s="160">
        <f t="shared" si="344"/>
        <v>0</v>
      </c>
      <c r="U345" s="160">
        <f t="shared" si="344"/>
        <v>0</v>
      </c>
      <c r="V345" s="160">
        <f t="shared" si="344"/>
        <v>0</v>
      </c>
      <c r="W345" s="160">
        <f t="shared" si="344"/>
        <v>0</v>
      </c>
      <c r="X345" s="160">
        <f t="shared" si="344"/>
        <v>0</v>
      </c>
      <c r="Y345" s="160">
        <f t="shared" si="344"/>
        <v>0</v>
      </c>
      <c r="Z345" s="160">
        <f t="shared" si="344"/>
        <v>0</v>
      </c>
      <c r="AA345" s="160">
        <f t="shared" si="344"/>
        <v>0</v>
      </c>
      <c r="AB345" s="160">
        <f t="shared" si="344"/>
        <v>0</v>
      </c>
      <c r="AC345" s="160">
        <f t="shared" si="344"/>
        <v>0</v>
      </c>
      <c r="AD345" s="160">
        <f t="shared" si="344"/>
        <v>0</v>
      </c>
      <c r="AE345" s="160">
        <f t="shared" si="344"/>
        <v>0</v>
      </c>
      <c r="AF345" s="160">
        <f t="shared" si="344"/>
        <v>0</v>
      </c>
      <c r="AG345" s="160">
        <f t="shared" si="344"/>
        <v>0</v>
      </c>
      <c r="AH345" s="160">
        <f t="shared" si="344"/>
        <v>0</v>
      </c>
      <c r="AI345" s="160">
        <f t="shared" si="344"/>
        <v>0</v>
      </c>
      <c r="AJ345" s="160">
        <f t="shared" si="344"/>
        <v>0</v>
      </c>
      <c r="AK345" s="160">
        <f t="shared" si="344"/>
        <v>0</v>
      </c>
      <c r="AL345" s="160">
        <f t="shared" si="344"/>
        <v>0</v>
      </c>
      <c r="AM345" s="160">
        <f t="shared" si="344"/>
        <v>0</v>
      </c>
      <c r="AN345" s="160">
        <f t="shared" si="344"/>
        <v>0</v>
      </c>
      <c r="AO345" s="160">
        <f t="shared" si="344"/>
        <v>0</v>
      </c>
      <c r="AP345" s="160">
        <f t="shared" si="344"/>
        <v>0</v>
      </c>
      <c r="AQ345" s="160">
        <f t="shared" si="344"/>
        <v>0</v>
      </c>
      <c r="AR345" s="160">
        <f t="shared" si="344"/>
        <v>0</v>
      </c>
      <c r="AS345" s="160">
        <f t="shared" si="344"/>
        <v>0</v>
      </c>
      <c r="AT345" s="160">
        <f t="shared" si="344"/>
        <v>0</v>
      </c>
      <c r="AU345" s="160">
        <f t="shared" si="344"/>
        <v>0</v>
      </c>
      <c r="AV345" s="160">
        <f t="shared" si="344"/>
        <v>0</v>
      </c>
      <c r="AW345" s="160">
        <f t="shared" si="344"/>
        <v>0</v>
      </c>
      <c r="AX345" s="160">
        <f t="shared" ref="AX345:BN345" si="345">AW345</f>
        <v>0</v>
      </c>
      <c r="AY345" s="160">
        <f t="shared" si="345"/>
        <v>0</v>
      </c>
      <c r="AZ345" s="160">
        <f t="shared" si="345"/>
        <v>0</v>
      </c>
      <c r="BA345" s="160">
        <f t="shared" si="345"/>
        <v>0</v>
      </c>
      <c r="BB345" s="160">
        <f t="shared" si="345"/>
        <v>0</v>
      </c>
      <c r="BC345" s="160">
        <f t="shared" si="345"/>
        <v>0</v>
      </c>
      <c r="BD345" s="160">
        <f t="shared" si="345"/>
        <v>0</v>
      </c>
      <c r="BE345" s="160">
        <f t="shared" si="345"/>
        <v>0</v>
      </c>
      <c r="BF345" s="160">
        <f t="shared" si="345"/>
        <v>0</v>
      </c>
      <c r="BG345" s="160">
        <f t="shared" si="345"/>
        <v>0</v>
      </c>
      <c r="BH345" s="160">
        <f t="shared" si="345"/>
        <v>0</v>
      </c>
      <c r="BI345" s="160">
        <f t="shared" si="345"/>
        <v>0</v>
      </c>
      <c r="BJ345" s="160">
        <f t="shared" si="345"/>
        <v>0</v>
      </c>
      <c r="BK345" s="160">
        <f t="shared" si="345"/>
        <v>0</v>
      </c>
      <c r="BL345" s="160">
        <f t="shared" si="345"/>
        <v>0</v>
      </c>
      <c r="BM345" s="160">
        <f t="shared" si="345"/>
        <v>0</v>
      </c>
      <c r="BN345" s="160">
        <f t="shared" si="345"/>
        <v>0</v>
      </c>
      <c r="BR345" s="160">
        <v>45</v>
      </c>
    </row>
    <row r="346" spans="16:70" x14ac:dyDescent="0.35">
      <c r="Q346" s="160">
        <v>1</v>
      </c>
      <c r="R346" s="160">
        <v>2</v>
      </c>
      <c r="S346" s="160">
        <v>3</v>
      </c>
      <c r="T346" s="160">
        <v>4</v>
      </c>
      <c r="U346" s="160">
        <v>5</v>
      </c>
      <c r="V346" s="160">
        <v>6</v>
      </c>
      <c r="W346" s="160">
        <v>7</v>
      </c>
      <c r="X346" s="160">
        <v>8</v>
      </c>
      <c r="Y346" s="160">
        <v>9</v>
      </c>
      <c r="Z346" s="160">
        <v>10</v>
      </c>
      <c r="AA346" s="160">
        <v>11</v>
      </c>
      <c r="AB346" s="160">
        <v>12</v>
      </c>
      <c r="AC346" s="160">
        <v>13</v>
      </c>
      <c r="AD346" s="160">
        <v>14</v>
      </c>
      <c r="AE346" s="160">
        <v>15</v>
      </c>
      <c r="AF346" s="160">
        <v>16</v>
      </c>
      <c r="AG346" s="160">
        <v>17</v>
      </c>
      <c r="AH346" s="160">
        <v>18</v>
      </c>
      <c r="AI346" s="160">
        <v>19</v>
      </c>
      <c r="AJ346" s="160">
        <v>20</v>
      </c>
      <c r="AK346" s="160">
        <v>21</v>
      </c>
      <c r="AL346" s="160">
        <v>22</v>
      </c>
      <c r="AM346" s="160">
        <v>23</v>
      </c>
      <c r="AN346" s="160">
        <v>24</v>
      </c>
      <c r="AO346" s="160">
        <v>25</v>
      </c>
      <c r="AP346" s="160">
        <v>26</v>
      </c>
      <c r="AQ346" s="160">
        <v>27</v>
      </c>
      <c r="AR346" s="160">
        <v>28</v>
      </c>
      <c r="AS346" s="160">
        <v>29</v>
      </c>
      <c r="AT346" s="160">
        <v>30</v>
      </c>
      <c r="AU346" s="160">
        <v>31</v>
      </c>
      <c r="AV346" s="160">
        <v>32</v>
      </c>
      <c r="AW346" s="160">
        <v>33</v>
      </c>
      <c r="AX346" s="160">
        <v>34</v>
      </c>
      <c r="AY346" s="160">
        <v>35</v>
      </c>
      <c r="AZ346" s="160">
        <v>36</v>
      </c>
      <c r="BA346" s="160">
        <v>37</v>
      </c>
      <c r="BB346" s="160">
        <v>38</v>
      </c>
      <c r="BC346" s="160">
        <v>39</v>
      </c>
      <c r="BD346" s="160">
        <v>40</v>
      </c>
      <c r="BE346" s="160">
        <v>41</v>
      </c>
      <c r="BF346" s="160">
        <v>42</v>
      </c>
      <c r="BG346" s="160">
        <v>43</v>
      </c>
      <c r="BH346" s="160">
        <v>44</v>
      </c>
      <c r="BI346" s="160">
        <v>45</v>
      </c>
      <c r="BJ346" s="160">
        <v>46</v>
      </c>
      <c r="BK346" s="160">
        <v>47</v>
      </c>
      <c r="BL346" s="160">
        <v>48</v>
      </c>
      <c r="BM346" s="160">
        <v>49</v>
      </c>
      <c r="BN346" s="160">
        <v>50</v>
      </c>
    </row>
    <row r="347" spans="16:70" x14ac:dyDescent="0.35">
      <c r="Q347" s="160">
        <f t="shared" ref="Q347:AV347" si="346">Q345-Q346</f>
        <v>-1</v>
      </c>
      <c r="R347" s="160">
        <f t="shared" si="346"/>
        <v>-2</v>
      </c>
      <c r="S347" s="160">
        <f t="shared" si="346"/>
        <v>-3</v>
      </c>
      <c r="T347" s="160">
        <f t="shared" si="346"/>
        <v>-4</v>
      </c>
      <c r="U347" s="160">
        <f t="shared" si="346"/>
        <v>-5</v>
      </c>
      <c r="V347" s="160">
        <f t="shared" si="346"/>
        <v>-6</v>
      </c>
      <c r="W347" s="160">
        <f t="shared" si="346"/>
        <v>-7</v>
      </c>
      <c r="X347" s="160">
        <f t="shared" si="346"/>
        <v>-8</v>
      </c>
      <c r="Y347" s="160">
        <f t="shared" si="346"/>
        <v>-9</v>
      </c>
      <c r="Z347" s="160">
        <f t="shared" si="346"/>
        <v>-10</v>
      </c>
      <c r="AA347" s="160">
        <f t="shared" si="346"/>
        <v>-11</v>
      </c>
      <c r="AB347" s="160">
        <f t="shared" si="346"/>
        <v>-12</v>
      </c>
      <c r="AC347" s="160">
        <f t="shared" si="346"/>
        <v>-13</v>
      </c>
      <c r="AD347" s="160">
        <f t="shared" si="346"/>
        <v>-14</v>
      </c>
      <c r="AE347" s="160">
        <f t="shared" si="346"/>
        <v>-15</v>
      </c>
      <c r="AF347" s="160">
        <f t="shared" si="346"/>
        <v>-16</v>
      </c>
      <c r="AG347" s="160">
        <f t="shared" si="346"/>
        <v>-17</v>
      </c>
      <c r="AH347" s="160">
        <f t="shared" si="346"/>
        <v>-18</v>
      </c>
      <c r="AI347" s="160">
        <f t="shared" si="346"/>
        <v>-19</v>
      </c>
      <c r="AJ347" s="160">
        <f t="shared" si="346"/>
        <v>-20</v>
      </c>
      <c r="AK347" s="160">
        <f t="shared" si="346"/>
        <v>-21</v>
      </c>
      <c r="AL347" s="160">
        <f t="shared" si="346"/>
        <v>-22</v>
      </c>
      <c r="AM347" s="160">
        <f t="shared" si="346"/>
        <v>-23</v>
      </c>
      <c r="AN347" s="160">
        <f t="shared" si="346"/>
        <v>-24</v>
      </c>
      <c r="AO347" s="160">
        <f t="shared" si="346"/>
        <v>-25</v>
      </c>
      <c r="AP347" s="160">
        <f t="shared" si="346"/>
        <v>-26</v>
      </c>
      <c r="AQ347" s="160">
        <f t="shared" si="346"/>
        <v>-27</v>
      </c>
      <c r="AR347" s="160">
        <f t="shared" si="346"/>
        <v>-28</v>
      </c>
      <c r="AS347" s="160">
        <f t="shared" si="346"/>
        <v>-29</v>
      </c>
      <c r="AT347" s="160">
        <f t="shared" si="346"/>
        <v>-30</v>
      </c>
      <c r="AU347" s="160">
        <f t="shared" si="346"/>
        <v>-31</v>
      </c>
      <c r="AV347" s="160">
        <f t="shared" si="346"/>
        <v>-32</v>
      </c>
      <c r="AW347" s="160">
        <f t="shared" ref="AW347:BN347" si="347">AW345-AW346</f>
        <v>-33</v>
      </c>
      <c r="AX347" s="160">
        <f t="shared" si="347"/>
        <v>-34</v>
      </c>
      <c r="AY347" s="160">
        <f t="shared" si="347"/>
        <v>-35</v>
      </c>
      <c r="AZ347" s="160">
        <f t="shared" si="347"/>
        <v>-36</v>
      </c>
      <c r="BA347" s="160">
        <f t="shared" si="347"/>
        <v>-37</v>
      </c>
      <c r="BB347" s="160">
        <f t="shared" si="347"/>
        <v>-38</v>
      </c>
      <c r="BC347" s="160">
        <f t="shared" si="347"/>
        <v>-39</v>
      </c>
      <c r="BD347" s="160">
        <f t="shared" si="347"/>
        <v>-40</v>
      </c>
      <c r="BE347" s="160">
        <f t="shared" si="347"/>
        <v>-41</v>
      </c>
      <c r="BF347" s="160">
        <f t="shared" si="347"/>
        <v>-42</v>
      </c>
      <c r="BG347" s="160">
        <f t="shared" si="347"/>
        <v>-43</v>
      </c>
      <c r="BH347" s="160">
        <f t="shared" si="347"/>
        <v>-44</v>
      </c>
      <c r="BI347" s="160">
        <f t="shared" si="347"/>
        <v>-45</v>
      </c>
      <c r="BJ347" s="160">
        <f t="shared" si="347"/>
        <v>-46</v>
      </c>
      <c r="BK347" s="160">
        <f t="shared" si="347"/>
        <v>-47</v>
      </c>
      <c r="BL347" s="160">
        <f t="shared" si="347"/>
        <v>-48</v>
      </c>
      <c r="BM347" s="160">
        <f t="shared" si="347"/>
        <v>-49</v>
      </c>
      <c r="BN347" s="160">
        <f t="shared" si="347"/>
        <v>-50</v>
      </c>
      <c r="BP347" s="160" t="s">
        <v>21</v>
      </c>
    </row>
    <row r="348" spans="16:70" x14ac:dyDescent="0.35">
      <c r="Q348" s="160" t="str">
        <f>IF(Q347&gt;=0,COUNT($Q347)+BO344,"")</f>
        <v/>
      </c>
      <c r="R348" s="160" t="str">
        <f>IF(R347&gt;=0,COUNT($Q347:R347)+$BO344,"")</f>
        <v/>
      </c>
      <c r="S348" s="160" t="str">
        <f>IF(S347&gt;=0,COUNT($Q347:S347)+$BO344,"")</f>
        <v/>
      </c>
      <c r="T348" s="160" t="str">
        <f>IF(T347&gt;=0,COUNT($Q347:T347)+$BO344,"")</f>
        <v/>
      </c>
      <c r="U348" s="160" t="str">
        <f>IF(U347&gt;=0,COUNT($Q347:U347)+$BO344,"")</f>
        <v/>
      </c>
      <c r="V348" s="160" t="str">
        <f>IF(V347&gt;=0,COUNT($Q347:V347)+$BO344,"")</f>
        <v/>
      </c>
      <c r="W348" s="160" t="str">
        <f>IF(W347&gt;=0,COUNT($Q347:W347)+$BO344,"")</f>
        <v/>
      </c>
      <c r="X348" s="160" t="str">
        <f>IF(X347&gt;=0,COUNT($Q347:X347)+$BO344,"")</f>
        <v/>
      </c>
      <c r="Y348" s="160" t="str">
        <f>IF(Y347&gt;=0,COUNT($Q347:Y347)+$BO344,"")</f>
        <v/>
      </c>
      <c r="Z348" s="160" t="str">
        <f>IF(Z347&gt;=0,COUNT($Q347:Z347)+$BO344,"")</f>
        <v/>
      </c>
      <c r="AA348" s="160" t="str">
        <f>IF(AA347&gt;=0,COUNT($Q347:AA347)+$BO344,"")</f>
        <v/>
      </c>
      <c r="AB348" s="160" t="str">
        <f>IF(AB347&gt;=0,COUNT($Q347:AB347)+$BO344,"")</f>
        <v/>
      </c>
      <c r="AC348" s="160" t="str">
        <f>IF(AC347&gt;=0,COUNT($Q347:AC347)+$BO344,"")</f>
        <v/>
      </c>
      <c r="AD348" s="160" t="str">
        <f>IF(AD347&gt;=0,COUNT($Q347:AD347)+$BO344,"")</f>
        <v/>
      </c>
      <c r="AE348" s="160" t="str">
        <f>IF(AE347&gt;=0,COUNT($Q347:AE347)+$BO344,"")</f>
        <v/>
      </c>
      <c r="AF348" s="160" t="str">
        <f>IF(AF347&gt;=0,COUNT($Q347:AF347)+$BO344,"")</f>
        <v/>
      </c>
      <c r="AG348" s="160" t="str">
        <f>IF(AG347&gt;=0,COUNT($Q347:AG347)+$BO344,"")</f>
        <v/>
      </c>
      <c r="AH348" s="160" t="str">
        <f>IF(AH347&gt;=0,COUNT($Q347:AH347)+$BO344,"")</f>
        <v/>
      </c>
      <c r="AI348" s="160" t="str">
        <f>IF(AI347&gt;=0,COUNT($Q347:AI347)+$BO344,"")</f>
        <v/>
      </c>
      <c r="AJ348" s="160" t="str">
        <f>IF(AJ347&gt;=0,COUNT($Q347:AJ347)+$BO344,"")</f>
        <v/>
      </c>
      <c r="AK348" s="160" t="str">
        <f>IF(AK347&gt;=0,COUNT($Q347:AK347)+$BO344,"")</f>
        <v/>
      </c>
      <c r="AL348" s="160" t="str">
        <f>IF(AL347&gt;=0,COUNT($Q347:AL347)+$BO344,"")</f>
        <v/>
      </c>
      <c r="AM348" s="160" t="str">
        <f>IF(AM347&gt;=0,COUNT($Q347:AM347)+$BO344,"")</f>
        <v/>
      </c>
      <c r="AN348" s="160" t="str">
        <f>IF(AN347&gt;=0,COUNT($Q347:AN347)+$BO344,"")</f>
        <v/>
      </c>
      <c r="AO348" s="160" t="str">
        <f>IF(AO347&gt;=0,COUNT($Q347:AO347)+$BO344,"")</f>
        <v/>
      </c>
      <c r="AP348" s="160" t="str">
        <f>IF(AP347&gt;=0,COUNT($Q347:AP347)+$BO344,"")</f>
        <v/>
      </c>
      <c r="AQ348" s="160" t="str">
        <f>IF(AQ347&gt;=0,COUNT($Q347:AQ347)+$BO344,"")</f>
        <v/>
      </c>
      <c r="AR348" s="160" t="str">
        <f>IF(AR347&gt;=0,COUNT($Q347:AR347)+$BO344,"")</f>
        <v/>
      </c>
      <c r="AS348" s="160" t="str">
        <f>IF(AS347&gt;=0,COUNT($Q347:AS347)+$BO344,"")</f>
        <v/>
      </c>
      <c r="AT348" s="160" t="str">
        <f>IF(AT347&gt;=0,COUNT($Q347:AT347)+$BO344,"")</f>
        <v/>
      </c>
      <c r="AU348" s="160" t="str">
        <f>IF(AU347&gt;=0,COUNT($Q347:AU347)+$BO344,"")</f>
        <v/>
      </c>
      <c r="AV348" s="160" t="str">
        <f>IF(AV347&gt;=0,COUNT($Q347:AV347)+$BO344,"")</f>
        <v/>
      </c>
      <c r="AW348" s="160" t="str">
        <f>IF(AW347&gt;=0,COUNT($Q347:AW347)+$BO344,"")</f>
        <v/>
      </c>
      <c r="AX348" s="160" t="str">
        <f>IF(AX347&gt;=0,COUNT($Q347:AX347)+$BO344,"")</f>
        <v/>
      </c>
      <c r="AY348" s="160" t="str">
        <f>IF(AY347&gt;=0,COUNT($Q347:AY347)+$BO344,"")</f>
        <v/>
      </c>
      <c r="AZ348" s="160" t="str">
        <f>IF(AZ347&gt;=0,COUNT($Q347:AZ347)+$BO344,"")</f>
        <v/>
      </c>
      <c r="BA348" s="160" t="str">
        <f>IF(BA347&gt;=0,COUNT($Q347:BA347)+$BO344,"")</f>
        <v/>
      </c>
      <c r="BB348" s="160" t="str">
        <f>IF(BB347&gt;=0,COUNT($Q347:BB347)+$BO344,"")</f>
        <v/>
      </c>
      <c r="BC348" s="160" t="str">
        <f>IF(BC347&gt;=0,COUNT($Q347:BC347)+$BO344,"")</f>
        <v/>
      </c>
      <c r="BD348" s="160" t="str">
        <f>IF(BD347&gt;=0,COUNT($Q347:BD347)+$BO344,"")</f>
        <v/>
      </c>
      <c r="BE348" s="160" t="str">
        <f>IF(BE347&gt;=0,COUNT($Q347:BE347)+$BO344,"")</f>
        <v/>
      </c>
      <c r="BF348" s="160" t="str">
        <f>IF(BF347&gt;=0,COUNT($Q347:BF347)+$BO344,"")</f>
        <v/>
      </c>
      <c r="BG348" s="160" t="str">
        <f>IF(BG347&gt;=0,COUNT($Q347:BG347)+$BO344,"")</f>
        <v/>
      </c>
      <c r="BH348" s="160" t="str">
        <f>IF(BH347&gt;=0,COUNT($Q347:BH347)+$BO344,"")</f>
        <v/>
      </c>
      <c r="BI348" s="160" t="str">
        <f>IF(BI347&gt;=0,COUNT($Q347:BI347)+$BO344,"")</f>
        <v/>
      </c>
      <c r="BJ348" s="160" t="str">
        <f>IF(BJ347&gt;=0,COUNT($Q347:BJ347)+$BO344,"")</f>
        <v/>
      </c>
      <c r="BK348" s="160" t="str">
        <f>IF(BK347&gt;=0,COUNT($Q347:BK347)+$BO344,"")</f>
        <v/>
      </c>
      <c r="BL348" s="160" t="str">
        <f>IF(BL347&gt;=0,COUNT($Q347:BL347)+$BO344,"")</f>
        <v/>
      </c>
      <c r="BM348" s="160" t="str">
        <f>IF(BM347&gt;=0,COUNT($Q347:BM347)+$BO344,"")</f>
        <v/>
      </c>
      <c r="BN348" s="160" t="str">
        <f>IF(BN347&gt;=0,COUNT($Q347:BN347)+$BO344,"")</f>
        <v/>
      </c>
      <c r="BO348" s="160" t="e">
        <f>COUNT(Q348:BN348)+$BO344</f>
        <v>#VALUE!</v>
      </c>
      <c r="BP348" s="218" t="str">
        <f>Q348&amp;BP347&amp;R348&amp;BP347&amp;S348&amp;BP347&amp;T348&amp;BP347&amp;U348&amp;BP347&amp;V348&amp;BP347&amp;W348&amp;BP347&amp;X348&amp;BP347&amp;Y348&amp;BP347&amp;Z348&amp;BP347&amp;AA348&amp;BP347&amp;AB348&amp;BP347&amp;AC348&amp;BP347&amp;AD348&amp;BP347&amp;AE348&amp;BP347&amp;AF348&amp;BP347&amp;AG348&amp;BP347&amp;AH348&amp;BP347&amp;AI348&amp;BP347&amp;AJ348&amp;BP347&amp;AK348&amp;BP347&amp;AL348&amp;BP347&amp;AM348&amp;BP347&amp;AN348&amp;BP347&amp;AO348&amp;BP347&amp;AP348&amp;BP347&amp;AQ348&amp;BP347&amp;AR348&amp;BP347&amp;AS348&amp;BP347&amp;AT348&amp;BP347&amp;AU348&amp;BP347&amp;AV348&amp;BP347&amp;AW348&amp;BP347&amp;AX348&amp;BP347&amp;AY348&amp;BP347&amp;AZ348&amp;BP347&amp;BA348&amp;BP347&amp;BB348&amp;BP347&amp;BC348&amp;BP347&amp;BD348&amp;BP347&amp;BE348&amp;BP347&amp;BF348&amp;BP347&amp;BG348&amp;BP347&amp;BH348&amp;BP347&amp;BI348&amp;BP347&amp;BJ348&amp;BP347&amp;BK348&amp;BP347&amp;BL348&amp;BP347&amp;BM348&amp;BP347&amp;BN348</f>
        <v xml:space="preserve">                                                                                                  </v>
      </c>
    </row>
    <row r="349" spans="16:70" x14ac:dyDescent="0.35">
      <c r="P349" s="160">
        <v>60</v>
      </c>
      <c r="R349" s="160">
        <f t="shared" ref="R349:AW349" si="348">Q349</f>
        <v>0</v>
      </c>
      <c r="S349" s="160">
        <f t="shared" si="348"/>
        <v>0</v>
      </c>
      <c r="T349" s="160">
        <f t="shared" si="348"/>
        <v>0</v>
      </c>
      <c r="U349" s="160">
        <f t="shared" si="348"/>
        <v>0</v>
      </c>
      <c r="V349" s="160">
        <f t="shared" si="348"/>
        <v>0</v>
      </c>
      <c r="W349" s="160">
        <f t="shared" si="348"/>
        <v>0</v>
      </c>
      <c r="X349" s="160">
        <f t="shared" si="348"/>
        <v>0</v>
      </c>
      <c r="Y349" s="160">
        <f t="shared" si="348"/>
        <v>0</v>
      </c>
      <c r="Z349" s="160">
        <f t="shared" si="348"/>
        <v>0</v>
      </c>
      <c r="AA349" s="160">
        <f t="shared" si="348"/>
        <v>0</v>
      </c>
      <c r="AB349" s="160">
        <f t="shared" si="348"/>
        <v>0</v>
      </c>
      <c r="AC349" s="160">
        <f t="shared" si="348"/>
        <v>0</v>
      </c>
      <c r="AD349" s="160">
        <f t="shared" si="348"/>
        <v>0</v>
      </c>
      <c r="AE349" s="160">
        <f t="shared" si="348"/>
        <v>0</v>
      </c>
      <c r="AF349" s="160">
        <f t="shared" si="348"/>
        <v>0</v>
      </c>
      <c r="AG349" s="160">
        <f t="shared" si="348"/>
        <v>0</v>
      </c>
      <c r="AH349" s="160">
        <f t="shared" si="348"/>
        <v>0</v>
      </c>
      <c r="AI349" s="160">
        <f t="shared" si="348"/>
        <v>0</v>
      </c>
      <c r="AJ349" s="160">
        <f t="shared" si="348"/>
        <v>0</v>
      </c>
      <c r="AK349" s="160">
        <f t="shared" si="348"/>
        <v>0</v>
      </c>
      <c r="AL349" s="160">
        <f t="shared" si="348"/>
        <v>0</v>
      </c>
      <c r="AM349" s="160">
        <f t="shared" si="348"/>
        <v>0</v>
      </c>
      <c r="AN349" s="160">
        <f t="shared" si="348"/>
        <v>0</v>
      </c>
      <c r="AO349" s="160">
        <f t="shared" si="348"/>
        <v>0</v>
      </c>
      <c r="AP349" s="160">
        <f t="shared" si="348"/>
        <v>0</v>
      </c>
      <c r="AQ349" s="160">
        <f t="shared" si="348"/>
        <v>0</v>
      </c>
      <c r="AR349" s="160">
        <f t="shared" si="348"/>
        <v>0</v>
      </c>
      <c r="AS349" s="160">
        <f t="shared" si="348"/>
        <v>0</v>
      </c>
      <c r="AT349" s="160">
        <f t="shared" si="348"/>
        <v>0</v>
      </c>
      <c r="AU349" s="160">
        <f t="shared" si="348"/>
        <v>0</v>
      </c>
      <c r="AV349" s="160">
        <f t="shared" si="348"/>
        <v>0</v>
      </c>
      <c r="AW349" s="160">
        <f t="shared" si="348"/>
        <v>0</v>
      </c>
      <c r="AX349" s="160">
        <f t="shared" ref="AX349:BN349" si="349">AW349</f>
        <v>0</v>
      </c>
      <c r="AY349" s="160">
        <f t="shared" si="349"/>
        <v>0</v>
      </c>
      <c r="AZ349" s="160">
        <f t="shared" si="349"/>
        <v>0</v>
      </c>
      <c r="BA349" s="160">
        <f t="shared" si="349"/>
        <v>0</v>
      </c>
      <c r="BB349" s="160">
        <f t="shared" si="349"/>
        <v>0</v>
      </c>
      <c r="BC349" s="160">
        <f t="shared" si="349"/>
        <v>0</v>
      </c>
      <c r="BD349" s="160">
        <f t="shared" si="349"/>
        <v>0</v>
      </c>
      <c r="BE349" s="160">
        <f t="shared" si="349"/>
        <v>0</v>
      </c>
      <c r="BF349" s="160">
        <f t="shared" si="349"/>
        <v>0</v>
      </c>
      <c r="BG349" s="160">
        <f t="shared" si="349"/>
        <v>0</v>
      </c>
      <c r="BH349" s="160">
        <f t="shared" si="349"/>
        <v>0</v>
      </c>
      <c r="BI349" s="160">
        <f t="shared" si="349"/>
        <v>0</v>
      </c>
      <c r="BJ349" s="160">
        <f t="shared" si="349"/>
        <v>0</v>
      </c>
      <c r="BK349" s="160">
        <f t="shared" si="349"/>
        <v>0</v>
      </c>
      <c r="BL349" s="160">
        <f t="shared" si="349"/>
        <v>0</v>
      </c>
      <c r="BM349" s="160">
        <f t="shared" si="349"/>
        <v>0</v>
      </c>
      <c r="BN349" s="160">
        <f t="shared" si="349"/>
        <v>0</v>
      </c>
      <c r="BR349" s="160">
        <v>60</v>
      </c>
    </row>
    <row r="350" spans="16:70" x14ac:dyDescent="0.35">
      <c r="Q350" s="160">
        <v>1</v>
      </c>
      <c r="R350" s="160">
        <v>2</v>
      </c>
      <c r="S350" s="160">
        <v>3</v>
      </c>
      <c r="T350" s="160">
        <v>4</v>
      </c>
      <c r="U350" s="160">
        <v>5</v>
      </c>
      <c r="V350" s="160">
        <v>6</v>
      </c>
      <c r="W350" s="160">
        <v>7</v>
      </c>
      <c r="X350" s="160">
        <v>8</v>
      </c>
      <c r="Y350" s="160">
        <v>9</v>
      </c>
      <c r="Z350" s="160">
        <v>10</v>
      </c>
      <c r="AA350" s="160">
        <v>11</v>
      </c>
      <c r="AB350" s="160">
        <v>12</v>
      </c>
      <c r="AC350" s="160">
        <v>13</v>
      </c>
      <c r="AD350" s="160">
        <v>14</v>
      </c>
      <c r="AE350" s="160">
        <v>15</v>
      </c>
      <c r="AF350" s="160">
        <v>16</v>
      </c>
      <c r="AG350" s="160">
        <v>17</v>
      </c>
      <c r="AH350" s="160">
        <v>18</v>
      </c>
      <c r="AI350" s="160">
        <v>19</v>
      </c>
      <c r="AJ350" s="160">
        <v>20</v>
      </c>
      <c r="AK350" s="160">
        <v>21</v>
      </c>
      <c r="AL350" s="160">
        <v>22</v>
      </c>
      <c r="AM350" s="160">
        <v>23</v>
      </c>
      <c r="AN350" s="160">
        <v>24</v>
      </c>
      <c r="AO350" s="160">
        <v>25</v>
      </c>
      <c r="AP350" s="160">
        <v>26</v>
      </c>
      <c r="AQ350" s="160">
        <v>27</v>
      </c>
      <c r="AR350" s="160">
        <v>28</v>
      </c>
      <c r="AS350" s="160">
        <v>29</v>
      </c>
      <c r="AT350" s="160">
        <v>30</v>
      </c>
      <c r="AU350" s="160">
        <v>31</v>
      </c>
      <c r="AV350" s="160">
        <v>32</v>
      </c>
      <c r="AW350" s="160">
        <v>33</v>
      </c>
      <c r="AX350" s="160">
        <v>34</v>
      </c>
      <c r="AY350" s="160">
        <v>35</v>
      </c>
      <c r="AZ350" s="160">
        <v>36</v>
      </c>
      <c r="BA350" s="160">
        <v>37</v>
      </c>
      <c r="BB350" s="160">
        <v>38</v>
      </c>
      <c r="BC350" s="160">
        <v>39</v>
      </c>
      <c r="BD350" s="160">
        <v>40</v>
      </c>
      <c r="BE350" s="160">
        <v>41</v>
      </c>
      <c r="BF350" s="160">
        <v>42</v>
      </c>
      <c r="BG350" s="160">
        <v>43</v>
      </c>
      <c r="BH350" s="160">
        <v>44</v>
      </c>
      <c r="BI350" s="160">
        <v>45</v>
      </c>
      <c r="BJ350" s="160">
        <v>46</v>
      </c>
      <c r="BK350" s="160">
        <v>47</v>
      </c>
      <c r="BL350" s="160">
        <v>48</v>
      </c>
      <c r="BM350" s="160">
        <v>49</v>
      </c>
      <c r="BN350" s="160">
        <v>50</v>
      </c>
    </row>
    <row r="351" spans="16:70" x14ac:dyDescent="0.35">
      <c r="Q351" s="160">
        <f t="shared" ref="Q351:AV351" si="350">Q349-Q350</f>
        <v>-1</v>
      </c>
      <c r="R351" s="160">
        <f t="shared" si="350"/>
        <v>-2</v>
      </c>
      <c r="S351" s="160">
        <f t="shared" si="350"/>
        <v>-3</v>
      </c>
      <c r="T351" s="160">
        <f t="shared" si="350"/>
        <v>-4</v>
      </c>
      <c r="U351" s="160">
        <f t="shared" si="350"/>
        <v>-5</v>
      </c>
      <c r="V351" s="160">
        <f t="shared" si="350"/>
        <v>-6</v>
      </c>
      <c r="W351" s="160">
        <f t="shared" si="350"/>
        <v>-7</v>
      </c>
      <c r="X351" s="160">
        <f t="shared" si="350"/>
        <v>-8</v>
      </c>
      <c r="Y351" s="160">
        <f t="shared" si="350"/>
        <v>-9</v>
      </c>
      <c r="Z351" s="160">
        <f t="shared" si="350"/>
        <v>-10</v>
      </c>
      <c r="AA351" s="160">
        <f t="shared" si="350"/>
        <v>-11</v>
      </c>
      <c r="AB351" s="160">
        <f t="shared" si="350"/>
        <v>-12</v>
      </c>
      <c r="AC351" s="160">
        <f t="shared" si="350"/>
        <v>-13</v>
      </c>
      <c r="AD351" s="160">
        <f t="shared" si="350"/>
        <v>-14</v>
      </c>
      <c r="AE351" s="160">
        <f t="shared" si="350"/>
        <v>-15</v>
      </c>
      <c r="AF351" s="160">
        <f t="shared" si="350"/>
        <v>-16</v>
      </c>
      <c r="AG351" s="160">
        <f t="shared" si="350"/>
        <v>-17</v>
      </c>
      <c r="AH351" s="160">
        <f t="shared" si="350"/>
        <v>-18</v>
      </c>
      <c r="AI351" s="160">
        <f t="shared" si="350"/>
        <v>-19</v>
      </c>
      <c r="AJ351" s="160">
        <f t="shared" si="350"/>
        <v>-20</v>
      </c>
      <c r="AK351" s="160">
        <f t="shared" si="350"/>
        <v>-21</v>
      </c>
      <c r="AL351" s="160">
        <f t="shared" si="350"/>
        <v>-22</v>
      </c>
      <c r="AM351" s="160">
        <f t="shared" si="350"/>
        <v>-23</v>
      </c>
      <c r="AN351" s="160">
        <f t="shared" si="350"/>
        <v>-24</v>
      </c>
      <c r="AO351" s="160">
        <f t="shared" si="350"/>
        <v>-25</v>
      </c>
      <c r="AP351" s="160">
        <f t="shared" si="350"/>
        <v>-26</v>
      </c>
      <c r="AQ351" s="160">
        <f t="shared" si="350"/>
        <v>-27</v>
      </c>
      <c r="AR351" s="160">
        <f t="shared" si="350"/>
        <v>-28</v>
      </c>
      <c r="AS351" s="160">
        <f t="shared" si="350"/>
        <v>-29</v>
      </c>
      <c r="AT351" s="160">
        <f t="shared" si="350"/>
        <v>-30</v>
      </c>
      <c r="AU351" s="160">
        <f t="shared" si="350"/>
        <v>-31</v>
      </c>
      <c r="AV351" s="160">
        <f t="shared" si="350"/>
        <v>-32</v>
      </c>
      <c r="AW351" s="160">
        <f t="shared" ref="AW351:BN351" si="351">AW349-AW350</f>
        <v>-33</v>
      </c>
      <c r="AX351" s="160">
        <f t="shared" si="351"/>
        <v>-34</v>
      </c>
      <c r="AY351" s="160">
        <f t="shared" si="351"/>
        <v>-35</v>
      </c>
      <c r="AZ351" s="160">
        <f t="shared" si="351"/>
        <v>-36</v>
      </c>
      <c r="BA351" s="160">
        <f t="shared" si="351"/>
        <v>-37</v>
      </c>
      <c r="BB351" s="160">
        <f t="shared" si="351"/>
        <v>-38</v>
      </c>
      <c r="BC351" s="160">
        <f t="shared" si="351"/>
        <v>-39</v>
      </c>
      <c r="BD351" s="160">
        <f t="shared" si="351"/>
        <v>-40</v>
      </c>
      <c r="BE351" s="160">
        <f t="shared" si="351"/>
        <v>-41</v>
      </c>
      <c r="BF351" s="160">
        <f t="shared" si="351"/>
        <v>-42</v>
      </c>
      <c r="BG351" s="160">
        <f t="shared" si="351"/>
        <v>-43</v>
      </c>
      <c r="BH351" s="160">
        <f t="shared" si="351"/>
        <v>-44</v>
      </c>
      <c r="BI351" s="160">
        <f t="shared" si="351"/>
        <v>-45</v>
      </c>
      <c r="BJ351" s="160">
        <f t="shared" si="351"/>
        <v>-46</v>
      </c>
      <c r="BK351" s="160">
        <f t="shared" si="351"/>
        <v>-47</v>
      </c>
      <c r="BL351" s="160">
        <f t="shared" si="351"/>
        <v>-48</v>
      </c>
      <c r="BM351" s="160">
        <f t="shared" si="351"/>
        <v>-49</v>
      </c>
      <c r="BN351" s="160">
        <f t="shared" si="351"/>
        <v>-50</v>
      </c>
      <c r="BP351" s="160" t="s">
        <v>21</v>
      </c>
    </row>
    <row r="352" spans="16:70" x14ac:dyDescent="0.35">
      <c r="Q352" s="160" t="str">
        <f>IF(Q351&gt;=0,COUNT($Q351)+BO348,"")</f>
        <v/>
      </c>
      <c r="R352" s="160" t="str">
        <f>IF(R351&gt;=0,COUNT($Q351:R351)+$BO348,"")</f>
        <v/>
      </c>
      <c r="S352" s="160" t="str">
        <f>IF(S351&gt;=0,COUNT($Q351:S351)+$BO348,"")</f>
        <v/>
      </c>
      <c r="T352" s="160" t="str">
        <f>IF(T351&gt;=0,COUNT($Q351:T351)+$BO348,"")</f>
        <v/>
      </c>
      <c r="U352" s="160" t="str">
        <f>IF(U351&gt;=0,COUNT($Q351:U351)+$BO348,"")</f>
        <v/>
      </c>
      <c r="V352" s="160" t="str">
        <f>IF(V351&gt;=0,COUNT($Q351:V351)+$BO348,"")</f>
        <v/>
      </c>
      <c r="W352" s="160" t="str">
        <f>IF(W351&gt;=0,COUNT($Q351:W351)+$BO348,"")</f>
        <v/>
      </c>
      <c r="X352" s="160" t="str">
        <f>IF(X351&gt;=0,COUNT($Q351:X351)+$BO348,"")</f>
        <v/>
      </c>
      <c r="Y352" s="160" t="str">
        <f>IF(Y351&gt;=0,COUNT($Q351:Y351)+$BO348,"")</f>
        <v/>
      </c>
      <c r="Z352" s="160" t="str">
        <f>IF(Z351&gt;=0,COUNT($Q351:Z351)+$BO348,"")</f>
        <v/>
      </c>
      <c r="AA352" s="160" t="str">
        <f>IF(AA351&gt;=0,COUNT($Q351:AA351)+$BO348,"")</f>
        <v/>
      </c>
      <c r="AB352" s="160" t="str">
        <f>IF(AB351&gt;=0,COUNT($Q351:AB351)+$BO348,"")</f>
        <v/>
      </c>
      <c r="AC352" s="160" t="str">
        <f>IF(AC351&gt;=0,COUNT($Q351:AC351)+$BO348,"")</f>
        <v/>
      </c>
      <c r="AD352" s="160" t="str">
        <f>IF(AD351&gt;=0,COUNT($Q351:AD351)+$BO348,"")</f>
        <v/>
      </c>
      <c r="AE352" s="160" t="str">
        <f>IF(AE351&gt;=0,COUNT($Q351:AE351)+$BO348,"")</f>
        <v/>
      </c>
      <c r="AF352" s="160" t="str">
        <f>IF(AF351&gt;=0,COUNT($Q351:AF351)+$BO348,"")</f>
        <v/>
      </c>
      <c r="AG352" s="160" t="str">
        <f>IF(AG351&gt;=0,COUNT($Q351:AG351)+$BO348,"")</f>
        <v/>
      </c>
      <c r="AH352" s="160" t="str">
        <f>IF(AH351&gt;=0,COUNT($Q351:AH351)+$BO348,"")</f>
        <v/>
      </c>
      <c r="AI352" s="160" t="str">
        <f>IF(AI351&gt;=0,COUNT($Q351:AI351)+$BO348,"")</f>
        <v/>
      </c>
      <c r="AJ352" s="160" t="str">
        <f>IF(AJ351&gt;=0,COUNT($Q351:AJ351)+$BO348,"")</f>
        <v/>
      </c>
      <c r="AK352" s="160" t="str">
        <f>IF(AK351&gt;=0,COUNT($Q351:AK351)+$BO348,"")</f>
        <v/>
      </c>
      <c r="AL352" s="160" t="str">
        <f>IF(AL351&gt;=0,COUNT($Q351:AL351)+$BO348,"")</f>
        <v/>
      </c>
      <c r="AM352" s="160" t="str">
        <f>IF(AM351&gt;=0,COUNT($Q351:AM351)+$BO348,"")</f>
        <v/>
      </c>
      <c r="AN352" s="160" t="str">
        <f>IF(AN351&gt;=0,COUNT($Q351:AN351)+$BO348,"")</f>
        <v/>
      </c>
      <c r="AO352" s="160" t="str">
        <f>IF(AO351&gt;=0,COUNT($Q351:AO351)+$BO348,"")</f>
        <v/>
      </c>
      <c r="AP352" s="160" t="str">
        <f>IF(AP351&gt;=0,COUNT($Q351:AP351)+$BO348,"")</f>
        <v/>
      </c>
      <c r="AQ352" s="160" t="str">
        <f>IF(AQ351&gt;=0,COUNT($Q351:AQ351)+$BO348,"")</f>
        <v/>
      </c>
      <c r="AR352" s="160" t="str">
        <f>IF(AR351&gt;=0,COUNT($Q351:AR351)+$BO348,"")</f>
        <v/>
      </c>
      <c r="AS352" s="160" t="str">
        <f>IF(AS351&gt;=0,COUNT($Q351:AS351)+$BO348,"")</f>
        <v/>
      </c>
      <c r="AT352" s="160" t="str">
        <f>IF(AT351&gt;=0,COUNT($Q351:AT351)+$BO348,"")</f>
        <v/>
      </c>
      <c r="AU352" s="160" t="str">
        <f>IF(AU351&gt;=0,COUNT($Q351:AU351)+$BO348,"")</f>
        <v/>
      </c>
      <c r="AV352" s="160" t="str">
        <f>IF(AV351&gt;=0,COUNT($Q351:AV351)+$BO348,"")</f>
        <v/>
      </c>
      <c r="AW352" s="160" t="str">
        <f>IF(AW351&gt;=0,COUNT($Q351:AW351)+$BO348,"")</f>
        <v/>
      </c>
      <c r="AX352" s="160" t="str">
        <f>IF(AX351&gt;=0,COUNT($Q351:AX351)+$BO348,"")</f>
        <v/>
      </c>
      <c r="AY352" s="160" t="str">
        <f>IF(AY351&gt;=0,COUNT($Q351:AY351)+$BO348,"")</f>
        <v/>
      </c>
      <c r="AZ352" s="160" t="str">
        <f>IF(AZ351&gt;=0,COUNT($Q351:AZ351)+$BO348,"")</f>
        <v/>
      </c>
      <c r="BA352" s="160" t="str">
        <f>IF(BA351&gt;=0,COUNT($Q351:BA351)+$BO348,"")</f>
        <v/>
      </c>
      <c r="BB352" s="160" t="str">
        <f>IF(BB351&gt;=0,COUNT($Q351:BB351)+$BO348,"")</f>
        <v/>
      </c>
      <c r="BC352" s="160" t="str">
        <f>IF(BC351&gt;=0,COUNT($Q351:BC351)+$BO348,"")</f>
        <v/>
      </c>
      <c r="BD352" s="160" t="str">
        <f>IF(BD351&gt;=0,COUNT($Q351:BD351)+$BO348,"")</f>
        <v/>
      </c>
      <c r="BE352" s="160" t="str">
        <f>IF(BE351&gt;=0,COUNT($Q351:BE351)+$BO348,"")</f>
        <v/>
      </c>
      <c r="BF352" s="160" t="str">
        <f>IF(BF351&gt;=0,COUNT($Q351:BF351)+$BO348,"")</f>
        <v/>
      </c>
      <c r="BG352" s="160" t="str">
        <f>IF(BG351&gt;=0,COUNT($Q351:BG351)+$BO348,"")</f>
        <v/>
      </c>
      <c r="BH352" s="160" t="str">
        <f>IF(BH351&gt;=0,COUNT($Q351:BH351)+$BO348,"")</f>
        <v/>
      </c>
      <c r="BI352" s="160" t="str">
        <f>IF(BI351&gt;=0,COUNT($Q351:BI351)+$BO348,"")</f>
        <v/>
      </c>
      <c r="BJ352" s="160" t="str">
        <f>IF(BJ351&gt;=0,COUNT($Q351:BJ351)+$BO348,"")</f>
        <v/>
      </c>
      <c r="BK352" s="160" t="str">
        <f>IF(BK351&gt;=0,COUNT($Q351:BK351)+$BO348,"")</f>
        <v/>
      </c>
      <c r="BL352" s="160" t="str">
        <f>IF(BL351&gt;=0,COUNT($Q351:BL351)+$BO348,"")</f>
        <v/>
      </c>
      <c r="BM352" s="160" t="str">
        <f>IF(BM351&gt;=0,COUNT($Q351:BM351)+$BO348,"")</f>
        <v/>
      </c>
      <c r="BN352" s="160" t="str">
        <f>IF(BN351&gt;=0,COUNT($Q351:BN351)+$BO348,"")</f>
        <v/>
      </c>
      <c r="BO352" s="160" t="e">
        <f>COUNT(Q352:BN352)+$BO348</f>
        <v>#VALUE!</v>
      </c>
      <c r="BP352" s="218" t="str">
        <f>Q352&amp;BP351&amp;R352&amp;BP351&amp;S352&amp;BP351&amp;T352&amp;BP351&amp;U352&amp;BP351&amp;V352&amp;BP351&amp;W352&amp;BP351&amp;X352&amp;BP351&amp;Y352&amp;BP351&amp;Z352&amp;BP351&amp;AA352&amp;BP351&amp;AB352&amp;BP351&amp;AC352&amp;BP351&amp;AD352&amp;BP351&amp;AE352&amp;BP351&amp;AF352&amp;BP351&amp;AG352&amp;BP351&amp;AH352&amp;BP351&amp;AI352&amp;BP351&amp;AJ352&amp;BP351&amp;AK352&amp;BP351&amp;AL352&amp;BP351&amp;AM352&amp;BP351&amp;AN352&amp;BP351&amp;AO352&amp;BP351&amp;AP352&amp;BP351&amp;AQ352&amp;BP351&amp;AR352&amp;BP351&amp;AS352&amp;BP351&amp;AT352&amp;BP351&amp;AU352&amp;BP351&amp;AV352&amp;BP351&amp;AW352&amp;BP351&amp;AX352&amp;BP351&amp;AY352&amp;BP351&amp;AZ352&amp;BP351&amp;BA352&amp;BP351&amp;BB352&amp;BP351&amp;BC352&amp;BP351&amp;BD352&amp;BP351&amp;BE352&amp;BP351&amp;BF352&amp;BP351&amp;BG352&amp;BP351&amp;BH352&amp;BP351&amp;BI352&amp;BP351&amp;BJ352&amp;BP351&amp;BK352&amp;BP351&amp;BL352&amp;BP351&amp;BM352&amp;BP351&amp;BN352</f>
        <v xml:space="preserve">                                                                                                  </v>
      </c>
    </row>
    <row r="353" spans="16:70" x14ac:dyDescent="0.35">
      <c r="P353" s="160">
        <v>75</v>
      </c>
      <c r="R353" s="160">
        <f t="shared" ref="R353:AW353" si="352">Q353</f>
        <v>0</v>
      </c>
      <c r="S353" s="160">
        <f t="shared" si="352"/>
        <v>0</v>
      </c>
      <c r="T353" s="160">
        <f t="shared" si="352"/>
        <v>0</v>
      </c>
      <c r="U353" s="160">
        <f t="shared" si="352"/>
        <v>0</v>
      </c>
      <c r="V353" s="160">
        <f t="shared" si="352"/>
        <v>0</v>
      </c>
      <c r="W353" s="160">
        <f t="shared" si="352"/>
        <v>0</v>
      </c>
      <c r="X353" s="160">
        <f t="shared" si="352"/>
        <v>0</v>
      </c>
      <c r="Y353" s="160">
        <f t="shared" si="352"/>
        <v>0</v>
      </c>
      <c r="Z353" s="160">
        <f t="shared" si="352"/>
        <v>0</v>
      </c>
      <c r="AA353" s="160">
        <f t="shared" si="352"/>
        <v>0</v>
      </c>
      <c r="AB353" s="160">
        <f t="shared" si="352"/>
        <v>0</v>
      </c>
      <c r="AC353" s="160">
        <f t="shared" si="352"/>
        <v>0</v>
      </c>
      <c r="AD353" s="160">
        <f t="shared" si="352"/>
        <v>0</v>
      </c>
      <c r="AE353" s="160">
        <f t="shared" si="352"/>
        <v>0</v>
      </c>
      <c r="AF353" s="160">
        <f t="shared" si="352"/>
        <v>0</v>
      </c>
      <c r="AG353" s="160">
        <f t="shared" si="352"/>
        <v>0</v>
      </c>
      <c r="AH353" s="160">
        <f t="shared" si="352"/>
        <v>0</v>
      </c>
      <c r="AI353" s="160">
        <f t="shared" si="352"/>
        <v>0</v>
      </c>
      <c r="AJ353" s="160">
        <f t="shared" si="352"/>
        <v>0</v>
      </c>
      <c r="AK353" s="160">
        <f t="shared" si="352"/>
        <v>0</v>
      </c>
      <c r="AL353" s="160">
        <f t="shared" si="352"/>
        <v>0</v>
      </c>
      <c r="AM353" s="160">
        <f t="shared" si="352"/>
        <v>0</v>
      </c>
      <c r="AN353" s="160">
        <f t="shared" si="352"/>
        <v>0</v>
      </c>
      <c r="AO353" s="160">
        <f t="shared" si="352"/>
        <v>0</v>
      </c>
      <c r="AP353" s="160">
        <f t="shared" si="352"/>
        <v>0</v>
      </c>
      <c r="AQ353" s="160">
        <f t="shared" si="352"/>
        <v>0</v>
      </c>
      <c r="AR353" s="160">
        <f t="shared" si="352"/>
        <v>0</v>
      </c>
      <c r="AS353" s="160">
        <f t="shared" si="352"/>
        <v>0</v>
      </c>
      <c r="AT353" s="160">
        <f t="shared" si="352"/>
        <v>0</v>
      </c>
      <c r="AU353" s="160">
        <f t="shared" si="352"/>
        <v>0</v>
      </c>
      <c r="AV353" s="160">
        <f t="shared" si="352"/>
        <v>0</v>
      </c>
      <c r="AW353" s="160">
        <f t="shared" si="352"/>
        <v>0</v>
      </c>
      <c r="AX353" s="160">
        <f t="shared" ref="AX353:BN353" si="353">AW353</f>
        <v>0</v>
      </c>
      <c r="AY353" s="160">
        <f t="shared" si="353"/>
        <v>0</v>
      </c>
      <c r="AZ353" s="160">
        <f t="shared" si="353"/>
        <v>0</v>
      </c>
      <c r="BA353" s="160">
        <f t="shared" si="353"/>
        <v>0</v>
      </c>
      <c r="BB353" s="160">
        <f t="shared" si="353"/>
        <v>0</v>
      </c>
      <c r="BC353" s="160">
        <f t="shared" si="353"/>
        <v>0</v>
      </c>
      <c r="BD353" s="160">
        <f t="shared" si="353"/>
        <v>0</v>
      </c>
      <c r="BE353" s="160">
        <f t="shared" si="353"/>
        <v>0</v>
      </c>
      <c r="BF353" s="160">
        <f t="shared" si="353"/>
        <v>0</v>
      </c>
      <c r="BG353" s="160">
        <f t="shared" si="353"/>
        <v>0</v>
      </c>
      <c r="BH353" s="160">
        <f t="shared" si="353"/>
        <v>0</v>
      </c>
      <c r="BI353" s="160">
        <f t="shared" si="353"/>
        <v>0</v>
      </c>
      <c r="BJ353" s="160">
        <f t="shared" si="353"/>
        <v>0</v>
      </c>
      <c r="BK353" s="160">
        <f t="shared" si="353"/>
        <v>0</v>
      </c>
      <c r="BL353" s="160">
        <f t="shared" si="353"/>
        <v>0</v>
      </c>
      <c r="BM353" s="160">
        <f t="shared" si="353"/>
        <v>0</v>
      </c>
      <c r="BN353" s="160">
        <f t="shared" si="353"/>
        <v>0</v>
      </c>
      <c r="BR353" s="160">
        <v>75</v>
      </c>
    </row>
    <row r="354" spans="16:70" x14ac:dyDescent="0.35">
      <c r="Q354" s="160">
        <v>1</v>
      </c>
      <c r="R354" s="160">
        <v>2</v>
      </c>
      <c r="S354" s="160">
        <v>3</v>
      </c>
      <c r="T354" s="160">
        <v>4</v>
      </c>
      <c r="U354" s="160">
        <v>5</v>
      </c>
      <c r="V354" s="160">
        <v>6</v>
      </c>
      <c r="W354" s="160">
        <v>7</v>
      </c>
      <c r="X354" s="160">
        <v>8</v>
      </c>
      <c r="Y354" s="160">
        <v>9</v>
      </c>
      <c r="Z354" s="160">
        <v>10</v>
      </c>
      <c r="AA354" s="160">
        <v>11</v>
      </c>
      <c r="AB354" s="160">
        <v>12</v>
      </c>
      <c r="AC354" s="160">
        <v>13</v>
      </c>
      <c r="AD354" s="160">
        <v>14</v>
      </c>
      <c r="AE354" s="160">
        <v>15</v>
      </c>
      <c r="AF354" s="160">
        <v>16</v>
      </c>
      <c r="AG354" s="160">
        <v>17</v>
      </c>
      <c r="AH354" s="160">
        <v>18</v>
      </c>
      <c r="AI354" s="160">
        <v>19</v>
      </c>
      <c r="AJ354" s="160">
        <v>20</v>
      </c>
      <c r="AK354" s="160">
        <v>21</v>
      </c>
      <c r="AL354" s="160">
        <v>22</v>
      </c>
      <c r="AM354" s="160">
        <v>23</v>
      </c>
      <c r="AN354" s="160">
        <v>24</v>
      </c>
      <c r="AO354" s="160">
        <v>25</v>
      </c>
      <c r="AP354" s="160">
        <v>26</v>
      </c>
      <c r="AQ354" s="160">
        <v>27</v>
      </c>
      <c r="AR354" s="160">
        <v>28</v>
      </c>
      <c r="AS354" s="160">
        <v>29</v>
      </c>
      <c r="AT354" s="160">
        <v>30</v>
      </c>
      <c r="AU354" s="160">
        <v>31</v>
      </c>
      <c r="AV354" s="160">
        <v>32</v>
      </c>
      <c r="AW354" s="160">
        <v>33</v>
      </c>
      <c r="AX354" s="160">
        <v>34</v>
      </c>
      <c r="AY354" s="160">
        <v>35</v>
      </c>
      <c r="AZ354" s="160">
        <v>36</v>
      </c>
      <c r="BA354" s="160">
        <v>37</v>
      </c>
      <c r="BB354" s="160">
        <v>38</v>
      </c>
      <c r="BC354" s="160">
        <v>39</v>
      </c>
      <c r="BD354" s="160">
        <v>40</v>
      </c>
      <c r="BE354" s="160">
        <v>41</v>
      </c>
      <c r="BF354" s="160">
        <v>42</v>
      </c>
      <c r="BG354" s="160">
        <v>43</v>
      </c>
      <c r="BH354" s="160">
        <v>44</v>
      </c>
      <c r="BI354" s="160">
        <v>45</v>
      </c>
      <c r="BJ354" s="160">
        <v>46</v>
      </c>
      <c r="BK354" s="160">
        <v>47</v>
      </c>
      <c r="BL354" s="160">
        <v>48</v>
      </c>
      <c r="BM354" s="160">
        <v>49</v>
      </c>
      <c r="BN354" s="160">
        <v>50</v>
      </c>
    </row>
    <row r="355" spans="16:70" x14ac:dyDescent="0.35">
      <c r="Q355" s="160">
        <f t="shared" ref="Q355:AV355" si="354">Q353-Q354</f>
        <v>-1</v>
      </c>
      <c r="R355" s="160">
        <f t="shared" si="354"/>
        <v>-2</v>
      </c>
      <c r="S355" s="160">
        <f t="shared" si="354"/>
        <v>-3</v>
      </c>
      <c r="T355" s="160">
        <f t="shared" si="354"/>
        <v>-4</v>
      </c>
      <c r="U355" s="160">
        <f t="shared" si="354"/>
        <v>-5</v>
      </c>
      <c r="V355" s="160">
        <f t="shared" si="354"/>
        <v>-6</v>
      </c>
      <c r="W355" s="160">
        <f t="shared" si="354"/>
        <v>-7</v>
      </c>
      <c r="X355" s="160">
        <f t="shared" si="354"/>
        <v>-8</v>
      </c>
      <c r="Y355" s="160">
        <f t="shared" si="354"/>
        <v>-9</v>
      </c>
      <c r="Z355" s="160">
        <f t="shared" si="354"/>
        <v>-10</v>
      </c>
      <c r="AA355" s="160">
        <f t="shared" si="354"/>
        <v>-11</v>
      </c>
      <c r="AB355" s="160">
        <f t="shared" si="354"/>
        <v>-12</v>
      </c>
      <c r="AC355" s="160">
        <f t="shared" si="354"/>
        <v>-13</v>
      </c>
      <c r="AD355" s="160">
        <f t="shared" si="354"/>
        <v>-14</v>
      </c>
      <c r="AE355" s="160">
        <f t="shared" si="354"/>
        <v>-15</v>
      </c>
      <c r="AF355" s="160">
        <f t="shared" si="354"/>
        <v>-16</v>
      </c>
      <c r="AG355" s="160">
        <f t="shared" si="354"/>
        <v>-17</v>
      </c>
      <c r="AH355" s="160">
        <f t="shared" si="354"/>
        <v>-18</v>
      </c>
      <c r="AI355" s="160">
        <f t="shared" si="354"/>
        <v>-19</v>
      </c>
      <c r="AJ355" s="160">
        <f t="shared" si="354"/>
        <v>-20</v>
      </c>
      <c r="AK355" s="160">
        <f t="shared" si="354"/>
        <v>-21</v>
      </c>
      <c r="AL355" s="160">
        <f t="shared" si="354"/>
        <v>-22</v>
      </c>
      <c r="AM355" s="160">
        <f t="shared" si="354"/>
        <v>-23</v>
      </c>
      <c r="AN355" s="160">
        <f t="shared" si="354"/>
        <v>-24</v>
      </c>
      <c r="AO355" s="160">
        <f t="shared" si="354"/>
        <v>-25</v>
      </c>
      <c r="AP355" s="160">
        <f t="shared" si="354"/>
        <v>-26</v>
      </c>
      <c r="AQ355" s="160">
        <f t="shared" si="354"/>
        <v>-27</v>
      </c>
      <c r="AR355" s="160">
        <f t="shared" si="354"/>
        <v>-28</v>
      </c>
      <c r="AS355" s="160">
        <f t="shared" si="354"/>
        <v>-29</v>
      </c>
      <c r="AT355" s="160">
        <f t="shared" si="354"/>
        <v>-30</v>
      </c>
      <c r="AU355" s="160">
        <f t="shared" si="354"/>
        <v>-31</v>
      </c>
      <c r="AV355" s="160">
        <f t="shared" si="354"/>
        <v>-32</v>
      </c>
      <c r="AW355" s="160">
        <f t="shared" ref="AW355:BN355" si="355">AW353-AW354</f>
        <v>-33</v>
      </c>
      <c r="AX355" s="160">
        <f t="shared" si="355"/>
        <v>-34</v>
      </c>
      <c r="AY355" s="160">
        <f t="shared" si="355"/>
        <v>-35</v>
      </c>
      <c r="AZ355" s="160">
        <f t="shared" si="355"/>
        <v>-36</v>
      </c>
      <c r="BA355" s="160">
        <f t="shared" si="355"/>
        <v>-37</v>
      </c>
      <c r="BB355" s="160">
        <f t="shared" si="355"/>
        <v>-38</v>
      </c>
      <c r="BC355" s="160">
        <f t="shared" si="355"/>
        <v>-39</v>
      </c>
      <c r="BD355" s="160">
        <f t="shared" si="355"/>
        <v>-40</v>
      </c>
      <c r="BE355" s="160">
        <f t="shared" si="355"/>
        <v>-41</v>
      </c>
      <c r="BF355" s="160">
        <f t="shared" si="355"/>
        <v>-42</v>
      </c>
      <c r="BG355" s="160">
        <f t="shared" si="355"/>
        <v>-43</v>
      </c>
      <c r="BH355" s="160">
        <f t="shared" si="355"/>
        <v>-44</v>
      </c>
      <c r="BI355" s="160">
        <f t="shared" si="355"/>
        <v>-45</v>
      </c>
      <c r="BJ355" s="160">
        <f t="shared" si="355"/>
        <v>-46</v>
      </c>
      <c r="BK355" s="160">
        <f t="shared" si="355"/>
        <v>-47</v>
      </c>
      <c r="BL355" s="160">
        <f t="shared" si="355"/>
        <v>-48</v>
      </c>
      <c r="BM355" s="160">
        <f t="shared" si="355"/>
        <v>-49</v>
      </c>
      <c r="BN355" s="160">
        <f t="shared" si="355"/>
        <v>-50</v>
      </c>
      <c r="BP355" s="160" t="s">
        <v>21</v>
      </c>
    </row>
    <row r="356" spans="16:70" x14ac:dyDescent="0.35">
      <c r="Q356" s="160" t="str">
        <f>IF(Q355&gt;=0,COUNT($Q355)+BO352,"")</f>
        <v/>
      </c>
      <c r="R356" s="160" t="str">
        <f>IF(R355&gt;=0,COUNT($Q355:R355)+$BO352,"")</f>
        <v/>
      </c>
      <c r="S356" s="160" t="str">
        <f>IF(S355&gt;=0,COUNT($Q355:S355)+$BO352,"")</f>
        <v/>
      </c>
      <c r="T356" s="160" t="str">
        <f>IF(T355&gt;=0,COUNT($Q355:T355)+$BO352,"")</f>
        <v/>
      </c>
      <c r="U356" s="160" t="str">
        <f>IF(U355&gt;=0,COUNT($Q355:U355)+$BO352,"")</f>
        <v/>
      </c>
      <c r="V356" s="160" t="str">
        <f>IF(V355&gt;=0,COUNT($Q355:V355)+$BO352,"")</f>
        <v/>
      </c>
      <c r="W356" s="160" t="str">
        <f>IF(W355&gt;=0,COUNT($Q355:W355)+$BO352,"")</f>
        <v/>
      </c>
      <c r="X356" s="160" t="str">
        <f>IF(X355&gt;=0,COUNT($Q355:X355)+$BO352,"")</f>
        <v/>
      </c>
      <c r="Y356" s="160" t="str">
        <f>IF(Y355&gt;=0,COUNT($Q355:Y355)+$BO352,"")</f>
        <v/>
      </c>
      <c r="Z356" s="160" t="str">
        <f>IF(Z355&gt;=0,COUNT($Q355:Z355)+$BO352,"")</f>
        <v/>
      </c>
      <c r="AA356" s="160" t="str">
        <f>IF(AA355&gt;=0,COUNT($Q355:AA355)+$BO352,"")</f>
        <v/>
      </c>
      <c r="AB356" s="160" t="str">
        <f>IF(AB355&gt;=0,COUNT($Q355:AB355)+$BO352,"")</f>
        <v/>
      </c>
      <c r="AC356" s="160" t="str">
        <f>IF(AC355&gt;=0,COUNT($Q355:AC355)+$BO352,"")</f>
        <v/>
      </c>
      <c r="AD356" s="160" t="str">
        <f>IF(AD355&gt;=0,COUNT($Q355:AD355)+$BO352,"")</f>
        <v/>
      </c>
      <c r="AE356" s="160" t="str">
        <f>IF(AE355&gt;=0,COUNT($Q355:AE355)+$BO352,"")</f>
        <v/>
      </c>
      <c r="AF356" s="160" t="str">
        <f>IF(AF355&gt;=0,COUNT($Q355:AF355)+$BO352,"")</f>
        <v/>
      </c>
      <c r="AG356" s="160" t="str">
        <f>IF(AG355&gt;=0,COUNT($Q355:AG355)+$BO352,"")</f>
        <v/>
      </c>
      <c r="AH356" s="160" t="str">
        <f>IF(AH355&gt;=0,COUNT($Q355:AH355)+$BO352,"")</f>
        <v/>
      </c>
      <c r="AI356" s="160" t="str">
        <f>IF(AI355&gt;=0,COUNT($Q355:AI355)+$BO352,"")</f>
        <v/>
      </c>
      <c r="AJ356" s="160" t="str">
        <f>IF(AJ355&gt;=0,COUNT($Q355:AJ355)+$BO352,"")</f>
        <v/>
      </c>
      <c r="AK356" s="160" t="str">
        <f>IF(AK355&gt;=0,COUNT($Q355:AK355)+$BO352,"")</f>
        <v/>
      </c>
      <c r="AL356" s="160" t="str">
        <f>IF(AL355&gt;=0,COUNT($Q355:AL355)+$BO352,"")</f>
        <v/>
      </c>
      <c r="AM356" s="160" t="str">
        <f>IF(AM355&gt;=0,COUNT($Q355:AM355)+$BO352,"")</f>
        <v/>
      </c>
      <c r="AN356" s="160" t="str">
        <f>IF(AN355&gt;=0,COUNT($Q355:AN355)+$BO352,"")</f>
        <v/>
      </c>
      <c r="AO356" s="160" t="str">
        <f>IF(AO355&gt;=0,COUNT($Q355:AO355)+$BO352,"")</f>
        <v/>
      </c>
      <c r="AP356" s="160" t="str">
        <f>IF(AP355&gt;=0,COUNT($Q355:AP355)+$BO352,"")</f>
        <v/>
      </c>
      <c r="AQ356" s="160" t="str">
        <f>IF(AQ355&gt;=0,COUNT($Q355:AQ355)+$BO352,"")</f>
        <v/>
      </c>
      <c r="AR356" s="160" t="str">
        <f>IF(AR355&gt;=0,COUNT($Q355:AR355)+$BO352,"")</f>
        <v/>
      </c>
      <c r="AS356" s="160" t="str">
        <f>IF(AS355&gt;=0,COUNT($Q355:AS355)+$BO352,"")</f>
        <v/>
      </c>
      <c r="AT356" s="160" t="str">
        <f>IF(AT355&gt;=0,COUNT($Q355:AT355)+$BO352,"")</f>
        <v/>
      </c>
      <c r="AU356" s="160" t="str">
        <f>IF(AU355&gt;=0,COUNT($Q355:AU355)+$BO352,"")</f>
        <v/>
      </c>
      <c r="AV356" s="160" t="str">
        <f>IF(AV355&gt;=0,COUNT($Q355:AV355)+$BO352,"")</f>
        <v/>
      </c>
      <c r="AW356" s="160" t="str">
        <f>IF(AW355&gt;=0,COUNT($Q355:AW355)+$BO352,"")</f>
        <v/>
      </c>
      <c r="AX356" s="160" t="str">
        <f>IF(AX355&gt;=0,COUNT($Q355:AX355)+$BO352,"")</f>
        <v/>
      </c>
      <c r="AY356" s="160" t="str">
        <f>IF(AY355&gt;=0,COUNT($Q355:AY355)+$BO352,"")</f>
        <v/>
      </c>
      <c r="AZ356" s="160" t="str">
        <f>IF(AZ355&gt;=0,COUNT($Q355:AZ355)+$BO352,"")</f>
        <v/>
      </c>
      <c r="BA356" s="160" t="str">
        <f>IF(BA355&gt;=0,COUNT($Q355:BA355)+$BO352,"")</f>
        <v/>
      </c>
      <c r="BB356" s="160" t="str">
        <f>IF(BB355&gt;=0,COUNT($Q355:BB355)+$BO352,"")</f>
        <v/>
      </c>
      <c r="BC356" s="160" t="str">
        <f>IF(BC355&gt;=0,COUNT($Q355:BC355)+$BO352,"")</f>
        <v/>
      </c>
      <c r="BD356" s="160" t="str">
        <f>IF(BD355&gt;=0,COUNT($Q355:BD355)+$BO352,"")</f>
        <v/>
      </c>
      <c r="BE356" s="160" t="str">
        <f>IF(BE355&gt;=0,COUNT($Q355:BE355)+$BO352,"")</f>
        <v/>
      </c>
      <c r="BF356" s="160" t="str">
        <f>IF(BF355&gt;=0,COUNT($Q355:BF355)+$BO352,"")</f>
        <v/>
      </c>
      <c r="BG356" s="160" t="str">
        <f>IF(BG355&gt;=0,COUNT($Q355:BG355)+$BO352,"")</f>
        <v/>
      </c>
      <c r="BH356" s="160" t="str">
        <f>IF(BH355&gt;=0,COUNT($Q355:BH355)+$BO352,"")</f>
        <v/>
      </c>
      <c r="BI356" s="160" t="str">
        <f>IF(BI355&gt;=0,COUNT($Q355:BI355)+$BO352,"")</f>
        <v/>
      </c>
      <c r="BJ356" s="160" t="str">
        <f>IF(BJ355&gt;=0,COUNT($Q355:BJ355)+$BO352,"")</f>
        <v/>
      </c>
      <c r="BK356" s="160" t="str">
        <f>IF(BK355&gt;=0,COUNT($Q355:BK355)+$BO352,"")</f>
        <v/>
      </c>
      <c r="BL356" s="160" t="str">
        <f>IF(BL355&gt;=0,COUNT($Q355:BL355)+$BO352,"")</f>
        <v/>
      </c>
      <c r="BM356" s="160" t="str">
        <f>IF(BM355&gt;=0,COUNT($Q355:BM355)+$BO352,"")</f>
        <v/>
      </c>
      <c r="BN356" s="160" t="str">
        <f>IF(BN355&gt;=0,COUNT($Q355:BN355)+$BO352,"")</f>
        <v/>
      </c>
      <c r="BO356" s="160" t="e">
        <f>COUNT(Q356:BN356)+$BO352</f>
        <v>#VALUE!</v>
      </c>
      <c r="BP356" s="218" t="str">
        <f>Q356&amp;BP355&amp;R356&amp;BP355&amp;S356&amp;BP355&amp;T356&amp;BP355&amp;U356&amp;BP355&amp;V356&amp;BP355&amp;W356&amp;BP355&amp;X356&amp;BP355&amp;Y356&amp;BP355&amp;Z356&amp;BP355&amp;AA356&amp;BP355&amp;AB356&amp;BP355&amp;AC356&amp;BP355&amp;AD356&amp;BP355&amp;AE356&amp;BP355&amp;AF356&amp;BP355&amp;AG356&amp;BP355&amp;AH356&amp;BP355&amp;AI356&amp;BP355&amp;AJ356&amp;BP355&amp;AK356&amp;BP355&amp;AL356&amp;BP355&amp;AM356&amp;BP355&amp;AN356&amp;BP355&amp;AO356&amp;BP355&amp;AP356&amp;BP355&amp;AQ356&amp;BP355&amp;AR356&amp;BP355&amp;AS356&amp;BP355&amp;AT356&amp;BP355&amp;AU356&amp;BP355&amp;AV356&amp;BP355&amp;AW356&amp;BP355&amp;AX356&amp;BP355&amp;AY356&amp;BP355&amp;AZ356&amp;BP355&amp;BA356&amp;BP355&amp;BB356&amp;BP355&amp;BC356&amp;BP355&amp;BD356&amp;BP355&amp;BE356&amp;BP355&amp;BF356&amp;BP355&amp;BG356&amp;BP355&amp;BH356&amp;BP355&amp;BI356&amp;BP355&amp;BJ356&amp;BP355&amp;BK356&amp;BP355&amp;BL356&amp;BP355&amp;BM356&amp;BP355&amp;BN356</f>
        <v xml:space="preserve">                                                                                                  </v>
      </c>
    </row>
    <row r="357" spans="16:70" x14ac:dyDescent="0.35">
      <c r="P357" s="160">
        <v>90</v>
      </c>
      <c r="R357" s="160">
        <f t="shared" ref="R357:AW357" si="356">Q357</f>
        <v>0</v>
      </c>
      <c r="S357" s="160">
        <f t="shared" si="356"/>
        <v>0</v>
      </c>
      <c r="T357" s="160">
        <f t="shared" si="356"/>
        <v>0</v>
      </c>
      <c r="U357" s="160">
        <f t="shared" si="356"/>
        <v>0</v>
      </c>
      <c r="V357" s="160">
        <f t="shared" si="356"/>
        <v>0</v>
      </c>
      <c r="W357" s="160">
        <f t="shared" si="356"/>
        <v>0</v>
      </c>
      <c r="X357" s="160">
        <f t="shared" si="356"/>
        <v>0</v>
      </c>
      <c r="Y357" s="160">
        <f t="shared" si="356"/>
        <v>0</v>
      </c>
      <c r="Z357" s="160">
        <f t="shared" si="356"/>
        <v>0</v>
      </c>
      <c r="AA357" s="160">
        <f t="shared" si="356"/>
        <v>0</v>
      </c>
      <c r="AB357" s="160">
        <f t="shared" si="356"/>
        <v>0</v>
      </c>
      <c r="AC357" s="160">
        <f t="shared" si="356"/>
        <v>0</v>
      </c>
      <c r="AD357" s="160">
        <f t="shared" si="356"/>
        <v>0</v>
      </c>
      <c r="AE357" s="160">
        <f t="shared" si="356"/>
        <v>0</v>
      </c>
      <c r="AF357" s="160">
        <f t="shared" si="356"/>
        <v>0</v>
      </c>
      <c r="AG357" s="160">
        <f t="shared" si="356"/>
        <v>0</v>
      </c>
      <c r="AH357" s="160">
        <f t="shared" si="356"/>
        <v>0</v>
      </c>
      <c r="AI357" s="160">
        <f t="shared" si="356"/>
        <v>0</v>
      </c>
      <c r="AJ357" s="160">
        <f t="shared" si="356"/>
        <v>0</v>
      </c>
      <c r="AK357" s="160">
        <f t="shared" si="356"/>
        <v>0</v>
      </c>
      <c r="AL357" s="160">
        <f t="shared" si="356"/>
        <v>0</v>
      </c>
      <c r="AM357" s="160">
        <f t="shared" si="356"/>
        <v>0</v>
      </c>
      <c r="AN357" s="160">
        <f t="shared" si="356"/>
        <v>0</v>
      </c>
      <c r="AO357" s="160">
        <f t="shared" si="356"/>
        <v>0</v>
      </c>
      <c r="AP357" s="160">
        <f t="shared" si="356"/>
        <v>0</v>
      </c>
      <c r="AQ357" s="160">
        <f t="shared" si="356"/>
        <v>0</v>
      </c>
      <c r="AR357" s="160">
        <f t="shared" si="356"/>
        <v>0</v>
      </c>
      <c r="AS357" s="160">
        <f t="shared" si="356"/>
        <v>0</v>
      </c>
      <c r="AT357" s="160">
        <f t="shared" si="356"/>
        <v>0</v>
      </c>
      <c r="AU357" s="160">
        <f t="shared" si="356"/>
        <v>0</v>
      </c>
      <c r="AV357" s="160">
        <f t="shared" si="356"/>
        <v>0</v>
      </c>
      <c r="AW357" s="160">
        <f t="shared" si="356"/>
        <v>0</v>
      </c>
      <c r="AX357" s="160">
        <f t="shared" ref="AX357:BN357" si="357">AW357</f>
        <v>0</v>
      </c>
      <c r="AY357" s="160">
        <f t="shared" si="357"/>
        <v>0</v>
      </c>
      <c r="AZ357" s="160">
        <f t="shared" si="357"/>
        <v>0</v>
      </c>
      <c r="BA357" s="160">
        <f t="shared" si="357"/>
        <v>0</v>
      </c>
      <c r="BB357" s="160">
        <f t="shared" si="357"/>
        <v>0</v>
      </c>
      <c r="BC357" s="160">
        <f t="shared" si="357"/>
        <v>0</v>
      </c>
      <c r="BD357" s="160">
        <f t="shared" si="357"/>
        <v>0</v>
      </c>
      <c r="BE357" s="160">
        <f t="shared" si="357"/>
        <v>0</v>
      </c>
      <c r="BF357" s="160">
        <f t="shared" si="357"/>
        <v>0</v>
      </c>
      <c r="BG357" s="160">
        <f t="shared" si="357"/>
        <v>0</v>
      </c>
      <c r="BH357" s="160">
        <f t="shared" si="357"/>
        <v>0</v>
      </c>
      <c r="BI357" s="160">
        <f t="shared" si="357"/>
        <v>0</v>
      </c>
      <c r="BJ357" s="160">
        <f t="shared" si="357"/>
        <v>0</v>
      </c>
      <c r="BK357" s="160">
        <f t="shared" si="357"/>
        <v>0</v>
      </c>
      <c r="BL357" s="160">
        <f t="shared" si="357"/>
        <v>0</v>
      </c>
      <c r="BM357" s="160">
        <f t="shared" si="357"/>
        <v>0</v>
      </c>
      <c r="BN357" s="160">
        <f t="shared" si="357"/>
        <v>0</v>
      </c>
      <c r="BR357" s="160">
        <v>90</v>
      </c>
    </row>
    <row r="358" spans="16:70" x14ac:dyDescent="0.35">
      <c r="Q358" s="160">
        <v>1</v>
      </c>
      <c r="R358" s="160">
        <v>2</v>
      </c>
      <c r="S358" s="160">
        <v>3</v>
      </c>
      <c r="T358" s="160">
        <v>4</v>
      </c>
      <c r="U358" s="160">
        <v>5</v>
      </c>
      <c r="V358" s="160">
        <v>6</v>
      </c>
      <c r="W358" s="160">
        <v>7</v>
      </c>
      <c r="X358" s="160">
        <v>8</v>
      </c>
      <c r="Y358" s="160">
        <v>9</v>
      </c>
      <c r="Z358" s="160">
        <v>10</v>
      </c>
      <c r="AA358" s="160">
        <v>11</v>
      </c>
      <c r="AB358" s="160">
        <v>12</v>
      </c>
      <c r="AC358" s="160">
        <v>13</v>
      </c>
      <c r="AD358" s="160">
        <v>14</v>
      </c>
      <c r="AE358" s="160">
        <v>15</v>
      </c>
      <c r="AF358" s="160">
        <v>16</v>
      </c>
      <c r="AG358" s="160">
        <v>17</v>
      </c>
      <c r="AH358" s="160">
        <v>18</v>
      </c>
      <c r="AI358" s="160">
        <v>19</v>
      </c>
      <c r="AJ358" s="160">
        <v>20</v>
      </c>
      <c r="AK358" s="160">
        <v>21</v>
      </c>
      <c r="AL358" s="160">
        <v>22</v>
      </c>
      <c r="AM358" s="160">
        <v>23</v>
      </c>
      <c r="AN358" s="160">
        <v>24</v>
      </c>
      <c r="AO358" s="160">
        <v>25</v>
      </c>
      <c r="AP358" s="160">
        <v>26</v>
      </c>
      <c r="AQ358" s="160">
        <v>27</v>
      </c>
      <c r="AR358" s="160">
        <v>28</v>
      </c>
      <c r="AS358" s="160">
        <v>29</v>
      </c>
      <c r="AT358" s="160">
        <v>30</v>
      </c>
      <c r="AU358" s="160">
        <v>31</v>
      </c>
      <c r="AV358" s="160">
        <v>32</v>
      </c>
      <c r="AW358" s="160">
        <v>33</v>
      </c>
      <c r="AX358" s="160">
        <v>34</v>
      </c>
      <c r="AY358" s="160">
        <v>35</v>
      </c>
      <c r="AZ358" s="160">
        <v>36</v>
      </c>
      <c r="BA358" s="160">
        <v>37</v>
      </c>
      <c r="BB358" s="160">
        <v>38</v>
      </c>
      <c r="BC358" s="160">
        <v>39</v>
      </c>
      <c r="BD358" s="160">
        <v>40</v>
      </c>
      <c r="BE358" s="160">
        <v>41</v>
      </c>
      <c r="BF358" s="160">
        <v>42</v>
      </c>
      <c r="BG358" s="160">
        <v>43</v>
      </c>
      <c r="BH358" s="160">
        <v>44</v>
      </c>
      <c r="BI358" s="160">
        <v>45</v>
      </c>
      <c r="BJ358" s="160">
        <v>46</v>
      </c>
      <c r="BK358" s="160">
        <v>47</v>
      </c>
      <c r="BL358" s="160">
        <v>48</v>
      </c>
      <c r="BM358" s="160">
        <v>49</v>
      </c>
      <c r="BN358" s="160">
        <v>50</v>
      </c>
    </row>
    <row r="359" spans="16:70" x14ac:dyDescent="0.35">
      <c r="Q359" s="160">
        <f t="shared" ref="Q359:AV359" si="358">Q357-Q358</f>
        <v>-1</v>
      </c>
      <c r="R359" s="160">
        <f t="shared" si="358"/>
        <v>-2</v>
      </c>
      <c r="S359" s="160">
        <f t="shared" si="358"/>
        <v>-3</v>
      </c>
      <c r="T359" s="160">
        <f t="shared" si="358"/>
        <v>-4</v>
      </c>
      <c r="U359" s="160">
        <f t="shared" si="358"/>
        <v>-5</v>
      </c>
      <c r="V359" s="160">
        <f t="shared" si="358"/>
        <v>-6</v>
      </c>
      <c r="W359" s="160">
        <f t="shared" si="358"/>
        <v>-7</v>
      </c>
      <c r="X359" s="160">
        <f t="shared" si="358"/>
        <v>-8</v>
      </c>
      <c r="Y359" s="160">
        <f t="shared" si="358"/>
        <v>-9</v>
      </c>
      <c r="Z359" s="160">
        <f t="shared" si="358"/>
        <v>-10</v>
      </c>
      <c r="AA359" s="160">
        <f t="shared" si="358"/>
        <v>-11</v>
      </c>
      <c r="AB359" s="160">
        <f t="shared" si="358"/>
        <v>-12</v>
      </c>
      <c r="AC359" s="160">
        <f t="shared" si="358"/>
        <v>-13</v>
      </c>
      <c r="AD359" s="160">
        <f t="shared" si="358"/>
        <v>-14</v>
      </c>
      <c r="AE359" s="160">
        <f t="shared" si="358"/>
        <v>-15</v>
      </c>
      <c r="AF359" s="160">
        <f t="shared" si="358"/>
        <v>-16</v>
      </c>
      <c r="AG359" s="160">
        <f t="shared" si="358"/>
        <v>-17</v>
      </c>
      <c r="AH359" s="160">
        <f t="shared" si="358"/>
        <v>-18</v>
      </c>
      <c r="AI359" s="160">
        <f t="shared" si="358"/>
        <v>-19</v>
      </c>
      <c r="AJ359" s="160">
        <f t="shared" si="358"/>
        <v>-20</v>
      </c>
      <c r="AK359" s="160">
        <f t="shared" si="358"/>
        <v>-21</v>
      </c>
      <c r="AL359" s="160">
        <f t="shared" si="358"/>
        <v>-22</v>
      </c>
      <c r="AM359" s="160">
        <f t="shared" si="358"/>
        <v>-23</v>
      </c>
      <c r="AN359" s="160">
        <f t="shared" si="358"/>
        <v>-24</v>
      </c>
      <c r="AO359" s="160">
        <f t="shared" si="358"/>
        <v>-25</v>
      </c>
      <c r="AP359" s="160">
        <f t="shared" si="358"/>
        <v>-26</v>
      </c>
      <c r="AQ359" s="160">
        <f t="shared" si="358"/>
        <v>-27</v>
      </c>
      <c r="AR359" s="160">
        <f t="shared" si="358"/>
        <v>-28</v>
      </c>
      <c r="AS359" s="160">
        <f t="shared" si="358"/>
        <v>-29</v>
      </c>
      <c r="AT359" s="160">
        <f t="shared" si="358"/>
        <v>-30</v>
      </c>
      <c r="AU359" s="160">
        <f t="shared" si="358"/>
        <v>-31</v>
      </c>
      <c r="AV359" s="160">
        <f t="shared" si="358"/>
        <v>-32</v>
      </c>
      <c r="AW359" s="160">
        <f t="shared" ref="AW359:BN359" si="359">AW357-AW358</f>
        <v>-33</v>
      </c>
      <c r="AX359" s="160">
        <f t="shared" si="359"/>
        <v>-34</v>
      </c>
      <c r="AY359" s="160">
        <f t="shared" si="359"/>
        <v>-35</v>
      </c>
      <c r="AZ359" s="160">
        <f t="shared" si="359"/>
        <v>-36</v>
      </c>
      <c r="BA359" s="160">
        <f t="shared" si="359"/>
        <v>-37</v>
      </c>
      <c r="BB359" s="160">
        <f t="shared" si="359"/>
        <v>-38</v>
      </c>
      <c r="BC359" s="160">
        <f t="shared" si="359"/>
        <v>-39</v>
      </c>
      <c r="BD359" s="160">
        <f t="shared" si="359"/>
        <v>-40</v>
      </c>
      <c r="BE359" s="160">
        <f t="shared" si="359"/>
        <v>-41</v>
      </c>
      <c r="BF359" s="160">
        <f t="shared" si="359"/>
        <v>-42</v>
      </c>
      <c r="BG359" s="160">
        <f t="shared" si="359"/>
        <v>-43</v>
      </c>
      <c r="BH359" s="160">
        <f t="shared" si="359"/>
        <v>-44</v>
      </c>
      <c r="BI359" s="160">
        <f t="shared" si="359"/>
        <v>-45</v>
      </c>
      <c r="BJ359" s="160">
        <f t="shared" si="359"/>
        <v>-46</v>
      </c>
      <c r="BK359" s="160">
        <f t="shared" si="359"/>
        <v>-47</v>
      </c>
      <c r="BL359" s="160">
        <f t="shared" si="359"/>
        <v>-48</v>
      </c>
      <c r="BM359" s="160">
        <f t="shared" si="359"/>
        <v>-49</v>
      </c>
      <c r="BN359" s="160">
        <f t="shared" si="359"/>
        <v>-50</v>
      </c>
      <c r="BP359" s="160" t="s">
        <v>21</v>
      </c>
    </row>
    <row r="360" spans="16:70" x14ac:dyDescent="0.35">
      <c r="Q360" s="160" t="str">
        <f>IF(Q359&gt;=0,COUNT($Q359)+BO356,"")</f>
        <v/>
      </c>
      <c r="R360" s="160" t="str">
        <f>IF(R359&gt;=0,COUNT($Q359:R359)+$BO356,"")</f>
        <v/>
      </c>
      <c r="S360" s="160" t="str">
        <f>IF(S359&gt;=0,COUNT($Q359:S359)+$BO356,"")</f>
        <v/>
      </c>
      <c r="T360" s="160" t="str">
        <f>IF(T359&gt;=0,COUNT($Q359:T359)+$BO356,"")</f>
        <v/>
      </c>
      <c r="U360" s="160" t="str">
        <f>IF(U359&gt;=0,COUNT($Q359:U359)+$BO356,"")</f>
        <v/>
      </c>
      <c r="V360" s="160" t="str">
        <f>IF(V359&gt;=0,COUNT($Q359:V359)+$BO356,"")</f>
        <v/>
      </c>
      <c r="W360" s="160" t="str">
        <f>IF(W359&gt;=0,COUNT($Q359:W359)+$BO356,"")</f>
        <v/>
      </c>
      <c r="X360" s="160" t="str">
        <f>IF(X359&gt;=0,COUNT($Q359:X359)+$BO356,"")</f>
        <v/>
      </c>
      <c r="Y360" s="160" t="str">
        <f>IF(Y359&gt;=0,COUNT($Q359:Y359)+$BO356,"")</f>
        <v/>
      </c>
      <c r="Z360" s="160" t="str">
        <f>IF(Z359&gt;=0,COUNT($Q359:Z359)+$BO356,"")</f>
        <v/>
      </c>
      <c r="AA360" s="160" t="str">
        <f>IF(AA359&gt;=0,COUNT($Q359:AA359)+$BO356,"")</f>
        <v/>
      </c>
      <c r="AB360" s="160" t="str">
        <f>IF(AB359&gt;=0,COUNT($Q359:AB359)+$BO356,"")</f>
        <v/>
      </c>
      <c r="AC360" s="160" t="str">
        <f>IF(AC359&gt;=0,COUNT($Q359:AC359)+$BO356,"")</f>
        <v/>
      </c>
      <c r="AD360" s="160" t="str">
        <f>IF(AD359&gt;=0,COUNT($Q359:AD359)+$BO356,"")</f>
        <v/>
      </c>
      <c r="AE360" s="160" t="str">
        <f>IF(AE359&gt;=0,COUNT($Q359:AE359)+$BO356,"")</f>
        <v/>
      </c>
      <c r="AF360" s="160" t="str">
        <f>IF(AF359&gt;=0,COUNT($Q359:AF359)+$BO356,"")</f>
        <v/>
      </c>
      <c r="AG360" s="160" t="str">
        <f>IF(AG359&gt;=0,COUNT($Q359:AG359)+$BO356,"")</f>
        <v/>
      </c>
      <c r="AH360" s="160" t="str">
        <f>IF(AH359&gt;=0,COUNT($Q359:AH359)+$BO356,"")</f>
        <v/>
      </c>
      <c r="AI360" s="160" t="str">
        <f>IF(AI359&gt;=0,COUNT($Q359:AI359)+$BO356,"")</f>
        <v/>
      </c>
      <c r="AJ360" s="160" t="str">
        <f>IF(AJ359&gt;=0,COUNT($Q359:AJ359)+$BO356,"")</f>
        <v/>
      </c>
      <c r="AK360" s="160" t="str">
        <f>IF(AK359&gt;=0,COUNT($Q359:AK359)+$BO356,"")</f>
        <v/>
      </c>
      <c r="AL360" s="160" t="str">
        <f>IF(AL359&gt;=0,COUNT($Q359:AL359)+$BO356,"")</f>
        <v/>
      </c>
      <c r="AM360" s="160" t="str">
        <f>IF(AM359&gt;=0,COUNT($Q359:AM359)+$BO356,"")</f>
        <v/>
      </c>
      <c r="AN360" s="160" t="str">
        <f>IF(AN359&gt;=0,COUNT($Q359:AN359)+$BO356,"")</f>
        <v/>
      </c>
      <c r="AO360" s="160" t="str">
        <f>IF(AO359&gt;=0,COUNT($Q359:AO359)+$BO356,"")</f>
        <v/>
      </c>
      <c r="AP360" s="160" t="str">
        <f>IF(AP359&gt;=0,COUNT($Q359:AP359)+$BO356,"")</f>
        <v/>
      </c>
      <c r="AQ360" s="160" t="str">
        <f>IF(AQ359&gt;=0,COUNT($Q359:AQ359)+$BO356,"")</f>
        <v/>
      </c>
      <c r="AR360" s="160" t="str">
        <f>IF(AR359&gt;=0,COUNT($Q359:AR359)+$BO356,"")</f>
        <v/>
      </c>
      <c r="AS360" s="160" t="str">
        <f>IF(AS359&gt;=0,COUNT($Q359:AS359)+$BO356,"")</f>
        <v/>
      </c>
      <c r="AT360" s="160" t="str">
        <f>IF(AT359&gt;=0,COUNT($Q359:AT359)+$BO356,"")</f>
        <v/>
      </c>
      <c r="AU360" s="160" t="str">
        <f>IF(AU359&gt;=0,COUNT($Q359:AU359)+$BO356,"")</f>
        <v/>
      </c>
      <c r="AV360" s="160" t="str">
        <f>IF(AV359&gt;=0,COUNT($Q359:AV359)+$BO356,"")</f>
        <v/>
      </c>
      <c r="AW360" s="160" t="str">
        <f>IF(AW359&gt;=0,COUNT($Q359:AW359)+$BO356,"")</f>
        <v/>
      </c>
      <c r="AX360" s="160" t="str">
        <f>IF(AX359&gt;=0,COUNT($Q359:AX359)+$BO356,"")</f>
        <v/>
      </c>
      <c r="AY360" s="160" t="str">
        <f>IF(AY359&gt;=0,COUNT($Q359:AY359)+$BO356,"")</f>
        <v/>
      </c>
      <c r="AZ360" s="160" t="str">
        <f>IF(AZ359&gt;=0,COUNT($Q359:AZ359)+$BO356,"")</f>
        <v/>
      </c>
      <c r="BA360" s="160" t="str">
        <f>IF(BA359&gt;=0,COUNT($Q359:BA359)+$BO356,"")</f>
        <v/>
      </c>
      <c r="BB360" s="160" t="str">
        <f>IF(BB359&gt;=0,COUNT($Q359:BB359)+$BO356,"")</f>
        <v/>
      </c>
      <c r="BC360" s="160" t="str">
        <f>IF(BC359&gt;=0,COUNT($Q359:BC359)+$BO356,"")</f>
        <v/>
      </c>
      <c r="BD360" s="160" t="str">
        <f>IF(BD359&gt;=0,COUNT($Q359:BD359)+$BO356,"")</f>
        <v/>
      </c>
      <c r="BE360" s="160" t="str">
        <f>IF(BE359&gt;=0,COUNT($Q359:BE359)+$BO356,"")</f>
        <v/>
      </c>
      <c r="BF360" s="160" t="str">
        <f>IF(BF359&gt;=0,COUNT($Q359:BF359)+$BO356,"")</f>
        <v/>
      </c>
      <c r="BG360" s="160" t="str">
        <f>IF(BG359&gt;=0,COUNT($Q359:BG359)+$BO356,"")</f>
        <v/>
      </c>
      <c r="BH360" s="160" t="str">
        <f>IF(BH359&gt;=0,COUNT($Q359:BH359)+$BO356,"")</f>
        <v/>
      </c>
      <c r="BI360" s="160" t="str">
        <f>IF(BI359&gt;=0,COUNT($Q359:BI359)+$BO356,"")</f>
        <v/>
      </c>
      <c r="BJ360" s="160" t="str">
        <f>IF(BJ359&gt;=0,COUNT($Q359:BJ359)+$BO356,"")</f>
        <v/>
      </c>
      <c r="BK360" s="160" t="str">
        <f>IF(BK359&gt;=0,COUNT($Q359:BK359)+$BO356,"")</f>
        <v/>
      </c>
      <c r="BL360" s="160" t="str">
        <f>IF(BL359&gt;=0,COUNT($Q359:BL359)+$BO356,"")</f>
        <v/>
      </c>
      <c r="BM360" s="160" t="str">
        <f>IF(BM359&gt;=0,COUNT($Q359:BM359)+$BO356,"")</f>
        <v/>
      </c>
      <c r="BN360" s="160" t="str">
        <f>IF(BN359&gt;=0,COUNT($Q359:BN359)+$BO356,"")</f>
        <v/>
      </c>
      <c r="BO360" s="160" t="e">
        <f>COUNT(Q360:BN360)+$BO356</f>
        <v>#VALUE!</v>
      </c>
      <c r="BP360" s="218" t="str">
        <f>Q360&amp;BP359&amp;R360&amp;BP359&amp;S360&amp;BP359&amp;T360&amp;BP359&amp;U360&amp;BP359&amp;V360&amp;BP359&amp;W360&amp;BP359&amp;X360&amp;BP359&amp;Y360&amp;BP359&amp;Z360&amp;BP359&amp;AA360&amp;BP359&amp;AB360&amp;BP359&amp;AC360&amp;BP359&amp;AD360&amp;BP359&amp;AE360&amp;BP359&amp;AF360&amp;BP359&amp;AG360&amp;BP359&amp;AH360&amp;BP359&amp;AI360&amp;BP359&amp;AJ360&amp;BP359&amp;AK360&amp;BP359&amp;AL360&amp;BP359&amp;AM360&amp;BP359&amp;AN360&amp;BP359&amp;AO360&amp;BP359&amp;AP360&amp;BP359&amp;AQ360&amp;BP359&amp;AR360&amp;BP359&amp;AS360&amp;BP359&amp;AT360&amp;BP359&amp;AU360&amp;BP359&amp;AV360&amp;BP359&amp;AW360&amp;BP359&amp;AX360&amp;BP359&amp;AY360&amp;BP359&amp;AZ360&amp;BP359&amp;BA360&amp;BP359&amp;BB360&amp;BP359&amp;BC360&amp;BP359&amp;BD360&amp;BP359&amp;BE360&amp;BP359&amp;BF360&amp;BP359&amp;BG360&amp;BP359&amp;BH360&amp;BP359&amp;BI360&amp;BP359&amp;BJ360&amp;BP359&amp;BK360&amp;BP359&amp;BL360&amp;BP359&amp;BM360&amp;BP359&amp;BN360</f>
        <v xml:space="preserve">                                                                                                  </v>
      </c>
      <c r="BQ360" s="217">
        <f>SUM(Q337,Q341,Q345,Q349,Q353,Q357)</f>
        <v>0</v>
      </c>
    </row>
    <row r="361" spans="16:70" x14ac:dyDescent="0.35">
      <c r="R361" s="160">
        <f t="shared" ref="R361:AW361" si="360">Q361</f>
        <v>0</v>
      </c>
      <c r="S361" s="160">
        <f t="shared" si="360"/>
        <v>0</v>
      </c>
      <c r="T361" s="160">
        <f t="shared" si="360"/>
        <v>0</v>
      </c>
      <c r="U361" s="160">
        <f t="shared" si="360"/>
        <v>0</v>
      </c>
      <c r="V361" s="160">
        <f t="shared" si="360"/>
        <v>0</v>
      </c>
      <c r="W361" s="160">
        <f t="shared" si="360"/>
        <v>0</v>
      </c>
      <c r="X361" s="160">
        <f t="shared" si="360"/>
        <v>0</v>
      </c>
      <c r="Y361" s="160">
        <f t="shared" si="360"/>
        <v>0</v>
      </c>
      <c r="Z361" s="160">
        <f t="shared" si="360"/>
        <v>0</v>
      </c>
      <c r="AA361" s="160">
        <f t="shared" si="360"/>
        <v>0</v>
      </c>
      <c r="AB361" s="160">
        <f t="shared" si="360"/>
        <v>0</v>
      </c>
      <c r="AC361" s="160">
        <f t="shared" si="360"/>
        <v>0</v>
      </c>
      <c r="AD361" s="160">
        <f t="shared" si="360"/>
        <v>0</v>
      </c>
      <c r="AE361" s="160">
        <f t="shared" si="360"/>
        <v>0</v>
      </c>
      <c r="AF361" s="160">
        <f t="shared" si="360"/>
        <v>0</v>
      </c>
      <c r="AG361" s="160">
        <f t="shared" si="360"/>
        <v>0</v>
      </c>
      <c r="AH361" s="160">
        <f t="shared" si="360"/>
        <v>0</v>
      </c>
      <c r="AI361" s="160">
        <f t="shared" si="360"/>
        <v>0</v>
      </c>
      <c r="AJ361" s="160">
        <f t="shared" si="360"/>
        <v>0</v>
      </c>
      <c r="AK361" s="160">
        <f t="shared" si="360"/>
        <v>0</v>
      </c>
      <c r="AL361" s="160">
        <f t="shared" si="360"/>
        <v>0</v>
      </c>
      <c r="AM361" s="160">
        <f t="shared" si="360"/>
        <v>0</v>
      </c>
      <c r="AN361" s="160">
        <f t="shared" si="360"/>
        <v>0</v>
      </c>
      <c r="AO361" s="160">
        <f t="shared" si="360"/>
        <v>0</v>
      </c>
      <c r="AP361" s="160">
        <f t="shared" si="360"/>
        <v>0</v>
      </c>
      <c r="AQ361" s="160">
        <f t="shared" si="360"/>
        <v>0</v>
      </c>
      <c r="AR361" s="160">
        <f t="shared" si="360"/>
        <v>0</v>
      </c>
      <c r="AS361" s="160">
        <f t="shared" si="360"/>
        <v>0</v>
      </c>
      <c r="AT361" s="160">
        <f t="shared" si="360"/>
        <v>0</v>
      </c>
      <c r="AU361" s="160">
        <f t="shared" si="360"/>
        <v>0</v>
      </c>
      <c r="AV361" s="160">
        <f t="shared" si="360"/>
        <v>0</v>
      </c>
      <c r="AW361" s="160">
        <f t="shared" si="360"/>
        <v>0</v>
      </c>
      <c r="AX361" s="160">
        <f t="shared" ref="AX361:BN361" si="361">AW361</f>
        <v>0</v>
      </c>
      <c r="AY361" s="160">
        <f t="shared" si="361"/>
        <v>0</v>
      </c>
      <c r="AZ361" s="160">
        <f t="shared" si="361"/>
        <v>0</v>
      </c>
      <c r="BA361" s="160">
        <f t="shared" si="361"/>
        <v>0</v>
      </c>
      <c r="BB361" s="160">
        <f t="shared" si="361"/>
        <v>0</v>
      </c>
      <c r="BC361" s="160">
        <f t="shared" si="361"/>
        <v>0</v>
      </c>
      <c r="BD361" s="160">
        <f t="shared" si="361"/>
        <v>0</v>
      </c>
      <c r="BE361" s="160">
        <f t="shared" si="361"/>
        <v>0</v>
      </c>
      <c r="BF361" s="160">
        <f t="shared" si="361"/>
        <v>0</v>
      </c>
      <c r="BG361" s="160">
        <f t="shared" si="361"/>
        <v>0</v>
      </c>
      <c r="BH361" s="160">
        <f t="shared" si="361"/>
        <v>0</v>
      </c>
      <c r="BI361" s="160">
        <f t="shared" si="361"/>
        <v>0</v>
      </c>
      <c r="BJ361" s="160">
        <f t="shared" si="361"/>
        <v>0</v>
      </c>
      <c r="BK361" s="160">
        <f t="shared" si="361"/>
        <v>0</v>
      </c>
      <c r="BL361" s="160">
        <f t="shared" si="361"/>
        <v>0</v>
      </c>
      <c r="BM361" s="160">
        <f t="shared" si="361"/>
        <v>0</v>
      </c>
      <c r="BN361" s="160">
        <f t="shared" si="361"/>
        <v>0</v>
      </c>
    </row>
    <row r="362" spans="16:70" x14ac:dyDescent="0.35">
      <c r="Q362" s="160">
        <v>1</v>
      </c>
      <c r="R362" s="160">
        <v>2</v>
      </c>
      <c r="S362" s="160">
        <v>3</v>
      </c>
      <c r="T362" s="160">
        <v>4</v>
      </c>
      <c r="U362" s="160">
        <v>5</v>
      </c>
      <c r="V362" s="160">
        <v>6</v>
      </c>
      <c r="W362" s="160">
        <v>7</v>
      </c>
      <c r="X362" s="160">
        <v>8</v>
      </c>
      <c r="Y362" s="160">
        <v>9</v>
      </c>
      <c r="Z362" s="160">
        <v>10</v>
      </c>
      <c r="AA362" s="160">
        <v>11</v>
      </c>
      <c r="AB362" s="160">
        <v>12</v>
      </c>
      <c r="AC362" s="160">
        <v>13</v>
      </c>
      <c r="AD362" s="160">
        <v>14</v>
      </c>
      <c r="AE362" s="160">
        <v>15</v>
      </c>
      <c r="AF362" s="160">
        <v>16</v>
      </c>
      <c r="AG362" s="160">
        <v>17</v>
      </c>
      <c r="AH362" s="160">
        <v>18</v>
      </c>
      <c r="AI362" s="160">
        <v>19</v>
      </c>
      <c r="AJ362" s="160">
        <v>20</v>
      </c>
      <c r="AK362" s="160">
        <v>21</v>
      </c>
      <c r="AL362" s="160">
        <v>22</v>
      </c>
      <c r="AM362" s="160">
        <v>23</v>
      </c>
      <c r="AN362" s="160">
        <v>24</v>
      </c>
      <c r="AO362" s="160">
        <v>25</v>
      </c>
      <c r="AP362" s="160">
        <v>26</v>
      </c>
      <c r="AQ362" s="160">
        <v>27</v>
      </c>
      <c r="AR362" s="160">
        <v>28</v>
      </c>
      <c r="AS362" s="160">
        <v>29</v>
      </c>
      <c r="AT362" s="160">
        <v>30</v>
      </c>
      <c r="AU362" s="160">
        <v>31</v>
      </c>
      <c r="AV362" s="160">
        <v>32</v>
      </c>
      <c r="AW362" s="160">
        <v>33</v>
      </c>
      <c r="AX362" s="160">
        <v>34</v>
      </c>
      <c r="AY362" s="160">
        <v>35</v>
      </c>
      <c r="AZ362" s="160">
        <v>36</v>
      </c>
      <c r="BA362" s="160">
        <v>37</v>
      </c>
      <c r="BB362" s="160">
        <v>38</v>
      </c>
      <c r="BC362" s="160">
        <v>39</v>
      </c>
      <c r="BD362" s="160">
        <v>40</v>
      </c>
      <c r="BE362" s="160">
        <v>41</v>
      </c>
      <c r="BF362" s="160">
        <v>42</v>
      </c>
      <c r="BG362" s="160">
        <v>43</v>
      </c>
      <c r="BH362" s="160">
        <v>44</v>
      </c>
      <c r="BI362" s="160">
        <v>45</v>
      </c>
      <c r="BJ362" s="160">
        <v>46</v>
      </c>
      <c r="BK362" s="160">
        <v>47</v>
      </c>
      <c r="BL362" s="160">
        <v>48</v>
      </c>
      <c r="BM362" s="160">
        <v>49</v>
      </c>
      <c r="BN362" s="160">
        <v>50</v>
      </c>
    </row>
    <row r="363" spans="16:70" x14ac:dyDescent="0.35">
      <c r="Q363" s="160">
        <f t="shared" ref="Q363:AV363" si="362">Q361-Q362</f>
        <v>-1</v>
      </c>
      <c r="R363" s="160">
        <f t="shared" si="362"/>
        <v>-2</v>
      </c>
      <c r="S363" s="160">
        <f t="shared" si="362"/>
        <v>-3</v>
      </c>
      <c r="T363" s="160">
        <f t="shared" si="362"/>
        <v>-4</v>
      </c>
      <c r="U363" s="160">
        <f t="shared" si="362"/>
        <v>-5</v>
      </c>
      <c r="V363" s="160">
        <f t="shared" si="362"/>
        <v>-6</v>
      </c>
      <c r="W363" s="160">
        <f t="shared" si="362"/>
        <v>-7</v>
      </c>
      <c r="X363" s="160">
        <f t="shared" si="362"/>
        <v>-8</v>
      </c>
      <c r="Y363" s="160">
        <f t="shared" si="362"/>
        <v>-9</v>
      </c>
      <c r="Z363" s="160">
        <f t="shared" si="362"/>
        <v>-10</v>
      </c>
      <c r="AA363" s="160">
        <f t="shared" si="362"/>
        <v>-11</v>
      </c>
      <c r="AB363" s="160">
        <f t="shared" si="362"/>
        <v>-12</v>
      </c>
      <c r="AC363" s="160">
        <f t="shared" si="362"/>
        <v>-13</v>
      </c>
      <c r="AD363" s="160">
        <f t="shared" si="362"/>
        <v>-14</v>
      </c>
      <c r="AE363" s="160">
        <f t="shared" si="362"/>
        <v>-15</v>
      </c>
      <c r="AF363" s="160">
        <f t="shared" si="362"/>
        <v>-16</v>
      </c>
      <c r="AG363" s="160">
        <f t="shared" si="362"/>
        <v>-17</v>
      </c>
      <c r="AH363" s="160">
        <f t="shared" si="362"/>
        <v>-18</v>
      </c>
      <c r="AI363" s="160">
        <f t="shared" si="362"/>
        <v>-19</v>
      </c>
      <c r="AJ363" s="160">
        <f t="shared" si="362"/>
        <v>-20</v>
      </c>
      <c r="AK363" s="160">
        <f t="shared" si="362"/>
        <v>-21</v>
      </c>
      <c r="AL363" s="160">
        <f t="shared" si="362"/>
        <v>-22</v>
      </c>
      <c r="AM363" s="160">
        <f t="shared" si="362"/>
        <v>-23</v>
      </c>
      <c r="AN363" s="160">
        <f t="shared" si="362"/>
        <v>-24</v>
      </c>
      <c r="AO363" s="160">
        <f t="shared" si="362"/>
        <v>-25</v>
      </c>
      <c r="AP363" s="160">
        <f t="shared" si="362"/>
        <v>-26</v>
      </c>
      <c r="AQ363" s="160">
        <f t="shared" si="362"/>
        <v>-27</v>
      </c>
      <c r="AR363" s="160">
        <f t="shared" si="362"/>
        <v>-28</v>
      </c>
      <c r="AS363" s="160">
        <f t="shared" si="362"/>
        <v>-29</v>
      </c>
      <c r="AT363" s="160">
        <f t="shared" si="362"/>
        <v>-30</v>
      </c>
      <c r="AU363" s="160">
        <f t="shared" si="362"/>
        <v>-31</v>
      </c>
      <c r="AV363" s="160">
        <f t="shared" si="362"/>
        <v>-32</v>
      </c>
      <c r="AW363" s="160">
        <f t="shared" ref="AW363:BN363" si="363">AW361-AW362</f>
        <v>-33</v>
      </c>
      <c r="AX363" s="160">
        <f t="shared" si="363"/>
        <v>-34</v>
      </c>
      <c r="AY363" s="160">
        <f t="shared" si="363"/>
        <v>-35</v>
      </c>
      <c r="AZ363" s="160">
        <f t="shared" si="363"/>
        <v>-36</v>
      </c>
      <c r="BA363" s="160">
        <f t="shared" si="363"/>
        <v>-37</v>
      </c>
      <c r="BB363" s="160">
        <f t="shared" si="363"/>
        <v>-38</v>
      </c>
      <c r="BC363" s="160">
        <f t="shared" si="363"/>
        <v>-39</v>
      </c>
      <c r="BD363" s="160">
        <f t="shared" si="363"/>
        <v>-40</v>
      </c>
      <c r="BE363" s="160">
        <f t="shared" si="363"/>
        <v>-41</v>
      </c>
      <c r="BF363" s="160">
        <f t="shared" si="363"/>
        <v>-42</v>
      </c>
      <c r="BG363" s="160">
        <f t="shared" si="363"/>
        <v>-43</v>
      </c>
      <c r="BH363" s="160">
        <f t="shared" si="363"/>
        <v>-44</v>
      </c>
      <c r="BI363" s="160">
        <f t="shared" si="363"/>
        <v>-45</v>
      </c>
      <c r="BJ363" s="160">
        <f t="shared" si="363"/>
        <v>-46</v>
      </c>
      <c r="BK363" s="160">
        <f t="shared" si="363"/>
        <v>-47</v>
      </c>
      <c r="BL363" s="160">
        <f t="shared" si="363"/>
        <v>-48</v>
      </c>
      <c r="BM363" s="160">
        <f t="shared" si="363"/>
        <v>-49</v>
      </c>
      <c r="BN363" s="160">
        <f t="shared" si="363"/>
        <v>-50</v>
      </c>
      <c r="BP363" s="160" t="s">
        <v>21</v>
      </c>
    </row>
    <row r="364" spans="16:70" x14ac:dyDescent="0.35">
      <c r="Q364" s="160" t="str">
        <f>IF(Q363&gt;=0,COUNT($Q363)+BO360,"")</f>
        <v/>
      </c>
      <c r="R364" s="160" t="str">
        <f>IF(R363&gt;=0,COUNT($Q363:R363)+$BO360,"")</f>
        <v/>
      </c>
      <c r="S364" s="160" t="str">
        <f>IF(S363&gt;=0,COUNT($Q363:S363)+$BO360,"")</f>
        <v/>
      </c>
      <c r="T364" s="160" t="str">
        <f>IF(T363&gt;=0,COUNT($Q363:T363)+$BO360,"")</f>
        <v/>
      </c>
      <c r="U364" s="160" t="str">
        <f>IF(U363&gt;=0,COUNT($Q363:U363)+$BO360,"")</f>
        <v/>
      </c>
      <c r="V364" s="160" t="str">
        <f>IF(V363&gt;=0,COUNT($Q363:V363)+$BO360,"")</f>
        <v/>
      </c>
      <c r="W364" s="160" t="str">
        <f>IF(W363&gt;=0,COUNT($Q363:W363)+$BO360,"")</f>
        <v/>
      </c>
      <c r="X364" s="160" t="str">
        <f>IF(X363&gt;=0,COUNT($Q363:X363)+$BO360,"")</f>
        <v/>
      </c>
      <c r="Y364" s="160" t="str">
        <f>IF(Y363&gt;=0,COUNT($Q363:Y363)+$BO360,"")</f>
        <v/>
      </c>
      <c r="Z364" s="160" t="str">
        <f>IF(Z363&gt;=0,COUNT($Q363:Z363)+$BO360,"")</f>
        <v/>
      </c>
      <c r="AA364" s="160" t="str">
        <f>IF(AA363&gt;=0,COUNT($Q363:AA363)+$BO360,"")</f>
        <v/>
      </c>
      <c r="AB364" s="160" t="str">
        <f>IF(AB363&gt;=0,COUNT($Q363:AB363)+$BO360,"")</f>
        <v/>
      </c>
      <c r="AC364" s="160" t="str">
        <f>IF(AC363&gt;=0,COUNT($Q363:AC363)+$BO360,"")</f>
        <v/>
      </c>
      <c r="AD364" s="160" t="str">
        <f>IF(AD363&gt;=0,COUNT($Q363:AD363)+$BO360,"")</f>
        <v/>
      </c>
      <c r="AE364" s="160" t="str">
        <f>IF(AE363&gt;=0,COUNT($Q363:AE363)+$BO360,"")</f>
        <v/>
      </c>
      <c r="AF364" s="160" t="str">
        <f>IF(AF363&gt;=0,COUNT($Q363:AF363)+$BO360,"")</f>
        <v/>
      </c>
      <c r="AG364" s="160" t="str">
        <f>IF(AG363&gt;=0,COUNT($Q363:AG363)+$BO360,"")</f>
        <v/>
      </c>
      <c r="AH364" s="160" t="str">
        <f>IF(AH363&gt;=0,COUNT($Q363:AH363)+$BO360,"")</f>
        <v/>
      </c>
      <c r="AI364" s="160" t="str">
        <f>IF(AI363&gt;=0,COUNT($Q363:AI363)+$BO360,"")</f>
        <v/>
      </c>
      <c r="AJ364" s="160" t="str">
        <f>IF(AJ363&gt;=0,COUNT($Q363:AJ363)+$BO360,"")</f>
        <v/>
      </c>
      <c r="AK364" s="160" t="str">
        <f>IF(AK363&gt;=0,COUNT($Q363:AK363)+$BO360,"")</f>
        <v/>
      </c>
      <c r="AL364" s="160" t="str">
        <f>IF(AL363&gt;=0,COUNT($Q363:AL363)+$BO360,"")</f>
        <v/>
      </c>
      <c r="AM364" s="160" t="str">
        <f>IF(AM363&gt;=0,COUNT($Q363:AM363)+$BO360,"")</f>
        <v/>
      </c>
      <c r="AN364" s="160" t="str">
        <f>IF(AN363&gt;=0,COUNT($Q363:AN363)+$BO360,"")</f>
        <v/>
      </c>
      <c r="AO364" s="160" t="str">
        <f>IF(AO363&gt;=0,COUNT($Q363:AO363)+$BO360,"")</f>
        <v/>
      </c>
      <c r="AP364" s="160" t="str">
        <f>IF(AP363&gt;=0,COUNT($Q363:AP363)+$BO360,"")</f>
        <v/>
      </c>
      <c r="AQ364" s="160" t="str">
        <f>IF(AQ363&gt;=0,COUNT($Q363:AQ363)+$BO360,"")</f>
        <v/>
      </c>
      <c r="AR364" s="160" t="str">
        <f>IF(AR363&gt;=0,COUNT($Q363:AR363)+$BO360,"")</f>
        <v/>
      </c>
      <c r="AS364" s="160" t="str">
        <f>IF(AS363&gt;=0,COUNT($Q363:AS363)+$BO360,"")</f>
        <v/>
      </c>
      <c r="AT364" s="160" t="str">
        <f>IF(AT363&gt;=0,COUNT($Q363:AT363)+$BO360,"")</f>
        <v/>
      </c>
      <c r="AU364" s="160" t="str">
        <f>IF(AU363&gt;=0,COUNT($Q363:AU363)+$BO360,"")</f>
        <v/>
      </c>
      <c r="AV364" s="160" t="str">
        <f>IF(AV363&gt;=0,COUNT($Q363:AV363)+$BO360,"")</f>
        <v/>
      </c>
      <c r="AW364" s="160" t="str">
        <f>IF(AW363&gt;=0,COUNT($Q363:AW363)+$BO360,"")</f>
        <v/>
      </c>
      <c r="AX364" s="160" t="str">
        <f>IF(AX363&gt;=0,COUNT($Q363:AX363)+$BO360,"")</f>
        <v/>
      </c>
      <c r="AY364" s="160" t="str">
        <f>IF(AY363&gt;=0,COUNT($Q363:AY363)+$BO360,"")</f>
        <v/>
      </c>
      <c r="AZ364" s="160" t="str">
        <f>IF(AZ363&gt;=0,COUNT($Q363:AZ363)+$BO360,"")</f>
        <v/>
      </c>
      <c r="BA364" s="160" t="str">
        <f>IF(BA363&gt;=0,COUNT($Q363:BA363)+$BO360,"")</f>
        <v/>
      </c>
      <c r="BB364" s="160" t="str">
        <f>IF(BB363&gt;=0,COUNT($Q363:BB363)+$BO360,"")</f>
        <v/>
      </c>
      <c r="BC364" s="160" t="str">
        <f>IF(BC363&gt;=0,COUNT($Q363:BC363)+$BO360,"")</f>
        <v/>
      </c>
      <c r="BD364" s="160" t="str">
        <f>IF(BD363&gt;=0,COUNT($Q363:BD363)+$BO360,"")</f>
        <v/>
      </c>
      <c r="BE364" s="160" t="str">
        <f>IF(BE363&gt;=0,COUNT($Q363:BE363)+$BO360,"")</f>
        <v/>
      </c>
      <c r="BF364" s="160" t="str">
        <f>IF(BF363&gt;=0,COUNT($Q363:BF363)+$BO360,"")</f>
        <v/>
      </c>
      <c r="BG364" s="160" t="str">
        <f>IF(BG363&gt;=0,COUNT($Q363:BG363)+$BO360,"")</f>
        <v/>
      </c>
      <c r="BH364" s="160" t="str">
        <f>IF(BH363&gt;=0,COUNT($Q363:BH363)+$BO360,"")</f>
        <v/>
      </c>
      <c r="BI364" s="160" t="str">
        <f>IF(BI363&gt;=0,COUNT($Q363:BI363)+$BO360,"")</f>
        <v/>
      </c>
      <c r="BJ364" s="160" t="str">
        <f>IF(BJ363&gt;=0,COUNT($Q363:BJ363)+$BO360,"")</f>
        <v/>
      </c>
      <c r="BK364" s="160" t="str">
        <f>IF(BK363&gt;=0,COUNT($Q363:BK363)+$BO360,"")</f>
        <v/>
      </c>
      <c r="BL364" s="160" t="str">
        <f>IF(BL363&gt;=0,COUNT($Q363:BL363)+$BO360,"")</f>
        <v/>
      </c>
      <c r="BM364" s="160" t="str">
        <f>IF(BM363&gt;=0,COUNT($Q363:BM363)+$BO360,"")</f>
        <v/>
      </c>
      <c r="BN364" s="160" t="str">
        <f>IF(BN363&gt;=0,COUNT($Q363:BN363)+$BO360,"")</f>
        <v/>
      </c>
      <c r="BO364" s="160" t="e">
        <f>COUNT(Q364:BN364)+$BO360</f>
        <v>#VALUE!</v>
      </c>
      <c r="BP364" s="218" t="str">
        <f>Q364&amp;BP363&amp;R364&amp;BP363&amp;S364&amp;BP363&amp;T364&amp;BP363&amp;U364&amp;BP363&amp;V364&amp;BP363&amp;W364&amp;BP363&amp;X364&amp;BP363&amp;Y364&amp;BP363&amp;Z364&amp;BP363&amp;AA364&amp;BP363&amp;AB364&amp;BP363&amp;AC364&amp;BP363&amp;AD364&amp;BP363&amp;AE364&amp;BP363&amp;AF364&amp;BP363&amp;AG364&amp;BP363&amp;AH364&amp;BP363&amp;AI364&amp;BP363&amp;AJ364&amp;BP363&amp;AK364&amp;BP363&amp;AL364&amp;BP363&amp;AM364&amp;BP363&amp;AN364&amp;BP363&amp;AO364&amp;BP363&amp;AP364&amp;BP363&amp;AQ364&amp;BP363&amp;AR364&amp;BP363&amp;AS364&amp;BP363&amp;AT364&amp;BP363&amp;AU364&amp;BP363&amp;AV364&amp;BP363&amp;AW364&amp;BP363&amp;AX364&amp;BP363&amp;AY364&amp;BP363&amp;AZ364&amp;BP363&amp;BA364&amp;BP363&amp;BB364&amp;BP363&amp;BC364&amp;BP363&amp;BD364&amp;BP363&amp;BE364&amp;BP363&amp;BF364&amp;BP363&amp;BG364&amp;BP363&amp;BH364&amp;BP363&amp;BI364&amp;BP363&amp;BJ364&amp;BP363&amp;BK364&amp;BP363&amp;BL364&amp;BP363&amp;BM364&amp;BP363&amp;BN364</f>
        <v xml:space="preserve">                                                                                                  </v>
      </c>
    </row>
    <row r="366" spans="16:70" x14ac:dyDescent="0.35">
      <c r="R366" s="219"/>
      <c r="S366" s="216"/>
      <c r="T366" s="219"/>
      <c r="U366" s="219"/>
      <c r="V366" s="219"/>
    </row>
    <row r="367" spans="16:70" x14ac:dyDescent="0.35">
      <c r="R367" s="219"/>
      <c r="S367" s="137"/>
      <c r="T367" s="219"/>
      <c r="U367" s="219"/>
      <c r="V367" s="219"/>
    </row>
    <row r="368" spans="16:70" x14ac:dyDescent="0.35">
      <c r="R368" s="219"/>
      <c r="S368" s="137"/>
      <c r="T368" s="219"/>
      <c r="U368" s="219"/>
      <c r="V368" s="219"/>
    </row>
    <row r="369" spans="18:22" x14ac:dyDescent="0.35">
      <c r="R369" s="219"/>
      <c r="S369" s="216"/>
      <c r="T369" s="219"/>
      <c r="U369" s="219"/>
      <c r="V369" s="219"/>
    </row>
    <row r="370" spans="18:22" x14ac:dyDescent="0.35">
      <c r="R370" s="219"/>
      <c r="S370" s="137"/>
      <c r="T370" s="219"/>
      <c r="U370" s="219"/>
      <c r="V370" s="219"/>
    </row>
    <row r="371" spans="18:22" x14ac:dyDescent="0.35">
      <c r="R371" s="219"/>
      <c r="S371" s="137"/>
      <c r="T371" s="219"/>
      <c r="U371" s="219"/>
      <c r="V371" s="219"/>
    </row>
    <row r="372" spans="18:22" x14ac:dyDescent="0.35">
      <c r="R372" s="219"/>
      <c r="S372" s="216"/>
      <c r="T372" s="219"/>
      <c r="U372" s="219"/>
      <c r="V372" s="219"/>
    </row>
    <row r="373" spans="18:22" x14ac:dyDescent="0.35">
      <c r="R373" s="219"/>
      <c r="S373" s="137"/>
      <c r="T373" s="219"/>
      <c r="U373" s="219"/>
      <c r="V373" s="219"/>
    </row>
    <row r="374" spans="18:22" x14ac:dyDescent="0.35">
      <c r="R374" s="219"/>
      <c r="S374" s="137"/>
      <c r="T374" s="219"/>
      <c r="U374" s="219"/>
      <c r="V374" s="219"/>
    </row>
    <row r="375" spans="18:22" x14ac:dyDescent="0.35">
      <c r="R375" s="219"/>
      <c r="S375" s="216"/>
      <c r="T375" s="219"/>
      <c r="U375" s="219"/>
      <c r="V375" s="219"/>
    </row>
    <row r="376" spans="18:22" x14ac:dyDescent="0.35">
      <c r="R376" s="219"/>
      <c r="S376" s="220"/>
      <c r="T376" s="219"/>
      <c r="U376" s="219"/>
      <c r="V376" s="219"/>
    </row>
    <row r="377" spans="18:22" x14ac:dyDescent="0.35">
      <c r="R377" s="219"/>
      <c r="S377" s="220"/>
      <c r="T377" s="219"/>
      <c r="U377" s="219"/>
      <c r="V377" s="219"/>
    </row>
    <row r="378" spans="18:22" x14ac:dyDescent="0.35">
      <c r="R378" s="219"/>
      <c r="S378" s="216"/>
      <c r="T378" s="219"/>
      <c r="U378" s="219"/>
      <c r="V378" s="219"/>
    </row>
    <row r="379" spans="18:22" x14ac:dyDescent="0.35">
      <c r="R379" s="219"/>
      <c r="S379" s="220"/>
      <c r="T379" s="219"/>
      <c r="U379" s="219"/>
      <c r="V379" s="219"/>
    </row>
    <row r="380" spans="18:22" x14ac:dyDescent="0.35">
      <c r="R380" s="219"/>
      <c r="S380" s="220"/>
      <c r="T380" s="219"/>
      <c r="U380" s="219"/>
      <c r="V380" s="219"/>
    </row>
    <row r="381" spans="18:22" x14ac:dyDescent="0.35">
      <c r="R381" s="219"/>
      <c r="S381" s="216"/>
      <c r="T381" s="219"/>
      <c r="U381" s="219"/>
      <c r="V381" s="219"/>
    </row>
    <row r="382" spans="18:22" x14ac:dyDescent="0.35">
      <c r="R382" s="219"/>
      <c r="S382" s="220"/>
      <c r="T382" s="219"/>
      <c r="U382" s="219"/>
      <c r="V382" s="219"/>
    </row>
    <row r="383" spans="18:22" x14ac:dyDescent="0.35">
      <c r="R383" s="219"/>
      <c r="S383" s="220"/>
      <c r="T383" s="219"/>
      <c r="U383" s="219"/>
      <c r="V383" s="219"/>
    </row>
    <row r="384" spans="18:22" x14ac:dyDescent="0.35">
      <c r="R384" s="219"/>
      <c r="S384" s="216"/>
      <c r="T384" s="219"/>
      <c r="U384" s="219"/>
      <c r="V384" s="219"/>
    </row>
    <row r="385" spans="18:22" x14ac:dyDescent="0.35">
      <c r="R385" s="219"/>
      <c r="S385" s="220"/>
      <c r="T385" s="219"/>
      <c r="U385" s="219"/>
      <c r="V385" s="219"/>
    </row>
    <row r="386" spans="18:22" x14ac:dyDescent="0.35">
      <c r="R386" s="219"/>
      <c r="S386" s="220"/>
      <c r="T386" s="219"/>
      <c r="U386" s="219"/>
      <c r="V386" s="219"/>
    </row>
    <row r="387" spans="18:22" x14ac:dyDescent="0.35">
      <c r="R387" s="219"/>
      <c r="S387" s="216"/>
      <c r="T387" s="219"/>
      <c r="U387" s="219"/>
      <c r="V387" s="219"/>
    </row>
    <row r="388" spans="18:22" x14ac:dyDescent="0.35">
      <c r="R388" s="219"/>
      <c r="S388" s="220"/>
      <c r="T388" s="219"/>
      <c r="U388" s="219"/>
      <c r="V388" s="219"/>
    </row>
    <row r="389" spans="18:22" x14ac:dyDescent="0.35">
      <c r="R389" s="219"/>
      <c r="S389" s="220"/>
      <c r="T389" s="219"/>
      <c r="U389" s="219"/>
      <c r="V389" s="219"/>
    </row>
    <row r="390" spans="18:22" x14ac:dyDescent="0.35">
      <c r="R390" s="219"/>
      <c r="S390" s="216"/>
      <c r="T390" s="219"/>
      <c r="U390" s="219"/>
      <c r="V390" s="219"/>
    </row>
    <row r="391" spans="18:22" x14ac:dyDescent="0.35">
      <c r="R391" s="219"/>
      <c r="S391" s="220"/>
      <c r="T391" s="219"/>
      <c r="U391" s="219"/>
      <c r="V391" s="219"/>
    </row>
    <row r="392" spans="18:22" x14ac:dyDescent="0.35">
      <c r="R392" s="219"/>
      <c r="S392" s="220"/>
      <c r="T392" s="219"/>
      <c r="U392" s="219"/>
      <c r="V392" s="219"/>
    </row>
    <row r="393" spans="18:22" x14ac:dyDescent="0.35">
      <c r="R393" s="219"/>
      <c r="S393" s="216"/>
      <c r="T393" s="219"/>
      <c r="U393" s="219"/>
      <c r="V393" s="219"/>
    </row>
    <row r="394" spans="18:22" x14ac:dyDescent="0.35">
      <c r="R394" s="219"/>
      <c r="S394" s="220"/>
      <c r="T394" s="219"/>
      <c r="U394" s="219"/>
      <c r="V394" s="219"/>
    </row>
    <row r="395" spans="18:22" x14ac:dyDescent="0.35">
      <c r="R395" s="219"/>
      <c r="S395" s="220"/>
      <c r="T395" s="219"/>
      <c r="U395" s="219"/>
      <c r="V395" s="219"/>
    </row>
    <row r="396" spans="18:22" x14ac:dyDescent="0.35">
      <c r="R396" s="219"/>
      <c r="S396" s="216"/>
      <c r="T396" s="219"/>
      <c r="U396" s="219"/>
      <c r="V396" s="219"/>
    </row>
    <row r="397" spans="18:22" x14ac:dyDescent="0.35">
      <c r="R397" s="219"/>
      <c r="S397" s="220"/>
      <c r="T397" s="219"/>
      <c r="U397" s="219"/>
      <c r="V397" s="219"/>
    </row>
    <row r="398" spans="18:22" x14ac:dyDescent="0.35">
      <c r="R398" s="219"/>
      <c r="S398" s="220"/>
      <c r="T398" s="219"/>
      <c r="U398" s="219"/>
      <c r="V398" s="219"/>
    </row>
    <row r="399" spans="18:22" x14ac:dyDescent="0.35">
      <c r="R399" s="219"/>
      <c r="S399" s="216"/>
      <c r="T399" s="219"/>
      <c r="U399" s="219"/>
      <c r="V399" s="219"/>
    </row>
    <row r="400" spans="18:22" x14ac:dyDescent="0.35">
      <c r="R400" s="219"/>
      <c r="S400" s="220"/>
      <c r="T400" s="219"/>
      <c r="U400" s="219"/>
      <c r="V400" s="219"/>
    </row>
    <row r="401" spans="18:22" x14ac:dyDescent="0.35">
      <c r="R401" s="219"/>
      <c r="S401" s="220"/>
      <c r="T401" s="219"/>
      <c r="U401" s="219"/>
      <c r="V401" s="219"/>
    </row>
    <row r="402" spans="18:22" x14ac:dyDescent="0.35">
      <c r="R402" s="219"/>
      <c r="S402" s="216"/>
      <c r="T402" s="219"/>
      <c r="U402" s="219"/>
      <c r="V402" s="219"/>
    </row>
    <row r="403" spans="18:22" x14ac:dyDescent="0.35">
      <c r="R403" s="219"/>
      <c r="S403" s="220"/>
      <c r="T403" s="219"/>
      <c r="U403" s="219"/>
      <c r="V403" s="219"/>
    </row>
    <row r="404" spans="18:22" x14ac:dyDescent="0.35">
      <c r="R404" s="219"/>
      <c r="S404" s="220"/>
      <c r="T404" s="219"/>
      <c r="U404" s="219"/>
      <c r="V404" s="219"/>
    </row>
    <row r="405" spans="18:22" x14ac:dyDescent="0.35">
      <c r="R405" s="219"/>
      <c r="S405" s="216"/>
      <c r="T405" s="219"/>
      <c r="U405" s="219"/>
      <c r="V405" s="219"/>
    </row>
    <row r="406" spans="18:22" x14ac:dyDescent="0.35">
      <c r="R406" s="219"/>
      <c r="S406" s="220"/>
      <c r="T406" s="219"/>
      <c r="U406" s="219"/>
      <c r="V406" s="219"/>
    </row>
    <row r="407" spans="18:22" x14ac:dyDescent="0.35">
      <c r="R407" s="219"/>
      <c r="S407" s="220"/>
      <c r="T407" s="219"/>
      <c r="U407" s="219"/>
      <c r="V407" s="219"/>
    </row>
    <row r="408" spans="18:22" x14ac:dyDescent="0.35">
      <c r="R408" s="219"/>
      <c r="S408" s="219"/>
      <c r="T408" s="219"/>
      <c r="U408" s="219"/>
      <c r="V408" s="219"/>
    </row>
    <row r="409" spans="18:22" x14ac:dyDescent="0.35">
      <c r="R409" s="219"/>
      <c r="S409" s="219"/>
      <c r="T409" s="219"/>
      <c r="U409" s="219"/>
      <c r="V409" s="219"/>
    </row>
    <row r="410" spans="18:22" x14ac:dyDescent="0.35">
      <c r="R410" s="219"/>
      <c r="S410" s="219"/>
      <c r="T410" s="219"/>
      <c r="U410" s="219"/>
      <c r="V410" s="219"/>
    </row>
    <row r="411" spans="18:22" x14ac:dyDescent="0.35">
      <c r="R411" s="219"/>
      <c r="S411" s="219"/>
      <c r="T411" s="219"/>
      <c r="U411" s="219"/>
      <c r="V411" s="219"/>
    </row>
    <row r="412" spans="18:22" x14ac:dyDescent="0.35">
      <c r="R412" s="219"/>
      <c r="S412" s="219"/>
      <c r="T412" s="219"/>
      <c r="U412" s="219"/>
      <c r="V412" s="219"/>
    </row>
    <row r="413" spans="18:22" x14ac:dyDescent="0.35">
      <c r="R413" s="219"/>
      <c r="S413" s="219"/>
      <c r="T413" s="219"/>
      <c r="U413" s="219"/>
      <c r="V413" s="219"/>
    </row>
    <row r="414" spans="18:22" x14ac:dyDescent="0.35">
      <c r="R414" s="219"/>
      <c r="S414" s="219"/>
      <c r="T414" s="219"/>
      <c r="U414" s="219"/>
      <c r="V414" s="219"/>
    </row>
    <row r="415" spans="18:22" x14ac:dyDescent="0.35">
      <c r="R415" s="219"/>
      <c r="S415" s="219"/>
      <c r="T415" s="219"/>
      <c r="U415" s="219"/>
      <c r="V415" s="219"/>
    </row>
    <row r="416" spans="18:22" x14ac:dyDescent="0.35">
      <c r="R416" s="219"/>
      <c r="S416" s="219"/>
      <c r="T416" s="219"/>
      <c r="U416" s="219"/>
      <c r="V416" s="219"/>
    </row>
    <row r="417" spans="18:22" x14ac:dyDescent="0.35">
      <c r="R417" s="219"/>
      <c r="S417" s="219"/>
      <c r="T417" s="219"/>
      <c r="U417" s="219"/>
      <c r="V417" s="219"/>
    </row>
    <row r="418" spans="18:22" x14ac:dyDescent="0.35">
      <c r="R418" s="219"/>
      <c r="S418" s="219"/>
      <c r="T418" s="219"/>
      <c r="U418" s="219"/>
      <c r="V418" s="219"/>
    </row>
    <row r="419" spans="18:22" x14ac:dyDescent="0.35">
      <c r="R419" s="219"/>
      <c r="S419" s="219"/>
      <c r="T419" s="219"/>
      <c r="U419" s="219"/>
      <c r="V419" s="219"/>
    </row>
    <row r="420" spans="18:22" x14ac:dyDescent="0.35">
      <c r="R420" s="219"/>
      <c r="S420" s="219"/>
      <c r="T420" s="219"/>
      <c r="U420" s="219"/>
      <c r="V420" s="219"/>
    </row>
    <row r="421" spans="18:22" x14ac:dyDescent="0.35">
      <c r="R421" s="219"/>
      <c r="S421" s="219"/>
      <c r="T421" s="219"/>
      <c r="U421" s="219"/>
      <c r="V421" s="219"/>
    </row>
  </sheetData>
  <sheetProtection algorithmName="SHA-512" hashValue="J4BZ94EvILlkwAGao/XF24+m4pKouWEPgXJG5RglkGWuBClig3awE7rrb/0CHfPXEn5jzNlvAelYibf83BNQbw==" saltValue="P9JXISZF/zjxxaHKfVPZKg==" spinCount="100000" sheet="1" objects="1" scenarios="1"/>
  <mergeCells count="25">
    <mergeCell ref="A26:H26"/>
    <mergeCell ref="A30:M30"/>
    <mergeCell ref="A31:M31"/>
    <mergeCell ref="A32:M32"/>
    <mergeCell ref="A33:M33"/>
    <mergeCell ref="A28:M28"/>
    <mergeCell ref="A29:M29"/>
    <mergeCell ref="A25:H25"/>
    <mergeCell ref="A2:O2"/>
    <mergeCell ref="A15:H15"/>
    <mergeCell ref="A22:H22"/>
    <mergeCell ref="A23:H23"/>
    <mergeCell ref="A24:H24"/>
    <mergeCell ref="A4:M4"/>
    <mergeCell ref="A17:H17"/>
    <mergeCell ref="A18:H18"/>
    <mergeCell ref="A19:H19"/>
    <mergeCell ref="A21:H21"/>
    <mergeCell ref="A20:H20"/>
    <mergeCell ref="A40:M40"/>
    <mergeCell ref="A35:M35"/>
    <mergeCell ref="A36:M36"/>
    <mergeCell ref="A37:M37"/>
    <mergeCell ref="A38:M38"/>
    <mergeCell ref="A39:M39"/>
  </mergeCells>
  <conditionalFormatting sqref="S405">
    <cfRule type="expression" dxfId="41" priority="40">
      <formula>$B$55=0</formula>
    </cfRule>
  </conditionalFormatting>
  <conditionalFormatting sqref="S405">
    <cfRule type="expression" dxfId="40" priority="41">
      <formula>$K405&gt;$K406</formula>
    </cfRule>
    <cfRule type="expression" dxfId="39" priority="42">
      <formula>$K405&lt;$K406</formula>
    </cfRule>
  </conditionalFormatting>
  <conditionalFormatting sqref="S402">
    <cfRule type="expression" dxfId="38" priority="37">
      <formula>$B$55=0</formula>
    </cfRule>
  </conditionalFormatting>
  <conditionalFormatting sqref="S402">
    <cfRule type="expression" dxfId="37" priority="38">
      <formula>$K402&gt;$K403</formula>
    </cfRule>
    <cfRule type="expression" dxfId="36" priority="39">
      <formula>$K402&lt;$K403</formula>
    </cfRule>
  </conditionalFormatting>
  <conditionalFormatting sqref="S399">
    <cfRule type="expression" dxfId="35" priority="34">
      <formula>$B$55=0</formula>
    </cfRule>
  </conditionalFormatting>
  <conditionalFormatting sqref="S399">
    <cfRule type="expression" dxfId="34" priority="35">
      <formula>$K399&gt;$K400</formula>
    </cfRule>
    <cfRule type="expression" dxfId="33" priority="36">
      <formula>$K399&lt;$K400</formula>
    </cfRule>
  </conditionalFormatting>
  <conditionalFormatting sqref="S396">
    <cfRule type="expression" dxfId="32" priority="31">
      <formula>$B$55=0</formula>
    </cfRule>
  </conditionalFormatting>
  <conditionalFormatting sqref="S396">
    <cfRule type="expression" dxfId="31" priority="32">
      <formula>$K396&gt;$K397</formula>
    </cfRule>
    <cfRule type="expression" dxfId="30" priority="33">
      <formula>$K396&lt;$K397</formula>
    </cfRule>
  </conditionalFormatting>
  <conditionalFormatting sqref="S393">
    <cfRule type="expression" dxfId="29" priority="28">
      <formula>$B$55=0</formula>
    </cfRule>
  </conditionalFormatting>
  <conditionalFormatting sqref="S393">
    <cfRule type="expression" dxfId="28" priority="29">
      <formula>$K393&gt;$K394</formula>
    </cfRule>
    <cfRule type="expression" dxfId="27" priority="30">
      <formula>$K393&lt;$K394</formula>
    </cfRule>
  </conditionalFormatting>
  <conditionalFormatting sqref="S390">
    <cfRule type="expression" dxfId="26" priority="25">
      <formula>$B$55=0</formula>
    </cfRule>
  </conditionalFormatting>
  <conditionalFormatting sqref="S390">
    <cfRule type="expression" dxfId="25" priority="26">
      <formula>$K390&gt;$K391</formula>
    </cfRule>
    <cfRule type="expression" dxfId="24" priority="27">
      <formula>$K390&lt;$K391</formula>
    </cfRule>
  </conditionalFormatting>
  <conditionalFormatting sqref="S387">
    <cfRule type="expression" dxfId="23" priority="22">
      <formula>$B$55=0</formula>
    </cfRule>
  </conditionalFormatting>
  <conditionalFormatting sqref="S387">
    <cfRule type="expression" dxfId="22" priority="23">
      <formula>$K387&gt;$K388</formula>
    </cfRule>
    <cfRule type="expression" dxfId="21" priority="24">
      <formula>$K387&lt;$K388</formula>
    </cfRule>
  </conditionalFormatting>
  <conditionalFormatting sqref="S384">
    <cfRule type="expression" dxfId="20" priority="19">
      <formula>$B$55=0</formula>
    </cfRule>
  </conditionalFormatting>
  <conditionalFormatting sqref="S384">
    <cfRule type="expression" dxfId="19" priority="20">
      <formula>$K384&gt;$K385</formula>
    </cfRule>
    <cfRule type="expression" dxfId="18" priority="21">
      <formula>$K384&lt;$K385</formula>
    </cfRule>
  </conditionalFormatting>
  <conditionalFormatting sqref="S381">
    <cfRule type="expression" dxfId="17" priority="16">
      <formula>$B$55=0</formula>
    </cfRule>
  </conditionalFormatting>
  <conditionalFormatting sqref="S381">
    <cfRule type="expression" dxfId="16" priority="17">
      <formula>$K381&gt;$K382</formula>
    </cfRule>
    <cfRule type="expression" dxfId="15" priority="18">
      <formula>$K381&lt;$K382</formula>
    </cfRule>
  </conditionalFormatting>
  <conditionalFormatting sqref="S378">
    <cfRule type="expression" dxfId="14" priority="13">
      <formula>$B$55=0</formula>
    </cfRule>
  </conditionalFormatting>
  <conditionalFormatting sqref="S378">
    <cfRule type="expression" dxfId="13" priority="14">
      <formula>$K378&gt;$K379</formula>
    </cfRule>
    <cfRule type="expression" dxfId="12" priority="15">
      <formula>$K378&lt;$K379</formula>
    </cfRule>
  </conditionalFormatting>
  <conditionalFormatting sqref="S375">
    <cfRule type="expression" dxfId="11" priority="10">
      <formula>$B$55=0</formula>
    </cfRule>
  </conditionalFormatting>
  <conditionalFormatting sqref="S375">
    <cfRule type="expression" dxfId="10" priority="11">
      <formula>$K375&gt;$K376</formula>
    </cfRule>
    <cfRule type="expression" dxfId="9" priority="12">
      <formula>$K375&lt;$K376</formula>
    </cfRule>
  </conditionalFormatting>
  <conditionalFormatting sqref="S372">
    <cfRule type="expression" dxfId="8" priority="7">
      <formula>$B$55=0</formula>
    </cfRule>
  </conditionalFormatting>
  <conditionalFormatting sqref="S372">
    <cfRule type="expression" dxfId="7" priority="8">
      <formula>$K372&gt;$K373</formula>
    </cfRule>
    <cfRule type="expression" dxfId="6" priority="9">
      <formula>$K372&lt;$K373</formula>
    </cfRule>
  </conditionalFormatting>
  <conditionalFormatting sqref="S369">
    <cfRule type="expression" dxfId="5" priority="4">
      <formula>$B$55=0</formula>
    </cfRule>
  </conditionalFormatting>
  <conditionalFormatting sqref="S369">
    <cfRule type="expression" dxfId="4" priority="5">
      <formula>$K369&gt;$K370</formula>
    </cfRule>
    <cfRule type="expression" dxfId="3" priority="6">
      <formula>$K369&lt;$K370</formula>
    </cfRule>
  </conditionalFormatting>
  <conditionalFormatting sqref="S366">
    <cfRule type="expression" dxfId="2" priority="1">
      <formula>$B$55=0</formula>
    </cfRule>
  </conditionalFormatting>
  <conditionalFormatting sqref="S366">
    <cfRule type="expression" dxfId="1" priority="2">
      <formula>$K366&gt;$K367</formula>
    </cfRule>
    <cfRule type="expression" dxfId="0" priority="3">
      <formula>$K366&lt;$K367</formula>
    </cfRule>
  </conditionalFormatting>
  <printOptions horizontalCentered="1"/>
  <pageMargins left="0.21811023622047199" right="0.21811023622047199" top="0.25433070866141999" bottom="0.23622047244094502" header="0.11496062992125999" footer="0.31496062992126"/>
  <pageSetup paperSize="9" scale="95" orientation="portrait" cellComments="atEnd"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00B050"/>
  </sheetPr>
  <dimension ref="A1:BX120"/>
  <sheetViews>
    <sheetView zoomScale="87" zoomScaleNormal="87" workbookViewId="0">
      <selection sqref="A1:N1"/>
    </sheetView>
  </sheetViews>
  <sheetFormatPr defaultRowHeight="14.5" x14ac:dyDescent="0.35"/>
  <cols>
    <col min="18" max="20" width="0" hidden="1" customWidth="1"/>
    <col min="21" max="21" width="7.7265625" style="11" hidden="1" customWidth="1"/>
    <col min="22" max="38" width="9.1796875" style="11" hidden="1" customWidth="1"/>
    <col min="39" max="76" width="0" style="11" hidden="1" customWidth="1"/>
    <col min="77" max="78" width="0" hidden="1" customWidth="1"/>
  </cols>
  <sheetData>
    <row r="1" spans="1:76" ht="26.15" customHeight="1" x14ac:dyDescent="0.35">
      <c r="A1" s="431" t="s">
        <v>46</v>
      </c>
      <c r="B1" s="431"/>
      <c r="C1" s="431"/>
      <c r="D1" s="431"/>
      <c r="E1" s="431"/>
      <c r="F1" s="431"/>
      <c r="G1" s="431"/>
      <c r="H1" s="431"/>
      <c r="I1" s="431"/>
      <c r="J1" s="431"/>
      <c r="K1" s="431"/>
      <c r="L1" s="431"/>
      <c r="M1" s="431"/>
      <c r="N1" s="431"/>
      <c r="U1" s="22">
        <f>IF('Encode Data'!$E$14&gt;=0.4,1)</f>
        <v>1</v>
      </c>
      <c r="V1" s="22">
        <f>IF('Encode Data'!$E$14-(U1)&gt;=0.45,1,"")</f>
        <v>1</v>
      </c>
      <c r="W1" s="22" t="str">
        <f>IF('Encode Data'!$E$14-SUM($U$1:V1)&gt;=0.45,1,"")</f>
        <v/>
      </c>
      <c r="X1" s="22" t="str">
        <f>IF('Encode Data'!$E$14-SUM($U$1:W1)&gt;=0.45,1,"")</f>
        <v/>
      </c>
      <c r="Y1" s="22" t="str">
        <f>IF('Encode Data'!$E$14-SUM($U$1:X1)&gt;=0.45,1,"")</f>
        <v/>
      </c>
      <c r="Z1" s="22" t="str">
        <f>IF('Encode Data'!$E$14-SUM($U$1:Y1)&gt;=0.45,1,"")</f>
        <v/>
      </c>
      <c r="AA1" s="22" t="str">
        <f>IF('Encode Data'!$E$14-SUM($U$1:Z1)&gt;=0.45,1,"")</f>
        <v/>
      </c>
      <c r="AB1" s="22" t="str">
        <f>IF('Encode Data'!$E$14-SUM($U$1:AA1)&gt;=0.45,1,"")</f>
        <v/>
      </c>
      <c r="AC1" s="22" t="str">
        <f>IF('Encode Data'!$E$14-SUM($U$1:AB1)&gt;=0.45,1,"")</f>
        <v/>
      </c>
      <c r="AD1" s="22" t="str">
        <f>IF('Encode Data'!$E$14-SUM($U$1:AC1)&gt;=0.45,1,"")</f>
        <v/>
      </c>
      <c r="AE1" s="22" t="str">
        <f>IF('Encode Data'!$E$14-SUM($U$1:AD1)&gt;=0.45,1,"")</f>
        <v/>
      </c>
      <c r="AF1" s="22" t="str">
        <f>IF('Encode Data'!$E$14-SUM($U$1:AE1)&gt;=0.45,1,"")</f>
        <v/>
      </c>
      <c r="AG1" s="22" t="str">
        <f>IF('Encode Data'!$E$14-SUM($U$1:AF1)&gt;=0.45,1,"")</f>
        <v/>
      </c>
      <c r="AH1" s="22" t="str">
        <f>IF('Encode Data'!$E$14-SUM($U$1:AG1)&gt;=0.45,1,"")</f>
        <v/>
      </c>
      <c r="AI1" s="22" t="str">
        <f>IF('Encode Data'!$E$14-SUM($U$1:AH1)&gt;=0.45,1,"")</f>
        <v/>
      </c>
      <c r="AJ1" s="22" t="str">
        <f>IF('Encode Data'!$E$14-SUM($U$1:AI1)&gt;=0.45,1,"")</f>
        <v/>
      </c>
      <c r="AK1" s="22" t="str">
        <f>IF('Encode Data'!$E$14-SUM($U$1:AJ1)&gt;=0.45,1,"")</f>
        <v/>
      </c>
      <c r="AL1" s="22" t="str">
        <f>IF('Encode Data'!$E$14-SUM($U$1:AK1)&gt;=0.45,1,"")</f>
        <v/>
      </c>
      <c r="AM1" s="22" t="str">
        <f>IF('Encode Data'!$E$14-SUM($U$1:AL1)&gt;=0.45,1,"")</f>
        <v/>
      </c>
      <c r="AN1" s="22" t="str">
        <f>IF('Encode Data'!$E$14-SUM($U$1:AM1)&gt;=0.45,1,"")</f>
        <v/>
      </c>
      <c r="AO1" s="22" t="str">
        <f>IF('Encode Data'!$E$14-SUM($U$1:AN1)&gt;=0.45,1,"")</f>
        <v/>
      </c>
      <c r="AP1" s="22" t="str">
        <f>IF('Encode Data'!$E$14-SUM($U$1:AO1)&gt;=0.45,1,"")</f>
        <v/>
      </c>
      <c r="AQ1" s="22" t="str">
        <f>IF('Encode Data'!$E$14-SUM($U$1:AP1)&gt;=0.45,1,"")</f>
        <v/>
      </c>
      <c r="AR1" s="22" t="str">
        <f>IF('Encode Data'!$E$14-SUM($U$1:AQ1)&gt;=0.45,1,"")</f>
        <v/>
      </c>
      <c r="AS1" s="22" t="str">
        <f>IF('Encode Data'!$E$14-SUM($U$1:AR1)&gt;=0.45,1,"")</f>
        <v/>
      </c>
      <c r="AT1" s="22" t="str">
        <f>IF('Encode Data'!$E$14-SUM($U$1:AS1)&gt;=0.45,1,"")</f>
        <v/>
      </c>
      <c r="AU1" s="22" t="str">
        <f>IF('Encode Data'!$E$14-SUM($U$1:AT1)&gt;=0.45,1,"")</f>
        <v/>
      </c>
      <c r="AV1" s="22" t="str">
        <f>IF('Encode Data'!$E$14-SUM($U$1:AU1)&gt;=0.45,1,"")</f>
        <v/>
      </c>
      <c r="AW1" s="22" t="str">
        <f>IF('Encode Data'!$E$14-SUM($U$1:AV1)&gt;=0.45,1,"")</f>
        <v/>
      </c>
      <c r="AX1" s="22" t="str">
        <f>IF('Encode Data'!$E$14-SUM($U$1:AW1)&gt;=0.45,1,"")</f>
        <v/>
      </c>
      <c r="AY1" s="22" t="str">
        <f>IF('Encode Data'!$E$14-SUM($U$1:AX1)&gt;=0.45,1,"")</f>
        <v/>
      </c>
      <c r="AZ1" s="22" t="str">
        <f>IF('Encode Data'!$E$14-SUM($U$1:AY1)&gt;=0.45,1,"")</f>
        <v/>
      </c>
      <c r="BA1" s="22" t="str">
        <f>IF('Encode Data'!$E$14-SUM($U$1:AZ1)&gt;=0.45,1,"")</f>
        <v/>
      </c>
      <c r="BB1" s="22" t="str">
        <f>IF('Encode Data'!$E$14-SUM($U$1:BA1)&gt;=0.45,1,"")</f>
        <v/>
      </c>
      <c r="BC1" s="22" t="str">
        <f>IF('Encode Data'!$E$14-SUM($U$1:BB1)&gt;=0.45,1,"")</f>
        <v/>
      </c>
      <c r="BD1" s="22" t="str">
        <f>IF('Encode Data'!$E$14-SUM($U$1:BC1)&gt;=0.45,1,"")</f>
        <v/>
      </c>
      <c r="BE1" s="22" t="str">
        <f>IF('Encode Data'!$E$14-SUM($U$1:BD1)&gt;=0.45,1,"")</f>
        <v/>
      </c>
      <c r="BF1" s="22" t="str">
        <f>IF('Encode Data'!$E$14-SUM($U$1:BE1)&gt;=0.45,1,"")</f>
        <v/>
      </c>
      <c r="BG1" s="22" t="str">
        <f>IF('Encode Data'!$E$14-SUM($U$1:BF1)&gt;=0.45,1,"")</f>
        <v/>
      </c>
      <c r="BH1" s="22" t="str">
        <f>IF('Encode Data'!$E$14-SUM($U$1:BG1)&gt;=0.45,1,"")</f>
        <v/>
      </c>
      <c r="BI1" s="22" t="str">
        <f>IF('Encode Data'!$E$14-SUM($U$1:BH1)&gt;=0.45,1,"")</f>
        <v/>
      </c>
      <c r="BJ1" s="22" t="str">
        <f>IF('Encode Data'!$E$14-SUM($U$1:BI1)&gt;=0.45,1,"")</f>
        <v/>
      </c>
      <c r="BK1" s="22" t="str">
        <f>IF('Encode Data'!$E$14-SUM($U$1:BJ1)&gt;=0.45,1,"")</f>
        <v/>
      </c>
      <c r="BL1" s="22" t="str">
        <f>IF('Encode Data'!$E$14-SUM($U$1:BK1)&gt;=0.45,1,"")</f>
        <v/>
      </c>
      <c r="BM1" s="22" t="str">
        <f>IF('Encode Data'!$E$14-SUM($U$1:BL1)&gt;=0.45,1,"")</f>
        <v/>
      </c>
      <c r="BN1" s="22" t="str">
        <f>IF('Encode Data'!$E$14-SUM($U$1:BM1)&gt;=0.45,1,"")</f>
        <v/>
      </c>
      <c r="BO1" s="22" t="str">
        <f>IF('Encode Data'!$E$14-SUM($U$1:BN1)&gt;=0.45,1,"")</f>
        <v/>
      </c>
      <c r="BP1" s="22" t="str">
        <f>IF('Encode Data'!$E$14-SUM($U$1:BO1)&gt;=0.45,1,"")</f>
        <v/>
      </c>
      <c r="BQ1" s="22" t="str">
        <f>IF('Encode Data'!$E$14-SUM($U$1:BP1)&gt;=0.45,1,"")</f>
        <v/>
      </c>
      <c r="BR1" s="22" t="str">
        <f>IF('Encode Data'!$E$14-SUM($U$1:BQ1)&gt;=0.45,1,"")</f>
        <v/>
      </c>
      <c r="BS1" s="22" t="str">
        <f>IF('Encode Data'!$E$14-SUM($U$1:BR1)&gt;=0.45,1,"")</f>
        <v/>
      </c>
      <c r="BT1" s="22" t="str">
        <f>IF('Encode Data'!$E$14-SUM($U$1:BS1)&gt;=0.45,1,"")</f>
        <v/>
      </c>
      <c r="BU1" s="22" t="str">
        <f>IF('Encode Data'!$E$14-SUM($U$1:BT1)&gt;=0.45,1,"")</f>
        <v/>
      </c>
      <c r="BV1" s="22" t="str">
        <f>IF('Encode Data'!$E$14-SUM($U$1:BU1)&gt;=0.45,1,"")</f>
        <v/>
      </c>
      <c r="BW1" s="22" t="str">
        <f>IF('Encode Data'!$E$14-SUM($U$1:BV1)&gt;=0.45,1,"")</f>
        <v/>
      </c>
    </row>
    <row r="2" spans="1:76" ht="6" customHeight="1" x14ac:dyDescent="0.35">
      <c r="U2" s="22">
        <f>IF('Encode Data'!$F$14&gt;=0.4,1,0)</f>
        <v>1</v>
      </c>
      <c r="V2" s="22">
        <f>IF('Encode Data'!$F$14-(U2)&gt;=0.4,1,"")</f>
        <v>1</v>
      </c>
      <c r="W2" s="22" t="str">
        <f>IF('Encode Data'!$F$14-SUM($U$2:V2)&gt;=0.45,1,"")</f>
        <v/>
      </c>
      <c r="X2" s="22" t="str">
        <f>IF('Encode Data'!$F$14-SUM($U$2:W2)&gt;=0.45,1,"")</f>
        <v/>
      </c>
      <c r="Y2" s="22" t="str">
        <f>IF('Encode Data'!$F$14-SUM($U$2:X2)&gt;=0.45,1,"")</f>
        <v/>
      </c>
      <c r="Z2" s="22" t="str">
        <f>IF('Encode Data'!$F$14-SUM($U$2:Y2)&gt;=0.45,1,"")</f>
        <v/>
      </c>
      <c r="AA2" s="22" t="str">
        <f>IF('Encode Data'!$F$14-SUM($U$2:Z2)&gt;=0.45,1,"")</f>
        <v/>
      </c>
      <c r="AB2" s="22" t="str">
        <f>IF('Encode Data'!$F$14-SUM($U$2:AA2)&gt;=0.45,1,"")</f>
        <v/>
      </c>
      <c r="AC2" s="22" t="str">
        <f>IF('Encode Data'!$F$14-SUM($U$2:AB2)&gt;=0.45,1,"")</f>
        <v/>
      </c>
      <c r="AD2" s="22" t="str">
        <f>IF('Encode Data'!$F$14-SUM($U$2:AC2)&gt;=0.45,1,"")</f>
        <v/>
      </c>
      <c r="AE2" s="22" t="str">
        <f>IF('Encode Data'!$F$14-SUM($U$2:AD2)&gt;=0.45,1,"")</f>
        <v/>
      </c>
      <c r="AF2" s="22" t="str">
        <f>IF('Encode Data'!$F$14-SUM($U$2:AE2)&gt;=0.45,1,"")</f>
        <v/>
      </c>
      <c r="AG2" s="22" t="str">
        <f>IF('Encode Data'!$F$14-SUM($U$2:AF2)&gt;=0.45,1,"")</f>
        <v/>
      </c>
      <c r="AH2" s="22" t="str">
        <f>IF('Encode Data'!$F$14-SUM($U$2:AG2)&gt;=0.45,1,"")</f>
        <v/>
      </c>
      <c r="AI2" s="22" t="str">
        <f>IF('Encode Data'!$F$14-SUM($U$2:AH2)&gt;=0.45,1,"")</f>
        <v/>
      </c>
      <c r="AJ2" s="22" t="str">
        <f>IF('Encode Data'!$F$14-SUM($U$2:AI2)&gt;=0.45,1,"")</f>
        <v/>
      </c>
      <c r="AK2" s="22" t="str">
        <f>IF('Encode Data'!$F$14-SUM($U$2:AJ2)&gt;=0.45,1,"")</f>
        <v/>
      </c>
      <c r="AL2" s="22" t="str">
        <f>IF('Encode Data'!$F$14-SUM($U$2:AK2)&gt;=0.45,1,"")</f>
        <v/>
      </c>
      <c r="AM2" s="22" t="str">
        <f>IF('Encode Data'!$F$14-SUM($U$2:AL2)&gt;=0.45,1,"")</f>
        <v/>
      </c>
      <c r="AN2" s="22" t="str">
        <f>IF('Encode Data'!$F$14-SUM($U$2:AM2)&gt;=0.45,1,"")</f>
        <v/>
      </c>
      <c r="AO2" s="22" t="str">
        <f>IF('Encode Data'!$F$14-SUM($U$2:AN2)&gt;=0.45,1,"")</f>
        <v/>
      </c>
      <c r="AP2" s="22" t="str">
        <f>IF('Encode Data'!$F$14-SUM($U$2:AO2)&gt;=0.45,1,"")</f>
        <v/>
      </c>
      <c r="AQ2" s="22" t="str">
        <f>IF('Encode Data'!$F$14-SUM($U$2:AP2)&gt;=0.45,1,"")</f>
        <v/>
      </c>
      <c r="AR2" s="22" t="str">
        <f>IF('Encode Data'!$F$14-SUM($U$2:AQ2)&gt;=0.45,1,"")</f>
        <v/>
      </c>
      <c r="AS2" s="22" t="str">
        <f>IF('Encode Data'!$F$14-SUM($U$2:AR2)&gt;=0.45,1,"")</f>
        <v/>
      </c>
      <c r="AT2" s="22" t="str">
        <f>IF('Encode Data'!$F$14-SUM($U$2:AS2)&gt;=0.45,1,"")</f>
        <v/>
      </c>
      <c r="AU2" s="22" t="str">
        <f>IF('Encode Data'!$F$14-SUM($U$2:AT2)&gt;=0.45,1,"")</f>
        <v/>
      </c>
      <c r="AV2" s="22" t="str">
        <f>IF('Encode Data'!$F$14-SUM($U$2:AU2)&gt;=0.45,1,"")</f>
        <v/>
      </c>
      <c r="AW2" s="22" t="str">
        <f>IF('Encode Data'!$F$14-SUM($U$2:AV2)&gt;=0.45,1,"")</f>
        <v/>
      </c>
      <c r="AX2" s="22" t="str">
        <f>IF('Encode Data'!$F$14-SUM($U$2:AW2)&gt;=0.45,1,"")</f>
        <v/>
      </c>
      <c r="AY2" s="22" t="str">
        <f>IF('Encode Data'!$F$14-SUM($U$2:AX2)&gt;=0.45,1,"")</f>
        <v/>
      </c>
      <c r="AZ2" s="22" t="str">
        <f>IF('Encode Data'!$F$14-SUM($U$2:AY2)&gt;=0.45,1,"")</f>
        <v/>
      </c>
      <c r="BA2" s="22" t="str">
        <f>IF('Encode Data'!$F$14-SUM($U$2:AZ2)&gt;=0.45,1,"")</f>
        <v/>
      </c>
      <c r="BB2" s="22" t="str">
        <f>IF('Encode Data'!$F$14-SUM($U$2:BA2)&gt;=0.45,1,"")</f>
        <v/>
      </c>
      <c r="BC2" s="22" t="str">
        <f>IF('Encode Data'!$F$14-SUM($U$2:BB2)&gt;=0.45,1,"")</f>
        <v/>
      </c>
      <c r="BD2" s="22" t="str">
        <f>IF('Encode Data'!$F$14-SUM($U$2:BC2)&gt;=0.45,1,"")</f>
        <v/>
      </c>
      <c r="BE2" s="22" t="str">
        <f>IF('Encode Data'!$F$14-SUM($U$2:BD2)&gt;=0.45,1,"")</f>
        <v/>
      </c>
      <c r="BF2" s="22" t="str">
        <f>IF('Encode Data'!$F$14-SUM($U$2:BE2)&gt;=0.45,1,"")</f>
        <v/>
      </c>
      <c r="BG2" s="22" t="str">
        <f>IF('Encode Data'!$F$14-SUM($U$2:BF2)&gt;=0.45,1,"")</f>
        <v/>
      </c>
      <c r="BH2" s="22" t="str">
        <f>IF('Encode Data'!$F$14-SUM($U$2:BG2)&gt;=0.45,1,"")</f>
        <v/>
      </c>
      <c r="BI2" s="22" t="str">
        <f>IF('Encode Data'!$F$14-SUM($U$2:BH2)&gt;=0.45,1,"")</f>
        <v/>
      </c>
      <c r="BJ2" s="22" t="str">
        <f>IF('Encode Data'!$F$14-SUM($U$2:BI2)&gt;=0.45,1,"")</f>
        <v/>
      </c>
      <c r="BK2" s="22" t="str">
        <f>IF('Encode Data'!$F$14-SUM($U$2:BJ2)&gt;=0.45,1,"")</f>
        <v/>
      </c>
      <c r="BL2" s="22" t="str">
        <f>IF('Encode Data'!$F$14-SUM($U$2:BK2)&gt;=0.45,1,"")</f>
        <v/>
      </c>
      <c r="BM2" s="22" t="str">
        <f>IF('Encode Data'!$F$14-SUM($U$2:BL2)&gt;=0.45,1,"")</f>
        <v/>
      </c>
      <c r="BN2" s="22" t="str">
        <f>IF('Encode Data'!$F$14-SUM($U$2:BM2)&gt;=0.45,1,"")</f>
        <v/>
      </c>
      <c r="BO2" s="22" t="str">
        <f>IF('Encode Data'!$F$14-SUM($U$2:BN2)&gt;=0.45,1,"")</f>
        <v/>
      </c>
      <c r="BP2" s="22" t="str">
        <f>IF('Encode Data'!$F$14-SUM($U$2:BO2)&gt;=0.45,1,"")</f>
        <v/>
      </c>
      <c r="BQ2" s="22" t="str">
        <f>IF('Encode Data'!$F$14-SUM($U$2:BP2)&gt;=0.45,1,"")</f>
        <v/>
      </c>
      <c r="BR2" s="22" t="str">
        <f>IF('Encode Data'!$F$14-SUM($U$2:BQ2)&gt;=0.45,1,"")</f>
        <v/>
      </c>
      <c r="BS2" s="22" t="str">
        <f>IF('Encode Data'!$F$14-SUM($U$2:BR2)&gt;=0.45,1,"")</f>
        <v/>
      </c>
      <c r="BT2" s="22" t="str">
        <f>IF('Encode Data'!$F$14-SUM($U$2:BS2)&gt;=0.45,1,"")</f>
        <v/>
      </c>
      <c r="BU2" s="22" t="str">
        <f>IF('Encode Data'!$F$14-SUM($U$2:BT2)&gt;=0.45,1,"")</f>
        <v/>
      </c>
      <c r="BV2" s="22" t="str">
        <f>IF('Encode Data'!$F$14-SUM($U$2:BU2)&gt;=0.45,1,"")</f>
        <v/>
      </c>
      <c r="BW2" s="22" t="str">
        <f>IF('Encode Data'!$F$14-SUM($U$2:BV2)&gt;=0.45,1,"")</f>
        <v/>
      </c>
    </row>
    <row r="3" spans="1:76" s="181" customFormat="1" ht="26.5" customHeight="1" x14ac:dyDescent="0.35">
      <c r="A3" s="429" t="s">
        <v>47</v>
      </c>
      <c r="B3" s="429"/>
      <c r="C3" s="429"/>
      <c r="D3" s="429"/>
      <c r="E3" s="429"/>
      <c r="F3" s="429"/>
      <c r="G3" s="429"/>
      <c r="H3" s="429"/>
      <c r="I3" s="429"/>
      <c r="J3" s="429"/>
      <c r="K3" s="429"/>
      <c r="L3" s="429"/>
      <c r="M3" s="429"/>
      <c r="N3" s="429"/>
      <c r="O3" s="429"/>
      <c r="U3" s="22">
        <f>IF('Encode Data'!$G$14&gt;=0.4,1,0)</f>
        <v>1</v>
      </c>
      <c r="V3" s="22">
        <f>IF('Encode Data'!$G$14-(U3)&gt;=0.4,1,"")</f>
        <v>1</v>
      </c>
      <c r="W3" s="22" t="str">
        <f>IF('Encode Data'!$G$14-SUM($U$3:V3)&gt;=0.45,1,"")</f>
        <v/>
      </c>
      <c r="X3" s="22" t="str">
        <f>IF('Encode Data'!$G$14-SUM($U$3:W3)&gt;=0.45,1,"")</f>
        <v/>
      </c>
      <c r="Y3" s="22" t="str">
        <f>IF('Encode Data'!$G$14-SUM($U$3:X3)&gt;=0.45,1,"")</f>
        <v/>
      </c>
      <c r="Z3" s="22" t="str">
        <f>IF('Encode Data'!$G$14-SUM($U$3:Y3)&gt;=0.45,1,"")</f>
        <v/>
      </c>
      <c r="AA3" s="22" t="str">
        <f>IF('Encode Data'!$G$14-SUM($U$3:Z3)&gt;=0.45,1,"")</f>
        <v/>
      </c>
      <c r="AB3" s="22" t="str">
        <f>IF('Encode Data'!$G$14-SUM($U$3:AA3)&gt;=0.45,1,"")</f>
        <v/>
      </c>
      <c r="AC3" s="22" t="str">
        <f>IF('Encode Data'!$G$14-SUM($U$3:AB3)&gt;=0.45,1,"")</f>
        <v/>
      </c>
      <c r="AD3" s="22" t="str">
        <f>IF('Encode Data'!$G$14-SUM($U$3:AC3)&gt;=0.45,1,"")</f>
        <v/>
      </c>
      <c r="AE3" s="22" t="str">
        <f>IF('Encode Data'!$G$14-SUM($U$3:AD3)&gt;=0.45,1,"")</f>
        <v/>
      </c>
      <c r="AF3" s="22" t="str">
        <f>IF('Encode Data'!$G$14-SUM($U$3:AE3)&gt;=0.45,1,"")</f>
        <v/>
      </c>
      <c r="AG3" s="22" t="str">
        <f>IF('Encode Data'!$G$14-SUM($U$3:AF3)&gt;=0.45,1,"")</f>
        <v/>
      </c>
      <c r="AH3" s="22" t="str">
        <f>IF('Encode Data'!$G$14-SUM($U$3:AG3)&gt;=0.45,1,"")</f>
        <v/>
      </c>
      <c r="AI3" s="22" t="str">
        <f>IF('Encode Data'!$G$14-SUM($U$3:AH3)&gt;=0.45,1,"")</f>
        <v/>
      </c>
      <c r="AJ3" s="22" t="str">
        <f>IF('Encode Data'!$G$14-SUM($U$3:AI3)&gt;=0.45,1,"")</f>
        <v/>
      </c>
      <c r="AK3" s="22" t="str">
        <f>IF('Encode Data'!$G$14-SUM($U$3:AJ3)&gt;=0.45,1,"")</f>
        <v/>
      </c>
      <c r="AL3" s="22" t="str">
        <f>IF('Encode Data'!$G$14-SUM($U$3:AK3)&gt;=0.45,1,"")</f>
        <v/>
      </c>
      <c r="AM3" s="22" t="str">
        <f>IF('Encode Data'!$G$14-SUM($U$3:AL3)&gt;=0.45,1,"")</f>
        <v/>
      </c>
      <c r="AN3" s="22" t="str">
        <f>IF('Encode Data'!$G$14-SUM($U$3:AM3)&gt;=0.45,1,"")</f>
        <v/>
      </c>
      <c r="AO3" s="22" t="str">
        <f>IF('Encode Data'!$G$14-SUM($U$3:AN3)&gt;=0.45,1,"")</f>
        <v/>
      </c>
      <c r="AP3" s="22" t="str">
        <f>IF('Encode Data'!$G$14-SUM($U$3:AO3)&gt;=0.45,1,"")</f>
        <v/>
      </c>
      <c r="AQ3" s="22" t="str">
        <f>IF('Encode Data'!$G$14-SUM($U$3:AP3)&gt;=0.45,1,"")</f>
        <v/>
      </c>
      <c r="AR3" s="22" t="str">
        <f>IF('Encode Data'!$G$14-SUM($U$3:AQ3)&gt;=0.45,1,"")</f>
        <v/>
      </c>
      <c r="AS3" s="22" t="str">
        <f>IF('Encode Data'!$G$14-SUM($U$3:AR3)&gt;=0.45,1,"")</f>
        <v/>
      </c>
      <c r="AT3" s="22" t="str">
        <f>IF('Encode Data'!$G$14-SUM($U$3:AS3)&gt;=0.45,1,"")</f>
        <v/>
      </c>
      <c r="AU3" s="22" t="str">
        <f>IF('Encode Data'!$G$14-SUM($U$3:AT3)&gt;=0.45,1,"")</f>
        <v/>
      </c>
      <c r="AV3" s="22" t="str">
        <f>IF('Encode Data'!$G$14-SUM($U$3:AU3)&gt;=0.45,1,"")</f>
        <v/>
      </c>
      <c r="AW3" s="22" t="str">
        <f>IF('Encode Data'!$G$14-SUM($U$3:AV3)&gt;=0.45,1,"")</f>
        <v/>
      </c>
      <c r="AX3" s="22" t="str">
        <f>IF('Encode Data'!$G$14-SUM($U$3:AW3)&gt;=0.45,1,"")</f>
        <v/>
      </c>
      <c r="AY3" s="22" t="str">
        <f>IF('Encode Data'!$G$14-SUM($U$3:AX3)&gt;=0.45,1,"")</f>
        <v/>
      </c>
      <c r="AZ3" s="22" t="str">
        <f>IF('Encode Data'!$G$14-SUM($U$3:AY3)&gt;=0.45,1,"")</f>
        <v/>
      </c>
      <c r="BA3" s="22" t="str">
        <f>IF('Encode Data'!$G$14-SUM($U$3:AZ3)&gt;=0.45,1,"")</f>
        <v/>
      </c>
      <c r="BB3" s="22" t="str">
        <f>IF('Encode Data'!$G$14-SUM($U$3:BA3)&gt;=0.45,1,"")</f>
        <v/>
      </c>
      <c r="BC3" s="22" t="str">
        <f>IF('Encode Data'!$G$14-SUM($U$3:BB3)&gt;=0.45,1,"")</f>
        <v/>
      </c>
      <c r="BD3" s="22" t="str">
        <f>IF('Encode Data'!$G$14-SUM($U$3:BC3)&gt;=0.45,1,"")</f>
        <v/>
      </c>
      <c r="BE3" s="22" t="str">
        <f>IF('Encode Data'!$G$14-SUM($U$3:BD3)&gt;=0.45,1,"")</f>
        <v/>
      </c>
      <c r="BF3" s="22" t="str">
        <f>IF('Encode Data'!$G$14-SUM($U$3:BE3)&gt;=0.45,1,"")</f>
        <v/>
      </c>
      <c r="BG3" s="22" t="str">
        <f>IF('Encode Data'!$G$14-SUM($U$3:BF3)&gt;=0.45,1,"")</f>
        <v/>
      </c>
      <c r="BH3" s="22" t="str">
        <f>IF('Encode Data'!$G$14-SUM($U$3:BG3)&gt;=0.45,1,"")</f>
        <v/>
      </c>
      <c r="BI3" s="22" t="str">
        <f>IF('Encode Data'!$G$14-SUM($U$3:BH3)&gt;=0.45,1,"")</f>
        <v/>
      </c>
      <c r="BJ3" s="22" t="str">
        <f>IF('Encode Data'!$G$14-SUM($U$3:BI3)&gt;=0.45,1,"")</f>
        <v/>
      </c>
      <c r="BK3" s="22" t="str">
        <f>IF('Encode Data'!$G$14-SUM($U$3:BJ3)&gt;=0.45,1,"")</f>
        <v/>
      </c>
      <c r="BL3" s="22" t="str">
        <f>IF('Encode Data'!$G$14-SUM($U$3:BK3)&gt;=0.45,1,"")</f>
        <v/>
      </c>
      <c r="BM3" s="22" t="str">
        <f>IF('Encode Data'!$G$14-SUM($U$3:BL3)&gt;=0.45,1,"")</f>
        <v/>
      </c>
      <c r="BN3" s="22" t="str">
        <f>IF('Encode Data'!$G$14-SUM($U$3:BM3)&gt;=0.45,1,"")</f>
        <v/>
      </c>
      <c r="BO3" s="22" t="str">
        <f>IF('Encode Data'!$G$14-SUM($U$3:BN3)&gt;=0.45,1,"")</f>
        <v/>
      </c>
      <c r="BP3" s="22" t="str">
        <f>IF('Encode Data'!$G$14-SUM($U$3:BO3)&gt;=0.45,1,"")</f>
        <v/>
      </c>
      <c r="BQ3" s="22" t="str">
        <f>IF('Encode Data'!$G$14-SUM($U$3:BP3)&gt;=0.45,1,"")</f>
        <v/>
      </c>
      <c r="BR3" s="22" t="str">
        <f>IF('Encode Data'!$G$14-SUM($U$3:BQ3)&gt;=0.45,1,"")</f>
        <v/>
      </c>
      <c r="BS3" s="22" t="str">
        <f>IF('Encode Data'!$G$14-SUM($U$3:BR3)&gt;=0.45,1,"")</f>
        <v/>
      </c>
      <c r="BT3" s="22" t="str">
        <f>IF('Encode Data'!$G$14-SUM($U$3:BS3)&gt;=0.45,1,"")</f>
        <v/>
      </c>
      <c r="BU3" s="22" t="str">
        <f>IF('Encode Data'!$G$14-SUM($U$3:BT3)&gt;=0.45,1,"")</f>
        <v/>
      </c>
      <c r="BV3" s="22" t="str">
        <f>IF('Encode Data'!$G$14-SUM($U$3:BU3)&gt;=0.45,1,"")</f>
        <v/>
      </c>
      <c r="BW3" s="22" t="str">
        <f>IF('Encode Data'!$G$14-SUM($U$3:BV3)&gt;=0.45,1,"")</f>
        <v/>
      </c>
      <c r="BX3" s="11"/>
    </row>
    <row r="4" spans="1:76" s="181" customFormat="1" ht="26.5" customHeight="1" x14ac:dyDescent="0.35">
      <c r="A4" s="428" t="s">
        <v>258</v>
      </c>
      <c r="B4" s="428"/>
      <c r="C4" s="428"/>
      <c r="D4" s="428"/>
      <c r="E4" s="428"/>
      <c r="F4" s="428"/>
      <c r="G4" s="428"/>
      <c r="H4" s="428"/>
      <c r="I4" s="428"/>
      <c r="J4" s="428"/>
      <c r="K4" s="428"/>
      <c r="L4" s="428"/>
      <c r="M4" s="428"/>
      <c r="N4" s="428"/>
      <c r="O4" s="428"/>
      <c r="U4" s="22">
        <f>IF('Encode Data'!$H$14&gt;=0.4,1,0)</f>
        <v>1</v>
      </c>
      <c r="V4" s="22">
        <f>IF('Encode Data'!$H$14-(U4)&gt;=0.4,1,"")</f>
        <v>1</v>
      </c>
      <c r="W4" s="22" t="str">
        <f>IF('Encode Data'!$H$14-SUM($U$4:V4)&gt;=0.45,1,"")</f>
        <v/>
      </c>
      <c r="X4" s="22" t="str">
        <f>IF('Encode Data'!$H$14-SUM($U$4:W4)&gt;=0.45,1,"")</f>
        <v/>
      </c>
      <c r="Y4" s="22" t="str">
        <f>IF('Encode Data'!$H$14-SUM($U$4:X4)&gt;=0.45,1,"")</f>
        <v/>
      </c>
      <c r="Z4" s="22" t="str">
        <f>IF('Encode Data'!$H$14-SUM($U$4:Y4)&gt;=0.45,1,"")</f>
        <v/>
      </c>
      <c r="AA4" s="22" t="str">
        <f>IF('Encode Data'!$H$14-SUM($U$4:Z4)&gt;=0.45,1,"")</f>
        <v/>
      </c>
      <c r="AB4" s="22" t="str">
        <f>IF('Encode Data'!$H$14-SUM($U$4:AA4)&gt;=0.45,1,"")</f>
        <v/>
      </c>
      <c r="AC4" s="22" t="str">
        <f>IF('Encode Data'!$H$14-SUM($U$4:AB4)&gt;=0.45,1,"")</f>
        <v/>
      </c>
      <c r="AD4" s="22" t="str">
        <f>IF('Encode Data'!$H$14-SUM($U$4:AC4)&gt;=0.45,1,"")</f>
        <v/>
      </c>
      <c r="AE4" s="22" t="str">
        <f>IF('Encode Data'!$H$14-SUM($U$4:AD4)&gt;=0.45,1,"")</f>
        <v/>
      </c>
      <c r="AF4" s="22" t="str">
        <f>IF('Encode Data'!$H$14-SUM($U$4:AE4)&gt;=0.45,1,"")</f>
        <v/>
      </c>
      <c r="AG4" s="22" t="str">
        <f>IF('Encode Data'!$H$14-SUM($U$4:AF4)&gt;=0.45,1,"")</f>
        <v/>
      </c>
      <c r="AH4" s="22" t="str">
        <f>IF('Encode Data'!$H$14-SUM($U$4:AG4)&gt;=0.45,1,"")</f>
        <v/>
      </c>
      <c r="AI4" s="22" t="str">
        <f>IF('Encode Data'!$H$14-SUM($U$4:AH4)&gt;=0.45,1,"")</f>
        <v/>
      </c>
      <c r="AJ4" s="22" t="str">
        <f>IF('Encode Data'!$H$14-SUM($U$4:AI4)&gt;=0.45,1,"")</f>
        <v/>
      </c>
      <c r="AK4" s="22" t="str">
        <f>IF('Encode Data'!$H$14-SUM($U$4:AJ4)&gt;=0.45,1,"")</f>
        <v/>
      </c>
      <c r="AL4" s="22" t="str">
        <f>IF('Encode Data'!$H$14-SUM($U$4:AK4)&gt;=0.45,1,"")</f>
        <v/>
      </c>
      <c r="AM4" s="22" t="str">
        <f>IF('Encode Data'!$H$14-SUM($U$4:AL4)&gt;=0.45,1,"")</f>
        <v/>
      </c>
      <c r="AN4" s="22" t="str">
        <f>IF('Encode Data'!$H$14-SUM($U$4:AM4)&gt;=0.45,1,"")</f>
        <v/>
      </c>
      <c r="AO4" s="22" t="str">
        <f>IF('Encode Data'!$H$14-SUM($U$4:AN4)&gt;=0.45,1,"")</f>
        <v/>
      </c>
      <c r="AP4" s="22" t="str">
        <f>IF('Encode Data'!$H$14-SUM($U$4:AO4)&gt;=0.45,1,"")</f>
        <v/>
      </c>
      <c r="AQ4" s="22" t="str">
        <f>IF('Encode Data'!$H$14-SUM($U$4:AP4)&gt;=0.45,1,"")</f>
        <v/>
      </c>
      <c r="AR4" s="22" t="str">
        <f>IF('Encode Data'!$H$14-SUM($U$4:AQ4)&gt;=0.45,1,"")</f>
        <v/>
      </c>
      <c r="AS4" s="22" t="str">
        <f>IF('Encode Data'!$H$14-SUM($U$4:AR4)&gt;=0.45,1,"")</f>
        <v/>
      </c>
      <c r="AT4" s="22" t="str">
        <f>IF('Encode Data'!$H$14-SUM($U$4:AS4)&gt;=0.45,1,"")</f>
        <v/>
      </c>
      <c r="AU4" s="22" t="str">
        <f>IF('Encode Data'!$H$14-SUM($U$4:AT4)&gt;=0.45,1,"")</f>
        <v/>
      </c>
      <c r="AV4" s="22" t="str">
        <f>IF('Encode Data'!$H$14-SUM($U$4:AU4)&gt;=0.45,1,"")</f>
        <v/>
      </c>
      <c r="AW4" s="22" t="str">
        <f>IF('Encode Data'!$H$14-SUM($U$4:AV4)&gt;=0.45,1,"")</f>
        <v/>
      </c>
      <c r="AX4" s="22" t="str">
        <f>IF('Encode Data'!$H$14-SUM($U$4:AW4)&gt;=0.45,1,"")</f>
        <v/>
      </c>
      <c r="AY4" s="22" t="str">
        <f>IF('Encode Data'!$H$14-SUM($U$4:AX4)&gt;=0.45,1,"")</f>
        <v/>
      </c>
      <c r="AZ4" s="22" t="str">
        <f>IF('Encode Data'!$H$14-SUM($U$4:AY4)&gt;=0.45,1,"")</f>
        <v/>
      </c>
      <c r="BA4" s="22" t="str">
        <f>IF('Encode Data'!$H$14-SUM($U$4:AZ4)&gt;=0.45,1,"")</f>
        <v/>
      </c>
      <c r="BB4" s="22" t="str">
        <f>IF('Encode Data'!$H$14-SUM($U$4:BA4)&gt;=0.45,1,"")</f>
        <v/>
      </c>
      <c r="BC4" s="22" t="str">
        <f>IF('Encode Data'!$H$14-SUM($U$4:BB4)&gt;=0.45,1,"")</f>
        <v/>
      </c>
      <c r="BD4" s="22" t="str">
        <f>IF('Encode Data'!$H$14-SUM($U$4:BC4)&gt;=0.45,1,"")</f>
        <v/>
      </c>
      <c r="BE4" s="22" t="str">
        <f>IF('Encode Data'!$H$14-SUM($U$4:BD4)&gt;=0.45,1,"")</f>
        <v/>
      </c>
      <c r="BF4" s="22" t="str">
        <f>IF('Encode Data'!$H$14-SUM($U$4:BE4)&gt;=0.45,1,"")</f>
        <v/>
      </c>
      <c r="BG4" s="22" t="str">
        <f>IF('Encode Data'!$H$14-SUM($U$4:BF4)&gt;=0.45,1,"")</f>
        <v/>
      </c>
      <c r="BH4" s="22" t="str">
        <f>IF('Encode Data'!$H$14-SUM($U$4:BG4)&gt;=0.45,1,"")</f>
        <v/>
      </c>
      <c r="BI4" s="22" t="str">
        <f>IF('Encode Data'!$H$14-SUM($U$4:BH4)&gt;=0.45,1,"")</f>
        <v/>
      </c>
      <c r="BJ4" s="22" t="str">
        <f>IF('Encode Data'!$H$14-SUM($U$4:BI4)&gt;=0.45,1,"")</f>
        <v/>
      </c>
      <c r="BK4" s="22" t="str">
        <f>IF('Encode Data'!$H$14-SUM($U$4:BJ4)&gt;=0.45,1,"")</f>
        <v/>
      </c>
      <c r="BL4" s="22" t="str">
        <f>IF('Encode Data'!$H$14-SUM($U$4:BK4)&gt;=0.45,1,"")</f>
        <v/>
      </c>
      <c r="BM4" s="22" t="str">
        <f>IF('Encode Data'!$H$14-SUM($U$4:BL4)&gt;=0.45,1,"")</f>
        <v/>
      </c>
      <c r="BN4" s="22" t="str">
        <f>IF('Encode Data'!$H$14-SUM($U$4:BM4)&gt;=0.45,1,"")</f>
        <v/>
      </c>
      <c r="BO4" s="22" t="str">
        <f>IF('Encode Data'!$H$14-SUM($U$4:BN4)&gt;=0.45,1,"")</f>
        <v/>
      </c>
      <c r="BP4" s="22" t="str">
        <f>IF('Encode Data'!$H$14-SUM($U$4:BO4)&gt;=0.45,1,"")</f>
        <v/>
      </c>
      <c r="BQ4" s="22" t="str">
        <f>IF('Encode Data'!$H$14-SUM($U$4:BP4)&gt;=0.45,1,"")</f>
        <v/>
      </c>
      <c r="BR4" s="22" t="str">
        <f>IF('Encode Data'!$H$14-SUM($U$4:BQ4)&gt;=0.45,1,"")</f>
        <v/>
      </c>
      <c r="BS4" s="22" t="str">
        <f>IF('Encode Data'!$H$14-SUM($U$4:BR4)&gt;=0.45,1,"")</f>
        <v/>
      </c>
      <c r="BT4" s="22" t="str">
        <f>IF('Encode Data'!$H$14-SUM($U$4:BS4)&gt;=0.45,1,"")</f>
        <v/>
      </c>
      <c r="BU4" s="22" t="str">
        <f>IF('Encode Data'!$H$14-SUM($U$4:BT4)&gt;=0.45,1,"")</f>
        <v/>
      </c>
      <c r="BV4" s="22" t="str">
        <f>IF('Encode Data'!$H$14-SUM($U$4:BU4)&gt;=0.45,1,"")</f>
        <v/>
      </c>
      <c r="BW4" s="22" t="str">
        <f>IF('Encode Data'!$H$14-SUM($U$4:BV4)&gt;=0.45,1,"")</f>
        <v/>
      </c>
      <c r="BX4" s="11"/>
    </row>
    <row r="5" spans="1:76" s="181" customFormat="1" ht="26.5" customHeight="1" x14ac:dyDescent="0.35">
      <c r="A5" s="429" t="s">
        <v>48</v>
      </c>
      <c r="B5" s="429"/>
      <c r="C5" s="429"/>
      <c r="D5" s="429"/>
      <c r="E5" s="429"/>
      <c r="F5" s="429"/>
      <c r="G5" s="429"/>
      <c r="H5" s="429"/>
      <c r="I5" s="429"/>
      <c r="J5" s="429"/>
      <c r="K5" s="429"/>
      <c r="L5" s="429"/>
      <c r="M5" s="429"/>
      <c r="N5" s="429"/>
      <c r="O5" s="429"/>
      <c r="U5" s="22">
        <f>IF('Encode Data'!$I$14&gt;=0.4,1,0)</f>
        <v>1</v>
      </c>
      <c r="V5" s="22">
        <f>IF('Encode Data'!$I$14-(U5)&gt;=0.4,1,"")</f>
        <v>1</v>
      </c>
      <c r="W5" s="22">
        <f>IF('Encode Data'!$I$14-SUM($U$5:V5)&gt;=0.45,1,"")</f>
        <v>1</v>
      </c>
      <c r="X5" s="22" t="str">
        <f>IF('Encode Data'!$I$14-SUM($U$5:W5)&gt;=0.45,1,"")</f>
        <v/>
      </c>
      <c r="Y5" s="22" t="str">
        <f>IF('Encode Data'!$I$14-SUM($U$5:X5)&gt;=0.45,1,"")</f>
        <v/>
      </c>
      <c r="Z5" s="22" t="str">
        <f>IF('Encode Data'!$I$14-SUM($U$5:Y5)&gt;=0.45,1,"")</f>
        <v/>
      </c>
      <c r="AA5" s="22" t="str">
        <f>IF('Encode Data'!$I$14-SUM($U$5:Z5)&gt;=0.45,1,"")</f>
        <v/>
      </c>
      <c r="AB5" s="22" t="str">
        <f>IF('Encode Data'!$I$14-SUM($U$5:AA5)&gt;=0.45,1,"")</f>
        <v/>
      </c>
      <c r="AC5" s="22" t="str">
        <f>IF('Encode Data'!$I$14-SUM($U$5:AB5)&gt;=0.45,1,"")</f>
        <v/>
      </c>
      <c r="AD5" s="22" t="str">
        <f>IF('Encode Data'!$I$14-SUM($U$5:AC5)&gt;=0.45,1,"")</f>
        <v/>
      </c>
      <c r="AE5" s="22" t="str">
        <f>IF('Encode Data'!$I$14-SUM($U$5:AD5)&gt;=0.45,1,"")</f>
        <v/>
      </c>
      <c r="AF5" s="22" t="str">
        <f>IF('Encode Data'!$I$14-SUM($U$5:AE5)&gt;=0.45,1,"")</f>
        <v/>
      </c>
      <c r="AG5" s="22" t="str">
        <f>IF('Encode Data'!$I$14-SUM($U$5:AF5)&gt;=0.45,1,"")</f>
        <v/>
      </c>
      <c r="AH5" s="22" t="str">
        <f>IF('Encode Data'!$I$14-SUM($U$5:AG5)&gt;=0.45,1,"")</f>
        <v/>
      </c>
      <c r="AI5" s="22" t="str">
        <f>IF('Encode Data'!$I$14-SUM($U$5:AH5)&gt;=0.45,1,"")</f>
        <v/>
      </c>
      <c r="AJ5" s="22" t="str">
        <f>IF('Encode Data'!$I$14-SUM($U$5:AI5)&gt;=0.45,1,"")</f>
        <v/>
      </c>
      <c r="AK5" s="22" t="str">
        <f>IF('Encode Data'!$I$14-SUM($U$5:AJ5)&gt;=0.45,1,"")</f>
        <v/>
      </c>
      <c r="AL5" s="22" t="str">
        <f>IF('Encode Data'!$I$14-SUM($U$5:AK5)&gt;=0.45,1,"")</f>
        <v/>
      </c>
      <c r="AM5" s="22" t="str">
        <f>IF('Encode Data'!$I$14-SUM($U$5:AL5)&gt;=0.45,1,"")</f>
        <v/>
      </c>
      <c r="AN5" s="22" t="str">
        <f>IF('Encode Data'!$I$14-SUM($U$5:AM5)&gt;=0.45,1,"")</f>
        <v/>
      </c>
      <c r="AO5" s="22" t="str">
        <f>IF('Encode Data'!$I$14-SUM($U$5:AN5)&gt;=0.45,1,"")</f>
        <v/>
      </c>
      <c r="AP5" s="22" t="str">
        <f>IF('Encode Data'!$I$14-SUM($U$5:AO5)&gt;=0.45,1,"")</f>
        <v/>
      </c>
      <c r="AQ5" s="22" t="str">
        <f>IF('Encode Data'!$I$14-SUM($U$5:AP5)&gt;=0.45,1,"")</f>
        <v/>
      </c>
      <c r="AR5" s="22" t="str">
        <f>IF('Encode Data'!$I$14-SUM($U$5:AQ5)&gt;=0.45,1,"")</f>
        <v/>
      </c>
      <c r="AS5" s="22" t="str">
        <f>IF('Encode Data'!$I$14-SUM($U$5:AR5)&gt;=0.45,1,"")</f>
        <v/>
      </c>
      <c r="AT5" s="22" t="str">
        <f>IF('Encode Data'!$I$14-SUM($U$5:AS5)&gt;=0.45,1,"")</f>
        <v/>
      </c>
      <c r="AU5" s="22" t="str">
        <f>IF('Encode Data'!$I$14-SUM($U$5:AT5)&gt;=0.45,1,"")</f>
        <v/>
      </c>
      <c r="AV5" s="22" t="str">
        <f>IF('Encode Data'!$I$14-SUM($U$5:AU5)&gt;=0.45,1,"")</f>
        <v/>
      </c>
      <c r="AW5" s="22" t="str">
        <f>IF('Encode Data'!$I$14-SUM($U$5:AV5)&gt;=0.45,1,"")</f>
        <v/>
      </c>
      <c r="AX5" s="22" t="str">
        <f>IF('Encode Data'!$I$14-SUM($U$5:AW5)&gt;=0.45,1,"")</f>
        <v/>
      </c>
      <c r="AY5" s="22" t="str">
        <f>IF('Encode Data'!$I$14-SUM($U$5:AX5)&gt;=0.45,1,"")</f>
        <v/>
      </c>
      <c r="AZ5" s="22" t="str">
        <f>IF('Encode Data'!$I$14-SUM($U$5:AY5)&gt;=0.45,1,"")</f>
        <v/>
      </c>
      <c r="BA5" s="22" t="str">
        <f>IF('Encode Data'!$I$14-SUM($U$5:AZ5)&gt;=0.45,1,"")</f>
        <v/>
      </c>
      <c r="BB5" s="22" t="str">
        <f>IF('Encode Data'!$I$14-SUM($U$5:BA5)&gt;=0.45,1,"")</f>
        <v/>
      </c>
      <c r="BC5" s="22" t="str">
        <f>IF('Encode Data'!$I$14-SUM($U$5:BB5)&gt;=0.45,1,"")</f>
        <v/>
      </c>
      <c r="BD5" s="22" t="str">
        <f>IF('Encode Data'!$I$14-SUM($U$5:BC5)&gt;=0.45,1,"")</f>
        <v/>
      </c>
      <c r="BE5" s="22" t="str">
        <f>IF('Encode Data'!$I$14-SUM($U$5:BD5)&gt;=0.45,1,"")</f>
        <v/>
      </c>
      <c r="BF5" s="22" t="str">
        <f>IF('Encode Data'!$I$14-SUM($U$5:BE5)&gt;=0.45,1,"")</f>
        <v/>
      </c>
      <c r="BG5" s="22" t="str">
        <f>IF('Encode Data'!$I$14-SUM($U$5:BF5)&gt;=0.45,1,"")</f>
        <v/>
      </c>
      <c r="BH5" s="22" t="str">
        <f>IF('Encode Data'!$I$14-SUM($U$5:BG5)&gt;=0.45,1,"")</f>
        <v/>
      </c>
      <c r="BI5" s="22" t="str">
        <f>IF('Encode Data'!$I$14-SUM($U$5:BH5)&gt;=0.45,1,"")</f>
        <v/>
      </c>
      <c r="BJ5" s="22" t="str">
        <f>IF('Encode Data'!$I$14-SUM($U$5:BI5)&gt;=0.45,1,"")</f>
        <v/>
      </c>
      <c r="BK5" s="22" t="str">
        <f>IF('Encode Data'!$I$14-SUM($U$5:BJ5)&gt;=0.45,1,"")</f>
        <v/>
      </c>
      <c r="BL5" s="22" t="str">
        <f>IF('Encode Data'!$I$14-SUM($U$5:BK5)&gt;=0.45,1,"")</f>
        <v/>
      </c>
      <c r="BM5" s="22" t="str">
        <f>IF('Encode Data'!$I$14-SUM($U$5:BL5)&gt;=0.45,1,"")</f>
        <v/>
      </c>
      <c r="BN5" s="22" t="str">
        <f>IF('Encode Data'!$I$14-SUM($U$5:BM5)&gt;=0.45,1,"")</f>
        <v/>
      </c>
      <c r="BO5" s="22" t="str">
        <f>IF('Encode Data'!$I$14-SUM($U$5:BN5)&gt;=0.45,1,"")</f>
        <v/>
      </c>
      <c r="BP5" s="22" t="str">
        <f>IF('Encode Data'!$I$14-SUM($U$5:BO5)&gt;=0.45,1,"")</f>
        <v/>
      </c>
      <c r="BQ5" s="22" t="str">
        <f>IF('Encode Data'!$I$14-SUM($U$5:BP5)&gt;=0.45,1,"")</f>
        <v/>
      </c>
      <c r="BR5" s="22" t="str">
        <f>IF('Encode Data'!$I$14-SUM($U$5:BQ5)&gt;=0.45,1,"")</f>
        <v/>
      </c>
      <c r="BS5" s="22" t="str">
        <f>IF('Encode Data'!$I$14-SUM($U$5:BR5)&gt;=0.45,1,"")</f>
        <v/>
      </c>
      <c r="BT5" s="22" t="str">
        <f>IF('Encode Data'!$I$14-SUM($U$5:BS5)&gt;=0.45,1,"")</f>
        <v/>
      </c>
      <c r="BU5" s="22" t="str">
        <f>IF('Encode Data'!$I$14-SUM($U$5:BT5)&gt;=0.45,1,"")</f>
        <v/>
      </c>
      <c r="BV5" s="22" t="str">
        <f>IF('Encode Data'!$I$14-SUM($U$5:BU5)&gt;=0.45,1,"")</f>
        <v/>
      </c>
      <c r="BW5" s="22" t="str">
        <f>IF('Encode Data'!$I$14-SUM($U$5:BV5)&gt;=0.45,1,"")</f>
        <v/>
      </c>
      <c r="BX5" s="11"/>
    </row>
    <row r="6" spans="1:76" s="181" customFormat="1" ht="26.5" customHeight="1" x14ac:dyDescent="0.35">
      <c r="A6" s="428" t="s">
        <v>259</v>
      </c>
      <c r="B6" s="428"/>
      <c r="C6" s="428"/>
      <c r="D6" s="428"/>
      <c r="E6" s="428"/>
      <c r="F6" s="428"/>
      <c r="G6" s="428"/>
      <c r="H6" s="428"/>
      <c r="I6" s="428"/>
      <c r="J6" s="428"/>
      <c r="K6" s="428"/>
      <c r="L6" s="428"/>
      <c r="M6" s="428"/>
      <c r="N6" s="428"/>
      <c r="O6" s="428"/>
      <c r="U6" s="22">
        <f>IF('Encode Data'!$J$14&gt;=0.45,1,0)</f>
        <v>0</v>
      </c>
      <c r="V6" s="22" t="str">
        <f>IF('Encode Data'!$J$14-(U6)&gt;=0.45,1,"")</f>
        <v/>
      </c>
      <c r="W6" s="22" t="str">
        <f>IF('Encode Data'!$J$14-SUM($U$6:V6)&gt;=0.46,1,"")</f>
        <v/>
      </c>
      <c r="X6" s="22" t="str">
        <f>IF('Encode Data'!$J$14-SUM($U$6:W6)&gt;=0.46,1,"")</f>
        <v/>
      </c>
      <c r="Y6" s="22" t="str">
        <f>IF('Encode Data'!$J$14-SUM($U$6:X6)&gt;=0.46,1,"")</f>
        <v/>
      </c>
      <c r="Z6" s="22" t="str">
        <f>IF('Encode Data'!$J$14-SUM($U$6:Y6)&gt;=0.46,1,"")</f>
        <v/>
      </c>
      <c r="AA6" s="22" t="str">
        <f>IF('Encode Data'!$J$14-SUM($U$6:Z6)&gt;=0.46,1,"")</f>
        <v/>
      </c>
      <c r="AB6" s="22" t="str">
        <f>IF('Encode Data'!$J$14-SUM($U$6:AA6)&gt;=0.46,1,"")</f>
        <v/>
      </c>
      <c r="AC6" s="22" t="str">
        <f>IF('Encode Data'!$J$14-SUM($U$6:AB6)&gt;=0.46,1,"")</f>
        <v/>
      </c>
      <c r="AD6" s="22" t="str">
        <f>IF('Encode Data'!$J$14-SUM($U$6:AC6)&gt;=0.46,1,"")</f>
        <v/>
      </c>
      <c r="AE6" s="22" t="str">
        <f>IF('Encode Data'!$J$14-SUM($U$6:AD6)&gt;=0.46,1,"")</f>
        <v/>
      </c>
      <c r="AF6" s="22" t="str">
        <f>IF('Encode Data'!$J$14-SUM($U$6:AE6)&gt;=0.46,1,"")</f>
        <v/>
      </c>
      <c r="AG6" s="22" t="str">
        <f>IF('Encode Data'!$J$14-SUM($U$6:AF6)&gt;=0.46,1,"")</f>
        <v/>
      </c>
      <c r="AH6" s="22" t="str">
        <f>IF('Encode Data'!$J$14-SUM($U$6:AG6)&gt;=0.46,1,"")</f>
        <v/>
      </c>
      <c r="AI6" s="22" t="str">
        <f>IF('Encode Data'!$J$14-SUM($U$6:AH6)&gt;=0.46,1,"")</f>
        <v/>
      </c>
      <c r="AJ6" s="22" t="str">
        <f>IF('Encode Data'!$J$14-SUM($U$6:AI6)&gt;=0.46,1,"")</f>
        <v/>
      </c>
      <c r="AK6" s="22" t="str">
        <f>IF('Encode Data'!$J$14-SUM($U$6:AJ6)&gt;=0.46,1,"")</f>
        <v/>
      </c>
      <c r="AL6" s="22" t="str">
        <f>IF('Encode Data'!$J$14-SUM($U$6:AK6)&gt;=0.46,1,"")</f>
        <v/>
      </c>
      <c r="AM6" s="22" t="str">
        <f>IF('Encode Data'!$J$14-SUM($U$6:AL6)&gt;=0.46,1,"")</f>
        <v/>
      </c>
      <c r="AN6" s="22" t="str">
        <f>IF('Encode Data'!$J$14-SUM($U$6:AM6)&gt;=0.46,1,"")</f>
        <v/>
      </c>
      <c r="AO6" s="22" t="str">
        <f>IF('Encode Data'!$J$14-SUM($U$6:AN6)&gt;=0.46,1,"")</f>
        <v/>
      </c>
      <c r="AP6" s="22" t="str">
        <f>IF('Encode Data'!$J$14-SUM($U$6:AO6)&gt;=0.46,1,"")</f>
        <v/>
      </c>
      <c r="AQ6" s="22" t="str">
        <f>IF('Encode Data'!$J$14-SUM($U$6:AP6)&gt;=0.46,1,"")</f>
        <v/>
      </c>
      <c r="AR6" s="22" t="str">
        <f>IF('Encode Data'!$J$14-SUM($U$6:AQ6)&gt;=0.46,1,"")</f>
        <v/>
      </c>
      <c r="AS6" s="22" t="str">
        <f>IF('Encode Data'!$J$14-SUM($U$6:AR6)&gt;=0.46,1,"")</f>
        <v/>
      </c>
      <c r="AT6" s="22" t="str">
        <f>IF('Encode Data'!$J$14-SUM($U$6:AS6)&gt;=0.46,1,"")</f>
        <v/>
      </c>
      <c r="AU6" s="22" t="str">
        <f>IF('Encode Data'!$J$14-SUM($U$6:AT6)&gt;=0.46,1,"")</f>
        <v/>
      </c>
      <c r="AV6" s="22" t="str">
        <f>IF('Encode Data'!$J$14-SUM($U$6:AU6)&gt;=0.46,1,"")</f>
        <v/>
      </c>
      <c r="AW6" s="22" t="str">
        <f>IF('Encode Data'!$J$14-SUM($U$6:AV6)&gt;=0.46,1,"")</f>
        <v/>
      </c>
      <c r="AX6" s="22" t="str">
        <f>IF('Encode Data'!$J$14-SUM($U$6:AW6)&gt;=0.46,1,"")</f>
        <v/>
      </c>
      <c r="AY6" s="22" t="str">
        <f>IF('Encode Data'!$J$14-SUM($U$6:AX6)&gt;=0.46,1,"")</f>
        <v/>
      </c>
      <c r="AZ6" s="22" t="str">
        <f>IF('Encode Data'!$J$14-SUM($U$6:AY6)&gt;=0.46,1,"")</f>
        <v/>
      </c>
      <c r="BA6" s="22" t="str">
        <f>IF('Encode Data'!$J$14-SUM($U$6:AZ6)&gt;=0.46,1,"")</f>
        <v/>
      </c>
      <c r="BB6" s="22" t="str">
        <f>IF('Encode Data'!$J$14-SUM($U$6:BA6)&gt;=0.46,1,"")</f>
        <v/>
      </c>
      <c r="BC6" s="22" t="str">
        <f>IF('Encode Data'!$J$14-SUM($U$6:BB6)&gt;=0.46,1,"")</f>
        <v/>
      </c>
      <c r="BD6" s="22" t="str">
        <f>IF('Encode Data'!$J$14-SUM($U$6:BC6)&gt;=0.46,1,"")</f>
        <v/>
      </c>
      <c r="BE6" s="22" t="str">
        <f>IF('Encode Data'!$J$14-SUM($U$6:BD6)&gt;=0.46,1,"")</f>
        <v/>
      </c>
      <c r="BF6" s="22" t="str">
        <f>IF('Encode Data'!$J$14-SUM($U$6:BE6)&gt;=0.46,1,"")</f>
        <v/>
      </c>
      <c r="BG6" s="22" t="str">
        <f>IF('Encode Data'!$J$14-SUM($U$6:BF6)&gt;=0.46,1,"")</f>
        <v/>
      </c>
      <c r="BH6" s="22" t="str">
        <f>IF('Encode Data'!$J$14-SUM($U$6:BG6)&gt;=0.46,1,"")</f>
        <v/>
      </c>
      <c r="BI6" s="22" t="str">
        <f>IF('Encode Data'!$J$14-SUM($U$6:BH6)&gt;=0.46,1,"")</f>
        <v/>
      </c>
      <c r="BJ6" s="22" t="str">
        <f>IF('Encode Data'!$J$14-SUM($U$6:BI6)&gt;=0.46,1,"")</f>
        <v/>
      </c>
      <c r="BK6" s="22" t="str">
        <f>IF('Encode Data'!$J$14-SUM($U$6:BJ6)&gt;=0.46,1,"")</f>
        <v/>
      </c>
      <c r="BL6" s="22" t="str">
        <f>IF('Encode Data'!$J$14-SUM($U$6:BK6)&gt;=0.46,1,"")</f>
        <v/>
      </c>
      <c r="BM6" s="22" t="str">
        <f>IF('Encode Data'!$J$14-SUM($U$6:BL6)&gt;=0.46,1,"")</f>
        <v/>
      </c>
      <c r="BN6" s="22" t="str">
        <f>IF('Encode Data'!$J$14-SUM($U$6:BM6)&gt;=0.46,1,"")</f>
        <v/>
      </c>
      <c r="BO6" s="22" t="str">
        <f>IF('Encode Data'!$J$14-SUM($U$6:BN6)&gt;=0.46,1,"")</f>
        <v/>
      </c>
      <c r="BP6" s="22" t="str">
        <f>IF('Encode Data'!$J$14-SUM($U$6:BO6)&gt;=0.46,1,"")</f>
        <v/>
      </c>
      <c r="BQ6" s="22" t="str">
        <f>IF('Encode Data'!$J$14-SUM($U$6:BP6)&gt;=0.46,1,"")</f>
        <v/>
      </c>
      <c r="BR6" s="22" t="str">
        <f>IF('Encode Data'!$J$14-SUM($U$6:BQ6)&gt;=0.46,1,"")</f>
        <v/>
      </c>
      <c r="BS6" s="22" t="str">
        <f>IF('Encode Data'!$J$14-SUM($U$6:BR6)&gt;=0.46,1,"")</f>
        <v/>
      </c>
      <c r="BT6" s="22" t="str">
        <f>IF('Encode Data'!$J$14-SUM($U$6:BS6)&gt;=0.46,1,"")</f>
        <v/>
      </c>
      <c r="BU6" s="22" t="str">
        <f>IF('Encode Data'!$J$14-SUM($U$6:BT6)&gt;=0.46,1,"")</f>
        <v/>
      </c>
      <c r="BV6" s="22" t="str">
        <f>IF('Encode Data'!$J$14-SUM($U$6:BU6)&gt;=0.46,1,"")</f>
        <v/>
      </c>
      <c r="BW6" s="22" t="str">
        <f>IF('Encode Data'!$J$14-SUM($U$6:BV6)&gt;=0.46,1,"")</f>
        <v/>
      </c>
      <c r="BX6" s="11"/>
    </row>
    <row r="7" spans="1:76" s="181" customFormat="1" ht="26.5" customHeight="1" x14ac:dyDescent="0.35">
      <c r="A7" s="429" t="s">
        <v>49</v>
      </c>
      <c r="B7" s="429"/>
      <c r="C7" s="429"/>
      <c r="D7" s="429"/>
      <c r="E7" s="429"/>
      <c r="F7" s="429"/>
      <c r="G7" s="429"/>
      <c r="H7" s="429"/>
      <c r="I7" s="429"/>
      <c r="J7" s="429"/>
      <c r="K7" s="429"/>
      <c r="L7" s="429"/>
      <c r="M7" s="429"/>
      <c r="N7" s="429"/>
      <c r="O7" s="429"/>
      <c r="U7" s="22">
        <f>IF('Encode Data'!$E$17&gt;=0.4,1,0)</f>
        <v>1</v>
      </c>
      <c r="V7" s="22">
        <f>IF('Encode Data'!$E$17-(U7)&gt;=0.45,1,"")</f>
        <v>1</v>
      </c>
      <c r="W7" s="22" t="str">
        <f>IF('Encode Data'!$E$17-SUM($U$7:V7)&gt;=0.45,1,"")</f>
        <v/>
      </c>
      <c r="X7" s="22" t="str">
        <f>IF('Encode Data'!$E$17-SUM($U$7:W7)&gt;=0.45,1,"")</f>
        <v/>
      </c>
      <c r="Y7" s="22" t="str">
        <f>IF('Encode Data'!$E$17-SUM($U$7:X7)&gt;=0.45,1,"")</f>
        <v/>
      </c>
      <c r="Z7" s="22" t="str">
        <f>IF('Encode Data'!$E$17-SUM($U$7:Y7)&gt;=0.45,1,"")</f>
        <v/>
      </c>
      <c r="AA7" s="22" t="str">
        <f>IF('Encode Data'!$E$17-SUM($U$7:Z7)&gt;=0.45,1,"")</f>
        <v/>
      </c>
      <c r="AB7" s="22" t="str">
        <f>IF('Encode Data'!$E$17-SUM($U$7:AA7)&gt;=0.45,1,"")</f>
        <v/>
      </c>
      <c r="AC7" s="22" t="str">
        <f>IF('Encode Data'!$E$17-SUM($U$7:AB7)&gt;=0.45,1,"")</f>
        <v/>
      </c>
      <c r="AD7" s="22" t="str">
        <f>IF('Encode Data'!$E$17-SUM($U$7:AC7)&gt;=0.45,1,"")</f>
        <v/>
      </c>
      <c r="AE7" s="22" t="str">
        <f>IF('Encode Data'!$E$17-SUM($U$7:AD7)&gt;=0.45,1,"")</f>
        <v/>
      </c>
      <c r="AF7" s="22" t="str">
        <f>IF('Encode Data'!$E$17-SUM($U$7:AE7)&gt;=0.45,1,"")</f>
        <v/>
      </c>
      <c r="AG7" s="22" t="str">
        <f>IF('Encode Data'!$E$17-SUM($U$7:AF7)&gt;=0.45,1,"")</f>
        <v/>
      </c>
      <c r="AH7" s="22" t="str">
        <f>IF('Encode Data'!$E$17-SUM($U$7:AG7)&gt;=0.45,1,"")</f>
        <v/>
      </c>
      <c r="AI7" s="22" t="str">
        <f>IF('Encode Data'!$E$17-SUM($U$7:AH7)&gt;=0.45,1,"")</f>
        <v/>
      </c>
      <c r="AJ7" s="22" t="str">
        <f>IF('Encode Data'!$E$17-SUM($U$7:AI7)&gt;=0.45,1,"")</f>
        <v/>
      </c>
      <c r="AK7" s="22" t="str">
        <f>IF('Encode Data'!$E$17-SUM($U$7:AJ7)&gt;=0.45,1,"")</f>
        <v/>
      </c>
      <c r="AL7" s="22" t="str">
        <f>IF('Encode Data'!$E$17-SUM($U$7:AK7)&gt;=0.45,1,"")</f>
        <v/>
      </c>
      <c r="AM7" s="22" t="str">
        <f>IF('Encode Data'!$E$17-SUM($U$7:AL7)&gt;=0.45,1,"")</f>
        <v/>
      </c>
      <c r="AN7" s="22" t="str">
        <f>IF('Encode Data'!$E$17-SUM($U$7:AM7)&gt;=0.45,1,"")</f>
        <v/>
      </c>
      <c r="AO7" s="22" t="str">
        <f>IF('Encode Data'!$E$17-SUM($U$7:AN7)&gt;=0.45,1,"")</f>
        <v/>
      </c>
      <c r="AP7" s="22" t="str">
        <f>IF('Encode Data'!$E$17-SUM($U$7:AO7)&gt;=0.45,1,"")</f>
        <v/>
      </c>
      <c r="AQ7" s="22" t="str">
        <f>IF('Encode Data'!$E$17-SUM($U$7:AP7)&gt;=0.45,1,"")</f>
        <v/>
      </c>
      <c r="AR7" s="22" t="str">
        <f>IF('Encode Data'!$E$17-SUM($U$7:AQ7)&gt;=0.45,1,"")</f>
        <v/>
      </c>
      <c r="AS7" s="22" t="str">
        <f>IF('Encode Data'!$E$17-SUM($U$7:AR7)&gt;=0.45,1,"")</f>
        <v/>
      </c>
      <c r="AT7" s="22" t="str">
        <f>IF('Encode Data'!$E$17-SUM($U$7:AS7)&gt;=0.45,1,"")</f>
        <v/>
      </c>
      <c r="AU7" s="22" t="str">
        <f>IF('Encode Data'!$E$17-SUM($U$7:AT7)&gt;=0.45,1,"")</f>
        <v/>
      </c>
      <c r="AV7" s="22" t="str">
        <f>IF('Encode Data'!$E$17-SUM($U$7:AU7)&gt;=0.45,1,"")</f>
        <v/>
      </c>
      <c r="AW7" s="22" t="str">
        <f>IF('Encode Data'!$E$17-SUM($U$7:AV7)&gt;=0.45,1,"")</f>
        <v/>
      </c>
      <c r="AX7" s="22" t="str">
        <f>IF('Encode Data'!$E$17-SUM($U$7:AW7)&gt;=0.45,1,"")</f>
        <v/>
      </c>
      <c r="AY7" s="22" t="str">
        <f>IF('Encode Data'!$E$17-SUM($U$7:AX7)&gt;=0.45,1,"")</f>
        <v/>
      </c>
      <c r="AZ7" s="22" t="str">
        <f>IF('Encode Data'!$E$17-SUM($U$7:AY7)&gt;=0.45,1,"")</f>
        <v/>
      </c>
      <c r="BA7" s="22" t="str">
        <f>IF('Encode Data'!$E$17-SUM($U$7:AZ7)&gt;=0.45,1,"")</f>
        <v/>
      </c>
      <c r="BB7" s="22" t="str">
        <f>IF('Encode Data'!$E$17-SUM($U$7:BA7)&gt;=0.45,1,"")</f>
        <v/>
      </c>
      <c r="BC7" s="22" t="str">
        <f>IF('Encode Data'!$E$17-SUM($U$7:BB7)&gt;=0.45,1,"")</f>
        <v/>
      </c>
      <c r="BD7" s="22" t="str">
        <f>IF('Encode Data'!$E$17-SUM($U$7:BC7)&gt;=0.45,1,"")</f>
        <v/>
      </c>
      <c r="BE7" s="22" t="str">
        <f>IF('Encode Data'!$E$17-SUM($U$7:BD7)&gt;=0.45,1,"")</f>
        <v/>
      </c>
      <c r="BF7" s="22" t="str">
        <f>IF('Encode Data'!$E$17-SUM($U$7:BE7)&gt;=0.45,1,"")</f>
        <v/>
      </c>
      <c r="BG7" s="22" t="str">
        <f>IF('Encode Data'!$E$17-SUM($U$7:BF7)&gt;=0.45,1,"")</f>
        <v/>
      </c>
      <c r="BH7" s="22" t="str">
        <f>IF('Encode Data'!$E$17-SUM($U$7:BG7)&gt;=0.45,1,"")</f>
        <v/>
      </c>
      <c r="BI7" s="22" t="str">
        <f>IF('Encode Data'!$E$17-SUM($U$7:BH7)&gt;=0.45,1,"")</f>
        <v/>
      </c>
      <c r="BJ7" s="22" t="str">
        <f>IF('Encode Data'!$E$17-SUM($U$7:BI7)&gt;=0.45,1,"")</f>
        <v/>
      </c>
      <c r="BK7" s="22" t="str">
        <f>IF('Encode Data'!$E$17-SUM($U$7:BJ7)&gt;=0.45,1,"")</f>
        <v/>
      </c>
      <c r="BL7" s="22" t="str">
        <f>IF('Encode Data'!$E$17-SUM($U$7:BK7)&gt;=0.45,1,"")</f>
        <v/>
      </c>
      <c r="BM7" s="22" t="str">
        <f>IF('Encode Data'!$E$17-SUM($U$7:BL7)&gt;=0.45,1,"")</f>
        <v/>
      </c>
      <c r="BN7" s="22" t="str">
        <f>IF('Encode Data'!$E$17-SUM($U$7:BM7)&gt;=0.45,1,"")</f>
        <v/>
      </c>
      <c r="BO7" s="22" t="str">
        <f>IF('Encode Data'!$E$17-SUM($U$7:BN7)&gt;=0.45,1,"")</f>
        <v/>
      </c>
      <c r="BP7" s="22" t="str">
        <f>IF('Encode Data'!$E$17-SUM($U$7:BO7)&gt;=0.45,1,"")</f>
        <v/>
      </c>
      <c r="BQ7" s="22" t="str">
        <f>IF('Encode Data'!$E$17-SUM($U$7:BP7)&gt;=0.45,1,"")</f>
        <v/>
      </c>
      <c r="BR7" s="22" t="str">
        <f>IF('Encode Data'!$E$17-SUM($U$7:BQ7)&gt;=0.45,1,"")</f>
        <v/>
      </c>
      <c r="BS7" s="22" t="str">
        <f>IF('Encode Data'!$E$17-SUM($U$7:BR7)&gt;=0.45,1,"")</f>
        <v/>
      </c>
      <c r="BT7" s="22" t="str">
        <f>IF('Encode Data'!$E$17-SUM($U$7:BS7)&gt;=0.45,1,"")</f>
        <v/>
      </c>
      <c r="BU7" s="22" t="str">
        <f>IF('Encode Data'!$E$17-SUM($U$7:BT7)&gt;=0.45,1,"")</f>
        <v/>
      </c>
      <c r="BV7" s="22" t="str">
        <f>IF('Encode Data'!$E$17-SUM($U$7:BU7)&gt;=0.45,1,"")</f>
        <v/>
      </c>
      <c r="BW7" s="22" t="str">
        <f>IF('Encode Data'!$E$17-SUM($U$7:BV7)&gt;=0.45,1,"")</f>
        <v/>
      </c>
      <c r="BX7" s="11"/>
    </row>
    <row r="8" spans="1:76" s="181" customFormat="1" ht="26.5" customHeight="1" x14ac:dyDescent="0.35">
      <c r="A8" s="428" t="s">
        <v>260</v>
      </c>
      <c r="B8" s="428"/>
      <c r="C8" s="428"/>
      <c r="D8" s="428"/>
      <c r="E8" s="428"/>
      <c r="F8" s="428"/>
      <c r="G8" s="428"/>
      <c r="H8" s="428"/>
      <c r="I8" s="428"/>
      <c r="J8" s="428"/>
      <c r="K8" s="428"/>
      <c r="L8" s="428"/>
      <c r="M8" s="428"/>
      <c r="N8" s="428"/>
      <c r="O8" s="428"/>
      <c r="U8" s="22">
        <f>IF('Encode Data'!$F$17&gt;=0.4,1,0)</f>
        <v>1</v>
      </c>
      <c r="V8" s="22">
        <f>IF('Encode Data'!$F$17-(U8)&gt;=0.4,1,"")</f>
        <v>1</v>
      </c>
      <c r="W8" s="22" t="str">
        <f>IF('Encode Data'!$F$17-SUM($U$8:V8)&gt;=0.45,1,"")</f>
        <v/>
      </c>
      <c r="X8" s="22" t="str">
        <f>IF('Encode Data'!$F$17-SUM($U$8:W8)&gt;=0.45,1,"")</f>
        <v/>
      </c>
      <c r="Y8" s="22" t="str">
        <f>IF('Encode Data'!$F$17-SUM($U$8:X8)&gt;=0.45,1,"")</f>
        <v/>
      </c>
      <c r="Z8" s="22" t="str">
        <f>IF('Encode Data'!$F$17-SUM($U$8:Y8)&gt;=0.45,1,"")</f>
        <v/>
      </c>
      <c r="AA8" s="22" t="str">
        <f>IF('Encode Data'!$F$17-SUM($U$8:Z8)&gt;=0.45,1,"")</f>
        <v/>
      </c>
      <c r="AB8" s="22" t="str">
        <f>IF('Encode Data'!$F$17-SUM($U$8:AA8)&gt;=0.45,1,"")</f>
        <v/>
      </c>
      <c r="AC8" s="22" t="str">
        <f>IF('Encode Data'!$F$17-SUM($U$8:AB8)&gt;=0.45,1,"")</f>
        <v/>
      </c>
      <c r="AD8" s="22" t="str">
        <f>IF('Encode Data'!$F$17-SUM($U$8:AC8)&gt;=0.45,1,"")</f>
        <v/>
      </c>
      <c r="AE8" s="22" t="str">
        <f>IF('Encode Data'!$F$17-SUM($U$8:AD8)&gt;=0.45,1,"")</f>
        <v/>
      </c>
      <c r="AF8" s="22" t="str">
        <f>IF('Encode Data'!$F$17-SUM($U$8:AE8)&gt;=0.45,1,"")</f>
        <v/>
      </c>
      <c r="AG8" s="22" t="str">
        <f>IF('Encode Data'!$F$17-SUM($U$8:AF8)&gt;=0.45,1,"")</f>
        <v/>
      </c>
      <c r="AH8" s="22" t="str">
        <f>IF('Encode Data'!$F$17-SUM($U$8:AG8)&gt;=0.45,1,"")</f>
        <v/>
      </c>
      <c r="AI8" s="22" t="str">
        <f>IF('Encode Data'!$F$17-SUM($U$8:AH8)&gt;=0.45,1,"")</f>
        <v/>
      </c>
      <c r="AJ8" s="22" t="str">
        <f>IF('Encode Data'!$F$17-SUM($U$8:AI8)&gt;=0.45,1,"")</f>
        <v/>
      </c>
      <c r="AK8" s="22" t="str">
        <f>IF('Encode Data'!$F$17-SUM($U$8:AJ8)&gt;=0.45,1,"")</f>
        <v/>
      </c>
      <c r="AL8" s="22" t="str">
        <f>IF('Encode Data'!$F$17-SUM($U$8:AK8)&gt;=0.45,1,"")</f>
        <v/>
      </c>
      <c r="AM8" s="22" t="str">
        <f>IF('Encode Data'!$F$17-SUM($U$8:AL8)&gt;=0.45,1,"")</f>
        <v/>
      </c>
      <c r="AN8" s="22" t="str">
        <f>IF('Encode Data'!$F$17-SUM($U$8:AM8)&gt;=0.45,1,"")</f>
        <v/>
      </c>
      <c r="AO8" s="22" t="str">
        <f>IF('Encode Data'!$F$17-SUM($U$8:AN8)&gt;=0.45,1,"")</f>
        <v/>
      </c>
      <c r="AP8" s="22" t="str">
        <f>IF('Encode Data'!$F$17-SUM($U$8:AO8)&gt;=0.45,1,"")</f>
        <v/>
      </c>
      <c r="AQ8" s="22" t="str">
        <f>IF('Encode Data'!$F$17-SUM($U$8:AP8)&gt;=0.45,1,"")</f>
        <v/>
      </c>
      <c r="AR8" s="22" t="str">
        <f>IF('Encode Data'!$F$17-SUM($U$8:AQ8)&gt;=0.45,1,"")</f>
        <v/>
      </c>
      <c r="AS8" s="22" t="str">
        <f>IF('Encode Data'!$F$17-SUM($U$8:AR8)&gt;=0.45,1,"")</f>
        <v/>
      </c>
      <c r="AT8" s="22" t="str">
        <f>IF('Encode Data'!$F$17-SUM($U$8:AS8)&gt;=0.45,1,"")</f>
        <v/>
      </c>
      <c r="AU8" s="22" t="str">
        <f>IF('Encode Data'!$F$17-SUM($U$8:AT8)&gt;=0.45,1,"")</f>
        <v/>
      </c>
      <c r="AV8" s="22" t="str">
        <f>IF('Encode Data'!$F$17-SUM($U$8:AU8)&gt;=0.45,1,"")</f>
        <v/>
      </c>
      <c r="AW8" s="22" t="str">
        <f>IF('Encode Data'!$F$17-SUM($U$8:AV8)&gt;=0.45,1,"")</f>
        <v/>
      </c>
      <c r="AX8" s="22" t="str">
        <f>IF('Encode Data'!$F$17-SUM($U$8:AW8)&gt;=0.45,1,"")</f>
        <v/>
      </c>
      <c r="AY8" s="22" t="str">
        <f>IF('Encode Data'!$F$17-SUM($U$8:AX8)&gt;=0.45,1,"")</f>
        <v/>
      </c>
      <c r="AZ8" s="22" t="str">
        <f>IF('Encode Data'!$F$17-SUM($U$8:AY8)&gt;=0.45,1,"")</f>
        <v/>
      </c>
      <c r="BA8" s="22" t="str">
        <f>IF('Encode Data'!$F$17-SUM($U$8:AZ8)&gt;=0.45,1,"")</f>
        <v/>
      </c>
      <c r="BB8" s="22" t="str">
        <f>IF('Encode Data'!$F$17-SUM($U$8:BA8)&gt;=0.45,1,"")</f>
        <v/>
      </c>
      <c r="BC8" s="22" t="str">
        <f>IF('Encode Data'!$F$17-SUM($U$8:BB8)&gt;=0.45,1,"")</f>
        <v/>
      </c>
      <c r="BD8" s="22" t="str">
        <f>IF('Encode Data'!$F$17-SUM($U$8:BC8)&gt;=0.45,1,"")</f>
        <v/>
      </c>
      <c r="BE8" s="22" t="str">
        <f>IF('Encode Data'!$F$17-SUM($U$8:BD8)&gt;=0.45,1,"")</f>
        <v/>
      </c>
      <c r="BF8" s="22" t="str">
        <f>IF('Encode Data'!$F$17-SUM($U$8:BE8)&gt;=0.45,1,"")</f>
        <v/>
      </c>
      <c r="BG8" s="22" t="str">
        <f>IF('Encode Data'!$F$17-SUM($U$8:BF8)&gt;=0.45,1,"")</f>
        <v/>
      </c>
      <c r="BH8" s="22" t="str">
        <f>IF('Encode Data'!$F$17-SUM($U$8:BG8)&gt;=0.45,1,"")</f>
        <v/>
      </c>
      <c r="BI8" s="22" t="str">
        <f>IF('Encode Data'!$F$17-SUM($U$8:BH8)&gt;=0.45,1,"")</f>
        <v/>
      </c>
      <c r="BJ8" s="22" t="str">
        <f>IF('Encode Data'!$F$17-SUM($U$8:BI8)&gt;=0.45,1,"")</f>
        <v/>
      </c>
      <c r="BK8" s="22" t="str">
        <f>IF('Encode Data'!$F$17-SUM($U$8:BJ8)&gt;=0.45,1,"")</f>
        <v/>
      </c>
      <c r="BL8" s="22" t="str">
        <f>IF('Encode Data'!$F$17-SUM($U$8:BK8)&gt;=0.45,1,"")</f>
        <v/>
      </c>
      <c r="BM8" s="22" t="str">
        <f>IF('Encode Data'!$F$17-SUM($U$8:BL8)&gt;=0.45,1,"")</f>
        <v/>
      </c>
      <c r="BN8" s="22" t="str">
        <f>IF('Encode Data'!$F$17-SUM($U$8:BM8)&gt;=0.45,1,"")</f>
        <v/>
      </c>
      <c r="BO8" s="22" t="str">
        <f>IF('Encode Data'!$F$17-SUM($U$8:BN8)&gt;=0.45,1,"")</f>
        <v/>
      </c>
      <c r="BP8" s="22" t="str">
        <f>IF('Encode Data'!$F$17-SUM($U$8:BO8)&gt;=0.45,1,"")</f>
        <v/>
      </c>
      <c r="BQ8" s="22" t="str">
        <f>IF('Encode Data'!$F$17-SUM($U$8:BP8)&gt;=0.45,1,"")</f>
        <v/>
      </c>
      <c r="BR8" s="22" t="str">
        <f>IF('Encode Data'!$F$17-SUM($U$8:BQ8)&gt;=0.45,1,"")</f>
        <v/>
      </c>
      <c r="BS8" s="22" t="str">
        <f>IF('Encode Data'!$F$17-SUM($U$8:BR8)&gt;=0.45,1,"")</f>
        <v/>
      </c>
      <c r="BT8" s="22" t="str">
        <f>IF('Encode Data'!$F$17-SUM($U$8:BS8)&gt;=0.45,1,"")</f>
        <v/>
      </c>
      <c r="BU8" s="22" t="str">
        <f>IF('Encode Data'!$F$17-SUM($U$8:BT8)&gt;=0.45,1,"")</f>
        <v/>
      </c>
      <c r="BV8" s="22" t="str">
        <f>IF('Encode Data'!$F$17-SUM($U$8:BU8)&gt;=0.45,1,"")</f>
        <v/>
      </c>
      <c r="BW8" s="22" t="str">
        <f>IF('Encode Data'!$F$17-SUM($U$8:BV8)&gt;=0.45,1,"")</f>
        <v/>
      </c>
      <c r="BX8" s="11"/>
    </row>
    <row r="9" spans="1:76" s="181" customFormat="1" ht="26.5" customHeight="1" x14ac:dyDescent="0.35">
      <c r="A9" s="429" t="s">
        <v>50</v>
      </c>
      <c r="B9" s="429"/>
      <c r="C9" s="429"/>
      <c r="D9" s="429"/>
      <c r="E9" s="429"/>
      <c r="F9" s="429"/>
      <c r="G9" s="429"/>
      <c r="H9" s="429"/>
      <c r="I9" s="429"/>
      <c r="J9" s="429"/>
      <c r="K9" s="429"/>
      <c r="L9" s="429"/>
      <c r="M9" s="429"/>
      <c r="N9" s="429"/>
      <c r="O9" s="429"/>
      <c r="U9" s="22">
        <f>IF('Encode Data'!$G$17&gt;=0.4,1,0)</f>
        <v>1</v>
      </c>
      <c r="V9" s="22">
        <f>IF('Encode Data'!$G$17-(U9)&gt;=0.4,1,"")</f>
        <v>1</v>
      </c>
      <c r="W9" s="22" t="str">
        <f>IF('Encode Data'!$G$17-SUM($U$9:V9)&gt;=0.45,1,"")</f>
        <v/>
      </c>
      <c r="X9" s="22" t="str">
        <f>IF('Encode Data'!$G$17-SUM($U$9:W9)&gt;=0.45,1,"")</f>
        <v/>
      </c>
      <c r="Y9" s="22" t="str">
        <f>IF('Encode Data'!$G$17-SUM($U$9:X9)&gt;=0.45,1,"")</f>
        <v/>
      </c>
      <c r="Z9" s="22" t="str">
        <f>IF('Encode Data'!$G$17-SUM($U$9:Y9)&gt;=0.45,1,"")</f>
        <v/>
      </c>
      <c r="AA9" s="22" t="str">
        <f>IF('Encode Data'!$G$17-SUM($U$9:Z9)&gt;=0.45,1,"")</f>
        <v/>
      </c>
      <c r="AB9" s="22" t="str">
        <f>IF('Encode Data'!$G$17-SUM($U$9:AA9)&gt;=0.45,1,"")</f>
        <v/>
      </c>
      <c r="AC9" s="22" t="str">
        <f>IF('Encode Data'!$G$17-SUM($U$9:AB9)&gt;=0.45,1,"")</f>
        <v/>
      </c>
      <c r="AD9" s="22" t="str">
        <f>IF('Encode Data'!$G$17-SUM($U$9:AC9)&gt;=0.45,1,"")</f>
        <v/>
      </c>
      <c r="AE9" s="22" t="str">
        <f>IF('Encode Data'!$G$17-SUM($U$9:AD9)&gt;=0.45,1,"")</f>
        <v/>
      </c>
      <c r="AF9" s="22" t="str">
        <f>IF('Encode Data'!$G$17-SUM($U$9:AE9)&gt;=0.45,1,"")</f>
        <v/>
      </c>
      <c r="AG9" s="22" t="str">
        <f>IF('Encode Data'!$G$17-SUM($U$9:AF9)&gt;=0.45,1,"")</f>
        <v/>
      </c>
      <c r="AH9" s="22" t="str">
        <f>IF('Encode Data'!$G$17-SUM($U$9:AG9)&gt;=0.45,1,"")</f>
        <v/>
      </c>
      <c r="AI9" s="22" t="str">
        <f>IF('Encode Data'!$G$17-SUM($U$9:AH9)&gt;=0.45,1,"")</f>
        <v/>
      </c>
      <c r="AJ9" s="22" t="str">
        <f>IF('Encode Data'!$G$17-SUM($U$9:AI9)&gt;=0.45,1,"")</f>
        <v/>
      </c>
      <c r="AK9" s="22" t="str">
        <f>IF('Encode Data'!$G$17-SUM($U$9:AJ9)&gt;=0.45,1,"")</f>
        <v/>
      </c>
      <c r="AL9" s="22" t="str">
        <f>IF('Encode Data'!$G$17-SUM($U$9:AK9)&gt;=0.45,1,"")</f>
        <v/>
      </c>
      <c r="AM9" s="22" t="str">
        <f>IF('Encode Data'!$G$17-SUM($U$9:AL9)&gt;=0.45,1,"")</f>
        <v/>
      </c>
      <c r="AN9" s="22" t="str">
        <f>IF('Encode Data'!$G$17-SUM($U$9:AM9)&gt;=0.45,1,"")</f>
        <v/>
      </c>
      <c r="AO9" s="22" t="str">
        <f>IF('Encode Data'!$G$17-SUM($U$9:AN9)&gt;=0.45,1,"")</f>
        <v/>
      </c>
      <c r="AP9" s="22" t="str">
        <f>IF('Encode Data'!$G$17-SUM($U$9:AO9)&gt;=0.45,1,"")</f>
        <v/>
      </c>
      <c r="AQ9" s="22" t="str">
        <f>IF('Encode Data'!$G$17-SUM($U$9:AP9)&gt;=0.45,1,"")</f>
        <v/>
      </c>
      <c r="AR9" s="22" t="str">
        <f>IF('Encode Data'!$G$17-SUM($U$9:AQ9)&gt;=0.45,1,"")</f>
        <v/>
      </c>
      <c r="AS9" s="22" t="str">
        <f>IF('Encode Data'!$G$17-SUM($U$9:AR9)&gt;=0.45,1,"")</f>
        <v/>
      </c>
      <c r="AT9" s="22" t="str">
        <f>IF('Encode Data'!$G$17-SUM($U$9:AS9)&gt;=0.45,1,"")</f>
        <v/>
      </c>
      <c r="AU9" s="22" t="str">
        <f>IF('Encode Data'!$G$17-SUM($U$9:AT9)&gt;=0.45,1,"")</f>
        <v/>
      </c>
      <c r="AV9" s="22" t="str">
        <f>IF('Encode Data'!$G$17-SUM($U$9:AU9)&gt;=0.45,1,"")</f>
        <v/>
      </c>
      <c r="AW9" s="22" t="str">
        <f>IF('Encode Data'!$G$17-SUM($U$9:AV9)&gt;=0.45,1,"")</f>
        <v/>
      </c>
      <c r="AX9" s="22" t="str">
        <f>IF('Encode Data'!$G$17-SUM($U$9:AW9)&gt;=0.45,1,"")</f>
        <v/>
      </c>
      <c r="AY9" s="22" t="str">
        <f>IF('Encode Data'!$G$17-SUM($U$9:AX9)&gt;=0.45,1,"")</f>
        <v/>
      </c>
      <c r="AZ9" s="22" t="str">
        <f>IF('Encode Data'!$G$17-SUM($U$9:AY9)&gt;=0.45,1,"")</f>
        <v/>
      </c>
      <c r="BA9" s="22" t="str">
        <f>IF('Encode Data'!$G$17-SUM($U$9:AZ9)&gt;=0.45,1,"")</f>
        <v/>
      </c>
      <c r="BB9" s="22" t="str">
        <f>IF('Encode Data'!$G$17-SUM($U$9:BA9)&gt;=0.45,1,"")</f>
        <v/>
      </c>
      <c r="BC9" s="22" t="str">
        <f>IF('Encode Data'!$G$17-SUM($U$9:BB9)&gt;=0.45,1,"")</f>
        <v/>
      </c>
      <c r="BD9" s="22" t="str">
        <f>IF('Encode Data'!$G$17-SUM($U$9:BC9)&gt;=0.45,1,"")</f>
        <v/>
      </c>
      <c r="BE9" s="22" t="str">
        <f>IF('Encode Data'!$G$17-SUM($U$9:BD9)&gt;=0.45,1,"")</f>
        <v/>
      </c>
      <c r="BF9" s="22" t="str">
        <f>IF('Encode Data'!$G$17-SUM($U$9:BE9)&gt;=0.45,1,"")</f>
        <v/>
      </c>
      <c r="BG9" s="22" t="str">
        <f>IF('Encode Data'!$G$17-SUM($U$9:BF9)&gt;=0.45,1,"")</f>
        <v/>
      </c>
      <c r="BH9" s="22" t="str">
        <f>IF('Encode Data'!$G$17-SUM($U$9:BG9)&gt;=0.45,1,"")</f>
        <v/>
      </c>
      <c r="BI9" s="22" t="str">
        <f>IF('Encode Data'!$G$17-SUM($U$9:BH9)&gt;=0.45,1,"")</f>
        <v/>
      </c>
      <c r="BJ9" s="22" t="str">
        <f>IF('Encode Data'!$G$17-SUM($U$9:BI9)&gt;=0.45,1,"")</f>
        <v/>
      </c>
      <c r="BK9" s="22" t="str">
        <f>IF('Encode Data'!$G$17-SUM($U$9:BJ9)&gt;=0.45,1,"")</f>
        <v/>
      </c>
      <c r="BL9" s="22" t="str">
        <f>IF('Encode Data'!$G$17-SUM($U$9:BK9)&gt;=0.45,1,"")</f>
        <v/>
      </c>
      <c r="BM9" s="22" t="str">
        <f>IF('Encode Data'!$G$17-SUM($U$9:BL9)&gt;=0.45,1,"")</f>
        <v/>
      </c>
      <c r="BN9" s="22" t="str">
        <f>IF('Encode Data'!$G$17-SUM($U$9:BM9)&gt;=0.45,1,"")</f>
        <v/>
      </c>
      <c r="BO9" s="22" t="str">
        <f>IF('Encode Data'!$G$17-SUM($U$9:BN9)&gt;=0.45,1,"")</f>
        <v/>
      </c>
      <c r="BP9" s="22" t="str">
        <f>IF('Encode Data'!$G$17-SUM($U$9:BO9)&gt;=0.45,1,"")</f>
        <v/>
      </c>
      <c r="BQ9" s="22" t="str">
        <f>IF('Encode Data'!$G$17-SUM($U$9:BP9)&gt;=0.45,1,"")</f>
        <v/>
      </c>
      <c r="BR9" s="22" t="str">
        <f>IF('Encode Data'!$G$17-SUM($U$9:BQ9)&gt;=0.45,1,"")</f>
        <v/>
      </c>
      <c r="BS9" s="22" t="str">
        <f>IF('Encode Data'!$G$17-SUM($U$9:BR9)&gt;=0.45,1,"")</f>
        <v/>
      </c>
      <c r="BT9" s="22" t="str">
        <f>IF('Encode Data'!$G$17-SUM($U$9:BS9)&gt;=0.45,1,"")</f>
        <v/>
      </c>
      <c r="BU9" s="22" t="str">
        <f>IF('Encode Data'!$G$17-SUM($U$9:BT9)&gt;=0.45,1,"")</f>
        <v/>
      </c>
      <c r="BV9" s="22" t="str">
        <f>IF('Encode Data'!$G$17-SUM($U$9:BU9)&gt;=0.45,1,"")</f>
        <v/>
      </c>
      <c r="BW9" s="22" t="str">
        <f>IF('Encode Data'!$G$17-SUM($U$9:BV9)&gt;=0.45,1,"")</f>
        <v/>
      </c>
      <c r="BX9" s="11"/>
    </row>
    <row r="10" spans="1:76" s="181" customFormat="1" ht="26.5" customHeight="1" x14ac:dyDescent="0.35">
      <c r="A10" s="428" t="s">
        <v>261</v>
      </c>
      <c r="B10" s="428"/>
      <c r="C10" s="428"/>
      <c r="D10" s="428"/>
      <c r="E10" s="428"/>
      <c r="F10" s="428"/>
      <c r="G10" s="428"/>
      <c r="H10" s="428"/>
      <c r="I10" s="428"/>
      <c r="J10" s="428"/>
      <c r="K10" s="428"/>
      <c r="L10" s="428"/>
      <c r="M10" s="428"/>
      <c r="N10" s="428"/>
      <c r="O10" s="428"/>
      <c r="U10" s="22">
        <f>IF('Encode Data'!$H$17&gt;=0.4,1,0)</f>
        <v>1</v>
      </c>
      <c r="V10" s="22">
        <f>IF('Encode Data'!$H$17-(U10)&gt;=0.4,1,"")</f>
        <v>1</v>
      </c>
      <c r="W10" s="22" t="str">
        <f>IF('Encode Data'!$H$17-SUM($U$10:V10)&gt;=0.45,1,"")</f>
        <v/>
      </c>
      <c r="X10" s="22" t="str">
        <f>IF('Encode Data'!$H$17-SUM($U$10:W10)&gt;=0.45,1,"")</f>
        <v/>
      </c>
      <c r="Y10" s="22" t="str">
        <f>IF('Encode Data'!$H$17-SUM($U$10:X10)&gt;=0.45,1,"")</f>
        <v/>
      </c>
      <c r="Z10" s="22" t="str">
        <f>IF('Encode Data'!$H$17-SUM($U$10:Y10)&gt;=0.45,1,"")</f>
        <v/>
      </c>
      <c r="AA10" s="22" t="str">
        <f>IF('Encode Data'!$H$17-SUM($U$10:Z10)&gt;=0.45,1,"")</f>
        <v/>
      </c>
      <c r="AB10" s="22" t="str">
        <f>IF('Encode Data'!$H$17-SUM($U$10:AA10)&gt;=0.45,1,"")</f>
        <v/>
      </c>
      <c r="AC10" s="22" t="str">
        <f>IF('Encode Data'!$H$17-SUM($U$10:AB10)&gt;=0.45,1,"")</f>
        <v/>
      </c>
      <c r="AD10" s="22" t="str">
        <f>IF('Encode Data'!$H$17-SUM($U$10:AC10)&gt;=0.45,1,"")</f>
        <v/>
      </c>
      <c r="AE10" s="22" t="str">
        <f>IF('Encode Data'!$H$17-SUM($U$10:AD10)&gt;=0.45,1,"")</f>
        <v/>
      </c>
      <c r="AF10" s="22" t="str">
        <f>IF('Encode Data'!$H$17-SUM($U$10:AE10)&gt;=0.45,1,"")</f>
        <v/>
      </c>
      <c r="AG10" s="22" t="str">
        <f>IF('Encode Data'!$H$17-SUM($U$10:AF10)&gt;=0.45,1,"")</f>
        <v/>
      </c>
      <c r="AH10" s="22" t="str">
        <f>IF('Encode Data'!$H$17-SUM($U$10:AG10)&gt;=0.45,1,"")</f>
        <v/>
      </c>
      <c r="AI10" s="22" t="str">
        <f>IF('Encode Data'!$H$17-SUM($U$10:AH10)&gt;=0.45,1,"")</f>
        <v/>
      </c>
      <c r="AJ10" s="22" t="str">
        <f>IF('Encode Data'!$H$17-SUM($U$10:AI10)&gt;=0.45,1,"")</f>
        <v/>
      </c>
      <c r="AK10" s="22" t="str">
        <f>IF('Encode Data'!$H$17-SUM($U$10:AJ10)&gt;=0.45,1,"")</f>
        <v/>
      </c>
      <c r="AL10" s="22" t="str">
        <f>IF('Encode Data'!$H$17-SUM($U$10:AK10)&gt;=0.45,1,"")</f>
        <v/>
      </c>
      <c r="AM10" s="22" t="str">
        <f>IF('Encode Data'!$H$17-SUM($U$10:AL10)&gt;=0.45,1,"")</f>
        <v/>
      </c>
      <c r="AN10" s="22" t="str">
        <f>IF('Encode Data'!$H$17-SUM($U$10:AM10)&gt;=0.45,1,"")</f>
        <v/>
      </c>
      <c r="AO10" s="22" t="str">
        <f>IF('Encode Data'!$H$17-SUM($U$10:AN10)&gt;=0.45,1,"")</f>
        <v/>
      </c>
      <c r="AP10" s="22" t="str">
        <f>IF('Encode Data'!$H$17-SUM($U$10:AO10)&gt;=0.45,1,"")</f>
        <v/>
      </c>
      <c r="AQ10" s="22" t="str">
        <f>IF('Encode Data'!$H$17-SUM($U$10:AP10)&gt;=0.45,1,"")</f>
        <v/>
      </c>
      <c r="AR10" s="22" t="str">
        <f>IF('Encode Data'!$H$17-SUM($U$10:AQ10)&gt;=0.45,1,"")</f>
        <v/>
      </c>
      <c r="AS10" s="22" t="str">
        <f>IF('Encode Data'!$H$17-SUM($U$10:AR10)&gt;=0.45,1,"")</f>
        <v/>
      </c>
      <c r="AT10" s="22" t="str">
        <f>IF('Encode Data'!$H$17-SUM($U$10:AS10)&gt;=0.45,1,"")</f>
        <v/>
      </c>
      <c r="AU10" s="22" t="str">
        <f>IF('Encode Data'!$H$17-SUM($U$10:AT10)&gt;=0.45,1,"")</f>
        <v/>
      </c>
      <c r="AV10" s="22" t="str">
        <f>IF('Encode Data'!$H$17-SUM($U$10:AU10)&gt;=0.45,1,"")</f>
        <v/>
      </c>
      <c r="AW10" s="22" t="str">
        <f>IF('Encode Data'!$H$17-SUM($U$10:AV10)&gt;=0.45,1,"")</f>
        <v/>
      </c>
      <c r="AX10" s="22" t="str">
        <f>IF('Encode Data'!$H$17-SUM($U$10:AW10)&gt;=0.45,1,"")</f>
        <v/>
      </c>
      <c r="AY10" s="22" t="str">
        <f>IF('Encode Data'!$H$17-SUM($U$10:AX10)&gt;=0.45,1,"")</f>
        <v/>
      </c>
      <c r="AZ10" s="22" t="str">
        <f>IF('Encode Data'!$H$17-SUM($U$10:AY10)&gt;=0.45,1,"")</f>
        <v/>
      </c>
      <c r="BA10" s="22" t="str">
        <f>IF('Encode Data'!$H$17-SUM($U$10:AZ10)&gt;=0.45,1,"")</f>
        <v/>
      </c>
      <c r="BB10" s="22" t="str">
        <f>IF('Encode Data'!$H$17-SUM($U$10:BA10)&gt;=0.45,1,"")</f>
        <v/>
      </c>
      <c r="BC10" s="22" t="str">
        <f>IF('Encode Data'!$H$17-SUM($U$10:BB10)&gt;=0.45,1,"")</f>
        <v/>
      </c>
      <c r="BD10" s="22" t="str">
        <f>IF('Encode Data'!$H$17-SUM($U$10:BC10)&gt;=0.45,1,"")</f>
        <v/>
      </c>
      <c r="BE10" s="22" t="str">
        <f>IF('Encode Data'!$H$17-SUM($U$10:BD10)&gt;=0.45,1,"")</f>
        <v/>
      </c>
      <c r="BF10" s="22" t="str">
        <f>IF('Encode Data'!$H$17-SUM($U$10:BE10)&gt;=0.45,1,"")</f>
        <v/>
      </c>
      <c r="BG10" s="22" t="str">
        <f>IF('Encode Data'!$H$17-SUM($U$10:BF10)&gt;=0.45,1,"")</f>
        <v/>
      </c>
      <c r="BH10" s="22" t="str">
        <f>IF('Encode Data'!$H$17-SUM($U$10:BG10)&gt;=0.45,1,"")</f>
        <v/>
      </c>
      <c r="BI10" s="22" t="str">
        <f>IF('Encode Data'!$H$17-SUM($U$10:BH10)&gt;=0.45,1,"")</f>
        <v/>
      </c>
      <c r="BJ10" s="22" t="str">
        <f>IF('Encode Data'!$H$17-SUM($U$10:BI10)&gt;=0.45,1,"")</f>
        <v/>
      </c>
      <c r="BK10" s="22" t="str">
        <f>IF('Encode Data'!$H$17-SUM($U$10:BJ10)&gt;=0.45,1,"")</f>
        <v/>
      </c>
      <c r="BL10" s="22" t="str">
        <f>IF('Encode Data'!$H$17-SUM($U$10:BK10)&gt;=0.45,1,"")</f>
        <v/>
      </c>
      <c r="BM10" s="22" t="str">
        <f>IF('Encode Data'!$H$17-SUM($U$10:BL10)&gt;=0.45,1,"")</f>
        <v/>
      </c>
      <c r="BN10" s="22" t="str">
        <f>IF('Encode Data'!$H$17-SUM($U$10:BM10)&gt;=0.45,1,"")</f>
        <v/>
      </c>
      <c r="BO10" s="22" t="str">
        <f>IF('Encode Data'!$H$17-SUM($U$10:BN10)&gt;=0.45,1,"")</f>
        <v/>
      </c>
      <c r="BP10" s="22" t="str">
        <f>IF('Encode Data'!$H$17-SUM($U$10:BO10)&gt;=0.45,1,"")</f>
        <v/>
      </c>
      <c r="BQ10" s="22" t="str">
        <f>IF('Encode Data'!$H$17-SUM($U$10:BP10)&gt;=0.45,1,"")</f>
        <v/>
      </c>
      <c r="BR10" s="22" t="str">
        <f>IF('Encode Data'!$H$17-SUM($U$10:BQ10)&gt;=0.45,1,"")</f>
        <v/>
      </c>
      <c r="BS10" s="22" t="str">
        <f>IF('Encode Data'!$H$17-SUM($U$10:BR10)&gt;=0.45,1,"")</f>
        <v/>
      </c>
      <c r="BT10" s="22" t="str">
        <f>IF('Encode Data'!$H$17-SUM($U$10:BS10)&gt;=0.45,1,"")</f>
        <v/>
      </c>
      <c r="BU10" s="22" t="str">
        <f>IF('Encode Data'!$H$17-SUM($U$10:BT10)&gt;=0.45,1,"")</f>
        <v/>
      </c>
      <c r="BV10" s="22" t="str">
        <f>IF('Encode Data'!$H$17-SUM($U$10:BU10)&gt;=0.45,1,"")</f>
        <v/>
      </c>
      <c r="BW10" s="22" t="str">
        <f>IF('Encode Data'!$H$17-SUM($U$10:BV10)&gt;=0.45,1,"")</f>
        <v/>
      </c>
      <c r="BX10" s="11"/>
    </row>
    <row r="11" spans="1:76" s="181" customFormat="1" ht="26.5" customHeight="1" x14ac:dyDescent="0.35">
      <c r="A11" s="429" t="s">
        <v>51</v>
      </c>
      <c r="B11" s="429"/>
      <c r="C11" s="429"/>
      <c r="D11" s="429"/>
      <c r="E11" s="429"/>
      <c r="F11" s="429"/>
      <c r="G11" s="429"/>
      <c r="H11" s="429"/>
      <c r="I11" s="429"/>
      <c r="J11" s="429"/>
      <c r="K11" s="429"/>
      <c r="L11" s="429"/>
      <c r="M11" s="429"/>
      <c r="N11" s="429"/>
      <c r="O11" s="429"/>
      <c r="U11" s="22">
        <f>IF('Encode Data'!$I$17&gt;=0.4,1,0)</f>
        <v>1</v>
      </c>
      <c r="V11" s="22">
        <f>IF('Encode Data'!$I$17-(U11)&gt;=0.4,1,"")</f>
        <v>1</v>
      </c>
      <c r="W11" s="22">
        <f>IF('Encode Data'!$I$17-SUM($U$11:V11)&gt;=0.45,1,"")</f>
        <v>1</v>
      </c>
      <c r="X11" s="22" t="str">
        <f>IF('Encode Data'!$I$17-SUM($U$11:W11)&gt;=0.45,1,"")</f>
        <v/>
      </c>
      <c r="Y11" s="22" t="str">
        <f>IF('Encode Data'!$I$17-SUM($U$11:X11)&gt;=0.45,1,"")</f>
        <v/>
      </c>
      <c r="Z11" s="22" t="str">
        <f>IF('Encode Data'!$I$17-SUM($U$11:Y11)&gt;=0.45,1,"")</f>
        <v/>
      </c>
      <c r="AA11" s="22" t="str">
        <f>IF('Encode Data'!$I$17-SUM($U$11:Z11)&gt;=0.45,1,"")</f>
        <v/>
      </c>
      <c r="AB11" s="22" t="str">
        <f>IF('Encode Data'!$I$17-SUM($U$11:AA11)&gt;=0.45,1,"")</f>
        <v/>
      </c>
      <c r="AC11" s="22" t="str">
        <f>IF('Encode Data'!$I$17-SUM($U$11:AB11)&gt;=0.45,1,"")</f>
        <v/>
      </c>
      <c r="AD11" s="22" t="str">
        <f>IF('Encode Data'!$I$17-SUM($U$11:AC11)&gt;=0.45,1,"")</f>
        <v/>
      </c>
      <c r="AE11" s="22" t="str">
        <f>IF('Encode Data'!$I$17-SUM($U$11:AD11)&gt;=0.45,1,"")</f>
        <v/>
      </c>
      <c r="AF11" s="22" t="str">
        <f>IF('Encode Data'!$I$17-SUM($U$11:AE11)&gt;=0.45,1,"")</f>
        <v/>
      </c>
      <c r="AG11" s="22" t="str">
        <f>IF('Encode Data'!$I$17-SUM($U$11:AF11)&gt;=0.45,1,"")</f>
        <v/>
      </c>
      <c r="AH11" s="22" t="str">
        <f>IF('Encode Data'!$I$17-SUM($U$11:AG11)&gt;=0.45,1,"")</f>
        <v/>
      </c>
      <c r="AI11" s="22" t="str">
        <f>IF('Encode Data'!$I$17-SUM($U$11:AH11)&gt;=0.45,1,"")</f>
        <v/>
      </c>
      <c r="AJ11" s="22" t="str">
        <f>IF('Encode Data'!$I$17-SUM($U$11:AI11)&gt;=0.45,1,"")</f>
        <v/>
      </c>
      <c r="AK11" s="22" t="str">
        <f>IF('Encode Data'!$I$17-SUM($U$11:AJ11)&gt;=0.45,1,"")</f>
        <v/>
      </c>
      <c r="AL11" s="22" t="str">
        <f>IF('Encode Data'!$I$17-SUM($U$11:AK11)&gt;=0.45,1,"")</f>
        <v/>
      </c>
      <c r="AM11" s="22" t="str">
        <f>IF('Encode Data'!$I$17-SUM($U$11:AL11)&gt;=0.45,1,"")</f>
        <v/>
      </c>
      <c r="AN11" s="22" t="str">
        <f>IF('Encode Data'!$I$17-SUM($U$11:AM11)&gt;=0.45,1,"")</f>
        <v/>
      </c>
      <c r="AO11" s="22" t="str">
        <f>IF('Encode Data'!$I$17-SUM($U$11:AN11)&gt;=0.45,1,"")</f>
        <v/>
      </c>
      <c r="AP11" s="22" t="str">
        <f>IF('Encode Data'!$I$17-SUM($U$11:AO11)&gt;=0.45,1,"")</f>
        <v/>
      </c>
      <c r="AQ11" s="22" t="str">
        <f>IF('Encode Data'!$I$17-SUM($U$11:AP11)&gt;=0.45,1,"")</f>
        <v/>
      </c>
      <c r="AR11" s="22" t="str">
        <f>IF('Encode Data'!$I$17-SUM($U$11:AQ11)&gt;=0.45,1,"")</f>
        <v/>
      </c>
      <c r="AS11" s="22" t="str">
        <f>IF('Encode Data'!$I$17-SUM($U$11:AR11)&gt;=0.45,1,"")</f>
        <v/>
      </c>
      <c r="AT11" s="22" t="str">
        <f>IF('Encode Data'!$I$17-SUM($U$11:AS11)&gt;=0.45,1,"")</f>
        <v/>
      </c>
      <c r="AU11" s="22" t="str">
        <f>IF('Encode Data'!$I$17-SUM($U$11:AT11)&gt;=0.45,1,"")</f>
        <v/>
      </c>
      <c r="AV11" s="22" t="str">
        <f>IF('Encode Data'!$I$17-SUM($U$11:AU11)&gt;=0.45,1,"")</f>
        <v/>
      </c>
      <c r="AW11" s="22" t="str">
        <f>IF('Encode Data'!$I$17-SUM($U$11:AV11)&gt;=0.45,1,"")</f>
        <v/>
      </c>
      <c r="AX11" s="22" t="str">
        <f>IF('Encode Data'!$I$17-SUM($U$11:AW11)&gt;=0.45,1,"")</f>
        <v/>
      </c>
      <c r="AY11" s="22" t="str">
        <f>IF('Encode Data'!$I$17-SUM($U$11:AX11)&gt;=0.45,1,"")</f>
        <v/>
      </c>
      <c r="AZ11" s="22" t="str">
        <f>IF('Encode Data'!$I$17-SUM($U$11:AY11)&gt;=0.45,1,"")</f>
        <v/>
      </c>
      <c r="BA11" s="22" t="str">
        <f>IF('Encode Data'!$I$17-SUM($U$11:AZ11)&gt;=0.45,1,"")</f>
        <v/>
      </c>
      <c r="BB11" s="22" t="str">
        <f>IF('Encode Data'!$I$17-SUM($U$11:BA11)&gt;=0.45,1,"")</f>
        <v/>
      </c>
      <c r="BC11" s="22" t="str">
        <f>IF('Encode Data'!$I$17-SUM($U$11:BB11)&gt;=0.45,1,"")</f>
        <v/>
      </c>
      <c r="BD11" s="22" t="str">
        <f>IF('Encode Data'!$I$17-SUM($U$11:BC11)&gt;=0.45,1,"")</f>
        <v/>
      </c>
      <c r="BE11" s="22" t="str">
        <f>IF('Encode Data'!$I$17-SUM($U$11:BD11)&gt;=0.45,1,"")</f>
        <v/>
      </c>
      <c r="BF11" s="22" t="str">
        <f>IF('Encode Data'!$I$17-SUM($U$11:BE11)&gt;=0.45,1,"")</f>
        <v/>
      </c>
      <c r="BG11" s="22" t="str">
        <f>IF('Encode Data'!$I$17-SUM($U$11:BF11)&gt;=0.45,1,"")</f>
        <v/>
      </c>
      <c r="BH11" s="22" t="str">
        <f>IF('Encode Data'!$I$17-SUM($U$11:BG11)&gt;=0.45,1,"")</f>
        <v/>
      </c>
      <c r="BI11" s="22" t="str">
        <f>IF('Encode Data'!$I$17-SUM($U$11:BH11)&gt;=0.45,1,"")</f>
        <v/>
      </c>
      <c r="BJ11" s="22" t="str">
        <f>IF('Encode Data'!$I$17-SUM($U$11:BI11)&gt;=0.45,1,"")</f>
        <v/>
      </c>
      <c r="BK11" s="22" t="str">
        <f>IF('Encode Data'!$I$17-SUM($U$11:BJ11)&gt;=0.45,1,"")</f>
        <v/>
      </c>
      <c r="BL11" s="22" t="str">
        <f>IF('Encode Data'!$I$17-SUM($U$11:BK11)&gt;=0.45,1,"")</f>
        <v/>
      </c>
      <c r="BM11" s="22" t="str">
        <f>IF('Encode Data'!$I$17-SUM($U$11:BL11)&gt;=0.45,1,"")</f>
        <v/>
      </c>
      <c r="BN11" s="22" t="str">
        <f>IF('Encode Data'!$I$17-SUM($U$11:BM11)&gt;=0.45,1,"")</f>
        <v/>
      </c>
      <c r="BO11" s="22" t="str">
        <f>IF('Encode Data'!$I$17-SUM($U$11:BN11)&gt;=0.45,1,"")</f>
        <v/>
      </c>
      <c r="BP11" s="22" t="str">
        <f>IF('Encode Data'!$I$17-SUM($U$11:BO11)&gt;=0.45,1,"")</f>
        <v/>
      </c>
      <c r="BQ11" s="22" t="str">
        <f>IF('Encode Data'!$I$17-SUM($U$11:BP11)&gt;=0.45,1,"")</f>
        <v/>
      </c>
      <c r="BR11" s="22" t="str">
        <f>IF('Encode Data'!$I$17-SUM($U$11:BQ11)&gt;=0.45,1,"")</f>
        <v/>
      </c>
      <c r="BS11" s="22" t="str">
        <f>IF('Encode Data'!$I$17-SUM($U$11:BR11)&gt;=0.45,1,"")</f>
        <v/>
      </c>
      <c r="BT11" s="22" t="str">
        <f>IF('Encode Data'!$I$17-SUM($U$11:BS11)&gt;=0.45,1,"")</f>
        <v/>
      </c>
      <c r="BU11" s="22" t="str">
        <f>IF('Encode Data'!$I$17-SUM($U$11:BT11)&gt;=0.45,1,"")</f>
        <v/>
      </c>
      <c r="BV11" s="22" t="str">
        <f>IF('Encode Data'!$I$17-SUM($U$11:BU11)&gt;=0.45,1,"")</f>
        <v/>
      </c>
      <c r="BW11" s="22" t="str">
        <f>IF('Encode Data'!$I$17-SUM($U$11:BV11)&gt;=0.45,1,"")</f>
        <v/>
      </c>
      <c r="BX11" s="11"/>
    </row>
    <row r="12" spans="1:76" s="181" customFormat="1" ht="26.5" customHeight="1" x14ac:dyDescent="0.35">
      <c r="A12" s="428" t="s">
        <v>262</v>
      </c>
      <c r="B12" s="428"/>
      <c r="C12" s="428"/>
      <c r="D12" s="428"/>
      <c r="E12" s="428"/>
      <c r="F12" s="428"/>
      <c r="G12" s="428"/>
      <c r="H12" s="428"/>
      <c r="I12" s="428"/>
      <c r="J12" s="428"/>
      <c r="K12" s="428"/>
      <c r="L12" s="428"/>
      <c r="M12" s="428"/>
      <c r="N12" s="428"/>
      <c r="O12" s="428"/>
      <c r="U12" s="22">
        <f>IF('Encode Data'!$J$17&gt;=0.45,1,0)</f>
        <v>0</v>
      </c>
      <c r="V12" s="22" t="str">
        <f>IF('Encode Data'!$J$17-(U12)&gt;=0.45,1,"")</f>
        <v/>
      </c>
      <c r="W12" s="22" t="str">
        <f>IF('Encode Data'!$J$17-SUM($U$12:V12)&gt;=0.46,1,"")</f>
        <v/>
      </c>
      <c r="X12" s="22" t="str">
        <f>IF('Encode Data'!$J$17-SUM($U$12:W12)&gt;=0.46,1,"")</f>
        <v/>
      </c>
      <c r="Y12" s="22" t="str">
        <f>IF('Encode Data'!$J$17-SUM($U$12:X12)&gt;=0.46,1,"")</f>
        <v/>
      </c>
      <c r="Z12" s="22" t="str">
        <f>IF('Encode Data'!$J$17-SUM($U$12:Y12)&gt;=0.46,1,"")</f>
        <v/>
      </c>
      <c r="AA12" s="22" t="str">
        <f>IF('Encode Data'!$J$17-SUM($U$12:Z12)&gt;=0.46,1,"")</f>
        <v/>
      </c>
      <c r="AB12" s="22" t="str">
        <f>IF('Encode Data'!$J$17-SUM($U$12:AA12)&gt;=0.46,1,"")</f>
        <v/>
      </c>
      <c r="AC12" s="22" t="str">
        <f>IF('Encode Data'!$J$17-SUM($U$12:AB12)&gt;=0.46,1,"")</f>
        <v/>
      </c>
      <c r="AD12" s="22" t="str">
        <f>IF('Encode Data'!$J$17-SUM($U$12:AC12)&gt;=0.46,1,"")</f>
        <v/>
      </c>
      <c r="AE12" s="22" t="str">
        <f>IF('Encode Data'!$J$17-SUM($U$12:AD12)&gt;=0.46,1,"")</f>
        <v/>
      </c>
      <c r="AF12" s="22" t="str">
        <f>IF('Encode Data'!$J$17-SUM($U$12:AE12)&gt;=0.46,1,"")</f>
        <v/>
      </c>
      <c r="AG12" s="22" t="str">
        <f>IF('Encode Data'!$J$17-SUM($U$12:AF12)&gt;=0.46,1,"")</f>
        <v/>
      </c>
      <c r="AH12" s="22" t="str">
        <f>IF('Encode Data'!$J$17-SUM($U$12:AG12)&gt;=0.46,1,"")</f>
        <v/>
      </c>
      <c r="AI12" s="22" t="str">
        <f>IF('Encode Data'!$J$17-SUM($U$12:AH12)&gt;=0.46,1,"")</f>
        <v/>
      </c>
      <c r="AJ12" s="22" t="str">
        <f>IF('Encode Data'!$J$17-SUM($U$12:AI12)&gt;=0.46,1,"")</f>
        <v/>
      </c>
      <c r="AK12" s="22" t="str">
        <f>IF('Encode Data'!$J$17-SUM($U$12:AJ12)&gt;=0.46,1,"")</f>
        <v/>
      </c>
      <c r="AL12" s="22" t="str">
        <f>IF('Encode Data'!$J$17-SUM($U$12:AK12)&gt;=0.46,1,"")</f>
        <v/>
      </c>
      <c r="AM12" s="22" t="str">
        <f>IF('Encode Data'!$J$17-SUM($U$12:AL12)&gt;=0.46,1,"")</f>
        <v/>
      </c>
      <c r="AN12" s="22" t="str">
        <f>IF('Encode Data'!$J$17-SUM($U$12:AM12)&gt;=0.46,1,"")</f>
        <v/>
      </c>
      <c r="AO12" s="22" t="str">
        <f>IF('Encode Data'!$J$17-SUM($U$12:AN12)&gt;=0.46,1,"")</f>
        <v/>
      </c>
      <c r="AP12" s="22" t="str">
        <f>IF('Encode Data'!$J$17-SUM($U$12:AO12)&gt;=0.46,1,"")</f>
        <v/>
      </c>
      <c r="AQ12" s="22" t="str">
        <f>IF('Encode Data'!$J$17-SUM($U$12:AP12)&gt;=0.46,1,"")</f>
        <v/>
      </c>
      <c r="AR12" s="22" t="str">
        <f>IF('Encode Data'!$J$17-SUM($U$12:AQ12)&gt;=0.46,1,"")</f>
        <v/>
      </c>
      <c r="AS12" s="22" t="str">
        <f>IF('Encode Data'!$J$17-SUM($U$12:AR12)&gt;=0.46,1,"")</f>
        <v/>
      </c>
      <c r="AT12" s="22" t="str">
        <f>IF('Encode Data'!$J$17-SUM($U$12:AS12)&gt;=0.46,1,"")</f>
        <v/>
      </c>
      <c r="AU12" s="22" t="str">
        <f>IF('Encode Data'!$J$17-SUM($U$12:AT12)&gt;=0.46,1,"")</f>
        <v/>
      </c>
      <c r="AV12" s="22" t="str">
        <f>IF('Encode Data'!$J$17-SUM($U$12:AU12)&gt;=0.46,1,"")</f>
        <v/>
      </c>
      <c r="AW12" s="22" t="str">
        <f>IF('Encode Data'!$J$17-SUM($U$12:AV12)&gt;=0.46,1,"")</f>
        <v/>
      </c>
      <c r="AX12" s="22" t="str">
        <f>IF('Encode Data'!$J$17-SUM($U$12:AW12)&gt;=0.46,1,"")</f>
        <v/>
      </c>
      <c r="AY12" s="22" t="str">
        <f>IF('Encode Data'!$J$17-SUM($U$12:AX12)&gt;=0.46,1,"")</f>
        <v/>
      </c>
      <c r="AZ12" s="22" t="str">
        <f>IF('Encode Data'!$J$17-SUM($U$12:AY12)&gt;=0.46,1,"")</f>
        <v/>
      </c>
      <c r="BA12" s="22" t="str">
        <f>IF('Encode Data'!$J$17-SUM($U$12:AZ12)&gt;=0.46,1,"")</f>
        <v/>
      </c>
      <c r="BB12" s="22" t="str">
        <f>IF('Encode Data'!$J$17-SUM($U$12:BA12)&gt;=0.46,1,"")</f>
        <v/>
      </c>
      <c r="BC12" s="22" t="str">
        <f>IF('Encode Data'!$J$17-SUM($U$12:BB12)&gt;=0.46,1,"")</f>
        <v/>
      </c>
      <c r="BD12" s="22" t="str">
        <f>IF('Encode Data'!$J$17-SUM($U$12:BC12)&gt;=0.46,1,"")</f>
        <v/>
      </c>
      <c r="BE12" s="22" t="str">
        <f>IF('Encode Data'!$J$17-SUM($U$12:BD12)&gt;=0.46,1,"")</f>
        <v/>
      </c>
      <c r="BF12" s="22" t="str">
        <f>IF('Encode Data'!$J$17-SUM($U$12:BE12)&gt;=0.46,1,"")</f>
        <v/>
      </c>
      <c r="BG12" s="22" t="str">
        <f>IF('Encode Data'!$J$17-SUM($U$12:BF12)&gt;=0.46,1,"")</f>
        <v/>
      </c>
      <c r="BH12" s="22" t="str">
        <f>IF('Encode Data'!$J$17-SUM($U$12:BG12)&gt;=0.46,1,"")</f>
        <v/>
      </c>
      <c r="BI12" s="22" t="str">
        <f>IF('Encode Data'!$J$17-SUM($U$12:BH12)&gt;=0.46,1,"")</f>
        <v/>
      </c>
      <c r="BJ12" s="22" t="str">
        <f>IF('Encode Data'!$J$17-SUM($U$12:BI12)&gt;=0.46,1,"")</f>
        <v/>
      </c>
      <c r="BK12" s="22" t="str">
        <f>IF('Encode Data'!$J$17-SUM($U$12:BJ12)&gt;=0.46,1,"")</f>
        <v/>
      </c>
      <c r="BL12" s="22" t="str">
        <f>IF('Encode Data'!$J$17-SUM($U$12:BK12)&gt;=0.46,1,"")</f>
        <v/>
      </c>
      <c r="BM12" s="22" t="str">
        <f>IF('Encode Data'!$J$17-SUM($U$12:BL12)&gt;=0.46,1,"")</f>
        <v/>
      </c>
      <c r="BN12" s="22" t="str">
        <f>IF('Encode Data'!$J$17-SUM($U$12:BM12)&gt;=0.46,1,"")</f>
        <v/>
      </c>
      <c r="BO12" s="22" t="str">
        <f>IF('Encode Data'!$J$17-SUM($U$12:BN12)&gt;=0.46,1,"")</f>
        <v/>
      </c>
      <c r="BP12" s="22" t="str">
        <f>IF('Encode Data'!$J$17-SUM($U$12:BO12)&gt;=0.46,1,"")</f>
        <v/>
      </c>
      <c r="BQ12" s="22" t="str">
        <f>IF('Encode Data'!$J$17-SUM($U$12:BP12)&gt;=0.46,1,"")</f>
        <v/>
      </c>
      <c r="BR12" s="22" t="str">
        <f>IF('Encode Data'!$J$17-SUM($U$12:BQ12)&gt;=0.46,1,"")</f>
        <v/>
      </c>
      <c r="BS12" s="22" t="str">
        <f>IF('Encode Data'!$J$17-SUM($U$12:BR12)&gt;=0.46,1,"")</f>
        <v/>
      </c>
      <c r="BT12" s="22" t="str">
        <f>IF('Encode Data'!$J$17-SUM($U$12:BS12)&gt;=0.46,1,"")</f>
        <v/>
      </c>
      <c r="BU12" s="22" t="str">
        <f>IF('Encode Data'!$J$17-SUM($U$12:BT12)&gt;=0.46,1,"")</f>
        <v/>
      </c>
      <c r="BV12" s="22" t="str">
        <f>IF('Encode Data'!$J$17-SUM($U$12:BU12)&gt;=0.46,1,"")</f>
        <v/>
      </c>
      <c r="BW12" s="22" t="str">
        <f>IF('Encode Data'!$J$17-SUM($U$12:BV12)&gt;=0.46,1,"")</f>
        <v/>
      </c>
      <c r="BX12" s="11"/>
    </row>
    <row r="13" spans="1:76" s="181" customFormat="1" ht="18.649999999999999" customHeight="1" x14ac:dyDescent="0.35">
      <c r="U13" s="22">
        <f>IF('Encode Data'!$E$20&gt;=0.4,1,0)</f>
        <v>1</v>
      </c>
      <c r="V13" s="22">
        <f>IF('Encode Data'!$E$20-(U13)&gt;=0.45,1,"")</f>
        <v>1</v>
      </c>
      <c r="W13" s="22" t="str">
        <f>IF('Encode Data'!$E$20-SUM($U$13:V13)&gt;=0.45,1,"")</f>
        <v/>
      </c>
      <c r="X13" s="22" t="str">
        <f>IF('Encode Data'!$E$20-SUM($U$13:W13)&gt;=0.45,1,"")</f>
        <v/>
      </c>
      <c r="Y13" s="22" t="str">
        <f>IF('Encode Data'!$E$20-SUM($U$13:X13)&gt;=0.45,1,"")</f>
        <v/>
      </c>
      <c r="Z13" s="22" t="str">
        <f>IF('Encode Data'!$E$20-SUM($U$13:Y13)&gt;=0.45,1,"")</f>
        <v/>
      </c>
      <c r="AA13" s="22" t="str">
        <f>IF('Encode Data'!$E$20-SUM($U$13:Z13)&gt;=0.45,1,"")</f>
        <v/>
      </c>
      <c r="AB13" s="22" t="str">
        <f>IF('Encode Data'!$E$20-SUM($U$13:AA13)&gt;=0.45,1,"")</f>
        <v/>
      </c>
      <c r="AC13" s="22" t="str">
        <f>IF('Encode Data'!$E$20-SUM($U$13:AB13)&gt;=0.45,1,"")</f>
        <v/>
      </c>
      <c r="AD13" s="22" t="str">
        <f>IF('Encode Data'!$E$20-SUM($U$13:AC13)&gt;=0.45,1,"")</f>
        <v/>
      </c>
      <c r="AE13" s="22" t="str">
        <f>IF('Encode Data'!$E$20-SUM($U$13:AD13)&gt;=0.45,1,"")</f>
        <v/>
      </c>
      <c r="AF13" s="22" t="str">
        <f>IF('Encode Data'!$E$20-SUM($U$13:AE13)&gt;=0.45,1,"")</f>
        <v/>
      </c>
      <c r="AG13" s="22" t="str">
        <f>IF('Encode Data'!$E$20-SUM($U$13:AF13)&gt;=0.45,1,"")</f>
        <v/>
      </c>
      <c r="AH13" s="22" t="str">
        <f>IF('Encode Data'!$E$20-SUM($U$13:AG13)&gt;=0.45,1,"")</f>
        <v/>
      </c>
      <c r="AI13" s="22" t="str">
        <f>IF('Encode Data'!$E$20-SUM($U$13:AH13)&gt;=0.45,1,"")</f>
        <v/>
      </c>
      <c r="AJ13" s="22" t="str">
        <f>IF('Encode Data'!$E$20-SUM($U$13:AI13)&gt;=0.45,1,"")</f>
        <v/>
      </c>
      <c r="AK13" s="22" t="str">
        <f>IF('Encode Data'!$E$20-SUM($U$13:AJ13)&gt;=0.45,1,"")</f>
        <v/>
      </c>
      <c r="AL13" s="22" t="str">
        <f>IF('Encode Data'!$E$20-SUM($U$13:AK13)&gt;=0.45,1,"")</f>
        <v/>
      </c>
      <c r="AM13" s="22" t="str">
        <f>IF('Encode Data'!$E$20-SUM($U$13:AL13)&gt;=0.45,1,"")</f>
        <v/>
      </c>
      <c r="AN13" s="22" t="str">
        <f>IF('Encode Data'!$E$20-SUM($U$13:AM13)&gt;=0.45,1,"")</f>
        <v/>
      </c>
      <c r="AO13" s="22" t="str">
        <f>IF('Encode Data'!$E$20-SUM($U$13:AN13)&gt;=0.45,1,"")</f>
        <v/>
      </c>
      <c r="AP13" s="22" t="str">
        <f>IF('Encode Data'!$E$20-SUM($U$13:AO13)&gt;=0.45,1,"")</f>
        <v/>
      </c>
      <c r="AQ13" s="22" t="str">
        <f>IF('Encode Data'!$E$20-SUM($U$13:AP13)&gt;=0.45,1,"")</f>
        <v/>
      </c>
      <c r="AR13" s="22" t="str">
        <f>IF('Encode Data'!$E$20-SUM($U$13:AQ13)&gt;=0.45,1,"")</f>
        <v/>
      </c>
      <c r="AS13" s="22" t="str">
        <f>IF('Encode Data'!$E$20-SUM($U$13:AR13)&gt;=0.45,1,"")</f>
        <v/>
      </c>
      <c r="AT13" s="22" t="str">
        <f>IF('Encode Data'!$E$20-SUM($U$13:AS13)&gt;=0.45,1,"")</f>
        <v/>
      </c>
      <c r="AU13" s="22" t="str">
        <f>IF('Encode Data'!$E$20-SUM($U$13:AT13)&gt;=0.45,1,"")</f>
        <v/>
      </c>
      <c r="AV13" s="22" t="str">
        <f>IF('Encode Data'!$E$20-SUM($U$13:AU13)&gt;=0.45,1,"")</f>
        <v/>
      </c>
      <c r="AW13" s="22" t="str">
        <f>IF('Encode Data'!$E$20-SUM($U$13:AV13)&gt;=0.45,1,"")</f>
        <v/>
      </c>
      <c r="AX13" s="22" t="str">
        <f>IF('Encode Data'!$E$20-SUM($U$13:AW13)&gt;=0.45,1,"")</f>
        <v/>
      </c>
      <c r="AY13" s="22" t="str">
        <f>IF('Encode Data'!$E$20-SUM($U$13:AX13)&gt;=0.45,1,"")</f>
        <v/>
      </c>
      <c r="AZ13" s="22" t="str">
        <f>IF('Encode Data'!$E$20-SUM($U$13:AY13)&gt;=0.45,1,"")</f>
        <v/>
      </c>
      <c r="BA13" s="22" t="str">
        <f>IF('Encode Data'!$E$20-SUM($U$13:AZ13)&gt;=0.45,1,"")</f>
        <v/>
      </c>
      <c r="BB13" s="22" t="str">
        <f>IF('Encode Data'!$E$20-SUM($U$13:BA13)&gt;=0.45,1,"")</f>
        <v/>
      </c>
      <c r="BC13" s="22" t="str">
        <f>IF('Encode Data'!$E$20-SUM($U$13:BB13)&gt;=0.45,1,"")</f>
        <v/>
      </c>
      <c r="BD13" s="22" t="str">
        <f>IF('Encode Data'!$E$20-SUM($U$13:BC13)&gt;=0.45,1,"")</f>
        <v/>
      </c>
      <c r="BE13" s="22" t="str">
        <f>IF('Encode Data'!$E$20-SUM($U$13:BD13)&gt;=0.45,1,"")</f>
        <v/>
      </c>
      <c r="BF13" s="22" t="str">
        <f>IF('Encode Data'!$E$20-SUM($U$13:BE13)&gt;=0.45,1,"")</f>
        <v/>
      </c>
      <c r="BG13" s="22" t="str">
        <f>IF('Encode Data'!$E$20-SUM($U$13:BF13)&gt;=0.45,1,"")</f>
        <v/>
      </c>
      <c r="BH13" s="22" t="str">
        <f>IF('Encode Data'!$E$20-SUM($U$13:BG13)&gt;=0.45,1,"")</f>
        <v/>
      </c>
      <c r="BI13" s="22" t="str">
        <f>IF('Encode Data'!$E$20-SUM($U$13:BH13)&gt;=0.45,1,"")</f>
        <v/>
      </c>
      <c r="BJ13" s="22" t="str">
        <f>IF('Encode Data'!$E$20-SUM($U$13:BI13)&gt;=0.45,1,"")</f>
        <v/>
      </c>
      <c r="BK13" s="22" t="str">
        <f>IF('Encode Data'!$E$20-SUM($U$13:BJ13)&gt;=0.45,1,"")</f>
        <v/>
      </c>
      <c r="BL13" s="22" t="str">
        <f>IF('Encode Data'!$E$20-SUM($U$13:BK13)&gt;=0.45,1,"")</f>
        <v/>
      </c>
      <c r="BM13" s="22" t="str">
        <f>IF('Encode Data'!$E$20-SUM($U$13:BL13)&gt;=0.45,1,"")</f>
        <v/>
      </c>
      <c r="BN13" s="22" t="str">
        <f>IF('Encode Data'!$E$20-SUM($U$13:BM13)&gt;=0.45,1,"")</f>
        <v/>
      </c>
      <c r="BO13" s="22" t="str">
        <f>IF('Encode Data'!$E$20-SUM($U$13:BN13)&gt;=0.45,1,"")</f>
        <v/>
      </c>
      <c r="BP13" s="22" t="str">
        <f>IF('Encode Data'!$E$20-SUM($U$13:BO13)&gt;=0.45,1,"")</f>
        <v/>
      </c>
      <c r="BQ13" s="22" t="str">
        <f>IF('Encode Data'!$E$20-SUM($U$13:BP13)&gt;=0.45,1,"")</f>
        <v/>
      </c>
      <c r="BR13" s="22" t="str">
        <f>IF('Encode Data'!$E$20-SUM($U$13:BQ13)&gt;=0.45,1,"")</f>
        <v/>
      </c>
      <c r="BS13" s="22" t="str">
        <f>IF('Encode Data'!$E$20-SUM($U$13:BR13)&gt;=0.45,1,"")</f>
        <v/>
      </c>
      <c r="BT13" s="22" t="str">
        <f>IF('Encode Data'!$E$20-SUM($U$13:BS13)&gt;=0.45,1,"")</f>
        <v/>
      </c>
      <c r="BU13" s="22" t="str">
        <f>IF('Encode Data'!$E$20-SUM($U$13:BT13)&gt;=0.45,1,"")</f>
        <v/>
      </c>
      <c r="BV13" s="22" t="str">
        <f>IF('Encode Data'!$E$20-SUM($U$13:BU13)&gt;=0.45,1,"")</f>
        <v/>
      </c>
      <c r="BW13" s="22" t="str">
        <f>IF('Encode Data'!$E$20-SUM($U$13:BV13)&gt;=0.45,1,"")</f>
        <v/>
      </c>
      <c r="BX13" s="11"/>
    </row>
    <row r="14" spans="1:76" s="180" customFormat="1" ht="26.5" customHeight="1" x14ac:dyDescent="0.35">
      <c r="A14" s="430" t="s">
        <v>52</v>
      </c>
      <c r="B14" s="430"/>
      <c r="C14" s="430"/>
      <c r="D14" s="430"/>
      <c r="E14" s="430"/>
      <c r="F14" s="430"/>
      <c r="G14" s="430"/>
      <c r="H14" s="430"/>
      <c r="I14" s="430"/>
      <c r="J14" s="430"/>
      <c r="K14" s="430"/>
      <c r="L14" s="430"/>
      <c r="M14" s="430"/>
      <c r="N14" s="430"/>
      <c r="O14" s="430"/>
      <c r="U14" s="22">
        <f>IF('Encode Data'!$F$20&gt;=0.4,1,0)</f>
        <v>1</v>
      </c>
      <c r="V14" s="22">
        <f>IF('Encode Data'!$F$20-(U14)&gt;=0.4,1,"")</f>
        <v>1</v>
      </c>
      <c r="W14" s="22" t="str">
        <f>IF('Encode Data'!$F$20-SUM($U$14:V14)&gt;=0.45,1,"")</f>
        <v/>
      </c>
      <c r="X14" s="22" t="str">
        <f>IF('Encode Data'!$F$20-SUM($U$14:W14)&gt;=0.45,1,"")</f>
        <v/>
      </c>
      <c r="Y14" s="22" t="str">
        <f>IF('Encode Data'!$F$20-SUM($U$14:X14)&gt;=0.45,1,"")</f>
        <v/>
      </c>
      <c r="Z14" s="22" t="str">
        <f>IF('Encode Data'!$F$20-SUM($U$14:Y14)&gt;=0.45,1,"")</f>
        <v/>
      </c>
      <c r="AA14" s="22" t="str">
        <f>IF('Encode Data'!$F$20-SUM($U$14:Z14)&gt;=0.45,1,"")</f>
        <v/>
      </c>
      <c r="AB14" s="22" t="str">
        <f>IF('Encode Data'!$F$20-SUM($U$14:AA14)&gt;=0.45,1,"")</f>
        <v/>
      </c>
      <c r="AC14" s="22" t="str">
        <f>IF('Encode Data'!$F$20-SUM($U$14:AB14)&gt;=0.45,1,"")</f>
        <v/>
      </c>
      <c r="AD14" s="22" t="str">
        <f>IF('Encode Data'!$F$20-SUM($U$14:AC14)&gt;=0.45,1,"")</f>
        <v/>
      </c>
      <c r="AE14" s="22" t="str">
        <f>IF('Encode Data'!$F$20-SUM($U$14:AD14)&gt;=0.45,1,"")</f>
        <v/>
      </c>
      <c r="AF14" s="22" t="str">
        <f>IF('Encode Data'!$F$20-SUM($U$14:AE14)&gt;=0.45,1,"")</f>
        <v/>
      </c>
      <c r="AG14" s="22" t="str">
        <f>IF('Encode Data'!$F$20-SUM($U$14:AF14)&gt;=0.45,1,"")</f>
        <v/>
      </c>
      <c r="AH14" s="22" t="str">
        <f>IF('Encode Data'!$F$20-SUM($U$14:AG14)&gt;=0.45,1,"")</f>
        <v/>
      </c>
      <c r="AI14" s="22" t="str">
        <f>IF('Encode Data'!$F$20-SUM($U$14:AH14)&gt;=0.45,1,"")</f>
        <v/>
      </c>
      <c r="AJ14" s="22" t="str">
        <f>IF('Encode Data'!$F$20-SUM($U$14:AI14)&gt;=0.45,1,"")</f>
        <v/>
      </c>
      <c r="AK14" s="22" t="str">
        <f>IF('Encode Data'!$F$20-SUM($U$14:AJ14)&gt;=0.45,1,"")</f>
        <v/>
      </c>
      <c r="AL14" s="22" t="str">
        <f>IF('Encode Data'!$F$20-SUM($U$14:AK14)&gt;=0.45,1,"")</f>
        <v/>
      </c>
      <c r="AM14" s="22" t="str">
        <f>IF('Encode Data'!$F$20-SUM($U$14:AL14)&gt;=0.45,1,"")</f>
        <v/>
      </c>
      <c r="AN14" s="22" t="str">
        <f>IF('Encode Data'!$F$20-SUM($U$14:AM14)&gt;=0.45,1,"")</f>
        <v/>
      </c>
      <c r="AO14" s="22" t="str">
        <f>IF('Encode Data'!$F$20-SUM($U$14:AN14)&gt;=0.45,1,"")</f>
        <v/>
      </c>
      <c r="AP14" s="22" t="str">
        <f>IF('Encode Data'!$F$20-SUM($U$14:AO14)&gt;=0.45,1,"")</f>
        <v/>
      </c>
      <c r="AQ14" s="22" t="str">
        <f>IF('Encode Data'!$F$20-SUM($U$14:AP14)&gt;=0.45,1,"")</f>
        <v/>
      </c>
      <c r="AR14" s="22" t="str">
        <f>IF('Encode Data'!$F$20-SUM($U$14:AQ14)&gt;=0.45,1,"")</f>
        <v/>
      </c>
      <c r="AS14" s="22" t="str">
        <f>IF('Encode Data'!$F$20-SUM($U$14:AR14)&gt;=0.45,1,"")</f>
        <v/>
      </c>
      <c r="AT14" s="22" t="str">
        <f>IF('Encode Data'!$F$20-SUM($U$14:AS14)&gt;=0.45,1,"")</f>
        <v/>
      </c>
      <c r="AU14" s="22" t="str">
        <f>IF('Encode Data'!$F$20-SUM($U$14:AT14)&gt;=0.45,1,"")</f>
        <v/>
      </c>
      <c r="AV14" s="22" t="str">
        <f>IF('Encode Data'!$F$20-SUM($U$14:AU14)&gt;=0.45,1,"")</f>
        <v/>
      </c>
      <c r="AW14" s="22" t="str">
        <f>IF('Encode Data'!$F$20-SUM($U$14:AV14)&gt;=0.45,1,"")</f>
        <v/>
      </c>
      <c r="AX14" s="22" t="str">
        <f>IF('Encode Data'!$F$20-SUM($U$14:AW14)&gt;=0.45,1,"")</f>
        <v/>
      </c>
      <c r="AY14" s="22" t="str">
        <f>IF('Encode Data'!$F$20-SUM($U$14:AX14)&gt;=0.45,1,"")</f>
        <v/>
      </c>
      <c r="AZ14" s="22" t="str">
        <f>IF('Encode Data'!$F$20-SUM($U$14:AY14)&gt;=0.45,1,"")</f>
        <v/>
      </c>
      <c r="BA14" s="22" t="str">
        <f>IF('Encode Data'!$F$20-SUM($U$14:AZ14)&gt;=0.45,1,"")</f>
        <v/>
      </c>
      <c r="BB14" s="22" t="str">
        <f>IF('Encode Data'!$F$20-SUM($U$14:BA14)&gt;=0.45,1,"")</f>
        <v/>
      </c>
      <c r="BC14" s="22" t="str">
        <f>IF('Encode Data'!$F$20-SUM($U$14:BB14)&gt;=0.45,1,"")</f>
        <v/>
      </c>
      <c r="BD14" s="22" t="str">
        <f>IF('Encode Data'!$F$20-SUM($U$14:BC14)&gt;=0.45,1,"")</f>
        <v/>
      </c>
      <c r="BE14" s="22" t="str">
        <f>IF('Encode Data'!$F$20-SUM($U$14:BD14)&gt;=0.45,1,"")</f>
        <v/>
      </c>
      <c r="BF14" s="22" t="str">
        <f>IF('Encode Data'!$F$20-SUM($U$14:BE14)&gt;=0.45,1,"")</f>
        <v/>
      </c>
      <c r="BG14" s="22" t="str">
        <f>IF('Encode Data'!$F$20-SUM($U$14:BF14)&gt;=0.45,1,"")</f>
        <v/>
      </c>
      <c r="BH14" s="22" t="str">
        <f>IF('Encode Data'!$F$20-SUM($U$14:BG14)&gt;=0.45,1,"")</f>
        <v/>
      </c>
      <c r="BI14" s="22" t="str">
        <f>IF('Encode Data'!$F$20-SUM($U$14:BH14)&gt;=0.45,1,"")</f>
        <v/>
      </c>
      <c r="BJ14" s="22" t="str">
        <f>IF('Encode Data'!$F$20-SUM($U$14:BI14)&gt;=0.45,1,"")</f>
        <v/>
      </c>
      <c r="BK14" s="22" t="str">
        <f>IF('Encode Data'!$F$20-SUM($U$14:BJ14)&gt;=0.45,1,"")</f>
        <v/>
      </c>
      <c r="BL14" s="22" t="str">
        <f>IF('Encode Data'!$F$20-SUM($U$14:BK14)&gt;=0.45,1,"")</f>
        <v/>
      </c>
      <c r="BM14" s="22" t="str">
        <f>IF('Encode Data'!$F$20-SUM($U$14:BL14)&gt;=0.45,1,"")</f>
        <v/>
      </c>
      <c r="BN14" s="22" t="str">
        <f>IF('Encode Data'!$F$20-SUM($U$14:BM14)&gt;=0.45,1,"")</f>
        <v/>
      </c>
      <c r="BO14" s="22" t="str">
        <f>IF('Encode Data'!$F$20-SUM($U$14:BN14)&gt;=0.45,1,"")</f>
        <v/>
      </c>
      <c r="BP14" s="22" t="str">
        <f>IF('Encode Data'!$F$20-SUM($U$14:BO14)&gt;=0.45,1,"")</f>
        <v/>
      </c>
      <c r="BQ14" s="22" t="str">
        <f>IF('Encode Data'!$F$20-SUM($U$14:BP14)&gt;=0.45,1,"")</f>
        <v/>
      </c>
      <c r="BR14" s="22" t="str">
        <f>IF('Encode Data'!$F$20-SUM($U$14:BQ14)&gt;=0.45,1,"")</f>
        <v/>
      </c>
      <c r="BS14" s="22" t="str">
        <f>IF('Encode Data'!$F$20-SUM($U$14:BR14)&gt;=0.45,1,"")</f>
        <v/>
      </c>
      <c r="BT14" s="22" t="str">
        <f>IF('Encode Data'!$F$20-SUM($U$14:BS14)&gt;=0.45,1,"")</f>
        <v/>
      </c>
      <c r="BU14" s="22" t="str">
        <f>IF('Encode Data'!$F$20-SUM($U$14:BT14)&gt;=0.45,1,"")</f>
        <v/>
      </c>
      <c r="BV14" s="22" t="str">
        <f>IF('Encode Data'!$F$20-SUM($U$14:BU14)&gt;=0.45,1,"")</f>
        <v/>
      </c>
      <c r="BW14" s="22" t="str">
        <f>IF('Encode Data'!$F$20-SUM($U$14:BV14)&gt;=0.45,1,"")</f>
        <v/>
      </c>
      <c r="BX14" s="11"/>
    </row>
    <row r="15" spans="1:76" s="181" customFormat="1" ht="18" customHeight="1" x14ac:dyDescent="0.35">
      <c r="A15" s="428" t="s">
        <v>53</v>
      </c>
      <c r="B15" s="428"/>
      <c r="C15" s="428"/>
      <c r="D15" s="428"/>
      <c r="E15" s="428"/>
      <c r="F15" s="428"/>
      <c r="G15" s="428"/>
      <c r="H15" s="428"/>
      <c r="I15" s="428"/>
      <c r="J15" s="428"/>
      <c r="K15" s="428"/>
      <c r="L15" s="428"/>
      <c r="M15" s="428"/>
      <c r="N15" s="428"/>
      <c r="O15" s="428"/>
      <c r="U15" s="22">
        <f>IF('Encode Data'!$G$20&gt;=0.4,1,0)</f>
        <v>1</v>
      </c>
      <c r="V15" s="22">
        <f>IF('Encode Data'!$G$20-(U15)&gt;=0.4,1,"")</f>
        <v>1</v>
      </c>
      <c r="W15" s="22" t="str">
        <f>IF('Encode Data'!$G$20-SUM($U$15:V15)&gt;=0.45,1,"")</f>
        <v/>
      </c>
      <c r="X15" s="22" t="str">
        <f>IF('Encode Data'!$G$20-SUM($U$15:W15)&gt;=0.45,1,"")</f>
        <v/>
      </c>
      <c r="Y15" s="22" t="str">
        <f>IF('Encode Data'!$G$20-SUM($U$15:X15)&gt;=0.45,1,"")</f>
        <v/>
      </c>
      <c r="Z15" s="22" t="str">
        <f>IF('Encode Data'!$G$20-SUM($U$15:Y15)&gt;=0.45,1,"")</f>
        <v/>
      </c>
      <c r="AA15" s="22" t="str">
        <f>IF('Encode Data'!$G$20-SUM($U$15:Z15)&gt;=0.45,1,"")</f>
        <v/>
      </c>
      <c r="AB15" s="22" t="str">
        <f>IF('Encode Data'!$G$20-SUM($U$15:AA15)&gt;=0.45,1,"")</f>
        <v/>
      </c>
      <c r="AC15" s="22" t="str">
        <f>IF('Encode Data'!$G$20-SUM($U$15:AB15)&gt;=0.45,1,"")</f>
        <v/>
      </c>
      <c r="AD15" s="22" t="str">
        <f>IF('Encode Data'!$G$20-SUM($U$15:AC15)&gt;=0.45,1,"")</f>
        <v/>
      </c>
      <c r="AE15" s="22" t="str">
        <f>IF('Encode Data'!$G$20-SUM($U$15:AD15)&gt;=0.45,1,"")</f>
        <v/>
      </c>
      <c r="AF15" s="22" t="str">
        <f>IF('Encode Data'!$G$20-SUM($U$15:AE15)&gt;=0.45,1,"")</f>
        <v/>
      </c>
      <c r="AG15" s="22" t="str">
        <f>IF('Encode Data'!$G$20-SUM($U$15:AF15)&gt;=0.45,1,"")</f>
        <v/>
      </c>
      <c r="AH15" s="22" t="str">
        <f>IF('Encode Data'!$G$20-SUM($U$15:AG15)&gt;=0.45,1,"")</f>
        <v/>
      </c>
      <c r="AI15" s="22" t="str">
        <f>IF('Encode Data'!$G$20-SUM($U$15:AH15)&gt;=0.45,1,"")</f>
        <v/>
      </c>
      <c r="AJ15" s="22" t="str">
        <f>IF('Encode Data'!$G$20-SUM($U$15:AI15)&gt;=0.45,1,"")</f>
        <v/>
      </c>
      <c r="AK15" s="22" t="str">
        <f>IF('Encode Data'!$G$20-SUM($U$15:AJ15)&gt;=0.45,1,"")</f>
        <v/>
      </c>
      <c r="AL15" s="22" t="str">
        <f>IF('Encode Data'!$G$20-SUM($U$15:AK15)&gt;=0.45,1,"")</f>
        <v/>
      </c>
      <c r="AM15" s="22" t="str">
        <f>IF('Encode Data'!$G$20-SUM($U$15:AL15)&gt;=0.45,1,"")</f>
        <v/>
      </c>
      <c r="AN15" s="22" t="str">
        <f>IF('Encode Data'!$G$20-SUM($U$15:AM15)&gt;=0.45,1,"")</f>
        <v/>
      </c>
      <c r="AO15" s="22" t="str">
        <f>IF('Encode Data'!$G$20-SUM($U$15:AN15)&gt;=0.45,1,"")</f>
        <v/>
      </c>
      <c r="AP15" s="22" t="str">
        <f>IF('Encode Data'!$G$20-SUM($U$15:AO15)&gt;=0.45,1,"")</f>
        <v/>
      </c>
      <c r="AQ15" s="22" t="str">
        <f>IF('Encode Data'!$G$20-SUM($U$15:AP15)&gt;=0.45,1,"")</f>
        <v/>
      </c>
      <c r="AR15" s="22" t="str">
        <f>IF('Encode Data'!$G$20-SUM($U$15:AQ15)&gt;=0.45,1,"")</f>
        <v/>
      </c>
      <c r="AS15" s="22" t="str">
        <f>IF('Encode Data'!$G$20-SUM($U$15:AR15)&gt;=0.45,1,"")</f>
        <v/>
      </c>
      <c r="AT15" s="22" t="str">
        <f>IF('Encode Data'!$G$20-SUM($U$15:AS15)&gt;=0.45,1,"")</f>
        <v/>
      </c>
      <c r="AU15" s="22" t="str">
        <f>IF('Encode Data'!$G$20-SUM($U$15:AT15)&gt;=0.45,1,"")</f>
        <v/>
      </c>
      <c r="AV15" s="22" t="str">
        <f>IF('Encode Data'!$G$20-SUM($U$15:AU15)&gt;=0.45,1,"")</f>
        <v/>
      </c>
      <c r="AW15" s="22" t="str">
        <f>IF('Encode Data'!$G$20-SUM($U$15:AV15)&gt;=0.45,1,"")</f>
        <v/>
      </c>
      <c r="AX15" s="22" t="str">
        <f>IF('Encode Data'!$G$20-SUM($U$15:AW15)&gt;=0.45,1,"")</f>
        <v/>
      </c>
      <c r="AY15" s="22" t="str">
        <f>IF('Encode Data'!$G$20-SUM($U$15:AX15)&gt;=0.45,1,"")</f>
        <v/>
      </c>
      <c r="AZ15" s="22" t="str">
        <f>IF('Encode Data'!$G$20-SUM($U$15:AY15)&gt;=0.45,1,"")</f>
        <v/>
      </c>
      <c r="BA15" s="22" t="str">
        <f>IF('Encode Data'!$G$20-SUM($U$15:AZ15)&gt;=0.45,1,"")</f>
        <v/>
      </c>
      <c r="BB15" s="22" t="str">
        <f>IF('Encode Data'!$G$20-SUM($U$15:BA15)&gt;=0.45,1,"")</f>
        <v/>
      </c>
      <c r="BC15" s="22" t="str">
        <f>IF('Encode Data'!$G$20-SUM($U$15:BB15)&gt;=0.45,1,"")</f>
        <v/>
      </c>
      <c r="BD15" s="22" t="str">
        <f>IF('Encode Data'!$G$20-SUM($U$15:BC15)&gt;=0.45,1,"")</f>
        <v/>
      </c>
      <c r="BE15" s="22" t="str">
        <f>IF('Encode Data'!$G$20-SUM($U$15:BD15)&gt;=0.45,1,"")</f>
        <v/>
      </c>
      <c r="BF15" s="22" t="str">
        <f>IF('Encode Data'!$G$20-SUM($U$15:BE15)&gt;=0.45,1,"")</f>
        <v/>
      </c>
      <c r="BG15" s="22" t="str">
        <f>IF('Encode Data'!$G$20-SUM($U$15:BF15)&gt;=0.45,1,"")</f>
        <v/>
      </c>
      <c r="BH15" s="22" t="str">
        <f>IF('Encode Data'!$G$20-SUM($U$15:BG15)&gt;=0.45,1,"")</f>
        <v/>
      </c>
      <c r="BI15" s="22" t="str">
        <f>IF('Encode Data'!$G$20-SUM($U$15:BH15)&gt;=0.45,1,"")</f>
        <v/>
      </c>
      <c r="BJ15" s="22" t="str">
        <f>IF('Encode Data'!$G$20-SUM($U$15:BI15)&gt;=0.45,1,"")</f>
        <v/>
      </c>
      <c r="BK15" s="22" t="str">
        <f>IF('Encode Data'!$G$20-SUM($U$15:BJ15)&gt;=0.45,1,"")</f>
        <v/>
      </c>
      <c r="BL15" s="22" t="str">
        <f>IF('Encode Data'!$G$20-SUM($U$15:BK15)&gt;=0.45,1,"")</f>
        <v/>
      </c>
      <c r="BM15" s="22" t="str">
        <f>IF('Encode Data'!$G$20-SUM($U$15:BL15)&gt;=0.45,1,"")</f>
        <v/>
      </c>
      <c r="BN15" s="22" t="str">
        <f>IF('Encode Data'!$G$20-SUM($U$15:BM15)&gt;=0.45,1,"")</f>
        <v/>
      </c>
      <c r="BO15" s="22" t="str">
        <f>IF('Encode Data'!$G$20-SUM($U$15:BN15)&gt;=0.45,1,"")</f>
        <v/>
      </c>
      <c r="BP15" s="22" t="str">
        <f>IF('Encode Data'!$G$20-SUM($U$15:BO15)&gt;=0.45,1,"")</f>
        <v/>
      </c>
      <c r="BQ15" s="22" t="str">
        <f>IF('Encode Data'!$G$20-SUM($U$15:BP15)&gt;=0.45,1,"")</f>
        <v/>
      </c>
      <c r="BR15" s="22" t="str">
        <f>IF('Encode Data'!$G$20-SUM($U$15:BQ15)&gt;=0.45,1,"")</f>
        <v/>
      </c>
      <c r="BS15" s="22" t="str">
        <f>IF('Encode Data'!$G$20-SUM($U$15:BR15)&gt;=0.45,1,"")</f>
        <v/>
      </c>
      <c r="BT15" s="22" t="str">
        <f>IF('Encode Data'!$G$20-SUM($U$15:BS15)&gt;=0.45,1,"")</f>
        <v/>
      </c>
      <c r="BU15" s="22" t="str">
        <f>IF('Encode Data'!$G$20-SUM($U$15:BT15)&gt;=0.45,1,"")</f>
        <v/>
      </c>
      <c r="BV15" s="22" t="str">
        <f>IF('Encode Data'!$G$20-SUM($U$15:BU15)&gt;=0.45,1,"")</f>
        <v/>
      </c>
      <c r="BW15" s="22" t="str">
        <f>IF('Encode Data'!$G$20-SUM($U$15:BV15)&gt;=0.45,1,"")</f>
        <v/>
      </c>
      <c r="BX15" s="11"/>
    </row>
    <row r="16" spans="1:76" s="181" customFormat="1" ht="18" customHeight="1" x14ac:dyDescent="0.35">
      <c r="A16" s="428" t="s">
        <v>54</v>
      </c>
      <c r="B16" s="428"/>
      <c r="C16" s="428"/>
      <c r="D16" s="428"/>
      <c r="E16" s="428"/>
      <c r="F16" s="428"/>
      <c r="G16" s="428"/>
      <c r="H16" s="428"/>
      <c r="I16" s="428"/>
      <c r="J16" s="428"/>
      <c r="K16" s="428"/>
      <c r="L16" s="428"/>
      <c r="M16" s="428"/>
      <c r="N16" s="428"/>
      <c r="O16" s="428"/>
      <c r="U16" s="22">
        <f>IF('Encode Data'!$H$20&gt;=0.4,1,0)</f>
        <v>1</v>
      </c>
      <c r="V16" s="22">
        <f>IF('Encode Data'!$H$20-(U16)&gt;=0.4,1,"")</f>
        <v>1</v>
      </c>
      <c r="W16" s="22" t="str">
        <f>IF('Encode Data'!$H$20-SUM($U$16:V16)&gt;=0.45,1,"")</f>
        <v/>
      </c>
      <c r="X16" s="22" t="str">
        <f>IF('Encode Data'!$H$20-SUM($U$16:W16)&gt;=0.45,1,"")</f>
        <v/>
      </c>
      <c r="Y16" s="22" t="str">
        <f>IF('Encode Data'!$H$20-SUM($U$16:X16)&gt;=0.45,1,"")</f>
        <v/>
      </c>
      <c r="Z16" s="22" t="str">
        <f>IF('Encode Data'!$H$20-SUM($U$16:Y16)&gt;=0.45,1,"")</f>
        <v/>
      </c>
      <c r="AA16" s="22" t="str">
        <f>IF('Encode Data'!$H$20-SUM($U$16:Z16)&gt;=0.45,1,"")</f>
        <v/>
      </c>
      <c r="AB16" s="22" t="str">
        <f>IF('Encode Data'!$H$20-SUM($U$16:AA16)&gt;=0.45,1,"")</f>
        <v/>
      </c>
      <c r="AC16" s="22" t="str">
        <f>IF('Encode Data'!$H$20-SUM($U$16:AB16)&gt;=0.45,1,"")</f>
        <v/>
      </c>
      <c r="AD16" s="22" t="str">
        <f>IF('Encode Data'!$H$20-SUM($U$16:AC16)&gt;=0.45,1,"")</f>
        <v/>
      </c>
      <c r="AE16" s="22" t="str">
        <f>IF('Encode Data'!$H$20-SUM($U$16:AD16)&gt;=0.45,1,"")</f>
        <v/>
      </c>
      <c r="AF16" s="22" t="str">
        <f>IF('Encode Data'!$H$20-SUM($U$16:AE16)&gt;=0.45,1,"")</f>
        <v/>
      </c>
      <c r="AG16" s="22" t="str">
        <f>IF('Encode Data'!$H$20-SUM($U$16:AF16)&gt;=0.45,1,"")</f>
        <v/>
      </c>
      <c r="AH16" s="22" t="str">
        <f>IF('Encode Data'!$H$20-SUM($U$16:AG16)&gt;=0.45,1,"")</f>
        <v/>
      </c>
      <c r="AI16" s="22" t="str">
        <f>IF('Encode Data'!$H$20-SUM($U$16:AH16)&gt;=0.45,1,"")</f>
        <v/>
      </c>
      <c r="AJ16" s="22" t="str">
        <f>IF('Encode Data'!$H$20-SUM($U$16:AI16)&gt;=0.45,1,"")</f>
        <v/>
      </c>
      <c r="AK16" s="22" t="str">
        <f>IF('Encode Data'!$H$20-SUM($U$16:AJ16)&gt;=0.45,1,"")</f>
        <v/>
      </c>
      <c r="AL16" s="22" t="str">
        <f>IF('Encode Data'!$H$20-SUM($U$16:AK16)&gt;=0.45,1,"")</f>
        <v/>
      </c>
      <c r="AM16" s="22" t="str">
        <f>IF('Encode Data'!$H$20-SUM($U$16:AL16)&gt;=0.45,1,"")</f>
        <v/>
      </c>
      <c r="AN16" s="22" t="str">
        <f>IF('Encode Data'!$H$20-SUM($U$16:AM16)&gt;=0.45,1,"")</f>
        <v/>
      </c>
      <c r="AO16" s="22" t="str">
        <f>IF('Encode Data'!$H$20-SUM($U$16:AN16)&gt;=0.45,1,"")</f>
        <v/>
      </c>
      <c r="AP16" s="22" t="str">
        <f>IF('Encode Data'!$H$20-SUM($U$16:AO16)&gt;=0.45,1,"")</f>
        <v/>
      </c>
      <c r="AQ16" s="22" t="str">
        <f>IF('Encode Data'!$H$20-SUM($U$16:AP16)&gt;=0.45,1,"")</f>
        <v/>
      </c>
      <c r="AR16" s="22" t="str">
        <f>IF('Encode Data'!$H$20-SUM($U$16:AQ16)&gt;=0.45,1,"")</f>
        <v/>
      </c>
      <c r="AS16" s="22" t="str">
        <f>IF('Encode Data'!$H$20-SUM($U$16:AR16)&gt;=0.45,1,"")</f>
        <v/>
      </c>
      <c r="AT16" s="22" t="str">
        <f>IF('Encode Data'!$H$20-SUM($U$16:AS16)&gt;=0.45,1,"")</f>
        <v/>
      </c>
      <c r="AU16" s="22" t="str">
        <f>IF('Encode Data'!$H$20-SUM($U$16:AT16)&gt;=0.45,1,"")</f>
        <v/>
      </c>
      <c r="AV16" s="22" t="str">
        <f>IF('Encode Data'!$H$20-SUM($U$16:AU16)&gt;=0.45,1,"")</f>
        <v/>
      </c>
      <c r="AW16" s="22" t="str">
        <f>IF('Encode Data'!$H$20-SUM($U$16:AV16)&gt;=0.45,1,"")</f>
        <v/>
      </c>
      <c r="AX16" s="22" t="str">
        <f>IF('Encode Data'!$H$20-SUM($U$16:AW16)&gt;=0.45,1,"")</f>
        <v/>
      </c>
      <c r="AY16" s="22" t="str">
        <f>IF('Encode Data'!$H$20-SUM($U$16:AX16)&gt;=0.45,1,"")</f>
        <v/>
      </c>
      <c r="AZ16" s="22" t="str">
        <f>IF('Encode Data'!$H$20-SUM($U$16:AY16)&gt;=0.45,1,"")</f>
        <v/>
      </c>
      <c r="BA16" s="22" t="str">
        <f>IF('Encode Data'!$H$20-SUM($U$16:AZ16)&gt;=0.45,1,"")</f>
        <v/>
      </c>
      <c r="BB16" s="22" t="str">
        <f>IF('Encode Data'!$H$20-SUM($U$16:BA16)&gt;=0.45,1,"")</f>
        <v/>
      </c>
      <c r="BC16" s="22" t="str">
        <f>IF('Encode Data'!$H$20-SUM($U$16:BB16)&gt;=0.45,1,"")</f>
        <v/>
      </c>
      <c r="BD16" s="22" t="str">
        <f>IF('Encode Data'!$H$20-SUM($U$16:BC16)&gt;=0.45,1,"")</f>
        <v/>
      </c>
      <c r="BE16" s="22" t="str">
        <f>IF('Encode Data'!$H$20-SUM($U$16:BD16)&gt;=0.45,1,"")</f>
        <v/>
      </c>
      <c r="BF16" s="22" t="str">
        <f>IF('Encode Data'!$H$20-SUM($U$16:BE16)&gt;=0.45,1,"")</f>
        <v/>
      </c>
      <c r="BG16" s="22" t="str">
        <f>IF('Encode Data'!$H$20-SUM($U$16:BF16)&gt;=0.45,1,"")</f>
        <v/>
      </c>
      <c r="BH16" s="22" t="str">
        <f>IF('Encode Data'!$H$20-SUM($U$16:BG16)&gt;=0.45,1,"")</f>
        <v/>
      </c>
      <c r="BI16" s="22" t="str">
        <f>IF('Encode Data'!$H$20-SUM($U$16:BH16)&gt;=0.45,1,"")</f>
        <v/>
      </c>
      <c r="BJ16" s="22" t="str">
        <f>IF('Encode Data'!$H$20-SUM($U$16:BI16)&gt;=0.45,1,"")</f>
        <v/>
      </c>
      <c r="BK16" s="22" t="str">
        <f>IF('Encode Data'!$H$20-SUM($U$16:BJ16)&gt;=0.45,1,"")</f>
        <v/>
      </c>
      <c r="BL16" s="22" t="str">
        <f>IF('Encode Data'!$H$20-SUM($U$16:BK16)&gt;=0.45,1,"")</f>
        <v/>
      </c>
      <c r="BM16" s="22" t="str">
        <f>IF('Encode Data'!$H$20-SUM($U$16:BL16)&gt;=0.45,1,"")</f>
        <v/>
      </c>
      <c r="BN16" s="22" t="str">
        <f>IF('Encode Data'!$H$20-SUM($U$16:BM16)&gt;=0.45,1,"")</f>
        <v/>
      </c>
      <c r="BO16" s="22" t="str">
        <f>IF('Encode Data'!$H$20-SUM($U$16:BN16)&gt;=0.45,1,"")</f>
        <v/>
      </c>
      <c r="BP16" s="22" t="str">
        <f>IF('Encode Data'!$H$20-SUM($U$16:BO16)&gt;=0.45,1,"")</f>
        <v/>
      </c>
      <c r="BQ16" s="22" t="str">
        <f>IF('Encode Data'!$H$20-SUM($U$16:BP16)&gt;=0.45,1,"")</f>
        <v/>
      </c>
      <c r="BR16" s="22" t="str">
        <f>IF('Encode Data'!$H$20-SUM($U$16:BQ16)&gt;=0.45,1,"")</f>
        <v/>
      </c>
      <c r="BS16" s="22" t="str">
        <f>IF('Encode Data'!$H$20-SUM($U$16:BR16)&gt;=0.45,1,"")</f>
        <v/>
      </c>
      <c r="BT16" s="22" t="str">
        <f>IF('Encode Data'!$H$20-SUM($U$16:BS16)&gt;=0.45,1,"")</f>
        <v/>
      </c>
      <c r="BU16" s="22" t="str">
        <f>IF('Encode Data'!$H$20-SUM($U$16:BT16)&gt;=0.45,1,"")</f>
        <v/>
      </c>
      <c r="BV16" s="22" t="str">
        <f>IF('Encode Data'!$H$20-SUM($U$16:BU16)&gt;=0.45,1,"")</f>
        <v/>
      </c>
      <c r="BW16" s="22" t="str">
        <f>IF('Encode Data'!$H$20-SUM($U$16:BV16)&gt;=0.45,1,"")</f>
        <v/>
      </c>
      <c r="BX16" s="11"/>
    </row>
    <row r="17" spans="1:76" s="181" customFormat="1" ht="18" customHeight="1" x14ac:dyDescent="0.35">
      <c r="A17" s="428" t="s">
        <v>55</v>
      </c>
      <c r="B17" s="428"/>
      <c r="C17" s="428"/>
      <c r="D17" s="428"/>
      <c r="E17" s="428"/>
      <c r="F17" s="428"/>
      <c r="G17" s="428"/>
      <c r="H17" s="428"/>
      <c r="I17" s="428"/>
      <c r="J17" s="428"/>
      <c r="K17" s="428"/>
      <c r="L17" s="428"/>
      <c r="M17" s="428"/>
      <c r="N17" s="428"/>
      <c r="O17" s="428"/>
      <c r="U17" s="22">
        <f>IF('Encode Data'!$I$20&gt;=0.4,1,0)</f>
        <v>1</v>
      </c>
      <c r="V17" s="22">
        <f>IF('Encode Data'!$I$20-(U17)&gt;=0.4,1,"")</f>
        <v>1</v>
      </c>
      <c r="W17" s="22">
        <f>IF('Encode Data'!$I$20-SUM($U$17:V17)&gt;=0.45,1,"")</f>
        <v>1</v>
      </c>
      <c r="X17" s="22" t="str">
        <f>IF('Encode Data'!$I$20-SUM($U$17:W17)&gt;=0.45,1,"")</f>
        <v/>
      </c>
      <c r="Y17" s="22" t="str">
        <f>IF('Encode Data'!$I$20-SUM($U$17:X17)&gt;=0.45,1,"")</f>
        <v/>
      </c>
      <c r="Z17" s="22" t="str">
        <f>IF('Encode Data'!$I$20-SUM($U$17:Y17)&gt;=0.45,1,"")</f>
        <v/>
      </c>
      <c r="AA17" s="22" t="str">
        <f>IF('Encode Data'!$I$20-SUM($U$17:Z17)&gt;=0.45,1,"")</f>
        <v/>
      </c>
      <c r="AB17" s="22" t="str">
        <f>IF('Encode Data'!$I$20-SUM($U$17:AA17)&gt;=0.45,1,"")</f>
        <v/>
      </c>
      <c r="AC17" s="22" t="str">
        <f>IF('Encode Data'!$I$20-SUM($U$17:AB17)&gt;=0.45,1,"")</f>
        <v/>
      </c>
      <c r="AD17" s="22" t="str">
        <f>IF('Encode Data'!$I$20-SUM($U$17:AC17)&gt;=0.45,1,"")</f>
        <v/>
      </c>
      <c r="AE17" s="22" t="str">
        <f>IF('Encode Data'!$I$20-SUM($U$17:AD17)&gt;=0.45,1,"")</f>
        <v/>
      </c>
      <c r="AF17" s="22" t="str">
        <f>IF('Encode Data'!$I$20-SUM($U$17:AE17)&gt;=0.45,1,"")</f>
        <v/>
      </c>
      <c r="AG17" s="22" t="str">
        <f>IF('Encode Data'!$I$20-SUM($U$17:AF17)&gt;=0.45,1,"")</f>
        <v/>
      </c>
      <c r="AH17" s="22" t="str">
        <f>IF('Encode Data'!$I$20-SUM($U$17:AG17)&gt;=0.45,1,"")</f>
        <v/>
      </c>
      <c r="AI17" s="22" t="str">
        <f>IF('Encode Data'!$I$20-SUM($U$17:AH17)&gt;=0.45,1,"")</f>
        <v/>
      </c>
      <c r="AJ17" s="22" t="str">
        <f>IF('Encode Data'!$I$20-SUM($U$17:AI17)&gt;=0.45,1,"")</f>
        <v/>
      </c>
      <c r="AK17" s="22" t="str">
        <f>IF('Encode Data'!$I$20-SUM($U$17:AJ17)&gt;=0.45,1,"")</f>
        <v/>
      </c>
      <c r="AL17" s="22" t="str">
        <f>IF('Encode Data'!$I$20-SUM($U$17:AK17)&gt;=0.45,1,"")</f>
        <v/>
      </c>
      <c r="AM17" s="22" t="str">
        <f>IF('Encode Data'!$I$20-SUM($U$17:AL17)&gt;=0.45,1,"")</f>
        <v/>
      </c>
      <c r="AN17" s="22" t="str">
        <f>IF('Encode Data'!$I$20-SUM($U$17:AM17)&gt;=0.45,1,"")</f>
        <v/>
      </c>
      <c r="AO17" s="22" t="str">
        <f>IF('Encode Data'!$I$20-SUM($U$17:AN17)&gt;=0.45,1,"")</f>
        <v/>
      </c>
      <c r="AP17" s="22" t="str">
        <f>IF('Encode Data'!$I$20-SUM($U$17:AO17)&gt;=0.45,1,"")</f>
        <v/>
      </c>
      <c r="AQ17" s="22" t="str">
        <f>IF('Encode Data'!$I$20-SUM($U$17:AP17)&gt;=0.45,1,"")</f>
        <v/>
      </c>
      <c r="AR17" s="22" t="str">
        <f>IF('Encode Data'!$I$20-SUM($U$17:AQ17)&gt;=0.45,1,"")</f>
        <v/>
      </c>
      <c r="AS17" s="22" t="str">
        <f>IF('Encode Data'!$I$20-SUM($U$17:AR17)&gt;=0.45,1,"")</f>
        <v/>
      </c>
      <c r="AT17" s="22" t="str">
        <f>IF('Encode Data'!$I$20-SUM($U$17:AS17)&gt;=0.45,1,"")</f>
        <v/>
      </c>
      <c r="AU17" s="22" t="str">
        <f>IF('Encode Data'!$I$20-SUM($U$17:AT17)&gt;=0.45,1,"")</f>
        <v/>
      </c>
      <c r="AV17" s="22" t="str">
        <f>IF('Encode Data'!$I$20-SUM($U$17:AU17)&gt;=0.45,1,"")</f>
        <v/>
      </c>
      <c r="AW17" s="22" t="str">
        <f>IF('Encode Data'!$I$20-SUM($U$17:AV17)&gt;=0.45,1,"")</f>
        <v/>
      </c>
      <c r="AX17" s="22" t="str">
        <f>IF('Encode Data'!$I$20-SUM($U$17:AW17)&gt;=0.45,1,"")</f>
        <v/>
      </c>
      <c r="AY17" s="22" t="str">
        <f>IF('Encode Data'!$I$20-SUM($U$17:AX17)&gt;=0.45,1,"")</f>
        <v/>
      </c>
      <c r="AZ17" s="22" t="str">
        <f>IF('Encode Data'!$I$20-SUM($U$17:AY17)&gt;=0.45,1,"")</f>
        <v/>
      </c>
      <c r="BA17" s="22" t="str">
        <f>IF('Encode Data'!$I$20-SUM($U$17:AZ17)&gt;=0.45,1,"")</f>
        <v/>
      </c>
      <c r="BB17" s="22" t="str">
        <f>IF('Encode Data'!$I$20-SUM($U$17:BA17)&gt;=0.45,1,"")</f>
        <v/>
      </c>
      <c r="BC17" s="22" t="str">
        <f>IF('Encode Data'!$I$20-SUM($U$17:BB17)&gt;=0.45,1,"")</f>
        <v/>
      </c>
      <c r="BD17" s="22" t="str">
        <f>IF('Encode Data'!$I$20-SUM($U$17:BC17)&gt;=0.45,1,"")</f>
        <v/>
      </c>
      <c r="BE17" s="22" t="str">
        <f>IF('Encode Data'!$I$20-SUM($U$17:BD17)&gt;=0.45,1,"")</f>
        <v/>
      </c>
      <c r="BF17" s="22" t="str">
        <f>IF('Encode Data'!$I$20-SUM($U$17:BE17)&gt;=0.45,1,"")</f>
        <v/>
      </c>
      <c r="BG17" s="22" t="str">
        <f>IF('Encode Data'!$I$20-SUM($U$17:BF17)&gt;=0.45,1,"")</f>
        <v/>
      </c>
      <c r="BH17" s="22" t="str">
        <f>IF('Encode Data'!$I$20-SUM($U$17:BG17)&gt;=0.45,1,"")</f>
        <v/>
      </c>
      <c r="BI17" s="22" t="str">
        <f>IF('Encode Data'!$I$20-SUM($U$17:BH17)&gt;=0.45,1,"")</f>
        <v/>
      </c>
      <c r="BJ17" s="22" t="str">
        <f>IF('Encode Data'!$I$20-SUM($U$17:BI17)&gt;=0.45,1,"")</f>
        <v/>
      </c>
      <c r="BK17" s="22" t="str">
        <f>IF('Encode Data'!$I$20-SUM($U$17:BJ17)&gt;=0.45,1,"")</f>
        <v/>
      </c>
      <c r="BL17" s="22" t="str">
        <f>IF('Encode Data'!$I$20-SUM($U$17:BK17)&gt;=0.45,1,"")</f>
        <v/>
      </c>
      <c r="BM17" s="22" t="str">
        <f>IF('Encode Data'!$I$20-SUM($U$17:BL17)&gt;=0.45,1,"")</f>
        <v/>
      </c>
      <c r="BN17" s="22" t="str">
        <f>IF('Encode Data'!$I$20-SUM($U$17:BM17)&gt;=0.45,1,"")</f>
        <v/>
      </c>
      <c r="BO17" s="22" t="str">
        <f>IF('Encode Data'!$I$20-SUM($U$17:BN17)&gt;=0.45,1,"")</f>
        <v/>
      </c>
      <c r="BP17" s="22" t="str">
        <f>IF('Encode Data'!$I$20-SUM($U$17:BO17)&gt;=0.45,1,"")</f>
        <v/>
      </c>
      <c r="BQ17" s="22" t="str">
        <f>IF('Encode Data'!$I$20-SUM($U$17:BP17)&gt;=0.45,1,"")</f>
        <v/>
      </c>
      <c r="BR17" s="22" t="str">
        <f>IF('Encode Data'!$I$20-SUM($U$17:BQ17)&gt;=0.45,1,"")</f>
        <v/>
      </c>
      <c r="BS17" s="22" t="str">
        <f>IF('Encode Data'!$I$20-SUM($U$17:BR17)&gt;=0.45,1,"")</f>
        <v/>
      </c>
      <c r="BT17" s="22" t="str">
        <f>IF('Encode Data'!$I$20-SUM($U$17:BS17)&gt;=0.45,1,"")</f>
        <v/>
      </c>
      <c r="BU17" s="22" t="str">
        <f>IF('Encode Data'!$I$20-SUM($U$17:BT17)&gt;=0.45,1,"")</f>
        <v/>
      </c>
      <c r="BV17" s="22" t="str">
        <f>IF('Encode Data'!$I$20-SUM($U$17:BU17)&gt;=0.45,1,"")</f>
        <v/>
      </c>
      <c r="BW17" s="22" t="str">
        <f>IF('Encode Data'!$I$20-SUM($U$17:BV17)&gt;=0.45,1,"")</f>
        <v/>
      </c>
      <c r="BX17" s="11"/>
    </row>
    <row r="18" spans="1:76" s="181" customFormat="1" ht="18" customHeight="1" x14ac:dyDescent="0.35">
      <c r="A18" s="428" t="s">
        <v>56</v>
      </c>
      <c r="B18" s="428"/>
      <c r="C18" s="428"/>
      <c r="D18" s="428"/>
      <c r="E18" s="428"/>
      <c r="F18" s="428"/>
      <c r="G18" s="428"/>
      <c r="H18" s="428"/>
      <c r="I18" s="428"/>
      <c r="J18" s="428"/>
      <c r="K18" s="428"/>
      <c r="L18" s="428"/>
      <c r="M18" s="428"/>
      <c r="N18" s="428"/>
      <c r="O18" s="428"/>
      <c r="U18" s="22">
        <f>IF('Encode Data'!$J$20&gt;=0.45,1,0)</f>
        <v>0</v>
      </c>
      <c r="V18" s="22" t="str">
        <f>IF('Encode Data'!$J$20-(U18)&gt;=0.45,1,"")</f>
        <v/>
      </c>
      <c r="W18" s="22" t="str">
        <f>IF('Encode Data'!$J$20-SUM($U$18:V18)&gt;=0.46,1,"")</f>
        <v/>
      </c>
      <c r="X18" s="22" t="str">
        <f>IF('Encode Data'!$J$20-SUM($U$18:W18)&gt;=0.46,1,"")</f>
        <v/>
      </c>
      <c r="Y18" s="22" t="str">
        <f>IF('Encode Data'!$J$20-SUM($U$18:X18)&gt;=0.46,1,"")</f>
        <v/>
      </c>
      <c r="Z18" s="22" t="str">
        <f>IF('Encode Data'!$J$20-SUM($U$18:Y18)&gt;=0.46,1,"")</f>
        <v/>
      </c>
      <c r="AA18" s="22" t="str">
        <f>IF('Encode Data'!$J$20-SUM($U$18:Z18)&gt;=0.46,1,"")</f>
        <v/>
      </c>
      <c r="AB18" s="22" t="str">
        <f>IF('Encode Data'!$J$20-SUM($U$18:AA18)&gt;=0.46,1,"")</f>
        <v/>
      </c>
      <c r="AC18" s="22" t="str">
        <f>IF('Encode Data'!$J$20-SUM($U$18:AB18)&gt;=0.46,1,"")</f>
        <v/>
      </c>
      <c r="AD18" s="22" t="str">
        <f>IF('Encode Data'!$J$20-SUM($U$18:AC18)&gt;=0.46,1,"")</f>
        <v/>
      </c>
      <c r="AE18" s="22" t="str">
        <f>IF('Encode Data'!$J$20-SUM($U$18:AD18)&gt;=0.46,1,"")</f>
        <v/>
      </c>
      <c r="AF18" s="22" t="str">
        <f>IF('Encode Data'!$J$20-SUM($U$18:AE18)&gt;=0.46,1,"")</f>
        <v/>
      </c>
      <c r="AG18" s="22" t="str">
        <f>IF('Encode Data'!$J$20-SUM($U$18:AF18)&gt;=0.46,1,"")</f>
        <v/>
      </c>
      <c r="AH18" s="22" t="str">
        <f>IF('Encode Data'!$J$20-SUM($U$18:AG18)&gt;=0.46,1,"")</f>
        <v/>
      </c>
      <c r="AI18" s="22" t="str">
        <f>IF('Encode Data'!$J$20-SUM($U$18:AH18)&gt;=0.46,1,"")</f>
        <v/>
      </c>
      <c r="AJ18" s="22" t="str">
        <f>IF('Encode Data'!$J$20-SUM($U$18:AI18)&gt;=0.46,1,"")</f>
        <v/>
      </c>
      <c r="AK18" s="22" t="str">
        <f>IF('Encode Data'!$J$20-SUM($U$18:AJ18)&gt;=0.46,1,"")</f>
        <v/>
      </c>
      <c r="AL18" s="22" t="str">
        <f>IF('Encode Data'!$J$20-SUM($U$18:AK18)&gt;=0.46,1,"")</f>
        <v/>
      </c>
      <c r="AM18" s="22" t="str">
        <f>IF('Encode Data'!$J$20-SUM($U$18:AL18)&gt;=0.46,1,"")</f>
        <v/>
      </c>
      <c r="AN18" s="22" t="str">
        <f>IF('Encode Data'!$J$20-SUM($U$18:AM18)&gt;=0.46,1,"")</f>
        <v/>
      </c>
      <c r="AO18" s="22" t="str">
        <f>IF('Encode Data'!$J$20-SUM($U$18:AN18)&gt;=0.46,1,"")</f>
        <v/>
      </c>
      <c r="AP18" s="22" t="str">
        <f>IF('Encode Data'!$J$20-SUM($U$18:AO18)&gt;=0.46,1,"")</f>
        <v/>
      </c>
      <c r="AQ18" s="22" t="str">
        <f>IF('Encode Data'!$J$20-SUM($U$18:AP18)&gt;=0.46,1,"")</f>
        <v/>
      </c>
      <c r="AR18" s="22" t="str">
        <f>IF('Encode Data'!$J$20-SUM($U$18:AQ18)&gt;=0.46,1,"")</f>
        <v/>
      </c>
      <c r="AS18" s="22" t="str">
        <f>IF('Encode Data'!$J$20-SUM($U$18:AR18)&gt;=0.46,1,"")</f>
        <v/>
      </c>
      <c r="AT18" s="22" t="str">
        <f>IF('Encode Data'!$J$20-SUM($U$18:AS18)&gt;=0.46,1,"")</f>
        <v/>
      </c>
      <c r="AU18" s="22" t="str">
        <f>IF('Encode Data'!$J$20-SUM($U$18:AT18)&gt;=0.46,1,"")</f>
        <v/>
      </c>
      <c r="AV18" s="22" t="str">
        <f>IF('Encode Data'!$J$20-SUM($U$18:AU18)&gt;=0.46,1,"")</f>
        <v/>
      </c>
      <c r="AW18" s="22" t="str">
        <f>IF('Encode Data'!$J$20-SUM($U$18:AV18)&gt;=0.46,1,"")</f>
        <v/>
      </c>
      <c r="AX18" s="22" t="str">
        <f>IF('Encode Data'!$J$20-SUM($U$18:AW18)&gt;=0.46,1,"")</f>
        <v/>
      </c>
      <c r="AY18" s="22" t="str">
        <f>IF('Encode Data'!$J$20-SUM($U$18:AX18)&gt;=0.46,1,"")</f>
        <v/>
      </c>
      <c r="AZ18" s="22" t="str">
        <f>IF('Encode Data'!$J$20-SUM($U$18:AY18)&gt;=0.46,1,"")</f>
        <v/>
      </c>
      <c r="BA18" s="22" t="str">
        <f>IF('Encode Data'!$J$20-SUM($U$18:AZ18)&gt;=0.46,1,"")</f>
        <v/>
      </c>
      <c r="BB18" s="22" t="str">
        <f>IF('Encode Data'!$J$20-SUM($U$18:BA18)&gt;=0.46,1,"")</f>
        <v/>
      </c>
      <c r="BC18" s="22" t="str">
        <f>IF('Encode Data'!$J$20-SUM($U$18:BB18)&gt;=0.46,1,"")</f>
        <v/>
      </c>
      <c r="BD18" s="22" t="str">
        <f>IF('Encode Data'!$J$20-SUM($U$18:BC18)&gt;=0.46,1,"")</f>
        <v/>
      </c>
      <c r="BE18" s="22" t="str">
        <f>IF('Encode Data'!$J$20-SUM($U$18:BD18)&gt;=0.46,1,"")</f>
        <v/>
      </c>
      <c r="BF18" s="22" t="str">
        <f>IF('Encode Data'!$J$20-SUM($U$18:BE18)&gt;=0.46,1,"")</f>
        <v/>
      </c>
      <c r="BG18" s="22" t="str">
        <f>IF('Encode Data'!$J$20-SUM($U$18:BF18)&gt;=0.46,1,"")</f>
        <v/>
      </c>
      <c r="BH18" s="22" t="str">
        <f>IF('Encode Data'!$J$20-SUM($U$18:BG18)&gt;=0.46,1,"")</f>
        <v/>
      </c>
      <c r="BI18" s="22" t="str">
        <f>IF('Encode Data'!$J$20-SUM($U$18:BH18)&gt;=0.46,1,"")</f>
        <v/>
      </c>
      <c r="BJ18" s="22" t="str">
        <f>IF('Encode Data'!$J$20-SUM($U$18:BI18)&gt;=0.46,1,"")</f>
        <v/>
      </c>
      <c r="BK18" s="22" t="str">
        <f>IF('Encode Data'!$J$20-SUM($U$18:BJ18)&gt;=0.46,1,"")</f>
        <v/>
      </c>
      <c r="BL18" s="22" t="str">
        <f>IF('Encode Data'!$J$20-SUM($U$18:BK18)&gt;=0.46,1,"")</f>
        <v/>
      </c>
      <c r="BM18" s="22" t="str">
        <f>IF('Encode Data'!$J$20-SUM($U$18:BL18)&gt;=0.46,1,"")</f>
        <v/>
      </c>
      <c r="BN18" s="22" t="str">
        <f>IF('Encode Data'!$J$20-SUM($U$18:BM18)&gt;=0.46,1,"")</f>
        <v/>
      </c>
      <c r="BO18" s="22" t="str">
        <f>IF('Encode Data'!$J$20-SUM($U$18:BN18)&gt;=0.46,1,"")</f>
        <v/>
      </c>
      <c r="BP18" s="22" t="str">
        <f>IF('Encode Data'!$J$20-SUM($U$18:BO18)&gt;=0.46,1,"")</f>
        <v/>
      </c>
      <c r="BQ18" s="22" t="str">
        <f>IF('Encode Data'!$J$20-SUM($U$18:BP18)&gt;=0.46,1,"")</f>
        <v/>
      </c>
      <c r="BR18" s="22" t="str">
        <f>IF('Encode Data'!$J$20-SUM($U$18:BQ18)&gt;=0.46,1,"")</f>
        <v/>
      </c>
      <c r="BS18" s="22" t="str">
        <f>IF('Encode Data'!$J$20-SUM($U$18:BR18)&gt;=0.46,1,"")</f>
        <v/>
      </c>
      <c r="BT18" s="22" t="str">
        <f>IF('Encode Data'!$J$20-SUM($U$18:BS18)&gt;=0.46,1,"")</f>
        <v/>
      </c>
      <c r="BU18" s="22" t="str">
        <f>IF('Encode Data'!$J$20-SUM($U$18:BT18)&gt;=0.46,1,"")</f>
        <v/>
      </c>
      <c r="BV18" s="22" t="str">
        <f>IF('Encode Data'!$J$20-SUM($U$18:BU18)&gt;=0.46,1,"")</f>
        <v/>
      </c>
      <c r="BW18" s="22" t="str">
        <f>IF('Encode Data'!$J$20-SUM($U$18:BV18)&gt;=0.46,1,"")</f>
        <v/>
      </c>
      <c r="BX18" s="11"/>
    </row>
    <row r="19" spans="1:76" s="181" customFormat="1" ht="18" customHeight="1" thickBot="1" x14ac:dyDescent="0.4">
      <c r="A19" s="428" t="s">
        <v>57</v>
      </c>
      <c r="B19" s="428"/>
      <c r="C19" s="428"/>
      <c r="D19" s="428"/>
      <c r="E19" s="428"/>
      <c r="F19" s="428"/>
      <c r="G19" s="428"/>
      <c r="H19" s="428"/>
      <c r="I19" s="428"/>
      <c r="J19" s="428"/>
      <c r="K19" s="428"/>
      <c r="L19" s="428"/>
      <c r="M19" s="428"/>
      <c r="N19" s="428"/>
      <c r="O19" s="428"/>
      <c r="U19" s="22">
        <f>IF('Encode Data'!$E$23&gt;=0.4,1,0)</f>
        <v>1</v>
      </c>
      <c r="V19" s="22">
        <f>IF('Encode Data'!$E$23-(U19)&gt;=0.45,1,"")</f>
        <v>1</v>
      </c>
      <c r="W19" s="22" t="str">
        <f>IF('Encode Data'!$E$23-SUM($U$19:V19)&gt;=0.45,1,"")</f>
        <v/>
      </c>
      <c r="X19" s="22" t="str">
        <f>IF('Encode Data'!$E$23-SUM($U$19:W19)&gt;=0.45,1,"")</f>
        <v/>
      </c>
      <c r="Y19" s="22" t="str">
        <f>IF('Encode Data'!$E$23-SUM($U$19:X19)&gt;=0.45,1,"")</f>
        <v/>
      </c>
      <c r="Z19" s="22" t="str">
        <f>IF('Encode Data'!$E$23-SUM($U$19:Y19)&gt;=0.45,1,"")</f>
        <v/>
      </c>
      <c r="AA19" s="22" t="str">
        <f>IF('Encode Data'!$E$23-SUM($U$19:Z19)&gt;=0.45,1,"")</f>
        <v/>
      </c>
      <c r="AB19" s="22" t="str">
        <f>IF('Encode Data'!$E$23-SUM($U$19:AA19)&gt;=0.45,1,"")</f>
        <v/>
      </c>
      <c r="AC19" s="22" t="str">
        <f>IF('Encode Data'!$E$23-SUM($U$19:AB19)&gt;=0.45,1,"")</f>
        <v/>
      </c>
      <c r="AD19" s="22" t="str">
        <f>IF('Encode Data'!$E$23-SUM($U$19:AC19)&gt;=0.45,1,"")</f>
        <v/>
      </c>
      <c r="AE19" s="22" t="str">
        <f>IF('Encode Data'!$E$23-SUM($U$19:AD19)&gt;=0.45,1,"")</f>
        <v/>
      </c>
      <c r="AF19" s="22" t="str">
        <f>IF('Encode Data'!$E$23-SUM($U$19:AE19)&gt;=0.45,1,"")</f>
        <v/>
      </c>
      <c r="AG19" s="22" t="str">
        <f>IF('Encode Data'!$E$23-SUM($U$19:AF19)&gt;=0.45,1,"")</f>
        <v/>
      </c>
      <c r="AH19" s="22" t="str">
        <f>IF('Encode Data'!$E$23-SUM($U$19:AG19)&gt;=0.45,1,"")</f>
        <v/>
      </c>
      <c r="AI19" s="22" t="str">
        <f>IF('Encode Data'!$E$23-SUM($U$19:AH19)&gt;=0.45,1,"")</f>
        <v/>
      </c>
      <c r="AJ19" s="22" t="str">
        <f>IF('Encode Data'!$E$23-SUM($U$19:AI19)&gt;=0.45,1,"")</f>
        <v/>
      </c>
      <c r="AK19" s="22" t="str">
        <f>IF('Encode Data'!$E$23-SUM($U$19:AJ19)&gt;=0.45,1,"")</f>
        <v/>
      </c>
      <c r="AL19" s="22" t="str">
        <f>IF('Encode Data'!$E$23-SUM($U$19:AK19)&gt;=0.45,1,"")</f>
        <v/>
      </c>
      <c r="AM19" s="22" t="str">
        <f>IF('Encode Data'!$E$23-SUM($U$19:AL19)&gt;=0.45,1,"")</f>
        <v/>
      </c>
      <c r="AN19" s="22" t="str">
        <f>IF('Encode Data'!$E$23-SUM($U$19:AM19)&gt;=0.45,1,"")</f>
        <v/>
      </c>
      <c r="AO19" s="22" t="str">
        <f>IF('Encode Data'!$E$23-SUM($U$19:AN19)&gt;=0.45,1,"")</f>
        <v/>
      </c>
      <c r="AP19" s="22" t="str">
        <f>IF('Encode Data'!$E$23-SUM($U$19:AO19)&gt;=0.45,1,"")</f>
        <v/>
      </c>
      <c r="AQ19" s="22" t="str">
        <f>IF('Encode Data'!$E$23-SUM($U$19:AP19)&gt;=0.45,1,"")</f>
        <v/>
      </c>
      <c r="AR19" s="22" t="str">
        <f>IF('Encode Data'!$E$23-SUM($U$19:AQ19)&gt;=0.45,1,"")</f>
        <v/>
      </c>
      <c r="AS19" s="22" t="str">
        <f>IF('Encode Data'!$E$23-SUM($U$19:AR19)&gt;=0.45,1,"")</f>
        <v/>
      </c>
      <c r="AT19" s="22" t="str">
        <f>IF('Encode Data'!$E$23-SUM($U$19:AS19)&gt;=0.45,1,"")</f>
        <v/>
      </c>
      <c r="AU19" s="22" t="str">
        <f>IF('Encode Data'!$E$23-SUM($U$19:AT19)&gt;=0.45,1,"")</f>
        <v/>
      </c>
      <c r="AV19" s="22" t="str">
        <f>IF('Encode Data'!$E$23-SUM($U$19:AU19)&gt;=0.45,1,"")</f>
        <v/>
      </c>
      <c r="AW19" s="22" t="str">
        <f>IF('Encode Data'!$E$23-SUM($U$19:AV19)&gt;=0.45,1,"")</f>
        <v/>
      </c>
      <c r="AX19" s="22" t="str">
        <f>IF('Encode Data'!$E$23-SUM($U$19:AW19)&gt;=0.45,1,"")</f>
        <v/>
      </c>
      <c r="AY19" s="22" t="str">
        <f>IF('Encode Data'!$E$23-SUM($U$19:AX19)&gt;=0.45,1,"")</f>
        <v/>
      </c>
      <c r="AZ19" s="22" t="str">
        <f>IF('Encode Data'!$E$23-SUM($U$19:AY19)&gt;=0.45,1,"")</f>
        <v/>
      </c>
      <c r="BA19" s="22" t="str">
        <f>IF('Encode Data'!$E$23-SUM($U$19:AZ19)&gt;=0.45,1,"")</f>
        <v/>
      </c>
      <c r="BB19" s="22" t="str">
        <f>IF('Encode Data'!$E$23-SUM($U$19:BA19)&gt;=0.45,1,"")</f>
        <v/>
      </c>
      <c r="BC19" s="22" t="str">
        <f>IF('Encode Data'!$E$23-SUM($U$19:BB19)&gt;=0.45,1,"")</f>
        <v/>
      </c>
      <c r="BD19" s="22" t="str">
        <f>IF('Encode Data'!$E$23-SUM($U$19:BC19)&gt;=0.45,1,"")</f>
        <v/>
      </c>
      <c r="BE19" s="22" t="str">
        <f>IF('Encode Data'!$E$23-SUM($U$19:BD19)&gt;=0.45,1,"")</f>
        <v/>
      </c>
      <c r="BF19" s="22" t="str">
        <f>IF('Encode Data'!$E$23-SUM($U$19:BE19)&gt;=0.45,1,"")</f>
        <v/>
      </c>
      <c r="BG19" s="22" t="str">
        <f>IF('Encode Data'!$E$23-SUM($U$19:BF19)&gt;=0.45,1,"")</f>
        <v/>
      </c>
      <c r="BH19" s="22" t="str">
        <f>IF('Encode Data'!$E$23-SUM($U$19:BG19)&gt;=0.45,1,"")</f>
        <v/>
      </c>
      <c r="BI19" s="22" t="str">
        <f>IF('Encode Data'!$E$23-SUM($U$19:BH19)&gt;=0.45,1,"")</f>
        <v/>
      </c>
      <c r="BJ19" s="22" t="str">
        <f>IF('Encode Data'!$E$23-SUM($U$19:BI19)&gt;=0.45,1,"")</f>
        <v/>
      </c>
      <c r="BK19" s="22" t="str">
        <f>IF('Encode Data'!$E$23-SUM($U$19:BJ19)&gt;=0.45,1,"")</f>
        <v/>
      </c>
      <c r="BL19" s="22" t="str">
        <f>IF('Encode Data'!$E$23-SUM($U$19:BK19)&gt;=0.45,1,"")</f>
        <v/>
      </c>
      <c r="BM19" s="22" t="str">
        <f>IF('Encode Data'!$E$23-SUM($U$19:BL19)&gt;=0.45,1,"")</f>
        <v/>
      </c>
      <c r="BN19" s="22" t="str">
        <f>IF('Encode Data'!$E$23-SUM($U$19:BM19)&gt;=0.45,1,"")</f>
        <v/>
      </c>
      <c r="BO19" s="22" t="str">
        <f>IF('Encode Data'!$E$23-SUM($U$19:BN19)&gt;=0.45,1,"")</f>
        <v/>
      </c>
      <c r="BP19" s="22" t="str">
        <f>IF('Encode Data'!$E$23-SUM($U$19:BO19)&gt;=0.45,1,"")</f>
        <v/>
      </c>
      <c r="BQ19" s="22" t="str">
        <f>IF('Encode Data'!$E$23-SUM($U$19:BP19)&gt;=0.45,1,"")</f>
        <v/>
      </c>
      <c r="BR19" s="22" t="str">
        <f>IF('Encode Data'!$E$23-SUM($U$19:BQ19)&gt;=0.45,1,"")</f>
        <v/>
      </c>
      <c r="BS19" s="22" t="str">
        <f>IF('Encode Data'!$E$23-SUM($U$19:BR19)&gt;=0.45,1,"")</f>
        <v/>
      </c>
      <c r="BT19" s="22" t="str">
        <f>IF('Encode Data'!$E$23-SUM($U$19:BS19)&gt;=0.45,1,"")</f>
        <v/>
      </c>
      <c r="BU19" s="22" t="str">
        <f>IF('Encode Data'!$E$23-SUM($U$19:BT19)&gt;=0.45,1,"")</f>
        <v/>
      </c>
      <c r="BV19" s="22" t="str">
        <f>IF('Encode Data'!$E$23-SUM($U$19:BU19)&gt;=0.45,1,"")</f>
        <v/>
      </c>
      <c r="BW19" s="22" t="str">
        <f>IF('Encode Data'!$E$23-SUM($U$19:BV19)&gt;=0.45,1,"")</f>
        <v/>
      </c>
      <c r="BX19" s="11"/>
    </row>
    <row r="20" spans="1:76" ht="27.65" customHeight="1" x14ac:dyDescent="0.55000000000000004">
      <c r="A20" s="422" t="s">
        <v>283</v>
      </c>
      <c r="B20" s="423"/>
      <c r="C20" s="423"/>
      <c r="D20" s="423"/>
      <c r="E20" s="423"/>
      <c r="F20" s="423"/>
      <c r="G20" s="423"/>
      <c r="H20" s="423"/>
      <c r="I20" s="423"/>
      <c r="J20" s="423"/>
      <c r="K20" s="423"/>
      <c r="L20" s="423"/>
      <c r="M20" s="423"/>
      <c r="N20" s="423"/>
      <c r="O20" s="423"/>
      <c r="P20" s="423"/>
      <c r="Q20" s="424"/>
      <c r="U20" s="22">
        <f>IF('Encode Data'!$F$23&gt;=0.4,1,0)</f>
        <v>1</v>
      </c>
      <c r="V20" s="22">
        <f>IF('Encode Data'!$F$23-(U20)&gt;=0.4,1,"")</f>
        <v>1</v>
      </c>
      <c r="W20" s="22" t="str">
        <f>IF('Encode Data'!$F$23-SUM($U$20:V20)&gt;=0.45,1,"")</f>
        <v/>
      </c>
      <c r="X20" s="22" t="str">
        <f>IF('Encode Data'!$F$23-SUM($U$20:W20)&gt;=0.45,1,"")</f>
        <v/>
      </c>
      <c r="Y20" s="22" t="str">
        <f>IF('Encode Data'!$F$23-SUM($U$20:X20)&gt;=0.45,1,"")</f>
        <v/>
      </c>
      <c r="Z20" s="22" t="str">
        <f>IF('Encode Data'!$F$23-SUM($U$20:Y20)&gt;=0.45,1,"")</f>
        <v/>
      </c>
      <c r="AA20" s="22" t="str">
        <f>IF('Encode Data'!$F$23-SUM($U$20:Z20)&gt;=0.45,1,"")</f>
        <v/>
      </c>
      <c r="AB20" s="22" t="str">
        <f>IF('Encode Data'!$F$23-SUM($U$20:AA20)&gt;=0.45,1,"")</f>
        <v/>
      </c>
      <c r="AC20" s="22" t="str">
        <f>IF('Encode Data'!$F$23-SUM($U$20:AB20)&gt;=0.45,1,"")</f>
        <v/>
      </c>
      <c r="AD20" s="22" t="str">
        <f>IF('Encode Data'!$F$23-SUM($U$20:AC20)&gt;=0.45,1,"")</f>
        <v/>
      </c>
      <c r="AE20" s="22" t="str">
        <f>IF('Encode Data'!$F$23-SUM($U$20:AD20)&gt;=0.45,1,"")</f>
        <v/>
      </c>
      <c r="AF20" s="22" t="str">
        <f>IF('Encode Data'!$F$23-SUM($U$20:AE20)&gt;=0.45,1,"")</f>
        <v/>
      </c>
      <c r="AG20" s="22" t="str">
        <f>IF('Encode Data'!$F$23-SUM($U$20:AF20)&gt;=0.45,1,"")</f>
        <v/>
      </c>
      <c r="AH20" s="22" t="str">
        <f>IF('Encode Data'!$F$23-SUM($U$20:AG20)&gt;=0.45,1,"")</f>
        <v/>
      </c>
      <c r="AI20" s="22" t="str">
        <f>IF('Encode Data'!$F$23-SUM($U$20:AH20)&gt;=0.45,1,"")</f>
        <v/>
      </c>
      <c r="AJ20" s="22" t="str">
        <f>IF('Encode Data'!$F$23-SUM($U$20:AI20)&gt;=0.45,1,"")</f>
        <v/>
      </c>
      <c r="AK20" s="22" t="str">
        <f>IF('Encode Data'!$F$23-SUM($U$20:AJ20)&gt;=0.45,1,"")</f>
        <v/>
      </c>
      <c r="AL20" s="22" t="str">
        <f>IF('Encode Data'!$F$23-SUM($U$20:AK20)&gt;=0.45,1,"")</f>
        <v/>
      </c>
      <c r="AM20" s="22" t="str">
        <f>IF('Encode Data'!$F$23-SUM($U$20:AL20)&gt;=0.45,1,"")</f>
        <v/>
      </c>
      <c r="AN20" s="22" t="str">
        <f>IF('Encode Data'!$F$23-SUM($U$20:AM20)&gt;=0.45,1,"")</f>
        <v/>
      </c>
      <c r="AO20" s="22" t="str">
        <f>IF('Encode Data'!$F$23-SUM($U$20:AN20)&gt;=0.45,1,"")</f>
        <v/>
      </c>
      <c r="AP20" s="22" t="str">
        <f>IF('Encode Data'!$F$23-SUM($U$20:AO20)&gt;=0.45,1,"")</f>
        <v/>
      </c>
      <c r="AQ20" s="22" t="str">
        <f>IF('Encode Data'!$F$23-SUM($U$20:AP20)&gt;=0.45,1,"")</f>
        <v/>
      </c>
      <c r="AR20" s="22" t="str">
        <f>IF('Encode Data'!$F$23-SUM($U$20:AQ20)&gt;=0.45,1,"")</f>
        <v/>
      </c>
      <c r="AS20" s="22" t="str">
        <f>IF('Encode Data'!$F$23-SUM($U$20:AR20)&gt;=0.45,1,"")</f>
        <v/>
      </c>
      <c r="AT20" s="22" t="str">
        <f>IF('Encode Data'!$F$23-SUM($U$20:AS20)&gt;=0.45,1,"")</f>
        <v/>
      </c>
      <c r="AU20" s="22" t="str">
        <f>IF('Encode Data'!$F$23-SUM($U$20:AT20)&gt;=0.45,1,"")</f>
        <v/>
      </c>
      <c r="AV20" s="22" t="str">
        <f>IF('Encode Data'!$F$23-SUM($U$20:AU20)&gt;=0.45,1,"")</f>
        <v/>
      </c>
      <c r="AW20" s="22" t="str">
        <f>IF('Encode Data'!$F$23-SUM($U$20:AV20)&gt;=0.45,1,"")</f>
        <v/>
      </c>
      <c r="AX20" s="22" t="str">
        <f>IF('Encode Data'!$F$23-SUM($U$20:AW20)&gt;=0.45,1,"")</f>
        <v/>
      </c>
      <c r="AY20" s="22" t="str">
        <f>IF('Encode Data'!$F$23-SUM($U$20:AX20)&gt;=0.45,1,"")</f>
        <v/>
      </c>
      <c r="AZ20" s="22" t="str">
        <f>IF('Encode Data'!$F$23-SUM($U$20:AY20)&gt;=0.45,1,"")</f>
        <v/>
      </c>
      <c r="BA20" s="22" t="str">
        <f>IF('Encode Data'!$F$23-SUM($U$20:AZ20)&gt;=0.45,1,"")</f>
        <v/>
      </c>
      <c r="BB20" s="22" t="str">
        <f>IF('Encode Data'!$F$23-SUM($U$20:BA20)&gt;=0.45,1,"")</f>
        <v/>
      </c>
      <c r="BC20" s="22" t="str">
        <f>IF('Encode Data'!$F$23-SUM($U$20:BB20)&gt;=0.45,1,"")</f>
        <v/>
      </c>
      <c r="BD20" s="22" t="str">
        <f>IF('Encode Data'!$F$23-SUM($U$20:BC20)&gt;=0.45,1,"")</f>
        <v/>
      </c>
      <c r="BE20" s="22" t="str">
        <f>IF('Encode Data'!$F$23-SUM($U$20:BD20)&gt;=0.45,1,"")</f>
        <v/>
      </c>
      <c r="BF20" s="22" t="str">
        <f>IF('Encode Data'!$F$23-SUM($U$20:BE20)&gt;=0.45,1,"")</f>
        <v/>
      </c>
      <c r="BG20" s="22" t="str">
        <f>IF('Encode Data'!$F$23-SUM($U$20:BF20)&gt;=0.45,1,"")</f>
        <v/>
      </c>
      <c r="BH20" s="22" t="str">
        <f>IF('Encode Data'!$F$23-SUM($U$20:BG20)&gt;=0.45,1,"")</f>
        <v/>
      </c>
      <c r="BI20" s="22" t="str">
        <f>IF('Encode Data'!$F$23-SUM($U$20:BH20)&gt;=0.45,1,"")</f>
        <v/>
      </c>
      <c r="BJ20" s="22" t="str">
        <f>IF('Encode Data'!$F$23-SUM($U$20:BI20)&gt;=0.45,1,"")</f>
        <v/>
      </c>
      <c r="BK20" s="22" t="str">
        <f>IF('Encode Data'!$F$23-SUM($U$20:BJ20)&gt;=0.45,1,"")</f>
        <v/>
      </c>
      <c r="BL20" s="22" t="str">
        <f>IF('Encode Data'!$F$23-SUM($U$20:BK20)&gt;=0.45,1,"")</f>
        <v/>
      </c>
      <c r="BM20" s="22" t="str">
        <f>IF('Encode Data'!$F$23-SUM($U$20:BL20)&gt;=0.45,1,"")</f>
        <v/>
      </c>
      <c r="BN20" s="22" t="str">
        <f>IF('Encode Data'!$F$23-SUM($U$20:BM20)&gt;=0.45,1,"")</f>
        <v/>
      </c>
      <c r="BO20" s="22" t="str">
        <f>IF('Encode Data'!$F$23-SUM($U$20:BN20)&gt;=0.45,1,"")</f>
        <v/>
      </c>
      <c r="BP20" s="22" t="str">
        <f>IF('Encode Data'!$F$23-SUM($U$20:BO20)&gt;=0.45,1,"")</f>
        <v/>
      </c>
      <c r="BQ20" s="22" t="str">
        <f>IF('Encode Data'!$F$23-SUM($U$20:BP20)&gt;=0.45,1,"")</f>
        <v/>
      </c>
      <c r="BR20" s="22" t="str">
        <f>IF('Encode Data'!$F$23-SUM($U$20:BQ20)&gt;=0.45,1,"")</f>
        <v/>
      </c>
      <c r="BS20" s="22" t="str">
        <f>IF('Encode Data'!$F$23-SUM($U$20:BR20)&gt;=0.45,1,"")</f>
        <v/>
      </c>
      <c r="BT20" s="22" t="str">
        <f>IF('Encode Data'!$F$23-SUM($U$20:BS20)&gt;=0.45,1,"")</f>
        <v/>
      </c>
      <c r="BU20" s="22" t="str">
        <f>IF('Encode Data'!$F$23-SUM($U$20:BT20)&gt;=0.45,1,"")</f>
        <v/>
      </c>
      <c r="BV20" s="22" t="str">
        <f>IF('Encode Data'!$F$23-SUM($U$20:BU20)&gt;=0.45,1,"")</f>
        <v/>
      </c>
      <c r="BW20" s="22" t="str">
        <f>IF('Encode Data'!$F$23-SUM($U$20:BV20)&gt;=0.45,1,"")</f>
        <v/>
      </c>
    </row>
    <row r="21" spans="1:76" ht="39.65" customHeight="1" thickBot="1" x14ac:dyDescent="0.4">
      <c r="A21" s="425" t="s">
        <v>282</v>
      </c>
      <c r="B21" s="426"/>
      <c r="C21" s="426"/>
      <c r="D21" s="426"/>
      <c r="E21" s="426"/>
      <c r="F21" s="426"/>
      <c r="G21" s="426"/>
      <c r="H21" s="426"/>
      <c r="I21" s="426"/>
      <c r="J21" s="426"/>
      <c r="K21" s="426"/>
      <c r="L21" s="426"/>
      <c r="M21" s="426"/>
      <c r="N21" s="426"/>
      <c r="O21" s="426"/>
      <c r="P21" s="426"/>
      <c r="Q21" s="427"/>
      <c r="U21" s="22">
        <f>IF('Encode Data'!$G$23&gt;=0.4,1,0)</f>
        <v>1</v>
      </c>
      <c r="V21" s="22">
        <f>IF('Encode Data'!$G$23-(U21)&gt;=0.4,1,"")</f>
        <v>1</v>
      </c>
      <c r="W21" s="22" t="str">
        <f>IF('Encode Data'!$G$23-SUM($U$21:V21)&gt;=0.45,1,"")</f>
        <v/>
      </c>
      <c r="X21" s="22" t="str">
        <f>IF('Encode Data'!$G$23-SUM($U$21:W21)&gt;=0.45,1,"")</f>
        <v/>
      </c>
      <c r="Y21" s="22" t="str">
        <f>IF('Encode Data'!$G$23-SUM($U$21:X21)&gt;=0.45,1,"")</f>
        <v/>
      </c>
      <c r="Z21" s="22" t="str">
        <f>IF('Encode Data'!$G$23-SUM($U$21:Y21)&gt;=0.45,1,"")</f>
        <v/>
      </c>
      <c r="AA21" s="22" t="str">
        <f>IF('Encode Data'!$G$23-SUM($U$21:Z21)&gt;=0.45,1,"")</f>
        <v/>
      </c>
      <c r="AB21" s="22" t="str">
        <f>IF('Encode Data'!$G$23-SUM($U$21:AA21)&gt;=0.45,1,"")</f>
        <v/>
      </c>
      <c r="AC21" s="22" t="str">
        <f>IF('Encode Data'!$G$23-SUM($U$21:AB21)&gt;=0.45,1,"")</f>
        <v/>
      </c>
      <c r="AD21" s="22" t="str">
        <f>IF('Encode Data'!$G$23-SUM($U$21:AC21)&gt;=0.45,1,"")</f>
        <v/>
      </c>
      <c r="AE21" s="22" t="str">
        <f>IF('Encode Data'!$G$23-SUM($U$21:AD21)&gt;=0.45,1,"")</f>
        <v/>
      </c>
      <c r="AF21" s="22" t="str">
        <f>IF('Encode Data'!$G$23-SUM($U$21:AE21)&gt;=0.45,1,"")</f>
        <v/>
      </c>
      <c r="AG21" s="22" t="str">
        <f>IF('Encode Data'!$G$23-SUM($U$21:AF21)&gt;=0.45,1,"")</f>
        <v/>
      </c>
      <c r="AH21" s="22" t="str">
        <f>IF('Encode Data'!$G$23-SUM($U$21:AG21)&gt;=0.45,1,"")</f>
        <v/>
      </c>
      <c r="AI21" s="22" t="str">
        <f>IF('Encode Data'!$G$23-SUM($U$21:AH21)&gt;=0.45,1,"")</f>
        <v/>
      </c>
      <c r="AJ21" s="22" t="str">
        <f>IF('Encode Data'!$G$23-SUM($U$21:AI21)&gt;=0.45,1,"")</f>
        <v/>
      </c>
      <c r="AK21" s="22" t="str">
        <f>IF('Encode Data'!$G$23-SUM($U$21:AJ21)&gt;=0.45,1,"")</f>
        <v/>
      </c>
      <c r="AL21" s="22" t="str">
        <f>IF('Encode Data'!$G$23-SUM($U$21:AK21)&gt;=0.45,1,"")</f>
        <v/>
      </c>
      <c r="AM21" s="22" t="str">
        <f>IF('Encode Data'!$G$23-SUM($U$21:AL21)&gt;=0.45,1,"")</f>
        <v/>
      </c>
      <c r="AN21" s="22" t="str">
        <f>IF('Encode Data'!$G$23-SUM($U$21:AM21)&gt;=0.45,1,"")</f>
        <v/>
      </c>
      <c r="AO21" s="22" t="str">
        <f>IF('Encode Data'!$G$23-SUM($U$21:AN21)&gt;=0.45,1,"")</f>
        <v/>
      </c>
      <c r="AP21" s="22" t="str">
        <f>IF('Encode Data'!$G$23-SUM($U$21:AO21)&gt;=0.45,1,"")</f>
        <v/>
      </c>
      <c r="AQ21" s="22" t="str">
        <f>IF('Encode Data'!$G$23-SUM($U$21:AP21)&gt;=0.45,1,"")</f>
        <v/>
      </c>
      <c r="AR21" s="22" t="str">
        <f>IF('Encode Data'!$G$23-SUM($U$21:AQ21)&gt;=0.45,1,"")</f>
        <v/>
      </c>
      <c r="AS21" s="22" t="str">
        <f>IF('Encode Data'!$G$23-SUM($U$21:AR21)&gt;=0.45,1,"")</f>
        <v/>
      </c>
      <c r="AT21" s="22" t="str">
        <f>IF('Encode Data'!$G$23-SUM($U$21:AS21)&gt;=0.45,1,"")</f>
        <v/>
      </c>
      <c r="AU21" s="22" t="str">
        <f>IF('Encode Data'!$G$23-SUM($U$21:AT21)&gt;=0.45,1,"")</f>
        <v/>
      </c>
      <c r="AV21" s="22" t="str">
        <f>IF('Encode Data'!$G$23-SUM($U$21:AU21)&gt;=0.45,1,"")</f>
        <v/>
      </c>
      <c r="AW21" s="22" t="str">
        <f>IF('Encode Data'!$G$23-SUM($U$21:AV21)&gt;=0.45,1,"")</f>
        <v/>
      </c>
      <c r="AX21" s="22" t="str">
        <f>IF('Encode Data'!$G$23-SUM($U$21:AW21)&gt;=0.45,1,"")</f>
        <v/>
      </c>
      <c r="AY21" s="22" t="str">
        <f>IF('Encode Data'!$G$23-SUM($U$21:AX21)&gt;=0.45,1,"")</f>
        <v/>
      </c>
      <c r="AZ21" s="22" t="str">
        <f>IF('Encode Data'!$G$23-SUM($U$21:AY21)&gt;=0.45,1,"")</f>
        <v/>
      </c>
      <c r="BA21" s="22" t="str">
        <f>IF('Encode Data'!$G$23-SUM($U$21:AZ21)&gt;=0.45,1,"")</f>
        <v/>
      </c>
      <c r="BB21" s="22" t="str">
        <f>IF('Encode Data'!$G$23-SUM($U$21:BA21)&gt;=0.45,1,"")</f>
        <v/>
      </c>
      <c r="BC21" s="22" t="str">
        <f>IF('Encode Data'!$G$23-SUM($U$21:BB21)&gt;=0.45,1,"")</f>
        <v/>
      </c>
      <c r="BD21" s="22" t="str">
        <f>IF('Encode Data'!$G$23-SUM($U$21:BC21)&gt;=0.45,1,"")</f>
        <v/>
      </c>
      <c r="BE21" s="22" t="str">
        <f>IF('Encode Data'!$G$23-SUM($U$21:BD21)&gt;=0.45,1,"")</f>
        <v/>
      </c>
      <c r="BF21" s="22" t="str">
        <f>IF('Encode Data'!$G$23-SUM($U$21:BE21)&gt;=0.45,1,"")</f>
        <v/>
      </c>
      <c r="BG21" s="22" t="str">
        <f>IF('Encode Data'!$G$23-SUM($U$21:BF21)&gt;=0.45,1,"")</f>
        <v/>
      </c>
      <c r="BH21" s="22" t="str">
        <f>IF('Encode Data'!$G$23-SUM($U$21:BG21)&gt;=0.45,1,"")</f>
        <v/>
      </c>
      <c r="BI21" s="22" t="str">
        <f>IF('Encode Data'!$G$23-SUM($U$21:BH21)&gt;=0.45,1,"")</f>
        <v/>
      </c>
      <c r="BJ21" s="22" t="str">
        <f>IF('Encode Data'!$G$23-SUM($U$21:BI21)&gt;=0.45,1,"")</f>
        <v/>
      </c>
      <c r="BK21" s="22" t="str">
        <f>IF('Encode Data'!$G$23-SUM($U$21:BJ21)&gt;=0.45,1,"")</f>
        <v/>
      </c>
      <c r="BL21" s="22" t="str">
        <f>IF('Encode Data'!$G$23-SUM($U$21:BK21)&gt;=0.45,1,"")</f>
        <v/>
      </c>
      <c r="BM21" s="22" t="str">
        <f>IF('Encode Data'!$G$23-SUM($U$21:BL21)&gt;=0.45,1,"")</f>
        <v/>
      </c>
      <c r="BN21" s="22" t="str">
        <f>IF('Encode Data'!$G$23-SUM($U$21:BM21)&gt;=0.45,1,"")</f>
        <v/>
      </c>
      <c r="BO21" s="22" t="str">
        <f>IF('Encode Data'!$G$23-SUM($U$21:BN21)&gt;=0.45,1,"")</f>
        <v/>
      </c>
      <c r="BP21" s="22" t="str">
        <f>IF('Encode Data'!$G$23-SUM($U$21:BO21)&gt;=0.45,1,"")</f>
        <v/>
      </c>
      <c r="BQ21" s="22" t="str">
        <f>IF('Encode Data'!$G$23-SUM($U$21:BP21)&gt;=0.45,1,"")</f>
        <v/>
      </c>
      <c r="BR21" s="22" t="str">
        <f>IF('Encode Data'!$G$23-SUM($U$21:BQ21)&gt;=0.45,1,"")</f>
        <v/>
      </c>
      <c r="BS21" s="22" t="str">
        <f>IF('Encode Data'!$G$23-SUM($U$21:BR21)&gt;=0.45,1,"")</f>
        <v/>
      </c>
      <c r="BT21" s="22" t="str">
        <f>IF('Encode Data'!$G$23-SUM($U$21:BS21)&gt;=0.45,1,"")</f>
        <v/>
      </c>
      <c r="BU21" s="22" t="str">
        <f>IF('Encode Data'!$G$23-SUM($U$21:BT21)&gt;=0.45,1,"")</f>
        <v/>
      </c>
      <c r="BV21" s="22" t="str">
        <f>IF('Encode Data'!$G$23-SUM($U$21:BU21)&gt;=0.45,1,"")</f>
        <v/>
      </c>
      <c r="BW21" s="22" t="str">
        <f>IF('Encode Data'!$G$23-SUM($U$21:BV21)&gt;=0.45,1,"")</f>
        <v/>
      </c>
    </row>
    <row r="22" spans="1:76" x14ac:dyDescent="0.35">
      <c r="A22" s="179"/>
      <c r="U22" s="22">
        <f>IF('Encode Data'!$H$23&gt;=0.4,1,0)</f>
        <v>1</v>
      </c>
      <c r="V22" s="22">
        <f>IF('Encode Data'!$H$23-(U22)&gt;=0.4,1,"")</f>
        <v>1</v>
      </c>
      <c r="W22" s="22" t="str">
        <f>IF('Encode Data'!$H$23-SUM($U$22:V22)&gt;=0.45,1,"")</f>
        <v/>
      </c>
      <c r="X22" s="22" t="str">
        <f>IF('Encode Data'!$H$23-SUM($U$22:W22)&gt;=0.45,1,"")</f>
        <v/>
      </c>
      <c r="Y22" s="22" t="str">
        <f>IF('Encode Data'!$H$23-SUM($U$22:X22)&gt;=0.45,1,"")</f>
        <v/>
      </c>
      <c r="Z22" s="22" t="str">
        <f>IF('Encode Data'!$H$23-SUM($U$22:Y22)&gt;=0.45,1,"")</f>
        <v/>
      </c>
      <c r="AA22" s="22" t="str">
        <f>IF('Encode Data'!$H$23-SUM($U$22:Z22)&gt;=0.45,1,"")</f>
        <v/>
      </c>
      <c r="AB22" s="22" t="str">
        <f>IF('Encode Data'!$H$23-SUM($U$22:AA22)&gt;=0.45,1,"")</f>
        <v/>
      </c>
      <c r="AC22" s="22" t="str">
        <f>IF('Encode Data'!$H$23-SUM($U$22:AB22)&gt;=0.45,1,"")</f>
        <v/>
      </c>
      <c r="AD22" s="22" t="str">
        <f>IF('Encode Data'!$H$23-SUM($U$22:AC22)&gt;=0.45,1,"")</f>
        <v/>
      </c>
      <c r="AE22" s="22" t="str">
        <f>IF('Encode Data'!$H$23-SUM($U$22:AD22)&gt;=0.45,1,"")</f>
        <v/>
      </c>
      <c r="AF22" s="22" t="str">
        <f>IF('Encode Data'!$H$23-SUM($U$22:AE22)&gt;=0.45,1,"")</f>
        <v/>
      </c>
      <c r="AG22" s="22" t="str">
        <f>IF('Encode Data'!$H$23-SUM($U$22:AF22)&gt;=0.45,1,"")</f>
        <v/>
      </c>
      <c r="AH22" s="22" t="str">
        <f>IF('Encode Data'!$H$23-SUM($U$22:AG22)&gt;=0.45,1,"")</f>
        <v/>
      </c>
      <c r="AI22" s="22" t="str">
        <f>IF('Encode Data'!$H$23-SUM($U$22:AH22)&gt;=0.45,1,"")</f>
        <v/>
      </c>
      <c r="AJ22" s="22" t="str">
        <f>IF('Encode Data'!$H$23-SUM($U$22:AI22)&gt;=0.45,1,"")</f>
        <v/>
      </c>
      <c r="AK22" s="22" t="str">
        <f>IF('Encode Data'!$H$23-SUM($U$22:AJ22)&gt;=0.45,1,"")</f>
        <v/>
      </c>
      <c r="AL22" s="22" t="str">
        <f>IF('Encode Data'!$H$23-SUM($U$22:AK22)&gt;=0.45,1,"")</f>
        <v/>
      </c>
      <c r="AM22" s="22" t="str">
        <f>IF('Encode Data'!$H$23-SUM($U$22:AL22)&gt;=0.45,1,"")</f>
        <v/>
      </c>
      <c r="AN22" s="22" t="str">
        <f>IF('Encode Data'!$H$23-SUM($U$22:AM22)&gt;=0.45,1,"")</f>
        <v/>
      </c>
      <c r="AO22" s="22" t="str">
        <f>IF('Encode Data'!$H$23-SUM($U$22:AN22)&gt;=0.45,1,"")</f>
        <v/>
      </c>
      <c r="AP22" s="22" t="str">
        <f>IF('Encode Data'!$H$23-SUM($U$22:AO22)&gt;=0.45,1,"")</f>
        <v/>
      </c>
      <c r="AQ22" s="22" t="str">
        <f>IF('Encode Data'!$H$23-SUM($U$22:AP22)&gt;=0.45,1,"")</f>
        <v/>
      </c>
      <c r="AR22" s="22" t="str">
        <f>IF('Encode Data'!$H$23-SUM($U$22:AQ22)&gt;=0.45,1,"")</f>
        <v/>
      </c>
      <c r="AS22" s="22" t="str">
        <f>IF('Encode Data'!$H$23-SUM($U$22:AR22)&gt;=0.45,1,"")</f>
        <v/>
      </c>
      <c r="AT22" s="22" t="str">
        <f>IF('Encode Data'!$H$23-SUM($U$22:AS22)&gt;=0.45,1,"")</f>
        <v/>
      </c>
      <c r="AU22" s="22" t="str">
        <f>IF('Encode Data'!$H$23-SUM($U$22:AT22)&gt;=0.45,1,"")</f>
        <v/>
      </c>
      <c r="AV22" s="22" t="str">
        <f>IF('Encode Data'!$H$23-SUM($U$22:AU22)&gt;=0.45,1,"")</f>
        <v/>
      </c>
      <c r="AW22" s="22" t="str">
        <f>IF('Encode Data'!$H$23-SUM($U$22:AV22)&gt;=0.45,1,"")</f>
        <v/>
      </c>
      <c r="AX22" s="22" t="str">
        <f>IF('Encode Data'!$H$23-SUM($U$22:AW22)&gt;=0.45,1,"")</f>
        <v/>
      </c>
      <c r="AY22" s="22" t="str">
        <f>IF('Encode Data'!$H$23-SUM($U$22:AX22)&gt;=0.45,1,"")</f>
        <v/>
      </c>
      <c r="AZ22" s="22" t="str">
        <f>IF('Encode Data'!$H$23-SUM($U$22:AY22)&gt;=0.45,1,"")</f>
        <v/>
      </c>
      <c r="BA22" s="22" t="str">
        <f>IF('Encode Data'!$H$23-SUM($U$22:AZ22)&gt;=0.45,1,"")</f>
        <v/>
      </c>
      <c r="BB22" s="22" t="str">
        <f>IF('Encode Data'!$H$23-SUM($U$22:BA22)&gt;=0.45,1,"")</f>
        <v/>
      </c>
      <c r="BC22" s="22" t="str">
        <f>IF('Encode Data'!$H$23-SUM($U$22:BB22)&gt;=0.45,1,"")</f>
        <v/>
      </c>
      <c r="BD22" s="22" t="str">
        <f>IF('Encode Data'!$H$23-SUM($U$22:BC22)&gt;=0.45,1,"")</f>
        <v/>
      </c>
      <c r="BE22" s="22" t="str">
        <f>IF('Encode Data'!$H$23-SUM($U$22:BD22)&gt;=0.45,1,"")</f>
        <v/>
      </c>
      <c r="BF22" s="22" t="str">
        <f>IF('Encode Data'!$H$23-SUM($U$22:BE22)&gt;=0.45,1,"")</f>
        <v/>
      </c>
      <c r="BG22" s="22" t="str">
        <f>IF('Encode Data'!$H$23-SUM($U$22:BF22)&gt;=0.45,1,"")</f>
        <v/>
      </c>
      <c r="BH22" s="22" t="str">
        <f>IF('Encode Data'!$H$23-SUM($U$22:BG22)&gt;=0.45,1,"")</f>
        <v/>
      </c>
      <c r="BI22" s="22" t="str">
        <f>IF('Encode Data'!$H$23-SUM($U$22:BH22)&gt;=0.45,1,"")</f>
        <v/>
      </c>
      <c r="BJ22" s="22" t="str">
        <f>IF('Encode Data'!$H$23-SUM($U$22:BI22)&gt;=0.45,1,"")</f>
        <v/>
      </c>
      <c r="BK22" s="22" t="str">
        <f>IF('Encode Data'!$H$23-SUM($U$22:BJ22)&gt;=0.45,1,"")</f>
        <v/>
      </c>
      <c r="BL22" s="22" t="str">
        <f>IF('Encode Data'!$H$23-SUM($U$22:BK22)&gt;=0.45,1,"")</f>
        <v/>
      </c>
      <c r="BM22" s="22" t="str">
        <f>IF('Encode Data'!$H$23-SUM($U$22:BL22)&gt;=0.45,1,"")</f>
        <v/>
      </c>
      <c r="BN22" s="22" t="str">
        <f>IF('Encode Data'!$H$23-SUM($U$22:BM22)&gt;=0.45,1,"")</f>
        <v/>
      </c>
      <c r="BO22" s="22" t="str">
        <f>IF('Encode Data'!$H$23-SUM($U$22:BN22)&gt;=0.45,1,"")</f>
        <v/>
      </c>
      <c r="BP22" s="22" t="str">
        <f>IF('Encode Data'!$H$23-SUM($U$22:BO22)&gt;=0.45,1,"")</f>
        <v/>
      </c>
      <c r="BQ22" s="22" t="str">
        <f>IF('Encode Data'!$H$23-SUM($U$22:BP22)&gt;=0.45,1,"")</f>
        <v/>
      </c>
      <c r="BR22" s="22" t="str">
        <f>IF('Encode Data'!$H$23-SUM($U$22:BQ22)&gt;=0.45,1,"")</f>
        <v/>
      </c>
      <c r="BS22" s="22" t="str">
        <f>IF('Encode Data'!$H$23-SUM($U$22:BR22)&gt;=0.45,1,"")</f>
        <v/>
      </c>
      <c r="BT22" s="22" t="str">
        <f>IF('Encode Data'!$H$23-SUM($U$22:BS22)&gt;=0.45,1,"")</f>
        <v/>
      </c>
      <c r="BU22" s="22" t="str">
        <f>IF('Encode Data'!$H$23-SUM($U$22:BT22)&gt;=0.45,1,"")</f>
        <v/>
      </c>
      <c r="BV22" s="22" t="str">
        <f>IF('Encode Data'!$H$23-SUM($U$22:BU22)&gt;=0.45,1,"")</f>
        <v/>
      </c>
      <c r="BW22" s="22" t="str">
        <f>IF('Encode Data'!$H$23-SUM($U$22:BV22)&gt;=0.45,1,"")</f>
        <v/>
      </c>
    </row>
    <row r="23" spans="1:76" x14ac:dyDescent="0.35">
      <c r="A23" s="176" t="s">
        <v>296</v>
      </c>
      <c r="U23" s="22">
        <f>IF('Encode Data'!$I$23&gt;=0.4,1,0)</f>
        <v>1</v>
      </c>
      <c r="V23" s="22">
        <f>IF('Encode Data'!$I$23-(U23)&gt;=0.4,1,"")</f>
        <v>1</v>
      </c>
      <c r="W23" s="22">
        <f>IF('Encode Data'!$I$23-SUM($U$23:V23)&gt;=0.45,1,"")</f>
        <v>1</v>
      </c>
      <c r="X23" s="22" t="str">
        <f>IF('Encode Data'!$I$23-SUM($U$23:W23)&gt;=0.45,1,"")</f>
        <v/>
      </c>
      <c r="Y23" s="22" t="str">
        <f>IF('Encode Data'!$I$23-SUM($U$23:X23)&gt;=0.45,1,"")</f>
        <v/>
      </c>
      <c r="Z23" s="22" t="str">
        <f>IF('Encode Data'!$I$23-SUM($U$23:Y23)&gt;=0.45,1,"")</f>
        <v/>
      </c>
      <c r="AA23" s="22" t="str">
        <f>IF('Encode Data'!$I$23-SUM($U$23:Z23)&gt;=0.45,1,"")</f>
        <v/>
      </c>
      <c r="AB23" s="22" t="str">
        <f>IF('Encode Data'!$I$23-SUM($U$23:AA23)&gt;=0.45,1,"")</f>
        <v/>
      </c>
      <c r="AC23" s="22" t="str">
        <f>IF('Encode Data'!$I$23-SUM($U$23:AB23)&gt;=0.45,1,"")</f>
        <v/>
      </c>
      <c r="AD23" s="22" t="str">
        <f>IF('Encode Data'!$I$23-SUM($U$23:AC23)&gt;=0.45,1,"")</f>
        <v/>
      </c>
      <c r="AE23" s="22" t="str">
        <f>IF('Encode Data'!$I$23-SUM($U$23:AD23)&gt;=0.45,1,"")</f>
        <v/>
      </c>
      <c r="AF23" s="22" t="str">
        <f>IF('Encode Data'!$I$23-SUM($U$23:AE23)&gt;=0.45,1,"")</f>
        <v/>
      </c>
      <c r="AG23" s="22" t="str">
        <f>IF('Encode Data'!$I$23-SUM($U$23:AF23)&gt;=0.45,1,"")</f>
        <v/>
      </c>
      <c r="AH23" s="22" t="str">
        <f>IF('Encode Data'!$I$23-SUM($U$23:AG23)&gt;=0.45,1,"")</f>
        <v/>
      </c>
      <c r="AI23" s="22" t="str">
        <f>IF('Encode Data'!$I$23-SUM($U$23:AH23)&gt;=0.45,1,"")</f>
        <v/>
      </c>
      <c r="AJ23" s="22" t="str">
        <f>IF('Encode Data'!$I$23-SUM($U$23:AI23)&gt;=0.45,1,"")</f>
        <v/>
      </c>
      <c r="AK23" s="22" t="str">
        <f>IF('Encode Data'!$I$23-SUM($U$23:AJ23)&gt;=0.45,1,"")</f>
        <v/>
      </c>
      <c r="AL23" s="22" t="str">
        <f>IF('Encode Data'!$I$23-SUM($U$23:AK23)&gt;=0.45,1,"")</f>
        <v/>
      </c>
      <c r="AM23" s="22" t="str">
        <f>IF('Encode Data'!$I$23-SUM($U$23:AL23)&gt;=0.45,1,"")</f>
        <v/>
      </c>
      <c r="AN23" s="22" t="str">
        <f>IF('Encode Data'!$I$23-SUM($U$23:AM23)&gt;=0.45,1,"")</f>
        <v/>
      </c>
      <c r="AO23" s="22" t="str">
        <f>IF('Encode Data'!$I$23-SUM($U$23:AN23)&gt;=0.45,1,"")</f>
        <v/>
      </c>
      <c r="AP23" s="22" t="str">
        <f>IF('Encode Data'!$I$23-SUM($U$23:AO23)&gt;=0.45,1,"")</f>
        <v/>
      </c>
      <c r="AQ23" s="22" t="str">
        <f>IF('Encode Data'!$I$23-SUM($U$23:AP23)&gt;=0.45,1,"")</f>
        <v/>
      </c>
      <c r="AR23" s="22" t="str">
        <f>IF('Encode Data'!$I$23-SUM($U$23:AQ23)&gt;=0.45,1,"")</f>
        <v/>
      </c>
      <c r="AS23" s="22" t="str">
        <f>IF('Encode Data'!$I$23-SUM($U$23:AR23)&gt;=0.45,1,"")</f>
        <v/>
      </c>
      <c r="AT23" s="22" t="str">
        <f>IF('Encode Data'!$I$23-SUM($U$23:AS23)&gt;=0.45,1,"")</f>
        <v/>
      </c>
      <c r="AU23" s="22" t="str">
        <f>IF('Encode Data'!$I$23-SUM($U$23:AT23)&gt;=0.45,1,"")</f>
        <v/>
      </c>
      <c r="AV23" s="22" t="str">
        <f>IF('Encode Data'!$I$23-SUM($U$23:AU23)&gt;=0.45,1,"")</f>
        <v/>
      </c>
      <c r="AW23" s="22" t="str">
        <f>IF('Encode Data'!$I$23-SUM($U$23:AV23)&gt;=0.45,1,"")</f>
        <v/>
      </c>
      <c r="AX23" s="22" t="str">
        <f>IF('Encode Data'!$I$23-SUM($U$23:AW23)&gt;=0.45,1,"")</f>
        <v/>
      </c>
      <c r="AY23" s="22" t="str">
        <f>IF('Encode Data'!$I$23-SUM($U$23:AX23)&gt;=0.45,1,"")</f>
        <v/>
      </c>
      <c r="AZ23" s="22" t="str">
        <f>IF('Encode Data'!$I$23-SUM($U$23:AY23)&gt;=0.45,1,"")</f>
        <v/>
      </c>
      <c r="BA23" s="22" t="str">
        <f>IF('Encode Data'!$I$23-SUM($U$23:AZ23)&gt;=0.45,1,"")</f>
        <v/>
      </c>
      <c r="BB23" s="22" t="str">
        <f>IF('Encode Data'!$I$23-SUM($U$23:BA23)&gt;=0.45,1,"")</f>
        <v/>
      </c>
      <c r="BC23" s="22" t="str">
        <f>IF('Encode Data'!$I$23-SUM($U$23:BB23)&gt;=0.45,1,"")</f>
        <v/>
      </c>
      <c r="BD23" s="22" t="str">
        <f>IF('Encode Data'!$I$23-SUM($U$23:BC23)&gt;=0.45,1,"")</f>
        <v/>
      </c>
      <c r="BE23" s="22" t="str">
        <f>IF('Encode Data'!$I$23-SUM($U$23:BD23)&gt;=0.45,1,"")</f>
        <v/>
      </c>
      <c r="BF23" s="22" t="str">
        <f>IF('Encode Data'!$I$23-SUM($U$23:BE23)&gt;=0.45,1,"")</f>
        <v/>
      </c>
      <c r="BG23" s="22" t="str">
        <f>IF('Encode Data'!$I$23-SUM($U$23:BF23)&gt;=0.45,1,"")</f>
        <v/>
      </c>
      <c r="BH23" s="22" t="str">
        <f>IF('Encode Data'!$I$23-SUM($U$23:BG23)&gt;=0.45,1,"")</f>
        <v/>
      </c>
      <c r="BI23" s="22" t="str">
        <f>IF('Encode Data'!$I$23-SUM($U$23:BH23)&gt;=0.45,1,"")</f>
        <v/>
      </c>
      <c r="BJ23" s="22" t="str">
        <f>IF('Encode Data'!$I$23-SUM($U$23:BI23)&gt;=0.45,1,"")</f>
        <v/>
      </c>
      <c r="BK23" s="22" t="str">
        <f>IF('Encode Data'!$I$23-SUM($U$23:BJ23)&gt;=0.45,1,"")</f>
        <v/>
      </c>
      <c r="BL23" s="22" t="str">
        <f>IF('Encode Data'!$I$23-SUM($U$23:BK23)&gt;=0.45,1,"")</f>
        <v/>
      </c>
      <c r="BM23" s="22" t="str">
        <f>IF('Encode Data'!$I$23-SUM($U$23:BL23)&gt;=0.45,1,"")</f>
        <v/>
      </c>
      <c r="BN23" s="22" t="str">
        <f>IF('Encode Data'!$I$23-SUM($U$23:BM23)&gt;=0.45,1,"")</f>
        <v/>
      </c>
      <c r="BO23" s="22" t="str">
        <f>IF('Encode Data'!$I$23-SUM($U$23:BN23)&gt;=0.45,1,"")</f>
        <v/>
      </c>
      <c r="BP23" s="22" t="str">
        <f>IF('Encode Data'!$I$23-SUM($U$23:BO23)&gt;=0.45,1,"")</f>
        <v/>
      </c>
      <c r="BQ23" s="22" t="str">
        <f>IF('Encode Data'!$I$23-SUM($U$23:BP23)&gt;=0.45,1,"")</f>
        <v/>
      </c>
      <c r="BR23" s="22" t="str">
        <f>IF('Encode Data'!$I$23-SUM($U$23:BQ23)&gt;=0.45,1,"")</f>
        <v/>
      </c>
      <c r="BS23" s="22" t="str">
        <f>IF('Encode Data'!$I$23-SUM($U$23:BR23)&gt;=0.45,1,"")</f>
        <v/>
      </c>
      <c r="BT23" s="22" t="str">
        <f>IF('Encode Data'!$I$23-SUM($U$23:BS23)&gt;=0.45,1,"")</f>
        <v/>
      </c>
      <c r="BU23" s="22" t="str">
        <f>IF('Encode Data'!$I$23-SUM($U$23:BT23)&gt;=0.45,1,"")</f>
        <v/>
      </c>
      <c r="BV23" s="22" t="str">
        <f>IF('Encode Data'!$I$23-SUM($U$23:BU23)&gt;=0.45,1,"")</f>
        <v/>
      </c>
      <c r="BW23" s="22" t="str">
        <f>IF('Encode Data'!$I$23-SUM($U$23:BV23)&gt;=0.45,1,"")</f>
        <v/>
      </c>
    </row>
    <row r="24" spans="1:76" x14ac:dyDescent="0.35">
      <c r="U24" s="22">
        <f>IF('Encode Data'!$J$23&gt;=0.45,1,0)</f>
        <v>0</v>
      </c>
      <c r="V24" s="22" t="str">
        <f>IF('Encode Data'!$J$23-(U24)&gt;=0.45,1,"")</f>
        <v/>
      </c>
      <c r="W24" s="22" t="str">
        <f>IF('Encode Data'!$J$23-SUM($U$24:V24)&gt;=0.46,1,"")</f>
        <v/>
      </c>
      <c r="X24" s="22" t="str">
        <f>IF('Encode Data'!$J$23-SUM($U$24:W24)&gt;=0.46,1,"")</f>
        <v/>
      </c>
      <c r="Y24" s="22" t="str">
        <f>IF('Encode Data'!$J$23-SUM($U$24:X24)&gt;=0.46,1,"")</f>
        <v/>
      </c>
      <c r="Z24" s="22" t="str">
        <f>IF('Encode Data'!$J$23-SUM($U$24:Y24)&gt;=0.46,1,"")</f>
        <v/>
      </c>
      <c r="AA24" s="22" t="str">
        <f>IF('Encode Data'!$J$23-SUM($U$24:Z24)&gt;=0.46,1,"")</f>
        <v/>
      </c>
      <c r="AB24" s="22" t="str">
        <f>IF('Encode Data'!$J$23-SUM($U$24:AA24)&gt;=0.46,1,"")</f>
        <v/>
      </c>
      <c r="AC24" s="22" t="str">
        <f>IF('Encode Data'!$J$23-SUM($U$24:AB24)&gt;=0.46,1,"")</f>
        <v/>
      </c>
      <c r="AD24" s="22" t="str">
        <f>IF('Encode Data'!$J$23-SUM($U$24:AC24)&gt;=0.46,1,"")</f>
        <v/>
      </c>
      <c r="AE24" s="22" t="str">
        <f>IF('Encode Data'!$J$23-SUM($U$24:AD24)&gt;=0.46,1,"")</f>
        <v/>
      </c>
      <c r="AF24" s="22" t="str">
        <f>IF('Encode Data'!$J$23-SUM($U$24:AE24)&gt;=0.46,1,"")</f>
        <v/>
      </c>
      <c r="AG24" s="22" t="str">
        <f>IF('Encode Data'!$J$23-SUM($U$24:AF24)&gt;=0.46,1,"")</f>
        <v/>
      </c>
      <c r="AH24" s="22" t="str">
        <f>IF('Encode Data'!$J$23-SUM($U$24:AG24)&gt;=0.46,1,"")</f>
        <v/>
      </c>
      <c r="AI24" s="22" t="str">
        <f>IF('Encode Data'!$J$23-SUM($U$24:AH24)&gt;=0.46,1,"")</f>
        <v/>
      </c>
      <c r="AJ24" s="22" t="str">
        <f>IF('Encode Data'!$J$23-SUM($U$24:AI24)&gt;=0.46,1,"")</f>
        <v/>
      </c>
      <c r="AK24" s="22" t="str">
        <f>IF('Encode Data'!$J$23-SUM($U$24:AJ24)&gt;=0.46,1,"")</f>
        <v/>
      </c>
      <c r="AL24" s="22" t="str">
        <f>IF('Encode Data'!$J$23-SUM($U$24:AK24)&gt;=0.46,1,"")</f>
        <v/>
      </c>
      <c r="AM24" s="22" t="str">
        <f>IF('Encode Data'!$J$23-SUM($U$24:AL24)&gt;=0.46,1,"")</f>
        <v/>
      </c>
      <c r="AN24" s="22" t="str">
        <f>IF('Encode Data'!$J$23-SUM($U$24:AM24)&gt;=0.46,1,"")</f>
        <v/>
      </c>
      <c r="AO24" s="22" t="str">
        <f>IF('Encode Data'!$J$23-SUM($U$24:AN24)&gt;=0.46,1,"")</f>
        <v/>
      </c>
      <c r="AP24" s="22" t="str">
        <f>IF('Encode Data'!$J$23-SUM($U$24:AO24)&gt;=0.46,1,"")</f>
        <v/>
      </c>
      <c r="AQ24" s="22" t="str">
        <f>IF('Encode Data'!$J$23-SUM($U$24:AP24)&gt;=0.46,1,"")</f>
        <v/>
      </c>
      <c r="AR24" s="22" t="str">
        <f>IF('Encode Data'!$J$23-SUM($U$24:AQ24)&gt;=0.46,1,"")</f>
        <v/>
      </c>
      <c r="AS24" s="22" t="str">
        <f>IF('Encode Data'!$J$23-SUM($U$24:AR24)&gt;=0.46,1,"")</f>
        <v/>
      </c>
      <c r="AT24" s="22" t="str">
        <f>IF('Encode Data'!$J$23-SUM($U$24:AS24)&gt;=0.46,1,"")</f>
        <v/>
      </c>
      <c r="AU24" s="22" t="str">
        <f>IF('Encode Data'!$J$23-SUM($U$24:AT24)&gt;=0.46,1,"")</f>
        <v/>
      </c>
      <c r="AV24" s="22" t="str">
        <f>IF('Encode Data'!$J$23-SUM($U$24:AU24)&gt;=0.46,1,"")</f>
        <v/>
      </c>
      <c r="AW24" s="22" t="str">
        <f>IF('Encode Data'!$J$23-SUM($U$24:AV24)&gt;=0.46,1,"")</f>
        <v/>
      </c>
      <c r="AX24" s="22" t="str">
        <f>IF('Encode Data'!$J$23-SUM($U$24:AW24)&gt;=0.46,1,"")</f>
        <v/>
      </c>
      <c r="AY24" s="22" t="str">
        <f>IF('Encode Data'!$J$23-SUM($U$24:AX24)&gt;=0.46,1,"")</f>
        <v/>
      </c>
      <c r="AZ24" s="22" t="str">
        <f>IF('Encode Data'!$J$23-SUM($U$24:AY24)&gt;=0.46,1,"")</f>
        <v/>
      </c>
      <c r="BA24" s="22" t="str">
        <f>IF('Encode Data'!$J$23-SUM($U$24:AZ24)&gt;=0.46,1,"")</f>
        <v/>
      </c>
      <c r="BB24" s="22" t="str">
        <f>IF('Encode Data'!$J$23-SUM($U$24:BA24)&gt;=0.46,1,"")</f>
        <v/>
      </c>
      <c r="BC24" s="22" t="str">
        <f>IF('Encode Data'!$J$23-SUM($U$24:BB24)&gt;=0.46,1,"")</f>
        <v/>
      </c>
      <c r="BD24" s="22" t="str">
        <f>IF('Encode Data'!$J$23-SUM($U$24:BC24)&gt;=0.46,1,"")</f>
        <v/>
      </c>
      <c r="BE24" s="22" t="str">
        <f>IF('Encode Data'!$J$23-SUM($U$24:BD24)&gt;=0.46,1,"")</f>
        <v/>
      </c>
      <c r="BF24" s="22" t="str">
        <f>IF('Encode Data'!$J$23-SUM($U$24:BE24)&gt;=0.46,1,"")</f>
        <v/>
      </c>
      <c r="BG24" s="22" t="str">
        <f>IF('Encode Data'!$J$23-SUM($U$24:BF24)&gt;=0.46,1,"")</f>
        <v/>
      </c>
      <c r="BH24" s="22" t="str">
        <f>IF('Encode Data'!$J$23-SUM($U$24:BG24)&gt;=0.46,1,"")</f>
        <v/>
      </c>
      <c r="BI24" s="22" t="str">
        <f>IF('Encode Data'!$J$23-SUM($U$24:BH24)&gt;=0.46,1,"")</f>
        <v/>
      </c>
      <c r="BJ24" s="22" t="str">
        <f>IF('Encode Data'!$J$23-SUM($U$24:BI24)&gt;=0.46,1,"")</f>
        <v/>
      </c>
      <c r="BK24" s="22" t="str">
        <f>IF('Encode Data'!$J$23-SUM($U$24:BJ24)&gt;=0.46,1,"")</f>
        <v/>
      </c>
      <c r="BL24" s="22" t="str">
        <f>IF('Encode Data'!$J$23-SUM($U$24:BK24)&gt;=0.46,1,"")</f>
        <v/>
      </c>
      <c r="BM24" s="22" t="str">
        <f>IF('Encode Data'!$J$23-SUM($U$24:BL24)&gt;=0.46,1,"")</f>
        <v/>
      </c>
      <c r="BN24" s="22" t="str">
        <f>IF('Encode Data'!$J$23-SUM($U$24:BM24)&gt;=0.46,1,"")</f>
        <v/>
      </c>
      <c r="BO24" s="22" t="str">
        <f>IF('Encode Data'!$J$23-SUM($U$24:BN24)&gt;=0.46,1,"")</f>
        <v/>
      </c>
      <c r="BP24" s="22" t="str">
        <f>IF('Encode Data'!$J$23-SUM($U$24:BO24)&gt;=0.46,1,"")</f>
        <v/>
      </c>
      <c r="BQ24" s="22" t="str">
        <f>IF('Encode Data'!$J$23-SUM($U$24:BP24)&gt;=0.46,1,"")</f>
        <v/>
      </c>
      <c r="BR24" s="22" t="str">
        <f>IF('Encode Data'!$J$23-SUM($U$24:BQ24)&gt;=0.46,1,"")</f>
        <v/>
      </c>
      <c r="BS24" s="22" t="str">
        <f>IF('Encode Data'!$J$23-SUM($U$24:BR24)&gt;=0.46,1,"")</f>
        <v/>
      </c>
      <c r="BT24" s="22" t="str">
        <f>IF('Encode Data'!$J$23-SUM($U$24:BS24)&gt;=0.46,1,"")</f>
        <v/>
      </c>
      <c r="BU24" s="22" t="str">
        <f>IF('Encode Data'!$J$23-SUM($U$24:BT24)&gt;=0.46,1,"")</f>
        <v/>
      </c>
      <c r="BV24" s="22" t="str">
        <f>IF('Encode Data'!$J$23-SUM($U$24:BU24)&gt;=0.46,1,"")</f>
        <v/>
      </c>
      <c r="BW24" s="22" t="str">
        <f>IF('Encode Data'!$J$23-SUM($U$24:BV24)&gt;=0.46,1,"")</f>
        <v/>
      </c>
    </row>
    <row r="25" spans="1:76" x14ac:dyDescent="0.35">
      <c r="U25" s="22">
        <f>IF('Encode Data'!$E$26&gt;=0.4,1,0)</f>
        <v>1</v>
      </c>
      <c r="V25" s="22">
        <f>IF('Encode Data'!$E$26-(U25)&gt;=0.45,1,"")</f>
        <v>1</v>
      </c>
      <c r="W25" s="22" t="str">
        <f>IF('Encode Data'!$E$26-SUM($U$25:V25)&gt;=0.45,1,"")</f>
        <v/>
      </c>
      <c r="X25" s="22" t="str">
        <f>IF('Encode Data'!$E$26-SUM($U$25:W25)&gt;=0.45,1,"")</f>
        <v/>
      </c>
      <c r="Y25" s="22" t="str">
        <f>IF('Encode Data'!$E$26-SUM($U$25:X25)&gt;=0.45,1,"")</f>
        <v/>
      </c>
      <c r="Z25" s="22" t="str">
        <f>IF('Encode Data'!$E$26-SUM($U$25:Y25)&gt;=0.45,1,"")</f>
        <v/>
      </c>
      <c r="AA25" s="22" t="str">
        <f>IF('Encode Data'!$E$26-SUM($U$25:Z25)&gt;=0.45,1,"")</f>
        <v/>
      </c>
      <c r="AB25" s="22" t="str">
        <f>IF('Encode Data'!$E$26-SUM($U$25:AA25)&gt;=0.45,1,"")</f>
        <v/>
      </c>
      <c r="AC25" s="22" t="str">
        <f>IF('Encode Data'!$E$26-SUM($U$25:AB25)&gt;=0.45,1,"")</f>
        <v/>
      </c>
      <c r="AD25" s="22" t="str">
        <f>IF('Encode Data'!$E$26-SUM($U$25:AC25)&gt;=0.45,1,"")</f>
        <v/>
      </c>
      <c r="AE25" s="22" t="str">
        <f>IF('Encode Data'!$E$26-SUM($U$25:AD25)&gt;=0.45,1,"")</f>
        <v/>
      </c>
      <c r="AF25" s="22" t="str">
        <f>IF('Encode Data'!$E$26-SUM($U$25:AE25)&gt;=0.45,1,"")</f>
        <v/>
      </c>
      <c r="AG25" s="22" t="str">
        <f>IF('Encode Data'!$E$26-SUM($U$25:AF25)&gt;=0.45,1,"")</f>
        <v/>
      </c>
      <c r="AH25" s="22" t="str">
        <f>IF('Encode Data'!$E$26-SUM($U$25:AG25)&gt;=0.45,1,"")</f>
        <v/>
      </c>
      <c r="AI25" s="22" t="str">
        <f>IF('Encode Data'!$E$26-SUM($U$25:AH25)&gt;=0.45,1,"")</f>
        <v/>
      </c>
      <c r="AJ25" s="22" t="str">
        <f>IF('Encode Data'!$E$26-SUM($U$25:AI25)&gt;=0.45,1,"")</f>
        <v/>
      </c>
      <c r="AK25" s="22" t="str">
        <f>IF('Encode Data'!$E$26-SUM($U$25:AJ25)&gt;=0.45,1,"")</f>
        <v/>
      </c>
      <c r="AL25" s="22" t="str">
        <f>IF('Encode Data'!$E$26-SUM($U$25:AK25)&gt;=0.45,1,"")</f>
        <v/>
      </c>
      <c r="AM25" s="22" t="str">
        <f>IF('Encode Data'!$E$26-SUM($U$25:AL25)&gt;=0.45,1,"")</f>
        <v/>
      </c>
      <c r="AN25" s="22" t="str">
        <f>IF('Encode Data'!$E$26-SUM($U$25:AM25)&gt;=0.45,1,"")</f>
        <v/>
      </c>
      <c r="AO25" s="22" t="str">
        <f>IF('Encode Data'!$E$26-SUM($U$25:AN25)&gt;=0.45,1,"")</f>
        <v/>
      </c>
      <c r="AP25" s="22" t="str">
        <f>IF('Encode Data'!$E$26-SUM($U$25:AO25)&gt;=0.45,1,"")</f>
        <v/>
      </c>
      <c r="AQ25" s="22" t="str">
        <f>IF('Encode Data'!$E$26-SUM($U$25:AP25)&gt;=0.45,1,"")</f>
        <v/>
      </c>
      <c r="AR25" s="22" t="str">
        <f>IF('Encode Data'!$E$26-SUM($U$25:AQ25)&gt;=0.45,1,"")</f>
        <v/>
      </c>
      <c r="AS25" s="22" t="str">
        <f>IF('Encode Data'!$E$26-SUM($U$25:AR25)&gt;=0.45,1,"")</f>
        <v/>
      </c>
      <c r="AT25" s="22" t="str">
        <f>IF('Encode Data'!$E$26-SUM($U$25:AS25)&gt;=0.45,1,"")</f>
        <v/>
      </c>
      <c r="AU25" s="22" t="str">
        <f>IF('Encode Data'!$E$26-SUM($U$25:AT25)&gt;=0.45,1,"")</f>
        <v/>
      </c>
      <c r="AV25" s="22" t="str">
        <f>IF('Encode Data'!$E$26-SUM($U$25:AU25)&gt;=0.45,1,"")</f>
        <v/>
      </c>
      <c r="AW25" s="22" t="str">
        <f>IF('Encode Data'!$E$26-SUM($U$25:AV25)&gt;=0.45,1,"")</f>
        <v/>
      </c>
      <c r="AX25" s="22" t="str">
        <f>IF('Encode Data'!$E$26-SUM($U$25:AW25)&gt;=0.45,1,"")</f>
        <v/>
      </c>
      <c r="AY25" s="22" t="str">
        <f>IF('Encode Data'!$E$26-SUM($U$25:AX25)&gt;=0.45,1,"")</f>
        <v/>
      </c>
      <c r="AZ25" s="22" t="str">
        <f>IF('Encode Data'!$E$26-SUM($U$25:AY25)&gt;=0.45,1,"")</f>
        <v/>
      </c>
      <c r="BA25" s="22" t="str">
        <f>IF('Encode Data'!$E$26-SUM($U$25:AZ25)&gt;=0.45,1,"")</f>
        <v/>
      </c>
      <c r="BB25" s="22" t="str">
        <f>IF('Encode Data'!$E$26-SUM($U$25:BA25)&gt;=0.45,1,"")</f>
        <v/>
      </c>
      <c r="BC25" s="22" t="str">
        <f>IF('Encode Data'!$E$26-SUM($U$25:BB25)&gt;=0.45,1,"")</f>
        <v/>
      </c>
      <c r="BD25" s="22" t="str">
        <f>IF('Encode Data'!$E$26-SUM($U$25:BC25)&gt;=0.45,1,"")</f>
        <v/>
      </c>
      <c r="BE25" s="22" t="str">
        <f>IF('Encode Data'!$E$26-SUM($U$25:BD25)&gt;=0.45,1,"")</f>
        <v/>
      </c>
      <c r="BF25" s="22" t="str">
        <f>IF('Encode Data'!$E$26-SUM($U$25:BE25)&gt;=0.45,1,"")</f>
        <v/>
      </c>
      <c r="BG25" s="22" t="str">
        <f>IF('Encode Data'!$E$26-SUM($U$25:BF25)&gt;=0.45,1,"")</f>
        <v/>
      </c>
      <c r="BH25" s="22" t="str">
        <f>IF('Encode Data'!$E$26-SUM($U$25:BG25)&gt;=0.45,1,"")</f>
        <v/>
      </c>
      <c r="BI25" s="22" t="str">
        <f>IF('Encode Data'!$E$26-SUM($U$25:BH25)&gt;=0.45,1,"")</f>
        <v/>
      </c>
      <c r="BJ25" s="22" t="str">
        <f>IF('Encode Data'!$E$26-SUM($U$25:BI25)&gt;=0.45,1,"")</f>
        <v/>
      </c>
      <c r="BK25" s="22" t="str">
        <f>IF('Encode Data'!$E$26-SUM($U$25:BJ25)&gt;=0.45,1,"")</f>
        <v/>
      </c>
      <c r="BL25" s="22" t="str">
        <f>IF('Encode Data'!$E$26-SUM($U$25:BK25)&gt;=0.45,1,"")</f>
        <v/>
      </c>
      <c r="BM25" s="22" t="str">
        <f>IF('Encode Data'!$E$26-SUM($U$25:BL25)&gt;=0.45,1,"")</f>
        <v/>
      </c>
      <c r="BN25" s="22" t="str">
        <f>IF('Encode Data'!$E$26-SUM($U$25:BM25)&gt;=0.45,1,"")</f>
        <v/>
      </c>
      <c r="BO25" s="22" t="str">
        <f>IF('Encode Data'!$E$26-SUM($U$25:BN25)&gt;=0.45,1,"")</f>
        <v/>
      </c>
      <c r="BP25" s="22" t="str">
        <f>IF('Encode Data'!$E$26-SUM($U$25:BO25)&gt;=0.45,1,"")</f>
        <v/>
      </c>
      <c r="BQ25" s="22" t="str">
        <f>IF('Encode Data'!$E$26-SUM($U$25:BP25)&gt;=0.45,1,"")</f>
        <v/>
      </c>
      <c r="BR25" s="22" t="str">
        <f>IF('Encode Data'!$E$26-SUM($U$25:BQ25)&gt;=0.45,1,"")</f>
        <v/>
      </c>
      <c r="BS25" s="22" t="str">
        <f>IF('Encode Data'!$E$26-SUM($U$25:BR25)&gt;=0.45,1,"")</f>
        <v/>
      </c>
      <c r="BT25" s="22" t="str">
        <f>IF('Encode Data'!$E$26-SUM($U$25:BS25)&gt;=0.45,1,"")</f>
        <v/>
      </c>
      <c r="BU25" s="22" t="str">
        <f>IF('Encode Data'!$E$26-SUM($U$25:BT25)&gt;=0.45,1,"")</f>
        <v/>
      </c>
      <c r="BV25" s="22" t="str">
        <f>IF('Encode Data'!$E$26-SUM($U$25:BU25)&gt;=0.45,1,"")</f>
        <v/>
      </c>
      <c r="BW25" s="22" t="str">
        <f>IF('Encode Data'!$E$26-SUM($U$25:BV25)&gt;=0.45,1,"")</f>
        <v/>
      </c>
    </row>
    <row r="26" spans="1:76" x14ac:dyDescent="0.35">
      <c r="U26" s="22">
        <f>IF('Encode Data'!$F$26&gt;=0.4,1,0)</f>
        <v>1</v>
      </c>
      <c r="V26" s="22">
        <f>IF('Encode Data'!$F$26-(U26)&gt;=0.4,1,"")</f>
        <v>1</v>
      </c>
      <c r="W26" s="22" t="str">
        <f>IF('Encode Data'!$F$26-SUM($U$26:V26)&gt;=0.45,1,"")</f>
        <v/>
      </c>
      <c r="X26" s="22" t="str">
        <f>IF('Encode Data'!$F$26-SUM($U$26:W26)&gt;=0.45,1,"")</f>
        <v/>
      </c>
      <c r="Y26" s="22" t="str">
        <f>IF('Encode Data'!$F$26-SUM($U$26:X26)&gt;=0.45,1,"")</f>
        <v/>
      </c>
      <c r="Z26" s="22" t="str">
        <f>IF('Encode Data'!$F$26-SUM($U$26:Y26)&gt;=0.45,1,"")</f>
        <v/>
      </c>
      <c r="AA26" s="22" t="str">
        <f>IF('Encode Data'!$F$26-SUM($U$26:Z26)&gt;=0.45,1,"")</f>
        <v/>
      </c>
      <c r="AB26" s="22" t="str">
        <f>IF('Encode Data'!$F$26-SUM($U$26:AA26)&gt;=0.45,1,"")</f>
        <v/>
      </c>
      <c r="AC26" s="22" t="str">
        <f>IF('Encode Data'!$F$26-SUM($U$26:AB26)&gt;=0.45,1,"")</f>
        <v/>
      </c>
      <c r="AD26" s="22" t="str">
        <f>IF('Encode Data'!$F$26-SUM($U$26:AC26)&gt;=0.45,1,"")</f>
        <v/>
      </c>
      <c r="AE26" s="22" t="str">
        <f>IF('Encode Data'!$F$26-SUM($U$26:AD26)&gt;=0.45,1,"")</f>
        <v/>
      </c>
      <c r="AF26" s="22" t="str">
        <f>IF('Encode Data'!$F$26-SUM($U$26:AE26)&gt;=0.45,1,"")</f>
        <v/>
      </c>
      <c r="AG26" s="22" t="str">
        <f>IF('Encode Data'!$F$26-SUM($U$26:AF26)&gt;=0.45,1,"")</f>
        <v/>
      </c>
      <c r="AH26" s="22" t="str">
        <f>IF('Encode Data'!$F$26-SUM($U$26:AG26)&gt;=0.45,1,"")</f>
        <v/>
      </c>
      <c r="AI26" s="22" t="str">
        <f>IF('Encode Data'!$F$26-SUM($U$26:AH26)&gt;=0.45,1,"")</f>
        <v/>
      </c>
      <c r="AJ26" s="22" t="str">
        <f>IF('Encode Data'!$F$26-SUM($U$26:AI26)&gt;=0.45,1,"")</f>
        <v/>
      </c>
      <c r="AK26" s="22" t="str">
        <f>IF('Encode Data'!$F$26-SUM($U$26:AJ26)&gt;=0.45,1,"")</f>
        <v/>
      </c>
      <c r="AL26" s="22" t="str">
        <f>IF('Encode Data'!$F$26-SUM($U$26:AK26)&gt;=0.45,1,"")</f>
        <v/>
      </c>
      <c r="AM26" s="22" t="str">
        <f>IF('Encode Data'!$F$26-SUM($U$26:AL26)&gt;=0.45,1,"")</f>
        <v/>
      </c>
      <c r="AN26" s="22" t="str">
        <f>IF('Encode Data'!$F$26-SUM($U$26:AM26)&gt;=0.45,1,"")</f>
        <v/>
      </c>
      <c r="AO26" s="22" t="str">
        <f>IF('Encode Data'!$F$26-SUM($U$26:AN26)&gt;=0.45,1,"")</f>
        <v/>
      </c>
      <c r="AP26" s="22" t="str">
        <f>IF('Encode Data'!$F$26-SUM($U$26:AO26)&gt;=0.45,1,"")</f>
        <v/>
      </c>
      <c r="AQ26" s="22" t="str">
        <f>IF('Encode Data'!$F$26-SUM($U$26:AP26)&gt;=0.45,1,"")</f>
        <v/>
      </c>
      <c r="AR26" s="22" t="str">
        <f>IF('Encode Data'!$F$26-SUM($U$26:AQ26)&gt;=0.45,1,"")</f>
        <v/>
      </c>
      <c r="AS26" s="22" t="str">
        <f>IF('Encode Data'!$F$26-SUM($U$26:AR26)&gt;=0.45,1,"")</f>
        <v/>
      </c>
      <c r="AT26" s="22" t="str">
        <f>IF('Encode Data'!$F$26-SUM($U$26:AS26)&gt;=0.45,1,"")</f>
        <v/>
      </c>
      <c r="AU26" s="22" t="str">
        <f>IF('Encode Data'!$F$26-SUM($U$26:AT26)&gt;=0.45,1,"")</f>
        <v/>
      </c>
      <c r="AV26" s="22" t="str">
        <f>IF('Encode Data'!$F$26-SUM($U$26:AU26)&gt;=0.45,1,"")</f>
        <v/>
      </c>
      <c r="AW26" s="22" t="str">
        <f>IF('Encode Data'!$F$26-SUM($U$26:AV26)&gt;=0.45,1,"")</f>
        <v/>
      </c>
      <c r="AX26" s="22" t="str">
        <f>IF('Encode Data'!$F$26-SUM($U$26:AW26)&gt;=0.45,1,"")</f>
        <v/>
      </c>
      <c r="AY26" s="22" t="str">
        <f>IF('Encode Data'!$F$26-SUM($U$26:AX26)&gt;=0.45,1,"")</f>
        <v/>
      </c>
      <c r="AZ26" s="22" t="str">
        <f>IF('Encode Data'!$F$26-SUM($U$26:AY26)&gt;=0.45,1,"")</f>
        <v/>
      </c>
      <c r="BA26" s="22" t="str">
        <f>IF('Encode Data'!$F$26-SUM($U$26:AZ26)&gt;=0.45,1,"")</f>
        <v/>
      </c>
      <c r="BB26" s="22" t="str">
        <f>IF('Encode Data'!$F$26-SUM($U$26:BA26)&gt;=0.45,1,"")</f>
        <v/>
      </c>
      <c r="BC26" s="22" t="str">
        <f>IF('Encode Data'!$F$26-SUM($U$26:BB26)&gt;=0.45,1,"")</f>
        <v/>
      </c>
      <c r="BD26" s="22" t="str">
        <f>IF('Encode Data'!$F$26-SUM($U$26:BC26)&gt;=0.45,1,"")</f>
        <v/>
      </c>
      <c r="BE26" s="22" t="str">
        <f>IF('Encode Data'!$F$26-SUM($U$26:BD26)&gt;=0.45,1,"")</f>
        <v/>
      </c>
      <c r="BF26" s="22" t="str">
        <f>IF('Encode Data'!$F$26-SUM($U$26:BE26)&gt;=0.45,1,"")</f>
        <v/>
      </c>
      <c r="BG26" s="22" t="str">
        <f>IF('Encode Data'!$F$26-SUM($U$26:BF26)&gt;=0.45,1,"")</f>
        <v/>
      </c>
      <c r="BH26" s="22" t="str">
        <f>IF('Encode Data'!$F$26-SUM($U$26:BG26)&gt;=0.45,1,"")</f>
        <v/>
      </c>
      <c r="BI26" s="22" t="str">
        <f>IF('Encode Data'!$F$26-SUM($U$26:BH26)&gt;=0.45,1,"")</f>
        <v/>
      </c>
      <c r="BJ26" s="22" t="str">
        <f>IF('Encode Data'!$F$26-SUM($U$26:BI26)&gt;=0.45,1,"")</f>
        <v/>
      </c>
      <c r="BK26" s="22" t="str">
        <f>IF('Encode Data'!$F$26-SUM($U$26:BJ26)&gt;=0.45,1,"")</f>
        <v/>
      </c>
      <c r="BL26" s="22" t="str">
        <f>IF('Encode Data'!$F$26-SUM($U$26:BK26)&gt;=0.45,1,"")</f>
        <v/>
      </c>
      <c r="BM26" s="22" t="str">
        <f>IF('Encode Data'!$F$26-SUM($U$26:BL26)&gt;=0.45,1,"")</f>
        <v/>
      </c>
      <c r="BN26" s="22" t="str">
        <f>IF('Encode Data'!$F$26-SUM($U$26:BM26)&gt;=0.45,1,"")</f>
        <v/>
      </c>
      <c r="BO26" s="22" t="str">
        <f>IF('Encode Data'!$F$26-SUM($U$26:BN26)&gt;=0.45,1,"")</f>
        <v/>
      </c>
      <c r="BP26" s="22" t="str">
        <f>IF('Encode Data'!$F$26-SUM($U$26:BO26)&gt;=0.45,1,"")</f>
        <v/>
      </c>
      <c r="BQ26" s="22" t="str">
        <f>IF('Encode Data'!$F$26-SUM($U$26:BP26)&gt;=0.45,1,"")</f>
        <v/>
      </c>
      <c r="BR26" s="22" t="str">
        <f>IF('Encode Data'!$F$26-SUM($U$26:BQ26)&gt;=0.45,1,"")</f>
        <v/>
      </c>
      <c r="BS26" s="22" t="str">
        <f>IF('Encode Data'!$F$26-SUM($U$26:BR26)&gt;=0.45,1,"")</f>
        <v/>
      </c>
      <c r="BT26" s="22" t="str">
        <f>IF('Encode Data'!$F$26-SUM($U$26:BS26)&gt;=0.45,1,"")</f>
        <v/>
      </c>
      <c r="BU26" s="22" t="str">
        <f>IF('Encode Data'!$F$26-SUM($U$26:BT26)&gt;=0.45,1,"")</f>
        <v/>
      </c>
      <c r="BV26" s="22" t="str">
        <f>IF('Encode Data'!$F$26-SUM($U$26:BU26)&gt;=0.45,1,"")</f>
        <v/>
      </c>
      <c r="BW26" s="22" t="str">
        <f>IF('Encode Data'!$F$26-SUM($U$26:BV26)&gt;=0.45,1,"")</f>
        <v/>
      </c>
    </row>
    <row r="27" spans="1:76" x14ac:dyDescent="0.35">
      <c r="U27" s="22">
        <f>IF('Encode Data'!$G$26&gt;=0.4,1,0)</f>
        <v>1</v>
      </c>
      <c r="V27" s="22">
        <f>IF('Encode Data'!$G$26-(U27)&gt;=0.4,1,"")</f>
        <v>1</v>
      </c>
      <c r="W27" s="22" t="str">
        <f>IF('Encode Data'!$G$26-SUM($U$27:V27)&gt;=0.45,1,"")</f>
        <v/>
      </c>
      <c r="X27" s="22" t="str">
        <f>IF('Encode Data'!$G$26-SUM($U$27:W27)&gt;=0.45,1,"")</f>
        <v/>
      </c>
      <c r="Y27" s="22" t="str">
        <f>IF('Encode Data'!$G$26-SUM($U$27:X27)&gt;=0.45,1,"")</f>
        <v/>
      </c>
      <c r="Z27" s="22" t="str">
        <f>IF('Encode Data'!$G$26-SUM($U$27:Y27)&gt;=0.45,1,"")</f>
        <v/>
      </c>
      <c r="AA27" s="22" t="str">
        <f>IF('Encode Data'!$G$26-SUM($U$27:Z27)&gt;=0.45,1,"")</f>
        <v/>
      </c>
      <c r="AB27" s="22" t="str">
        <f>IF('Encode Data'!$G$26-SUM($U$27:AA27)&gt;=0.45,1,"")</f>
        <v/>
      </c>
      <c r="AC27" s="22" t="str">
        <f>IF('Encode Data'!$G$26-SUM($U$27:AB27)&gt;=0.45,1,"")</f>
        <v/>
      </c>
      <c r="AD27" s="22" t="str">
        <f>IF('Encode Data'!$G$26-SUM($U$27:AC27)&gt;=0.45,1,"")</f>
        <v/>
      </c>
      <c r="AE27" s="22" t="str">
        <f>IF('Encode Data'!$G$26-SUM($U$27:AD27)&gt;=0.45,1,"")</f>
        <v/>
      </c>
      <c r="AF27" s="22" t="str">
        <f>IF('Encode Data'!$G$26-SUM($U$27:AE27)&gt;=0.45,1,"")</f>
        <v/>
      </c>
      <c r="AG27" s="22" t="str">
        <f>IF('Encode Data'!$G$26-SUM($U$27:AF27)&gt;=0.45,1,"")</f>
        <v/>
      </c>
      <c r="AH27" s="22" t="str">
        <f>IF('Encode Data'!$G$26-SUM($U$27:AG27)&gt;=0.45,1,"")</f>
        <v/>
      </c>
      <c r="AI27" s="22" t="str">
        <f>IF('Encode Data'!$G$26-SUM($U$27:AH27)&gt;=0.45,1,"")</f>
        <v/>
      </c>
      <c r="AJ27" s="22" t="str">
        <f>IF('Encode Data'!$G$26-SUM($U$27:AI27)&gt;=0.45,1,"")</f>
        <v/>
      </c>
      <c r="AK27" s="22" t="str">
        <f>IF('Encode Data'!$G$26-SUM($U$27:AJ27)&gt;=0.45,1,"")</f>
        <v/>
      </c>
      <c r="AL27" s="22" t="str">
        <f>IF('Encode Data'!$G$26-SUM($U$27:AK27)&gt;=0.45,1,"")</f>
        <v/>
      </c>
      <c r="AM27" s="22" t="str">
        <f>IF('Encode Data'!$G$26-SUM($U$27:AL27)&gt;=0.45,1,"")</f>
        <v/>
      </c>
      <c r="AN27" s="22" t="str">
        <f>IF('Encode Data'!$G$26-SUM($U$27:AM27)&gt;=0.45,1,"")</f>
        <v/>
      </c>
      <c r="AO27" s="22" t="str">
        <f>IF('Encode Data'!$G$26-SUM($U$27:AN27)&gt;=0.45,1,"")</f>
        <v/>
      </c>
      <c r="AP27" s="22" t="str">
        <f>IF('Encode Data'!$G$26-SUM($U$27:AO27)&gt;=0.45,1,"")</f>
        <v/>
      </c>
      <c r="AQ27" s="22" t="str">
        <f>IF('Encode Data'!$G$26-SUM($U$27:AP27)&gt;=0.45,1,"")</f>
        <v/>
      </c>
      <c r="AR27" s="22" t="str">
        <f>IF('Encode Data'!$G$26-SUM($U$27:AQ27)&gt;=0.45,1,"")</f>
        <v/>
      </c>
      <c r="AS27" s="22" t="str">
        <f>IF('Encode Data'!$G$26-SUM($U$27:AR27)&gt;=0.45,1,"")</f>
        <v/>
      </c>
      <c r="AT27" s="22" t="str">
        <f>IF('Encode Data'!$G$26-SUM($U$27:AS27)&gt;=0.45,1,"")</f>
        <v/>
      </c>
      <c r="AU27" s="22" t="str">
        <f>IF('Encode Data'!$G$26-SUM($U$27:AT27)&gt;=0.45,1,"")</f>
        <v/>
      </c>
      <c r="AV27" s="22" t="str">
        <f>IF('Encode Data'!$G$26-SUM($U$27:AU27)&gt;=0.45,1,"")</f>
        <v/>
      </c>
      <c r="AW27" s="22" t="str">
        <f>IF('Encode Data'!$G$26-SUM($U$27:AV27)&gt;=0.45,1,"")</f>
        <v/>
      </c>
      <c r="AX27" s="22" t="str">
        <f>IF('Encode Data'!$G$26-SUM($U$27:AW27)&gt;=0.45,1,"")</f>
        <v/>
      </c>
      <c r="AY27" s="22" t="str">
        <f>IF('Encode Data'!$G$26-SUM($U$27:AX27)&gt;=0.45,1,"")</f>
        <v/>
      </c>
      <c r="AZ27" s="22" t="str">
        <f>IF('Encode Data'!$G$26-SUM($U$27:AY27)&gt;=0.45,1,"")</f>
        <v/>
      </c>
      <c r="BA27" s="22" t="str">
        <f>IF('Encode Data'!$G$26-SUM($U$27:AZ27)&gt;=0.45,1,"")</f>
        <v/>
      </c>
      <c r="BB27" s="22" t="str">
        <f>IF('Encode Data'!$G$26-SUM($U$27:BA27)&gt;=0.45,1,"")</f>
        <v/>
      </c>
      <c r="BC27" s="22" t="str">
        <f>IF('Encode Data'!$G$26-SUM($U$27:BB27)&gt;=0.45,1,"")</f>
        <v/>
      </c>
      <c r="BD27" s="22" t="str">
        <f>IF('Encode Data'!$G$26-SUM($U$27:BC27)&gt;=0.45,1,"")</f>
        <v/>
      </c>
      <c r="BE27" s="22" t="str">
        <f>IF('Encode Data'!$G$26-SUM($U$27:BD27)&gt;=0.45,1,"")</f>
        <v/>
      </c>
      <c r="BF27" s="22" t="str">
        <f>IF('Encode Data'!$G$26-SUM($U$27:BE27)&gt;=0.45,1,"")</f>
        <v/>
      </c>
      <c r="BG27" s="22" t="str">
        <f>IF('Encode Data'!$G$26-SUM($U$27:BF27)&gt;=0.45,1,"")</f>
        <v/>
      </c>
      <c r="BH27" s="22" t="str">
        <f>IF('Encode Data'!$G$26-SUM($U$27:BG27)&gt;=0.45,1,"")</f>
        <v/>
      </c>
      <c r="BI27" s="22" t="str">
        <f>IF('Encode Data'!$G$26-SUM($U$27:BH27)&gt;=0.45,1,"")</f>
        <v/>
      </c>
      <c r="BJ27" s="22" t="str">
        <f>IF('Encode Data'!$G$26-SUM($U$27:BI27)&gt;=0.45,1,"")</f>
        <v/>
      </c>
      <c r="BK27" s="22" t="str">
        <f>IF('Encode Data'!$G$26-SUM($U$27:BJ27)&gt;=0.45,1,"")</f>
        <v/>
      </c>
      <c r="BL27" s="22" t="str">
        <f>IF('Encode Data'!$G$26-SUM($U$27:BK27)&gt;=0.45,1,"")</f>
        <v/>
      </c>
      <c r="BM27" s="22" t="str">
        <f>IF('Encode Data'!$G$26-SUM($U$27:BL27)&gt;=0.45,1,"")</f>
        <v/>
      </c>
      <c r="BN27" s="22" t="str">
        <f>IF('Encode Data'!$G$26-SUM($U$27:BM27)&gt;=0.45,1,"")</f>
        <v/>
      </c>
      <c r="BO27" s="22" t="str">
        <f>IF('Encode Data'!$G$26-SUM($U$27:BN27)&gt;=0.45,1,"")</f>
        <v/>
      </c>
      <c r="BP27" s="22" t="str">
        <f>IF('Encode Data'!$G$26-SUM($U$27:BO27)&gt;=0.45,1,"")</f>
        <v/>
      </c>
      <c r="BQ27" s="22" t="str">
        <f>IF('Encode Data'!$G$26-SUM($U$27:BP27)&gt;=0.45,1,"")</f>
        <v/>
      </c>
      <c r="BR27" s="22" t="str">
        <f>IF('Encode Data'!$G$26-SUM($U$27:BQ27)&gt;=0.45,1,"")</f>
        <v/>
      </c>
      <c r="BS27" s="22" t="str">
        <f>IF('Encode Data'!$G$26-SUM($U$27:BR27)&gt;=0.45,1,"")</f>
        <v/>
      </c>
      <c r="BT27" s="22" t="str">
        <f>IF('Encode Data'!$G$26-SUM($U$27:BS27)&gt;=0.45,1,"")</f>
        <v/>
      </c>
      <c r="BU27" s="22" t="str">
        <f>IF('Encode Data'!$G$26-SUM($U$27:BT27)&gt;=0.45,1,"")</f>
        <v/>
      </c>
      <c r="BV27" s="22" t="str">
        <f>IF('Encode Data'!$G$26-SUM($U$27:BU27)&gt;=0.45,1,"")</f>
        <v/>
      </c>
      <c r="BW27" s="22" t="str">
        <f>IF('Encode Data'!$G$26-SUM($U$27:BV27)&gt;=0.45,1,"")</f>
        <v/>
      </c>
    </row>
    <row r="28" spans="1:76" x14ac:dyDescent="0.35">
      <c r="U28" s="22">
        <f>IF('Encode Data'!$H$26&gt;=0.4,1,0)</f>
        <v>1</v>
      </c>
      <c r="V28" s="22">
        <f>IF('Encode Data'!$H$26-(U28)&gt;=0.4,1,"")</f>
        <v>1</v>
      </c>
      <c r="W28" s="22" t="str">
        <f>IF('Encode Data'!$H$26-SUM($U$28:V28)&gt;=0.45,1,"")</f>
        <v/>
      </c>
      <c r="X28" s="22" t="str">
        <f>IF('Encode Data'!$H$26-SUM($U$28:W28)&gt;=0.45,1,"")</f>
        <v/>
      </c>
      <c r="Y28" s="22" t="str">
        <f>IF('Encode Data'!$H$26-SUM($U$28:X28)&gt;=0.45,1,"")</f>
        <v/>
      </c>
      <c r="Z28" s="22" t="str">
        <f>IF('Encode Data'!$H$26-SUM($U$28:Y28)&gt;=0.45,1,"")</f>
        <v/>
      </c>
      <c r="AA28" s="22" t="str">
        <f>IF('Encode Data'!$H$26-SUM($U$28:Z28)&gt;=0.45,1,"")</f>
        <v/>
      </c>
      <c r="AB28" s="22" t="str">
        <f>IF('Encode Data'!$H$26-SUM($U$28:AA28)&gt;=0.45,1,"")</f>
        <v/>
      </c>
      <c r="AC28" s="22" t="str">
        <f>IF('Encode Data'!$H$26-SUM($U$28:AB28)&gt;=0.45,1,"")</f>
        <v/>
      </c>
      <c r="AD28" s="22" t="str">
        <f>IF('Encode Data'!$H$26-SUM($U$28:AC28)&gt;=0.45,1,"")</f>
        <v/>
      </c>
      <c r="AE28" s="22" t="str">
        <f>IF('Encode Data'!$H$26-SUM($U$28:AD28)&gt;=0.45,1,"")</f>
        <v/>
      </c>
      <c r="AF28" s="22" t="str">
        <f>IF('Encode Data'!$H$26-SUM($U$28:AE28)&gt;=0.45,1,"")</f>
        <v/>
      </c>
      <c r="AG28" s="22" t="str">
        <f>IF('Encode Data'!$H$26-SUM($U$28:AF28)&gt;=0.45,1,"")</f>
        <v/>
      </c>
      <c r="AH28" s="22" t="str">
        <f>IF('Encode Data'!$H$26-SUM($U$28:AG28)&gt;=0.45,1,"")</f>
        <v/>
      </c>
      <c r="AI28" s="22" t="str">
        <f>IF('Encode Data'!$H$26-SUM($U$28:AH28)&gt;=0.45,1,"")</f>
        <v/>
      </c>
      <c r="AJ28" s="22" t="str">
        <f>IF('Encode Data'!$H$26-SUM($U$28:AI28)&gt;=0.45,1,"")</f>
        <v/>
      </c>
      <c r="AK28" s="22" t="str">
        <f>IF('Encode Data'!$H$26-SUM($U$28:AJ28)&gt;=0.45,1,"")</f>
        <v/>
      </c>
      <c r="AL28" s="22" t="str">
        <f>IF('Encode Data'!$H$26-SUM($U$28:AK28)&gt;=0.45,1,"")</f>
        <v/>
      </c>
      <c r="AM28" s="22" t="str">
        <f>IF('Encode Data'!$H$26-SUM($U$28:AL28)&gt;=0.45,1,"")</f>
        <v/>
      </c>
      <c r="AN28" s="22" t="str">
        <f>IF('Encode Data'!$H$26-SUM($U$28:AM28)&gt;=0.45,1,"")</f>
        <v/>
      </c>
      <c r="AO28" s="22" t="str">
        <f>IF('Encode Data'!$H$26-SUM($U$28:AN28)&gt;=0.45,1,"")</f>
        <v/>
      </c>
      <c r="AP28" s="22" t="str">
        <f>IF('Encode Data'!$H$26-SUM($U$28:AO28)&gt;=0.45,1,"")</f>
        <v/>
      </c>
      <c r="AQ28" s="22" t="str">
        <f>IF('Encode Data'!$H$26-SUM($U$28:AP28)&gt;=0.45,1,"")</f>
        <v/>
      </c>
      <c r="AR28" s="22" t="str">
        <f>IF('Encode Data'!$H$26-SUM($U$28:AQ28)&gt;=0.45,1,"")</f>
        <v/>
      </c>
      <c r="AS28" s="22" t="str">
        <f>IF('Encode Data'!$H$26-SUM($U$28:AR28)&gt;=0.45,1,"")</f>
        <v/>
      </c>
      <c r="AT28" s="22" t="str">
        <f>IF('Encode Data'!$H$26-SUM($U$28:AS28)&gt;=0.45,1,"")</f>
        <v/>
      </c>
      <c r="AU28" s="22" t="str">
        <f>IF('Encode Data'!$H$26-SUM($U$28:AT28)&gt;=0.45,1,"")</f>
        <v/>
      </c>
      <c r="AV28" s="22" t="str">
        <f>IF('Encode Data'!$H$26-SUM($U$28:AU28)&gt;=0.45,1,"")</f>
        <v/>
      </c>
      <c r="AW28" s="22" t="str">
        <f>IF('Encode Data'!$H$26-SUM($U$28:AV28)&gt;=0.45,1,"")</f>
        <v/>
      </c>
      <c r="AX28" s="22" t="str">
        <f>IF('Encode Data'!$H$26-SUM($U$28:AW28)&gt;=0.45,1,"")</f>
        <v/>
      </c>
      <c r="AY28" s="22" t="str">
        <f>IF('Encode Data'!$H$26-SUM($U$28:AX28)&gt;=0.45,1,"")</f>
        <v/>
      </c>
      <c r="AZ28" s="22" t="str">
        <f>IF('Encode Data'!$H$26-SUM($U$28:AY28)&gt;=0.45,1,"")</f>
        <v/>
      </c>
      <c r="BA28" s="22" t="str">
        <f>IF('Encode Data'!$H$26-SUM($U$28:AZ28)&gt;=0.45,1,"")</f>
        <v/>
      </c>
      <c r="BB28" s="22" t="str">
        <f>IF('Encode Data'!$H$26-SUM($U$28:BA28)&gt;=0.45,1,"")</f>
        <v/>
      </c>
      <c r="BC28" s="22" t="str">
        <f>IF('Encode Data'!$H$26-SUM($U$28:BB28)&gt;=0.45,1,"")</f>
        <v/>
      </c>
      <c r="BD28" s="22" t="str">
        <f>IF('Encode Data'!$H$26-SUM($U$28:BC28)&gt;=0.45,1,"")</f>
        <v/>
      </c>
      <c r="BE28" s="22" t="str">
        <f>IF('Encode Data'!$H$26-SUM($U$28:BD28)&gt;=0.45,1,"")</f>
        <v/>
      </c>
      <c r="BF28" s="22" t="str">
        <f>IF('Encode Data'!$H$26-SUM($U$28:BE28)&gt;=0.45,1,"")</f>
        <v/>
      </c>
      <c r="BG28" s="22" t="str">
        <f>IF('Encode Data'!$H$26-SUM($U$28:BF28)&gt;=0.45,1,"")</f>
        <v/>
      </c>
      <c r="BH28" s="22" t="str">
        <f>IF('Encode Data'!$H$26-SUM($U$28:BG28)&gt;=0.45,1,"")</f>
        <v/>
      </c>
      <c r="BI28" s="22" t="str">
        <f>IF('Encode Data'!$H$26-SUM($U$28:BH28)&gt;=0.45,1,"")</f>
        <v/>
      </c>
      <c r="BJ28" s="22" t="str">
        <f>IF('Encode Data'!$H$26-SUM($U$28:BI28)&gt;=0.45,1,"")</f>
        <v/>
      </c>
      <c r="BK28" s="22" t="str">
        <f>IF('Encode Data'!$H$26-SUM($U$28:BJ28)&gt;=0.45,1,"")</f>
        <v/>
      </c>
      <c r="BL28" s="22" t="str">
        <f>IF('Encode Data'!$H$26-SUM($U$28:BK28)&gt;=0.45,1,"")</f>
        <v/>
      </c>
      <c r="BM28" s="22" t="str">
        <f>IF('Encode Data'!$H$26-SUM($U$28:BL28)&gt;=0.45,1,"")</f>
        <v/>
      </c>
      <c r="BN28" s="22" t="str">
        <f>IF('Encode Data'!$H$26-SUM($U$28:BM28)&gt;=0.45,1,"")</f>
        <v/>
      </c>
      <c r="BO28" s="22" t="str">
        <f>IF('Encode Data'!$H$26-SUM($U$28:BN28)&gt;=0.45,1,"")</f>
        <v/>
      </c>
      <c r="BP28" s="22" t="str">
        <f>IF('Encode Data'!$H$26-SUM($U$28:BO28)&gt;=0.45,1,"")</f>
        <v/>
      </c>
      <c r="BQ28" s="22" t="str">
        <f>IF('Encode Data'!$H$26-SUM($U$28:BP28)&gt;=0.45,1,"")</f>
        <v/>
      </c>
      <c r="BR28" s="22" t="str">
        <f>IF('Encode Data'!$H$26-SUM($U$28:BQ28)&gt;=0.45,1,"")</f>
        <v/>
      </c>
      <c r="BS28" s="22" t="str">
        <f>IF('Encode Data'!$H$26-SUM($U$28:BR28)&gt;=0.45,1,"")</f>
        <v/>
      </c>
      <c r="BT28" s="22" t="str">
        <f>IF('Encode Data'!$H$26-SUM($U$28:BS28)&gt;=0.45,1,"")</f>
        <v/>
      </c>
      <c r="BU28" s="22" t="str">
        <f>IF('Encode Data'!$H$26-SUM($U$28:BT28)&gt;=0.45,1,"")</f>
        <v/>
      </c>
      <c r="BV28" s="22" t="str">
        <f>IF('Encode Data'!$H$26-SUM($U$28:BU28)&gt;=0.45,1,"")</f>
        <v/>
      </c>
      <c r="BW28" s="22" t="str">
        <f>IF('Encode Data'!$H$26-SUM($U$28:BV28)&gt;=0.45,1,"")</f>
        <v/>
      </c>
    </row>
    <row r="29" spans="1:76" x14ac:dyDescent="0.35">
      <c r="U29" s="22">
        <f>IF('Encode Data'!$I$26&gt;=0.4,1,0)</f>
        <v>1</v>
      </c>
      <c r="V29" s="22">
        <f>IF('Encode Data'!$I$26-(U29)&gt;=0.4,1,"")</f>
        <v>1</v>
      </c>
      <c r="W29" s="22">
        <f>IF('Encode Data'!$I$26-SUM($U$29:V29)&gt;=0.45,1,"")</f>
        <v>1</v>
      </c>
      <c r="X29" s="22" t="str">
        <f>IF('Encode Data'!$I$26-SUM($U$29:W29)&gt;=0.45,1,"")</f>
        <v/>
      </c>
      <c r="Y29" s="22" t="str">
        <f>IF('Encode Data'!$I$26-SUM($U$29:X29)&gt;=0.45,1,"")</f>
        <v/>
      </c>
      <c r="Z29" s="22" t="str">
        <f>IF('Encode Data'!$I$26-SUM($U$29:Y29)&gt;=0.45,1,"")</f>
        <v/>
      </c>
      <c r="AA29" s="22" t="str">
        <f>IF('Encode Data'!$I$26-SUM($U$29:Z29)&gt;=0.45,1,"")</f>
        <v/>
      </c>
      <c r="AB29" s="22" t="str">
        <f>IF('Encode Data'!$I$26-SUM($U$29:AA29)&gt;=0.45,1,"")</f>
        <v/>
      </c>
      <c r="AC29" s="22" t="str">
        <f>IF('Encode Data'!$I$26-SUM($U$29:AB29)&gt;=0.45,1,"")</f>
        <v/>
      </c>
      <c r="AD29" s="22" t="str">
        <f>IF('Encode Data'!$I$26-SUM($U$29:AC29)&gt;=0.45,1,"")</f>
        <v/>
      </c>
      <c r="AE29" s="22" t="str">
        <f>IF('Encode Data'!$I$26-SUM($U$29:AD29)&gt;=0.45,1,"")</f>
        <v/>
      </c>
      <c r="AF29" s="22" t="str">
        <f>IF('Encode Data'!$I$26-SUM($U$29:AE29)&gt;=0.45,1,"")</f>
        <v/>
      </c>
      <c r="AG29" s="22" t="str">
        <f>IF('Encode Data'!$I$26-SUM($U$29:AF29)&gt;=0.45,1,"")</f>
        <v/>
      </c>
      <c r="AH29" s="22" t="str">
        <f>IF('Encode Data'!$I$26-SUM($U$29:AG29)&gt;=0.45,1,"")</f>
        <v/>
      </c>
      <c r="AI29" s="22" t="str">
        <f>IF('Encode Data'!$I$26-SUM($U$29:AH29)&gt;=0.45,1,"")</f>
        <v/>
      </c>
      <c r="AJ29" s="22" t="str">
        <f>IF('Encode Data'!$I$26-SUM($U$29:AI29)&gt;=0.45,1,"")</f>
        <v/>
      </c>
      <c r="AK29" s="22" t="str">
        <f>IF('Encode Data'!$I$26-SUM($U$29:AJ29)&gt;=0.45,1,"")</f>
        <v/>
      </c>
      <c r="AL29" s="22" t="str">
        <f>IF('Encode Data'!$I$26-SUM($U$29:AK29)&gt;=0.45,1,"")</f>
        <v/>
      </c>
      <c r="AM29" s="22" t="str">
        <f>IF('Encode Data'!$I$26-SUM($U$29:AL29)&gt;=0.45,1,"")</f>
        <v/>
      </c>
      <c r="AN29" s="22" t="str">
        <f>IF('Encode Data'!$I$26-SUM($U$29:AM29)&gt;=0.45,1,"")</f>
        <v/>
      </c>
      <c r="AO29" s="22" t="str">
        <f>IF('Encode Data'!$I$26-SUM($U$29:AN29)&gt;=0.45,1,"")</f>
        <v/>
      </c>
      <c r="AP29" s="22" t="str">
        <f>IF('Encode Data'!$I$26-SUM($U$29:AO29)&gt;=0.45,1,"")</f>
        <v/>
      </c>
      <c r="AQ29" s="22" t="str">
        <f>IF('Encode Data'!$I$26-SUM($U$29:AP29)&gt;=0.45,1,"")</f>
        <v/>
      </c>
      <c r="AR29" s="22" t="str">
        <f>IF('Encode Data'!$I$26-SUM($U$29:AQ29)&gt;=0.45,1,"")</f>
        <v/>
      </c>
      <c r="AS29" s="22" t="str">
        <f>IF('Encode Data'!$I$26-SUM($U$29:AR29)&gt;=0.45,1,"")</f>
        <v/>
      </c>
      <c r="AT29" s="22" t="str">
        <f>IF('Encode Data'!$I$26-SUM($U$29:AS29)&gt;=0.45,1,"")</f>
        <v/>
      </c>
      <c r="AU29" s="22" t="str">
        <f>IF('Encode Data'!$I$26-SUM($U$29:AT29)&gt;=0.45,1,"")</f>
        <v/>
      </c>
      <c r="AV29" s="22" t="str">
        <f>IF('Encode Data'!$I$26-SUM($U$29:AU29)&gt;=0.45,1,"")</f>
        <v/>
      </c>
      <c r="AW29" s="22" t="str">
        <f>IF('Encode Data'!$I$26-SUM($U$29:AV29)&gt;=0.45,1,"")</f>
        <v/>
      </c>
      <c r="AX29" s="22" t="str">
        <f>IF('Encode Data'!$I$26-SUM($U$29:AW29)&gt;=0.45,1,"")</f>
        <v/>
      </c>
      <c r="AY29" s="22" t="str">
        <f>IF('Encode Data'!$I$26-SUM($U$29:AX29)&gt;=0.45,1,"")</f>
        <v/>
      </c>
      <c r="AZ29" s="22" t="str">
        <f>IF('Encode Data'!$I$26-SUM($U$29:AY29)&gt;=0.45,1,"")</f>
        <v/>
      </c>
      <c r="BA29" s="22" t="str">
        <f>IF('Encode Data'!$I$26-SUM($U$29:AZ29)&gt;=0.45,1,"")</f>
        <v/>
      </c>
      <c r="BB29" s="22" t="str">
        <f>IF('Encode Data'!$I$26-SUM($U$29:BA29)&gt;=0.45,1,"")</f>
        <v/>
      </c>
      <c r="BC29" s="22" t="str">
        <f>IF('Encode Data'!$I$26-SUM($U$29:BB29)&gt;=0.45,1,"")</f>
        <v/>
      </c>
      <c r="BD29" s="22" t="str">
        <f>IF('Encode Data'!$I$26-SUM($U$29:BC29)&gt;=0.45,1,"")</f>
        <v/>
      </c>
      <c r="BE29" s="22" t="str">
        <f>IF('Encode Data'!$I$26-SUM($U$29:BD29)&gt;=0.45,1,"")</f>
        <v/>
      </c>
      <c r="BF29" s="22" t="str">
        <f>IF('Encode Data'!$I$26-SUM($U$29:BE29)&gt;=0.45,1,"")</f>
        <v/>
      </c>
      <c r="BG29" s="22" t="str">
        <f>IF('Encode Data'!$I$26-SUM($U$29:BF29)&gt;=0.45,1,"")</f>
        <v/>
      </c>
      <c r="BH29" s="22" t="str">
        <f>IF('Encode Data'!$I$26-SUM($U$29:BG29)&gt;=0.45,1,"")</f>
        <v/>
      </c>
      <c r="BI29" s="22" t="str">
        <f>IF('Encode Data'!$I$26-SUM($U$29:BH29)&gt;=0.45,1,"")</f>
        <v/>
      </c>
      <c r="BJ29" s="22" t="str">
        <f>IF('Encode Data'!$I$26-SUM($U$29:BI29)&gt;=0.45,1,"")</f>
        <v/>
      </c>
      <c r="BK29" s="22" t="str">
        <f>IF('Encode Data'!$I$26-SUM($U$29:BJ29)&gt;=0.45,1,"")</f>
        <v/>
      </c>
      <c r="BL29" s="22" t="str">
        <f>IF('Encode Data'!$I$26-SUM($U$29:BK29)&gt;=0.45,1,"")</f>
        <v/>
      </c>
      <c r="BM29" s="22" t="str">
        <f>IF('Encode Data'!$I$26-SUM($U$29:BL29)&gt;=0.45,1,"")</f>
        <v/>
      </c>
      <c r="BN29" s="22" t="str">
        <f>IF('Encode Data'!$I$26-SUM($U$29:BM29)&gt;=0.45,1,"")</f>
        <v/>
      </c>
      <c r="BO29" s="22" t="str">
        <f>IF('Encode Data'!$I$26-SUM($U$29:BN29)&gt;=0.45,1,"")</f>
        <v/>
      </c>
      <c r="BP29" s="22" t="str">
        <f>IF('Encode Data'!$I$26-SUM($U$29:BO29)&gt;=0.45,1,"")</f>
        <v/>
      </c>
      <c r="BQ29" s="22" t="str">
        <f>IF('Encode Data'!$I$26-SUM($U$29:BP29)&gt;=0.45,1,"")</f>
        <v/>
      </c>
      <c r="BR29" s="22" t="str">
        <f>IF('Encode Data'!$I$26-SUM($U$29:BQ29)&gt;=0.45,1,"")</f>
        <v/>
      </c>
      <c r="BS29" s="22" t="str">
        <f>IF('Encode Data'!$I$26-SUM($U$29:BR29)&gt;=0.45,1,"")</f>
        <v/>
      </c>
      <c r="BT29" s="22" t="str">
        <f>IF('Encode Data'!$I$26-SUM($U$29:BS29)&gt;=0.45,1,"")</f>
        <v/>
      </c>
      <c r="BU29" s="22" t="str">
        <f>IF('Encode Data'!$I$26-SUM($U$29:BT29)&gt;=0.45,1,"")</f>
        <v/>
      </c>
      <c r="BV29" s="22" t="str">
        <f>IF('Encode Data'!$I$26-SUM($U$29:BU29)&gt;=0.45,1,"")</f>
        <v/>
      </c>
      <c r="BW29" s="22" t="str">
        <f>IF('Encode Data'!$I$26-SUM($U$29:BV29)&gt;=0.45,1,"")</f>
        <v/>
      </c>
    </row>
    <row r="30" spans="1:76" x14ac:dyDescent="0.35">
      <c r="U30" s="22">
        <f>IF('Encode Data'!$J$26&gt;=0.45,1,0)</f>
        <v>0</v>
      </c>
      <c r="V30" s="22" t="str">
        <f>IF('Encode Data'!$J$26-(U30)&gt;=0.45,1,"")</f>
        <v/>
      </c>
      <c r="W30" s="22" t="str">
        <f>IF('Encode Data'!$J$26-SUM($U$30:V30)&gt;=0.46,1,"")</f>
        <v/>
      </c>
      <c r="X30" s="22" t="str">
        <f>IF('Encode Data'!$J$26-SUM($U$30:W30)&gt;=0.46,1,"")</f>
        <v/>
      </c>
      <c r="Y30" s="22" t="str">
        <f>IF('Encode Data'!$J$26-SUM($U$30:X30)&gt;=0.46,1,"")</f>
        <v/>
      </c>
      <c r="Z30" s="22" t="str">
        <f>IF('Encode Data'!$J$26-SUM($U$30:Y30)&gt;=0.46,1,"")</f>
        <v/>
      </c>
      <c r="AA30" s="22" t="str">
        <f>IF('Encode Data'!$J$26-SUM($U$30:Z30)&gt;=0.46,1,"")</f>
        <v/>
      </c>
      <c r="AB30" s="22" t="str">
        <f>IF('Encode Data'!$J$26-SUM($U$30:AA30)&gt;=0.46,1,"")</f>
        <v/>
      </c>
      <c r="AC30" s="22" t="str">
        <f>IF('Encode Data'!$J$26-SUM($U$30:AB30)&gt;=0.46,1,"")</f>
        <v/>
      </c>
      <c r="AD30" s="22" t="str">
        <f>IF('Encode Data'!$J$26-SUM($U$30:AC30)&gt;=0.46,1,"")</f>
        <v/>
      </c>
      <c r="AE30" s="22" t="str">
        <f>IF('Encode Data'!$J$26-SUM($U$30:AD30)&gt;=0.46,1,"")</f>
        <v/>
      </c>
      <c r="AF30" s="22" t="str">
        <f>IF('Encode Data'!$J$26-SUM($U$30:AE30)&gt;=0.46,1,"")</f>
        <v/>
      </c>
      <c r="AG30" s="22" t="str">
        <f>IF('Encode Data'!$J$26-SUM($U$30:AF30)&gt;=0.46,1,"")</f>
        <v/>
      </c>
      <c r="AH30" s="22" t="str">
        <f>IF('Encode Data'!$J$26-SUM($U$30:AG30)&gt;=0.46,1,"")</f>
        <v/>
      </c>
      <c r="AI30" s="22" t="str">
        <f>IF('Encode Data'!$J$26-SUM($U$30:AH30)&gt;=0.46,1,"")</f>
        <v/>
      </c>
      <c r="AJ30" s="22" t="str">
        <f>IF('Encode Data'!$J$26-SUM($U$30:AI30)&gt;=0.46,1,"")</f>
        <v/>
      </c>
      <c r="AK30" s="22" t="str">
        <f>IF('Encode Data'!$J$26-SUM($U$30:AJ30)&gt;=0.46,1,"")</f>
        <v/>
      </c>
      <c r="AL30" s="22" t="str">
        <f>IF('Encode Data'!$J$26-SUM($U$30:AK30)&gt;=0.46,1,"")</f>
        <v/>
      </c>
      <c r="AM30" s="22" t="str">
        <f>IF('Encode Data'!$J$26-SUM($U$30:AL30)&gt;=0.46,1,"")</f>
        <v/>
      </c>
      <c r="AN30" s="22" t="str">
        <f>IF('Encode Data'!$J$26-SUM($U$30:AM30)&gt;=0.46,1,"")</f>
        <v/>
      </c>
      <c r="AO30" s="22" t="str">
        <f>IF('Encode Data'!$J$26-SUM($U$30:AN30)&gt;=0.46,1,"")</f>
        <v/>
      </c>
      <c r="AP30" s="22" t="str">
        <f>IF('Encode Data'!$J$26-SUM($U$30:AO30)&gt;=0.46,1,"")</f>
        <v/>
      </c>
      <c r="AQ30" s="22" t="str">
        <f>IF('Encode Data'!$J$26-SUM($U$30:AP30)&gt;=0.46,1,"")</f>
        <v/>
      </c>
      <c r="AR30" s="22" t="str">
        <f>IF('Encode Data'!$J$26-SUM($U$30:AQ30)&gt;=0.46,1,"")</f>
        <v/>
      </c>
      <c r="AS30" s="22" t="str">
        <f>IF('Encode Data'!$J$26-SUM($U$30:AR30)&gt;=0.46,1,"")</f>
        <v/>
      </c>
      <c r="AT30" s="22" t="str">
        <f>IF('Encode Data'!$J$26-SUM($U$30:AS30)&gt;=0.46,1,"")</f>
        <v/>
      </c>
      <c r="AU30" s="22" t="str">
        <f>IF('Encode Data'!$J$26-SUM($U$30:AT30)&gt;=0.46,1,"")</f>
        <v/>
      </c>
      <c r="AV30" s="22" t="str">
        <f>IF('Encode Data'!$J$26-SUM($U$30:AU30)&gt;=0.46,1,"")</f>
        <v/>
      </c>
      <c r="AW30" s="22" t="str">
        <f>IF('Encode Data'!$J$26-SUM($U$30:AV30)&gt;=0.46,1,"")</f>
        <v/>
      </c>
      <c r="AX30" s="22" t="str">
        <f>IF('Encode Data'!$J$26-SUM($U$30:AW30)&gt;=0.46,1,"")</f>
        <v/>
      </c>
      <c r="AY30" s="22" t="str">
        <f>IF('Encode Data'!$J$26-SUM($U$30:AX30)&gt;=0.46,1,"")</f>
        <v/>
      </c>
      <c r="AZ30" s="22" t="str">
        <f>IF('Encode Data'!$J$26-SUM($U$30:AY30)&gt;=0.46,1,"")</f>
        <v/>
      </c>
      <c r="BA30" s="22" t="str">
        <f>IF('Encode Data'!$J$26-SUM($U$30:AZ30)&gt;=0.46,1,"")</f>
        <v/>
      </c>
      <c r="BB30" s="22" t="str">
        <f>IF('Encode Data'!$J$26-SUM($U$30:BA30)&gt;=0.46,1,"")</f>
        <v/>
      </c>
      <c r="BC30" s="22" t="str">
        <f>IF('Encode Data'!$J$26-SUM($U$30:BB30)&gt;=0.46,1,"")</f>
        <v/>
      </c>
      <c r="BD30" s="22" t="str">
        <f>IF('Encode Data'!$J$26-SUM($U$30:BC30)&gt;=0.46,1,"")</f>
        <v/>
      </c>
      <c r="BE30" s="22" t="str">
        <f>IF('Encode Data'!$J$26-SUM($U$30:BD30)&gt;=0.46,1,"")</f>
        <v/>
      </c>
      <c r="BF30" s="22" t="str">
        <f>IF('Encode Data'!$J$26-SUM($U$30:BE30)&gt;=0.46,1,"")</f>
        <v/>
      </c>
      <c r="BG30" s="22" t="str">
        <f>IF('Encode Data'!$J$26-SUM($U$30:BF30)&gt;=0.46,1,"")</f>
        <v/>
      </c>
      <c r="BH30" s="22" t="str">
        <f>IF('Encode Data'!$J$26-SUM($U$30:BG30)&gt;=0.46,1,"")</f>
        <v/>
      </c>
      <c r="BI30" s="22" t="str">
        <f>IF('Encode Data'!$J$26-SUM($U$30:BH30)&gt;=0.46,1,"")</f>
        <v/>
      </c>
      <c r="BJ30" s="22" t="str">
        <f>IF('Encode Data'!$J$26-SUM($U$30:BI30)&gt;=0.46,1,"")</f>
        <v/>
      </c>
      <c r="BK30" s="22" t="str">
        <f>IF('Encode Data'!$J$26-SUM($U$30:BJ30)&gt;=0.46,1,"")</f>
        <v/>
      </c>
      <c r="BL30" s="22" t="str">
        <f>IF('Encode Data'!$J$26-SUM($U$30:BK30)&gt;=0.46,1,"")</f>
        <v/>
      </c>
      <c r="BM30" s="22" t="str">
        <f>IF('Encode Data'!$J$26-SUM($U$30:BL30)&gt;=0.46,1,"")</f>
        <v/>
      </c>
      <c r="BN30" s="22" t="str">
        <f>IF('Encode Data'!$J$26-SUM($U$30:BM30)&gt;=0.46,1,"")</f>
        <v/>
      </c>
      <c r="BO30" s="22" t="str">
        <f>IF('Encode Data'!$J$26-SUM($U$30:BN30)&gt;=0.46,1,"")</f>
        <v/>
      </c>
      <c r="BP30" s="22" t="str">
        <f>IF('Encode Data'!$J$26-SUM($U$30:BO30)&gt;=0.46,1,"")</f>
        <v/>
      </c>
      <c r="BQ30" s="22" t="str">
        <f>IF('Encode Data'!$J$26-SUM($U$30:BP30)&gt;=0.46,1,"")</f>
        <v/>
      </c>
      <c r="BR30" s="22" t="str">
        <f>IF('Encode Data'!$J$26-SUM($U$30:BQ30)&gt;=0.46,1,"")</f>
        <v/>
      </c>
      <c r="BS30" s="22" t="str">
        <f>IF('Encode Data'!$J$26-SUM($U$30:BR30)&gt;=0.46,1,"")</f>
        <v/>
      </c>
      <c r="BT30" s="22" t="str">
        <f>IF('Encode Data'!$J$26-SUM($U$30:BS30)&gt;=0.46,1,"")</f>
        <v/>
      </c>
      <c r="BU30" s="22" t="str">
        <f>IF('Encode Data'!$J$26-SUM($U$30:BT30)&gt;=0.46,1,"")</f>
        <v/>
      </c>
      <c r="BV30" s="22" t="str">
        <f>IF('Encode Data'!$J$26-SUM($U$30:BU30)&gt;=0.46,1,"")</f>
        <v/>
      </c>
      <c r="BW30" s="22" t="str">
        <f>IF('Encode Data'!$J$26-SUM($U$30:BV30)&gt;=0.46,1,"")</f>
        <v/>
      </c>
    </row>
    <row r="31" spans="1:76" x14ac:dyDescent="0.35">
      <c r="U31" s="22">
        <f>IF('Encode Data'!$E$29&gt;=0.4,1,0)</f>
        <v>1</v>
      </c>
      <c r="V31" s="22">
        <f>IF('Encode Data'!$E$29-(U31)&gt;=0.45,1,"")</f>
        <v>1</v>
      </c>
      <c r="W31" s="22" t="str">
        <f>IF('Encode Data'!$E$29-SUM($U$31:V31)&gt;=0.45,1,"")</f>
        <v/>
      </c>
      <c r="X31" s="22" t="str">
        <f>IF('Encode Data'!$E$29-SUM($U$31:W31)&gt;=0.45,1,"")</f>
        <v/>
      </c>
      <c r="Y31" s="22" t="str">
        <f>IF('Encode Data'!$E$29-SUM($U$31:X31)&gt;=0.45,1,"")</f>
        <v/>
      </c>
      <c r="Z31" s="22" t="str">
        <f>IF('Encode Data'!$E$29-SUM($U$31:Y31)&gt;=0.45,1,"")</f>
        <v/>
      </c>
      <c r="AA31" s="22" t="str">
        <f>IF('Encode Data'!$E$29-SUM($U$31:Z31)&gt;=0.45,1,"")</f>
        <v/>
      </c>
      <c r="AB31" s="22" t="str">
        <f>IF('Encode Data'!$E$29-SUM($U$31:AA31)&gt;=0.45,1,"")</f>
        <v/>
      </c>
      <c r="AC31" s="22" t="str">
        <f>IF('Encode Data'!$E$29-SUM($U$31:AB31)&gt;=0.45,1,"")</f>
        <v/>
      </c>
      <c r="AD31" s="22" t="str">
        <f>IF('Encode Data'!$E$29-SUM($U$31:AC31)&gt;=0.45,1,"")</f>
        <v/>
      </c>
      <c r="AE31" s="22" t="str">
        <f>IF('Encode Data'!$E$29-SUM($U$31:AD31)&gt;=0.45,1,"")</f>
        <v/>
      </c>
      <c r="AF31" s="22" t="str">
        <f>IF('Encode Data'!$E$29-SUM($U$31:AE31)&gt;=0.45,1,"")</f>
        <v/>
      </c>
      <c r="AG31" s="22" t="str">
        <f>IF('Encode Data'!$E$29-SUM($U$31:AF31)&gt;=0.45,1,"")</f>
        <v/>
      </c>
      <c r="AH31" s="22" t="str">
        <f>IF('Encode Data'!$E$29-SUM($U$31:AG31)&gt;=0.45,1,"")</f>
        <v/>
      </c>
      <c r="AI31" s="22" t="str">
        <f>IF('Encode Data'!$E$29-SUM($U$31:AH31)&gt;=0.45,1,"")</f>
        <v/>
      </c>
      <c r="AJ31" s="22" t="str">
        <f>IF('Encode Data'!$E$29-SUM($U$31:AI31)&gt;=0.45,1,"")</f>
        <v/>
      </c>
      <c r="AK31" s="22" t="str">
        <f>IF('Encode Data'!$E$29-SUM($U$31:AJ31)&gt;=0.45,1,"")</f>
        <v/>
      </c>
      <c r="AL31" s="22" t="str">
        <f>IF('Encode Data'!$E$29-SUM($U$31:AK31)&gt;=0.45,1,"")</f>
        <v/>
      </c>
      <c r="AM31" s="22" t="str">
        <f>IF('Encode Data'!$E$29-SUM($U$31:AL31)&gt;=0.45,1,"")</f>
        <v/>
      </c>
      <c r="AN31" s="22" t="str">
        <f>IF('Encode Data'!$E$29-SUM($U$31:AM31)&gt;=0.45,1,"")</f>
        <v/>
      </c>
      <c r="AO31" s="22" t="str">
        <f>IF('Encode Data'!$E$29-SUM($U$31:AN31)&gt;=0.45,1,"")</f>
        <v/>
      </c>
      <c r="AP31" s="22" t="str">
        <f>IF('Encode Data'!$E$29-SUM($U$31:AO31)&gt;=0.45,1,"")</f>
        <v/>
      </c>
      <c r="AQ31" s="22" t="str">
        <f>IF('Encode Data'!$E$29-SUM($U$31:AP31)&gt;=0.45,1,"")</f>
        <v/>
      </c>
      <c r="AR31" s="22" t="str">
        <f>IF('Encode Data'!$E$29-SUM($U$31:AQ31)&gt;=0.45,1,"")</f>
        <v/>
      </c>
      <c r="AS31" s="22" t="str">
        <f>IF('Encode Data'!$E$29-SUM($U$31:AR31)&gt;=0.45,1,"")</f>
        <v/>
      </c>
      <c r="AT31" s="22" t="str">
        <f>IF('Encode Data'!$E$29-SUM($U$31:AS31)&gt;=0.45,1,"")</f>
        <v/>
      </c>
      <c r="AU31" s="22" t="str">
        <f>IF('Encode Data'!$E$29-SUM($U$31:AT31)&gt;=0.45,1,"")</f>
        <v/>
      </c>
      <c r="AV31" s="22" t="str">
        <f>IF('Encode Data'!$E$29-SUM($U$31:AU31)&gt;=0.45,1,"")</f>
        <v/>
      </c>
      <c r="AW31" s="22" t="str">
        <f>IF('Encode Data'!$E$29-SUM($U$31:AV31)&gt;=0.45,1,"")</f>
        <v/>
      </c>
      <c r="AX31" s="22" t="str">
        <f>IF('Encode Data'!$E$29-SUM($U$31:AW31)&gt;=0.45,1,"")</f>
        <v/>
      </c>
      <c r="AY31" s="22" t="str">
        <f>IF('Encode Data'!$E$29-SUM($U$31:AX31)&gt;=0.45,1,"")</f>
        <v/>
      </c>
      <c r="AZ31" s="22" t="str">
        <f>IF('Encode Data'!$E$29-SUM($U$31:AY31)&gt;=0.45,1,"")</f>
        <v/>
      </c>
      <c r="BA31" s="22" t="str">
        <f>IF('Encode Data'!$E$29-SUM($U$31:AZ31)&gt;=0.45,1,"")</f>
        <v/>
      </c>
      <c r="BB31" s="22" t="str">
        <f>IF('Encode Data'!$E$29-SUM($U$31:BA31)&gt;=0.45,1,"")</f>
        <v/>
      </c>
      <c r="BC31" s="22" t="str">
        <f>IF('Encode Data'!$E$29-SUM($U$31:BB31)&gt;=0.45,1,"")</f>
        <v/>
      </c>
      <c r="BD31" s="22" t="str">
        <f>IF('Encode Data'!$E$29-SUM($U$31:BC31)&gt;=0.45,1,"")</f>
        <v/>
      </c>
      <c r="BE31" s="22" t="str">
        <f>IF('Encode Data'!$E$29-SUM($U$31:BD31)&gt;=0.45,1,"")</f>
        <v/>
      </c>
      <c r="BF31" s="22" t="str">
        <f>IF('Encode Data'!$E$29-SUM($U$31:BE31)&gt;=0.45,1,"")</f>
        <v/>
      </c>
      <c r="BG31" s="22" t="str">
        <f>IF('Encode Data'!$E$29-SUM($U$31:BF31)&gt;=0.45,1,"")</f>
        <v/>
      </c>
      <c r="BH31" s="22" t="str">
        <f>IF('Encode Data'!$E$29-SUM($U$31:BG31)&gt;=0.45,1,"")</f>
        <v/>
      </c>
      <c r="BI31" s="22" t="str">
        <f>IF('Encode Data'!$E$29-SUM($U$31:BH31)&gt;=0.45,1,"")</f>
        <v/>
      </c>
      <c r="BJ31" s="22" t="str">
        <f>IF('Encode Data'!$E$29-SUM($U$31:BI31)&gt;=0.45,1,"")</f>
        <v/>
      </c>
      <c r="BK31" s="22" t="str">
        <f>IF('Encode Data'!$E$29-SUM($U$31:BJ31)&gt;=0.45,1,"")</f>
        <v/>
      </c>
      <c r="BL31" s="22" t="str">
        <f>IF('Encode Data'!$E$29-SUM($U$31:BK31)&gt;=0.45,1,"")</f>
        <v/>
      </c>
      <c r="BM31" s="22" t="str">
        <f>IF('Encode Data'!$E$29-SUM($U$31:BL31)&gt;=0.45,1,"")</f>
        <v/>
      </c>
      <c r="BN31" s="22" t="str">
        <f>IF('Encode Data'!$E$29-SUM($U$31:BM31)&gt;=0.45,1,"")</f>
        <v/>
      </c>
      <c r="BO31" s="22" t="str">
        <f>IF('Encode Data'!$E$29-SUM($U$31:BN31)&gt;=0.45,1,"")</f>
        <v/>
      </c>
      <c r="BP31" s="22" t="str">
        <f>IF('Encode Data'!$E$29-SUM($U$31:BO31)&gt;=0.45,1,"")</f>
        <v/>
      </c>
      <c r="BQ31" s="22" t="str">
        <f>IF('Encode Data'!$E$29-SUM($U$31:BP31)&gt;=0.45,1,"")</f>
        <v/>
      </c>
      <c r="BR31" s="22" t="str">
        <f>IF('Encode Data'!$E$29-SUM($U$31:BQ31)&gt;=0.45,1,"")</f>
        <v/>
      </c>
      <c r="BS31" s="22" t="str">
        <f>IF('Encode Data'!$E$29-SUM($U$31:BR31)&gt;=0.45,1,"")</f>
        <v/>
      </c>
      <c r="BT31" s="22" t="str">
        <f>IF('Encode Data'!$E$29-SUM($U$31:BS31)&gt;=0.45,1,"")</f>
        <v/>
      </c>
      <c r="BU31" s="22" t="str">
        <f>IF('Encode Data'!$E$29-SUM($U$31:BT31)&gt;=0.45,1,"")</f>
        <v/>
      </c>
      <c r="BV31" s="22" t="str">
        <f>IF('Encode Data'!$E$29-SUM($U$31:BU31)&gt;=0.45,1,"")</f>
        <v/>
      </c>
      <c r="BW31" s="22" t="str">
        <f>IF('Encode Data'!$E$29-SUM($U$31:BV31)&gt;=0.45,1,"")</f>
        <v/>
      </c>
    </row>
    <row r="32" spans="1:76" x14ac:dyDescent="0.35">
      <c r="U32" s="22">
        <f>IF('Encode Data'!$F$29&gt;=0.4,1,0)</f>
        <v>1</v>
      </c>
      <c r="V32" s="22">
        <f>IF('Encode Data'!$F$29-(U32)&gt;=0.4,1,"")</f>
        <v>1</v>
      </c>
      <c r="W32" s="22" t="str">
        <f>IF('Encode Data'!$F$29-SUM($U$32:V32)&gt;=0.45,1,"")</f>
        <v/>
      </c>
      <c r="X32" s="22" t="str">
        <f>IF('Encode Data'!$F$29-SUM($U$32:W32)&gt;=0.45,1,"")</f>
        <v/>
      </c>
      <c r="Y32" s="22" t="str">
        <f>IF('Encode Data'!$F$29-SUM($U$32:X32)&gt;=0.45,1,"")</f>
        <v/>
      </c>
      <c r="Z32" s="22" t="str">
        <f>IF('Encode Data'!$F$29-SUM($U$32:Y32)&gt;=0.45,1,"")</f>
        <v/>
      </c>
      <c r="AA32" s="22" t="str">
        <f>IF('Encode Data'!$F$29-SUM($U$32:Z32)&gt;=0.45,1,"")</f>
        <v/>
      </c>
      <c r="AB32" s="22" t="str">
        <f>IF('Encode Data'!$F$29-SUM($U$32:AA32)&gt;=0.45,1,"")</f>
        <v/>
      </c>
      <c r="AC32" s="22" t="str">
        <f>IF('Encode Data'!$F$29-SUM($U$32:AB32)&gt;=0.45,1,"")</f>
        <v/>
      </c>
      <c r="AD32" s="22" t="str">
        <f>IF('Encode Data'!$F$29-SUM($U$32:AC32)&gt;=0.45,1,"")</f>
        <v/>
      </c>
      <c r="AE32" s="22" t="str">
        <f>IF('Encode Data'!$F$29-SUM($U$32:AD32)&gt;=0.45,1,"")</f>
        <v/>
      </c>
      <c r="AF32" s="22" t="str">
        <f>IF('Encode Data'!$F$29-SUM($U$32:AE32)&gt;=0.45,1,"")</f>
        <v/>
      </c>
      <c r="AG32" s="22" t="str">
        <f>IF('Encode Data'!$F$29-SUM($U$32:AF32)&gt;=0.45,1,"")</f>
        <v/>
      </c>
      <c r="AH32" s="22" t="str">
        <f>IF('Encode Data'!$F$29-SUM($U$32:AG32)&gt;=0.45,1,"")</f>
        <v/>
      </c>
      <c r="AI32" s="22" t="str">
        <f>IF('Encode Data'!$F$29-SUM($U$32:AH32)&gt;=0.45,1,"")</f>
        <v/>
      </c>
      <c r="AJ32" s="22" t="str">
        <f>IF('Encode Data'!$F$29-SUM($U$32:AI32)&gt;=0.45,1,"")</f>
        <v/>
      </c>
      <c r="AK32" s="22" t="str">
        <f>IF('Encode Data'!$F$29-SUM($U$32:AJ32)&gt;=0.45,1,"")</f>
        <v/>
      </c>
      <c r="AL32" s="22" t="str">
        <f>IF('Encode Data'!$F$29-SUM($U$32:AK32)&gt;=0.45,1,"")</f>
        <v/>
      </c>
      <c r="AM32" s="22" t="str">
        <f>IF('Encode Data'!$F$29-SUM($U$32:AL32)&gt;=0.45,1,"")</f>
        <v/>
      </c>
      <c r="AN32" s="22" t="str">
        <f>IF('Encode Data'!$F$29-SUM($U$32:AM32)&gt;=0.45,1,"")</f>
        <v/>
      </c>
      <c r="AO32" s="22" t="str">
        <f>IF('Encode Data'!$F$29-SUM($U$32:AN32)&gt;=0.45,1,"")</f>
        <v/>
      </c>
      <c r="AP32" s="22" t="str">
        <f>IF('Encode Data'!$F$29-SUM($U$32:AO32)&gt;=0.45,1,"")</f>
        <v/>
      </c>
      <c r="AQ32" s="22" t="str">
        <f>IF('Encode Data'!$F$29-SUM($U$32:AP32)&gt;=0.45,1,"")</f>
        <v/>
      </c>
      <c r="AR32" s="22" t="str">
        <f>IF('Encode Data'!$F$29-SUM($U$32:AQ32)&gt;=0.45,1,"")</f>
        <v/>
      </c>
      <c r="AS32" s="22" t="str">
        <f>IF('Encode Data'!$F$29-SUM($U$32:AR32)&gt;=0.45,1,"")</f>
        <v/>
      </c>
      <c r="AT32" s="22" t="str">
        <f>IF('Encode Data'!$F$29-SUM($U$32:AS32)&gt;=0.45,1,"")</f>
        <v/>
      </c>
      <c r="AU32" s="22" t="str">
        <f>IF('Encode Data'!$F$29-SUM($U$32:AT32)&gt;=0.45,1,"")</f>
        <v/>
      </c>
      <c r="AV32" s="22" t="str">
        <f>IF('Encode Data'!$F$29-SUM($U$32:AU32)&gt;=0.45,1,"")</f>
        <v/>
      </c>
      <c r="AW32" s="22" t="str">
        <f>IF('Encode Data'!$F$29-SUM($U$32:AV32)&gt;=0.45,1,"")</f>
        <v/>
      </c>
      <c r="AX32" s="22" t="str">
        <f>IF('Encode Data'!$F$29-SUM($U$32:AW32)&gt;=0.45,1,"")</f>
        <v/>
      </c>
      <c r="AY32" s="22" t="str">
        <f>IF('Encode Data'!$F$29-SUM($U$32:AX32)&gt;=0.45,1,"")</f>
        <v/>
      </c>
      <c r="AZ32" s="22" t="str">
        <f>IF('Encode Data'!$F$29-SUM($U$32:AY32)&gt;=0.45,1,"")</f>
        <v/>
      </c>
      <c r="BA32" s="22" t="str">
        <f>IF('Encode Data'!$F$29-SUM($U$32:AZ32)&gt;=0.45,1,"")</f>
        <v/>
      </c>
      <c r="BB32" s="22" t="str">
        <f>IF('Encode Data'!$F$29-SUM($U$32:BA32)&gt;=0.45,1,"")</f>
        <v/>
      </c>
      <c r="BC32" s="22" t="str">
        <f>IF('Encode Data'!$F$29-SUM($U$32:BB32)&gt;=0.45,1,"")</f>
        <v/>
      </c>
      <c r="BD32" s="22" t="str">
        <f>IF('Encode Data'!$F$29-SUM($U$32:BC32)&gt;=0.45,1,"")</f>
        <v/>
      </c>
      <c r="BE32" s="22" t="str">
        <f>IF('Encode Data'!$F$29-SUM($U$32:BD32)&gt;=0.45,1,"")</f>
        <v/>
      </c>
      <c r="BF32" s="22" t="str">
        <f>IF('Encode Data'!$F$29-SUM($U$32:BE32)&gt;=0.45,1,"")</f>
        <v/>
      </c>
      <c r="BG32" s="22" t="str">
        <f>IF('Encode Data'!$F$29-SUM($U$32:BF32)&gt;=0.45,1,"")</f>
        <v/>
      </c>
      <c r="BH32" s="22" t="str">
        <f>IF('Encode Data'!$F$29-SUM($U$32:BG32)&gt;=0.45,1,"")</f>
        <v/>
      </c>
      <c r="BI32" s="22" t="str">
        <f>IF('Encode Data'!$F$29-SUM($U$32:BH32)&gt;=0.45,1,"")</f>
        <v/>
      </c>
      <c r="BJ32" s="22" t="str">
        <f>IF('Encode Data'!$F$29-SUM($U$32:BI32)&gt;=0.45,1,"")</f>
        <v/>
      </c>
      <c r="BK32" s="22" t="str">
        <f>IF('Encode Data'!$F$29-SUM($U$32:BJ32)&gt;=0.45,1,"")</f>
        <v/>
      </c>
      <c r="BL32" s="22" t="str">
        <f>IF('Encode Data'!$F$29-SUM($U$32:BK32)&gt;=0.45,1,"")</f>
        <v/>
      </c>
      <c r="BM32" s="22" t="str">
        <f>IF('Encode Data'!$F$29-SUM($U$32:BL32)&gt;=0.45,1,"")</f>
        <v/>
      </c>
      <c r="BN32" s="22" t="str">
        <f>IF('Encode Data'!$F$29-SUM($U$32:BM32)&gt;=0.45,1,"")</f>
        <v/>
      </c>
      <c r="BO32" s="22" t="str">
        <f>IF('Encode Data'!$F$29-SUM($U$32:BN32)&gt;=0.45,1,"")</f>
        <v/>
      </c>
      <c r="BP32" s="22" t="str">
        <f>IF('Encode Data'!$F$29-SUM($U$32:BO32)&gt;=0.45,1,"")</f>
        <v/>
      </c>
      <c r="BQ32" s="22" t="str">
        <f>IF('Encode Data'!$F$29-SUM($U$32:BP32)&gt;=0.45,1,"")</f>
        <v/>
      </c>
      <c r="BR32" s="22" t="str">
        <f>IF('Encode Data'!$F$29-SUM($U$32:BQ32)&gt;=0.45,1,"")</f>
        <v/>
      </c>
      <c r="BS32" s="22" t="str">
        <f>IF('Encode Data'!$F$29-SUM($U$32:BR32)&gt;=0.45,1,"")</f>
        <v/>
      </c>
      <c r="BT32" s="22" t="str">
        <f>IF('Encode Data'!$F$29-SUM($U$32:BS32)&gt;=0.45,1,"")</f>
        <v/>
      </c>
      <c r="BU32" s="22" t="str">
        <f>IF('Encode Data'!$F$29-SUM($U$32:BT32)&gt;=0.45,1,"")</f>
        <v/>
      </c>
      <c r="BV32" s="22" t="str">
        <f>IF('Encode Data'!$F$29-SUM($U$32:BU32)&gt;=0.45,1,"")</f>
        <v/>
      </c>
      <c r="BW32" s="22" t="str">
        <f>IF('Encode Data'!$F$29-SUM($U$32:BV32)&gt;=0.45,1,"")</f>
        <v/>
      </c>
    </row>
    <row r="33" spans="21:75" x14ac:dyDescent="0.35">
      <c r="U33" s="22">
        <f>IF('Encode Data'!$G$29&gt;=0.4,1,0)</f>
        <v>1</v>
      </c>
      <c r="V33" s="22">
        <f>IF('Encode Data'!$G$29-(U33)&gt;=0.4,1,"")</f>
        <v>1</v>
      </c>
      <c r="W33" s="22" t="str">
        <f>IF('Encode Data'!$G$29-SUM($U$33:V33)&gt;=0.45,1,"")</f>
        <v/>
      </c>
      <c r="X33" s="22" t="str">
        <f>IF('Encode Data'!$G$29-SUM($U$33:W33)&gt;=0.45,1,"")</f>
        <v/>
      </c>
      <c r="Y33" s="22" t="str">
        <f>IF('Encode Data'!$G$29-SUM($U$33:X33)&gt;=0.45,1,"")</f>
        <v/>
      </c>
      <c r="Z33" s="22" t="str">
        <f>IF('Encode Data'!$G$29-SUM($U$33:Y33)&gt;=0.45,1,"")</f>
        <v/>
      </c>
      <c r="AA33" s="22" t="str">
        <f>IF('Encode Data'!$G$29-SUM($U$33:Z33)&gt;=0.45,1,"")</f>
        <v/>
      </c>
      <c r="AB33" s="22" t="str">
        <f>IF('Encode Data'!$G$29-SUM($U$33:AA33)&gt;=0.45,1,"")</f>
        <v/>
      </c>
      <c r="AC33" s="22" t="str">
        <f>IF('Encode Data'!$G$29-SUM($U$33:AB33)&gt;=0.45,1,"")</f>
        <v/>
      </c>
      <c r="AD33" s="22" t="str">
        <f>IF('Encode Data'!$G$29-SUM($U$33:AC33)&gt;=0.45,1,"")</f>
        <v/>
      </c>
      <c r="AE33" s="22" t="str">
        <f>IF('Encode Data'!$G$29-SUM($U$33:AD33)&gt;=0.45,1,"")</f>
        <v/>
      </c>
      <c r="AF33" s="22" t="str">
        <f>IF('Encode Data'!$G$29-SUM($U$33:AE33)&gt;=0.45,1,"")</f>
        <v/>
      </c>
      <c r="AG33" s="22" t="str">
        <f>IF('Encode Data'!$G$29-SUM($U$33:AF33)&gt;=0.45,1,"")</f>
        <v/>
      </c>
      <c r="AH33" s="22" t="str">
        <f>IF('Encode Data'!$G$29-SUM($U$33:AG33)&gt;=0.45,1,"")</f>
        <v/>
      </c>
      <c r="AI33" s="22" t="str">
        <f>IF('Encode Data'!$G$29-SUM($U$33:AH33)&gt;=0.45,1,"")</f>
        <v/>
      </c>
      <c r="AJ33" s="22" t="str">
        <f>IF('Encode Data'!$G$29-SUM($U$33:AI33)&gt;=0.45,1,"")</f>
        <v/>
      </c>
      <c r="AK33" s="22" t="str">
        <f>IF('Encode Data'!$G$29-SUM($U$33:AJ33)&gt;=0.45,1,"")</f>
        <v/>
      </c>
      <c r="AL33" s="22" t="str">
        <f>IF('Encode Data'!$G$29-SUM($U$33:AK33)&gt;=0.45,1,"")</f>
        <v/>
      </c>
      <c r="AM33" s="22" t="str">
        <f>IF('Encode Data'!$G$29-SUM($U$33:AL33)&gt;=0.45,1,"")</f>
        <v/>
      </c>
      <c r="AN33" s="22" t="str">
        <f>IF('Encode Data'!$G$29-SUM($U$33:AM33)&gt;=0.45,1,"")</f>
        <v/>
      </c>
      <c r="AO33" s="22" t="str">
        <f>IF('Encode Data'!$G$29-SUM($U$33:AN33)&gt;=0.45,1,"")</f>
        <v/>
      </c>
      <c r="AP33" s="22" t="str">
        <f>IF('Encode Data'!$G$29-SUM($U$33:AO33)&gt;=0.45,1,"")</f>
        <v/>
      </c>
      <c r="AQ33" s="22" t="str">
        <f>IF('Encode Data'!$G$29-SUM($U$33:AP33)&gt;=0.45,1,"")</f>
        <v/>
      </c>
      <c r="AR33" s="22" t="str">
        <f>IF('Encode Data'!$G$29-SUM($U$33:AQ33)&gt;=0.45,1,"")</f>
        <v/>
      </c>
      <c r="AS33" s="22" t="str">
        <f>IF('Encode Data'!$G$29-SUM($U$33:AR33)&gt;=0.45,1,"")</f>
        <v/>
      </c>
      <c r="AT33" s="22" t="str">
        <f>IF('Encode Data'!$G$29-SUM($U$33:AS33)&gt;=0.45,1,"")</f>
        <v/>
      </c>
      <c r="AU33" s="22" t="str">
        <f>IF('Encode Data'!$G$29-SUM($U$33:AT33)&gt;=0.45,1,"")</f>
        <v/>
      </c>
      <c r="AV33" s="22" t="str">
        <f>IF('Encode Data'!$G$29-SUM($U$33:AU33)&gt;=0.45,1,"")</f>
        <v/>
      </c>
      <c r="AW33" s="22" t="str">
        <f>IF('Encode Data'!$G$29-SUM($U$33:AV33)&gt;=0.45,1,"")</f>
        <v/>
      </c>
      <c r="AX33" s="22" t="str">
        <f>IF('Encode Data'!$G$29-SUM($U$33:AW33)&gt;=0.45,1,"")</f>
        <v/>
      </c>
      <c r="AY33" s="22" t="str">
        <f>IF('Encode Data'!$G$29-SUM($U$33:AX33)&gt;=0.45,1,"")</f>
        <v/>
      </c>
      <c r="AZ33" s="22" t="str">
        <f>IF('Encode Data'!$G$29-SUM($U$33:AY33)&gt;=0.45,1,"")</f>
        <v/>
      </c>
      <c r="BA33" s="22" t="str">
        <f>IF('Encode Data'!$G$29-SUM($U$33:AZ33)&gt;=0.45,1,"")</f>
        <v/>
      </c>
      <c r="BB33" s="22" t="str">
        <f>IF('Encode Data'!$G$29-SUM($U$33:BA33)&gt;=0.45,1,"")</f>
        <v/>
      </c>
      <c r="BC33" s="22" t="str">
        <f>IF('Encode Data'!$G$29-SUM($U$33:BB33)&gt;=0.45,1,"")</f>
        <v/>
      </c>
      <c r="BD33" s="22" t="str">
        <f>IF('Encode Data'!$G$29-SUM($U$33:BC33)&gt;=0.45,1,"")</f>
        <v/>
      </c>
      <c r="BE33" s="22" t="str">
        <f>IF('Encode Data'!$G$29-SUM($U$33:BD33)&gt;=0.45,1,"")</f>
        <v/>
      </c>
      <c r="BF33" s="22" t="str">
        <f>IF('Encode Data'!$G$29-SUM($U$33:BE33)&gt;=0.45,1,"")</f>
        <v/>
      </c>
      <c r="BG33" s="22" t="str">
        <f>IF('Encode Data'!$G$29-SUM($U$33:BF33)&gt;=0.45,1,"")</f>
        <v/>
      </c>
      <c r="BH33" s="22" t="str">
        <f>IF('Encode Data'!$G$29-SUM($U$33:BG33)&gt;=0.45,1,"")</f>
        <v/>
      </c>
      <c r="BI33" s="22" t="str">
        <f>IF('Encode Data'!$G$29-SUM($U$33:BH33)&gt;=0.45,1,"")</f>
        <v/>
      </c>
      <c r="BJ33" s="22" t="str">
        <f>IF('Encode Data'!$G$29-SUM($U$33:BI33)&gt;=0.45,1,"")</f>
        <v/>
      </c>
      <c r="BK33" s="22" t="str">
        <f>IF('Encode Data'!$G$29-SUM($U$33:BJ33)&gt;=0.45,1,"")</f>
        <v/>
      </c>
      <c r="BL33" s="22" t="str">
        <f>IF('Encode Data'!$G$29-SUM($U$33:BK33)&gt;=0.45,1,"")</f>
        <v/>
      </c>
      <c r="BM33" s="22" t="str">
        <f>IF('Encode Data'!$G$29-SUM($U$33:BL33)&gt;=0.45,1,"")</f>
        <v/>
      </c>
      <c r="BN33" s="22" t="str">
        <f>IF('Encode Data'!$G$29-SUM($U$33:BM33)&gt;=0.45,1,"")</f>
        <v/>
      </c>
      <c r="BO33" s="22" t="str">
        <f>IF('Encode Data'!$G$29-SUM($U$33:BN33)&gt;=0.45,1,"")</f>
        <v/>
      </c>
      <c r="BP33" s="22" t="str">
        <f>IF('Encode Data'!$G$29-SUM($U$33:BO33)&gt;=0.45,1,"")</f>
        <v/>
      </c>
      <c r="BQ33" s="22" t="str">
        <f>IF('Encode Data'!$G$29-SUM($U$33:BP33)&gt;=0.45,1,"")</f>
        <v/>
      </c>
      <c r="BR33" s="22" t="str">
        <f>IF('Encode Data'!$G$29-SUM($U$33:BQ33)&gt;=0.45,1,"")</f>
        <v/>
      </c>
      <c r="BS33" s="22" t="str">
        <f>IF('Encode Data'!$G$29-SUM($U$33:BR33)&gt;=0.45,1,"")</f>
        <v/>
      </c>
      <c r="BT33" s="22" t="str">
        <f>IF('Encode Data'!$G$29-SUM($U$33:BS33)&gt;=0.45,1,"")</f>
        <v/>
      </c>
      <c r="BU33" s="22" t="str">
        <f>IF('Encode Data'!$G$29-SUM($U$33:BT33)&gt;=0.45,1,"")</f>
        <v/>
      </c>
      <c r="BV33" s="22" t="str">
        <f>IF('Encode Data'!$G$29-SUM($U$33:BU33)&gt;=0.45,1,"")</f>
        <v/>
      </c>
      <c r="BW33" s="22" t="str">
        <f>IF('Encode Data'!$G$29-SUM($U$33:BV33)&gt;=0.45,1,"")</f>
        <v/>
      </c>
    </row>
    <row r="34" spans="21:75" x14ac:dyDescent="0.35">
      <c r="U34" s="22">
        <f>IF('Encode Data'!$H$29&gt;=0.4,1,0)</f>
        <v>1</v>
      </c>
      <c r="V34" s="22">
        <f>IF('Encode Data'!$H$29-(U34)&gt;=0.4,1,"")</f>
        <v>1</v>
      </c>
      <c r="W34" s="22" t="str">
        <f>IF('Encode Data'!$H$29-SUM($U$34:V34)&gt;=0.45,1,"")</f>
        <v/>
      </c>
      <c r="X34" s="22" t="str">
        <f>IF('Encode Data'!$H$29-SUM($U$34:W34)&gt;=0.45,1,"")</f>
        <v/>
      </c>
      <c r="Y34" s="22" t="str">
        <f>IF('Encode Data'!$H$29-SUM($U$34:X34)&gt;=0.45,1,"")</f>
        <v/>
      </c>
      <c r="Z34" s="22" t="str">
        <f>IF('Encode Data'!$H$29-SUM($U$34:Y34)&gt;=0.45,1,"")</f>
        <v/>
      </c>
      <c r="AA34" s="22" t="str">
        <f>IF('Encode Data'!$H$29-SUM($U$34:Z34)&gt;=0.45,1,"")</f>
        <v/>
      </c>
      <c r="AB34" s="22" t="str">
        <f>IF('Encode Data'!$H$29-SUM($U$34:AA34)&gt;=0.45,1,"")</f>
        <v/>
      </c>
      <c r="AC34" s="22" t="str">
        <f>IF('Encode Data'!$H$29-SUM($U$34:AB34)&gt;=0.45,1,"")</f>
        <v/>
      </c>
      <c r="AD34" s="22" t="str">
        <f>IF('Encode Data'!$H$29-SUM($U$34:AC34)&gt;=0.45,1,"")</f>
        <v/>
      </c>
      <c r="AE34" s="22" t="str">
        <f>IF('Encode Data'!$H$29-SUM($U$34:AD34)&gt;=0.45,1,"")</f>
        <v/>
      </c>
      <c r="AF34" s="22" t="str">
        <f>IF('Encode Data'!$H$29-SUM($U$34:AE34)&gt;=0.45,1,"")</f>
        <v/>
      </c>
      <c r="AG34" s="22" t="str">
        <f>IF('Encode Data'!$H$29-SUM($U$34:AF34)&gt;=0.45,1,"")</f>
        <v/>
      </c>
      <c r="AH34" s="22" t="str">
        <f>IF('Encode Data'!$H$29-SUM($U$34:AG34)&gt;=0.45,1,"")</f>
        <v/>
      </c>
      <c r="AI34" s="22" t="str">
        <f>IF('Encode Data'!$H$29-SUM($U$34:AH34)&gt;=0.45,1,"")</f>
        <v/>
      </c>
      <c r="AJ34" s="22" t="str">
        <f>IF('Encode Data'!$H$29-SUM($U$34:AI34)&gt;=0.45,1,"")</f>
        <v/>
      </c>
      <c r="AK34" s="22" t="str">
        <f>IF('Encode Data'!$H$29-SUM($U$34:AJ34)&gt;=0.45,1,"")</f>
        <v/>
      </c>
      <c r="AL34" s="22" t="str">
        <f>IF('Encode Data'!$H$29-SUM($U$34:AK34)&gt;=0.45,1,"")</f>
        <v/>
      </c>
      <c r="AM34" s="22" t="str">
        <f>IF('Encode Data'!$H$29-SUM($U$34:AL34)&gt;=0.45,1,"")</f>
        <v/>
      </c>
      <c r="AN34" s="22" t="str">
        <f>IF('Encode Data'!$H$29-SUM($U$34:AM34)&gt;=0.45,1,"")</f>
        <v/>
      </c>
      <c r="AO34" s="22" t="str">
        <f>IF('Encode Data'!$H$29-SUM($U$34:AN34)&gt;=0.45,1,"")</f>
        <v/>
      </c>
      <c r="AP34" s="22" t="str">
        <f>IF('Encode Data'!$H$29-SUM($U$34:AO34)&gt;=0.45,1,"")</f>
        <v/>
      </c>
      <c r="AQ34" s="22" t="str">
        <f>IF('Encode Data'!$H$29-SUM($U$34:AP34)&gt;=0.45,1,"")</f>
        <v/>
      </c>
      <c r="AR34" s="22" t="str">
        <f>IF('Encode Data'!$H$29-SUM($U$34:AQ34)&gt;=0.45,1,"")</f>
        <v/>
      </c>
      <c r="AS34" s="22" t="str">
        <f>IF('Encode Data'!$H$29-SUM($U$34:AR34)&gt;=0.45,1,"")</f>
        <v/>
      </c>
      <c r="AT34" s="22" t="str">
        <f>IF('Encode Data'!$H$29-SUM($U$34:AS34)&gt;=0.45,1,"")</f>
        <v/>
      </c>
      <c r="AU34" s="22" t="str">
        <f>IF('Encode Data'!$H$29-SUM($U$34:AT34)&gt;=0.45,1,"")</f>
        <v/>
      </c>
      <c r="AV34" s="22" t="str">
        <f>IF('Encode Data'!$H$29-SUM($U$34:AU34)&gt;=0.45,1,"")</f>
        <v/>
      </c>
      <c r="AW34" s="22" t="str">
        <f>IF('Encode Data'!$H$29-SUM($U$34:AV34)&gt;=0.45,1,"")</f>
        <v/>
      </c>
      <c r="AX34" s="22" t="str">
        <f>IF('Encode Data'!$H$29-SUM($U$34:AW34)&gt;=0.45,1,"")</f>
        <v/>
      </c>
      <c r="AY34" s="22" t="str">
        <f>IF('Encode Data'!$H$29-SUM($U$34:AX34)&gt;=0.45,1,"")</f>
        <v/>
      </c>
      <c r="AZ34" s="22" t="str">
        <f>IF('Encode Data'!$H$29-SUM($U$34:AY34)&gt;=0.45,1,"")</f>
        <v/>
      </c>
      <c r="BA34" s="22" t="str">
        <f>IF('Encode Data'!$H$29-SUM($U$34:AZ34)&gt;=0.45,1,"")</f>
        <v/>
      </c>
      <c r="BB34" s="22" t="str">
        <f>IF('Encode Data'!$H$29-SUM($U$34:BA34)&gt;=0.45,1,"")</f>
        <v/>
      </c>
      <c r="BC34" s="22" t="str">
        <f>IF('Encode Data'!$H$29-SUM($U$34:BB34)&gt;=0.45,1,"")</f>
        <v/>
      </c>
      <c r="BD34" s="22" t="str">
        <f>IF('Encode Data'!$H$29-SUM($U$34:BC34)&gt;=0.45,1,"")</f>
        <v/>
      </c>
      <c r="BE34" s="22" t="str">
        <f>IF('Encode Data'!$H$29-SUM($U$34:BD34)&gt;=0.45,1,"")</f>
        <v/>
      </c>
      <c r="BF34" s="22" t="str">
        <f>IF('Encode Data'!$H$29-SUM($U$34:BE34)&gt;=0.45,1,"")</f>
        <v/>
      </c>
      <c r="BG34" s="22" t="str">
        <f>IF('Encode Data'!$H$29-SUM($U$34:BF34)&gt;=0.45,1,"")</f>
        <v/>
      </c>
      <c r="BH34" s="22" t="str">
        <f>IF('Encode Data'!$H$29-SUM($U$34:BG34)&gt;=0.45,1,"")</f>
        <v/>
      </c>
      <c r="BI34" s="22" t="str">
        <f>IF('Encode Data'!$H$29-SUM($U$34:BH34)&gt;=0.45,1,"")</f>
        <v/>
      </c>
      <c r="BJ34" s="22" t="str">
        <f>IF('Encode Data'!$H$29-SUM($U$34:BI34)&gt;=0.45,1,"")</f>
        <v/>
      </c>
      <c r="BK34" s="22" t="str">
        <f>IF('Encode Data'!$H$29-SUM($U$34:BJ34)&gt;=0.45,1,"")</f>
        <v/>
      </c>
      <c r="BL34" s="22" t="str">
        <f>IF('Encode Data'!$H$29-SUM($U$34:BK34)&gt;=0.45,1,"")</f>
        <v/>
      </c>
      <c r="BM34" s="22" t="str">
        <f>IF('Encode Data'!$H$29-SUM($U$34:BL34)&gt;=0.45,1,"")</f>
        <v/>
      </c>
      <c r="BN34" s="22" t="str">
        <f>IF('Encode Data'!$H$29-SUM($U$34:BM34)&gt;=0.45,1,"")</f>
        <v/>
      </c>
      <c r="BO34" s="22" t="str">
        <f>IF('Encode Data'!$H$29-SUM($U$34:BN34)&gt;=0.45,1,"")</f>
        <v/>
      </c>
      <c r="BP34" s="22" t="str">
        <f>IF('Encode Data'!$H$29-SUM($U$34:BO34)&gt;=0.45,1,"")</f>
        <v/>
      </c>
      <c r="BQ34" s="22" t="str">
        <f>IF('Encode Data'!$H$29-SUM($U$34:BP34)&gt;=0.45,1,"")</f>
        <v/>
      </c>
      <c r="BR34" s="22" t="str">
        <f>IF('Encode Data'!$H$29-SUM($U$34:BQ34)&gt;=0.45,1,"")</f>
        <v/>
      </c>
      <c r="BS34" s="22" t="str">
        <f>IF('Encode Data'!$H$29-SUM($U$34:BR34)&gt;=0.45,1,"")</f>
        <v/>
      </c>
      <c r="BT34" s="22" t="str">
        <f>IF('Encode Data'!$H$29-SUM($U$34:BS34)&gt;=0.45,1,"")</f>
        <v/>
      </c>
      <c r="BU34" s="22" t="str">
        <f>IF('Encode Data'!$H$29-SUM($U$34:BT34)&gt;=0.45,1,"")</f>
        <v/>
      </c>
      <c r="BV34" s="22" t="str">
        <f>IF('Encode Data'!$H$29-SUM($U$34:BU34)&gt;=0.45,1,"")</f>
        <v/>
      </c>
      <c r="BW34" s="22" t="str">
        <f>IF('Encode Data'!$H$29-SUM($U$34:BV34)&gt;=0.45,1,"")</f>
        <v/>
      </c>
    </row>
    <row r="35" spans="21:75" x14ac:dyDescent="0.35">
      <c r="U35" s="22">
        <f>IF('Encode Data'!$I$29&gt;=0.4,1,0)</f>
        <v>1</v>
      </c>
      <c r="V35" s="22">
        <f>IF('Encode Data'!$I$29-(U35)&gt;=0.4,1,"")</f>
        <v>1</v>
      </c>
      <c r="W35" s="22">
        <f>IF('Encode Data'!$I$29-SUM($U$35:V35)&gt;=0.45,1,"")</f>
        <v>1</v>
      </c>
      <c r="X35" s="22" t="str">
        <f>IF('Encode Data'!$I$29-SUM($U$35:W35)&gt;=0.45,1,"")</f>
        <v/>
      </c>
      <c r="Y35" s="22" t="str">
        <f>IF('Encode Data'!$I$29-SUM($U$35:X35)&gt;=0.45,1,"")</f>
        <v/>
      </c>
      <c r="Z35" s="22" t="str">
        <f>IF('Encode Data'!$I$29-SUM($U$35:Y35)&gt;=0.45,1,"")</f>
        <v/>
      </c>
      <c r="AA35" s="22" t="str">
        <f>IF('Encode Data'!$I$29-SUM($U$35:Z35)&gt;=0.45,1,"")</f>
        <v/>
      </c>
      <c r="AB35" s="22" t="str">
        <f>IF('Encode Data'!$I$29-SUM($U$35:AA35)&gt;=0.45,1,"")</f>
        <v/>
      </c>
      <c r="AC35" s="22" t="str">
        <f>IF('Encode Data'!$I$29-SUM($U$35:AB35)&gt;=0.45,1,"")</f>
        <v/>
      </c>
      <c r="AD35" s="22" t="str">
        <f>IF('Encode Data'!$I$29-SUM($U$35:AC35)&gt;=0.45,1,"")</f>
        <v/>
      </c>
      <c r="AE35" s="22" t="str">
        <f>IF('Encode Data'!$I$29-SUM($U$35:AD35)&gt;=0.45,1,"")</f>
        <v/>
      </c>
      <c r="AF35" s="22" t="str">
        <f>IF('Encode Data'!$I$29-SUM($U$35:AE35)&gt;=0.45,1,"")</f>
        <v/>
      </c>
      <c r="AG35" s="22" t="str">
        <f>IF('Encode Data'!$I$29-SUM($U$35:AF35)&gt;=0.45,1,"")</f>
        <v/>
      </c>
      <c r="AH35" s="22" t="str">
        <f>IF('Encode Data'!$I$29-SUM($U$35:AG35)&gt;=0.45,1,"")</f>
        <v/>
      </c>
      <c r="AI35" s="22" t="str">
        <f>IF('Encode Data'!$I$29-SUM($U$35:AH35)&gt;=0.45,1,"")</f>
        <v/>
      </c>
      <c r="AJ35" s="22" t="str">
        <f>IF('Encode Data'!$I$29-SUM($U$35:AI35)&gt;=0.45,1,"")</f>
        <v/>
      </c>
      <c r="AK35" s="22" t="str">
        <f>IF('Encode Data'!$I$29-SUM($U$35:AJ35)&gt;=0.45,1,"")</f>
        <v/>
      </c>
      <c r="AL35" s="22" t="str">
        <f>IF('Encode Data'!$I$29-SUM($U$35:AK35)&gt;=0.45,1,"")</f>
        <v/>
      </c>
      <c r="AM35" s="22" t="str">
        <f>IF('Encode Data'!$I$29-SUM($U$35:AL35)&gt;=0.45,1,"")</f>
        <v/>
      </c>
      <c r="AN35" s="22" t="str">
        <f>IF('Encode Data'!$I$29-SUM($U$35:AM35)&gt;=0.45,1,"")</f>
        <v/>
      </c>
      <c r="AO35" s="22" t="str">
        <f>IF('Encode Data'!$I$29-SUM($U$35:AN35)&gt;=0.45,1,"")</f>
        <v/>
      </c>
      <c r="AP35" s="22" t="str">
        <f>IF('Encode Data'!$I$29-SUM($U$35:AO35)&gt;=0.45,1,"")</f>
        <v/>
      </c>
      <c r="AQ35" s="22" t="str">
        <f>IF('Encode Data'!$I$29-SUM($U$35:AP35)&gt;=0.45,1,"")</f>
        <v/>
      </c>
      <c r="AR35" s="22" t="str">
        <f>IF('Encode Data'!$I$29-SUM($U$35:AQ35)&gt;=0.45,1,"")</f>
        <v/>
      </c>
      <c r="AS35" s="22" t="str">
        <f>IF('Encode Data'!$I$29-SUM($U$35:AR35)&gt;=0.45,1,"")</f>
        <v/>
      </c>
      <c r="AT35" s="22" t="str">
        <f>IF('Encode Data'!$I$29-SUM($U$35:AS35)&gt;=0.45,1,"")</f>
        <v/>
      </c>
      <c r="AU35" s="22" t="str">
        <f>IF('Encode Data'!$I$29-SUM($U$35:AT35)&gt;=0.45,1,"")</f>
        <v/>
      </c>
      <c r="AV35" s="22" t="str">
        <f>IF('Encode Data'!$I$29-SUM($U$35:AU35)&gt;=0.45,1,"")</f>
        <v/>
      </c>
      <c r="AW35" s="22" t="str">
        <f>IF('Encode Data'!$I$29-SUM($U$35:AV35)&gt;=0.45,1,"")</f>
        <v/>
      </c>
      <c r="AX35" s="22" t="str">
        <f>IF('Encode Data'!$I$29-SUM($U$35:AW35)&gt;=0.45,1,"")</f>
        <v/>
      </c>
      <c r="AY35" s="22" t="str">
        <f>IF('Encode Data'!$I$29-SUM($U$35:AX35)&gt;=0.45,1,"")</f>
        <v/>
      </c>
      <c r="AZ35" s="22" t="str">
        <f>IF('Encode Data'!$I$29-SUM($U$35:AY35)&gt;=0.45,1,"")</f>
        <v/>
      </c>
      <c r="BA35" s="22" t="str">
        <f>IF('Encode Data'!$I$29-SUM($U$35:AZ35)&gt;=0.45,1,"")</f>
        <v/>
      </c>
      <c r="BB35" s="22" t="str">
        <f>IF('Encode Data'!$I$29-SUM($U$35:BA35)&gt;=0.45,1,"")</f>
        <v/>
      </c>
      <c r="BC35" s="22" t="str">
        <f>IF('Encode Data'!$I$29-SUM($U$35:BB35)&gt;=0.45,1,"")</f>
        <v/>
      </c>
      <c r="BD35" s="22" t="str">
        <f>IF('Encode Data'!$I$29-SUM($U$35:BC35)&gt;=0.45,1,"")</f>
        <v/>
      </c>
      <c r="BE35" s="22" t="str">
        <f>IF('Encode Data'!$I$29-SUM($U$35:BD35)&gt;=0.45,1,"")</f>
        <v/>
      </c>
      <c r="BF35" s="22" t="str">
        <f>IF('Encode Data'!$I$29-SUM($U$35:BE35)&gt;=0.45,1,"")</f>
        <v/>
      </c>
      <c r="BG35" s="22" t="str">
        <f>IF('Encode Data'!$I$29-SUM($U$35:BF35)&gt;=0.45,1,"")</f>
        <v/>
      </c>
      <c r="BH35" s="22" t="str">
        <f>IF('Encode Data'!$I$29-SUM($U$35:BG35)&gt;=0.45,1,"")</f>
        <v/>
      </c>
      <c r="BI35" s="22" t="str">
        <f>IF('Encode Data'!$I$29-SUM($U$35:BH35)&gt;=0.45,1,"")</f>
        <v/>
      </c>
      <c r="BJ35" s="22" t="str">
        <f>IF('Encode Data'!$I$29-SUM($U$35:BI35)&gt;=0.45,1,"")</f>
        <v/>
      </c>
      <c r="BK35" s="22" t="str">
        <f>IF('Encode Data'!$I$29-SUM($U$35:BJ35)&gt;=0.45,1,"")</f>
        <v/>
      </c>
      <c r="BL35" s="22" t="str">
        <f>IF('Encode Data'!$I$29-SUM($U$35:BK35)&gt;=0.45,1,"")</f>
        <v/>
      </c>
      <c r="BM35" s="22" t="str">
        <f>IF('Encode Data'!$I$29-SUM($U$35:BL35)&gt;=0.45,1,"")</f>
        <v/>
      </c>
      <c r="BN35" s="22" t="str">
        <f>IF('Encode Data'!$I$29-SUM($U$35:BM35)&gt;=0.45,1,"")</f>
        <v/>
      </c>
      <c r="BO35" s="22" t="str">
        <f>IF('Encode Data'!$I$29-SUM($U$35:BN35)&gt;=0.45,1,"")</f>
        <v/>
      </c>
      <c r="BP35" s="22" t="str">
        <f>IF('Encode Data'!$I$29-SUM($U$35:BO35)&gt;=0.45,1,"")</f>
        <v/>
      </c>
      <c r="BQ35" s="22" t="str">
        <f>IF('Encode Data'!$I$29-SUM($U$35:BP35)&gt;=0.45,1,"")</f>
        <v/>
      </c>
      <c r="BR35" s="22" t="str">
        <f>IF('Encode Data'!$I$29-SUM($U$35:BQ35)&gt;=0.45,1,"")</f>
        <v/>
      </c>
      <c r="BS35" s="22" t="str">
        <f>IF('Encode Data'!$I$29-SUM($U$35:BR35)&gt;=0.45,1,"")</f>
        <v/>
      </c>
      <c r="BT35" s="22" t="str">
        <f>IF('Encode Data'!$I$29-SUM($U$35:BS35)&gt;=0.45,1,"")</f>
        <v/>
      </c>
      <c r="BU35" s="22" t="str">
        <f>IF('Encode Data'!$I$29-SUM($U$35:BT35)&gt;=0.45,1,"")</f>
        <v/>
      </c>
      <c r="BV35" s="22" t="str">
        <f>IF('Encode Data'!$I$29-SUM($U$35:BU35)&gt;=0.45,1,"")</f>
        <v/>
      </c>
      <c r="BW35" s="22" t="str">
        <f>IF('Encode Data'!$I$29-SUM($U$35:BV35)&gt;=0.45,1,"")</f>
        <v/>
      </c>
    </row>
    <row r="36" spans="21:75" x14ac:dyDescent="0.35">
      <c r="U36" s="22">
        <f>IF('Encode Data'!$J$29&gt;=0.45,1,0)</f>
        <v>0</v>
      </c>
      <c r="V36" s="22" t="str">
        <f>IF('Encode Data'!$J$29-(U36)&gt;=0.45,1,"")</f>
        <v/>
      </c>
      <c r="W36" s="22" t="str">
        <f>IF('Encode Data'!$J$29-SUM($U$36:V36)&gt;=0.46,1,"")</f>
        <v/>
      </c>
      <c r="X36" s="22" t="str">
        <f>IF('Encode Data'!$J$29-SUM($U$36:W36)&gt;=0.46,1,"")</f>
        <v/>
      </c>
      <c r="Y36" s="22" t="str">
        <f>IF('Encode Data'!$J$29-SUM($U$36:X36)&gt;=0.46,1,"")</f>
        <v/>
      </c>
      <c r="Z36" s="22" t="str">
        <f>IF('Encode Data'!$J$29-SUM($U$36:Y36)&gt;=0.46,1,"")</f>
        <v/>
      </c>
      <c r="AA36" s="22" t="str">
        <f>IF('Encode Data'!$J$29-SUM($U$36:Z36)&gt;=0.46,1,"")</f>
        <v/>
      </c>
      <c r="AB36" s="22" t="str">
        <f>IF('Encode Data'!$J$29-SUM($U$36:AA36)&gt;=0.46,1,"")</f>
        <v/>
      </c>
      <c r="AC36" s="22" t="str">
        <f>IF('Encode Data'!$J$29-SUM($U$36:AB36)&gt;=0.46,1,"")</f>
        <v/>
      </c>
      <c r="AD36" s="22" t="str">
        <f>IF('Encode Data'!$J$29-SUM($U$36:AC36)&gt;=0.46,1,"")</f>
        <v/>
      </c>
      <c r="AE36" s="22" t="str">
        <f>IF('Encode Data'!$J$29-SUM($U$36:AD36)&gt;=0.46,1,"")</f>
        <v/>
      </c>
      <c r="AF36" s="22" t="str">
        <f>IF('Encode Data'!$J$29-SUM($U$36:AE36)&gt;=0.46,1,"")</f>
        <v/>
      </c>
      <c r="AG36" s="22" t="str">
        <f>IF('Encode Data'!$J$29-SUM($U$36:AF36)&gt;=0.46,1,"")</f>
        <v/>
      </c>
      <c r="AH36" s="22" t="str">
        <f>IF('Encode Data'!$J$29-SUM($U$36:AG36)&gt;=0.46,1,"")</f>
        <v/>
      </c>
      <c r="AI36" s="22" t="str">
        <f>IF('Encode Data'!$J$29-SUM($U$36:AH36)&gt;=0.46,1,"")</f>
        <v/>
      </c>
      <c r="AJ36" s="22" t="str">
        <f>IF('Encode Data'!$J$29-SUM($U$36:AI36)&gt;=0.46,1,"")</f>
        <v/>
      </c>
      <c r="AK36" s="22" t="str">
        <f>IF('Encode Data'!$J$29-SUM($U$36:AJ36)&gt;=0.46,1,"")</f>
        <v/>
      </c>
      <c r="AL36" s="22" t="str">
        <f>IF('Encode Data'!$J$29-SUM($U$36:AK36)&gt;=0.46,1,"")</f>
        <v/>
      </c>
      <c r="AM36" s="22" t="str">
        <f>IF('Encode Data'!$J$29-SUM($U$36:AL36)&gt;=0.46,1,"")</f>
        <v/>
      </c>
      <c r="AN36" s="22" t="str">
        <f>IF('Encode Data'!$J$29-SUM($U$36:AM36)&gt;=0.46,1,"")</f>
        <v/>
      </c>
      <c r="AO36" s="22" t="str">
        <f>IF('Encode Data'!$J$29-SUM($U$36:AN36)&gt;=0.46,1,"")</f>
        <v/>
      </c>
      <c r="AP36" s="22" t="str">
        <f>IF('Encode Data'!$J$29-SUM($U$36:AO36)&gt;=0.46,1,"")</f>
        <v/>
      </c>
      <c r="AQ36" s="22" t="str">
        <f>IF('Encode Data'!$J$29-SUM($U$36:AP36)&gt;=0.46,1,"")</f>
        <v/>
      </c>
      <c r="AR36" s="22" t="str">
        <f>IF('Encode Data'!$J$29-SUM($U$36:AQ36)&gt;=0.46,1,"")</f>
        <v/>
      </c>
      <c r="AS36" s="22" t="str">
        <f>IF('Encode Data'!$J$29-SUM($U$36:AR36)&gt;=0.46,1,"")</f>
        <v/>
      </c>
      <c r="AT36" s="22" t="str">
        <f>IF('Encode Data'!$J$29-SUM($U$36:AS36)&gt;=0.46,1,"")</f>
        <v/>
      </c>
      <c r="AU36" s="22" t="str">
        <f>IF('Encode Data'!$J$29-SUM($U$36:AT36)&gt;=0.46,1,"")</f>
        <v/>
      </c>
      <c r="AV36" s="22" t="str">
        <f>IF('Encode Data'!$J$29-SUM($U$36:AU36)&gt;=0.46,1,"")</f>
        <v/>
      </c>
      <c r="AW36" s="22" t="str">
        <f>IF('Encode Data'!$J$29-SUM($U$36:AV36)&gt;=0.46,1,"")</f>
        <v/>
      </c>
      <c r="AX36" s="22" t="str">
        <f>IF('Encode Data'!$J$29-SUM($U$36:AW36)&gt;=0.46,1,"")</f>
        <v/>
      </c>
      <c r="AY36" s="22" t="str">
        <f>IF('Encode Data'!$J$29-SUM($U$36:AX36)&gt;=0.46,1,"")</f>
        <v/>
      </c>
      <c r="AZ36" s="22" t="str">
        <f>IF('Encode Data'!$J$29-SUM($U$36:AY36)&gt;=0.46,1,"")</f>
        <v/>
      </c>
      <c r="BA36" s="22" t="str">
        <f>IF('Encode Data'!$J$29-SUM($U$36:AZ36)&gt;=0.46,1,"")</f>
        <v/>
      </c>
      <c r="BB36" s="22" t="str">
        <f>IF('Encode Data'!$J$29-SUM($U$36:BA36)&gt;=0.46,1,"")</f>
        <v/>
      </c>
      <c r="BC36" s="22" t="str">
        <f>IF('Encode Data'!$J$29-SUM($U$36:BB36)&gt;=0.46,1,"")</f>
        <v/>
      </c>
      <c r="BD36" s="22" t="str">
        <f>IF('Encode Data'!$J$29-SUM($U$36:BC36)&gt;=0.46,1,"")</f>
        <v/>
      </c>
      <c r="BE36" s="22" t="str">
        <f>IF('Encode Data'!$J$29-SUM($U$36:BD36)&gt;=0.46,1,"")</f>
        <v/>
      </c>
      <c r="BF36" s="22" t="str">
        <f>IF('Encode Data'!$J$29-SUM($U$36:BE36)&gt;=0.46,1,"")</f>
        <v/>
      </c>
      <c r="BG36" s="22" t="str">
        <f>IF('Encode Data'!$J$29-SUM($U$36:BF36)&gt;=0.46,1,"")</f>
        <v/>
      </c>
      <c r="BH36" s="22" t="str">
        <f>IF('Encode Data'!$J$29-SUM($U$36:BG36)&gt;=0.46,1,"")</f>
        <v/>
      </c>
      <c r="BI36" s="22" t="str">
        <f>IF('Encode Data'!$J$29-SUM($U$36:BH36)&gt;=0.46,1,"")</f>
        <v/>
      </c>
      <c r="BJ36" s="22" t="str">
        <f>IF('Encode Data'!$J$29-SUM($U$36:BI36)&gt;=0.46,1,"")</f>
        <v/>
      </c>
      <c r="BK36" s="22" t="str">
        <f>IF('Encode Data'!$J$29-SUM($U$36:BJ36)&gt;=0.46,1,"")</f>
        <v/>
      </c>
      <c r="BL36" s="22" t="str">
        <f>IF('Encode Data'!$J$29-SUM($U$36:BK36)&gt;=0.46,1,"")</f>
        <v/>
      </c>
      <c r="BM36" s="22" t="str">
        <f>IF('Encode Data'!$J$29-SUM($U$36:BL36)&gt;=0.46,1,"")</f>
        <v/>
      </c>
      <c r="BN36" s="22" t="str">
        <f>IF('Encode Data'!$J$29-SUM($U$36:BM36)&gt;=0.46,1,"")</f>
        <v/>
      </c>
      <c r="BO36" s="22" t="str">
        <f>IF('Encode Data'!$J$29-SUM($U$36:BN36)&gt;=0.46,1,"")</f>
        <v/>
      </c>
      <c r="BP36" s="22" t="str">
        <f>IF('Encode Data'!$J$29-SUM($U$36:BO36)&gt;=0.46,1,"")</f>
        <v/>
      </c>
      <c r="BQ36" s="22" t="str">
        <f>IF('Encode Data'!$J$29-SUM($U$36:BP36)&gt;=0.46,1,"")</f>
        <v/>
      </c>
      <c r="BR36" s="22" t="str">
        <f>IF('Encode Data'!$J$29-SUM($U$36:BQ36)&gt;=0.46,1,"")</f>
        <v/>
      </c>
      <c r="BS36" s="22" t="str">
        <f>IF('Encode Data'!$J$29-SUM($U$36:BR36)&gt;=0.46,1,"")</f>
        <v/>
      </c>
      <c r="BT36" s="22" t="str">
        <f>IF('Encode Data'!$J$29-SUM($U$36:BS36)&gt;=0.46,1,"")</f>
        <v/>
      </c>
      <c r="BU36" s="22" t="str">
        <f>IF('Encode Data'!$J$29-SUM($U$36:BT36)&gt;=0.46,1,"")</f>
        <v/>
      </c>
      <c r="BV36" s="22" t="str">
        <f>IF('Encode Data'!$J$29-SUM($U$36:BU36)&gt;=0.46,1,"")</f>
        <v/>
      </c>
      <c r="BW36" s="22" t="str">
        <f>IF('Encode Data'!$J$29-SUM($U$36:BV36)&gt;=0.46,1,"")</f>
        <v/>
      </c>
    </row>
    <row r="37" spans="21:75" x14ac:dyDescent="0.35">
      <c r="U37" s="22">
        <f>IF('Encode Data'!$E$32&gt;=0.4,1,0)</f>
        <v>1</v>
      </c>
      <c r="V37" s="22">
        <f>IF('Encode Data'!$E$32-(U37)&gt;=0.45,1,"")</f>
        <v>1</v>
      </c>
      <c r="W37" s="22" t="str">
        <f>IF('Encode Data'!$E$32-SUM($U$37:V37)&gt;=0.45,1,"")</f>
        <v/>
      </c>
      <c r="X37" s="22" t="str">
        <f>IF('Encode Data'!$E$32-SUM($U$37:W37)&gt;=0.45,1,"")</f>
        <v/>
      </c>
      <c r="Y37" s="22" t="str">
        <f>IF('Encode Data'!$E$32-SUM($U$37:X37)&gt;=0.45,1,"")</f>
        <v/>
      </c>
      <c r="Z37" s="22" t="str">
        <f>IF('Encode Data'!$E$32-SUM($U$37:Y37)&gt;=0.45,1,"")</f>
        <v/>
      </c>
      <c r="AA37" s="22" t="str">
        <f>IF('Encode Data'!$E$32-SUM($U$37:Z37)&gt;=0.45,1,"")</f>
        <v/>
      </c>
      <c r="AB37" s="22" t="str">
        <f>IF('Encode Data'!$E$32-SUM($U$37:AA37)&gt;=0.45,1,"")</f>
        <v/>
      </c>
      <c r="AC37" s="22" t="str">
        <f>IF('Encode Data'!$E$32-SUM($U$37:AB37)&gt;=0.45,1,"")</f>
        <v/>
      </c>
      <c r="AD37" s="22" t="str">
        <f>IF('Encode Data'!$E$32-SUM($U$37:AC37)&gt;=0.45,1,"")</f>
        <v/>
      </c>
      <c r="AE37" s="22" t="str">
        <f>IF('Encode Data'!$E$32-SUM($U$37:AD37)&gt;=0.45,1,"")</f>
        <v/>
      </c>
      <c r="AF37" s="22" t="str">
        <f>IF('Encode Data'!$E$32-SUM($U$37:AE37)&gt;=0.45,1,"")</f>
        <v/>
      </c>
      <c r="AG37" s="22" t="str">
        <f>IF('Encode Data'!$E$32-SUM($U$37:AF37)&gt;=0.45,1,"")</f>
        <v/>
      </c>
      <c r="AH37" s="22" t="str">
        <f>IF('Encode Data'!$E$32-SUM($U$37:AG37)&gt;=0.45,1,"")</f>
        <v/>
      </c>
      <c r="AI37" s="22" t="str">
        <f>IF('Encode Data'!$E$32-SUM($U$37:AH37)&gt;=0.45,1,"")</f>
        <v/>
      </c>
      <c r="AJ37" s="22" t="str">
        <f>IF('Encode Data'!$E$32-SUM($U$37:AI37)&gt;=0.45,1,"")</f>
        <v/>
      </c>
      <c r="AK37" s="22" t="str">
        <f>IF('Encode Data'!$E$32-SUM($U$37:AJ37)&gt;=0.45,1,"")</f>
        <v/>
      </c>
      <c r="AL37" s="22" t="str">
        <f>IF('Encode Data'!$E$32-SUM($U$37:AK37)&gt;=0.45,1,"")</f>
        <v/>
      </c>
      <c r="AM37" s="22" t="str">
        <f>IF('Encode Data'!$E$32-SUM($U$37:AL37)&gt;=0.45,1,"")</f>
        <v/>
      </c>
      <c r="AN37" s="22" t="str">
        <f>IF('Encode Data'!$E$32-SUM($U$37:AM37)&gt;=0.45,1,"")</f>
        <v/>
      </c>
      <c r="AO37" s="22" t="str">
        <f>IF('Encode Data'!$E$32-SUM($U$37:AN37)&gt;=0.45,1,"")</f>
        <v/>
      </c>
      <c r="AP37" s="22" t="str">
        <f>IF('Encode Data'!$E$32-SUM($U$37:AO37)&gt;=0.45,1,"")</f>
        <v/>
      </c>
      <c r="AQ37" s="22" t="str">
        <f>IF('Encode Data'!$E$32-SUM($U$37:AP37)&gt;=0.45,1,"")</f>
        <v/>
      </c>
      <c r="AR37" s="22" t="str">
        <f>IF('Encode Data'!$E$32-SUM($U$37:AQ37)&gt;=0.45,1,"")</f>
        <v/>
      </c>
      <c r="AS37" s="22" t="str">
        <f>IF('Encode Data'!$E$32-SUM($U$37:AR37)&gt;=0.45,1,"")</f>
        <v/>
      </c>
      <c r="AT37" s="22" t="str">
        <f>IF('Encode Data'!$E$32-SUM($U$37:AS37)&gt;=0.45,1,"")</f>
        <v/>
      </c>
      <c r="AU37" s="22" t="str">
        <f>IF('Encode Data'!$E$32-SUM($U$37:AT37)&gt;=0.45,1,"")</f>
        <v/>
      </c>
      <c r="AV37" s="22" t="str">
        <f>IF('Encode Data'!$E$32-SUM($U$37:AU37)&gt;=0.45,1,"")</f>
        <v/>
      </c>
      <c r="AW37" s="22" t="str">
        <f>IF('Encode Data'!$E$32-SUM($U$37:AV37)&gt;=0.45,1,"")</f>
        <v/>
      </c>
      <c r="AX37" s="22" t="str">
        <f>IF('Encode Data'!$E$32-SUM($U$37:AW37)&gt;=0.45,1,"")</f>
        <v/>
      </c>
      <c r="AY37" s="22" t="str">
        <f>IF('Encode Data'!$E$32-SUM($U$37:AX37)&gt;=0.45,1,"")</f>
        <v/>
      </c>
      <c r="AZ37" s="22" t="str">
        <f>IF('Encode Data'!$E$32-SUM($U$37:AY37)&gt;=0.45,1,"")</f>
        <v/>
      </c>
      <c r="BA37" s="22" t="str">
        <f>IF('Encode Data'!$E$32-SUM($U$37:AZ37)&gt;=0.45,1,"")</f>
        <v/>
      </c>
      <c r="BB37" s="22" t="str">
        <f>IF('Encode Data'!$E$32-SUM($U$37:BA37)&gt;=0.45,1,"")</f>
        <v/>
      </c>
      <c r="BC37" s="22" t="str">
        <f>IF('Encode Data'!$E$32-SUM($U$37:BB37)&gt;=0.45,1,"")</f>
        <v/>
      </c>
      <c r="BD37" s="22" t="str">
        <f>IF('Encode Data'!$E$32-SUM($U$37:BC37)&gt;=0.45,1,"")</f>
        <v/>
      </c>
      <c r="BE37" s="22" t="str">
        <f>IF('Encode Data'!$E$32-SUM($U$37:BD37)&gt;=0.45,1,"")</f>
        <v/>
      </c>
      <c r="BF37" s="22" t="str">
        <f>IF('Encode Data'!$E$32-SUM($U$37:BE37)&gt;=0.45,1,"")</f>
        <v/>
      </c>
      <c r="BG37" s="22" t="str">
        <f>IF('Encode Data'!$E$32-SUM($U$37:BF37)&gt;=0.45,1,"")</f>
        <v/>
      </c>
      <c r="BH37" s="22" t="str">
        <f>IF('Encode Data'!$E$32-SUM($U$37:BG37)&gt;=0.45,1,"")</f>
        <v/>
      </c>
      <c r="BI37" s="22" t="str">
        <f>IF('Encode Data'!$E$32-SUM($U$37:BH37)&gt;=0.45,1,"")</f>
        <v/>
      </c>
      <c r="BJ37" s="22" t="str">
        <f>IF('Encode Data'!$E$32-SUM($U$37:BI37)&gt;=0.45,1,"")</f>
        <v/>
      </c>
      <c r="BK37" s="22" t="str">
        <f>IF('Encode Data'!$E$32-SUM($U$37:BJ37)&gt;=0.45,1,"")</f>
        <v/>
      </c>
      <c r="BL37" s="22" t="str">
        <f>IF('Encode Data'!$E$32-SUM($U$37:BK37)&gt;=0.45,1,"")</f>
        <v/>
      </c>
      <c r="BM37" s="22" t="str">
        <f>IF('Encode Data'!$E$32-SUM($U$37:BL37)&gt;=0.45,1,"")</f>
        <v/>
      </c>
      <c r="BN37" s="22" t="str">
        <f>IF('Encode Data'!$E$32-SUM($U$37:BM37)&gt;=0.45,1,"")</f>
        <v/>
      </c>
      <c r="BO37" s="22" t="str">
        <f>IF('Encode Data'!$E$32-SUM($U$37:BN37)&gt;=0.45,1,"")</f>
        <v/>
      </c>
      <c r="BP37" s="22" t="str">
        <f>IF('Encode Data'!$E$32-SUM($U$37:BO37)&gt;=0.45,1,"")</f>
        <v/>
      </c>
      <c r="BQ37" s="22" t="str">
        <f>IF('Encode Data'!$E$32-SUM($U$37:BP37)&gt;=0.45,1,"")</f>
        <v/>
      </c>
      <c r="BR37" s="22" t="str">
        <f>IF('Encode Data'!$E$32-SUM($U$37:BQ37)&gt;=0.45,1,"")</f>
        <v/>
      </c>
      <c r="BS37" s="22" t="str">
        <f>IF('Encode Data'!$E$32-SUM($U$37:BR37)&gt;=0.45,1,"")</f>
        <v/>
      </c>
      <c r="BT37" s="22" t="str">
        <f>IF('Encode Data'!$E$32-SUM($U$37:BS37)&gt;=0.45,1,"")</f>
        <v/>
      </c>
      <c r="BU37" s="22" t="str">
        <f>IF('Encode Data'!$E$32-SUM($U$37:BT37)&gt;=0.45,1,"")</f>
        <v/>
      </c>
      <c r="BV37" s="22" t="str">
        <f>IF('Encode Data'!$E$32-SUM($U$37:BU37)&gt;=0.45,1,"")</f>
        <v/>
      </c>
      <c r="BW37" s="22" t="str">
        <f>IF('Encode Data'!$E$32-SUM($U$37:BV37)&gt;=0.45,1,"")</f>
        <v/>
      </c>
    </row>
    <row r="38" spans="21:75" x14ac:dyDescent="0.35">
      <c r="U38" s="22">
        <f>IF('Encode Data'!$F$32&gt;=0.4,1,0)</f>
        <v>1</v>
      </c>
      <c r="V38" s="22">
        <f>IF('Encode Data'!$F$32-(U38)&gt;=0.4,1,"")</f>
        <v>1</v>
      </c>
      <c r="W38" s="22" t="str">
        <f>IF('Encode Data'!$F$32-SUM($U$38:V38)&gt;=0.45,1,"")</f>
        <v/>
      </c>
      <c r="X38" s="22" t="str">
        <f>IF('Encode Data'!$F$32-SUM($U$38:W38)&gt;=0.45,1,"")</f>
        <v/>
      </c>
      <c r="Y38" s="22" t="str">
        <f>IF('Encode Data'!$F$32-SUM($U$38:X38)&gt;=0.45,1,"")</f>
        <v/>
      </c>
      <c r="Z38" s="22" t="str">
        <f>IF('Encode Data'!$F$32-SUM($U$38:Y38)&gt;=0.45,1,"")</f>
        <v/>
      </c>
      <c r="AA38" s="22" t="str">
        <f>IF('Encode Data'!$F$32-SUM($U$38:Z38)&gt;=0.45,1,"")</f>
        <v/>
      </c>
      <c r="AB38" s="22" t="str">
        <f>IF('Encode Data'!$F$32-SUM($U$38:AA38)&gt;=0.45,1,"")</f>
        <v/>
      </c>
      <c r="AC38" s="22" t="str">
        <f>IF('Encode Data'!$F$32-SUM($U$38:AB38)&gt;=0.45,1,"")</f>
        <v/>
      </c>
      <c r="AD38" s="22" t="str">
        <f>IF('Encode Data'!$F$32-SUM($U$38:AC38)&gt;=0.45,1,"")</f>
        <v/>
      </c>
      <c r="AE38" s="22" t="str">
        <f>IF('Encode Data'!$F$32-SUM($U$38:AD38)&gt;=0.45,1,"")</f>
        <v/>
      </c>
      <c r="AF38" s="22" t="str">
        <f>IF('Encode Data'!$F$32-SUM($U$38:AE38)&gt;=0.45,1,"")</f>
        <v/>
      </c>
      <c r="AG38" s="22" t="str">
        <f>IF('Encode Data'!$F$32-SUM($U$38:AF38)&gt;=0.45,1,"")</f>
        <v/>
      </c>
      <c r="AH38" s="22" t="str">
        <f>IF('Encode Data'!$F$32-SUM($U$38:AG38)&gt;=0.45,1,"")</f>
        <v/>
      </c>
      <c r="AI38" s="22" t="str">
        <f>IF('Encode Data'!$F$32-SUM($U$38:AH38)&gt;=0.45,1,"")</f>
        <v/>
      </c>
      <c r="AJ38" s="22" t="str">
        <f>IF('Encode Data'!$F$32-SUM($U$38:AI38)&gt;=0.45,1,"")</f>
        <v/>
      </c>
      <c r="AK38" s="22" t="str">
        <f>IF('Encode Data'!$F$32-SUM($U$38:AJ38)&gt;=0.45,1,"")</f>
        <v/>
      </c>
      <c r="AL38" s="22" t="str">
        <f>IF('Encode Data'!$F$32-SUM($U$38:AK38)&gt;=0.45,1,"")</f>
        <v/>
      </c>
      <c r="AM38" s="22" t="str">
        <f>IF('Encode Data'!$F$32-SUM($U$38:AL38)&gt;=0.45,1,"")</f>
        <v/>
      </c>
      <c r="AN38" s="22" t="str">
        <f>IF('Encode Data'!$F$32-SUM($U$38:AM38)&gt;=0.45,1,"")</f>
        <v/>
      </c>
      <c r="AO38" s="22" t="str">
        <f>IF('Encode Data'!$F$32-SUM($U$38:AN38)&gt;=0.45,1,"")</f>
        <v/>
      </c>
      <c r="AP38" s="22" t="str">
        <f>IF('Encode Data'!$F$32-SUM($U$38:AO38)&gt;=0.45,1,"")</f>
        <v/>
      </c>
      <c r="AQ38" s="22" t="str">
        <f>IF('Encode Data'!$F$32-SUM($U$38:AP38)&gt;=0.45,1,"")</f>
        <v/>
      </c>
      <c r="AR38" s="22" t="str">
        <f>IF('Encode Data'!$F$32-SUM($U$38:AQ38)&gt;=0.45,1,"")</f>
        <v/>
      </c>
      <c r="AS38" s="22" t="str">
        <f>IF('Encode Data'!$F$32-SUM($U$38:AR38)&gt;=0.45,1,"")</f>
        <v/>
      </c>
      <c r="AT38" s="22" t="str">
        <f>IF('Encode Data'!$F$32-SUM($U$38:AS38)&gt;=0.45,1,"")</f>
        <v/>
      </c>
      <c r="AU38" s="22" t="str">
        <f>IF('Encode Data'!$F$32-SUM($U$38:AT38)&gt;=0.45,1,"")</f>
        <v/>
      </c>
      <c r="AV38" s="22" t="str">
        <f>IF('Encode Data'!$F$32-SUM($U$38:AU38)&gt;=0.45,1,"")</f>
        <v/>
      </c>
      <c r="AW38" s="22" t="str">
        <f>IF('Encode Data'!$F$32-SUM($U$38:AV38)&gt;=0.45,1,"")</f>
        <v/>
      </c>
      <c r="AX38" s="22" t="str">
        <f>IF('Encode Data'!$F$32-SUM($U$38:AW38)&gt;=0.45,1,"")</f>
        <v/>
      </c>
      <c r="AY38" s="22" t="str">
        <f>IF('Encode Data'!$F$32-SUM($U$38:AX38)&gt;=0.45,1,"")</f>
        <v/>
      </c>
      <c r="AZ38" s="22" t="str">
        <f>IF('Encode Data'!$F$32-SUM($U$38:AY38)&gt;=0.45,1,"")</f>
        <v/>
      </c>
      <c r="BA38" s="22" t="str">
        <f>IF('Encode Data'!$F$32-SUM($U$38:AZ38)&gt;=0.45,1,"")</f>
        <v/>
      </c>
      <c r="BB38" s="22" t="str">
        <f>IF('Encode Data'!$F$32-SUM($U$38:BA38)&gt;=0.45,1,"")</f>
        <v/>
      </c>
      <c r="BC38" s="22" t="str">
        <f>IF('Encode Data'!$F$32-SUM($U$38:BB38)&gt;=0.45,1,"")</f>
        <v/>
      </c>
      <c r="BD38" s="22" t="str">
        <f>IF('Encode Data'!$F$32-SUM($U$38:BC38)&gt;=0.45,1,"")</f>
        <v/>
      </c>
      <c r="BE38" s="22" t="str">
        <f>IF('Encode Data'!$F$32-SUM($U$38:BD38)&gt;=0.45,1,"")</f>
        <v/>
      </c>
      <c r="BF38" s="22" t="str">
        <f>IF('Encode Data'!$F$32-SUM($U$38:BE38)&gt;=0.45,1,"")</f>
        <v/>
      </c>
      <c r="BG38" s="22" t="str">
        <f>IF('Encode Data'!$F$32-SUM($U$38:BF38)&gt;=0.45,1,"")</f>
        <v/>
      </c>
      <c r="BH38" s="22" t="str">
        <f>IF('Encode Data'!$F$32-SUM($U$38:BG38)&gt;=0.45,1,"")</f>
        <v/>
      </c>
      <c r="BI38" s="22" t="str">
        <f>IF('Encode Data'!$F$32-SUM($U$38:BH38)&gt;=0.45,1,"")</f>
        <v/>
      </c>
      <c r="BJ38" s="22" t="str">
        <f>IF('Encode Data'!$F$32-SUM($U$38:BI38)&gt;=0.45,1,"")</f>
        <v/>
      </c>
      <c r="BK38" s="22" t="str">
        <f>IF('Encode Data'!$F$32-SUM($U$38:BJ38)&gt;=0.45,1,"")</f>
        <v/>
      </c>
      <c r="BL38" s="22" t="str">
        <f>IF('Encode Data'!$F$32-SUM($U$38:BK38)&gt;=0.45,1,"")</f>
        <v/>
      </c>
      <c r="BM38" s="22" t="str">
        <f>IF('Encode Data'!$F$32-SUM($U$38:BL38)&gt;=0.45,1,"")</f>
        <v/>
      </c>
      <c r="BN38" s="22" t="str">
        <f>IF('Encode Data'!$F$32-SUM($U$38:BM38)&gt;=0.45,1,"")</f>
        <v/>
      </c>
      <c r="BO38" s="22" t="str">
        <f>IF('Encode Data'!$F$32-SUM($U$38:BN38)&gt;=0.45,1,"")</f>
        <v/>
      </c>
      <c r="BP38" s="22" t="str">
        <f>IF('Encode Data'!$F$32-SUM($U$38:BO38)&gt;=0.45,1,"")</f>
        <v/>
      </c>
      <c r="BQ38" s="22" t="str">
        <f>IF('Encode Data'!$F$32-SUM($U$38:BP38)&gt;=0.45,1,"")</f>
        <v/>
      </c>
      <c r="BR38" s="22" t="str">
        <f>IF('Encode Data'!$F$32-SUM($U$38:BQ38)&gt;=0.45,1,"")</f>
        <v/>
      </c>
      <c r="BS38" s="22" t="str">
        <f>IF('Encode Data'!$F$32-SUM($U$38:BR38)&gt;=0.45,1,"")</f>
        <v/>
      </c>
      <c r="BT38" s="22" t="str">
        <f>IF('Encode Data'!$F$32-SUM($U$38:BS38)&gt;=0.45,1,"")</f>
        <v/>
      </c>
      <c r="BU38" s="22" t="str">
        <f>IF('Encode Data'!$F$32-SUM($U$38:BT38)&gt;=0.45,1,"")</f>
        <v/>
      </c>
      <c r="BV38" s="22" t="str">
        <f>IF('Encode Data'!$F$32-SUM($U$38:BU38)&gt;=0.45,1,"")</f>
        <v/>
      </c>
      <c r="BW38" s="22" t="str">
        <f>IF('Encode Data'!$F$32-SUM($U$38:BV38)&gt;=0.45,1,"")</f>
        <v/>
      </c>
    </row>
    <row r="39" spans="21:75" x14ac:dyDescent="0.35">
      <c r="U39" s="22">
        <f>IF('Encode Data'!$G$32&gt;=0.4,1,0)</f>
        <v>1</v>
      </c>
      <c r="V39" s="22">
        <f>IF('Encode Data'!$G$32-(U39)&gt;=0.4,1,"")</f>
        <v>1</v>
      </c>
      <c r="W39" s="22" t="str">
        <f>IF('Encode Data'!$G$32-SUM($U$39:V39)&gt;=0.45,1,"")</f>
        <v/>
      </c>
      <c r="X39" s="22" t="str">
        <f>IF('Encode Data'!$G$32-SUM($U$39:W39)&gt;=0.45,1,"")</f>
        <v/>
      </c>
      <c r="Y39" s="22" t="str">
        <f>IF('Encode Data'!$G$32-SUM($U$39:X39)&gt;=0.45,1,"")</f>
        <v/>
      </c>
      <c r="Z39" s="22" t="str">
        <f>IF('Encode Data'!$G$32-SUM($U$39:Y39)&gt;=0.45,1,"")</f>
        <v/>
      </c>
      <c r="AA39" s="22" t="str">
        <f>IF('Encode Data'!$G$32-SUM($U$39:Z39)&gt;=0.45,1,"")</f>
        <v/>
      </c>
      <c r="AB39" s="22" t="str">
        <f>IF('Encode Data'!$G$32-SUM($U$39:AA39)&gt;=0.45,1,"")</f>
        <v/>
      </c>
      <c r="AC39" s="22" t="str">
        <f>IF('Encode Data'!$G$32-SUM($U$39:AB39)&gt;=0.45,1,"")</f>
        <v/>
      </c>
      <c r="AD39" s="22" t="str">
        <f>IF('Encode Data'!$G$32-SUM($U$39:AC39)&gt;=0.45,1,"")</f>
        <v/>
      </c>
      <c r="AE39" s="22" t="str">
        <f>IF('Encode Data'!$G$32-SUM($U$39:AD39)&gt;=0.45,1,"")</f>
        <v/>
      </c>
      <c r="AF39" s="22" t="str">
        <f>IF('Encode Data'!$G$32-SUM($U$39:AE39)&gt;=0.45,1,"")</f>
        <v/>
      </c>
      <c r="AG39" s="22" t="str">
        <f>IF('Encode Data'!$G$32-SUM($U$39:AF39)&gt;=0.45,1,"")</f>
        <v/>
      </c>
      <c r="AH39" s="22" t="str">
        <f>IF('Encode Data'!$G$32-SUM($U$39:AG39)&gt;=0.45,1,"")</f>
        <v/>
      </c>
      <c r="AI39" s="22" t="str">
        <f>IF('Encode Data'!$G$32-SUM($U$39:AH39)&gt;=0.45,1,"")</f>
        <v/>
      </c>
      <c r="AJ39" s="22" t="str">
        <f>IF('Encode Data'!$G$32-SUM($U$39:AI39)&gt;=0.45,1,"")</f>
        <v/>
      </c>
      <c r="AK39" s="22" t="str">
        <f>IF('Encode Data'!$G$32-SUM($U$39:AJ39)&gt;=0.45,1,"")</f>
        <v/>
      </c>
      <c r="AL39" s="22" t="str">
        <f>IF('Encode Data'!$G$32-SUM($U$39:AK39)&gt;=0.45,1,"")</f>
        <v/>
      </c>
      <c r="AM39" s="22" t="str">
        <f>IF('Encode Data'!$G$32-SUM($U$39:AL39)&gt;=0.45,1,"")</f>
        <v/>
      </c>
      <c r="AN39" s="22" t="str">
        <f>IF('Encode Data'!$G$32-SUM($U$39:AM39)&gt;=0.45,1,"")</f>
        <v/>
      </c>
      <c r="AO39" s="22" t="str">
        <f>IF('Encode Data'!$G$32-SUM($U$39:AN39)&gt;=0.45,1,"")</f>
        <v/>
      </c>
      <c r="AP39" s="22" t="str">
        <f>IF('Encode Data'!$G$32-SUM($U$39:AO39)&gt;=0.45,1,"")</f>
        <v/>
      </c>
      <c r="AQ39" s="22" t="str">
        <f>IF('Encode Data'!$G$32-SUM($U$39:AP39)&gt;=0.45,1,"")</f>
        <v/>
      </c>
      <c r="AR39" s="22" t="str">
        <f>IF('Encode Data'!$G$32-SUM($U$39:AQ39)&gt;=0.45,1,"")</f>
        <v/>
      </c>
      <c r="AS39" s="22" t="str">
        <f>IF('Encode Data'!$G$32-SUM($U$39:AR39)&gt;=0.45,1,"")</f>
        <v/>
      </c>
      <c r="AT39" s="22" t="str">
        <f>IF('Encode Data'!$G$32-SUM($U$39:AS39)&gt;=0.45,1,"")</f>
        <v/>
      </c>
      <c r="AU39" s="22" t="str">
        <f>IF('Encode Data'!$G$32-SUM($U$39:AT39)&gt;=0.45,1,"")</f>
        <v/>
      </c>
      <c r="AV39" s="22" t="str">
        <f>IF('Encode Data'!$G$32-SUM($U$39:AU39)&gt;=0.45,1,"")</f>
        <v/>
      </c>
      <c r="AW39" s="22" t="str">
        <f>IF('Encode Data'!$G$32-SUM($U$39:AV39)&gt;=0.45,1,"")</f>
        <v/>
      </c>
      <c r="AX39" s="22" t="str">
        <f>IF('Encode Data'!$G$32-SUM($U$39:AW39)&gt;=0.45,1,"")</f>
        <v/>
      </c>
      <c r="AY39" s="22" t="str">
        <f>IF('Encode Data'!$G$32-SUM($U$39:AX39)&gt;=0.45,1,"")</f>
        <v/>
      </c>
      <c r="AZ39" s="22" t="str">
        <f>IF('Encode Data'!$G$32-SUM($U$39:AY39)&gt;=0.45,1,"")</f>
        <v/>
      </c>
      <c r="BA39" s="22" t="str">
        <f>IF('Encode Data'!$G$32-SUM($U$39:AZ39)&gt;=0.45,1,"")</f>
        <v/>
      </c>
      <c r="BB39" s="22" t="str">
        <f>IF('Encode Data'!$G$32-SUM($U$39:BA39)&gt;=0.45,1,"")</f>
        <v/>
      </c>
      <c r="BC39" s="22" t="str">
        <f>IF('Encode Data'!$G$32-SUM($U$39:BB39)&gt;=0.45,1,"")</f>
        <v/>
      </c>
      <c r="BD39" s="22" t="str">
        <f>IF('Encode Data'!$G$32-SUM($U$39:BC39)&gt;=0.45,1,"")</f>
        <v/>
      </c>
      <c r="BE39" s="22" t="str">
        <f>IF('Encode Data'!$G$32-SUM($U$39:BD39)&gt;=0.45,1,"")</f>
        <v/>
      </c>
      <c r="BF39" s="22" t="str">
        <f>IF('Encode Data'!$G$32-SUM($U$39:BE39)&gt;=0.45,1,"")</f>
        <v/>
      </c>
      <c r="BG39" s="22" t="str">
        <f>IF('Encode Data'!$G$32-SUM($U$39:BF39)&gt;=0.45,1,"")</f>
        <v/>
      </c>
      <c r="BH39" s="22" t="str">
        <f>IF('Encode Data'!$G$32-SUM($U$39:BG39)&gt;=0.45,1,"")</f>
        <v/>
      </c>
      <c r="BI39" s="22" t="str">
        <f>IF('Encode Data'!$G$32-SUM($U$39:BH39)&gt;=0.45,1,"")</f>
        <v/>
      </c>
      <c r="BJ39" s="22" t="str">
        <f>IF('Encode Data'!$G$32-SUM($U$39:BI39)&gt;=0.45,1,"")</f>
        <v/>
      </c>
      <c r="BK39" s="22" t="str">
        <f>IF('Encode Data'!$G$32-SUM($U$39:BJ39)&gt;=0.45,1,"")</f>
        <v/>
      </c>
      <c r="BL39" s="22" t="str">
        <f>IF('Encode Data'!$G$32-SUM($U$39:BK39)&gt;=0.45,1,"")</f>
        <v/>
      </c>
      <c r="BM39" s="22" t="str">
        <f>IF('Encode Data'!$G$32-SUM($U$39:BL39)&gt;=0.45,1,"")</f>
        <v/>
      </c>
      <c r="BN39" s="22" t="str">
        <f>IF('Encode Data'!$G$32-SUM($U$39:BM39)&gt;=0.45,1,"")</f>
        <v/>
      </c>
      <c r="BO39" s="22" t="str">
        <f>IF('Encode Data'!$G$32-SUM($U$39:BN39)&gt;=0.45,1,"")</f>
        <v/>
      </c>
      <c r="BP39" s="22" t="str">
        <f>IF('Encode Data'!$G$32-SUM($U$39:BO39)&gt;=0.45,1,"")</f>
        <v/>
      </c>
      <c r="BQ39" s="22" t="str">
        <f>IF('Encode Data'!$G$32-SUM($U$39:BP39)&gt;=0.45,1,"")</f>
        <v/>
      </c>
      <c r="BR39" s="22" t="str">
        <f>IF('Encode Data'!$G$32-SUM($U$39:BQ39)&gt;=0.45,1,"")</f>
        <v/>
      </c>
      <c r="BS39" s="22" t="str">
        <f>IF('Encode Data'!$G$32-SUM($U$39:BR39)&gt;=0.45,1,"")</f>
        <v/>
      </c>
      <c r="BT39" s="22" t="str">
        <f>IF('Encode Data'!$G$32-SUM($U$39:BS39)&gt;=0.45,1,"")</f>
        <v/>
      </c>
      <c r="BU39" s="22" t="str">
        <f>IF('Encode Data'!$G$32-SUM($U$39:BT39)&gt;=0.45,1,"")</f>
        <v/>
      </c>
      <c r="BV39" s="22" t="str">
        <f>IF('Encode Data'!$G$32-SUM($U$39:BU39)&gt;=0.45,1,"")</f>
        <v/>
      </c>
      <c r="BW39" s="22" t="str">
        <f>IF('Encode Data'!$G$32-SUM($U$39:BV39)&gt;=0.45,1,"")</f>
        <v/>
      </c>
    </row>
    <row r="40" spans="21:75" x14ac:dyDescent="0.35">
      <c r="U40" s="22">
        <f>IF('Encode Data'!$H$32&gt;=0.4,1,0)</f>
        <v>1</v>
      </c>
      <c r="V40" s="22">
        <f>IF('Encode Data'!$H$32-(U40)&gt;=0.4,1,"")</f>
        <v>1</v>
      </c>
      <c r="W40" s="22" t="str">
        <f>IF('Encode Data'!$H$32-SUM($U$40:V40)&gt;=0.45,1,"")</f>
        <v/>
      </c>
      <c r="X40" s="22" t="str">
        <f>IF('Encode Data'!$H$32-SUM($U$40:W40)&gt;=0.45,1,"")</f>
        <v/>
      </c>
      <c r="Y40" s="22" t="str">
        <f>IF('Encode Data'!$H$32-SUM($U$40:X40)&gt;=0.45,1,"")</f>
        <v/>
      </c>
      <c r="Z40" s="22" t="str">
        <f>IF('Encode Data'!$H$32-SUM($U$40:Y40)&gt;=0.45,1,"")</f>
        <v/>
      </c>
      <c r="AA40" s="22" t="str">
        <f>IF('Encode Data'!$H$32-SUM($U$40:Z40)&gt;=0.45,1,"")</f>
        <v/>
      </c>
      <c r="AB40" s="22" t="str">
        <f>IF('Encode Data'!$H$32-SUM($U$40:AA40)&gt;=0.45,1,"")</f>
        <v/>
      </c>
      <c r="AC40" s="22" t="str">
        <f>IF('Encode Data'!$H$32-SUM($U$40:AB40)&gt;=0.45,1,"")</f>
        <v/>
      </c>
      <c r="AD40" s="22" t="str">
        <f>IF('Encode Data'!$H$32-SUM($U$40:AC40)&gt;=0.45,1,"")</f>
        <v/>
      </c>
      <c r="AE40" s="22" t="str">
        <f>IF('Encode Data'!$H$32-SUM($U$40:AD40)&gt;=0.45,1,"")</f>
        <v/>
      </c>
      <c r="AF40" s="22" t="str">
        <f>IF('Encode Data'!$H$32-SUM($U$40:AE40)&gt;=0.45,1,"")</f>
        <v/>
      </c>
      <c r="AG40" s="22" t="str">
        <f>IF('Encode Data'!$H$32-SUM($U$40:AF40)&gt;=0.45,1,"")</f>
        <v/>
      </c>
      <c r="AH40" s="22" t="str">
        <f>IF('Encode Data'!$H$32-SUM($U$40:AG40)&gt;=0.45,1,"")</f>
        <v/>
      </c>
      <c r="AI40" s="22" t="str">
        <f>IF('Encode Data'!$H$32-SUM($U$40:AH40)&gt;=0.45,1,"")</f>
        <v/>
      </c>
      <c r="AJ40" s="22" t="str">
        <f>IF('Encode Data'!$H$32-SUM($U$40:AI40)&gt;=0.45,1,"")</f>
        <v/>
      </c>
      <c r="AK40" s="22" t="str">
        <f>IF('Encode Data'!$H$32-SUM($U$40:AJ40)&gt;=0.45,1,"")</f>
        <v/>
      </c>
      <c r="AL40" s="22" t="str">
        <f>IF('Encode Data'!$H$32-SUM($U$40:AK40)&gt;=0.45,1,"")</f>
        <v/>
      </c>
      <c r="AM40" s="22" t="str">
        <f>IF('Encode Data'!$H$32-SUM($U$40:AL40)&gt;=0.45,1,"")</f>
        <v/>
      </c>
      <c r="AN40" s="22" t="str">
        <f>IF('Encode Data'!$H$32-SUM($U$40:AM40)&gt;=0.45,1,"")</f>
        <v/>
      </c>
      <c r="AO40" s="22" t="str">
        <f>IF('Encode Data'!$H$32-SUM($U$40:AN40)&gt;=0.45,1,"")</f>
        <v/>
      </c>
      <c r="AP40" s="22" t="str">
        <f>IF('Encode Data'!$H$32-SUM($U$40:AO40)&gt;=0.45,1,"")</f>
        <v/>
      </c>
      <c r="AQ40" s="22" t="str">
        <f>IF('Encode Data'!$H$32-SUM($U$40:AP40)&gt;=0.45,1,"")</f>
        <v/>
      </c>
      <c r="AR40" s="22" t="str">
        <f>IF('Encode Data'!$H$32-SUM($U$40:AQ40)&gt;=0.45,1,"")</f>
        <v/>
      </c>
      <c r="AS40" s="22" t="str">
        <f>IF('Encode Data'!$H$32-SUM($U$40:AR40)&gt;=0.45,1,"")</f>
        <v/>
      </c>
      <c r="AT40" s="22" t="str">
        <f>IF('Encode Data'!$H$32-SUM($U$40:AS40)&gt;=0.45,1,"")</f>
        <v/>
      </c>
      <c r="AU40" s="22" t="str">
        <f>IF('Encode Data'!$H$32-SUM($U$40:AT40)&gt;=0.45,1,"")</f>
        <v/>
      </c>
      <c r="AV40" s="22" t="str">
        <f>IF('Encode Data'!$H$32-SUM($U$40:AU40)&gt;=0.45,1,"")</f>
        <v/>
      </c>
      <c r="AW40" s="22" t="str">
        <f>IF('Encode Data'!$H$32-SUM($U$40:AV40)&gt;=0.45,1,"")</f>
        <v/>
      </c>
      <c r="AX40" s="22" t="str">
        <f>IF('Encode Data'!$H$32-SUM($U$40:AW40)&gt;=0.45,1,"")</f>
        <v/>
      </c>
      <c r="AY40" s="22" t="str">
        <f>IF('Encode Data'!$H$32-SUM($U$40:AX40)&gt;=0.45,1,"")</f>
        <v/>
      </c>
      <c r="AZ40" s="22" t="str">
        <f>IF('Encode Data'!$H$32-SUM($U$40:AY40)&gt;=0.45,1,"")</f>
        <v/>
      </c>
      <c r="BA40" s="22" t="str">
        <f>IF('Encode Data'!$H$32-SUM($U$40:AZ40)&gt;=0.45,1,"")</f>
        <v/>
      </c>
      <c r="BB40" s="22" t="str">
        <f>IF('Encode Data'!$H$32-SUM($U$40:BA40)&gt;=0.45,1,"")</f>
        <v/>
      </c>
      <c r="BC40" s="22" t="str">
        <f>IF('Encode Data'!$H$32-SUM($U$40:BB40)&gt;=0.45,1,"")</f>
        <v/>
      </c>
      <c r="BD40" s="22" t="str">
        <f>IF('Encode Data'!$H$32-SUM($U$40:BC40)&gt;=0.45,1,"")</f>
        <v/>
      </c>
      <c r="BE40" s="22" t="str">
        <f>IF('Encode Data'!$H$32-SUM($U$40:BD40)&gt;=0.45,1,"")</f>
        <v/>
      </c>
      <c r="BF40" s="22" t="str">
        <f>IF('Encode Data'!$H$32-SUM($U$40:BE40)&gt;=0.45,1,"")</f>
        <v/>
      </c>
      <c r="BG40" s="22" t="str">
        <f>IF('Encode Data'!$H$32-SUM($U$40:BF40)&gt;=0.45,1,"")</f>
        <v/>
      </c>
      <c r="BH40" s="22" t="str">
        <f>IF('Encode Data'!$H$32-SUM($U$40:BG40)&gt;=0.45,1,"")</f>
        <v/>
      </c>
      <c r="BI40" s="22" t="str">
        <f>IF('Encode Data'!$H$32-SUM($U$40:BH40)&gt;=0.45,1,"")</f>
        <v/>
      </c>
      <c r="BJ40" s="22" t="str">
        <f>IF('Encode Data'!$H$32-SUM($U$40:BI40)&gt;=0.45,1,"")</f>
        <v/>
      </c>
      <c r="BK40" s="22" t="str">
        <f>IF('Encode Data'!$H$32-SUM($U$40:BJ40)&gt;=0.45,1,"")</f>
        <v/>
      </c>
      <c r="BL40" s="22" t="str">
        <f>IF('Encode Data'!$H$32-SUM($U$40:BK40)&gt;=0.45,1,"")</f>
        <v/>
      </c>
      <c r="BM40" s="22" t="str">
        <f>IF('Encode Data'!$H$32-SUM($U$40:BL40)&gt;=0.45,1,"")</f>
        <v/>
      </c>
      <c r="BN40" s="22" t="str">
        <f>IF('Encode Data'!$H$32-SUM($U$40:BM40)&gt;=0.45,1,"")</f>
        <v/>
      </c>
      <c r="BO40" s="22" t="str">
        <f>IF('Encode Data'!$H$32-SUM($U$40:BN40)&gt;=0.45,1,"")</f>
        <v/>
      </c>
      <c r="BP40" s="22" t="str">
        <f>IF('Encode Data'!$H$32-SUM($U$40:BO40)&gt;=0.45,1,"")</f>
        <v/>
      </c>
      <c r="BQ40" s="22" t="str">
        <f>IF('Encode Data'!$H$32-SUM($U$40:BP40)&gt;=0.45,1,"")</f>
        <v/>
      </c>
      <c r="BR40" s="22" t="str">
        <f>IF('Encode Data'!$H$32-SUM($U$40:BQ40)&gt;=0.45,1,"")</f>
        <v/>
      </c>
      <c r="BS40" s="22" t="str">
        <f>IF('Encode Data'!$H$32-SUM($U$40:BR40)&gt;=0.45,1,"")</f>
        <v/>
      </c>
      <c r="BT40" s="22" t="str">
        <f>IF('Encode Data'!$H$32-SUM($U$40:BS40)&gt;=0.45,1,"")</f>
        <v/>
      </c>
      <c r="BU40" s="22" t="str">
        <f>IF('Encode Data'!$H$32-SUM($U$40:BT40)&gt;=0.45,1,"")</f>
        <v/>
      </c>
      <c r="BV40" s="22" t="str">
        <f>IF('Encode Data'!$H$32-SUM($U$40:BU40)&gt;=0.45,1,"")</f>
        <v/>
      </c>
      <c r="BW40" s="22" t="str">
        <f>IF('Encode Data'!$H$32-SUM($U$40:BV40)&gt;=0.45,1,"")</f>
        <v/>
      </c>
    </row>
    <row r="41" spans="21:75" x14ac:dyDescent="0.35">
      <c r="U41" s="22">
        <f>IF('Encode Data'!$I$32&gt;=0.4,1,0)</f>
        <v>1</v>
      </c>
      <c r="V41" s="22">
        <f>IF('Encode Data'!$I$32-(U41)&gt;=0.4,1,"")</f>
        <v>1</v>
      </c>
      <c r="W41" s="22">
        <f>IF('Encode Data'!$I$32-SUM($U$41:V41)&gt;=0.45,1,"")</f>
        <v>1</v>
      </c>
      <c r="X41" s="22" t="str">
        <f>IF('Encode Data'!$I$32-SUM($U$41:W41)&gt;=0.45,1,"")</f>
        <v/>
      </c>
      <c r="Y41" s="22" t="str">
        <f>IF('Encode Data'!$I$32-SUM($U$41:X41)&gt;=0.45,1,"")</f>
        <v/>
      </c>
      <c r="Z41" s="22" t="str">
        <f>IF('Encode Data'!$I$32-SUM($U$41:Y41)&gt;=0.45,1,"")</f>
        <v/>
      </c>
      <c r="AA41" s="22" t="str">
        <f>IF('Encode Data'!$I$32-SUM($U$41:Z41)&gt;=0.45,1,"")</f>
        <v/>
      </c>
      <c r="AB41" s="22" t="str">
        <f>IF('Encode Data'!$I$32-SUM($U$41:AA41)&gt;=0.45,1,"")</f>
        <v/>
      </c>
      <c r="AC41" s="22" t="str">
        <f>IF('Encode Data'!$I$32-SUM($U$41:AB41)&gt;=0.45,1,"")</f>
        <v/>
      </c>
      <c r="AD41" s="22" t="str">
        <f>IF('Encode Data'!$I$32-SUM($U$41:AC41)&gt;=0.45,1,"")</f>
        <v/>
      </c>
      <c r="AE41" s="22" t="str">
        <f>IF('Encode Data'!$I$32-SUM($U$41:AD41)&gt;=0.45,1,"")</f>
        <v/>
      </c>
      <c r="AF41" s="22" t="str">
        <f>IF('Encode Data'!$I$32-SUM($U$41:AE41)&gt;=0.45,1,"")</f>
        <v/>
      </c>
      <c r="AG41" s="22" t="str">
        <f>IF('Encode Data'!$I$32-SUM($U$41:AF41)&gt;=0.45,1,"")</f>
        <v/>
      </c>
      <c r="AH41" s="22" t="str">
        <f>IF('Encode Data'!$I$32-SUM($U$41:AG41)&gt;=0.45,1,"")</f>
        <v/>
      </c>
      <c r="AI41" s="22" t="str">
        <f>IF('Encode Data'!$I$32-SUM($U$41:AH41)&gt;=0.45,1,"")</f>
        <v/>
      </c>
      <c r="AJ41" s="22" t="str">
        <f>IF('Encode Data'!$I$32-SUM($U$41:AI41)&gt;=0.45,1,"")</f>
        <v/>
      </c>
      <c r="AK41" s="22" t="str">
        <f>IF('Encode Data'!$I$32-SUM($U$41:AJ41)&gt;=0.45,1,"")</f>
        <v/>
      </c>
      <c r="AL41" s="22" t="str">
        <f>IF('Encode Data'!$I$32-SUM($U$41:AK41)&gt;=0.45,1,"")</f>
        <v/>
      </c>
      <c r="AM41" s="22" t="str">
        <f>IF('Encode Data'!$I$32-SUM($U$41:AL41)&gt;=0.45,1,"")</f>
        <v/>
      </c>
      <c r="AN41" s="22" t="str">
        <f>IF('Encode Data'!$I$32-SUM($U$41:AM41)&gt;=0.45,1,"")</f>
        <v/>
      </c>
      <c r="AO41" s="22" t="str">
        <f>IF('Encode Data'!$I$32-SUM($U$41:AN41)&gt;=0.45,1,"")</f>
        <v/>
      </c>
      <c r="AP41" s="22" t="str">
        <f>IF('Encode Data'!$I$32-SUM($U$41:AO41)&gt;=0.45,1,"")</f>
        <v/>
      </c>
      <c r="AQ41" s="22" t="str">
        <f>IF('Encode Data'!$I$32-SUM($U$41:AP41)&gt;=0.45,1,"")</f>
        <v/>
      </c>
      <c r="AR41" s="22" t="str">
        <f>IF('Encode Data'!$I$32-SUM($U$41:AQ41)&gt;=0.45,1,"")</f>
        <v/>
      </c>
      <c r="AS41" s="22" t="str">
        <f>IF('Encode Data'!$I$32-SUM($U$41:AR41)&gt;=0.45,1,"")</f>
        <v/>
      </c>
      <c r="AT41" s="22" t="str">
        <f>IF('Encode Data'!$I$32-SUM($U$41:AS41)&gt;=0.45,1,"")</f>
        <v/>
      </c>
      <c r="AU41" s="22" t="str">
        <f>IF('Encode Data'!$I$32-SUM($U$41:AT41)&gt;=0.45,1,"")</f>
        <v/>
      </c>
      <c r="AV41" s="22" t="str">
        <f>IF('Encode Data'!$I$32-SUM($U$41:AU41)&gt;=0.45,1,"")</f>
        <v/>
      </c>
      <c r="AW41" s="22" t="str">
        <f>IF('Encode Data'!$I$32-SUM($U$41:AV41)&gt;=0.45,1,"")</f>
        <v/>
      </c>
      <c r="AX41" s="22" t="str">
        <f>IF('Encode Data'!$I$32-SUM($U$41:AW41)&gt;=0.45,1,"")</f>
        <v/>
      </c>
      <c r="AY41" s="22" t="str">
        <f>IF('Encode Data'!$I$32-SUM($U$41:AX41)&gt;=0.45,1,"")</f>
        <v/>
      </c>
      <c r="AZ41" s="22" t="str">
        <f>IF('Encode Data'!$I$32-SUM($U$41:AY41)&gt;=0.45,1,"")</f>
        <v/>
      </c>
      <c r="BA41" s="22" t="str">
        <f>IF('Encode Data'!$I$32-SUM($U$41:AZ41)&gt;=0.45,1,"")</f>
        <v/>
      </c>
      <c r="BB41" s="22" t="str">
        <f>IF('Encode Data'!$I$32-SUM($U$41:BA41)&gt;=0.45,1,"")</f>
        <v/>
      </c>
      <c r="BC41" s="22" t="str">
        <f>IF('Encode Data'!$I$32-SUM($U$41:BB41)&gt;=0.45,1,"")</f>
        <v/>
      </c>
      <c r="BD41" s="22" t="str">
        <f>IF('Encode Data'!$I$32-SUM($U$41:BC41)&gt;=0.45,1,"")</f>
        <v/>
      </c>
      <c r="BE41" s="22" t="str">
        <f>IF('Encode Data'!$I$32-SUM($U$41:BD41)&gt;=0.45,1,"")</f>
        <v/>
      </c>
      <c r="BF41" s="22" t="str">
        <f>IF('Encode Data'!$I$32-SUM($U$41:BE41)&gt;=0.45,1,"")</f>
        <v/>
      </c>
      <c r="BG41" s="22" t="str">
        <f>IF('Encode Data'!$I$32-SUM($U$41:BF41)&gt;=0.45,1,"")</f>
        <v/>
      </c>
      <c r="BH41" s="22" t="str">
        <f>IF('Encode Data'!$I$32-SUM($U$41:BG41)&gt;=0.45,1,"")</f>
        <v/>
      </c>
      <c r="BI41" s="22" t="str">
        <f>IF('Encode Data'!$I$32-SUM($U$41:BH41)&gt;=0.45,1,"")</f>
        <v/>
      </c>
      <c r="BJ41" s="22" t="str">
        <f>IF('Encode Data'!$I$32-SUM($U$41:BI41)&gt;=0.45,1,"")</f>
        <v/>
      </c>
      <c r="BK41" s="22" t="str">
        <f>IF('Encode Data'!$I$32-SUM($U$41:BJ41)&gt;=0.45,1,"")</f>
        <v/>
      </c>
      <c r="BL41" s="22" t="str">
        <f>IF('Encode Data'!$I$32-SUM($U$41:BK41)&gt;=0.45,1,"")</f>
        <v/>
      </c>
      <c r="BM41" s="22" t="str">
        <f>IF('Encode Data'!$I$32-SUM($U$41:BL41)&gt;=0.45,1,"")</f>
        <v/>
      </c>
      <c r="BN41" s="22" t="str">
        <f>IF('Encode Data'!$I$32-SUM($U$41:BM41)&gt;=0.45,1,"")</f>
        <v/>
      </c>
      <c r="BO41" s="22" t="str">
        <f>IF('Encode Data'!$I$32-SUM($U$41:BN41)&gt;=0.45,1,"")</f>
        <v/>
      </c>
      <c r="BP41" s="22" t="str">
        <f>IF('Encode Data'!$I$32-SUM($U$41:BO41)&gt;=0.45,1,"")</f>
        <v/>
      </c>
      <c r="BQ41" s="22" t="str">
        <f>IF('Encode Data'!$I$32-SUM($U$41:BP41)&gt;=0.45,1,"")</f>
        <v/>
      </c>
      <c r="BR41" s="22" t="str">
        <f>IF('Encode Data'!$I$32-SUM($U$41:BQ41)&gt;=0.45,1,"")</f>
        <v/>
      </c>
      <c r="BS41" s="22" t="str">
        <f>IF('Encode Data'!$I$32-SUM($U$41:BR41)&gt;=0.45,1,"")</f>
        <v/>
      </c>
      <c r="BT41" s="22" t="str">
        <f>IF('Encode Data'!$I$32-SUM($U$41:BS41)&gt;=0.45,1,"")</f>
        <v/>
      </c>
      <c r="BU41" s="22" t="str">
        <f>IF('Encode Data'!$I$32-SUM($U$41:BT41)&gt;=0.45,1,"")</f>
        <v/>
      </c>
      <c r="BV41" s="22" t="str">
        <f>IF('Encode Data'!$I$32-SUM($U$41:BU41)&gt;=0.45,1,"")</f>
        <v/>
      </c>
      <c r="BW41" s="22" t="str">
        <f>IF('Encode Data'!$I$32-SUM($U$41:BV41)&gt;=0.45,1,"")</f>
        <v/>
      </c>
    </row>
    <row r="42" spans="21:75" x14ac:dyDescent="0.35">
      <c r="U42" s="22">
        <f>IF('Encode Data'!$J$32&gt;=0.45,1,0)</f>
        <v>0</v>
      </c>
      <c r="V42" s="22" t="str">
        <f>IF('Encode Data'!$J$32-(U42)&gt;=0.45,1,"")</f>
        <v/>
      </c>
      <c r="W42" s="22" t="str">
        <f>IF('Encode Data'!$J$32-SUM($U$42:V42)&gt;=0.46,1,"")</f>
        <v/>
      </c>
      <c r="X42" s="22" t="str">
        <f>IF('Encode Data'!$J$32-SUM($U$42:W42)&gt;=0.46,1,"")</f>
        <v/>
      </c>
      <c r="Y42" s="22" t="str">
        <f>IF('Encode Data'!$J$32-SUM($U$42:X42)&gt;=0.46,1,"")</f>
        <v/>
      </c>
      <c r="Z42" s="22" t="str">
        <f>IF('Encode Data'!$J$32-SUM($U$42:Y42)&gt;=0.46,1,"")</f>
        <v/>
      </c>
      <c r="AA42" s="22" t="str">
        <f>IF('Encode Data'!$J$32-SUM($U$42:Z42)&gt;=0.46,1,"")</f>
        <v/>
      </c>
      <c r="AB42" s="22" t="str">
        <f>IF('Encode Data'!$J$32-SUM($U$42:AA42)&gt;=0.46,1,"")</f>
        <v/>
      </c>
      <c r="AC42" s="22" t="str">
        <f>IF('Encode Data'!$J$32-SUM($U$42:AB42)&gt;=0.46,1,"")</f>
        <v/>
      </c>
      <c r="AD42" s="22" t="str">
        <f>IF('Encode Data'!$J$32-SUM($U$42:AC42)&gt;=0.46,1,"")</f>
        <v/>
      </c>
      <c r="AE42" s="22" t="str">
        <f>IF('Encode Data'!$J$32-SUM($U$42:AD42)&gt;=0.46,1,"")</f>
        <v/>
      </c>
      <c r="AF42" s="22" t="str">
        <f>IF('Encode Data'!$J$32-SUM($U$42:AE42)&gt;=0.46,1,"")</f>
        <v/>
      </c>
      <c r="AG42" s="22" t="str">
        <f>IF('Encode Data'!$J$32-SUM($U$42:AF42)&gt;=0.46,1,"")</f>
        <v/>
      </c>
      <c r="AH42" s="22" t="str">
        <f>IF('Encode Data'!$J$32-SUM($U$42:AG42)&gt;=0.46,1,"")</f>
        <v/>
      </c>
      <c r="AI42" s="22" t="str">
        <f>IF('Encode Data'!$J$32-SUM($U$42:AH42)&gt;=0.46,1,"")</f>
        <v/>
      </c>
      <c r="AJ42" s="22" t="str">
        <f>IF('Encode Data'!$J$32-SUM($U$42:AI42)&gt;=0.46,1,"")</f>
        <v/>
      </c>
      <c r="AK42" s="22" t="str">
        <f>IF('Encode Data'!$J$32-SUM($U$42:AJ42)&gt;=0.46,1,"")</f>
        <v/>
      </c>
      <c r="AL42" s="22" t="str">
        <f>IF('Encode Data'!$J$32-SUM($U$42:AK42)&gt;=0.46,1,"")</f>
        <v/>
      </c>
      <c r="AM42" s="22" t="str">
        <f>IF('Encode Data'!$J$32-SUM($U$42:AL42)&gt;=0.46,1,"")</f>
        <v/>
      </c>
      <c r="AN42" s="22" t="str">
        <f>IF('Encode Data'!$J$32-SUM($U$42:AM42)&gt;=0.46,1,"")</f>
        <v/>
      </c>
      <c r="AO42" s="22" t="str">
        <f>IF('Encode Data'!$J$32-SUM($U$42:AN42)&gt;=0.46,1,"")</f>
        <v/>
      </c>
      <c r="AP42" s="22" t="str">
        <f>IF('Encode Data'!$J$32-SUM($U$42:AO42)&gt;=0.46,1,"")</f>
        <v/>
      </c>
      <c r="AQ42" s="22" t="str">
        <f>IF('Encode Data'!$J$32-SUM($U$42:AP42)&gt;=0.46,1,"")</f>
        <v/>
      </c>
      <c r="AR42" s="22" t="str">
        <f>IF('Encode Data'!$J$32-SUM($U$42:AQ42)&gt;=0.46,1,"")</f>
        <v/>
      </c>
      <c r="AS42" s="22" t="str">
        <f>IF('Encode Data'!$J$32-SUM($U$42:AR42)&gt;=0.46,1,"")</f>
        <v/>
      </c>
      <c r="AT42" s="22" t="str">
        <f>IF('Encode Data'!$J$32-SUM($U$42:AS42)&gt;=0.46,1,"")</f>
        <v/>
      </c>
      <c r="AU42" s="22" t="str">
        <f>IF('Encode Data'!$J$32-SUM($U$42:AT42)&gt;=0.46,1,"")</f>
        <v/>
      </c>
      <c r="AV42" s="22" t="str">
        <f>IF('Encode Data'!$J$32-SUM($U$42:AU42)&gt;=0.46,1,"")</f>
        <v/>
      </c>
      <c r="AW42" s="22" t="str">
        <f>IF('Encode Data'!$J$32-SUM($U$42:AV42)&gt;=0.46,1,"")</f>
        <v/>
      </c>
      <c r="AX42" s="22" t="str">
        <f>IF('Encode Data'!$J$32-SUM($U$42:AW42)&gt;=0.46,1,"")</f>
        <v/>
      </c>
      <c r="AY42" s="22" t="str">
        <f>IF('Encode Data'!$J$32-SUM($U$42:AX42)&gt;=0.46,1,"")</f>
        <v/>
      </c>
      <c r="AZ42" s="22" t="str">
        <f>IF('Encode Data'!$J$32-SUM($U$42:AY42)&gt;=0.46,1,"")</f>
        <v/>
      </c>
      <c r="BA42" s="22" t="str">
        <f>IF('Encode Data'!$J$32-SUM($U$42:AZ42)&gt;=0.46,1,"")</f>
        <v/>
      </c>
      <c r="BB42" s="22" t="str">
        <f>IF('Encode Data'!$J$32-SUM($U$42:BA42)&gt;=0.46,1,"")</f>
        <v/>
      </c>
      <c r="BC42" s="22" t="str">
        <f>IF('Encode Data'!$J$32-SUM($U$42:BB42)&gt;=0.46,1,"")</f>
        <v/>
      </c>
      <c r="BD42" s="22" t="str">
        <f>IF('Encode Data'!$J$32-SUM($U$42:BC42)&gt;=0.46,1,"")</f>
        <v/>
      </c>
      <c r="BE42" s="22" t="str">
        <f>IF('Encode Data'!$J$32-SUM($U$42:BD42)&gt;=0.46,1,"")</f>
        <v/>
      </c>
      <c r="BF42" s="22" t="str">
        <f>IF('Encode Data'!$J$32-SUM($U$42:BE42)&gt;=0.46,1,"")</f>
        <v/>
      </c>
      <c r="BG42" s="22" t="str">
        <f>IF('Encode Data'!$J$32-SUM($U$42:BF42)&gt;=0.46,1,"")</f>
        <v/>
      </c>
      <c r="BH42" s="22" t="str">
        <f>IF('Encode Data'!$J$32-SUM($U$42:BG42)&gt;=0.46,1,"")</f>
        <v/>
      </c>
      <c r="BI42" s="22" t="str">
        <f>IF('Encode Data'!$J$32-SUM($U$42:BH42)&gt;=0.46,1,"")</f>
        <v/>
      </c>
      <c r="BJ42" s="22" t="str">
        <f>IF('Encode Data'!$J$32-SUM($U$42:BI42)&gt;=0.46,1,"")</f>
        <v/>
      </c>
      <c r="BK42" s="22" t="str">
        <f>IF('Encode Data'!$J$32-SUM($U$42:BJ42)&gt;=0.46,1,"")</f>
        <v/>
      </c>
      <c r="BL42" s="22" t="str">
        <f>IF('Encode Data'!$J$32-SUM($U$42:BK42)&gt;=0.46,1,"")</f>
        <v/>
      </c>
      <c r="BM42" s="22" t="str">
        <f>IF('Encode Data'!$J$32-SUM($U$42:BL42)&gt;=0.46,1,"")</f>
        <v/>
      </c>
      <c r="BN42" s="22" t="str">
        <f>IF('Encode Data'!$J$32-SUM($U$42:BM42)&gt;=0.46,1,"")</f>
        <v/>
      </c>
      <c r="BO42" s="22" t="str">
        <f>IF('Encode Data'!$J$32-SUM($U$42:BN42)&gt;=0.46,1,"")</f>
        <v/>
      </c>
      <c r="BP42" s="22" t="str">
        <f>IF('Encode Data'!$J$32-SUM($U$42:BO42)&gt;=0.46,1,"")</f>
        <v/>
      </c>
      <c r="BQ42" s="22" t="str">
        <f>IF('Encode Data'!$J$32-SUM($U$42:BP42)&gt;=0.46,1,"")</f>
        <v/>
      </c>
      <c r="BR42" s="22" t="str">
        <f>IF('Encode Data'!$J$32-SUM($U$42:BQ42)&gt;=0.46,1,"")</f>
        <v/>
      </c>
      <c r="BS42" s="22" t="str">
        <f>IF('Encode Data'!$J$32-SUM($U$42:BR42)&gt;=0.46,1,"")</f>
        <v/>
      </c>
      <c r="BT42" s="22" t="str">
        <f>IF('Encode Data'!$J$32-SUM($U$42:BS42)&gt;=0.46,1,"")</f>
        <v/>
      </c>
      <c r="BU42" s="22" t="str">
        <f>IF('Encode Data'!$J$32-SUM($U$42:BT42)&gt;=0.46,1,"")</f>
        <v/>
      </c>
      <c r="BV42" s="22" t="str">
        <f>IF('Encode Data'!$J$32-SUM($U$42:BU42)&gt;=0.46,1,"")</f>
        <v/>
      </c>
      <c r="BW42" s="22" t="str">
        <f>IF('Encode Data'!$J$32-SUM($U$42:BV42)&gt;=0.46,1,"")</f>
        <v/>
      </c>
    </row>
    <row r="43" spans="21:75" x14ac:dyDescent="0.35">
      <c r="U43" s="22">
        <f>IF('Encode Data'!$E$35&gt;=0.4,1,0)</f>
        <v>1</v>
      </c>
      <c r="V43" s="22">
        <f>IF('Encode Data'!$E$35-(U43)&gt;=0.45,1,"")</f>
        <v>1</v>
      </c>
      <c r="W43" s="22" t="str">
        <f>IF('Encode Data'!$E$35-SUM($U$43:V43)&gt;=0.45,1,"")</f>
        <v/>
      </c>
      <c r="X43" s="22" t="str">
        <f>IF('Encode Data'!$E$35-SUM($U$43:W43)&gt;=0.45,1,"")</f>
        <v/>
      </c>
      <c r="Y43" s="22" t="str">
        <f>IF('Encode Data'!$E$35-SUM($U$43:X43)&gt;=0.45,1,"")</f>
        <v/>
      </c>
      <c r="Z43" s="22" t="str">
        <f>IF('Encode Data'!$E$35-SUM($U$43:Y43)&gt;=0.45,1,"")</f>
        <v/>
      </c>
      <c r="AA43" s="22" t="str">
        <f>IF('Encode Data'!$E$35-SUM($U$43:Z43)&gt;=0.45,1,"")</f>
        <v/>
      </c>
      <c r="AB43" s="22" t="str">
        <f>IF('Encode Data'!$E$35-SUM($U$43:AA43)&gt;=0.45,1,"")</f>
        <v/>
      </c>
      <c r="AC43" s="22" t="str">
        <f>IF('Encode Data'!$E$35-SUM($U$43:AB43)&gt;=0.45,1,"")</f>
        <v/>
      </c>
      <c r="AD43" s="22" t="str">
        <f>IF('Encode Data'!$E$35-SUM($U$43:AC43)&gt;=0.45,1,"")</f>
        <v/>
      </c>
      <c r="AE43" s="22" t="str">
        <f>IF('Encode Data'!$E$35-SUM($U$43:AD43)&gt;=0.45,1,"")</f>
        <v/>
      </c>
      <c r="AF43" s="22" t="str">
        <f>IF('Encode Data'!$E$35-SUM($U$43:AE43)&gt;=0.45,1,"")</f>
        <v/>
      </c>
      <c r="AG43" s="22" t="str">
        <f>IF('Encode Data'!$E$35-SUM($U$43:AF43)&gt;=0.45,1,"")</f>
        <v/>
      </c>
      <c r="AH43" s="22" t="str">
        <f>IF('Encode Data'!$E$35-SUM($U$43:AG43)&gt;=0.45,1,"")</f>
        <v/>
      </c>
      <c r="AI43" s="22" t="str">
        <f>IF('Encode Data'!$E$35-SUM($U$43:AH43)&gt;=0.45,1,"")</f>
        <v/>
      </c>
      <c r="AJ43" s="22" t="str">
        <f>IF('Encode Data'!$E$35-SUM($U$43:AI43)&gt;=0.45,1,"")</f>
        <v/>
      </c>
      <c r="AK43" s="22" t="str">
        <f>IF('Encode Data'!$E$35-SUM($U$43:AJ43)&gt;=0.45,1,"")</f>
        <v/>
      </c>
      <c r="AL43" s="22" t="str">
        <f>IF('Encode Data'!$E$35-SUM($U$43:AK43)&gt;=0.45,1,"")</f>
        <v/>
      </c>
      <c r="AM43" s="22" t="str">
        <f>IF('Encode Data'!$E$35-SUM($U$43:AL43)&gt;=0.45,1,"")</f>
        <v/>
      </c>
      <c r="AN43" s="22" t="str">
        <f>IF('Encode Data'!$E$35-SUM($U$43:AM43)&gt;=0.45,1,"")</f>
        <v/>
      </c>
      <c r="AO43" s="22" t="str">
        <f>IF('Encode Data'!$E$35-SUM($U$43:AN43)&gt;=0.45,1,"")</f>
        <v/>
      </c>
      <c r="AP43" s="22" t="str">
        <f>IF('Encode Data'!$E$35-SUM($U$43:AO43)&gt;=0.45,1,"")</f>
        <v/>
      </c>
      <c r="AQ43" s="22" t="str">
        <f>IF('Encode Data'!$E$35-SUM($U$43:AP43)&gt;=0.45,1,"")</f>
        <v/>
      </c>
      <c r="AR43" s="22" t="str">
        <f>IF('Encode Data'!$E$35-SUM($U$43:AQ43)&gt;=0.45,1,"")</f>
        <v/>
      </c>
      <c r="AS43" s="22" t="str">
        <f>IF('Encode Data'!$E$35-SUM($U$43:AR43)&gt;=0.45,1,"")</f>
        <v/>
      </c>
      <c r="AT43" s="22" t="str">
        <f>IF('Encode Data'!$E$35-SUM($U$43:AS43)&gt;=0.45,1,"")</f>
        <v/>
      </c>
      <c r="AU43" s="22" t="str">
        <f>IF('Encode Data'!$E$35-SUM($U$43:AT43)&gt;=0.45,1,"")</f>
        <v/>
      </c>
      <c r="AV43" s="22" t="str">
        <f>IF('Encode Data'!$E$35-SUM($U$43:AU43)&gt;=0.45,1,"")</f>
        <v/>
      </c>
      <c r="AW43" s="22" t="str">
        <f>IF('Encode Data'!$E$35-SUM($U$43:AV43)&gt;=0.45,1,"")</f>
        <v/>
      </c>
      <c r="AX43" s="22" t="str">
        <f>IF('Encode Data'!$E$35-SUM($U$43:AW43)&gt;=0.45,1,"")</f>
        <v/>
      </c>
      <c r="AY43" s="22" t="str">
        <f>IF('Encode Data'!$E$35-SUM($U$43:AX43)&gt;=0.45,1,"")</f>
        <v/>
      </c>
      <c r="AZ43" s="22" t="str">
        <f>IF('Encode Data'!$E$35-SUM($U$43:AY43)&gt;=0.45,1,"")</f>
        <v/>
      </c>
      <c r="BA43" s="22" t="str">
        <f>IF('Encode Data'!$E$35-SUM($U$43:AZ43)&gt;=0.45,1,"")</f>
        <v/>
      </c>
      <c r="BB43" s="22" t="str">
        <f>IF('Encode Data'!$E$35-SUM($U$43:BA43)&gt;=0.45,1,"")</f>
        <v/>
      </c>
      <c r="BC43" s="22" t="str">
        <f>IF('Encode Data'!$E$35-SUM($U$43:BB43)&gt;=0.45,1,"")</f>
        <v/>
      </c>
      <c r="BD43" s="22" t="str">
        <f>IF('Encode Data'!$E$35-SUM($U$43:BC43)&gt;=0.45,1,"")</f>
        <v/>
      </c>
      <c r="BE43" s="22" t="str">
        <f>IF('Encode Data'!$E$35-SUM($U$43:BD43)&gt;=0.45,1,"")</f>
        <v/>
      </c>
      <c r="BF43" s="22" t="str">
        <f>IF('Encode Data'!$E$35-SUM($U$43:BE43)&gt;=0.45,1,"")</f>
        <v/>
      </c>
      <c r="BG43" s="22" t="str">
        <f>IF('Encode Data'!$E$35-SUM($U$43:BF43)&gt;=0.45,1,"")</f>
        <v/>
      </c>
      <c r="BH43" s="22" t="str">
        <f>IF('Encode Data'!$E$35-SUM($U$43:BG43)&gt;=0.45,1,"")</f>
        <v/>
      </c>
      <c r="BI43" s="22" t="str">
        <f>IF('Encode Data'!$E$35-SUM($U$43:BH43)&gt;=0.45,1,"")</f>
        <v/>
      </c>
      <c r="BJ43" s="22" t="str">
        <f>IF('Encode Data'!$E$35-SUM($U$43:BI43)&gt;=0.45,1,"")</f>
        <v/>
      </c>
      <c r="BK43" s="22" t="str">
        <f>IF('Encode Data'!$E$35-SUM($U$43:BJ43)&gt;=0.45,1,"")</f>
        <v/>
      </c>
      <c r="BL43" s="22" t="str">
        <f>IF('Encode Data'!$E$35-SUM($U$43:BK43)&gt;=0.45,1,"")</f>
        <v/>
      </c>
      <c r="BM43" s="22" t="str">
        <f>IF('Encode Data'!$E$35-SUM($U$43:BL43)&gt;=0.45,1,"")</f>
        <v/>
      </c>
      <c r="BN43" s="22" t="str">
        <f>IF('Encode Data'!$E$35-SUM($U$43:BM43)&gt;=0.45,1,"")</f>
        <v/>
      </c>
      <c r="BO43" s="22" t="str">
        <f>IF('Encode Data'!$E$35-SUM($U$43:BN43)&gt;=0.45,1,"")</f>
        <v/>
      </c>
      <c r="BP43" s="22" t="str">
        <f>IF('Encode Data'!$E$35-SUM($U$43:BO43)&gt;=0.45,1,"")</f>
        <v/>
      </c>
      <c r="BQ43" s="22" t="str">
        <f>IF('Encode Data'!$E$35-SUM($U$43:BP43)&gt;=0.45,1,"")</f>
        <v/>
      </c>
      <c r="BR43" s="22" t="str">
        <f>IF('Encode Data'!$E$35-SUM($U$43:BQ43)&gt;=0.45,1,"")</f>
        <v/>
      </c>
      <c r="BS43" s="22" t="str">
        <f>IF('Encode Data'!$E$35-SUM($U$43:BR43)&gt;=0.45,1,"")</f>
        <v/>
      </c>
      <c r="BT43" s="22" t="str">
        <f>IF('Encode Data'!$E$35-SUM($U$43:BS43)&gt;=0.45,1,"")</f>
        <v/>
      </c>
      <c r="BU43" s="22" t="str">
        <f>IF('Encode Data'!$E$35-SUM($U$43:BT43)&gt;=0.45,1,"")</f>
        <v/>
      </c>
      <c r="BV43" s="22" t="str">
        <f>IF('Encode Data'!$E$35-SUM($U$43:BU43)&gt;=0.45,1,"")</f>
        <v/>
      </c>
      <c r="BW43" s="22" t="str">
        <f>IF('Encode Data'!$E$35-SUM($U$43:BV43)&gt;=0.45,1,"")</f>
        <v/>
      </c>
    </row>
    <row r="44" spans="21:75" x14ac:dyDescent="0.35">
      <c r="U44" s="22">
        <f>IF('Encode Data'!$F$35&gt;=0.4,1,0)</f>
        <v>1</v>
      </c>
      <c r="V44" s="22">
        <f>IF('Encode Data'!$F$35-(U44)&gt;=0.4,1,"")</f>
        <v>1</v>
      </c>
      <c r="W44" s="22" t="str">
        <f>IF('Encode Data'!$F$35-SUM($U$44:V44)&gt;=0.45,1,"")</f>
        <v/>
      </c>
      <c r="X44" s="22" t="str">
        <f>IF('Encode Data'!$F$35-SUM($U$44:W44)&gt;=0.45,1,"")</f>
        <v/>
      </c>
      <c r="Y44" s="22" t="str">
        <f>IF('Encode Data'!$F$35-SUM($U$44:X44)&gt;=0.45,1,"")</f>
        <v/>
      </c>
      <c r="Z44" s="22" t="str">
        <f>IF('Encode Data'!$F$35-SUM($U$44:Y44)&gt;=0.45,1,"")</f>
        <v/>
      </c>
      <c r="AA44" s="22" t="str">
        <f>IF('Encode Data'!$F$35-SUM($U$44:Z44)&gt;=0.45,1,"")</f>
        <v/>
      </c>
      <c r="AB44" s="22" t="str">
        <f>IF('Encode Data'!$F$35-SUM($U$44:AA44)&gt;=0.45,1,"")</f>
        <v/>
      </c>
      <c r="AC44" s="22" t="str">
        <f>IF('Encode Data'!$F$35-SUM($U$44:AB44)&gt;=0.45,1,"")</f>
        <v/>
      </c>
      <c r="AD44" s="22" t="str">
        <f>IF('Encode Data'!$F$35-SUM($U$44:AC44)&gt;=0.45,1,"")</f>
        <v/>
      </c>
      <c r="AE44" s="22" t="str">
        <f>IF('Encode Data'!$F$35-SUM($U$44:AD44)&gt;=0.45,1,"")</f>
        <v/>
      </c>
      <c r="AF44" s="22" t="str">
        <f>IF('Encode Data'!$F$35-SUM($U$44:AE44)&gt;=0.45,1,"")</f>
        <v/>
      </c>
      <c r="AG44" s="22" t="str">
        <f>IF('Encode Data'!$F$35-SUM($U$44:AF44)&gt;=0.45,1,"")</f>
        <v/>
      </c>
      <c r="AH44" s="22" t="str">
        <f>IF('Encode Data'!$F$35-SUM($U$44:AG44)&gt;=0.45,1,"")</f>
        <v/>
      </c>
      <c r="AI44" s="22" t="str">
        <f>IF('Encode Data'!$F$35-SUM($U$44:AH44)&gt;=0.45,1,"")</f>
        <v/>
      </c>
      <c r="AJ44" s="22" t="str">
        <f>IF('Encode Data'!$F$35-SUM($U$44:AI44)&gt;=0.45,1,"")</f>
        <v/>
      </c>
      <c r="AK44" s="22" t="str">
        <f>IF('Encode Data'!$F$35-SUM($U$44:AJ44)&gt;=0.45,1,"")</f>
        <v/>
      </c>
      <c r="AL44" s="22" t="str">
        <f>IF('Encode Data'!$F$35-SUM($U$44:AK44)&gt;=0.45,1,"")</f>
        <v/>
      </c>
      <c r="AM44" s="22" t="str">
        <f>IF('Encode Data'!$F$35-SUM($U$44:AL44)&gt;=0.45,1,"")</f>
        <v/>
      </c>
      <c r="AN44" s="22" t="str">
        <f>IF('Encode Data'!$F$35-SUM($U$44:AM44)&gt;=0.45,1,"")</f>
        <v/>
      </c>
      <c r="AO44" s="22" t="str">
        <f>IF('Encode Data'!$F$35-SUM($U$44:AN44)&gt;=0.45,1,"")</f>
        <v/>
      </c>
      <c r="AP44" s="22" t="str">
        <f>IF('Encode Data'!$F$35-SUM($U$44:AO44)&gt;=0.45,1,"")</f>
        <v/>
      </c>
      <c r="AQ44" s="22" t="str">
        <f>IF('Encode Data'!$F$35-SUM($U$44:AP44)&gt;=0.45,1,"")</f>
        <v/>
      </c>
      <c r="AR44" s="22" t="str">
        <f>IF('Encode Data'!$F$35-SUM($U$44:AQ44)&gt;=0.45,1,"")</f>
        <v/>
      </c>
      <c r="AS44" s="22" t="str">
        <f>IF('Encode Data'!$F$35-SUM($U$44:AR44)&gt;=0.45,1,"")</f>
        <v/>
      </c>
      <c r="AT44" s="22" t="str">
        <f>IF('Encode Data'!$F$35-SUM($U$44:AS44)&gt;=0.45,1,"")</f>
        <v/>
      </c>
      <c r="AU44" s="22" t="str">
        <f>IF('Encode Data'!$F$35-SUM($U$44:AT44)&gt;=0.45,1,"")</f>
        <v/>
      </c>
      <c r="AV44" s="22" t="str">
        <f>IF('Encode Data'!$F$35-SUM($U$44:AU44)&gt;=0.45,1,"")</f>
        <v/>
      </c>
      <c r="AW44" s="22" t="str">
        <f>IF('Encode Data'!$F$35-SUM($U$44:AV44)&gt;=0.45,1,"")</f>
        <v/>
      </c>
      <c r="AX44" s="22" t="str">
        <f>IF('Encode Data'!$F$35-SUM($U$44:AW44)&gt;=0.45,1,"")</f>
        <v/>
      </c>
      <c r="AY44" s="22" t="str">
        <f>IF('Encode Data'!$F$35-SUM($U$44:AX44)&gt;=0.45,1,"")</f>
        <v/>
      </c>
      <c r="AZ44" s="22" t="str">
        <f>IF('Encode Data'!$F$35-SUM($U$44:AY44)&gt;=0.45,1,"")</f>
        <v/>
      </c>
      <c r="BA44" s="22" t="str">
        <f>IF('Encode Data'!$F$35-SUM($U$44:AZ44)&gt;=0.45,1,"")</f>
        <v/>
      </c>
      <c r="BB44" s="22" t="str">
        <f>IF('Encode Data'!$F$35-SUM($U$44:BA44)&gt;=0.45,1,"")</f>
        <v/>
      </c>
      <c r="BC44" s="22" t="str">
        <f>IF('Encode Data'!$F$35-SUM($U$44:BB44)&gt;=0.45,1,"")</f>
        <v/>
      </c>
      <c r="BD44" s="22" t="str">
        <f>IF('Encode Data'!$F$35-SUM($U$44:BC44)&gt;=0.45,1,"")</f>
        <v/>
      </c>
      <c r="BE44" s="22" t="str">
        <f>IF('Encode Data'!$F$35-SUM($U$44:BD44)&gt;=0.45,1,"")</f>
        <v/>
      </c>
      <c r="BF44" s="22" t="str">
        <f>IF('Encode Data'!$F$35-SUM($U$44:BE44)&gt;=0.45,1,"")</f>
        <v/>
      </c>
      <c r="BG44" s="22" t="str">
        <f>IF('Encode Data'!$F$35-SUM($U$44:BF44)&gt;=0.45,1,"")</f>
        <v/>
      </c>
      <c r="BH44" s="22" t="str">
        <f>IF('Encode Data'!$F$35-SUM($U$44:BG44)&gt;=0.45,1,"")</f>
        <v/>
      </c>
      <c r="BI44" s="22" t="str">
        <f>IF('Encode Data'!$F$35-SUM($U$44:BH44)&gt;=0.45,1,"")</f>
        <v/>
      </c>
      <c r="BJ44" s="22" t="str">
        <f>IF('Encode Data'!$F$35-SUM($U$44:BI44)&gt;=0.45,1,"")</f>
        <v/>
      </c>
      <c r="BK44" s="22" t="str">
        <f>IF('Encode Data'!$F$35-SUM($U$44:BJ44)&gt;=0.45,1,"")</f>
        <v/>
      </c>
      <c r="BL44" s="22" t="str">
        <f>IF('Encode Data'!$F$35-SUM($U$44:BK44)&gt;=0.45,1,"")</f>
        <v/>
      </c>
      <c r="BM44" s="22" t="str">
        <f>IF('Encode Data'!$F$35-SUM($U$44:BL44)&gt;=0.45,1,"")</f>
        <v/>
      </c>
      <c r="BN44" s="22" t="str">
        <f>IF('Encode Data'!$F$35-SUM($U$44:BM44)&gt;=0.45,1,"")</f>
        <v/>
      </c>
      <c r="BO44" s="22" t="str">
        <f>IF('Encode Data'!$F$35-SUM($U$44:BN44)&gt;=0.45,1,"")</f>
        <v/>
      </c>
      <c r="BP44" s="22" t="str">
        <f>IF('Encode Data'!$F$35-SUM($U$44:BO44)&gt;=0.45,1,"")</f>
        <v/>
      </c>
      <c r="BQ44" s="22" t="str">
        <f>IF('Encode Data'!$F$35-SUM($U$44:BP44)&gt;=0.45,1,"")</f>
        <v/>
      </c>
      <c r="BR44" s="22" t="str">
        <f>IF('Encode Data'!$F$35-SUM($U$44:BQ44)&gt;=0.45,1,"")</f>
        <v/>
      </c>
      <c r="BS44" s="22" t="str">
        <f>IF('Encode Data'!$F$35-SUM($U$44:BR44)&gt;=0.45,1,"")</f>
        <v/>
      </c>
      <c r="BT44" s="22" t="str">
        <f>IF('Encode Data'!$F$35-SUM($U$44:BS44)&gt;=0.45,1,"")</f>
        <v/>
      </c>
      <c r="BU44" s="22" t="str">
        <f>IF('Encode Data'!$F$35-SUM($U$44:BT44)&gt;=0.45,1,"")</f>
        <v/>
      </c>
      <c r="BV44" s="22" t="str">
        <f>IF('Encode Data'!$F$35-SUM($U$44:BU44)&gt;=0.45,1,"")</f>
        <v/>
      </c>
      <c r="BW44" s="22" t="str">
        <f>IF('Encode Data'!$F$35-SUM($U$44:BV44)&gt;=0.45,1,"")</f>
        <v/>
      </c>
    </row>
    <row r="45" spans="21:75" x14ac:dyDescent="0.35">
      <c r="U45" s="22">
        <f>IF('Encode Data'!$G$35&gt;=0.4,1,0)</f>
        <v>1</v>
      </c>
      <c r="V45" s="22">
        <f>IF('Encode Data'!$G$35-(U45)&gt;=0.4,1,"")</f>
        <v>1</v>
      </c>
      <c r="W45" s="22" t="str">
        <f>IF('Encode Data'!$G$35-SUM($U$45:V45)&gt;=0.45,1,"")</f>
        <v/>
      </c>
      <c r="X45" s="22" t="str">
        <f>IF('Encode Data'!$G$35-SUM($U$45:W45)&gt;=0.45,1,"")</f>
        <v/>
      </c>
      <c r="Y45" s="22" t="str">
        <f>IF('Encode Data'!$G$35-SUM($U$45:X45)&gt;=0.45,1,"")</f>
        <v/>
      </c>
      <c r="Z45" s="22" t="str">
        <f>IF('Encode Data'!$G$35-SUM($U$45:Y45)&gt;=0.45,1,"")</f>
        <v/>
      </c>
      <c r="AA45" s="22" t="str">
        <f>IF('Encode Data'!$G$35-SUM($U$45:Z45)&gt;=0.45,1,"")</f>
        <v/>
      </c>
      <c r="AB45" s="22" t="str">
        <f>IF('Encode Data'!$G$35-SUM($U$45:AA45)&gt;=0.45,1,"")</f>
        <v/>
      </c>
      <c r="AC45" s="22" t="str">
        <f>IF('Encode Data'!$G$35-SUM($U$45:AB45)&gt;=0.45,1,"")</f>
        <v/>
      </c>
      <c r="AD45" s="22" t="str">
        <f>IF('Encode Data'!$G$35-SUM($U$45:AC45)&gt;=0.45,1,"")</f>
        <v/>
      </c>
      <c r="AE45" s="22" t="str">
        <f>IF('Encode Data'!$G$35-SUM($U$45:AD45)&gt;=0.45,1,"")</f>
        <v/>
      </c>
      <c r="AF45" s="22" t="str">
        <f>IF('Encode Data'!$G$35-SUM($U$45:AE45)&gt;=0.45,1,"")</f>
        <v/>
      </c>
      <c r="AG45" s="22" t="str">
        <f>IF('Encode Data'!$G$35-SUM($U$45:AF45)&gt;=0.45,1,"")</f>
        <v/>
      </c>
      <c r="AH45" s="22" t="str">
        <f>IF('Encode Data'!$G$35-SUM($U$45:AG45)&gt;=0.45,1,"")</f>
        <v/>
      </c>
      <c r="AI45" s="22" t="str">
        <f>IF('Encode Data'!$G$35-SUM($U$45:AH45)&gt;=0.45,1,"")</f>
        <v/>
      </c>
      <c r="AJ45" s="22" t="str">
        <f>IF('Encode Data'!$G$35-SUM($U$45:AI45)&gt;=0.45,1,"")</f>
        <v/>
      </c>
      <c r="AK45" s="22" t="str">
        <f>IF('Encode Data'!$G$35-SUM($U$45:AJ45)&gt;=0.45,1,"")</f>
        <v/>
      </c>
      <c r="AL45" s="22" t="str">
        <f>IF('Encode Data'!$G$35-SUM($U$45:AK45)&gt;=0.45,1,"")</f>
        <v/>
      </c>
      <c r="AM45" s="22" t="str">
        <f>IF('Encode Data'!$G$35-SUM($U$45:AL45)&gt;=0.45,1,"")</f>
        <v/>
      </c>
      <c r="AN45" s="22" t="str">
        <f>IF('Encode Data'!$G$35-SUM($U$45:AM45)&gt;=0.45,1,"")</f>
        <v/>
      </c>
      <c r="AO45" s="22" t="str">
        <f>IF('Encode Data'!$G$35-SUM($U$45:AN45)&gt;=0.45,1,"")</f>
        <v/>
      </c>
      <c r="AP45" s="22" t="str">
        <f>IF('Encode Data'!$G$35-SUM($U$45:AO45)&gt;=0.45,1,"")</f>
        <v/>
      </c>
      <c r="AQ45" s="22" t="str">
        <f>IF('Encode Data'!$G$35-SUM($U$45:AP45)&gt;=0.45,1,"")</f>
        <v/>
      </c>
      <c r="AR45" s="22" t="str">
        <f>IF('Encode Data'!$G$35-SUM($U$45:AQ45)&gt;=0.45,1,"")</f>
        <v/>
      </c>
      <c r="AS45" s="22" t="str">
        <f>IF('Encode Data'!$G$35-SUM($U$45:AR45)&gt;=0.45,1,"")</f>
        <v/>
      </c>
      <c r="AT45" s="22" t="str">
        <f>IF('Encode Data'!$G$35-SUM($U$45:AS45)&gt;=0.45,1,"")</f>
        <v/>
      </c>
      <c r="AU45" s="22" t="str">
        <f>IF('Encode Data'!$G$35-SUM($U$45:AT45)&gt;=0.45,1,"")</f>
        <v/>
      </c>
      <c r="AV45" s="22" t="str">
        <f>IF('Encode Data'!$G$35-SUM($U$45:AU45)&gt;=0.45,1,"")</f>
        <v/>
      </c>
      <c r="AW45" s="22" t="str">
        <f>IF('Encode Data'!$G$35-SUM($U$45:AV45)&gt;=0.45,1,"")</f>
        <v/>
      </c>
      <c r="AX45" s="22" t="str">
        <f>IF('Encode Data'!$G$35-SUM($U$45:AW45)&gt;=0.45,1,"")</f>
        <v/>
      </c>
      <c r="AY45" s="22" t="str">
        <f>IF('Encode Data'!$G$35-SUM($U$45:AX45)&gt;=0.45,1,"")</f>
        <v/>
      </c>
      <c r="AZ45" s="22" t="str">
        <f>IF('Encode Data'!$G$35-SUM($U$45:AY45)&gt;=0.45,1,"")</f>
        <v/>
      </c>
      <c r="BA45" s="22" t="str">
        <f>IF('Encode Data'!$G$35-SUM($U$45:AZ45)&gt;=0.45,1,"")</f>
        <v/>
      </c>
      <c r="BB45" s="22" t="str">
        <f>IF('Encode Data'!$G$35-SUM($U$45:BA45)&gt;=0.45,1,"")</f>
        <v/>
      </c>
      <c r="BC45" s="22" t="str">
        <f>IF('Encode Data'!$G$35-SUM($U$45:BB45)&gt;=0.45,1,"")</f>
        <v/>
      </c>
      <c r="BD45" s="22" t="str">
        <f>IF('Encode Data'!$G$35-SUM($U$45:BC45)&gt;=0.45,1,"")</f>
        <v/>
      </c>
      <c r="BE45" s="22" t="str">
        <f>IF('Encode Data'!$G$35-SUM($U$45:BD45)&gt;=0.45,1,"")</f>
        <v/>
      </c>
      <c r="BF45" s="22" t="str">
        <f>IF('Encode Data'!$G$35-SUM($U$45:BE45)&gt;=0.45,1,"")</f>
        <v/>
      </c>
      <c r="BG45" s="22" t="str">
        <f>IF('Encode Data'!$G$35-SUM($U$45:BF45)&gt;=0.45,1,"")</f>
        <v/>
      </c>
      <c r="BH45" s="22" t="str">
        <f>IF('Encode Data'!$G$35-SUM($U$45:BG45)&gt;=0.45,1,"")</f>
        <v/>
      </c>
      <c r="BI45" s="22" t="str">
        <f>IF('Encode Data'!$G$35-SUM($U$45:BH45)&gt;=0.45,1,"")</f>
        <v/>
      </c>
      <c r="BJ45" s="22" t="str">
        <f>IF('Encode Data'!$G$35-SUM($U$45:BI45)&gt;=0.45,1,"")</f>
        <v/>
      </c>
      <c r="BK45" s="22" t="str">
        <f>IF('Encode Data'!$G$35-SUM($U$45:BJ45)&gt;=0.45,1,"")</f>
        <v/>
      </c>
      <c r="BL45" s="22" t="str">
        <f>IF('Encode Data'!$G$35-SUM($U$45:BK45)&gt;=0.45,1,"")</f>
        <v/>
      </c>
      <c r="BM45" s="22" t="str">
        <f>IF('Encode Data'!$G$35-SUM($U$45:BL45)&gt;=0.45,1,"")</f>
        <v/>
      </c>
      <c r="BN45" s="22" t="str">
        <f>IF('Encode Data'!$G$35-SUM($U$45:BM45)&gt;=0.45,1,"")</f>
        <v/>
      </c>
      <c r="BO45" s="22" t="str">
        <f>IF('Encode Data'!$G$35-SUM($U$45:BN45)&gt;=0.45,1,"")</f>
        <v/>
      </c>
      <c r="BP45" s="22" t="str">
        <f>IF('Encode Data'!$G$35-SUM($U$45:BO45)&gt;=0.45,1,"")</f>
        <v/>
      </c>
      <c r="BQ45" s="22" t="str">
        <f>IF('Encode Data'!$G$35-SUM($U$45:BP45)&gt;=0.45,1,"")</f>
        <v/>
      </c>
      <c r="BR45" s="22" t="str">
        <f>IF('Encode Data'!$G$35-SUM($U$45:BQ45)&gt;=0.45,1,"")</f>
        <v/>
      </c>
      <c r="BS45" s="22" t="str">
        <f>IF('Encode Data'!$G$35-SUM($U$45:BR45)&gt;=0.45,1,"")</f>
        <v/>
      </c>
      <c r="BT45" s="22" t="str">
        <f>IF('Encode Data'!$G$35-SUM($U$45:BS45)&gt;=0.45,1,"")</f>
        <v/>
      </c>
      <c r="BU45" s="22" t="str">
        <f>IF('Encode Data'!$G$35-SUM($U$45:BT45)&gt;=0.45,1,"")</f>
        <v/>
      </c>
      <c r="BV45" s="22" t="str">
        <f>IF('Encode Data'!$G$35-SUM($U$45:BU45)&gt;=0.45,1,"")</f>
        <v/>
      </c>
      <c r="BW45" s="22" t="str">
        <f>IF('Encode Data'!$G$35-SUM($U$45:BV45)&gt;=0.45,1,"")</f>
        <v/>
      </c>
    </row>
    <row r="46" spans="21:75" x14ac:dyDescent="0.35">
      <c r="U46" s="22">
        <f>IF('Encode Data'!$H$35&gt;=0.4,1,0)</f>
        <v>1</v>
      </c>
      <c r="V46" s="22">
        <f>IF('Encode Data'!$H$35-(U46)&gt;=0.4,1,"")</f>
        <v>1</v>
      </c>
      <c r="W46" s="22" t="str">
        <f>IF('Encode Data'!$H$35-SUM($U$46:V46)&gt;=0.45,1,"")</f>
        <v/>
      </c>
      <c r="X46" s="22" t="str">
        <f>IF('Encode Data'!$H$35-SUM($U$46:W46)&gt;=0.45,1,"")</f>
        <v/>
      </c>
      <c r="Y46" s="22" t="str">
        <f>IF('Encode Data'!$H$35-SUM($U$46:X46)&gt;=0.45,1,"")</f>
        <v/>
      </c>
      <c r="Z46" s="22" t="str">
        <f>IF('Encode Data'!$H$35-SUM($U$46:Y46)&gt;=0.45,1,"")</f>
        <v/>
      </c>
      <c r="AA46" s="22" t="str">
        <f>IF('Encode Data'!$H$35-SUM($U$46:Z46)&gt;=0.45,1,"")</f>
        <v/>
      </c>
      <c r="AB46" s="22" t="str">
        <f>IF('Encode Data'!$H$35-SUM($U$46:AA46)&gt;=0.45,1,"")</f>
        <v/>
      </c>
      <c r="AC46" s="22" t="str">
        <f>IF('Encode Data'!$H$35-SUM($U$46:AB46)&gt;=0.45,1,"")</f>
        <v/>
      </c>
      <c r="AD46" s="22" t="str">
        <f>IF('Encode Data'!$H$35-SUM($U$46:AC46)&gt;=0.45,1,"")</f>
        <v/>
      </c>
      <c r="AE46" s="22" t="str">
        <f>IF('Encode Data'!$H$35-SUM($U$46:AD46)&gt;=0.45,1,"")</f>
        <v/>
      </c>
      <c r="AF46" s="22" t="str">
        <f>IF('Encode Data'!$H$35-SUM($U$46:AE46)&gt;=0.45,1,"")</f>
        <v/>
      </c>
      <c r="AG46" s="22" t="str">
        <f>IF('Encode Data'!$H$35-SUM($U$46:AF46)&gt;=0.45,1,"")</f>
        <v/>
      </c>
      <c r="AH46" s="22" t="str">
        <f>IF('Encode Data'!$H$35-SUM($U$46:AG46)&gt;=0.45,1,"")</f>
        <v/>
      </c>
      <c r="AI46" s="22" t="str">
        <f>IF('Encode Data'!$H$35-SUM($U$46:AH46)&gt;=0.45,1,"")</f>
        <v/>
      </c>
      <c r="AJ46" s="22" t="str">
        <f>IF('Encode Data'!$H$35-SUM($U$46:AI46)&gt;=0.45,1,"")</f>
        <v/>
      </c>
      <c r="AK46" s="22" t="str">
        <f>IF('Encode Data'!$H$35-SUM($U$46:AJ46)&gt;=0.45,1,"")</f>
        <v/>
      </c>
      <c r="AL46" s="22" t="str">
        <f>IF('Encode Data'!$H$35-SUM($U$46:AK46)&gt;=0.45,1,"")</f>
        <v/>
      </c>
      <c r="AM46" s="22" t="str">
        <f>IF('Encode Data'!$H$35-SUM($U$46:AL46)&gt;=0.45,1,"")</f>
        <v/>
      </c>
      <c r="AN46" s="22" t="str">
        <f>IF('Encode Data'!$H$35-SUM($U$46:AM46)&gt;=0.45,1,"")</f>
        <v/>
      </c>
      <c r="AO46" s="22" t="str">
        <f>IF('Encode Data'!$H$35-SUM($U$46:AN46)&gt;=0.45,1,"")</f>
        <v/>
      </c>
      <c r="AP46" s="22" t="str">
        <f>IF('Encode Data'!$H$35-SUM($U$46:AO46)&gt;=0.45,1,"")</f>
        <v/>
      </c>
      <c r="AQ46" s="22" t="str">
        <f>IF('Encode Data'!$H$35-SUM($U$46:AP46)&gt;=0.45,1,"")</f>
        <v/>
      </c>
      <c r="AR46" s="22" t="str">
        <f>IF('Encode Data'!$H$35-SUM($U$46:AQ46)&gt;=0.45,1,"")</f>
        <v/>
      </c>
      <c r="AS46" s="22" t="str">
        <f>IF('Encode Data'!$H$35-SUM($U$46:AR46)&gt;=0.45,1,"")</f>
        <v/>
      </c>
      <c r="AT46" s="22" t="str">
        <f>IF('Encode Data'!$H$35-SUM($U$46:AS46)&gt;=0.45,1,"")</f>
        <v/>
      </c>
      <c r="AU46" s="22" t="str">
        <f>IF('Encode Data'!$H$35-SUM($U$46:AT46)&gt;=0.45,1,"")</f>
        <v/>
      </c>
      <c r="AV46" s="22" t="str">
        <f>IF('Encode Data'!$H$35-SUM($U$46:AU46)&gt;=0.45,1,"")</f>
        <v/>
      </c>
      <c r="AW46" s="22" t="str">
        <f>IF('Encode Data'!$H$35-SUM($U$46:AV46)&gt;=0.45,1,"")</f>
        <v/>
      </c>
      <c r="AX46" s="22" t="str">
        <f>IF('Encode Data'!$H$35-SUM($U$46:AW46)&gt;=0.45,1,"")</f>
        <v/>
      </c>
      <c r="AY46" s="22" t="str">
        <f>IF('Encode Data'!$H$35-SUM($U$46:AX46)&gt;=0.45,1,"")</f>
        <v/>
      </c>
      <c r="AZ46" s="22" t="str">
        <f>IF('Encode Data'!$H$35-SUM($U$46:AY46)&gt;=0.45,1,"")</f>
        <v/>
      </c>
      <c r="BA46" s="22" t="str">
        <f>IF('Encode Data'!$H$35-SUM($U$46:AZ46)&gt;=0.45,1,"")</f>
        <v/>
      </c>
      <c r="BB46" s="22" t="str">
        <f>IF('Encode Data'!$H$35-SUM($U$46:BA46)&gt;=0.45,1,"")</f>
        <v/>
      </c>
      <c r="BC46" s="22" t="str">
        <f>IF('Encode Data'!$H$35-SUM($U$46:BB46)&gt;=0.45,1,"")</f>
        <v/>
      </c>
      <c r="BD46" s="22" t="str">
        <f>IF('Encode Data'!$H$35-SUM($U$46:BC46)&gt;=0.45,1,"")</f>
        <v/>
      </c>
      <c r="BE46" s="22" t="str">
        <f>IF('Encode Data'!$H$35-SUM($U$46:BD46)&gt;=0.45,1,"")</f>
        <v/>
      </c>
      <c r="BF46" s="22" t="str">
        <f>IF('Encode Data'!$H$35-SUM($U$46:BE46)&gt;=0.45,1,"")</f>
        <v/>
      </c>
      <c r="BG46" s="22" t="str">
        <f>IF('Encode Data'!$H$35-SUM($U$46:BF46)&gt;=0.45,1,"")</f>
        <v/>
      </c>
      <c r="BH46" s="22" t="str">
        <f>IF('Encode Data'!$H$35-SUM($U$46:BG46)&gt;=0.45,1,"")</f>
        <v/>
      </c>
      <c r="BI46" s="22" t="str">
        <f>IF('Encode Data'!$H$35-SUM($U$46:BH46)&gt;=0.45,1,"")</f>
        <v/>
      </c>
      <c r="BJ46" s="22" t="str">
        <f>IF('Encode Data'!$H$35-SUM($U$46:BI46)&gt;=0.45,1,"")</f>
        <v/>
      </c>
      <c r="BK46" s="22" t="str">
        <f>IF('Encode Data'!$H$35-SUM($U$46:BJ46)&gt;=0.45,1,"")</f>
        <v/>
      </c>
      <c r="BL46" s="22" t="str">
        <f>IF('Encode Data'!$H$35-SUM($U$46:BK46)&gt;=0.45,1,"")</f>
        <v/>
      </c>
      <c r="BM46" s="22" t="str">
        <f>IF('Encode Data'!$H$35-SUM($U$46:BL46)&gt;=0.45,1,"")</f>
        <v/>
      </c>
      <c r="BN46" s="22" t="str">
        <f>IF('Encode Data'!$H$35-SUM($U$46:BM46)&gt;=0.45,1,"")</f>
        <v/>
      </c>
      <c r="BO46" s="22" t="str">
        <f>IF('Encode Data'!$H$35-SUM($U$46:BN46)&gt;=0.45,1,"")</f>
        <v/>
      </c>
      <c r="BP46" s="22" t="str">
        <f>IF('Encode Data'!$H$35-SUM($U$46:BO46)&gt;=0.45,1,"")</f>
        <v/>
      </c>
      <c r="BQ46" s="22" t="str">
        <f>IF('Encode Data'!$H$35-SUM($U$46:BP46)&gt;=0.45,1,"")</f>
        <v/>
      </c>
      <c r="BR46" s="22" t="str">
        <f>IF('Encode Data'!$H$35-SUM($U$46:BQ46)&gt;=0.45,1,"")</f>
        <v/>
      </c>
      <c r="BS46" s="22" t="str">
        <f>IF('Encode Data'!$H$35-SUM($U$46:BR46)&gt;=0.45,1,"")</f>
        <v/>
      </c>
      <c r="BT46" s="22" t="str">
        <f>IF('Encode Data'!$H$35-SUM($U$46:BS46)&gt;=0.45,1,"")</f>
        <v/>
      </c>
      <c r="BU46" s="22" t="str">
        <f>IF('Encode Data'!$H$35-SUM($U$46:BT46)&gt;=0.45,1,"")</f>
        <v/>
      </c>
      <c r="BV46" s="22" t="str">
        <f>IF('Encode Data'!$H$35-SUM($U$46:BU46)&gt;=0.45,1,"")</f>
        <v/>
      </c>
      <c r="BW46" s="22" t="str">
        <f>IF('Encode Data'!$H$35-SUM($U$46:BV46)&gt;=0.45,1,"")</f>
        <v/>
      </c>
    </row>
    <row r="47" spans="21:75" x14ac:dyDescent="0.35">
      <c r="U47" s="22">
        <f>IF('Encode Data'!$I$35&gt;=0.4,1,0)</f>
        <v>1</v>
      </c>
      <c r="V47" s="22">
        <f>IF('Encode Data'!$I$35-(U47)&gt;=0.4,1,"")</f>
        <v>1</v>
      </c>
      <c r="W47" s="22">
        <f>IF('Encode Data'!$I$35-SUM($U$47:V47)&gt;=0.45,1,"")</f>
        <v>1</v>
      </c>
      <c r="X47" s="22" t="str">
        <f>IF('Encode Data'!$I$35-SUM($U$47:W47)&gt;=0.45,1,"")</f>
        <v/>
      </c>
      <c r="Y47" s="22" t="str">
        <f>IF('Encode Data'!$I$35-SUM($U$47:X47)&gt;=0.45,1,"")</f>
        <v/>
      </c>
      <c r="Z47" s="22" t="str">
        <f>IF('Encode Data'!$I$35-SUM($U$47:Y47)&gt;=0.45,1,"")</f>
        <v/>
      </c>
      <c r="AA47" s="22" t="str">
        <f>IF('Encode Data'!$I$35-SUM($U$47:Z47)&gt;=0.45,1,"")</f>
        <v/>
      </c>
      <c r="AB47" s="22" t="str">
        <f>IF('Encode Data'!$I$35-SUM($U$47:AA47)&gt;=0.45,1,"")</f>
        <v/>
      </c>
      <c r="AC47" s="22" t="str">
        <f>IF('Encode Data'!$I$35-SUM($U$47:AB47)&gt;=0.45,1,"")</f>
        <v/>
      </c>
      <c r="AD47" s="22" t="str">
        <f>IF('Encode Data'!$I$35-SUM($U$47:AC47)&gt;=0.45,1,"")</f>
        <v/>
      </c>
      <c r="AE47" s="22" t="str">
        <f>IF('Encode Data'!$I$35-SUM($U$47:AD47)&gt;=0.45,1,"")</f>
        <v/>
      </c>
      <c r="AF47" s="22" t="str">
        <f>IF('Encode Data'!$I$35-SUM($U$47:AE47)&gt;=0.45,1,"")</f>
        <v/>
      </c>
      <c r="AG47" s="22" t="str">
        <f>IF('Encode Data'!$I$35-SUM($U$47:AF47)&gt;=0.45,1,"")</f>
        <v/>
      </c>
      <c r="AH47" s="22" t="str">
        <f>IF('Encode Data'!$I$35-SUM($U$47:AG47)&gt;=0.45,1,"")</f>
        <v/>
      </c>
      <c r="AI47" s="22" t="str">
        <f>IF('Encode Data'!$I$35-SUM($U$47:AH47)&gt;=0.45,1,"")</f>
        <v/>
      </c>
      <c r="AJ47" s="22" t="str">
        <f>IF('Encode Data'!$I$35-SUM($U$47:AI47)&gt;=0.45,1,"")</f>
        <v/>
      </c>
      <c r="AK47" s="22" t="str">
        <f>IF('Encode Data'!$I$35-SUM($U$47:AJ47)&gt;=0.45,1,"")</f>
        <v/>
      </c>
      <c r="AL47" s="22" t="str">
        <f>IF('Encode Data'!$I$35-SUM($U$47:AK47)&gt;=0.45,1,"")</f>
        <v/>
      </c>
      <c r="AM47" s="22" t="str">
        <f>IF('Encode Data'!$I$35-SUM($U$47:AL47)&gt;=0.45,1,"")</f>
        <v/>
      </c>
      <c r="AN47" s="22" t="str">
        <f>IF('Encode Data'!$I$35-SUM($U$47:AM47)&gt;=0.45,1,"")</f>
        <v/>
      </c>
      <c r="AO47" s="22" t="str">
        <f>IF('Encode Data'!$I$35-SUM($U$47:AN47)&gt;=0.45,1,"")</f>
        <v/>
      </c>
      <c r="AP47" s="22" t="str">
        <f>IF('Encode Data'!$I$35-SUM($U$47:AO47)&gt;=0.45,1,"")</f>
        <v/>
      </c>
      <c r="AQ47" s="22" t="str">
        <f>IF('Encode Data'!$I$35-SUM($U$47:AP47)&gt;=0.45,1,"")</f>
        <v/>
      </c>
      <c r="AR47" s="22" t="str">
        <f>IF('Encode Data'!$I$35-SUM($U$47:AQ47)&gt;=0.45,1,"")</f>
        <v/>
      </c>
      <c r="AS47" s="22" t="str">
        <f>IF('Encode Data'!$I$35-SUM($U$47:AR47)&gt;=0.45,1,"")</f>
        <v/>
      </c>
      <c r="AT47" s="22" t="str">
        <f>IF('Encode Data'!$I$35-SUM($U$47:AS47)&gt;=0.45,1,"")</f>
        <v/>
      </c>
      <c r="AU47" s="22" t="str">
        <f>IF('Encode Data'!$I$35-SUM($U$47:AT47)&gt;=0.45,1,"")</f>
        <v/>
      </c>
      <c r="AV47" s="22" t="str">
        <f>IF('Encode Data'!$I$35-SUM($U$47:AU47)&gt;=0.45,1,"")</f>
        <v/>
      </c>
      <c r="AW47" s="22" t="str">
        <f>IF('Encode Data'!$I$35-SUM($U$47:AV47)&gt;=0.45,1,"")</f>
        <v/>
      </c>
      <c r="AX47" s="22" t="str">
        <f>IF('Encode Data'!$I$35-SUM($U$47:AW47)&gt;=0.45,1,"")</f>
        <v/>
      </c>
      <c r="AY47" s="22" t="str">
        <f>IF('Encode Data'!$I$35-SUM($U$47:AX47)&gt;=0.45,1,"")</f>
        <v/>
      </c>
      <c r="AZ47" s="22" t="str">
        <f>IF('Encode Data'!$I$35-SUM($U$47:AY47)&gt;=0.45,1,"")</f>
        <v/>
      </c>
      <c r="BA47" s="22" t="str">
        <f>IF('Encode Data'!$I$35-SUM($U$47:AZ47)&gt;=0.45,1,"")</f>
        <v/>
      </c>
      <c r="BB47" s="22" t="str">
        <f>IF('Encode Data'!$I$35-SUM($U$47:BA47)&gt;=0.45,1,"")</f>
        <v/>
      </c>
      <c r="BC47" s="22" t="str">
        <f>IF('Encode Data'!$I$35-SUM($U$47:BB47)&gt;=0.45,1,"")</f>
        <v/>
      </c>
      <c r="BD47" s="22" t="str">
        <f>IF('Encode Data'!$I$35-SUM($U$47:BC47)&gt;=0.45,1,"")</f>
        <v/>
      </c>
      <c r="BE47" s="22" t="str">
        <f>IF('Encode Data'!$I$35-SUM($U$47:BD47)&gt;=0.45,1,"")</f>
        <v/>
      </c>
      <c r="BF47" s="22" t="str">
        <f>IF('Encode Data'!$I$35-SUM($U$47:BE47)&gt;=0.45,1,"")</f>
        <v/>
      </c>
      <c r="BG47" s="22" t="str">
        <f>IF('Encode Data'!$I$35-SUM($U$47:BF47)&gt;=0.45,1,"")</f>
        <v/>
      </c>
      <c r="BH47" s="22" t="str">
        <f>IF('Encode Data'!$I$35-SUM($U$47:BG47)&gt;=0.45,1,"")</f>
        <v/>
      </c>
      <c r="BI47" s="22" t="str">
        <f>IF('Encode Data'!$I$35-SUM($U$47:BH47)&gt;=0.45,1,"")</f>
        <v/>
      </c>
      <c r="BJ47" s="22" t="str">
        <f>IF('Encode Data'!$I$35-SUM($U$47:BI47)&gt;=0.45,1,"")</f>
        <v/>
      </c>
      <c r="BK47" s="22" t="str">
        <f>IF('Encode Data'!$I$35-SUM($U$47:BJ47)&gt;=0.45,1,"")</f>
        <v/>
      </c>
      <c r="BL47" s="22" t="str">
        <f>IF('Encode Data'!$I$35-SUM($U$47:BK47)&gt;=0.45,1,"")</f>
        <v/>
      </c>
      <c r="BM47" s="22" t="str">
        <f>IF('Encode Data'!$I$35-SUM($U$47:BL47)&gt;=0.45,1,"")</f>
        <v/>
      </c>
      <c r="BN47" s="22" t="str">
        <f>IF('Encode Data'!$I$35-SUM($U$47:BM47)&gt;=0.45,1,"")</f>
        <v/>
      </c>
      <c r="BO47" s="22" t="str">
        <f>IF('Encode Data'!$I$35-SUM($U$47:BN47)&gt;=0.45,1,"")</f>
        <v/>
      </c>
      <c r="BP47" s="22" t="str">
        <f>IF('Encode Data'!$I$35-SUM($U$47:BO47)&gt;=0.45,1,"")</f>
        <v/>
      </c>
      <c r="BQ47" s="22" t="str">
        <f>IF('Encode Data'!$I$35-SUM($U$47:BP47)&gt;=0.45,1,"")</f>
        <v/>
      </c>
      <c r="BR47" s="22" t="str">
        <f>IF('Encode Data'!$I$35-SUM($U$47:BQ47)&gt;=0.45,1,"")</f>
        <v/>
      </c>
      <c r="BS47" s="22" t="str">
        <f>IF('Encode Data'!$I$35-SUM($U$47:BR47)&gt;=0.45,1,"")</f>
        <v/>
      </c>
      <c r="BT47" s="22" t="str">
        <f>IF('Encode Data'!$I$35-SUM($U$47:BS47)&gt;=0.45,1,"")</f>
        <v/>
      </c>
      <c r="BU47" s="22" t="str">
        <f>IF('Encode Data'!$I$35-SUM($U$47:BT47)&gt;=0.45,1,"")</f>
        <v/>
      </c>
      <c r="BV47" s="22" t="str">
        <f>IF('Encode Data'!$I$35-SUM($U$47:BU47)&gt;=0.45,1,"")</f>
        <v/>
      </c>
      <c r="BW47" s="22" t="str">
        <f>IF('Encode Data'!$I$35-SUM($U$47:BV47)&gt;=0.45,1,"")</f>
        <v/>
      </c>
    </row>
    <row r="48" spans="21:75" x14ac:dyDescent="0.35">
      <c r="U48" s="22">
        <f>IF('Encode Data'!$J$35&gt;=0.45,1,0)</f>
        <v>0</v>
      </c>
      <c r="V48" s="22" t="str">
        <f>IF('Encode Data'!$J$35-(U48)&gt;=0.45,1,"")</f>
        <v/>
      </c>
      <c r="W48" s="22" t="str">
        <f>IF('Encode Data'!$J$35-SUM($U$48:V48)&gt;=0.46,1,"")</f>
        <v/>
      </c>
      <c r="X48" s="22" t="str">
        <f>IF('Encode Data'!$J$35-SUM($U$48:W48)&gt;=0.46,1,"")</f>
        <v/>
      </c>
      <c r="Y48" s="22" t="str">
        <f>IF('Encode Data'!$J$35-SUM($U$48:X48)&gt;=0.46,1,"")</f>
        <v/>
      </c>
      <c r="Z48" s="22" t="str">
        <f>IF('Encode Data'!$J$35-SUM($U$48:Y48)&gt;=0.46,1,"")</f>
        <v/>
      </c>
      <c r="AA48" s="22" t="str">
        <f>IF('Encode Data'!$J$35-SUM($U$48:Z48)&gt;=0.46,1,"")</f>
        <v/>
      </c>
      <c r="AB48" s="22" t="str">
        <f>IF('Encode Data'!$J$35-SUM($U$48:AA48)&gt;=0.46,1,"")</f>
        <v/>
      </c>
      <c r="AC48" s="22" t="str">
        <f>IF('Encode Data'!$J$35-SUM($U$48:AB48)&gt;=0.46,1,"")</f>
        <v/>
      </c>
      <c r="AD48" s="22" t="str">
        <f>IF('Encode Data'!$J$35-SUM($U$48:AC48)&gt;=0.46,1,"")</f>
        <v/>
      </c>
      <c r="AE48" s="22" t="str">
        <f>IF('Encode Data'!$J$35-SUM($U$48:AD48)&gt;=0.46,1,"")</f>
        <v/>
      </c>
      <c r="AF48" s="22" t="str">
        <f>IF('Encode Data'!$J$35-SUM($U$48:AE48)&gt;=0.46,1,"")</f>
        <v/>
      </c>
      <c r="AG48" s="22" t="str">
        <f>IF('Encode Data'!$J$35-SUM($U$48:AF48)&gt;=0.46,1,"")</f>
        <v/>
      </c>
      <c r="AH48" s="22" t="str">
        <f>IF('Encode Data'!$J$35-SUM($U$48:AG48)&gt;=0.46,1,"")</f>
        <v/>
      </c>
      <c r="AI48" s="22" t="str">
        <f>IF('Encode Data'!$J$35-SUM($U$48:AH48)&gt;=0.46,1,"")</f>
        <v/>
      </c>
      <c r="AJ48" s="22" t="str">
        <f>IF('Encode Data'!$J$35-SUM($U$48:AI48)&gt;=0.46,1,"")</f>
        <v/>
      </c>
      <c r="AK48" s="22" t="str">
        <f>IF('Encode Data'!$J$35-SUM($U$48:AJ48)&gt;=0.46,1,"")</f>
        <v/>
      </c>
      <c r="AL48" s="22" t="str">
        <f>IF('Encode Data'!$J$35-SUM($U$48:AK48)&gt;=0.46,1,"")</f>
        <v/>
      </c>
      <c r="AM48" s="22" t="str">
        <f>IF('Encode Data'!$J$35-SUM($U$48:AL48)&gt;=0.46,1,"")</f>
        <v/>
      </c>
      <c r="AN48" s="22" t="str">
        <f>IF('Encode Data'!$J$35-SUM($U$48:AM48)&gt;=0.46,1,"")</f>
        <v/>
      </c>
      <c r="AO48" s="22" t="str">
        <f>IF('Encode Data'!$J$35-SUM($U$48:AN48)&gt;=0.46,1,"")</f>
        <v/>
      </c>
      <c r="AP48" s="22" t="str">
        <f>IF('Encode Data'!$J$35-SUM($U$48:AO48)&gt;=0.46,1,"")</f>
        <v/>
      </c>
      <c r="AQ48" s="22" t="str">
        <f>IF('Encode Data'!$J$35-SUM($U$48:AP48)&gt;=0.46,1,"")</f>
        <v/>
      </c>
      <c r="AR48" s="22" t="str">
        <f>IF('Encode Data'!$J$35-SUM($U$48:AQ48)&gt;=0.46,1,"")</f>
        <v/>
      </c>
      <c r="AS48" s="22" t="str">
        <f>IF('Encode Data'!$J$35-SUM($U$48:AR48)&gt;=0.46,1,"")</f>
        <v/>
      </c>
      <c r="AT48" s="22" t="str">
        <f>IF('Encode Data'!$J$35-SUM($U$48:AS48)&gt;=0.46,1,"")</f>
        <v/>
      </c>
      <c r="AU48" s="22" t="str">
        <f>IF('Encode Data'!$J$35-SUM($U$48:AT48)&gt;=0.46,1,"")</f>
        <v/>
      </c>
      <c r="AV48" s="22" t="str">
        <f>IF('Encode Data'!$J$35-SUM($U$48:AU48)&gt;=0.46,1,"")</f>
        <v/>
      </c>
      <c r="AW48" s="22" t="str">
        <f>IF('Encode Data'!$J$35-SUM($U$48:AV48)&gt;=0.46,1,"")</f>
        <v/>
      </c>
      <c r="AX48" s="22" t="str">
        <f>IF('Encode Data'!$J$35-SUM($U$48:AW48)&gt;=0.46,1,"")</f>
        <v/>
      </c>
      <c r="AY48" s="22" t="str">
        <f>IF('Encode Data'!$J$35-SUM($U$48:AX48)&gt;=0.46,1,"")</f>
        <v/>
      </c>
      <c r="AZ48" s="22" t="str">
        <f>IF('Encode Data'!$J$35-SUM($U$48:AY48)&gt;=0.46,1,"")</f>
        <v/>
      </c>
      <c r="BA48" s="22" t="str">
        <f>IF('Encode Data'!$J$35-SUM($U$48:AZ48)&gt;=0.46,1,"")</f>
        <v/>
      </c>
      <c r="BB48" s="22" t="str">
        <f>IF('Encode Data'!$J$35-SUM($U$48:BA48)&gt;=0.46,1,"")</f>
        <v/>
      </c>
      <c r="BC48" s="22" t="str">
        <f>IF('Encode Data'!$J$35-SUM($U$48:BB48)&gt;=0.46,1,"")</f>
        <v/>
      </c>
      <c r="BD48" s="22" t="str">
        <f>IF('Encode Data'!$J$35-SUM($U$48:BC48)&gt;=0.46,1,"")</f>
        <v/>
      </c>
      <c r="BE48" s="22" t="str">
        <f>IF('Encode Data'!$J$35-SUM($U$48:BD48)&gt;=0.46,1,"")</f>
        <v/>
      </c>
      <c r="BF48" s="22" t="str">
        <f>IF('Encode Data'!$J$35-SUM($U$48:BE48)&gt;=0.46,1,"")</f>
        <v/>
      </c>
      <c r="BG48" s="22" t="str">
        <f>IF('Encode Data'!$J$35-SUM($U$48:BF48)&gt;=0.46,1,"")</f>
        <v/>
      </c>
      <c r="BH48" s="22" t="str">
        <f>IF('Encode Data'!$J$35-SUM($U$48:BG48)&gt;=0.46,1,"")</f>
        <v/>
      </c>
      <c r="BI48" s="22" t="str">
        <f>IF('Encode Data'!$J$35-SUM($U$48:BH48)&gt;=0.46,1,"")</f>
        <v/>
      </c>
      <c r="BJ48" s="22" t="str">
        <f>IF('Encode Data'!$J$35-SUM($U$48:BI48)&gt;=0.46,1,"")</f>
        <v/>
      </c>
      <c r="BK48" s="22" t="str">
        <f>IF('Encode Data'!$J$35-SUM($U$48:BJ48)&gt;=0.46,1,"")</f>
        <v/>
      </c>
      <c r="BL48" s="22" t="str">
        <f>IF('Encode Data'!$J$35-SUM($U$48:BK48)&gt;=0.46,1,"")</f>
        <v/>
      </c>
      <c r="BM48" s="22" t="str">
        <f>IF('Encode Data'!$J$35-SUM($U$48:BL48)&gt;=0.46,1,"")</f>
        <v/>
      </c>
      <c r="BN48" s="22" t="str">
        <f>IF('Encode Data'!$J$35-SUM($U$48:BM48)&gt;=0.46,1,"")</f>
        <v/>
      </c>
      <c r="BO48" s="22" t="str">
        <f>IF('Encode Data'!$J$35-SUM($U$48:BN48)&gt;=0.46,1,"")</f>
        <v/>
      </c>
      <c r="BP48" s="22" t="str">
        <f>IF('Encode Data'!$J$35-SUM($U$48:BO48)&gt;=0.46,1,"")</f>
        <v/>
      </c>
      <c r="BQ48" s="22" t="str">
        <f>IF('Encode Data'!$J$35-SUM($U$48:BP48)&gt;=0.46,1,"")</f>
        <v/>
      </c>
      <c r="BR48" s="22" t="str">
        <f>IF('Encode Data'!$J$35-SUM($U$48:BQ48)&gt;=0.46,1,"")</f>
        <v/>
      </c>
      <c r="BS48" s="22" t="str">
        <f>IF('Encode Data'!$J$35-SUM($U$48:BR48)&gt;=0.46,1,"")</f>
        <v/>
      </c>
      <c r="BT48" s="22" t="str">
        <f>IF('Encode Data'!$J$35-SUM($U$48:BS48)&gt;=0.46,1,"")</f>
        <v/>
      </c>
      <c r="BU48" s="22" t="str">
        <f>IF('Encode Data'!$J$35-SUM($U$48:BT48)&gt;=0.46,1,"")</f>
        <v/>
      </c>
      <c r="BV48" s="22" t="str">
        <f>IF('Encode Data'!$J$35-SUM($U$48:BU48)&gt;=0.46,1,"")</f>
        <v/>
      </c>
      <c r="BW48" s="22" t="str">
        <f>IF('Encode Data'!$J$35-SUM($U$48:BV48)&gt;=0.46,1,"")</f>
        <v/>
      </c>
    </row>
    <row r="49" spans="21:75" x14ac:dyDescent="0.35">
      <c r="U49" s="22">
        <f>IF('Encode Data'!$E$38&gt;=0.4,1,0)</f>
        <v>1</v>
      </c>
      <c r="V49" s="22">
        <f>IF('Encode Data'!$E$38-(U49)&gt;=0.45,1,"")</f>
        <v>1</v>
      </c>
      <c r="W49" s="22" t="str">
        <f>IF('Encode Data'!$E$38-SUM($U$49:V49)&gt;=0.45,1,"")</f>
        <v/>
      </c>
      <c r="X49" s="22" t="str">
        <f>IF('Encode Data'!$E$38-SUM($U$49:W49)&gt;=0.45,1,"")</f>
        <v/>
      </c>
      <c r="Y49" s="22" t="str">
        <f>IF('Encode Data'!$E$38-SUM($U$49:X49)&gt;=0.45,1,"")</f>
        <v/>
      </c>
      <c r="Z49" s="22" t="str">
        <f>IF('Encode Data'!$E$38-SUM($U$49:Y49)&gt;=0.45,1,"")</f>
        <v/>
      </c>
      <c r="AA49" s="22" t="str">
        <f>IF('Encode Data'!$E$38-SUM($U$49:Z49)&gt;=0.45,1,"")</f>
        <v/>
      </c>
      <c r="AB49" s="22" t="str">
        <f>IF('Encode Data'!$E$38-SUM($U$49:AA49)&gt;=0.45,1,"")</f>
        <v/>
      </c>
      <c r="AC49" s="22" t="str">
        <f>IF('Encode Data'!$E$38-SUM($U$49:AB49)&gt;=0.45,1,"")</f>
        <v/>
      </c>
      <c r="AD49" s="22" t="str">
        <f>IF('Encode Data'!$E$38-SUM($U$49:AC49)&gt;=0.45,1,"")</f>
        <v/>
      </c>
      <c r="AE49" s="22" t="str">
        <f>IF('Encode Data'!$E$38-SUM($U$49:AD49)&gt;=0.45,1,"")</f>
        <v/>
      </c>
      <c r="AF49" s="22" t="str">
        <f>IF('Encode Data'!$E$38-SUM($U$49:AE49)&gt;=0.45,1,"")</f>
        <v/>
      </c>
      <c r="AG49" s="22" t="str">
        <f>IF('Encode Data'!$E$38-SUM($U$49:AF49)&gt;=0.45,1,"")</f>
        <v/>
      </c>
      <c r="AH49" s="22" t="str">
        <f>IF('Encode Data'!$E$38-SUM($U$49:AG49)&gt;=0.45,1,"")</f>
        <v/>
      </c>
      <c r="AI49" s="22" t="str">
        <f>IF('Encode Data'!$E$38-SUM($U$49:AH49)&gt;=0.45,1,"")</f>
        <v/>
      </c>
      <c r="AJ49" s="22" t="str">
        <f>IF('Encode Data'!$E$38-SUM($U$49:AI49)&gt;=0.45,1,"")</f>
        <v/>
      </c>
      <c r="AK49" s="22" t="str">
        <f>IF('Encode Data'!$E$38-SUM($U$49:AJ49)&gt;=0.45,1,"")</f>
        <v/>
      </c>
      <c r="AL49" s="22" t="str">
        <f>IF('Encode Data'!$E$38-SUM($U$49:AK49)&gt;=0.45,1,"")</f>
        <v/>
      </c>
      <c r="AM49" s="22" t="str">
        <f>IF('Encode Data'!$E$38-SUM($U$49:AL49)&gt;=0.45,1,"")</f>
        <v/>
      </c>
      <c r="AN49" s="22" t="str">
        <f>IF('Encode Data'!$E$38-SUM($U$49:AM49)&gt;=0.45,1,"")</f>
        <v/>
      </c>
      <c r="AO49" s="22" t="str">
        <f>IF('Encode Data'!$E$38-SUM($U$49:AN49)&gt;=0.45,1,"")</f>
        <v/>
      </c>
      <c r="AP49" s="22" t="str">
        <f>IF('Encode Data'!$E$38-SUM($U$49:AO49)&gt;=0.45,1,"")</f>
        <v/>
      </c>
      <c r="AQ49" s="22" t="str">
        <f>IF('Encode Data'!$E$38-SUM($U$49:AP49)&gt;=0.45,1,"")</f>
        <v/>
      </c>
      <c r="AR49" s="22" t="str">
        <f>IF('Encode Data'!$E$38-SUM($U$49:AQ49)&gt;=0.45,1,"")</f>
        <v/>
      </c>
      <c r="AS49" s="22" t="str">
        <f>IF('Encode Data'!$E$38-SUM($U$49:AR49)&gt;=0.45,1,"")</f>
        <v/>
      </c>
      <c r="AT49" s="22" t="str">
        <f>IF('Encode Data'!$E$38-SUM($U$49:AS49)&gt;=0.45,1,"")</f>
        <v/>
      </c>
      <c r="AU49" s="22" t="str">
        <f>IF('Encode Data'!$E$38-SUM($U$49:AT49)&gt;=0.45,1,"")</f>
        <v/>
      </c>
      <c r="AV49" s="22" t="str">
        <f>IF('Encode Data'!$E$38-SUM($U$49:AU49)&gt;=0.45,1,"")</f>
        <v/>
      </c>
      <c r="AW49" s="22" t="str">
        <f>IF('Encode Data'!$E$38-SUM($U$49:AV49)&gt;=0.45,1,"")</f>
        <v/>
      </c>
      <c r="AX49" s="22" t="str">
        <f>IF('Encode Data'!$E$38-SUM($U$49:AW49)&gt;=0.45,1,"")</f>
        <v/>
      </c>
      <c r="AY49" s="22" t="str">
        <f>IF('Encode Data'!$E$38-SUM($U$49:AX49)&gt;=0.45,1,"")</f>
        <v/>
      </c>
      <c r="AZ49" s="22" t="str">
        <f>IF('Encode Data'!$E$38-SUM($U$49:AY49)&gt;=0.45,1,"")</f>
        <v/>
      </c>
      <c r="BA49" s="22" t="str">
        <f>IF('Encode Data'!$E$38-SUM($U$49:AZ49)&gt;=0.45,1,"")</f>
        <v/>
      </c>
      <c r="BB49" s="22" t="str">
        <f>IF('Encode Data'!$E$38-SUM($U$49:BA49)&gt;=0.45,1,"")</f>
        <v/>
      </c>
      <c r="BC49" s="22" t="str">
        <f>IF('Encode Data'!$E$38-SUM($U$49:BB49)&gt;=0.45,1,"")</f>
        <v/>
      </c>
      <c r="BD49" s="22" t="str">
        <f>IF('Encode Data'!$E$38-SUM($U$49:BC49)&gt;=0.45,1,"")</f>
        <v/>
      </c>
      <c r="BE49" s="22" t="str">
        <f>IF('Encode Data'!$E$38-SUM($U$49:BD49)&gt;=0.45,1,"")</f>
        <v/>
      </c>
      <c r="BF49" s="22" t="str">
        <f>IF('Encode Data'!$E$38-SUM($U$49:BE49)&gt;=0.45,1,"")</f>
        <v/>
      </c>
      <c r="BG49" s="22" t="str">
        <f>IF('Encode Data'!$E$38-SUM($U$49:BF49)&gt;=0.45,1,"")</f>
        <v/>
      </c>
      <c r="BH49" s="22" t="str">
        <f>IF('Encode Data'!$E$38-SUM($U$49:BG49)&gt;=0.45,1,"")</f>
        <v/>
      </c>
      <c r="BI49" s="22" t="str">
        <f>IF('Encode Data'!$E$38-SUM($U$49:BH49)&gt;=0.45,1,"")</f>
        <v/>
      </c>
      <c r="BJ49" s="22" t="str">
        <f>IF('Encode Data'!$E$38-SUM($U$49:BI49)&gt;=0.45,1,"")</f>
        <v/>
      </c>
      <c r="BK49" s="22" t="str">
        <f>IF('Encode Data'!$E$38-SUM($U$49:BJ49)&gt;=0.45,1,"")</f>
        <v/>
      </c>
      <c r="BL49" s="22" t="str">
        <f>IF('Encode Data'!$E$38-SUM($U$49:BK49)&gt;=0.45,1,"")</f>
        <v/>
      </c>
      <c r="BM49" s="22" t="str">
        <f>IF('Encode Data'!$E$38-SUM($U$49:BL49)&gt;=0.45,1,"")</f>
        <v/>
      </c>
      <c r="BN49" s="22" t="str">
        <f>IF('Encode Data'!$E$38-SUM($U$49:BM49)&gt;=0.45,1,"")</f>
        <v/>
      </c>
      <c r="BO49" s="22" t="str">
        <f>IF('Encode Data'!$E$38-SUM($U$49:BN49)&gt;=0.45,1,"")</f>
        <v/>
      </c>
      <c r="BP49" s="22" t="str">
        <f>IF('Encode Data'!$E$38-SUM($U$49:BO49)&gt;=0.45,1,"")</f>
        <v/>
      </c>
      <c r="BQ49" s="22" t="str">
        <f>IF('Encode Data'!$E$38-SUM($U$49:BP49)&gt;=0.45,1,"")</f>
        <v/>
      </c>
      <c r="BR49" s="22" t="str">
        <f>IF('Encode Data'!$E$38-SUM($U$49:BQ49)&gt;=0.45,1,"")</f>
        <v/>
      </c>
      <c r="BS49" s="22" t="str">
        <f>IF('Encode Data'!$E$38-SUM($U$49:BR49)&gt;=0.45,1,"")</f>
        <v/>
      </c>
      <c r="BT49" s="22" t="str">
        <f>IF('Encode Data'!$E$38-SUM($U$49:BS49)&gt;=0.45,1,"")</f>
        <v/>
      </c>
      <c r="BU49" s="22" t="str">
        <f>IF('Encode Data'!$E$38-SUM($U$49:BT49)&gt;=0.45,1,"")</f>
        <v/>
      </c>
      <c r="BV49" s="22" t="str">
        <f>IF('Encode Data'!$E$38-SUM($U$49:BU49)&gt;=0.45,1,"")</f>
        <v/>
      </c>
      <c r="BW49" s="22" t="str">
        <f>IF('Encode Data'!$E$38-SUM($U$49:BV49)&gt;=0.45,1,"")</f>
        <v/>
      </c>
    </row>
    <row r="50" spans="21:75" x14ac:dyDescent="0.35">
      <c r="U50" s="22">
        <f>IF('Encode Data'!$F$38&gt;=0.4,1,0)</f>
        <v>1</v>
      </c>
      <c r="V50" s="22">
        <f>IF('Encode Data'!$F$38-(U50)&gt;=0.4,1,"")</f>
        <v>1</v>
      </c>
      <c r="W50" s="22" t="str">
        <f>IF('Encode Data'!$F$38-SUM($U$50:V50)&gt;=0.45,1,"")</f>
        <v/>
      </c>
      <c r="X50" s="22" t="str">
        <f>IF('Encode Data'!$F$38-SUM($U$50:W50)&gt;=0.45,1,"")</f>
        <v/>
      </c>
      <c r="Y50" s="22" t="str">
        <f>IF('Encode Data'!$F$38-SUM($U$50:X50)&gt;=0.45,1,"")</f>
        <v/>
      </c>
      <c r="Z50" s="22" t="str">
        <f>IF('Encode Data'!$F$38-SUM($U$50:Y50)&gt;=0.45,1,"")</f>
        <v/>
      </c>
      <c r="AA50" s="22" t="str">
        <f>IF('Encode Data'!$F$38-SUM($U$50:Z50)&gt;=0.45,1,"")</f>
        <v/>
      </c>
      <c r="AB50" s="22" t="str">
        <f>IF('Encode Data'!$F$38-SUM($U$50:AA50)&gt;=0.45,1,"")</f>
        <v/>
      </c>
      <c r="AC50" s="22" t="str">
        <f>IF('Encode Data'!$F$38-SUM($U$50:AB50)&gt;=0.45,1,"")</f>
        <v/>
      </c>
      <c r="AD50" s="22" t="str">
        <f>IF('Encode Data'!$F$38-SUM($U$50:AC50)&gt;=0.45,1,"")</f>
        <v/>
      </c>
      <c r="AE50" s="22" t="str">
        <f>IF('Encode Data'!$F$38-SUM($U$50:AD50)&gt;=0.45,1,"")</f>
        <v/>
      </c>
      <c r="AF50" s="22" t="str">
        <f>IF('Encode Data'!$F$38-SUM($U$50:AE50)&gt;=0.45,1,"")</f>
        <v/>
      </c>
      <c r="AG50" s="22" t="str">
        <f>IF('Encode Data'!$F$38-SUM($U$50:AF50)&gt;=0.45,1,"")</f>
        <v/>
      </c>
      <c r="AH50" s="22" t="str">
        <f>IF('Encode Data'!$F$38-SUM($U$50:AG50)&gt;=0.45,1,"")</f>
        <v/>
      </c>
      <c r="AI50" s="22" t="str">
        <f>IF('Encode Data'!$F$38-SUM($U$50:AH50)&gt;=0.45,1,"")</f>
        <v/>
      </c>
      <c r="AJ50" s="22" t="str">
        <f>IF('Encode Data'!$F$38-SUM($U$50:AI50)&gt;=0.45,1,"")</f>
        <v/>
      </c>
      <c r="AK50" s="22" t="str">
        <f>IF('Encode Data'!$F$38-SUM($U$50:AJ50)&gt;=0.45,1,"")</f>
        <v/>
      </c>
      <c r="AL50" s="22" t="str">
        <f>IF('Encode Data'!$F$38-SUM($U$50:AK50)&gt;=0.45,1,"")</f>
        <v/>
      </c>
      <c r="AM50" s="22" t="str">
        <f>IF('Encode Data'!$F$38-SUM($U$50:AL50)&gt;=0.45,1,"")</f>
        <v/>
      </c>
      <c r="AN50" s="22" t="str">
        <f>IF('Encode Data'!$F$38-SUM($U$50:AM50)&gt;=0.45,1,"")</f>
        <v/>
      </c>
      <c r="AO50" s="22" t="str">
        <f>IF('Encode Data'!$F$38-SUM($U$50:AN50)&gt;=0.45,1,"")</f>
        <v/>
      </c>
      <c r="AP50" s="22" t="str">
        <f>IF('Encode Data'!$F$38-SUM($U$50:AO50)&gt;=0.45,1,"")</f>
        <v/>
      </c>
      <c r="AQ50" s="22" t="str">
        <f>IF('Encode Data'!$F$38-SUM($U$50:AP50)&gt;=0.45,1,"")</f>
        <v/>
      </c>
      <c r="AR50" s="22" t="str">
        <f>IF('Encode Data'!$F$38-SUM($U$50:AQ50)&gt;=0.45,1,"")</f>
        <v/>
      </c>
      <c r="AS50" s="22" t="str">
        <f>IF('Encode Data'!$F$38-SUM($U$50:AR50)&gt;=0.45,1,"")</f>
        <v/>
      </c>
      <c r="AT50" s="22" t="str">
        <f>IF('Encode Data'!$F$38-SUM($U$50:AS50)&gt;=0.45,1,"")</f>
        <v/>
      </c>
      <c r="AU50" s="22" t="str">
        <f>IF('Encode Data'!$F$38-SUM($U$50:AT50)&gt;=0.45,1,"")</f>
        <v/>
      </c>
      <c r="AV50" s="22" t="str">
        <f>IF('Encode Data'!$F$38-SUM($U$50:AU50)&gt;=0.45,1,"")</f>
        <v/>
      </c>
      <c r="AW50" s="22" t="str">
        <f>IF('Encode Data'!$F$38-SUM($U$50:AV50)&gt;=0.45,1,"")</f>
        <v/>
      </c>
      <c r="AX50" s="22" t="str">
        <f>IF('Encode Data'!$F$38-SUM($U$50:AW50)&gt;=0.45,1,"")</f>
        <v/>
      </c>
      <c r="AY50" s="22" t="str">
        <f>IF('Encode Data'!$F$38-SUM($U$50:AX50)&gt;=0.45,1,"")</f>
        <v/>
      </c>
      <c r="AZ50" s="22" t="str">
        <f>IF('Encode Data'!$F$38-SUM($U$50:AY50)&gt;=0.45,1,"")</f>
        <v/>
      </c>
      <c r="BA50" s="22" t="str">
        <f>IF('Encode Data'!$F$38-SUM($U$50:AZ50)&gt;=0.45,1,"")</f>
        <v/>
      </c>
      <c r="BB50" s="22" t="str">
        <f>IF('Encode Data'!$F$38-SUM($U$50:BA50)&gt;=0.45,1,"")</f>
        <v/>
      </c>
      <c r="BC50" s="22" t="str">
        <f>IF('Encode Data'!$F$38-SUM($U$50:BB50)&gt;=0.45,1,"")</f>
        <v/>
      </c>
      <c r="BD50" s="22" t="str">
        <f>IF('Encode Data'!$F$38-SUM($U$50:BC50)&gt;=0.45,1,"")</f>
        <v/>
      </c>
      <c r="BE50" s="22" t="str">
        <f>IF('Encode Data'!$F$38-SUM($U$50:BD50)&gt;=0.45,1,"")</f>
        <v/>
      </c>
      <c r="BF50" s="22" t="str">
        <f>IF('Encode Data'!$F$38-SUM($U$50:BE50)&gt;=0.45,1,"")</f>
        <v/>
      </c>
      <c r="BG50" s="22" t="str">
        <f>IF('Encode Data'!$F$38-SUM($U$50:BF50)&gt;=0.45,1,"")</f>
        <v/>
      </c>
      <c r="BH50" s="22" t="str">
        <f>IF('Encode Data'!$F$38-SUM($U$50:BG50)&gt;=0.45,1,"")</f>
        <v/>
      </c>
      <c r="BI50" s="22" t="str">
        <f>IF('Encode Data'!$F$38-SUM($U$50:BH50)&gt;=0.45,1,"")</f>
        <v/>
      </c>
      <c r="BJ50" s="22" t="str">
        <f>IF('Encode Data'!$F$38-SUM($U$50:BI50)&gt;=0.45,1,"")</f>
        <v/>
      </c>
      <c r="BK50" s="22" t="str">
        <f>IF('Encode Data'!$F$38-SUM($U$50:BJ50)&gt;=0.45,1,"")</f>
        <v/>
      </c>
      <c r="BL50" s="22" t="str">
        <f>IF('Encode Data'!$F$38-SUM($U$50:BK50)&gt;=0.45,1,"")</f>
        <v/>
      </c>
      <c r="BM50" s="22" t="str">
        <f>IF('Encode Data'!$F$38-SUM($U$50:BL50)&gt;=0.45,1,"")</f>
        <v/>
      </c>
      <c r="BN50" s="22" t="str">
        <f>IF('Encode Data'!$F$38-SUM($U$50:BM50)&gt;=0.45,1,"")</f>
        <v/>
      </c>
      <c r="BO50" s="22" t="str">
        <f>IF('Encode Data'!$F$38-SUM($U$50:BN50)&gt;=0.45,1,"")</f>
        <v/>
      </c>
      <c r="BP50" s="22" t="str">
        <f>IF('Encode Data'!$F$38-SUM($U$50:BO50)&gt;=0.45,1,"")</f>
        <v/>
      </c>
      <c r="BQ50" s="22" t="str">
        <f>IF('Encode Data'!$F$38-SUM($U$50:BP50)&gt;=0.45,1,"")</f>
        <v/>
      </c>
      <c r="BR50" s="22" t="str">
        <f>IF('Encode Data'!$F$38-SUM($U$50:BQ50)&gt;=0.45,1,"")</f>
        <v/>
      </c>
      <c r="BS50" s="22" t="str">
        <f>IF('Encode Data'!$F$38-SUM($U$50:BR50)&gt;=0.45,1,"")</f>
        <v/>
      </c>
      <c r="BT50" s="22" t="str">
        <f>IF('Encode Data'!$F$38-SUM($U$50:BS50)&gt;=0.45,1,"")</f>
        <v/>
      </c>
      <c r="BU50" s="22" t="str">
        <f>IF('Encode Data'!$F$38-SUM($U$50:BT50)&gt;=0.45,1,"")</f>
        <v/>
      </c>
      <c r="BV50" s="22" t="str">
        <f>IF('Encode Data'!$F$38-SUM($U$50:BU50)&gt;=0.45,1,"")</f>
        <v/>
      </c>
      <c r="BW50" s="22" t="str">
        <f>IF('Encode Data'!$F$38-SUM($U$50:BV50)&gt;=0.45,1,"")</f>
        <v/>
      </c>
    </row>
    <row r="51" spans="21:75" x14ac:dyDescent="0.35">
      <c r="U51" s="22">
        <f>IF('Encode Data'!$G$38&gt;=0.4,1,0)</f>
        <v>1</v>
      </c>
      <c r="V51" s="22">
        <f>IF('Encode Data'!$G$38-(U51)&gt;=0.4,1,"")</f>
        <v>1</v>
      </c>
      <c r="W51" s="22" t="str">
        <f>IF('Encode Data'!$G$38-SUM($U$51:V51)&gt;=0.45,1,"")</f>
        <v/>
      </c>
      <c r="X51" s="22" t="str">
        <f>IF('Encode Data'!$G$38-SUM($U$51:W51)&gt;=0.45,1,"")</f>
        <v/>
      </c>
      <c r="Y51" s="22" t="str">
        <f>IF('Encode Data'!$G$38-SUM($U$51:X51)&gt;=0.45,1,"")</f>
        <v/>
      </c>
      <c r="Z51" s="22" t="str">
        <f>IF('Encode Data'!$G$38-SUM($U$51:Y51)&gt;=0.45,1,"")</f>
        <v/>
      </c>
      <c r="AA51" s="22" t="str">
        <f>IF('Encode Data'!$G$38-SUM($U$51:Z51)&gt;=0.45,1,"")</f>
        <v/>
      </c>
      <c r="AB51" s="22" t="str">
        <f>IF('Encode Data'!$G$38-SUM($U$51:AA51)&gt;=0.45,1,"")</f>
        <v/>
      </c>
      <c r="AC51" s="22" t="str">
        <f>IF('Encode Data'!$G$38-SUM($U$51:AB51)&gt;=0.45,1,"")</f>
        <v/>
      </c>
      <c r="AD51" s="22" t="str">
        <f>IF('Encode Data'!$G$38-SUM($U$51:AC51)&gt;=0.45,1,"")</f>
        <v/>
      </c>
      <c r="AE51" s="22" t="str">
        <f>IF('Encode Data'!$G$38-SUM($U$51:AD51)&gt;=0.45,1,"")</f>
        <v/>
      </c>
      <c r="AF51" s="22" t="str">
        <f>IF('Encode Data'!$G$38-SUM($U$51:AE51)&gt;=0.45,1,"")</f>
        <v/>
      </c>
      <c r="AG51" s="22" t="str">
        <f>IF('Encode Data'!$G$38-SUM($U$51:AF51)&gt;=0.45,1,"")</f>
        <v/>
      </c>
      <c r="AH51" s="22" t="str">
        <f>IF('Encode Data'!$G$38-SUM($U$51:AG51)&gt;=0.45,1,"")</f>
        <v/>
      </c>
      <c r="AI51" s="22" t="str">
        <f>IF('Encode Data'!$G$38-SUM($U$51:AH51)&gt;=0.45,1,"")</f>
        <v/>
      </c>
      <c r="AJ51" s="22" t="str">
        <f>IF('Encode Data'!$G$38-SUM($U$51:AI51)&gt;=0.45,1,"")</f>
        <v/>
      </c>
      <c r="AK51" s="22" t="str">
        <f>IF('Encode Data'!$G$38-SUM($U$51:AJ51)&gt;=0.45,1,"")</f>
        <v/>
      </c>
      <c r="AL51" s="22" t="str">
        <f>IF('Encode Data'!$G$38-SUM($U$51:AK51)&gt;=0.45,1,"")</f>
        <v/>
      </c>
      <c r="AM51" s="22" t="str">
        <f>IF('Encode Data'!$G$38-SUM($U$51:AL51)&gt;=0.45,1,"")</f>
        <v/>
      </c>
      <c r="AN51" s="22" t="str">
        <f>IF('Encode Data'!$G$38-SUM($U$51:AM51)&gt;=0.45,1,"")</f>
        <v/>
      </c>
      <c r="AO51" s="22" t="str">
        <f>IF('Encode Data'!$G$38-SUM($U$51:AN51)&gt;=0.45,1,"")</f>
        <v/>
      </c>
      <c r="AP51" s="22" t="str">
        <f>IF('Encode Data'!$G$38-SUM($U$51:AO51)&gt;=0.45,1,"")</f>
        <v/>
      </c>
      <c r="AQ51" s="22" t="str">
        <f>IF('Encode Data'!$G$38-SUM($U$51:AP51)&gt;=0.45,1,"")</f>
        <v/>
      </c>
      <c r="AR51" s="22" t="str">
        <f>IF('Encode Data'!$G$38-SUM($U$51:AQ51)&gt;=0.45,1,"")</f>
        <v/>
      </c>
      <c r="AS51" s="22" t="str">
        <f>IF('Encode Data'!$G$38-SUM($U$51:AR51)&gt;=0.45,1,"")</f>
        <v/>
      </c>
      <c r="AT51" s="22" t="str">
        <f>IF('Encode Data'!$G$38-SUM($U$51:AS51)&gt;=0.45,1,"")</f>
        <v/>
      </c>
      <c r="AU51" s="22" t="str">
        <f>IF('Encode Data'!$G$38-SUM($U$51:AT51)&gt;=0.45,1,"")</f>
        <v/>
      </c>
      <c r="AV51" s="22" t="str">
        <f>IF('Encode Data'!$G$38-SUM($U$51:AU51)&gt;=0.45,1,"")</f>
        <v/>
      </c>
      <c r="AW51" s="22" t="str">
        <f>IF('Encode Data'!$G$38-SUM($U$51:AV51)&gt;=0.45,1,"")</f>
        <v/>
      </c>
      <c r="AX51" s="22" t="str">
        <f>IF('Encode Data'!$G$38-SUM($U$51:AW51)&gt;=0.45,1,"")</f>
        <v/>
      </c>
      <c r="AY51" s="22" t="str">
        <f>IF('Encode Data'!$G$38-SUM($U$51:AX51)&gt;=0.45,1,"")</f>
        <v/>
      </c>
      <c r="AZ51" s="22" t="str">
        <f>IF('Encode Data'!$G$38-SUM($U$51:AY51)&gt;=0.45,1,"")</f>
        <v/>
      </c>
      <c r="BA51" s="22" t="str">
        <f>IF('Encode Data'!$G$38-SUM($U$51:AZ51)&gt;=0.45,1,"")</f>
        <v/>
      </c>
      <c r="BB51" s="22" t="str">
        <f>IF('Encode Data'!$G$38-SUM($U$51:BA51)&gt;=0.45,1,"")</f>
        <v/>
      </c>
      <c r="BC51" s="22" t="str">
        <f>IF('Encode Data'!$G$38-SUM($U$51:BB51)&gt;=0.45,1,"")</f>
        <v/>
      </c>
      <c r="BD51" s="22" t="str">
        <f>IF('Encode Data'!$G$38-SUM($U$51:BC51)&gt;=0.45,1,"")</f>
        <v/>
      </c>
      <c r="BE51" s="22" t="str">
        <f>IF('Encode Data'!$G$38-SUM($U$51:BD51)&gt;=0.45,1,"")</f>
        <v/>
      </c>
      <c r="BF51" s="22" t="str">
        <f>IF('Encode Data'!$G$38-SUM($U$51:BE51)&gt;=0.45,1,"")</f>
        <v/>
      </c>
      <c r="BG51" s="22" t="str">
        <f>IF('Encode Data'!$G$38-SUM($U$51:BF51)&gt;=0.45,1,"")</f>
        <v/>
      </c>
      <c r="BH51" s="22" t="str">
        <f>IF('Encode Data'!$G$38-SUM($U$51:BG51)&gt;=0.45,1,"")</f>
        <v/>
      </c>
      <c r="BI51" s="22" t="str">
        <f>IF('Encode Data'!$G$38-SUM($U$51:BH51)&gt;=0.45,1,"")</f>
        <v/>
      </c>
      <c r="BJ51" s="22" t="str">
        <f>IF('Encode Data'!$G$38-SUM($U$51:BI51)&gt;=0.45,1,"")</f>
        <v/>
      </c>
      <c r="BK51" s="22" t="str">
        <f>IF('Encode Data'!$G$38-SUM($U$51:BJ51)&gt;=0.45,1,"")</f>
        <v/>
      </c>
      <c r="BL51" s="22" t="str">
        <f>IF('Encode Data'!$G$38-SUM($U$51:BK51)&gt;=0.45,1,"")</f>
        <v/>
      </c>
      <c r="BM51" s="22" t="str">
        <f>IF('Encode Data'!$G$38-SUM($U$51:BL51)&gt;=0.45,1,"")</f>
        <v/>
      </c>
      <c r="BN51" s="22" t="str">
        <f>IF('Encode Data'!$G$38-SUM($U$51:BM51)&gt;=0.45,1,"")</f>
        <v/>
      </c>
      <c r="BO51" s="22" t="str">
        <f>IF('Encode Data'!$G$38-SUM($U$51:BN51)&gt;=0.45,1,"")</f>
        <v/>
      </c>
      <c r="BP51" s="22" t="str">
        <f>IF('Encode Data'!$G$38-SUM($U$51:BO51)&gt;=0.45,1,"")</f>
        <v/>
      </c>
      <c r="BQ51" s="22" t="str">
        <f>IF('Encode Data'!$G$38-SUM($U$51:BP51)&gt;=0.45,1,"")</f>
        <v/>
      </c>
      <c r="BR51" s="22" t="str">
        <f>IF('Encode Data'!$G$38-SUM($U$51:BQ51)&gt;=0.45,1,"")</f>
        <v/>
      </c>
      <c r="BS51" s="22" t="str">
        <f>IF('Encode Data'!$G$38-SUM($U$51:BR51)&gt;=0.45,1,"")</f>
        <v/>
      </c>
      <c r="BT51" s="22" t="str">
        <f>IF('Encode Data'!$G$38-SUM($U$51:BS51)&gt;=0.45,1,"")</f>
        <v/>
      </c>
      <c r="BU51" s="22" t="str">
        <f>IF('Encode Data'!$G$38-SUM($U$51:BT51)&gt;=0.45,1,"")</f>
        <v/>
      </c>
      <c r="BV51" s="22" t="str">
        <f>IF('Encode Data'!$G$38-SUM($U$51:BU51)&gt;=0.45,1,"")</f>
        <v/>
      </c>
      <c r="BW51" s="22" t="str">
        <f>IF('Encode Data'!$G$38-SUM($U$51:BV51)&gt;=0.45,1,"")</f>
        <v/>
      </c>
    </row>
    <row r="52" spans="21:75" x14ac:dyDescent="0.35">
      <c r="U52" s="22">
        <f>IF('Encode Data'!$H$38&gt;=0.4,1,0)</f>
        <v>1</v>
      </c>
      <c r="V52" s="22">
        <f>IF('Encode Data'!$H$38-(U52)&gt;=0.4,1,"")</f>
        <v>1</v>
      </c>
      <c r="W52" s="22" t="str">
        <f>IF('Encode Data'!$H$38-SUM($U$52:V52)&gt;=0.45,1,"")</f>
        <v/>
      </c>
      <c r="X52" s="22" t="str">
        <f>IF('Encode Data'!$H$38-SUM($U$52:W52)&gt;=0.45,1,"")</f>
        <v/>
      </c>
      <c r="Y52" s="22" t="str">
        <f>IF('Encode Data'!$H$38-SUM($U$52:X52)&gt;=0.45,1,"")</f>
        <v/>
      </c>
      <c r="Z52" s="22" t="str">
        <f>IF('Encode Data'!$H$38-SUM($U$52:Y52)&gt;=0.45,1,"")</f>
        <v/>
      </c>
      <c r="AA52" s="22" t="str">
        <f>IF('Encode Data'!$H$38-SUM($U$52:Z52)&gt;=0.45,1,"")</f>
        <v/>
      </c>
      <c r="AB52" s="22" t="str">
        <f>IF('Encode Data'!$H$38-SUM($U$52:AA52)&gt;=0.45,1,"")</f>
        <v/>
      </c>
      <c r="AC52" s="22" t="str">
        <f>IF('Encode Data'!$H$38-SUM($U$52:AB52)&gt;=0.45,1,"")</f>
        <v/>
      </c>
      <c r="AD52" s="22" t="str">
        <f>IF('Encode Data'!$H$38-SUM($U$52:AC52)&gt;=0.45,1,"")</f>
        <v/>
      </c>
      <c r="AE52" s="22" t="str">
        <f>IF('Encode Data'!$H$38-SUM($U$52:AD52)&gt;=0.45,1,"")</f>
        <v/>
      </c>
      <c r="AF52" s="22" t="str">
        <f>IF('Encode Data'!$H$38-SUM($U$52:AE52)&gt;=0.45,1,"")</f>
        <v/>
      </c>
      <c r="AG52" s="22" t="str">
        <f>IF('Encode Data'!$H$38-SUM($U$52:AF52)&gt;=0.45,1,"")</f>
        <v/>
      </c>
      <c r="AH52" s="22" t="str">
        <f>IF('Encode Data'!$H$38-SUM($U$52:AG52)&gt;=0.45,1,"")</f>
        <v/>
      </c>
      <c r="AI52" s="22" t="str">
        <f>IF('Encode Data'!$H$38-SUM($U$52:AH52)&gt;=0.45,1,"")</f>
        <v/>
      </c>
      <c r="AJ52" s="22" t="str">
        <f>IF('Encode Data'!$H$38-SUM($U$52:AI52)&gt;=0.45,1,"")</f>
        <v/>
      </c>
      <c r="AK52" s="22" t="str">
        <f>IF('Encode Data'!$H$38-SUM($U$52:AJ52)&gt;=0.45,1,"")</f>
        <v/>
      </c>
      <c r="AL52" s="22" t="str">
        <f>IF('Encode Data'!$H$38-SUM($U$52:AK52)&gt;=0.45,1,"")</f>
        <v/>
      </c>
      <c r="AM52" s="22" t="str">
        <f>IF('Encode Data'!$H$38-SUM($U$52:AL52)&gt;=0.45,1,"")</f>
        <v/>
      </c>
      <c r="AN52" s="22" t="str">
        <f>IF('Encode Data'!$H$38-SUM($U$52:AM52)&gt;=0.45,1,"")</f>
        <v/>
      </c>
      <c r="AO52" s="22" t="str">
        <f>IF('Encode Data'!$H$38-SUM($U$52:AN52)&gt;=0.45,1,"")</f>
        <v/>
      </c>
      <c r="AP52" s="22" t="str">
        <f>IF('Encode Data'!$H$38-SUM($U$52:AO52)&gt;=0.45,1,"")</f>
        <v/>
      </c>
      <c r="AQ52" s="22" t="str">
        <f>IF('Encode Data'!$H$38-SUM($U$52:AP52)&gt;=0.45,1,"")</f>
        <v/>
      </c>
      <c r="AR52" s="22" t="str">
        <f>IF('Encode Data'!$H$38-SUM($U$52:AQ52)&gt;=0.45,1,"")</f>
        <v/>
      </c>
      <c r="AS52" s="22" t="str">
        <f>IF('Encode Data'!$H$38-SUM($U$52:AR52)&gt;=0.45,1,"")</f>
        <v/>
      </c>
      <c r="AT52" s="22" t="str">
        <f>IF('Encode Data'!$H$38-SUM($U$52:AS52)&gt;=0.45,1,"")</f>
        <v/>
      </c>
      <c r="AU52" s="22" t="str">
        <f>IF('Encode Data'!$H$38-SUM($U$52:AT52)&gt;=0.45,1,"")</f>
        <v/>
      </c>
      <c r="AV52" s="22" t="str">
        <f>IF('Encode Data'!$H$38-SUM($U$52:AU52)&gt;=0.45,1,"")</f>
        <v/>
      </c>
      <c r="AW52" s="22" t="str">
        <f>IF('Encode Data'!$H$38-SUM($U$52:AV52)&gt;=0.45,1,"")</f>
        <v/>
      </c>
      <c r="AX52" s="22" t="str">
        <f>IF('Encode Data'!$H$38-SUM($U$52:AW52)&gt;=0.45,1,"")</f>
        <v/>
      </c>
      <c r="AY52" s="22" t="str">
        <f>IF('Encode Data'!$H$38-SUM($U$52:AX52)&gt;=0.45,1,"")</f>
        <v/>
      </c>
      <c r="AZ52" s="22" t="str">
        <f>IF('Encode Data'!$H$38-SUM($U$52:AY52)&gt;=0.45,1,"")</f>
        <v/>
      </c>
      <c r="BA52" s="22" t="str">
        <f>IF('Encode Data'!$H$38-SUM($U$52:AZ52)&gt;=0.45,1,"")</f>
        <v/>
      </c>
      <c r="BB52" s="22" t="str">
        <f>IF('Encode Data'!$H$38-SUM($U$52:BA52)&gt;=0.45,1,"")</f>
        <v/>
      </c>
      <c r="BC52" s="22" t="str">
        <f>IF('Encode Data'!$H$38-SUM($U$52:BB52)&gt;=0.45,1,"")</f>
        <v/>
      </c>
      <c r="BD52" s="22" t="str">
        <f>IF('Encode Data'!$H$38-SUM($U$52:BC52)&gt;=0.45,1,"")</f>
        <v/>
      </c>
      <c r="BE52" s="22" t="str">
        <f>IF('Encode Data'!$H$38-SUM($U$52:BD52)&gt;=0.45,1,"")</f>
        <v/>
      </c>
      <c r="BF52" s="22" t="str">
        <f>IF('Encode Data'!$H$38-SUM($U$52:BE52)&gt;=0.45,1,"")</f>
        <v/>
      </c>
      <c r="BG52" s="22" t="str">
        <f>IF('Encode Data'!$H$38-SUM($U$52:BF52)&gt;=0.45,1,"")</f>
        <v/>
      </c>
      <c r="BH52" s="22" t="str">
        <f>IF('Encode Data'!$H$38-SUM($U$52:BG52)&gt;=0.45,1,"")</f>
        <v/>
      </c>
      <c r="BI52" s="22" t="str">
        <f>IF('Encode Data'!$H$38-SUM($U$52:BH52)&gt;=0.45,1,"")</f>
        <v/>
      </c>
      <c r="BJ52" s="22" t="str">
        <f>IF('Encode Data'!$H$38-SUM($U$52:BI52)&gt;=0.45,1,"")</f>
        <v/>
      </c>
      <c r="BK52" s="22" t="str">
        <f>IF('Encode Data'!$H$38-SUM($U$52:BJ52)&gt;=0.45,1,"")</f>
        <v/>
      </c>
      <c r="BL52" s="22" t="str">
        <f>IF('Encode Data'!$H$38-SUM($U$52:BK52)&gt;=0.45,1,"")</f>
        <v/>
      </c>
      <c r="BM52" s="22" t="str">
        <f>IF('Encode Data'!$H$38-SUM($U$52:BL52)&gt;=0.45,1,"")</f>
        <v/>
      </c>
      <c r="BN52" s="22" t="str">
        <f>IF('Encode Data'!$H$38-SUM($U$52:BM52)&gt;=0.45,1,"")</f>
        <v/>
      </c>
      <c r="BO52" s="22" t="str">
        <f>IF('Encode Data'!$H$38-SUM($U$52:BN52)&gt;=0.45,1,"")</f>
        <v/>
      </c>
      <c r="BP52" s="22" t="str">
        <f>IF('Encode Data'!$H$38-SUM($U$52:BO52)&gt;=0.45,1,"")</f>
        <v/>
      </c>
      <c r="BQ52" s="22" t="str">
        <f>IF('Encode Data'!$H$38-SUM($U$52:BP52)&gt;=0.45,1,"")</f>
        <v/>
      </c>
      <c r="BR52" s="22" t="str">
        <f>IF('Encode Data'!$H$38-SUM($U$52:BQ52)&gt;=0.45,1,"")</f>
        <v/>
      </c>
      <c r="BS52" s="22" t="str">
        <f>IF('Encode Data'!$H$38-SUM($U$52:BR52)&gt;=0.45,1,"")</f>
        <v/>
      </c>
      <c r="BT52" s="22" t="str">
        <f>IF('Encode Data'!$H$38-SUM($U$52:BS52)&gt;=0.45,1,"")</f>
        <v/>
      </c>
      <c r="BU52" s="22" t="str">
        <f>IF('Encode Data'!$H$38-SUM($U$52:BT52)&gt;=0.45,1,"")</f>
        <v/>
      </c>
      <c r="BV52" s="22" t="str">
        <f>IF('Encode Data'!$H$38-SUM($U$52:BU52)&gt;=0.45,1,"")</f>
        <v/>
      </c>
      <c r="BW52" s="22" t="str">
        <f>IF('Encode Data'!$H$38-SUM($U$52:BV52)&gt;=0.45,1,"")</f>
        <v/>
      </c>
    </row>
    <row r="53" spans="21:75" x14ac:dyDescent="0.35">
      <c r="U53" s="22">
        <f>IF('Encode Data'!$I$38&gt;=0.4,1,0)</f>
        <v>1</v>
      </c>
      <c r="V53" s="22">
        <f>IF('Encode Data'!$I$38-(U53)&gt;=0.4,1,"")</f>
        <v>1</v>
      </c>
      <c r="W53" s="22">
        <f>IF('Encode Data'!$I$38-SUM($U$53:V53)&gt;=0.45,1,"")</f>
        <v>1</v>
      </c>
      <c r="X53" s="22" t="str">
        <f>IF('Encode Data'!$I$38-SUM($U$53:W53)&gt;=0.45,1,"")</f>
        <v/>
      </c>
      <c r="Y53" s="22" t="str">
        <f>IF('Encode Data'!$I$38-SUM($U$53:X53)&gt;=0.45,1,"")</f>
        <v/>
      </c>
      <c r="Z53" s="22" t="str">
        <f>IF('Encode Data'!$I$38-SUM($U$53:Y53)&gt;=0.45,1,"")</f>
        <v/>
      </c>
      <c r="AA53" s="22" t="str">
        <f>IF('Encode Data'!$I$38-SUM($U$53:Z53)&gt;=0.45,1,"")</f>
        <v/>
      </c>
      <c r="AB53" s="22" t="str">
        <f>IF('Encode Data'!$I$38-SUM($U$53:AA53)&gt;=0.45,1,"")</f>
        <v/>
      </c>
      <c r="AC53" s="22" t="str">
        <f>IF('Encode Data'!$I$38-SUM($U$53:AB53)&gt;=0.45,1,"")</f>
        <v/>
      </c>
      <c r="AD53" s="22" t="str">
        <f>IF('Encode Data'!$I$38-SUM($U$53:AC53)&gt;=0.45,1,"")</f>
        <v/>
      </c>
      <c r="AE53" s="22" t="str">
        <f>IF('Encode Data'!$I$38-SUM($U$53:AD53)&gt;=0.45,1,"")</f>
        <v/>
      </c>
      <c r="AF53" s="22" t="str">
        <f>IF('Encode Data'!$I$38-SUM($U$53:AE53)&gt;=0.45,1,"")</f>
        <v/>
      </c>
      <c r="AG53" s="22" t="str">
        <f>IF('Encode Data'!$I$38-SUM($U$53:AF53)&gt;=0.45,1,"")</f>
        <v/>
      </c>
      <c r="AH53" s="22" t="str">
        <f>IF('Encode Data'!$I$38-SUM($U$53:AG53)&gt;=0.45,1,"")</f>
        <v/>
      </c>
      <c r="AI53" s="22" t="str">
        <f>IF('Encode Data'!$I$38-SUM($U$53:AH53)&gt;=0.45,1,"")</f>
        <v/>
      </c>
      <c r="AJ53" s="22" t="str">
        <f>IF('Encode Data'!$I$38-SUM($U$53:AI53)&gt;=0.45,1,"")</f>
        <v/>
      </c>
      <c r="AK53" s="22" t="str">
        <f>IF('Encode Data'!$I$38-SUM($U$53:AJ53)&gt;=0.45,1,"")</f>
        <v/>
      </c>
      <c r="AL53" s="22" t="str">
        <f>IF('Encode Data'!$I$38-SUM($U$53:AK53)&gt;=0.45,1,"")</f>
        <v/>
      </c>
      <c r="AM53" s="22" t="str">
        <f>IF('Encode Data'!$I$38-SUM($U$53:AL53)&gt;=0.45,1,"")</f>
        <v/>
      </c>
      <c r="AN53" s="22" t="str">
        <f>IF('Encode Data'!$I$38-SUM($U$53:AM53)&gt;=0.45,1,"")</f>
        <v/>
      </c>
      <c r="AO53" s="22" t="str">
        <f>IF('Encode Data'!$I$38-SUM($U$53:AN53)&gt;=0.45,1,"")</f>
        <v/>
      </c>
      <c r="AP53" s="22" t="str">
        <f>IF('Encode Data'!$I$38-SUM($U$53:AO53)&gt;=0.45,1,"")</f>
        <v/>
      </c>
      <c r="AQ53" s="22" t="str">
        <f>IF('Encode Data'!$I$38-SUM($U$53:AP53)&gt;=0.45,1,"")</f>
        <v/>
      </c>
      <c r="AR53" s="22" t="str">
        <f>IF('Encode Data'!$I$38-SUM($U$53:AQ53)&gt;=0.45,1,"")</f>
        <v/>
      </c>
      <c r="AS53" s="22" t="str">
        <f>IF('Encode Data'!$I$38-SUM($U$53:AR53)&gt;=0.45,1,"")</f>
        <v/>
      </c>
      <c r="AT53" s="22" t="str">
        <f>IF('Encode Data'!$I$38-SUM($U$53:AS53)&gt;=0.45,1,"")</f>
        <v/>
      </c>
      <c r="AU53" s="22" t="str">
        <f>IF('Encode Data'!$I$38-SUM($U$53:AT53)&gt;=0.45,1,"")</f>
        <v/>
      </c>
      <c r="AV53" s="22" t="str">
        <f>IF('Encode Data'!$I$38-SUM($U$53:AU53)&gt;=0.45,1,"")</f>
        <v/>
      </c>
      <c r="AW53" s="22" t="str">
        <f>IF('Encode Data'!$I$38-SUM($U$53:AV53)&gt;=0.45,1,"")</f>
        <v/>
      </c>
      <c r="AX53" s="22" t="str">
        <f>IF('Encode Data'!$I$38-SUM($U$53:AW53)&gt;=0.45,1,"")</f>
        <v/>
      </c>
      <c r="AY53" s="22" t="str">
        <f>IF('Encode Data'!$I$38-SUM($U$53:AX53)&gt;=0.45,1,"")</f>
        <v/>
      </c>
      <c r="AZ53" s="22" t="str">
        <f>IF('Encode Data'!$I$38-SUM($U$53:AY53)&gt;=0.45,1,"")</f>
        <v/>
      </c>
      <c r="BA53" s="22" t="str">
        <f>IF('Encode Data'!$I$38-SUM($U$53:AZ53)&gt;=0.45,1,"")</f>
        <v/>
      </c>
      <c r="BB53" s="22" t="str">
        <f>IF('Encode Data'!$I$38-SUM($U$53:BA53)&gt;=0.45,1,"")</f>
        <v/>
      </c>
      <c r="BC53" s="22" t="str">
        <f>IF('Encode Data'!$I$38-SUM($U$53:BB53)&gt;=0.45,1,"")</f>
        <v/>
      </c>
      <c r="BD53" s="22" t="str">
        <f>IF('Encode Data'!$I$38-SUM($U$53:BC53)&gt;=0.45,1,"")</f>
        <v/>
      </c>
      <c r="BE53" s="22" t="str">
        <f>IF('Encode Data'!$I$38-SUM($U$53:BD53)&gt;=0.45,1,"")</f>
        <v/>
      </c>
      <c r="BF53" s="22" t="str">
        <f>IF('Encode Data'!$I$38-SUM($U$53:BE53)&gt;=0.45,1,"")</f>
        <v/>
      </c>
      <c r="BG53" s="22" t="str">
        <f>IF('Encode Data'!$I$38-SUM($U$53:BF53)&gt;=0.45,1,"")</f>
        <v/>
      </c>
      <c r="BH53" s="22" t="str">
        <f>IF('Encode Data'!$I$38-SUM($U$53:BG53)&gt;=0.45,1,"")</f>
        <v/>
      </c>
      <c r="BI53" s="22" t="str">
        <f>IF('Encode Data'!$I$38-SUM($U$53:BH53)&gt;=0.45,1,"")</f>
        <v/>
      </c>
      <c r="BJ53" s="22" t="str">
        <f>IF('Encode Data'!$I$38-SUM($U$53:BI53)&gt;=0.45,1,"")</f>
        <v/>
      </c>
      <c r="BK53" s="22" t="str">
        <f>IF('Encode Data'!$I$38-SUM($U$53:BJ53)&gt;=0.45,1,"")</f>
        <v/>
      </c>
      <c r="BL53" s="22" t="str">
        <f>IF('Encode Data'!$I$38-SUM($U$53:BK53)&gt;=0.45,1,"")</f>
        <v/>
      </c>
      <c r="BM53" s="22" t="str">
        <f>IF('Encode Data'!$I$38-SUM($U$53:BL53)&gt;=0.45,1,"")</f>
        <v/>
      </c>
      <c r="BN53" s="22" t="str">
        <f>IF('Encode Data'!$I$38-SUM($U$53:BM53)&gt;=0.45,1,"")</f>
        <v/>
      </c>
      <c r="BO53" s="22" t="str">
        <f>IF('Encode Data'!$I$38-SUM($U$53:BN53)&gt;=0.45,1,"")</f>
        <v/>
      </c>
      <c r="BP53" s="22" t="str">
        <f>IF('Encode Data'!$I$38-SUM($U$53:BO53)&gt;=0.45,1,"")</f>
        <v/>
      </c>
      <c r="BQ53" s="22" t="str">
        <f>IF('Encode Data'!$I$38-SUM($U$53:BP53)&gt;=0.45,1,"")</f>
        <v/>
      </c>
      <c r="BR53" s="22" t="str">
        <f>IF('Encode Data'!$I$38-SUM($U$53:BQ53)&gt;=0.45,1,"")</f>
        <v/>
      </c>
      <c r="BS53" s="22" t="str">
        <f>IF('Encode Data'!$I$38-SUM($U$53:BR53)&gt;=0.45,1,"")</f>
        <v/>
      </c>
      <c r="BT53" s="22" t="str">
        <f>IF('Encode Data'!$I$38-SUM($U$53:BS53)&gt;=0.45,1,"")</f>
        <v/>
      </c>
      <c r="BU53" s="22" t="str">
        <f>IF('Encode Data'!$I$38-SUM($U$53:BT53)&gt;=0.45,1,"")</f>
        <v/>
      </c>
      <c r="BV53" s="22" t="str">
        <f>IF('Encode Data'!$I$38-SUM($U$53:BU53)&gt;=0.45,1,"")</f>
        <v/>
      </c>
      <c r="BW53" s="22" t="str">
        <f>IF('Encode Data'!$I$38-SUM($U$53:BV53)&gt;=0.45,1,"")</f>
        <v/>
      </c>
    </row>
    <row r="54" spans="21:75" x14ac:dyDescent="0.35">
      <c r="U54" s="22">
        <f>IF('Encode Data'!$J$38&gt;=0.45,1,0)</f>
        <v>0</v>
      </c>
      <c r="V54" s="22" t="str">
        <f>IF('Encode Data'!$J$38-(U54)&gt;=0.45,1,"")</f>
        <v/>
      </c>
      <c r="W54" s="22" t="str">
        <f>IF('Encode Data'!$J$38-SUM($U$54:V54)&gt;=0.46,1,"")</f>
        <v/>
      </c>
      <c r="X54" s="22" t="str">
        <f>IF('Encode Data'!$J$38-SUM($U$54:W54)&gt;=0.46,1,"")</f>
        <v/>
      </c>
      <c r="Y54" s="22" t="str">
        <f>IF('Encode Data'!$J$38-SUM($U$54:X54)&gt;=0.46,1,"")</f>
        <v/>
      </c>
      <c r="Z54" s="22" t="str">
        <f>IF('Encode Data'!$J$38-SUM($U$54:Y54)&gt;=0.46,1,"")</f>
        <v/>
      </c>
      <c r="AA54" s="22" t="str">
        <f>IF('Encode Data'!$J$38-SUM($U$54:Z54)&gt;=0.46,1,"")</f>
        <v/>
      </c>
      <c r="AB54" s="22" t="str">
        <f>IF('Encode Data'!$J$38-SUM($U$54:AA54)&gt;=0.46,1,"")</f>
        <v/>
      </c>
      <c r="AC54" s="22" t="str">
        <f>IF('Encode Data'!$J$38-SUM($U$54:AB54)&gt;=0.46,1,"")</f>
        <v/>
      </c>
      <c r="AD54" s="22" t="str">
        <f>IF('Encode Data'!$J$38-SUM($U$54:AC54)&gt;=0.46,1,"")</f>
        <v/>
      </c>
      <c r="AE54" s="22" t="str">
        <f>IF('Encode Data'!$J$38-SUM($U$54:AD54)&gt;=0.46,1,"")</f>
        <v/>
      </c>
      <c r="AF54" s="22" t="str">
        <f>IF('Encode Data'!$J$38-SUM($U$54:AE54)&gt;=0.46,1,"")</f>
        <v/>
      </c>
      <c r="AG54" s="22" t="str">
        <f>IF('Encode Data'!$J$38-SUM($U$54:AF54)&gt;=0.46,1,"")</f>
        <v/>
      </c>
      <c r="AH54" s="22" t="str">
        <f>IF('Encode Data'!$J$38-SUM($U$54:AG54)&gt;=0.46,1,"")</f>
        <v/>
      </c>
      <c r="AI54" s="22" t="str">
        <f>IF('Encode Data'!$J$38-SUM($U$54:AH54)&gt;=0.46,1,"")</f>
        <v/>
      </c>
      <c r="AJ54" s="22" t="str">
        <f>IF('Encode Data'!$J$38-SUM($U$54:AI54)&gt;=0.46,1,"")</f>
        <v/>
      </c>
      <c r="AK54" s="22" t="str">
        <f>IF('Encode Data'!$J$38-SUM($U$54:AJ54)&gt;=0.46,1,"")</f>
        <v/>
      </c>
      <c r="AL54" s="22" t="str">
        <f>IF('Encode Data'!$J$38-SUM($U$54:AK54)&gt;=0.46,1,"")</f>
        <v/>
      </c>
      <c r="AM54" s="22" t="str">
        <f>IF('Encode Data'!$J$38-SUM($U$54:AL54)&gt;=0.46,1,"")</f>
        <v/>
      </c>
      <c r="AN54" s="22" t="str">
        <f>IF('Encode Data'!$J$38-SUM($U$54:AM54)&gt;=0.46,1,"")</f>
        <v/>
      </c>
      <c r="AO54" s="22" t="str">
        <f>IF('Encode Data'!$J$38-SUM($U$54:AN54)&gt;=0.46,1,"")</f>
        <v/>
      </c>
      <c r="AP54" s="22" t="str">
        <f>IF('Encode Data'!$J$38-SUM($U$54:AO54)&gt;=0.46,1,"")</f>
        <v/>
      </c>
      <c r="AQ54" s="22" t="str">
        <f>IF('Encode Data'!$J$38-SUM($U$54:AP54)&gt;=0.46,1,"")</f>
        <v/>
      </c>
      <c r="AR54" s="22" t="str">
        <f>IF('Encode Data'!$J$38-SUM($U$54:AQ54)&gt;=0.46,1,"")</f>
        <v/>
      </c>
      <c r="AS54" s="22" t="str">
        <f>IF('Encode Data'!$J$38-SUM($U$54:AR54)&gt;=0.46,1,"")</f>
        <v/>
      </c>
      <c r="AT54" s="22" t="str">
        <f>IF('Encode Data'!$J$38-SUM($U$54:AS54)&gt;=0.46,1,"")</f>
        <v/>
      </c>
      <c r="AU54" s="22" t="str">
        <f>IF('Encode Data'!$J$38-SUM($U$54:AT54)&gt;=0.46,1,"")</f>
        <v/>
      </c>
      <c r="AV54" s="22" t="str">
        <f>IF('Encode Data'!$J$38-SUM($U$54:AU54)&gt;=0.46,1,"")</f>
        <v/>
      </c>
      <c r="AW54" s="22" t="str">
        <f>IF('Encode Data'!$J$38-SUM($U$54:AV54)&gt;=0.46,1,"")</f>
        <v/>
      </c>
      <c r="AX54" s="22" t="str">
        <f>IF('Encode Data'!$J$38-SUM($U$54:AW54)&gt;=0.46,1,"")</f>
        <v/>
      </c>
      <c r="AY54" s="22" t="str">
        <f>IF('Encode Data'!$J$38-SUM($U$54:AX54)&gt;=0.46,1,"")</f>
        <v/>
      </c>
      <c r="AZ54" s="22" t="str">
        <f>IF('Encode Data'!$J$38-SUM($U$54:AY54)&gt;=0.46,1,"")</f>
        <v/>
      </c>
      <c r="BA54" s="22" t="str">
        <f>IF('Encode Data'!$J$38-SUM($U$54:AZ54)&gt;=0.46,1,"")</f>
        <v/>
      </c>
      <c r="BB54" s="22" t="str">
        <f>IF('Encode Data'!$J$38-SUM($U$54:BA54)&gt;=0.46,1,"")</f>
        <v/>
      </c>
      <c r="BC54" s="22" t="str">
        <f>IF('Encode Data'!$J$38-SUM($U$54:BB54)&gt;=0.46,1,"")</f>
        <v/>
      </c>
      <c r="BD54" s="22" t="str">
        <f>IF('Encode Data'!$J$38-SUM($U$54:BC54)&gt;=0.46,1,"")</f>
        <v/>
      </c>
      <c r="BE54" s="22" t="str">
        <f>IF('Encode Data'!$J$38-SUM($U$54:BD54)&gt;=0.46,1,"")</f>
        <v/>
      </c>
      <c r="BF54" s="22" t="str">
        <f>IF('Encode Data'!$J$38-SUM($U$54:BE54)&gt;=0.46,1,"")</f>
        <v/>
      </c>
      <c r="BG54" s="22" t="str">
        <f>IF('Encode Data'!$J$38-SUM($U$54:BF54)&gt;=0.46,1,"")</f>
        <v/>
      </c>
      <c r="BH54" s="22" t="str">
        <f>IF('Encode Data'!$J$38-SUM($U$54:BG54)&gt;=0.46,1,"")</f>
        <v/>
      </c>
      <c r="BI54" s="22" t="str">
        <f>IF('Encode Data'!$J$38-SUM($U$54:BH54)&gt;=0.46,1,"")</f>
        <v/>
      </c>
      <c r="BJ54" s="22" t="str">
        <f>IF('Encode Data'!$J$38-SUM($U$54:BI54)&gt;=0.46,1,"")</f>
        <v/>
      </c>
      <c r="BK54" s="22" t="str">
        <f>IF('Encode Data'!$J$38-SUM($U$54:BJ54)&gt;=0.46,1,"")</f>
        <v/>
      </c>
      <c r="BL54" s="22" t="str">
        <f>IF('Encode Data'!$J$38-SUM($U$54:BK54)&gt;=0.46,1,"")</f>
        <v/>
      </c>
      <c r="BM54" s="22" t="str">
        <f>IF('Encode Data'!$J$38-SUM($U$54:BL54)&gt;=0.46,1,"")</f>
        <v/>
      </c>
      <c r="BN54" s="22" t="str">
        <f>IF('Encode Data'!$J$38-SUM($U$54:BM54)&gt;=0.46,1,"")</f>
        <v/>
      </c>
      <c r="BO54" s="22" t="str">
        <f>IF('Encode Data'!$J$38-SUM($U$54:BN54)&gt;=0.46,1,"")</f>
        <v/>
      </c>
      <c r="BP54" s="22" t="str">
        <f>IF('Encode Data'!$J$38-SUM($U$54:BO54)&gt;=0.46,1,"")</f>
        <v/>
      </c>
      <c r="BQ54" s="22" t="str">
        <f>IF('Encode Data'!$J$38-SUM($U$54:BP54)&gt;=0.46,1,"")</f>
        <v/>
      </c>
      <c r="BR54" s="22" t="str">
        <f>IF('Encode Data'!$J$38-SUM($U$54:BQ54)&gt;=0.46,1,"")</f>
        <v/>
      </c>
      <c r="BS54" s="22" t="str">
        <f>IF('Encode Data'!$J$38-SUM($U$54:BR54)&gt;=0.46,1,"")</f>
        <v/>
      </c>
      <c r="BT54" s="22" t="str">
        <f>IF('Encode Data'!$J$38-SUM($U$54:BS54)&gt;=0.46,1,"")</f>
        <v/>
      </c>
      <c r="BU54" s="22" t="str">
        <f>IF('Encode Data'!$J$38-SUM($U$54:BT54)&gt;=0.46,1,"")</f>
        <v/>
      </c>
      <c r="BV54" s="22" t="str">
        <f>IF('Encode Data'!$J$38-SUM($U$54:BU54)&gt;=0.46,1,"")</f>
        <v/>
      </c>
      <c r="BW54" s="22" t="str">
        <f>IF('Encode Data'!$J$38-SUM($U$54:BV54)&gt;=0.46,1,"")</f>
        <v/>
      </c>
    </row>
    <row r="55" spans="21:75" x14ac:dyDescent="0.35">
      <c r="U55" s="22">
        <f>IF('Encode Data'!$E$41&gt;=0.4,1,0)</f>
        <v>1</v>
      </c>
      <c r="V55" s="22" t="e">
        <f>IF('Encode Data'!$E$41-(U55)&gt;=0.45,1,"")</f>
        <v>#VALUE!</v>
      </c>
      <c r="W55" s="22" t="e">
        <f>IF('Encode Data'!$E$41-SUM($U$55:V55)&gt;=0.45,1,"")</f>
        <v>#VALUE!</v>
      </c>
      <c r="X55" s="22" t="e">
        <f>IF('Encode Data'!$E$41-SUM($U$55:W55)&gt;=0.45,1,"")</f>
        <v>#VALUE!</v>
      </c>
      <c r="Y55" s="22" t="e">
        <f>IF('Encode Data'!$E$41-SUM($U$55:X55)&gt;=0.45,1,"")</f>
        <v>#VALUE!</v>
      </c>
      <c r="Z55" s="22" t="e">
        <f>IF('Encode Data'!$E$41-SUM($U$55:Y55)&gt;=0.45,1,"")</f>
        <v>#VALUE!</v>
      </c>
      <c r="AA55" s="22" t="e">
        <f>IF('Encode Data'!$E$41-SUM($U$55:Z55)&gt;=0.45,1,"")</f>
        <v>#VALUE!</v>
      </c>
      <c r="AB55" s="22" t="e">
        <f>IF('Encode Data'!$E$41-SUM($U$55:AA55)&gt;=0.45,1,"")</f>
        <v>#VALUE!</v>
      </c>
      <c r="AC55" s="22" t="e">
        <f>IF('Encode Data'!$E$41-SUM($U$55:AB55)&gt;=0.45,1,"")</f>
        <v>#VALUE!</v>
      </c>
      <c r="AD55" s="22" t="e">
        <f>IF('Encode Data'!$E$41-SUM($U$55:AC55)&gt;=0.45,1,"")</f>
        <v>#VALUE!</v>
      </c>
      <c r="AE55" s="22" t="e">
        <f>IF('Encode Data'!$E$41-SUM($U$55:AD55)&gt;=0.45,1,"")</f>
        <v>#VALUE!</v>
      </c>
      <c r="AF55" s="22" t="e">
        <f>IF('Encode Data'!$E$41-SUM($U$55:AE55)&gt;=0.45,1,"")</f>
        <v>#VALUE!</v>
      </c>
      <c r="AG55" s="22" t="e">
        <f>IF('Encode Data'!$E$41-SUM($U$55:AF55)&gt;=0.45,1,"")</f>
        <v>#VALUE!</v>
      </c>
      <c r="AH55" s="22" t="e">
        <f>IF('Encode Data'!$E$41-SUM($U$55:AG55)&gt;=0.45,1,"")</f>
        <v>#VALUE!</v>
      </c>
      <c r="AI55" s="22" t="e">
        <f>IF('Encode Data'!$E$41-SUM($U$55:AH55)&gt;=0.45,1,"")</f>
        <v>#VALUE!</v>
      </c>
      <c r="AJ55" s="22" t="e">
        <f>IF('Encode Data'!$E$41-SUM($U$55:AI55)&gt;=0.45,1,"")</f>
        <v>#VALUE!</v>
      </c>
      <c r="AK55" s="22" t="e">
        <f>IF('Encode Data'!$E$41-SUM($U$55:AJ55)&gt;=0.45,1,"")</f>
        <v>#VALUE!</v>
      </c>
      <c r="AL55" s="22" t="e">
        <f>IF('Encode Data'!$E$41-SUM($U$55:AK55)&gt;=0.45,1,"")</f>
        <v>#VALUE!</v>
      </c>
      <c r="AM55" s="22" t="e">
        <f>IF('Encode Data'!$E$41-SUM($U$55:AL55)&gt;=0.45,1,"")</f>
        <v>#VALUE!</v>
      </c>
      <c r="AN55" s="22" t="e">
        <f>IF('Encode Data'!$E$41-SUM($U$55:AM55)&gt;=0.45,1,"")</f>
        <v>#VALUE!</v>
      </c>
      <c r="AO55" s="22" t="e">
        <f>IF('Encode Data'!$E$41-SUM($U$55:AN55)&gt;=0.45,1,"")</f>
        <v>#VALUE!</v>
      </c>
      <c r="AP55" s="22" t="e">
        <f>IF('Encode Data'!$E$41-SUM($U$55:AO55)&gt;=0.45,1,"")</f>
        <v>#VALUE!</v>
      </c>
      <c r="AQ55" s="22" t="e">
        <f>IF('Encode Data'!$E$41-SUM($U$55:AP55)&gt;=0.45,1,"")</f>
        <v>#VALUE!</v>
      </c>
      <c r="AR55" s="22" t="e">
        <f>IF('Encode Data'!$E$41-SUM($U$55:AQ55)&gt;=0.45,1,"")</f>
        <v>#VALUE!</v>
      </c>
      <c r="AS55" s="22" t="e">
        <f>IF('Encode Data'!$E$41-SUM($U$55:AR55)&gt;=0.45,1,"")</f>
        <v>#VALUE!</v>
      </c>
      <c r="AT55" s="22" t="e">
        <f>IF('Encode Data'!$E$41-SUM($U$55:AS55)&gt;=0.45,1,"")</f>
        <v>#VALUE!</v>
      </c>
      <c r="AU55" s="22" t="e">
        <f>IF('Encode Data'!$E$41-SUM($U$55:AT55)&gt;=0.45,1,"")</f>
        <v>#VALUE!</v>
      </c>
      <c r="AV55" s="22" t="e">
        <f>IF('Encode Data'!$E$41-SUM($U$55:AU55)&gt;=0.45,1,"")</f>
        <v>#VALUE!</v>
      </c>
      <c r="AW55" s="22" t="e">
        <f>IF('Encode Data'!$E$41-SUM($U$55:AV55)&gt;=0.45,1,"")</f>
        <v>#VALUE!</v>
      </c>
      <c r="AX55" s="22" t="e">
        <f>IF('Encode Data'!$E$41-SUM($U$55:AW55)&gt;=0.45,1,"")</f>
        <v>#VALUE!</v>
      </c>
      <c r="AY55" s="22" t="e">
        <f>IF('Encode Data'!$E$41-SUM($U$55:AX55)&gt;=0.45,1,"")</f>
        <v>#VALUE!</v>
      </c>
      <c r="AZ55" s="22" t="e">
        <f>IF('Encode Data'!$E$41-SUM($U$55:AY55)&gt;=0.45,1,"")</f>
        <v>#VALUE!</v>
      </c>
      <c r="BA55" s="22" t="e">
        <f>IF('Encode Data'!$E$41-SUM($U$55:AZ55)&gt;=0.45,1,"")</f>
        <v>#VALUE!</v>
      </c>
      <c r="BB55" s="22" t="e">
        <f>IF('Encode Data'!$E$41-SUM($U$55:BA55)&gt;=0.45,1,"")</f>
        <v>#VALUE!</v>
      </c>
      <c r="BC55" s="22" t="e">
        <f>IF('Encode Data'!$E$41-SUM($U$55:BB55)&gt;=0.45,1,"")</f>
        <v>#VALUE!</v>
      </c>
      <c r="BD55" s="22" t="e">
        <f>IF('Encode Data'!$E$41-SUM($U$55:BC55)&gt;=0.45,1,"")</f>
        <v>#VALUE!</v>
      </c>
      <c r="BE55" s="22" t="e">
        <f>IF('Encode Data'!$E$41-SUM($U$55:BD55)&gt;=0.45,1,"")</f>
        <v>#VALUE!</v>
      </c>
      <c r="BF55" s="22" t="e">
        <f>IF('Encode Data'!$E$41-SUM($U$55:BE55)&gt;=0.45,1,"")</f>
        <v>#VALUE!</v>
      </c>
      <c r="BG55" s="22" t="e">
        <f>IF('Encode Data'!$E$41-SUM($U$55:BF55)&gt;=0.45,1,"")</f>
        <v>#VALUE!</v>
      </c>
      <c r="BH55" s="22" t="e">
        <f>IF('Encode Data'!$E$41-SUM($U$55:BG55)&gt;=0.45,1,"")</f>
        <v>#VALUE!</v>
      </c>
      <c r="BI55" s="22" t="e">
        <f>IF('Encode Data'!$E$41-SUM($U$55:BH55)&gt;=0.45,1,"")</f>
        <v>#VALUE!</v>
      </c>
      <c r="BJ55" s="22" t="e">
        <f>IF('Encode Data'!$E$41-SUM($U$55:BI55)&gt;=0.45,1,"")</f>
        <v>#VALUE!</v>
      </c>
      <c r="BK55" s="22" t="e">
        <f>IF('Encode Data'!$E$41-SUM($U$55:BJ55)&gt;=0.45,1,"")</f>
        <v>#VALUE!</v>
      </c>
      <c r="BL55" s="22" t="e">
        <f>IF('Encode Data'!$E$41-SUM($U$55:BK55)&gt;=0.45,1,"")</f>
        <v>#VALUE!</v>
      </c>
      <c r="BM55" s="22" t="e">
        <f>IF('Encode Data'!$E$41-SUM($U$55:BL55)&gt;=0.45,1,"")</f>
        <v>#VALUE!</v>
      </c>
      <c r="BN55" s="22" t="e">
        <f>IF('Encode Data'!$E$41-SUM($U$55:BM55)&gt;=0.45,1,"")</f>
        <v>#VALUE!</v>
      </c>
      <c r="BO55" s="22" t="e">
        <f>IF('Encode Data'!$E$41-SUM($U$55:BN55)&gt;=0.45,1,"")</f>
        <v>#VALUE!</v>
      </c>
      <c r="BP55" s="22" t="e">
        <f>IF('Encode Data'!$E$41-SUM($U$55:BO55)&gt;=0.45,1,"")</f>
        <v>#VALUE!</v>
      </c>
      <c r="BQ55" s="22" t="e">
        <f>IF('Encode Data'!$E$41-SUM($U$55:BP55)&gt;=0.45,1,"")</f>
        <v>#VALUE!</v>
      </c>
      <c r="BR55" s="22" t="e">
        <f>IF('Encode Data'!$E$41-SUM($U$55:BQ55)&gt;=0.45,1,"")</f>
        <v>#VALUE!</v>
      </c>
      <c r="BS55" s="22" t="e">
        <f>IF('Encode Data'!$E$41-SUM($U$55:BR55)&gt;=0.45,1,"")</f>
        <v>#VALUE!</v>
      </c>
      <c r="BT55" s="22" t="e">
        <f>IF('Encode Data'!$E$41-SUM($U$55:BS55)&gt;=0.45,1,"")</f>
        <v>#VALUE!</v>
      </c>
      <c r="BU55" s="22" t="e">
        <f>IF('Encode Data'!$E$41-SUM($U$55:BT55)&gt;=0.45,1,"")</f>
        <v>#VALUE!</v>
      </c>
      <c r="BV55" s="22" t="e">
        <f>IF('Encode Data'!$E$41-SUM($U$55:BU55)&gt;=0.45,1,"")</f>
        <v>#VALUE!</v>
      </c>
      <c r="BW55" s="22" t="e">
        <f>IF('Encode Data'!$E$41-SUM($U$55:BV55)&gt;=0.45,1,"")</f>
        <v>#VALUE!</v>
      </c>
    </row>
    <row r="56" spans="21:75" x14ac:dyDescent="0.35">
      <c r="U56" s="22">
        <f>IF('Encode Data'!$F$41&gt;=0.4,1,0)</f>
        <v>1</v>
      </c>
      <c r="V56" s="22" t="e">
        <f>IF('Encode Data'!$F$41-(U56)&gt;=0.4,1,"")</f>
        <v>#VALUE!</v>
      </c>
      <c r="W56" s="22" t="e">
        <f>IF('Encode Data'!$F$41-SUM($U$56:V56)&gt;=0.45,1,"")</f>
        <v>#VALUE!</v>
      </c>
      <c r="X56" s="22" t="e">
        <f>IF('Encode Data'!$F$41-SUM($U$56:W56)&gt;=0.45,1,"")</f>
        <v>#VALUE!</v>
      </c>
      <c r="Y56" s="22" t="e">
        <f>IF('Encode Data'!$F$41-SUM($U$56:X56)&gt;=0.45,1,"")</f>
        <v>#VALUE!</v>
      </c>
      <c r="Z56" s="22" t="e">
        <f>IF('Encode Data'!$F$41-SUM($U$56:Y56)&gt;=0.45,1,"")</f>
        <v>#VALUE!</v>
      </c>
      <c r="AA56" s="22" t="e">
        <f>IF('Encode Data'!$F$41-SUM($U$56:Z56)&gt;=0.45,1,"")</f>
        <v>#VALUE!</v>
      </c>
      <c r="AB56" s="22" t="e">
        <f>IF('Encode Data'!$F$41-SUM($U$56:AA56)&gt;=0.45,1,"")</f>
        <v>#VALUE!</v>
      </c>
      <c r="AC56" s="22" t="e">
        <f>IF('Encode Data'!$F$41-SUM($U$56:AB56)&gt;=0.45,1,"")</f>
        <v>#VALUE!</v>
      </c>
      <c r="AD56" s="22" t="e">
        <f>IF('Encode Data'!$F$41-SUM($U$56:AC56)&gt;=0.45,1,"")</f>
        <v>#VALUE!</v>
      </c>
      <c r="AE56" s="22" t="e">
        <f>IF('Encode Data'!$F$41-SUM($U$56:AD56)&gt;=0.45,1,"")</f>
        <v>#VALUE!</v>
      </c>
      <c r="AF56" s="22" t="e">
        <f>IF('Encode Data'!$F$41-SUM($U$56:AE56)&gt;=0.45,1,"")</f>
        <v>#VALUE!</v>
      </c>
      <c r="AG56" s="22" t="e">
        <f>IF('Encode Data'!$F$41-SUM($U$56:AF56)&gt;=0.45,1,"")</f>
        <v>#VALUE!</v>
      </c>
      <c r="AH56" s="22" t="e">
        <f>IF('Encode Data'!$F$41-SUM($U$56:AG56)&gt;=0.45,1,"")</f>
        <v>#VALUE!</v>
      </c>
      <c r="AI56" s="22" t="e">
        <f>IF('Encode Data'!$F$41-SUM($U$56:AH56)&gt;=0.45,1,"")</f>
        <v>#VALUE!</v>
      </c>
      <c r="AJ56" s="22" t="e">
        <f>IF('Encode Data'!$F$41-SUM($U$56:AI56)&gt;=0.45,1,"")</f>
        <v>#VALUE!</v>
      </c>
      <c r="AK56" s="22" t="e">
        <f>IF('Encode Data'!$F$41-SUM($U$56:AJ56)&gt;=0.45,1,"")</f>
        <v>#VALUE!</v>
      </c>
      <c r="AL56" s="22" t="e">
        <f>IF('Encode Data'!$F$41-SUM($U$56:AK56)&gt;=0.45,1,"")</f>
        <v>#VALUE!</v>
      </c>
      <c r="AM56" s="22" t="e">
        <f>IF('Encode Data'!$F$41-SUM($U$56:AL56)&gt;=0.45,1,"")</f>
        <v>#VALUE!</v>
      </c>
      <c r="AN56" s="22" t="e">
        <f>IF('Encode Data'!$F$41-SUM($U$56:AM56)&gt;=0.45,1,"")</f>
        <v>#VALUE!</v>
      </c>
      <c r="AO56" s="22" t="e">
        <f>IF('Encode Data'!$F$41-SUM($U$56:AN56)&gt;=0.45,1,"")</f>
        <v>#VALUE!</v>
      </c>
      <c r="AP56" s="22" t="e">
        <f>IF('Encode Data'!$F$41-SUM($U$56:AO56)&gt;=0.45,1,"")</f>
        <v>#VALUE!</v>
      </c>
      <c r="AQ56" s="22" t="e">
        <f>IF('Encode Data'!$F$41-SUM($U$56:AP56)&gt;=0.45,1,"")</f>
        <v>#VALUE!</v>
      </c>
      <c r="AR56" s="22" t="e">
        <f>IF('Encode Data'!$F$41-SUM($U$56:AQ56)&gt;=0.45,1,"")</f>
        <v>#VALUE!</v>
      </c>
      <c r="AS56" s="22" t="e">
        <f>IF('Encode Data'!$F$41-SUM($U$56:AR56)&gt;=0.45,1,"")</f>
        <v>#VALUE!</v>
      </c>
      <c r="AT56" s="22" t="e">
        <f>IF('Encode Data'!$F$41-SUM($U$56:AS56)&gt;=0.45,1,"")</f>
        <v>#VALUE!</v>
      </c>
      <c r="AU56" s="22" t="e">
        <f>IF('Encode Data'!$F$41-SUM($U$56:AT56)&gt;=0.45,1,"")</f>
        <v>#VALUE!</v>
      </c>
      <c r="AV56" s="22" t="e">
        <f>IF('Encode Data'!$F$41-SUM($U$56:AU56)&gt;=0.45,1,"")</f>
        <v>#VALUE!</v>
      </c>
      <c r="AW56" s="22" t="e">
        <f>IF('Encode Data'!$F$41-SUM($U$56:AV56)&gt;=0.45,1,"")</f>
        <v>#VALUE!</v>
      </c>
      <c r="AX56" s="22" t="e">
        <f>IF('Encode Data'!$F$41-SUM($U$56:AW56)&gt;=0.45,1,"")</f>
        <v>#VALUE!</v>
      </c>
      <c r="AY56" s="22" t="e">
        <f>IF('Encode Data'!$F$41-SUM($U$56:AX56)&gt;=0.45,1,"")</f>
        <v>#VALUE!</v>
      </c>
      <c r="AZ56" s="22" t="e">
        <f>IF('Encode Data'!$F$41-SUM($U$56:AY56)&gt;=0.45,1,"")</f>
        <v>#VALUE!</v>
      </c>
      <c r="BA56" s="22" t="e">
        <f>IF('Encode Data'!$F$41-SUM($U$56:AZ56)&gt;=0.45,1,"")</f>
        <v>#VALUE!</v>
      </c>
      <c r="BB56" s="22" t="e">
        <f>IF('Encode Data'!$F$41-SUM($U$56:BA56)&gt;=0.45,1,"")</f>
        <v>#VALUE!</v>
      </c>
      <c r="BC56" s="22" t="e">
        <f>IF('Encode Data'!$F$41-SUM($U$56:BB56)&gt;=0.45,1,"")</f>
        <v>#VALUE!</v>
      </c>
      <c r="BD56" s="22" t="e">
        <f>IF('Encode Data'!$F$41-SUM($U$56:BC56)&gt;=0.45,1,"")</f>
        <v>#VALUE!</v>
      </c>
      <c r="BE56" s="22" t="e">
        <f>IF('Encode Data'!$F$41-SUM($U$56:BD56)&gt;=0.45,1,"")</f>
        <v>#VALUE!</v>
      </c>
      <c r="BF56" s="22" t="e">
        <f>IF('Encode Data'!$F$41-SUM($U$56:BE56)&gt;=0.45,1,"")</f>
        <v>#VALUE!</v>
      </c>
      <c r="BG56" s="22" t="e">
        <f>IF('Encode Data'!$F$41-SUM($U$56:BF56)&gt;=0.45,1,"")</f>
        <v>#VALUE!</v>
      </c>
      <c r="BH56" s="22" t="e">
        <f>IF('Encode Data'!$F$41-SUM($U$56:BG56)&gt;=0.45,1,"")</f>
        <v>#VALUE!</v>
      </c>
      <c r="BI56" s="22" t="e">
        <f>IF('Encode Data'!$F$41-SUM($U$56:BH56)&gt;=0.45,1,"")</f>
        <v>#VALUE!</v>
      </c>
      <c r="BJ56" s="22" t="e">
        <f>IF('Encode Data'!$F$41-SUM($U$56:BI56)&gt;=0.45,1,"")</f>
        <v>#VALUE!</v>
      </c>
      <c r="BK56" s="22" t="e">
        <f>IF('Encode Data'!$F$41-SUM($U$56:BJ56)&gt;=0.45,1,"")</f>
        <v>#VALUE!</v>
      </c>
      <c r="BL56" s="22" t="e">
        <f>IF('Encode Data'!$F$41-SUM($U$56:BK56)&gt;=0.45,1,"")</f>
        <v>#VALUE!</v>
      </c>
      <c r="BM56" s="22" t="e">
        <f>IF('Encode Data'!$F$41-SUM($U$56:BL56)&gt;=0.45,1,"")</f>
        <v>#VALUE!</v>
      </c>
      <c r="BN56" s="22" t="e">
        <f>IF('Encode Data'!$F$41-SUM($U$56:BM56)&gt;=0.45,1,"")</f>
        <v>#VALUE!</v>
      </c>
      <c r="BO56" s="22" t="e">
        <f>IF('Encode Data'!$F$41-SUM($U$56:BN56)&gt;=0.45,1,"")</f>
        <v>#VALUE!</v>
      </c>
      <c r="BP56" s="22" t="e">
        <f>IF('Encode Data'!$F$41-SUM($U$56:BO56)&gt;=0.45,1,"")</f>
        <v>#VALUE!</v>
      </c>
      <c r="BQ56" s="22" t="e">
        <f>IF('Encode Data'!$F$41-SUM($U$56:BP56)&gt;=0.45,1,"")</f>
        <v>#VALUE!</v>
      </c>
      <c r="BR56" s="22" t="e">
        <f>IF('Encode Data'!$F$41-SUM($U$56:BQ56)&gt;=0.45,1,"")</f>
        <v>#VALUE!</v>
      </c>
      <c r="BS56" s="22" t="e">
        <f>IF('Encode Data'!$F$41-SUM($U$56:BR56)&gt;=0.45,1,"")</f>
        <v>#VALUE!</v>
      </c>
      <c r="BT56" s="22" t="e">
        <f>IF('Encode Data'!$F$41-SUM($U$56:BS56)&gt;=0.45,1,"")</f>
        <v>#VALUE!</v>
      </c>
      <c r="BU56" s="22" t="e">
        <f>IF('Encode Data'!$F$41-SUM($U$56:BT56)&gt;=0.45,1,"")</f>
        <v>#VALUE!</v>
      </c>
      <c r="BV56" s="22" t="e">
        <f>IF('Encode Data'!$F$41-SUM($U$56:BU56)&gt;=0.45,1,"")</f>
        <v>#VALUE!</v>
      </c>
      <c r="BW56" s="22" t="e">
        <f>IF('Encode Data'!$F$41-SUM($U$56:BV56)&gt;=0.45,1,"")</f>
        <v>#VALUE!</v>
      </c>
    </row>
    <row r="57" spans="21:75" x14ac:dyDescent="0.35">
      <c r="U57" s="22">
        <f>IF('Encode Data'!$G$41&gt;=0.4,1,0)</f>
        <v>1</v>
      </c>
      <c r="V57" s="22" t="e">
        <f>IF('Encode Data'!$G$41-(U57)&gt;=0.4,1,"")</f>
        <v>#VALUE!</v>
      </c>
      <c r="W57" s="22" t="e">
        <f>IF('Encode Data'!$G$41-SUM($U$57:V57)&gt;=0.45,1,"")</f>
        <v>#VALUE!</v>
      </c>
      <c r="X57" s="22" t="e">
        <f>IF('Encode Data'!$G$41-SUM($U$57:W57)&gt;=0.45,1,"")</f>
        <v>#VALUE!</v>
      </c>
      <c r="Y57" s="22" t="e">
        <f>IF('Encode Data'!$G$41-SUM($U$57:X57)&gt;=0.45,1,"")</f>
        <v>#VALUE!</v>
      </c>
      <c r="Z57" s="22" t="e">
        <f>IF('Encode Data'!$G$41-SUM($U$57:Y57)&gt;=0.45,1,"")</f>
        <v>#VALUE!</v>
      </c>
      <c r="AA57" s="22" t="e">
        <f>IF('Encode Data'!$G$41-SUM($U$57:Z57)&gt;=0.45,1,"")</f>
        <v>#VALUE!</v>
      </c>
      <c r="AB57" s="22" t="e">
        <f>IF('Encode Data'!$G$41-SUM($U$57:AA57)&gt;=0.45,1,"")</f>
        <v>#VALUE!</v>
      </c>
      <c r="AC57" s="22" t="e">
        <f>IF('Encode Data'!$G$41-SUM($U$57:AB57)&gt;=0.45,1,"")</f>
        <v>#VALUE!</v>
      </c>
      <c r="AD57" s="22" t="e">
        <f>IF('Encode Data'!$G$41-SUM($U$57:AC57)&gt;=0.45,1,"")</f>
        <v>#VALUE!</v>
      </c>
      <c r="AE57" s="22" t="e">
        <f>IF('Encode Data'!$G$41-SUM($U$57:AD57)&gt;=0.45,1,"")</f>
        <v>#VALUE!</v>
      </c>
      <c r="AF57" s="22" t="e">
        <f>IF('Encode Data'!$G$41-SUM($U$57:AE57)&gt;=0.45,1,"")</f>
        <v>#VALUE!</v>
      </c>
      <c r="AG57" s="22" t="e">
        <f>IF('Encode Data'!$G$41-SUM($U$57:AF57)&gt;=0.45,1,"")</f>
        <v>#VALUE!</v>
      </c>
      <c r="AH57" s="22" t="e">
        <f>IF('Encode Data'!$G$41-SUM($U$57:AG57)&gt;=0.45,1,"")</f>
        <v>#VALUE!</v>
      </c>
      <c r="AI57" s="22" t="e">
        <f>IF('Encode Data'!$G$41-SUM($U$57:AH57)&gt;=0.45,1,"")</f>
        <v>#VALUE!</v>
      </c>
      <c r="AJ57" s="22" t="e">
        <f>IF('Encode Data'!$G$41-SUM($U$57:AI57)&gt;=0.45,1,"")</f>
        <v>#VALUE!</v>
      </c>
      <c r="AK57" s="22" t="e">
        <f>IF('Encode Data'!$G$41-SUM($U$57:AJ57)&gt;=0.45,1,"")</f>
        <v>#VALUE!</v>
      </c>
      <c r="AL57" s="22" t="e">
        <f>IF('Encode Data'!$G$41-SUM($U$57:AK57)&gt;=0.45,1,"")</f>
        <v>#VALUE!</v>
      </c>
      <c r="AM57" s="22" t="e">
        <f>IF('Encode Data'!$G$41-SUM($U$57:AL57)&gt;=0.45,1,"")</f>
        <v>#VALUE!</v>
      </c>
      <c r="AN57" s="22" t="e">
        <f>IF('Encode Data'!$G$41-SUM($U$57:AM57)&gt;=0.45,1,"")</f>
        <v>#VALUE!</v>
      </c>
      <c r="AO57" s="22" t="e">
        <f>IF('Encode Data'!$G$41-SUM($U$57:AN57)&gt;=0.45,1,"")</f>
        <v>#VALUE!</v>
      </c>
      <c r="AP57" s="22" t="e">
        <f>IF('Encode Data'!$G$41-SUM($U$57:AO57)&gt;=0.45,1,"")</f>
        <v>#VALUE!</v>
      </c>
      <c r="AQ57" s="22" t="e">
        <f>IF('Encode Data'!$G$41-SUM($U$57:AP57)&gt;=0.45,1,"")</f>
        <v>#VALUE!</v>
      </c>
      <c r="AR57" s="22" t="e">
        <f>IF('Encode Data'!$G$41-SUM($U$57:AQ57)&gt;=0.45,1,"")</f>
        <v>#VALUE!</v>
      </c>
      <c r="AS57" s="22" t="e">
        <f>IF('Encode Data'!$G$41-SUM($U$57:AR57)&gt;=0.45,1,"")</f>
        <v>#VALUE!</v>
      </c>
      <c r="AT57" s="22" t="e">
        <f>IF('Encode Data'!$G$41-SUM($U$57:AS57)&gt;=0.45,1,"")</f>
        <v>#VALUE!</v>
      </c>
      <c r="AU57" s="22" t="e">
        <f>IF('Encode Data'!$G$41-SUM($U$57:AT57)&gt;=0.45,1,"")</f>
        <v>#VALUE!</v>
      </c>
      <c r="AV57" s="22" t="e">
        <f>IF('Encode Data'!$G$41-SUM($U$57:AU57)&gt;=0.45,1,"")</f>
        <v>#VALUE!</v>
      </c>
      <c r="AW57" s="22" t="e">
        <f>IF('Encode Data'!$G$41-SUM($U$57:AV57)&gt;=0.45,1,"")</f>
        <v>#VALUE!</v>
      </c>
      <c r="AX57" s="22" t="e">
        <f>IF('Encode Data'!$G$41-SUM($U$57:AW57)&gt;=0.45,1,"")</f>
        <v>#VALUE!</v>
      </c>
      <c r="AY57" s="22" t="e">
        <f>IF('Encode Data'!$G$41-SUM($U$57:AX57)&gt;=0.45,1,"")</f>
        <v>#VALUE!</v>
      </c>
      <c r="AZ57" s="22" t="e">
        <f>IF('Encode Data'!$G$41-SUM($U$57:AY57)&gt;=0.45,1,"")</f>
        <v>#VALUE!</v>
      </c>
      <c r="BA57" s="22" t="e">
        <f>IF('Encode Data'!$G$41-SUM($U$57:AZ57)&gt;=0.45,1,"")</f>
        <v>#VALUE!</v>
      </c>
      <c r="BB57" s="22" t="e">
        <f>IF('Encode Data'!$G$41-SUM($U$57:BA57)&gt;=0.45,1,"")</f>
        <v>#VALUE!</v>
      </c>
      <c r="BC57" s="22" t="e">
        <f>IF('Encode Data'!$G$41-SUM($U$57:BB57)&gt;=0.45,1,"")</f>
        <v>#VALUE!</v>
      </c>
      <c r="BD57" s="22" t="e">
        <f>IF('Encode Data'!$G$41-SUM($U$57:BC57)&gt;=0.45,1,"")</f>
        <v>#VALUE!</v>
      </c>
      <c r="BE57" s="22" t="e">
        <f>IF('Encode Data'!$G$41-SUM($U$57:BD57)&gt;=0.45,1,"")</f>
        <v>#VALUE!</v>
      </c>
      <c r="BF57" s="22" t="e">
        <f>IF('Encode Data'!$G$41-SUM($U$57:BE57)&gt;=0.45,1,"")</f>
        <v>#VALUE!</v>
      </c>
      <c r="BG57" s="22" t="e">
        <f>IF('Encode Data'!$G$41-SUM($U$57:BF57)&gt;=0.45,1,"")</f>
        <v>#VALUE!</v>
      </c>
      <c r="BH57" s="22" t="e">
        <f>IF('Encode Data'!$G$41-SUM($U$57:BG57)&gt;=0.45,1,"")</f>
        <v>#VALUE!</v>
      </c>
      <c r="BI57" s="22" t="e">
        <f>IF('Encode Data'!$G$41-SUM($U$57:BH57)&gt;=0.45,1,"")</f>
        <v>#VALUE!</v>
      </c>
      <c r="BJ57" s="22" t="e">
        <f>IF('Encode Data'!$G$41-SUM($U$57:BI57)&gt;=0.45,1,"")</f>
        <v>#VALUE!</v>
      </c>
      <c r="BK57" s="22" t="e">
        <f>IF('Encode Data'!$G$41-SUM($U$57:BJ57)&gt;=0.45,1,"")</f>
        <v>#VALUE!</v>
      </c>
      <c r="BL57" s="22" t="e">
        <f>IF('Encode Data'!$G$41-SUM($U$57:BK57)&gt;=0.45,1,"")</f>
        <v>#VALUE!</v>
      </c>
      <c r="BM57" s="22" t="e">
        <f>IF('Encode Data'!$G$41-SUM($U$57:BL57)&gt;=0.45,1,"")</f>
        <v>#VALUE!</v>
      </c>
      <c r="BN57" s="22" t="e">
        <f>IF('Encode Data'!$G$41-SUM($U$57:BM57)&gt;=0.45,1,"")</f>
        <v>#VALUE!</v>
      </c>
      <c r="BO57" s="22" t="e">
        <f>IF('Encode Data'!$G$41-SUM($U$57:BN57)&gt;=0.45,1,"")</f>
        <v>#VALUE!</v>
      </c>
      <c r="BP57" s="22" t="e">
        <f>IF('Encode Data'!$G$41-SUM($U$57:BO57)&gt;=0.45,1,"")</f>
        <v>#VALUE!</v>
      </c>
      <c r="BQ57" s="22" t="e">
        <f>IF('Encode Data'!$G$41-SUM($U$57:BP57)&gt;=0.45,1,"")</f>
        <v>#VALUE!</v>
      </c>
      <c r="BR57" s="22" t="e">
        <f>IF('Encode Data'!$G$41-SUM($U$57:BQ57)&gt;=0.45,1,"")</f>
        <v>#VALUE!</v>
      </c>
      <c r="BS57" s="22" t="e">
        <f>IF('Encode Data'!$G$41-SUM($U$57:BR57)&gt;=0.45,1,"")</f>
        <v>#VALUE!</v>
      </c>
      <c r="BT57" s="22" t="e">
        <f>IF('Encode Data'!$G$41-SUM($U$57:BS57)&gt;=0.45,1,"")</f>
        <v>#VALUE!</v>
      </c>
      <c r="BU57" s="22" t="e">
        <f>IF('Encode Data'!$G$41-SUM($U$57:BT57)&gt;=0.45,1,"")</f>
        <v>#VALUE!</v>
      </c>
      <c r="BV57" s="22" t="e">
        <f>IF('Encode Data'!$G$41-SUM($U$57:BU57)&gt;=0.45,1,"")</f>
        <v>#VALUE!</v>
      </c>
      <c r="BW57" s="22" t="e">
        <f>IF('Encode Data'!$G$41-SUM($U$57:BV57)&gt;=0.45,1,"")</f>
        <v>#VALUE!</v>
      </c>
    </row>
    <row r="58" spans="21:75" x14ac:dyDescent="0.35">
      <c r="U58" s="22">
        <f>IF('Encode Data'!$H$41&gt;=0.4,1,0)</f>
        <v>1</v>
      </c>
      <c r="V58" s="22" t="e">
        <f>IF('Encode Data'!$H$41-(U58)&gt;=0.4,1,"")</f>
        <v>#VALUE!</v>
      </c>
      <c r="W58" s="22" t="e">
        <f>IF('Encode Data'!$H$41-SUM($U$58:V58)&gt;=0.45,1,"")</f>
        <v>#VALUE!</v>
      </c>
      <c r="X58" s="22" t="e">
        <f>IF('Encode Data'!$H$41-SUM($U$58:W58)&gt;=0.45,1,"")</f>
        <v>#VALUE!</v>
      </c>
      <c r="Y58" s="22" t="e">
        <f>IF('Encode Data'!$H$41-SUM($U$58:X58)&gt;=0.45,1,"")</f>
        <v>#VALUE!</v>
      </c>
      <c r="Z58" s="22" t="e">
        <f>IF('Encode Data'!$H$41-SUM($U$58:Y58)&gt;=0.45,1,"")</f>
        <v>#VALUE!</v>
      </c>
      <c r="AA58" s="22" t="e">
        <f>IF('Encode Data'!$H$41-SUM($U$58:Z58)&gt;=0.45,1,"")</f>
        <v>#VALUE!</v>
      </c>
      <c r="AB58" s="22" t="e">
        <f>IF('Encode Data'!$H$41-SUM($U$58:AA58)&gt;=0.45,1,"")</f>
        <v>#VALUE!</v>
      </c>
      <c r="AC58" s="22" t="e">
        <f>IF('Encode Data'!$H$41-SUM($U$58:AB58)&gt;=0.45,1,"")</f>
        <v>#VALUE!</v>
      </c>
      <c r="AD58" s="22" t="e">
        <f>IF('Encode Data'!$H$41-SUM($U$58:AC58)&gt;=0.45,1,"")</f>
        <v>#VALUE!</v>
      </c>
      <c r="AE58" s="22" t="e">
        <f>IF('Encode Data'!$H$41-SUM($U$58:AD58)&gt;=0.45,1,"")</f>
        <v>#VALUE!</v>
      </c>
      <c r="AF58" s="22" t="e">
        <f>IF('Encode Data'!$H$41-SUM($U$58:AE58)&gt;=0.45,1,"")</f>
        <v>#VALUE!</v>
      </c>
      <c r="AG58" s="22" t="e">
        <f>IF('Encode Data'!$H$41-SUM($U$58:AF58)&gt;=0.45,1,"")</f>
        <v>#VALUE!</v>
      </c>
      <c r="AH58" s="22" t="e">
        <f>IF('Encode Data'!$H$41-SUM($U$58:AG58)&gt;=0.45,1,"")</f>
        <v>#VALUE!</v>
      </c>
      <c r="AI58" s="22" t="e">
        <f>IF('Encode Data'!$H$41-SUM($U$58:AH58)&gt;=0.45,1,"")</f>
        <v>#VALUE!</v>
      </c>
      <c r="AJ58" s="22" t="e">
        <f>IF('Encode Data'!$H$41-SUM($U$58:AI58)&gt;=0.45,1,"")</f>
        <v>#VALUE!</v>
      </c>
      <c r="AK58" s="22" t="e">
        <f>IF('Encode Data'!$H$41-SUM($U$58:AJ58)&gt;=0.45,1,"")</f>
        <v>#VALUE!</v>
      </c>
      <c r="AL58" s="22" t="e">
        <f>IF('Encode Data'!$H$41-SUM($U$58:AK58)&gt;=0.45,1,"")</f>
        <v>#VALUE!</v>
      </c>
      <c r="AM58" s="22" t="e">
        <f>IF('Encode Data'!$H$41-SUM($U$58:AL58)&gt;=0.45,1,"")</f>
        <v>#VALUE!</v>
      </c>
      <c r="AN58" s="22" t="e">
        <f>IF('Encode Data'!$H$41-SUM($U$58:AM58)&gt;=0.45,1,"")</f>
        <v>#VALUE!</v>
      </c>
      <c r="AO58" s="22" t="e">
        <f>IF('Encode Data'!$H$41-SUM($U$58:AN58)&gt;=0.45,1,"")</f>
        <v>#VALUE!</v>
      </c>
      <c r="AP58" s="22" t="e">
        <f>IF('Encode Data'!$H$41-SUM($U$58:AO58)&gt;=0.45,1,"")</f>
        <v>#VALUE!</v>
      </c>
      <c r="AQ58" s="22" t="e">
        <f>IF('Encode Data'!$H$41-SUM($U$58:AP58)&gt;=0.45,1,"")</f>
        <v>#VALUE!</v>
      </c>
      <c r="AR58" s="22" t="e">
        <f>IF('Encode Data'!$H$41-SUM($U$58:AQ58)&gt;=0.45,1,"")</f>
        <v>#VALUE!</v>
      </c>
      <c r="AS58" s="22" t="e">
        <f>IF('Encode Data'!$H$41-SUM($U$58:AR58)&gt;=0.45,1,"")</f>
        <v>#VALUE!</v>
      </c>
      <c r="AT58" s="22" t="e">
        <f>IF('Encode Data'!$H$41-SUM($U$58:AS58)&gt;=0.45,1,"")</f>
        <v>#VALUE!</v>
      </c>
      <c r="AU58" s="22" t="e">
        <f>IF('Encode Data'!$H$41-SUM($U$58:AT58)&gt;=0.45,1,"")</f>
        <v>#VALUE!</v>
      </c>
      <c r="AV58" s="22" t="e">
        <f>IF('Encode Data'!$H$41-SUM($U$58:AU58)&gt;=0.45,1,"")</f>
        <v>#VALUE!</v>
      </c>
      <c r="AW58" s="22" t="e">
        <f>IF('Encode Data'!$H$41-SUM($U$58:AV58)&gt;=0.45,1,"")</f>
        <v>#VALUE!</v>
      </c>
      <c r="AX58" s="22" t="e">
        <f>IF('Encode Data'!$H$41-SUM($U$58:AW58)&gt;=0.45,1,"")</f>
        <v>#VALUE!</v>
      </c>
      <c r="AY58" s="22" t="e">
        <f>IF('Encode Data'!$H$41-SUM($U$58:AX58)&gt;=0.45,1,"")</f>
        <v>#VALUE!</v>
      </c>
      <c r="AZ58" s="22" t="e">
        <f>IF('Encode Data'!$H$41-SUM($U$58:AY58)&gt;=0.45,1,"")</f>
        <v>#VALUE!</v>
      </c>
      <c r="BA58" s="22" t="e">
        <f>IF('Encode Data'!$H$41-SUM($U$58:AZ58)&gt;=0.45,1,"")</f>
        <v>#VALUE!</v>
      </c>
      <c r="BB58" s="22" t="e">
        <f>IF('Encode Data'!$H$41-SUM($U$58:BA58)&gt;=0.45,1,"")</f>
        <v>#VALUE!</v>
      </c>
      <c r="BC58" s="22" t="e">
        <f>IF('Encode Data'!$H$41-SUM($U$58:BB58)&gt;=0.45,1,"")</f>
        <v>#VALUE!</v>
      </c>
      <c r="BD58" s="22" t="e">
        <f>IF('Encode Data'!$H$41-SUM($U$58:BC58)&gt;=0.45,1,"")</f>
        <v>#VALUE!</v>
      </c>
      <c r="BE58" s="22" t="e">
        <f>IF('Encode Data'!$H$41-SUM($U$58:BD58)&gt;=0.45,1,"")</f>
        <v>#VALUE!</v>
      </c>
      <c r="BF58" s="22" t="e">
        <f>IF('Encode Data'!$H$41-SUM($U$58:BE58)&gt;=0.45,1,"")</f>
        <v>#VALUE!</v>
      </c>
      <c r="BG58" s="22" t="e">
        <f>IF('Encode Data'!$H$41-SUM($U$58:BF58)&gt;=0.45,1,"")</f>
        <v>#VALUE!</v>
      </c>
      <c r="BH58" s="22" t="e">
        <f>IF('Encode Data'!$H$41-SUM($U$58:BG58)&gt;=0.45,1,"")</f>
        <v>#VALUE!</v>
      </c>
      <c r="BI58" s="22" t="e">
        <f>IF('Encode Data'!$H$41-SUM($U$58:BH58)&gt;=0.45,1,"")</f>
        <v>#VALUE!</v>
      </c>
      <c r="BJ58" s="22" t="e">
        <f>IF('Encode Data'!$H$41-SUM($U$58:BI58)&gt;=0.45,1,"")</f>
        <v>#VALUE!</v>
      </c>
      <c r="BK58" s="22" t="e">
        <f>IF('Encode Data'!$H$41-SUM($U$58:BJ58)&gt;=0.45,1,"")</f>
        <v>#VALUE!</v>
      </c>
      <c r="BL58" s="22" t="e">
        <f>IF('Encode Data'!$H$41-SUM($U$58:BK58)&gt;=0.45,1,"")</f>
        <v>#VALUE!</v>
      </c>
      <c r="BM58" s="22" t="e">
        <f>IF('Encode Data'!$H$41-SUM($U$58:BL58)&gt;=0.45,1,"")</f>
        <v>#VALUE!</v>
      </c>
      <c r="BN58" s="22" t="e">
        <f>IF('Encode Data'!$H$41-SUM($U$58:BM58)&gt;=0.45,1,"")</f>
        <v>#VALUE!</v>
      </c>
      <c r="BO58" s="22" t="e">
        <f>IF('Encode Data'!$H$41-SUM($U$58:BN58)&gt;=0.45,1,"")</f>
        <v>#VALUE!</v>
      </c>
      <c r="BP58" s="22" t="e">
        <f>IF('Encode Data'!$H$41-SUM($U$58:BO58)&gt;=0.45,1,"")</f>
        <v>#VALUE!</v>
      </c>
      <c r="BQ58" s="22" t="e">
        <f>IF('Encode Data'!$H$41-SUM($U$58:BP58)&gt;=0.45,1,"")</f>
        <v>#VALUE!</v>
      </c>
      <c r="BR58" s="22" t="e">
        <f>IF('Encode Data'!$H$41-SUM($U$58:BQ58)&gt;=0.45,1,"")</f>
        <v>#VALUE!</v>
      </c>
      <c r="BS58" s="22" t="e">
        <f>IF('Encode Data'!$H$41-SUM($U$58:BR58)&gt;=0.45,1,"")</f>
        <v>#VALUE!</v>
      </c>
      <c r="BT58" s="22" t="e">
        <f>IF('Encode Data'!$H$41-SUM($U$58:BS58)&gt;=0.45,1,"")</f>
        <v>#VALUE!</v>
      </c>
      <c r="BU58" s="22" t="e">
        <f>IF('Encode Data'!$H$41-SUM($U$58:BT58)&gt;=0.45,1,"")</f>
        <v>#VALUE!</v>
      </c>
      <c r="BV58" s="22" t="e">
        <f>IF('Encode Data'!$H$41-SUM($U$58:BU58)&gt;=0.45,1,"")</f>
        <v>#VALUE!</v>
      </c>
      <c r="BW58" s="22" t="e">
        <f>IF('Encode Data'!$H$41-SUM($U$58:BV58)&gt;=0.45,1,"")</f>
        <v>#VALUE!</v>
      </c>
    </row>
    <row r="59" spans="21:75" x14ac:dyDescent="0.35">
      <c r="U59" s="22">
        <f>IF('Encode Data'!$I$41&gt;=0.4,1,0)</f>
        <v>1</v>
      </c>
      <c r="V59" s="22" t="e">
        <f>IF('Encode Data'!$I$41-(U59)&gt;=0.4,1,"")</f>
        <v>#VALUE!</v>
      </c>
      <c r="W59" s="22" t="e">
        <f>IF('Encode Data'!$I$41-SUM($U$59:V59)&gt;=0.45,1,"")</f>
        <v>#VALUE!</v>
      </c>
      <c r="X59" s="22" t="e">
        <f>IF('Encode Data'!$I$41-SUM($U$59:W59)&gt;=0.45,1,"")</f>
        <v>#VALUE!</v>
      </c>
      <c r="Y59" s="22" t="e">
        <f>IF('Encode Data'!$I$41-SUM($U$59:X59)&gt;=0.45,1,"")</f>
        <v>#VALUE!</v>
      </c>
      <c r="Z59" s="22" t="e">
        <f>IF('Encode Data'!$I$41-SUM($U$59:Y59)&gt;=0.45,1,"")</f>
        <v>#VALUE!</v>
      </c>
      <c r="AA59" s="22" t="e">
        <f>IF('Encode Data'!$I$41-SUM($U$59:Z59)&gt;=0.45,1,"")</f>
        <v>#VALUE!</v>
      </c>
      <c r="AB59" s="22" t="e">
        <f>IF('Encode Data'!$I$41-SUM($U$59:AA59)&gt;=0.45,1,"")</f>
        <v>#VALUE!</v>
      </c>
      <c r="AC59" s="22" t="e">
        <f>IF('Encode Data'!$I$41-SUM($U$59:AB59)&gt;=0.45,1,"")</f>
        <v>#VALUE!</v>
      </c>
      <c r="AD59" s="22" t="e">
        <f>IF('Encode Data'!$I$41-SUM($U$59:AC59)&gt;=0.45,1,"")</f>
        <v>#VALUE!</v>
      </c>
      <c r="AE59" s="22" t="e">
        <f>IF('Encode Data'!$I$41-SUM($U$59:AD59)&gt;=0.45,1,"")</f>
        <v>#VALUE!</v>
      </c>
      <c r="AF59" s="22" t="e">
        <f>IF('Encode Data'!$I$41-SUM($U$59:AE59)&gt;=0.45,1,"")</f>
        <v>#VALUE!</v>
      </c>
      <c r="AG59" s="22" t="e">
        <f>IF('Encode Data'!$I$41-SUM($U$59:AF59)&gt;=0.45,1,"")</f>
        <v>#VALUE!</v>
      </c>
      <c r="AH59" s="22" t="e">
        <f>IF('Encode Data'!$I$41-SUM($U$59:AG59)&gt;=0.45,1,"")</f>
        <v>#VALUE!</v>
      </c>
      <c r="AI59" s="22" t="e">
        <f>IF('Encode Data'!$I$41-SUM($U$59:AH59)&gt;=0.45,1,"")</f>
        <v>#VALUE!</v>
      </c>
      <c r="AJ59" s="22" t="e">
        <f>IF('Encode Data'!$I$41-SUM($U$59:AI59)&gt;=0.45,1,"")</f>
        <v>#VALUE!</v>
      </c>
      <c r="AK59" s="22" t="e">
        <f>IF('Encode Data'!$I$41-SUM($U$59:AJ59)&gt;=0.45,1,"")</f>
        <v>#VALUE!</v>
      </c>
      <c r="AL59" s="22" t="e">
        <f>IF('Encode Data'!$I$41-SUM($U$59:AK59)&gt;=0.45,1,"")</f>
        <v>#VALUE!</v>
      </c>
      <c r="AM59" s="22" t="e">
        <f>IF('Encode Data'!$I$41-SUM($U$59:AL59)&gt;=0.45,1,"")</f>
        <v>#VALUE!</v>
      </c>
      <c r="AN59" s="22" t="e">
        <f>IF('Encode Data'!$I$41-SUM($U$59:AM59)&gt;=0.45,1,"")</f>
        <v>#VALUE!</v>
      </c>
      <c r="AO59" s="22" t="e">
        <f>IF('Encode Data'!$I$41-SUM($U$59:AN59)&gt;=0.45,1,"")</f>
        <v>#VALUE!</v>
      </c>
      <c r="AP59" s="22" t="e">
        <f>IF('Encode Data'!$I$41-SUM($U$59:AO59)&gt;=0.45,1,"")</f>
        <v>#VALUE!</v>
      </c>
      <c r="AQ59" s="22" t="e">
        <f>IF('Encode Data'!$I$41-SUM($U$59:AP59)&gt;=0.45,1,"")</f>
        <v>#VALUE!</v>
      </c>
      <c r="AR59" s="22" t="e">
        <f>IF('Encode Data'!$I$41-SUM($U$59:AQ59)&gt;=0.45,1,"")</f>
        <v>#VALUE!</v>
      </c>
      <c r="AS59" s="22" t="e">
        <f>IF('Encode Data'!$I$41-SUM($U$59:AR59)&gt;=0.45,1,"")</f>
        <v>#VALUE!</v>
      </c>
      <c r="AT59" s="22" t="e">
        <f>IF('Encode Data'!$I$41-SUM($U$59:AS59)&gt;=0.45,1,"")</f>
        <v>#VALUE!</v>
      </c>
      <c r="AU59" s="22" t="e">
        <f>IF('Encode Data'!$I$41-SUM($U$59:AT59)&gt;=0.45,1,"")</f>
        <v>#VALUE!</v>
      </c>
      <c r="AV59" s="22" t="e">
        <f>IF('Encode Data'!$I$41-SUM($U$59:AU59)&gt;=0.45,1,"")</f>
        <v>#VALUE!</v>
      </c>
      <c r="AW59" s="22" t="e">
        <f>IF('Encode Data'!$I$41-SUM($U$59:AV59)&gt;=0.45,1,"")</f>
        <v>#VALUE!</v>
      </c>
      <c r="AX59" s="22" t="e">
        <f>IF('Encode Data'!$I$41-SUM($U$59:AW59)&gt;=0.45,1,"")</f>
        <v>#VALUE!</v>
      </c>
      <c r="AY59" s="22" t="e">
        <f>IF('Encode Data'!$I$41-SUM($U$59:AX59)&gt;=0.45,1,"")</f>
        <v>#VALUE!</v>
      </c>
      <c r="AZ59" s="22" t="e">
        <f>IF('Encode Data'!$I$41-SUM($U$59:AY59)&gt;=0.45,1,"")</f>
        <v>#VALUE!</v>
      </c>
      <c r="BA59" s="22" t="e">
        <f>IF('Encode Data'!$I$41-SUM($U$59:AZ59)&gt;=0.45,1,"")</f>
        <v>#VALUE!</v>
      </c>
      <c r="BB59" s="22" t="e">
        <f>IF('Encode Data'!$I$41-SUM($U$59:BA59)&gt;=0.45,1,"")</f>
        <v>#VALUE!</v>
      </c>
      <c r="BC59" s="22" t="e">
        <f>IF('Encode Data'!$I$41-SUM($U$59:BB59)&gt;=0.45,1,"")</f>
        <v>#VALUE!</v>
      </c>
      <c r="BD59" s="22" t="e">
        <f>IF('Encode Data'!$I$41-SUM($U$59:BC59)&gt;=0.45,1,"")</f>
        <v>#VALUE!</v>
      </c>
      <c r="BE59" s="22" t="e">
        <f>IF('Encode Data'!$I$41-SUM($U$59:BD59)&gt;=0.45,1,"")</f>
        <v>#VALUE!</v>
      </c>
      <c r="BF59" s="22" t="e">
        <f>IF('Encode Data'!$I$41-SUM($U$59:BE59)&gt;=0.45,1,"")</f>
        <v>#VALUE!</v>
      </c>
      <c r="BG59" s="22" t="e">
        <f>IF('Encode Data'!$I$41-SUM($U$59:BF59)&gt;=0.45,1,"")</f>
        <v>#VALUE!</v>
      </c>
      <c r="BH59" s="22" t="e">
        <f>IF('Encode Data'!$I$41-SUM($U$59:BG59)&gt;=0.45,1,"")</f>
        <v>#VALUE!</v>
      </c>
      <c r="BI59" s="22" t="e">
        <f>IF('Encode Data'!$I$41-SUM($U$59:BH59)&gt;=0.45,1,"")</f>
        <v>#VALUE!</v>
      </c>
      <c r="BJ59" s="22" t="e">
        <f>IF('Encode Data'!$I$41-SUM($U$59:BI59)&gt;=0.45,1,"")</f>
        <v>#VALUE!</v>
      </c>
      <c r="BK59" s="22" t="e">
        <f>IF('Encode Data'!$I$41-SUM($U$59:BJ59)&gt;=0.45,1,"")</f>
        <v>#VALUE!</v>
      </c>
      <c r="BL59" s="22" t="e">
        <f>IF('Encode Data'!$I$41-SUM($U$59:BK59)&gt;=0.45,1,"")</f>
        <v>#VALUE!</v>
      </c>
      <c r="BM59" s="22" t="e">
        <f>IF('Encode Data'!$I$41-SUM($U$59:BL59)&gt;=0.45,1,"")</f>
        <v>#VALUE!</v>
      </c>
      <c r="BN59" s="22" t="e">
        <f>IF('Encode Data'!$I$41-SUM($U$59:BM59)&gt;=0.45,1,"")</f>
        <v>#VALUE!</v>
      </c>
      <c r="BO59" s="22" t="e">
        <f>IF('Encode Data'!$I$41-SUM($U$59:BN59)&gt;=0.45,1,"")</f>
        <v>#VALUE!</v>
      </c>
      <c r="BP59" s="22" t="e">
        <f>IF('Encode Data'!$I$41-SUM($U$59:BO59)&gt;=0.45,1,"")</f>
        <v>#VALUE!</v>
      </c>
      <c r="BQ59" s="22" t="e">
        <f>IF('Encode Data'!$I$41-SUM($U$59:BP59)&gt;=0.45,1,"")</f>
        <v>#VALUE!</v>
      </c>
      <c r="BR59" s="22" t="e">
        <f>IF('Encode Data'!$I$41-SUM($U$59:BQ59)&gt;=0.45,1,"")</f>
        <v>#VALUE!</v>
      </c>
      <c r="BS59" s="22" t="e">
        <f>IF('Encode Data'!$I$41-SUM($U$59:BR59)&gt;=0.45,1,"")</f>
        <v>#VALUE!</v>
      </c>
      <c r="BT59" s="22" t="e">
        <f>IF('Encode Data'!$I$41-SUM($U$59:BS59)&gt;=0.45,1,"")</f>
        <v>#VALUE!</v>
      </c>
      <c r="BU59" s="22" t="e">
        <f>IF('Encode Data'!$I$41-SUM($U$59:BT59)&gt;=0.45,1,"")</f>
        <v>#VALUE!</v>
      </c>
      <c r="BV59" s="22" t="e">
        <f>IF('Encode Data'!$I$41-SUM($U$59:BU59)&gt;=0.45,1,"")</f>
        <v>#VALUE!</v>
      </c>
      <c r="BW59" s="22" t="e">
        <f>IF('Encode Data'!$I$41-SUM($U$59:BV59)&gt;=0.45,1,"")</f>
        <v>#VALUE!</v>
      </c>
    </row>
    <row r="60" spans="21:75" x14ac:dyDescent="0.35">
      <c r="U60" s="22">
        <f>IF('Encode Data'!$J$41&gt;=0.45,1,0)</f>
        <v>1</v>
      </c>
      <c r="V60" s="22" t="e">
        <f>IF('Encode Data'!$J$41-(U60)&gt;=0.45,1,"")</f>
        <v>#VALUE!</v>
      </c>
      <c r="W60" s="22" t="e">
        <f>IF('Encode Data'!$J$41-SUM($U$60:V60)&gt;=0.46,1,"")</f>
        <v>#VALUE!</v>
      </c>
      <c r="X60" s="22" t="e">
        <f>IF('Encode Data'!$J$41-SUM($U$60:W60)&gt;=0.46,1,"")</f>
        <v>#VALUE!</v>
      </c>
      <c r="Y60" s="22" t="e">
        <f>IF('Encode Data'!$J$41-SUM($U$60:X60)&gt;=0.46,1,"")</f>
        <v>#VALUE!</v>
      </c>
      <c r="Z60" s="22" t="e">
        <f>IF('Encode Data'!$J$41-SUM($U$60:Y60)&gt;=0.46,1,"")</f>
        <v>#VALUE!</v>
      </c>
      <c r="AA60" s="22" t="e">
        <f>IF('Encode Data'!$J$41-SUM($U$60:Z60)&gt;=0.46,1,"")</f>
        <v>#VALUE!</v>
      </c>
      <c r="AB60" s="22" t="e">
        <f>IF('Encode Data'!$J$41-SUM($U$60:AA60)&gt;=0.46,1,"")</f>
        <v>#VALUE!</v>
      </c>
      <c r="AC60" s="22" t="e">
        <f>IF('Encode Data'!$J$41-SUM($U$60:AB60)&gt;=0.46,1,"")</f>
        <v>#VALUE!</v>
      </c>
      <c r="AD60" s="22" t="e">
        <f>IF('Encode Data'!$J$41-SUM($U$60:AC60)&gt;=0.46,1,"")</f>
        <v>#VALUE!</v>
      </c>
      <c r="AE60" s="22" t="e">
        <f>IF('Encode Data'!$J$41-SUM($U$60:AD60)&gt;=0.46,1,"")</f>
        <v>#VALUE!</v>
      </c>
      <c r="AF60" s="22" t="e">
        <f>IF('Encode Data'!$J$41-SUM($U$60:AE60)&gt;=0.46,1,"")</f>
        <v>#VALUE!</v>
      </c>
      <c r="AG60" s="22" t="e">
        <f>IF('Encode Data'!$J$41-SUM($U$60:AF60)&gt;=0.46,1,"")</f>
        <v>#VALUE!</v>
      </c>
      <c r="AH60" s="22" t="e">
        <f>IF('Encode Data'!$J$41-SUM($U$60:AG60)&gt;=0.46,1,"")</f>
        <v>#VALUE!</v>
      </c>
      <c r="AI60" s="22" t="e">
        <f>IF('Encode Data'!$J$41-SUM($U$60:AH60)&gt;=0.46,1,"")</f>
        <v>#VALUE!</v>
      </c>
      <c r="AJ60" s="22" t="e">
        <f>IF('Encode Data'!$J$41-SUM($U$60:AI60)&gt;=0.46,1,"")</f>
        <v>#VALUE!</v>
      </c>
      <c r="AK60" s="22" t="e">
        <f>IF('Encode Data'!$J$41-SUM($U$60:AJ60)&gt;=0.46,1,"")</f>
        <v>#VALUE!</v>
      </c>
      <c r="AL60" s="22" t="e">
        <f>IF('Encode Data'!$J$41-SUM($U$60:AK60)&gt;=0.46,1,"")</f>
        <v>#VALUE!</v>
      </c>
      <c r="AM60" s="22" t="e">
        <f>IF('Encode Data'!$J$41-SUM($U$60:AL60)&gt;=0.46,1,"")</f>
        <v>#VALUE!</v>
      </c>
      <c r="AN60" s="22" t="e">
        <f>IF('Encode Data'!$J$41-SUM($U$60:AM60)&gt;=0.46,1,"")</f>
        <v>#VALUE!</v>
      </c>
      <c r="AO60" s="22" t="e">
        <f>IF('Encode Data'!$J$41-SUM($U$60:AN60)&gt;=0.46,1,"")</f>
        <v>#VALUE!</v>
      </c>
      <c r="AP60" s="22" t="e">
        <f>IF('Encode Data'!$J$41-SUM($U$60:AO60)&gt;=0.46,1,"")</f>
        <v>#VALUE!</v>
      </c>
      <c r="AQ60" s="22" t="e">
        <f>IF('Encode Data'!$J$41-SUM($U$60:AP60)&gt;=0.46,1,"")</f>
        <v>#VALUE!</v>
      </c>
      <c r="AR60" s="22" t="e">
        <f>IF('Encode Data'!$J$41-SUM($U$60:AQ60)&gt;=0.46,1,"")</f>
        <v>#VALUE!</v>
      </c>
      <c r="AS60" s="22" t="e">
        <f>IF('Encode Data'!$J$41-SUM($U$60:AR60)&gt;=0.46,1,"")</f>
        <v>#VALUE!</v>
      </c>
      <c r="AT60" s="22" t="e">
        <f>IF('Encode Data'!$J$41-SUM($U$60:AS60)&gt;=0.46,1,"")</f>
        <v>#VALUE!</v>
      </c>
      <c r="AU60" s="22" t="e">
        <f>IF('Encode Data'!$J$41-SUM($U$60:AT60)&gt;=0.46,1,"")</f>
        <v>#VALUE!</v>
      </c>
      <c r="AV60" s="22" t="e">
        <f>IF('Encode Data'!$J$41-SUM($U$60:AU60)&gt;=0.46,1,"")</f>
        <v>#VALUE!</v>
      </c>
      <c r="AW60" s="22" t="e">
        <f>IF('Encode Data'!$J$41-SUM($U$60:AV60)&gt;=0.46,1,"")</f>
        <v>#VALUE!</v>
      </c>
      <c r="AX60" s="22" t="e">
        <f>IF('Encode Data'!$J$41-SUM($U$60:AW60)&gt;=0.46,1,"")</f>
        <v>#VALUE!</v>
      </c>
      <c r="AY60" s="22" t="e">
        <f>IF('Encode Data'!$J$41-SUM($U$60:AX60)&gt;=0.46,1,"")</f>
        <v>#VALUE!</v>
      </c>
      <c r="AZ60" s="22" t="e">
        <f>IF('Encode Data'!$J$41-SUM($U$60:AY60)&gt;=0.46,1,"")</f>
        <v>#VALUE!</v>
      </c>
      <c r="BA60" s="22" t="e">
        <f>IF('Encode Data'!$J$41-SUM($U$60:AZ60)&gt;=0.46,1,"")</f>
        <v>#VALUE!</v>
      </c>
      <c r="BB60" s="22" t="e">
        <f>IF('Encode Data'!$J$41-SUM($U$60:BA60)&gt;=0.46,1,"")</f>
        <v>#VALUE!</v>
      </c>
      <c r="BC60" s="22" t="e">
        <f>IF('Encode Data'!$J$41-SUM($U$60:BB60)&gt;=0.46,1,"")</f>
        <v>#VALUE!</v>
      </c>
      <c r="BD60" s="22" t="e">
        <f>IF('Encode Data'!$J$41-SUM($U$60:BC60)&gt;=0.46,1,"")</f>
        <v>#VALUE!</v>
      </c>
      <c r="BE60" s="22" t="e">
        <f>IF('Encode Data'!$J$41-SUM($U$60:BD60)&gt;=0.46,1,"")</f>
        <v>#VALUE!</v>
      </c>
      <c r="BF60" s="22" t="e">
        <f>IF('Encode Data'!$J$41-SUM($U$60:BE60)&gt;=0.46,1,"")</f>
        <v>#VALUE!</v>
      </c>
      <c r="BG60" s="22" t="e">
        <f>IF('Encode Data'!$J$41-SUM($U$60:BF60)&gt;=0.46,1,"")</f>
        <v>#VALUE!</v>
      </c>
      <c r="BH60" s="22" t="e">
        <f>IF('Encode Data'!$J$41-SUM($U$60:BG60)&gt;=0.46,1,"")</f>
        <v>#VALUE!</v>
      </c>
      <c r="BI60" s="22" t="e">
        <f>IF('Encode Data'!$J$41-SUM($U$60:BH60)&gt;=0.46,1,"")</f>
        <v>#VALUE!</v>
      </c>
      <c r="BJ60" s="22" t="e">
        <f>IF('Encode Data'!$J$41-SUM($U$60:BI60)&gt;=0.46,1,"")</f>
        <v>#VALUE!</v>
      </c>
      <c r="BK60" s="22" t="e">
        <f>IF('Encode Data'!$J$41-SUM($U$60:BJ60)&gt;=0.46,1,"")</f>
        <v>#VALUE!</v>
      </c>
      <c r="BL60" s="22" t="e">
        <f>IF('Encode Data'!$J$41-SUM($U$60:BK60)&gt;=0.46,1,"")</f>
        <v>#VALUE!</v>
      </c>
      <c r="BM60" s="22" t="e">
        <f>IF('Encode Data'!$J$41-SUM($U$60:BL60)&gt;=0.46,1,"")</f>
        <v>#VALUE!</v>
      </c>
      <c r="BN60" s="22" t="e">
        <f>IF('Encode Data'!$J$41-SUM($U$60:BM60)&gt;=0.46,1,"")</f>
        <v>#VALUE!</v>
      </c>
      <c r="BO60" s="22" t="e">
        <f>IF('Encode Data'!$J$41-SUM($U$60:BN60)&gt;=0.46,1,"")</f>
        <v>#VALUE!</v>
      </c>
      <c r="BP60" s="22" t="e">
        <f>IF('Encode Data'!$J$41-SUM($U$60:BO60)&gt;=0.46,1,"")</f>
        <v>#VALUE!</v>
      </c>
      <c r="BQ60" s="22" t="e">
        <f>IF('Encode Data'!$J$41-SUM($U$60:BP60)&gt;=0.46,1,"")</f>
        <v>#VALUE!</v>
      </c>
      <c r="BR60" s="22" t="e">
        <f>IF('Encode Data'!$J$41-SUM($U$60:BQ60)&gt;=0.46,1,"")</f>
        <v>#VALUE!</v>
      </c>
      <c r="BS60" s="22" t="e">
        <f>IF('Encode Data'!$J$41-SUM($U$60:BR60)&gt;=0.46,1,"")</f>
        <v>#VALUE!</v>
      </c>
      <c r="BT60" s="22" t="e">
        <f>IF('Encode Data'!$J$41-SUM($U$60:BS60)&gt;=0.46,1,"")</f>
        <v>#VALUE!</v>
      </c>
      <c r="BU60" s="22" t="e">
        <f>IF('Encode Data'!$J$41-SUM($U$60:BT60)&gt;=0.46,1,"")</f>
        <v>#VALUE!</v>
      </c>
      <c r="BV60" s="22" t="e">
        <f>IF('Encode Data'!$J$41-SUM($U$60:BU60)&gt;=0.46,1,"")</f>
        <v>#VALUE!</v>
      </c>
      <c r="BW60" s="22" t="e">
        <f>IF('Encode Data'!$J$41-SUM($U$60:BV60)&gt;=0.46,1,"")</f>
        <v>#VALUE!</v>
      </c>
    </row>
    <row r="61" spans="21:75" x14ac:dyDescent="0.35">
      <c r="U61" s="22">
        <f>IF('Encode Data'!$E$44&gt;=0.4,1,0)</f>
        <v>1</v>
      </c>
      <c r="V61" s="22" t="e">
        <f>IF('Encode Data'!$E$44-(U61)&gt;=0.45,1,"")</f>
        <v>#VALUE!</v>
      </c>
      <c r="W61" s="22" t="e">
        <f>IF('Encode Data'!$E$44-SUM($U$61:V61)&gt;=0.45,1,"")</f>
        <v>#VALUE!</v>
      </c>
      <c r="X61" s="22" t="e">
        <f>IF('Encode Data'!$E$44-SUM($U$61:W61)&gt;=0.45,1,"")</f>
        <v>#VALUE!</v>
      </c>
      <c r="Y61" s="22" t="e">
        <f>IF('Encode Data'!$E$44-SUM($U$61:X61)&gt;=0.45,1,"")</f>
        <v>#VALUE!</v>
      </c>
      <c r="Z61" s="22" t="e">
        <f>IF('Encode Data'!$E$44-SUM($U$61:Y61)&gt;=0.45,1,"")</f>
        <v>#VALUE!</v>
      </c>
      <c r="AA61" s="22" t="e">
        <f>IF('Encode Data'!$E$44-SUM($U$61:Z61)&gt;=0.45,1,"")</f>
        <v>#VALUE!</v>
      </c>
      <c r="AB61" s="22" t="e">
        <f>IF('Encode Data'!$E$44-SUM($U$61:AA61)&gt;=0.45,1,"")</f>
        <v>#VALUE!</v>
      </c>
      <c r="AC61" s="22" t="e">
        <f>IF('Encode Data'!$E$44-SUM($U$61:AB61)&gt;=0.45,1,"")</f>
        <v>#VALUE!</v>
      </c>
      <c r="AD61" s="22" t="e">
        <f>IF('Encode Data'!$E$44-SUM($U$61:AC61)&gt;=0.45,1,"")</f>
        <v>#VALUE!</v>
      </c>
      <c r="AE61" s="22" t="e">
        <f>IF('Encode Data'!$E$44-SUM($U$61:AD61)&gt;=0.45,1,"")</f>
        <v>#VALUE!</v>
      </c>
      <c r="AF61" s="22" t="e">
        <f>IF('Encode Data'!$E$44-SUM($U$61:AE61)&gt;=0.45,1,"")</f>
        <v>#VALUE!</v>
      </c>
      <c r="AG61" s="22" t="e">
        <f>IF('Encode Data'!$E$44-SUM($U$61:AF61)&gt;=0.45,1,"")</f>
        <v>#VALUE!</v>
      </c>
      <c r="AH61" s="22" t="e">
        <f>IF('Encode Data'!$E$44-SUM($U$61:AG61)&gt;=0.45,1,"")</f>
        <v>#VALUE!</v>
      </c>
      <c r="AI61" s="22" t="e">
        <f>IF('Encode Data'!$E$44-SUM($U$61:AH61)&gt;=0.45,1,"")</f>
        <v>#VALUE!</v>
      </c>
      <c r="AJ61" s="22" t="e">
        <f>IF('Encode Data'!$E$44-SUM($U$61:AI61)&gt;=0.45,1,"")</f>
        <v>#VALUE!</v>
      </c>
      <c r="AK61" s="22" t="e">
        <f>IF('Encode Data'!$E$44-SUM($U$61:AJ61)&gt;=0.45,1,"")</f>
        <v>#VALUE!</v>
      </c>
      <c r="AL61" s="22" t="e">
        <f>IF('Encode Data'!$E$44-SUM($U$61:AK61)&gt;=0.45,1,"")</f>
        <v>#VALUE!</v>
      </c>
      <c r="AM61" s="22" t="e">
        <f>IF('Encode Data'!$E$44-SUM($U$61:AL61)&gt;=0.45,1,"")</f>
        <v>#VALUE!</v>
      </c>
      <c r="AN61" s="22" t="e">
        <f>IF('Encode Data'!$E$44-SUM($U$61:AM61)&gt;=0.45,1,"")</f>
        <v>#VALUE!</v>
      </c>
      <c r="AO61" s="22" t="e">
        <f>IF('Encode Data'!$E$44-SUM($U$61:AN61)&gt;=0.45,1,"")</f>
        <v>#VALUE!</v>
      </c>
      <c r="AP61" s="22" t="e">
        <f>IF('Encode Data'!$E$44-SUM($U$61:AO61)&gt;=0.45,1,"")</f>
        <v>#VALUE!</v>
      </c>
      <c r="AQ61" s="22" t="e">
        <f>IF('Encode Data'!$E$44-SUM($U$61:AP61)&gt;=0.45,1,"")</f>
        <v>#VALUE!</v>
      </c>
      <c r="AR61" s="22" t="e">
        <f>IF('Encode Data'!$E$44-SUM($U$61:AQ61)&gt;=0.45,1,"")</f>
        <v>#VALUE!</v>
      </c>
      <c r="AS61" s="22" t="e">
        <f>IF('Encode Data'!$E$44-SUM($U$61:AR61)&gt;=0.45,1,"")</f>
        <v>#VALUE!</v>
      </c>
      <c r="AT61" s="22" t="e">
        <f>IF('Encode Data'!$E$44-SUM($U$61:AS61)&gt;=0.45,1,"")</f>
        <v>#VALUE!</v>
      </c>
      <c r="AU61" s="22" t="e">
        <f>IF('Encode Data'!$E$44-SUM($U$61:AT61)&gt;=0.45,1,"")</f>
        <v>#VALUE!</v>
      </c>
      <c r="AV61" s="22" t="e">
        <f>IF('Encode Data'!$E$44-SUM($U$61:AU61)&gt;=0.45,1,"")</f>
        <v>#VALUE!</v>
      </c>
      <c r="AW61" s="22" t="e">
        <f>IF('Encode Data'!$E$44-SUM($U$61:AV61)&gt;=0.45,1,"")</f>
        <v>#VALUE!</v>
      </c>
      <c r="AX61" s="22" t="e">
        <f>IF('Encode Data'!$E$44-SUM($U$61:AW61)&gt;=0.45,1,"")</f>
        <v>#VALUE!</v>
      </c>
      <c r="AY61" s="22" t="e">
        <f>IF('Encode Data'!$E$44-SUM($U$61:AX61)&gt;=0.45,1,"")</f>
        <v>#VALUE!</v>
      </c>
      <c r="AZ61" s="22" t="e">
        <f>IF('Encode Data'!$E$44-SUM($U$61:AY61)&gt;=0.45,1,"")</f>
        <v>#VALUE!</v>
      </c>
      <c r="BA61" s="22" t="e">
        <f>IF('Encode Data'!$E$44-SUM($U$61:AZ61)&gt;=0.45,1,"")</f>
        <v>#VALUE!</v>
      </c>
      <c r="BB61" s="22" t="e">
        <f>IF('Encode Data'!$E$44-SUM($U$61:BA61)&gt;=0.45,1,"")</f>
        <v>#VALUE!</v>
      </c>
      <c r="BC61" s="22" t="e">
        <f>IF('Encode Data'!$E$44-SUM($U$61:BB61)&gt;=0.45,1,"")</f>
        <v>#VALUE!</v>
      </c>
      <c r="BD61" s="22" t="e">
        <f>IF('Encode Data'!$E$44-SUM($U$61:BC61)&gt;=0.45,1,"")</f>
        <v>#VALUE!</v>
      </c>
      <c r="BE61" s="22" t="e">
        <f>IF('Encode Data'!$E$44-SUM($U$61:BD61)&gt;=0.45,1,"")</f>
        <v>#VALUE!</v>
      </c>
      <c r="BF61" s="22" t="e">
        <f>IF('Encode Data'!$E$44-SUM($U$61:BE61)&gt;=0.45,1,"")</f>
        <v>#VALUE!</v>
      </c>
      <c r="BG61" s="22" t="e">
        <f>IF('Encode Data'!$E$44-SUM($U$61:BF61)&gt;=0.45,1,"")</f>
        <v>#VALUE!</v>
      </c>
      <c r="BH61" s="22" t="e">
        <f>IF('Encode Data'!$E$44-SUM($U$61:BG61)&gt;=0.45,1,"")</f>
        <v>#VALUE!</v>
      </c>
      <c r="BI61" s="22" t="e">
        <f>IF('Encode Data'!$E$44-SUM($U$61:BH61)&gt;=0.45,1,"")</f>
        <v>#VALUE!</v>
      </c>
      <c r="BJ61" s="22" t="e">
        <f>IF('Encode Data'!$E$44-SUM($U$61:BI61)&gt;=0.45,1,"")</f>
        <v>#VALUE!</v>
      </c>
      <c r="BK61" s="22" t="e">
        <f>IF('Encode Data'!$E$44-SUM($U$61:BJ61)&gt;=0.45,1,"")</f>
        <v>#VALUE!</v>
      </c>
      <c r="BL61" s="22" t="e">
        <f>IF('Encode Data'!$E$44-SUM($U$61:BK61)&gt;=0.45,1,"")</f>
        <v>#VALUE!</v>
      </c>
      <c r="BM61" s="22" t="e">
        <f>IF('Encode Data'!$E$44-SUM($U$61:BL61)&gt;=0.45,1,"")</f>
        <v>#VALUE!</v>
      </c>
      <c r="BN61" s="22" t="e">
        <f>IF('Encode Data'!$E$44-SUM($U$61:BM61)&gt;=0.45,1,"")</f>
        <v>#VALUE!</v>
      </c>
      <c r="BO61" s="22" t="e">
        <f>IF('Encode Data'!$E$44-SUM($U$61:BN61)&gt;=0.45,1,"")</f>
        <v>#VALUE!</v>
      </c>
      <c r="BP61" s="22" t="e">
        <f>IF('Encode Data'!$E$44-SUM($U$61:BO61)&gt;=0.45,1,"")</f>
        <v>#VALUE!</v>
      </c>
      <c r="BQ61" s="22" t="e">
        <f>IF('Encode Data'!$E$44-SUM($U$61:BP61)&gt;=0.45,1,"")</f>
        <v>#VALUE!</v>
      </c>
      <c r="BR61" s="22" t="e">
        <f>IF('Encode Data'!$E$44-SUM($U$61:BQ61)&gt;=0.45,1,"")</f>
        <v>#VALUE!</v>
      </c>
      <c r="BS61" s="22" t="e">
        <f>IF('Encode Data'!$E$44-SUM($U$61:BR61)&gt;=0.45,1,"")</f>
        <v>#VALUE!</v>
      </c>
      <c r="BT61" s="22" t="e">
        <f>IF('Encode Data'!$E$44-SUM($U$61:BS61)&gt;=0.45,1,"")</f>
        <v>#VALUE!</v>
      </c>
      <c r="BU61" s="22" t="e">
        <f>IF('Encode Data'!$E$44-SUM($U$61:BT61)&gt;=0.45,1,"")</f>
        <v>#VALUE!</v>
      </c>
      <c r="BV61" s="22" t="e">
        <f>IF('Encode Data'!$E$44-SUM($U$61:BU61)&gt;=0.45,1,"")</f>
        <v>#VALUE!</v>
      </c>
      <c r="BW61" s="22" t="e">
        <f>IF('Encode Data'!$E$44-SUM($U$61:BV61)&gt;=0.45,1,"")</f>
        <v>#VALUE!</v>
      </c>
    </row>
    <row r="62" spans="21:75" x14ac:dyDescent="0.35">
      <c r="U62" s="22">
        <f>IF('Encode Data'!$F$44&gt;=0.4,1,0)</f>
        <v>1</v>
      </c>
      <c r="V62" s="22" t="e">
        <f>IF('Encode Data'!$F$44-(U62)&gt;=0.4,1,"")</f>
        <v>#VALUE!</v>
      </c>
      <c r="W62" s="22" t="e">
        <f>IF('Encode Data'!$F$44-SUM($U$62:V62)&gt;=0.45,1,"")</f>
        <v>#VALUE!</v>
      </c>
      <c r="X62" s="22" t="e">
        <f>IF('Encode Data'!$F$44-SUM($U$62:W62)&gt;=0.45,1,"")</f>
        <v>#VALUE!</v>
      </c>
      <c r="Y62" s="22" t="e">
        <f>IF('Encode Data'!$F$44-SUM($U$62:X62)&gt;=0.45,1,"")</f>
        <v>#VALUE!</v>
      </c>
      <c r="Z62" s="22" t="e">
        <f>IF('Encode Data'!$F$44-SUM($U$62:Y62)&gt;=0.45,1,"")</f>
        <v>#VALUE!</v>
      </c>
      <c r="AA62" s="22" t="e">
        <f>IF('Encode Data'!$F$44-SUM($U$62:Z62)&gt;=0.45,1,"")</f>
        <v>#VALUE!</v>
      </c>
      <c r="AB62" s="22" t="e">
        <f>IF('Encode Data'!$F$44-SUM($U$62:AA62)&gt;=0.45,1,"")</f>
        <v>#VALUE!</v>
      </c>
      <c r="AC62" s="22" t="e">
        <f>IF('Encode Data'!$F$44-SUM($U$62:AB62)&gt;=0.45,1,"")</f>
        <v>#VALUE!</v>
      </c>
      <c r="AD62" s="22" t="e">
        <f>IF('Encode Data'!$F$44-SUM($U$62:AC62)&gt;=0.45,1,"")</f>
        <v>#VALUE!</v>
      </c>
      <c r="AE62" s="22" t="e">
        <f>IF('Encode Data'!$F$44-SUM($U$62:AD62)&gt;=0.45,1,"")</f>
        <v>#VALUE!</v>
      </c>
      <c r="AF62" s="22" t="e">
        <f>IF('Encode Data'!$F$44-SUM($U$62:AE62)&gt;=0.45,1,"")</f>
        <v>#VALUE!</v>
      </c>
      <c r="AG62" s="22" t="e">
        <f>IF('Encode Data'!$F$44-SUM($U$62:AF62)&gt;=0.45,1,"")</f>
        <v>#VALUE!</v>
      </c>
      <c r="AH62" s="22" t="e">
        <f>IF('Encode Data'!$F$44-SUM($U$62:AG62)&gt;=0.45,1,"")</f>
        <v>#VALUE!</v>
      </c>
      <c r="AI62" s="22" t="e">
        <f>IF('Encode Data'!$F$44-SUM($U$62:AH62)&gt;=0.45,1,"")</f>
        <v>#VALUE!</v>
      </c>
      <c r="AJ62" s="22" t="e">
        <f>IF('Encode Data'!$F$44-SUM($U$62:AI62)&gt;=0.45,1,"")</f>
        <v>#VALUE!</v>
      </c>
      <c r="AK62" s="22" t="e">
        <f>IF('Encode Data'!$F$44-SUM($U$62:AJ62)&gt;=0.45,1,"")</f>
        <v>#VALUE!</v>
      </c>
      <c r="AL62" s="22" t="e">
        <f>IF('Encode Data'!$F$44-SUM($U$62:AK62)&gt;=0.45,1,"")</f>
        <v>#VALUE!</v>
      </c>
      <c r="AM62" s="22" t="e">
        <f>IF('Encode Data'!$F$44-SUM($U$62:AL62)&gt;=0.45,1,"")</f>
        <v>#VALUE!</v>
      </c>
      <c r="AN62" s="22" t="e">
        <f>IF('Encode Data'!$F$44-SUM($U$62:AM62)&gt;=0.45,1,"")</f>
        <v>#VALUE!</v>
      </c>
      <c r="AO62" s="22" t="e">
        <f>IF('Encode Data'!$F$44-SUM($U$62:AN62)&gt;=0.45,1,"")</f>
        <v>#VALUE!</v>
      </c>
      <c r="AP62" s="22" t="e">
        <f>IF('Encode Data'!$F$44-SUM($U$62:AO62)&gt;=0.45,1,"")</f>
        <v>#VALUE!</v>
      </c>
      <c r="AQ62" s="22" t="e">
        <f>IF('Encode Data'!$F$44-SUM($U$62:AP62)&gt;=0.45,1,"")</f>
        <v>#VALUE!</v>
      </c>
      <c r="AR62" s="22" t="e">
        <f>IF('Encode Data'!$F$44-SUM($U$62:AQ62)&gt;=0.45,1,"")</f>
        <v>#VALUE!</v>
      </c>
      <c r="AS62" s="22" t="e">
        <f>IF('Encode Data'!$F$44-SUM($U$62:AR62)&gt;=0.45,1,"")</f>
        <v>#VALUE!</v>
      </c>
      <c r="AT62" s="22" t="e">
        <f>IF('Encode Data'!$F$44-SUM($U$62:AS62)&gt;=0.45,1,"")</f>
        <v>#VALUE!</v>
      </c>
      <c r="AU62" s="22" t="e">
        <f>IF('Encode Data'!$F$44-SUM($U$62:AT62)&gt;=0.45,1,"")</f>
        <v>#VALUE!</v>
      </c>
      <c r="AV62" s="22" t="e">
        <f>IF('Encode Data'!$F$44-SUM($U$62:AU62)&gt;=0.45,1,"")</f>
        <v>#VALUE!</v>
      </c>
      <c r="AW62" s="22" t="e">
        <f>IF('Encode Data'!$F$44-SUM($U$62:AV62)&gt;=0.45,1,"")</f>
        <v>#VALUE!</v>
      </c>
      <c r="AX62" s="22" t="e">
        <f>IF('Encode Data'!$F$44-SUM($U$62:AW62)&gt;=0.45,1,"")</f>
        <v>#VALUE!</v>
      </c>
      <c r="AY62" s="22" t="e">
        <f>IF('Encode Data'!$F$44-SUM($U$62:AX62)&gt;=0.45,1,"")</f>
        <v>#VALUE!</v>
      </c>
      <c r="AZ62" s="22" t="e">
        <f>IF('Encode Data'!$F$44-SUM($U$62:AY62)&gt;=0.45,1,"")</f>
        <v>#VALUE!</v>
      </c>
      <c r="BA62" s="22" t="e">
        <f>IF('Encode Data'!$F$44-SUM($U$62:AZ62)&gt;=0.45,1,"")</f>
        <v>#VALUE!</v>
      </c>
      <c r="BB62" s="22" t="e">
        <f>IF('Encode Data'!$F$44-SUM($U$62:BA62)&gt;=0.45,1,"")</f>
        <v>#VALUE!</v>
      </c>
      <c r="BC62" s="22" t="e">
        <f>IF('Encode Data'!$F$44-SUM($U$62:BB62)&gt;=0.45,1,"")</f>
        <v>#VALUE!</v>
      </c>
      <c r="BD62" s="22" t="e">
        <f>IF('Encode Data'!$F$44-SUM($U$62:BC62)&gt;=0.45,1,"")</f>
        <v>#VALUE!</v>
      </c>
      <c r="BE62" s="22" t="e">
        <f>IF('Encode Data'!$F$44-SUM($U$62:BD62)&gt;=0.45,1,"")</f>
        <v>#VALUE!</v>
      </c>
      <c r="BF62" s="22" t="e">
        <f>IF('Encode Data'!$F$44-SUM($U$62:BE62)&gt;=0.45,1,"")</f>
        <v>#VALUE!</v>
      </c>
      <c r="BG62" s="22" t="e">
        <f>IF('Encode Data'!$F$44-SUM($U$62:BF62)&gt;=0.45,1,"")</f>
        <v>#VALUE!</v>
      </c>
      <c r="BH62" s="22" t="e">
        <f>IF('Encode Data'!$F$44-SUM($U$62:BG62)&gt;=0.45,1,"")</f>
        <v>#VALUE!</v>
      </c>
      <c r="BI62" s="22" t="e">
        <f>IF('Encode Data'!$F$44-SUM($U$62:BH62)&gt;=0.45,1,"")</f>
        <v>#VALUE!</v>
      </c>
      <c r="BJ62" s="22" t="e">
        <f>IF('Encode Data'!$F$44-SUM($U$62:BI62)&gt;=0.45,1,"")</f>
        <v>#VALUE!</v>
      </c>
      <c r="BK62" s="22" t="e">
        <f>IF('Encode Data'!$F$44-SUM($U$62:BJ62)&gt;=0.45,1,"")</f>
        <v>#VALUE!</v>
      </c>
      <c r="BL62" s="22" t="e">
        <f>IF('Encode Data'!$F$44-SUM($U$62:BK62)&gt;=0.45,1,"")</f>
        <v>#VALUE!</v>
      </c>
      <c r="BM62" s="22" t="e">
        <f>IF('Encode Data'!$F$44-SUM($U$62:BL62)&gt;=0.45,1,"")</f>
        <v>#VALUE!</v>
      </c>
      <c r="BN62" s="22" t="e">
        <f>IF('Encode Data'!$F$44-SUM($U$62:BM62)&gt;=0.45,1,"")</f>
        <v>#VALUE!</v>
      </c>
      <c r="BO62" s="22" t="e">
        <f>IF('Encode Data'!$F$44-SUM($U$62:BN62)&gt;=0.45,1,"")</f>
        <v>#VALUE!</v>
      </c>
      <c r="BP62" s="22" t="e">
        <f>IF('Encode Data'!$F$44-SUM($U$62:BO62)&gt;=0.45,1,"")</f>
        <v>#VALUE!</v>
      </c>
      <c r="BQ62" s="22" t="e">
        <f>IF('Encode Data'!$F$44-SUM($U$62:BP62)&gt;=0.45,1,"")</f>
        <v>#VALUE!</v>
      </c>
      <c r="BR62" s="22" t="e">
        <f>IF('Encode Data'!$F$44-SUM($U$62:BQ62)&gt;=0.45,1,"")</f>
        <v>#VALUE!</v>
      </c>
      <c r="BS62" s="22" t="e">
        <f>IF('Encode Data'!$F$44-SUM($U$62:BR62)&gt;=0.45,1,"")</f>
        <v>#VALUE!</v>
      </c>
      <c r="BT62" s="22" t="e">
        <f>IF('Encode Data'!$F$44-SUM($U$62:BS62)&gt;=0.45,1,"")</f>
        <v>#VALUE!</v>
      </c>
      <c r="BU62" s="22" t="e">
        <f>IF('Encode Data'!$F$44-SUM($U$62:BT62)&gt;=0.45,1,"")</f>
        <v>#VALUE!</v>
      </c>
      <c r="BV62" s="22" t="e">
        <f>IF('Encode Data'!$F$44-SUM($U$62:BU62)&gt;=0.45,1,"")</f>
        <v>#VALUE!</v>
      </c>
      <c r="BW62" s="22" t="e">
        <f>IF('Encode Data'!$F$44-SUM($U$62:BV62)&gt;=0.45,1,"")</f>
        <v>#VALUE!</v>
      </c>
    </row>
    <row r="63" spans="21:75" x14ac:dyDescent="0.35">
      <c r="U63" s="22">
        <f>IF('Encode Data'!$G$44&gt;=0.4,1,0)</f>
        <v>1</v>
      </c>
      <c r="V63" s="22" t="e">
        <f>IF('Encode Data'!$G$44-(U63)&gt;=0.4,1,"")</f>
        <v>#VALUE!</v>
      </c>
      <c r="W63" s="22" t="e">
        <f>IF('Encode Data'!$G$44-SUM($U$63:V63)&gt;=0.45,1,"")</f>
        <v>#VALUE!</v>
      </c>
      <c r="X63" s="22" t="e">
        <f>IF('Encode Data'!$G$44-SUM($U$63:W63)&gt;=0.45,1,"")</f>
        <v>#VALUE!</v>
      </c>
      <c r="Y63" s="22" t="e">
        <f>IF('Encode Data'!$G$44-SUM($U$63:X63)&gt;=0.45,1,"")</f>
        <v>#VALUE!</v>
      </c>
      <c r="Z63" s="22" t="e">
        <f>IF('Encode Data'!$G$44-SUM($U$63:Y63)&gt;=0.45,1,"")</f>
        <v>#VALUE!</v>
      </c>
      <c r="AA63" s="22" t="e">
        <f>IF('Encode Data'!$G$44-SUM($U$63:Z63)&gt;=0.45,1,"")</f>
        <v>#VALUE!</v>
      </c>
      <c r="AB63" s="22" t="e">
        <f>IF('Encode Data'!$G$44-SUM($U$63:AA63)&gt;=0.45,1,"")</f>
        <v>#VALUE!</v>
      </c>
      <c r="AC63" s="22" t="e">
        <f>IF('Encode Data'!$G$44-SUM($U$63:AB63)&gt;=0.45,1,"")</f>
        <v>#VALUE!</v>
      </c>
      <c r="AD63" s="22" t="e">
        <f>IF('Encode Data'!$G$44-SUM($U$63:AC63)&gt;=0.45,1,"")</f>
        <v>#VALUE!</v>
      </c>
      <c r="AE63" s="22" t="e">
        <f>IF('Encode Data'!$G$44-SUM($U$63:AD63)&gt;=0.45,1,"")</f>
        <v>#VALUE!</v>
      </c>
      <c r="AF63" s="22" t="e">
        <f>IF('Encode Data'!$G$44-SUM($U$63:AE63)&gt;=0.45,1,"")</f>
        <v>#VALUE!</v>
      </c>
      <c r="AG63" s="22" t="e">
        <f>IF('Encode Data'!$G$44-SUM($U$63:AF63)&gt;=0.45,1,"")</f>
        <v>#VALUE!</v>
      </c>
      <c r="AH63" s="22" t="e">
        <f>IF('Encode Data'!$G$44-SUM($U$63:AG63)&gt;=0.45,1,"")</f>
        <v>#VALUE!</v>
      </c>
      <c r="AI63" s="22" t="e">
        <f>IF('Encode Data'!$G$44-SUM($U$63:AH63)&gt;=0.45,1,"")</f>
        <v>#VALUE!</v>
      </c>
      <c r="AJ63" s="22" t="e">
        <f>IF('Encode Data'!$G$44-SUM($U$63:AI63)&gt;=0.45,1,"")</f>
        <v>#VALUE!</v>
      </c>
      <c r="AK63" s="22" t="e">
        <f>IF('Encode Data'!$G$44-SUM($U$63:AJ63)&gt;=0.45,1,"")</f>
        <v>#VALUE!</v>
      </c>
      <c r="AL63" s="22" t="e">
        <f>IF('Encode Data'!$G$44-SUM($U$63:AK63)&gt;=0.45,1,"")</f>
        <v>#VALUE!</v>
      </c>
      <c r="AM63" s="22" t="e">
        <f>IF('Encode Data'!$G$44-SUM($U$63:AL63)&gt;=0.45,1,"")</f>
        <v>#VALUE!</v>
      </c>
      <c r="AN63" s="22" t="e">
        <f>IF('Encode Data'!$G$44-SUM($U$63:AM63)&gt;=0.45,1,"")</f>
        <v>#VALUE!</v>
      </c>
      <c r="AO63" s="22" t="e">
        <f>IF('Encode Data'!$G$44-SUM($U$63:AN63)&gt;=0.45,1,"")</f>
        <v>#VALUE!</v>
      </c>
      <c r="AP63" s="22" t="e">
        <f>IF('Encode Data'!$G$44-SUM($U$63:AO63)&gt;=0.45,1,"")</f>
        <v>#VALUE!</v>
      </c>
      <c r="AQ63" s="22" t="e">
        <f>IF('Encode Data'!$G$44-SUM($U$63:AP63)&gt;=0.45,1,"")</f>
        <v>#VALUE!</v>
      </c>
      <c r="AR63" s="22" t="e">
        <f>IF('Encode Data'!$G$44-SUM($U$63:AQ63)&gt;=0.45,1,"")</f>
        <v>#VALUE!</v>
      </c>
      <c r="AS63" s="22" t="e">
        <f>IF('Encode Data'!$G$44-SUM($U$63:AR63)&gt;=0.45,1,"")</f>
        <v>#VALUE!</v>
      </c>
      <c r="AT63" s="22" t="e">
        <f>IF('Encode Data'!$G$44-SUM($U$63:AS63)&gt;=0.45,1,"")</f>
        <v>#VALUE!</v>
      </c>
      <c r="AU63" s="22" t="e">
        <f>IF('Encode Data'!$G$44-SUM($U$63:AT63)&gt;=0.45,1,"")</f>
        <v>#VALUE!</v>
      </c>
      <c r="AV63" s="22" t="e">
        <f>IF('Encode Data'!$G$44-SUM($U$63:AU63)&gt;=0.45,1,"")</f>
        <v>#VALUE!</v>
      </c>
      <c r="AW63" s="22" t="e">
        <f>IF('Encode Data'!$G$44-SUM($U$63:AV63)&gt;=0.45,1,"")</f>
        <v>#VALUE!</v>
      </c>
      <c r="AX63" s="22" t="e">
        <f>IF('Encode Data'!$G$44-SUM($U$63:AW63)&gt;=0.45,1,"")</f>
        <v>#VALUE!</v>
      </c>
      <c r="AY63" s="22" t="e">
        <f>IF('Encode Data'!$G$44-SUM($U$63:AX63)&gt;=0.45,1,"")</f>
        <v>#VALUE!</v>
      </c>
      <c r="AZ63" s="22" t="e">
        <f>IF('Encode Data'!$G$44-SUM($U$63:AY63)&gt;=0.45,1,"")</f>
        <v>#VALUE!</v>
      </c>
      <c r="BA63" s="22" t="e">
        <f>IF('Encode Data'!$G$44-SUM($U$63:AZ63)&gt;=0.45,1,"")</f>
        <v>#VALUE!</v>
      </c>
      <c r="BB63" s="22" t="e">
        <f>IF('Encode Data'!$G$44-SUM($U$63:BA63)&gt;=0.45,1,"")</f>
        <v>#VALUE!</v>
      </c>
      <c r="BC63" s="22" t="e">
        <f>IF('Encode Data'!$G$44-SUM($U$63:BB63)&gt;=0.45,1,"")</f>
        <v>#VALUE!</v>
      </c>
      <c r="BD63" s="22" t="e">
        <f>IF('Encode Data'!$G$44-SUM($U$63:BC63)&gt;=0.45,1,"")</f>
        <v>#VALUE!</v>
      </c>
      <c r="BE63" s="22" t="e">
        <f>IF('Encode Data'!$G$44-SUM($U$63:BD63)&gt;=0.45,1,"")</f>
        <v>#VALUE!</v>
      </c>
      <c r="BF63" s="22" t="e">
        <f>IF('Encode Data'!$G$44-SUM($U$63:BE63)&gt;=0.45,1,"")</f>
        <v>#VALUE!</v>
      </c>
      <c r="BG63" s="22" t="e">
        <f>IF('Encode Data'!$G$44-SUM($U$63:BF63)&gt;=0.45,1,"")</f>
        <v>#VALUE!</v>
      </c>
      <c r="BH63" s="22" t="e">
        <f>IF('Encode Data'!$G$44-SUM($U$63:BG63)&gt;=0.45,1,"")</f>
        <v>#VALUE!</v>
      </c>
      <c r="BI63" s="22" t="e">
        <f>IF('Encode Data'!$G$44-SUM($U$63:BH63)&gt;=0.45,1,"")</f>
        <v>#VALUE!</v>
      </c>
      <c r="BJ63" s="22" t="e">
        <f>IF('Encode Data'!$G$44-SUM($U$63:BI63)&gt;=0.45,1,"")</f>
        <v>#VALUE!</v>
      </c>
      <c r="BK63" s="22" t="e">
        <f>IF('Encode Data'!$G$44-SUM($U$63:BJ63)&gt;=0.45,1,"")</f>
        <v>#VALUE!</v>
      </c>
      <c r="BL63" s="22" t="e">
        <f>IF('Encode Data'!$G$44-SUM($U$63:BK63)&gt;=0.45,1,"")</f>
        <v>#VALUE!</v>
      </c>
      <c r="BM63" s="22" t="e">
        <f>IF('Encode Data'!$G$44-SUM($U$63:BL63)&gt;=0.45,1,"")</f>
        <v>#VALUE!</v>
      </c>
      <c r="BN63" s="22" t="e">
        <f>IF('Encode Data'!$G$44-SUM($U$63:BM63)&gt;=0.45,1,"")</f>
        <v>#VALUE!</v>
      </c>
      <c r="BO63" s="22" t="e">
        <f>IF('Encode Data'!$G$44-SUM($U$63:BN63)&gt;=0.45,1,"")</f>
        <v>#VALUE!</v>
      </c>
      <c r="BP63" s="22" t="e">
        <f>IF('Encode Data'!$G$44-SUM($U$63:BO63)&gt;=0.45,1,"")</f>
        <v>#VALUE!</v>
      </c>
      <c r="BQ63" s="22" t="e">
        <f>IF('Encode Data'!$G$44-SUM($U$63:BP63)&gt;=0.45,1,"")</f>
        <v>#VALUE!</v>
      </c>
      <c r="BR63" s="22" t="e">
        <f>IF('Encode Data'!$G$44-SUM($U$63:BQ63)&gt;=0.45,1,"")</f>
        <v>#VALUE!</v>
      </c>
      <c r="BS63" s="22" t="e">
        <f>IF('Encode Data'!$G$44-SUM($U$63:BR63)&gt;=0.45,1,"")</f>
        <v>#VALUE!</v>
      </c>
      <c r="BT63" s="22" t="e">
        <f>IF('Encode Data'!$G$44-SUM($U$63:BS63)&gt;=0.45,1,"")</f>
        <v>#VALUE!</v>
      </c>
      <c r="BU63" s="22" t="e">
        <f>IF('Encode Data'!$G$44-SUM($U$63:BT63)&gt;=0.45,1,"")</f>
        <v>#VALUE!</v>
      </c>
      <c r="BV63" s="22" t="e">
        <f>IF('Encode Data'!$G$44-SUM($U$63:BU63)&gt;=0.45,1,"")</f>
        <v>#VALUE!</v>
      </c>
      <c r="BW63" s="22" t="e">
        <f>IF('Encode Data'!$G$44-SUM($U$63:BV63)&gt;=0.45,1,"")</f>
        <v>#VALUE!</v>
      </c>
    </row>
    <row r="64" spans="21:75" x14ac:dyDescent="0.35">
      <c r="U64" s="22">
        <f>IF('Encode Data'!$H$44&gt;=0.4,1,0)</f>
        <v>1</v>
      </c>
      <c r="V64" s="22" t="e">
        <f>IF('Encode Data'!$H$44-(U64)&gt;=0.4,1,"")</f>
        <v>#VALUE!</v>
      </c>
      <c r="W64" s="22" t="e">
        <f>IF('Encode Data'!$H$44-SUM($U$64:V64)&gt;=0.45,1,"")</f>
        <v>#VALUE!</v>
      </c>
      <c r="X64" s="22" t="e">
        <f>IF('Encode Data'!$H$44-SUM($U$64:W64)&gt;=0.45,1,"")</f>
        <v>#VALUE!</v>
      </c>
      <c r="Y64" s="22" t="e">
        <f>IF('Encode Data'!$H$44-SUM($U$64:X64)&gt;=0.45,1,"")</f>
        <v>#VALUE!</v>
      </c>
      <c r="Z64" s="22" t="e">
        <f>IF('Encode Data'!$H$44-SUM($U$64:Y64)&gt;=0.45,1,"")</f>
        <v>#VALUE!</v>
      </c>
      <c r="AA64" s="22" t="e">
        <f>IF('Encode Data'!$H$44-SUM($U$64:Z64)&gt;=0.45,1,"")</f>
        <v>#VALUE!</v>
      </c>
      <c r="AB64" s="22" t="e">
        <f>IF('Encode Data'!$H$44-SUM($U$64:AA64)&gt;=0.45,1,"")</f>
        <v>#VALUE!</v>
      </c>
      <c r="AC64" s="22" t="e">
        <f>IF('Encode Data'!$H$44-SUM($U$64:AB64)&gt;=0.45,1,"")</f>
        <v>#VALUE!</v>
      </c>
      <c r="AD64" s="22" t="e">
        <f>IF('Encode Data'!$H$44-SUM($U$64:AC64)&gt;=0.45,1,"")</f>
        <v>#VALUE!</v>
      </c>
      <c r="AE64" s="22" t="e">
        <f>IF('Encode Data'!$H$44-SUM($U$64:AD64)&gt;=0.45,1,"")</f>
        <v>#VALUE!</v>
      </c>
      <c r="AF64" s="22" t="e">
        <f>IF('Encode Data'!$H$44-SUM($U$64:AE64)&gt;=0.45,1,"")</f>
        <v>#VALUE!</v>
      </c>
      <c r="AG64" s="22" t="e">
        <f>IF('Encode Data'!$H$44-SUM($U$64:AF64)&gt;=0.45,1,"")</f>
        <v>#VALUE!</v>
      </c>
      <c r="AH64" s="22" t="e">
        <f>IF('Encode Data'!$H$44-SUM($U$64:AG64)&gt;=0.45,1,"")</f>
        <v>#VALUE!</v>
      </c>
      <c r="AI64" s="22" t="e">
        <f>IF('Encode Data'!$H$44-SUM($U$64:AH64)&gt;=0.45,1,"")</f>
        <v>#VALUE!</v>
      </c>
      <c r="AJ64" s="22" t="e">
        <f>IF('Encode Data'!$H$44-SUM($U$64:AI64)&gt;=0.45,1,"")</f>
        <v>#VALUE!</v>
      </c>
      <c r="AK64" s="22" t="e">
        <f>IF('Encode Data'!$H$44-SUM($U$64:AJ64)&gt;=0.45,1,"")</f>
        <v>#VALUE!</v>
      </c>
      <c r="AL64" s="22" t="e">
        <f>IF('Encode Data'!$H$44-SUM($U$64:AK64)&gt;=0.45,1,"")</f>
        <v>#VALUE!</v>
      </c>
      <c r="AM64" s="22" t="e">
        <f>IF('Encode Data'!$H$44-SUM($U$64:AL64)&gt;=0.45,1,"")</f>
        <v>#VALUE!</v>
      </c>
      <c r="AN64" s="22" t="e">
        <f>IF('Encode Data'!$H$44-SUM($U$64:AM64)&gt;=0.45,1,"")</f>
        <v>#VALUE!</v>
      </c>
      <c r="AO64" s="22" t="e">
        <f>IF('Encode Data'!$H$44-SUM($U$64:AN64)&gt;=0.45,1,"")</f>
        <v>#VALUE!</v>
      </c>
      <c r="AP64" s="22" t="e">
        <f>IF('Encode Data'!$H$44-SUM($U$64:AO64)&gt;=0.45,1,"")</f>
        <v>#VALUE!</v>
      </c>
      <c r="AQ64" s="22" t="e">
        <f>IF('Encode Data'!$H$44-SUM($U$64:AP64)&gt;=0.45,1,"")</f>
        <v>#VALUE!</v>
      </c>
      <c r="AR64" s="22" t="e">
        <f>IF('Encode Data'!$H$44-SUM($U$64:AQ64)&gt;=0.45,1,"")</f>
        <v>#VALUE!</v>
      </c>
      <c r="AS64" s="22" t="e">
        <f>IF('Encode Data'!$H$44-SUM($U$64:AR64)&gt;=0.45,1,"")</f>
        <v>#VALUE!</v>
      </c>
      <c r="AT64" s="22" t="e">
        <f>IF('Encode Data'!$H$44-SUM($U$64:AS64)&gt;=0.45,1,"")</f>
        <v>#VALUE!</v>
      </c>
      <c r="AU64" s="22" t="e">
        <f>IF('Encode Data'!$H$44-SUM($U$64:AT64)&gt;=0.45,1,"")</f>
        <v>#VALUE!</v>
      </c>
      <c r="AV64" s="22" t="e">
        <f>IF('Encode Data'!$H$44-SUM($U$64:AU64)&gt;=0.45,1,"")</f>
        <v>#VALUE!</v>
      </c>
      <c r="AW64" s="22" t="e">
        <f>IF('Encode Data'!$H$44-SUM($U$64:AV64)&gt;=0.45,1,"")</f>
        <v>#VALUE!</v>
      </c>
      <c r="AX64" s="22" t="e">
        <f>IF('Encode Data'!$H$44-SUM($U$64:AW64)&gt;=0.45,1,"")</f>
        <v>#VALUE!</v>
      </c>
      <c r="AY64" s="22" t="e">
        <f>IF('Encode Data'!$H$44-SUM($U$64:AX64)&gt;=0.45,1,"")</f>
        <v>#VALUE!</v>
      </c>
      <c r="AZ64" s="22" t="e">
        <f>IF('Encode Data'!$H$44-SUM($U$64:AY64)&gt;=0.45,1,"")</f>
        <v>#VALUE!</v>
      </c>
      <c r="BA64" s="22" t="e">
        <f>IF('Encode Data'!$H$44-SUM($U$64:AZ64)&gt;=0.45,1,"")</f>
        <v>#VALUE!</v>
      </c>
      <c r="BB64" s="22" t="e">
        <f>IF('Encode Data'!$H$44-SUM($U$64:BA64)&gt;=0.45,1,"")</f>
        <v>#VALUE!</v>
      </c>
      <c r="BC64" s="22" t="e">
        <f>IF('Encode Data'!$H$44-SUM($U$64:BB64)&gt;=0.45,1,"")</f>
        <v>#VALUE!</v>
      </c>
      <c r="BD64" s="22" t="e">
        <f>IF('Encode Data'!$H$44-SUM($U$64:BC64)&gt;=0.45,1,"")</f>
        <v>#VALUE!</v>
      </c>
      <c r="BE64" s="22" t="e">
        <f>IF('Encode Data'!$H$44-SUM($U$64:BD64)&gt;=0.45,1,"")</f>
        <v>#VALUE!</v>
      </c>
      <c r="BF64" s="22" t="e">
        <f>IF('Encode Data'!$H$44-SUM($U$64:BE64)&gt;=0.45,1,"")</f>
        <v>#VALUE!</v>
      </c>
      <c r="BG64" s="22" t="e">
        <f>IF('Encode Data'!$H$44-SUM($U$64:BF64)&gt;=0.45,1,"")</f>
        <v>#VALUE!</v>
      </c>
      <c r="BH64" s="22" t="e">
        <f>IF('Encode Data'!$H$44-SUM($U$64:BG64)&gt;=0.45,1,"")</f>
        <v>#VALUE!</v>
      </c>
      <c r="BI64" s="22" t="e">
        <f>IF('Encode Data'!$H$44-SUM($U$64:BH64)&gt;=0.45,1,"")</f>
        <v>#VALUE!</v>
      </c>
      <c r="BJ64" s="22" t="e">
        <f>IF('Encode Data'!$H$44-SUM($U$64:BI64)&gt;=0.45,1,"")</f>
        <v>#VALUE!</v>
      </c>
      <c r="BK64" s="22" t="e">
        <f>IF('Encode Data'!$H$44-SUM($U$64:BJ64)&gt;=0.45,1,"")</f>
        <v>#VALUE!</v>
      </c>
      <c r="BL64" s="22" t="e">
        <f>IF('Encode Data'!$H$44-SUM($U$64:BK64)&gt;=0.45,1,"")</f>
        <v>#VALUE!</v>
      </c>
      <c r="BM64" s="22" t="e">
        <f>IF('Encode Data'!$H$44-SUM($U$64:BL64)&gt;=0.45,1,"")</f>
        <v>#VALUE!</v>
      </c>
      <c r="BN64" s="22" t="e">
        <f>IF('Encode Data'!$H$44-SUM($U$64:BM64)&gt;=0.45,1,"")</f>
        <v>#VALUE!</v>
      </c>
      <c r="BO64" s="22" t="e">
        <f>IF('Encode Data'!$H$44-SUM($U$64:BN64)&gt;=0.45,1,"")</f>
        <v>#VALUE!</v>
      </c>
      <c r="BP64" s="22" t="e">
        <f>IF('Encode Data'!$H$44-SUM($U$64:BO64)&gt;=0.45,1,"")</f>
        <v>#VALUE!</v>
      </c>
      <c r="BQ64" s="22" t="e">
        <f>IF('Encode Data'!$H$44-SUM($U$64:BP64)&gt;=0.45,1,"")</f>
        <v>#VALUE!</v>
      </c>
      <c r="BR64" s="22" t="e">
        <f>IF('Encode Data'!$H$44-SUM($U$64:BQ64)&gt;=0.45,1,"")</f>
        <v>#VALUE!</v>
      </c>
      <c r="BS64" s="22" t="e">
        <f>IF('Encode Data'!$H$44-SUM($U$64:BR64)&gt;=0.45,1,"")</f>
        <v>#VALUE!</v>
      </c>
      <c r="BT64" s="22" t="e">
        <f>IF('Encode Data'!$H$44-SUM($U$64:BS64)&gt;=0.45,1,"")</f>
        <v>#VALUE!</v>
      </c>
      <c r="BU64" s="22" t="e">
        <f>IF('Encode Data'!$H$44-SUM($U$64:BT64)&gt;=0.45,1,"")</f>
        <v>#VALUE!</v>
      </c>
      <c r="BV64" s="22" t="e">
        <f>IF('Encode Data'!$H$44-SUM($U$64:BU64)&gt;=0.45,1,"")</f>
        <v>#VALUE!</v>
      </c>
      <c r="BW64" s="22" t="e">
        <f>IF('Encode Data'!$H$44-SUM($U$64:BV64)&gt;=0.45,1,"")</f>
        <v>#VALUE!</v>
      </c>
    </row>
    <row r="65" spans="21:75" x14ac:dyDescent="0.35">
      <c r="U65" s="22">
        <f>IF('Encode Data'!$I$44&gt;=0.4,1,0)</f>
        <v>1</v>
      </c>
      <c r="V65" s="22" t="e">
        <f>IF('Encode Data'!$I$44-(U65)&gt;=0.4,1,"")</f>
        <v>#VALUE!</v>
      </c>
      <c r="W65" s="22" t="e">
        <f>IF('Encode Data'!$I$44-SUM($U$65:V65)&gt;=0.45,1,"")</f>
        <v>#VALUE!</v>
      </c>
      <c r="X65" s="22" t="e">
        <f>IF('Encode Data'!$I$44-SUM($U$65:W65)&gt;=0.45,1,"")</f>
        <v>#VALUE!</v>
      </c>
      <c r="Y65" s="22" t="e">
        <f>IF('Encode Data'!$I$44-SUM($U$65:X65)&gt;=0.45,1,"")</f>
        <v>#VALUE!</v>
      </c>
      <c r="Z65" s="22" t="e">
        <f>IF('Encode Data'!$I$44-SUM($U$65:Y65)&gt;=0.45,1,"")</f>
        <v>#VALUE!</v>
      </c>
      <c r="AA65" s="22" t="e">
        <f>IF('Encode Data'!$I$44-SUM($U$65:Z65)&gt;=0.45,1,"")</f>
        <v>#VALUE!</v>
      </c>
      <c r="AB65" s="22" t="e">
        <f>IF('Encode Data'!$I$44-SUM($U$65:AA65)&gt;=0.45,1,"")</f>
        <v>#VALUE!</v>
      </c>
      <c r="AC65" s="22" t="e">
        <f>IF('Encode Data'!$I$44-SUM($U$65:AB65)&gt;=0.45,1,"")</f>
        <v>#VALUE!</v>
      </c>
      <c r="AD65" s="22" t="e">
        <f>IF('Encode Data'!$I$44-SUM($U$65:AC65)&gt;=0.45,1,"")</f>
        <v>#VALUE!</v>
      </c>
      <c r="AE65" s="22" t="e">
        <f>IF('Encode Data'!$I$44-SUM($U$65:AD65)&gt;=0.45,1,"")</f>
        <v>#VALUE!</v>
      </c>
      <c r="AF65" s="22" t="e">
        <f>IF('Encode Data'!$I$44-SUM($U$65:AE65)&gt;=0.45,1,"")</f>
        <v>#VALUE!</v>
      </c>
      <c r="AG65" s="22" t="e">
        <f>IF('Encode Data'!$I$44-SUM($U$65:AF65)&gt;=0.45,1,"")</f>
        <v>#VALUE!</v>
      </c>
      <c r="AH65" s="22" t="e">
        <f>IF('Encode Data'!$I$44-SUM($U$65:AG65)&gt;=0.45,1,"")</f>
        <v>#VALUE!</v>
      </c>
      <c r="AI65" s="22" t="e">
        <f>IF('Encode Data'!$I$44-SUM($U$65:AH65)&gt;=0.45,1,"")</f>
        <v>#VALUE!</v>
      </c>
      <c r="AJ65" s="22" t="e">
        <f>IF('Encode Data'!$I$44-SUM($U$65:AI65)&gt;=0.45,1,"")</f>
        <v>#VALUE!</v>
      </c>
      <c r="AK65" s="22" t="e">
        <f>IF('Encode Data'!$I$44-SUM($U$65:AJ65)&gt;=0.45,1,"")</f>
        <v>#VALUE!</v>
      </c>
      <c r="AL65" s="22" t="e">
        <f>IF('Encode Data'!$I$44-SUM($U$65:AK65)&gt;=0.45,1,"")</f>
        <v>#VALUE!</v>
      </c>
      <c r="AM65" s="22" t="e">
        <f>IF('Encode Data'!$I$44-SUM($U$65:AL65)&gt;=0.45,1,"")</f>
        <v>#VALUE!</v>
      </c>
      <c r="AN65" s="22" t="e">
        <f>IF('Encode Data'!$I$44-SUM($U$65:AM65)&gt;=0.45,1,"")</f>
        <v>#VALUE!</v>
      </c>
      <c r="AO65" s="22" t="e">
        <f>IF('Encode Data'!$I$44-SUM($U$65:AN65)&gt;=0.45,1,"")</f>
        <v>#VALUE!</v>
      </c>
      <c r="AP65" s="22" t="e">
        <f>IF('Encode Data'!$I$44-SUM($U$65:AO65)&gt;=0.45,1,"")</f>
        <v>#VALUE!</v>
      </c>
      <c r="AQ65" s="22" t="e">
        <f>IF('Encode Data'!$I$44-SUM($U$65:AP65)&gt;=0.45,1,"")</f>
        <v>#VALUE!</v>
      </c>
      <c r="AR65" s="22" t="e">
        <f>IF('Encode Data'!$I$44-SUM($U$65:AQ65)&gt;=0.45,1,"")</f>
        <v>#VALUE!</v>
      </c>
      <c r="AS65" s="22" t="e">
        <f>IF('Encode Data'!$I$44-SUM($U$65:AR65)&gt;=0.45,1,"")</f>
        <v>#VALUE!</v>
      </c>
      <c r="AT65" s="22" t="e">
        <f>IF('Encode Data'!$I$44-SUM($U$65:AS65)&gt;=0.45,1,"")</f>
        <v>#VALUE!</v>
      </c>
      <c r="AU65" s="22" t="e">
        <f>IF('Encode Data'!$I$44-SUM($U$65:AT65)&gt;=0.45,1,"")</f>
        <v>#VALUE!</v>
      </c>
      <c r="AV65" s="22" t="e">
        <f>IF('Encode Data'!$I$44-SUM($U$65:AU65)&gt;=0.45,1,"")</f>
        <v>#VALUE!</v>
      </c>
      <c r="AW65" s="22" t="e">
        <f>IF('Encode Data'!$I$44-SUM($U$65:AV65)&gt;=0.45,1,"")</f>
        <v>#VALUE!</v>
      </c>
      <c r="AX65" s="22" t="e">
        <f>IF('Encode Data'!$I$44-SUM($U$65:AW65)&gt;=0.45,1,"")</f>
        <v>#VALUE!</v>
      </c>
      <c r="AY65" s="22" t="e">
        <f>IF('Encode Data'!$I$44-SUM($U$65:AX65)&gt;=0.45,1,"")</f>
        <v>#VALUE!</v>
      </c>
      <c r="AZ65" s="22" t="e">
        <f>IF('Encode Data'!$I$44-SUM($U$65:AY65)&gt;=0.45,1,"")</f>
        <v>#VALUE!</v>
      </c>
      <c r="BA65" s="22" t="e">
        <f>IF('Encode Data'!$I$44-SUM($U$65:AZ65)&gt;=0.45,1,"")</f>
        <v>#VALUE!</v>
      </c>
      <c r="BB65" s="22" t="e">
        <f>IF('Encode Data'!$I$44-SUM($U$65:BA65)&gt;=0.45,1,"")</f>
        <v>#VALUE!</v>
      </c>
      <c r="BC65" s="22" t="e">
        <f>IF('Encode Data'!$I$44-SUM($U$65:BB65)&gt;=0.45,1,"")</f>
        <v>#VALUE!</v>
      </c>
      <c r="BD65" s="22" t="e">
        <f>IF('Encode Data'!$I$44-SUM($U$65:BC65)&gt;=0.45,1,"")</f>
        <v>#VALUE!</v>
      </c>
      <c r="BE65" s="22" t="e">
        <f>IF('Encode Data'!$I$44-SUM($U$65:BD65)&gt;=0.45,1,"")</f>
        <v>#VALUE!</v>
      </c>
      <c r="BF65" s="22" t="e">
        <f>IF('Encode Data'!$I$44-SUM($U$65:BE65)&gt;=0.45,1,"")</f>
        <v>#VALUE!</v>
      </c>
      <c r="BG65" s="22" t="e">
        <f>IF('Encode Data'!$I$44-SUM($U$65:BF65)&gt;=0.45,1,"")</f>
        <v>#VALUE!</v>
      </c>
      <c r="BH65" s="22" t="e">
        <f>IF('Encode Data'!$I$44-SUM($U$65:BG65)&gt;=0.45,1,"")</f>
        <v>#VALUE!</v>
      </c>
      <c r="BI65" s="22" t="e">
        <f>IF('Encode Data'!$I$44-SUM($U$65:BH65)&gt;=0.45,1,"")</f>
        <v>#VALUE!</v>
      </c>
      <c r="BJ65" s="22" t="e">
        <f>IF('Encode Data'!$I$44-SUM($U$65:BI65)&gt;=0.45,1,"")</f>
        <v>#VALUE!</v>
      </c>
      <c r="BK65" s="22" t="e">
        <f>IF('Encode Data'!$I$44-SUM($U$65:BJ65)&gt;=0.45,1,"")</f>
        <v>#VALUE!</v>
      </c>
      <c r="BL65" s="22" t="e">
        <f>IF('Encode Data'!$I$44-SUM($U$65:BK65)&gt;=0.45,1,"")</f>
        <v>#VALUE!</v>
      </c>
      <c r="BM65" s="22" t="e">
        <f>IF('Encode Data'!$I$44-SUM($U$65:BL65)&gt;=0.45,1,"")</f>
        <v>#VALUE!</v>
      </c>
      <c r="BN65" s="22" t="e">
        <f>IF('Encode Data'!$I$44-SUM($U$65:BM65)&gt;=0.45,1,"")</f>
        <v>#VALUE!</v>
      </c>
      <c r="BO65" s="22" t="e">
        <f>IF('Encode Data'!$I$44-SUM($U$65:BN65)&gt;=0.45,1,"")</f>
        <v>#VALUE!</v>
      </c>
      <c r="BP65" s="22" t="e">
        <f>IF('Encode Data'!$I$44-SUM($U$65:BO65)&gt;=0.45,1,"")</f>
        <v>#VALUE!</v>
      </c>
      <c r="BQ65" s="22" t="e">
        <f>IF('Encode Data'!$I$44-SUM($U$65:BP65)&gt;=0.45,1,"")</f>
        <v>#VALUE!</v>
      </c>
      <c r="BR65" s="22" t="e">
        <f>IF('Encode Data'!$I$44-SUM($U$65:BQ65)&gt;=0.45,1,"")</f>
        <v>#VALUE!</v>
      </c>
      <c r="BS65" s="22" t="e">
        <f>IF('Encode Data'!$I$44-SUM($U$65:BR65)&gt;=0.45,1,"")</f>
        <v>#VALUE!</v>
      </c>
      <c r="BT65" s="22" t="e">
        <f>IF('Encode Data'!$I$44-SUM($U$65:BS65)&gt;=0.45,1,"")</f>
        <v>#VALUE!</v>
      </c>
      <c r="BU65" s="22" t="e">
        <f>IF('Encode Data'!$I$44-SUM($U$65:BT65)&gt;=0.45,1,"")</f>
        <v>#VALUE!</v>
      </c>
      <c r="BV65" s="22" t="e">
        <f>IF('Encode Data'!$I$44-SUM($U$65:BU65)&gt;=0.45,1,"")</f>
        <v>#VALUE!</v>
      </c>
      <c r="BW65" s="22" t="e">
        <f>IF('Encode Data'!$I$44-SUM($U$65:BV65)&gt;=0.45,1,"")</f>
        <v>#VALUE!</v>
      </c>
    </row>
    <row r="66" spans="21:75" x14ac:dyDescent="0.35">
      <c r="U66" s="22">
        <f>IF('Encode Data'!$J$44&gt;=0.45,1,0)</f>
        <v>1</v>
      </c>
      <c r="V66" s="22" t="e">
        <f>IF('Encode Data'!$J$44-(U66)&gt;=0.45,1,"")</f>
        <v>#VALUE!</v>
      </c>
      <c r="W66" s="22" t="e">
        <f>IF('Encode Data'!$J$44-SUM($U$66:V66)&gt;=0.46,1,"")</f>
        <v>#VALUE!</v>
      </c>
      <c r="X66" s="22" t="e">
        <f>IF('Encode Data'!$J$44-SUM($U$66:W66)&gt;=0.46,1,"")</f>
        <v>#VALUE!</v>
      </c>
      <c r="Y66" s="22" t="e">
        <f>IF('Encode Data'!$J$44-SUM($U$66:X66)&gt;=0.46,1,"")</f>
        <v>#VALUE!</v>
      </c>
      <c r="Z66" s="22" t="e">
        <f>IF('Encode Data'!$J$44-SUM($U$66:Y66)&gt;=0.46,1,"")</f>
        <v>#VALUE!</v>
      </c>
      <c r="AA66" s="22" t="e">
        <f>IF('Encode Data'!$J$44-SUM($U$66:Z66)&gt;=0.46,1,"")</f>
        <v>#VALUE!</v>
      </c>
      <c r="AB66" s="22" t="e">
        <f>IF('Encode Data'!$J$44-SUM($U$66:AA66)&gt;=0.46,1,"")</f>
        <v>#VALUE!</v>
      </c>
      <c r="AC66" s="22" t="e">
        <f>IF('Encode Data'!$J$44-SUM($U$66:AB66)&gt;=0.46,1,"")</f>
        <v>#VALUE!</v>
      </c>
      <c r="AD66" s="22" t="e">
        <f>IF('Encode Data'!$J$44-SUM($U$66:AC66)&gt;=0.46,1,"")</f>
        <v>#VALUE!</v>
      </c>
      <c r="AE66" s="22" t="e">
        <f>IF('Encode Data'!$J$44-SUM($U$66:AD66)&gt;=0.46,1,"")</f>
        <v>#VALUE!</v>
      </c>
      <c r="AF66" s="22" t="e">
        <f>IF('Encode Data'!$J$44-SUM($U$66:AE66)&gt;=0.46,1,"")</f>
        <v>#VALUE!</v>
      </c>
      <c r="AG66" s="22" t="e">
        <f>IF('Encode Data'!$J$44-SUM($U$66:AF66)&gt;=0.46,1,"")</f>
        <v>#VALUE!</v>
      </c>
      <c r="AH66" s="22" t="e">
        <f>IF('Encode Data'!$J$44-SUM($U$66:AG66)&gt;=0.46,1,"")</f>
        <v>#VALUE!</v>
      </c>
      <c r="AI66" s="22" t="e">
        <f>IF('Encode Data'!$J$44-SUM($U$66:AH66)&gt;=0.46,1,"")</f>
        <v>#VALUE!</v>
      </c>
      <c r="AJ66" s="22" t="e">
        <f>IF('Encode Data'!$J$44-SUM($U$66:AI66)&gt;=0.46,1,"")</f>
        <v>#VALUE!</v>
      </c>
      <c r="AK66" s="22" t="e">
        <f>IF('Encode Data'!$J$44-SUM($U$66:AJ66)&gt;=0.46,1,"")</f>
        <v>#VALUE!</v>
      </c>
      <c r="AL66" s="22" t="e">
        <f>IF('Encode Data'!$J$44-SUM($U$66:AK66)&gt;=0.46,1,"")</f>
        <v>#VALUE!</v>
      </c>
      <c r="AM66" s="22" t="e">
        <f>IF('Encode Data'!$J$44-SUM($U$66:AL66)&gt;=0.46,1,"")</f>
        <v>#VALUE!</v>
      </c>
      <c r="AN66" s="22" t="e">
        <f>IF('Encode Data'!$J$44-SUM($U$66:AM66)&gt;=0.46,1,"")</f>
        <v>#VALUE!</v>
      </c>
      <c r="AO66" s="22" t="e">
        <f>IF('Encode Data'!$J$44-SUM($U$66:AN66)&gt;=0.46,1,"")</f>
        <v>#VALUE!</v>
      </c>
      <c r="AP66" s="22" t="e">
        <f>IF('Encode Data'!$J$44-SUM($U$66:AO66)&gt;=0.46,1,"")</f>
        <v>#VALUE!</v>
      </c>
      <c r="AQ66" s="22" t="e">
        <f>IF('Encode Data'!$J$44-SUM($U$66:AP66)&gt;=0.46,1,"")</f>
        <v>#VALUE!</v>
      </c>
      <c r="AR66" s="22" t="e">
        <f>IF('Encode Data'!$J$44-SUM($U$66:AQ66)&gt;=0.46,1,"")</f>
        <v>#VALUE!</v>
      </c>
      <c r="AS66" s="22" t="e">
        <f>IF('Encode Data'!$J$44-SUM($U$66:AR66)&gt;=0.46,1,"")</f>
        <v>#VALUE!</v>
      </c>
      <c r="AT66" s="22" t="e">
        <f>IF('Encode Data'!$J$44-SUM($U$66:AS66)&gt;=0.46,1,"")</f>
        <v>#VALUE!</v>
      </c>
      <c r="AU66" s="22" t="e">
        <f>IF('Encode Data'!$J$44-SUM($U$66:AT66)&gt;=0.46,1,"")</f>
        <v>#VALUE!</v>
      </c>
      <c r="AV66" s="22" t="e">
        <f>IF('Encode Data'!$J$44-SUM($U$66:AU66)&gt;=0.46,1,"")</f>
        <v>#VALUE!</v>
      </c>
      <c r="AW66" s="22" t="e">
        <f>IF('Encode Data'!$J$44-SUM($U$66:AV66)&gt;=0.46,1,"")</f>
        <v>#VALUE!</v>
      </c>
      <c r="AX66" s="22" t="e">
        <f>IF('Encode Data'!$J$44-SUM($U$66:AW66)&gt;=0.46,1,"")</f>
        <v>#VALUE!</v>
      </c>
      <c r="AY66" s="22" t="e">
        <f>IF('Encode Data'!$J$44-SUM($U$66:AX66)&gt;=0.46,1,"")</f>
        <v>#VALUE!</v>
      </c>
      <c r="AZ66" s="22" t="e">
        <f>IF('Encode Data'!$J$44-SUM($U$66:AY66)&gt;=0.46,1,"")</f>
        <v>#VALUE!</v>
      </c>
      <c r="BA66" s="22" t="e">
        <f>IF('Encode Data'!$J$44-SUM($U$66:AZ66)&gt;=0.46,1,"")</f>
        <v>#VALUE!</v>
      </c>
      <c r="BB66" s="22" t="e">
        <f>IF('Encode Data'!$J$44-SUM($U$66:BA66)&gt;=0.46,1,"")</f>
        <v>#VALUE!</v>
      </c>
      <c r="BC66" s="22" t="e">
        <f>IF('Encode Data'!$J$44-SUM($U$66:BB66)&gt;=0.46,1,"")</f>
        <v>#VALUE!</v>
      </c>
      <c r="BD66" s="22" t="e">
        <f>IF('Encode Data'!$J$44-SUM($U$66:BC66)&gt;=0.46,1,"")</f>
        <v>#VALUE!</v>
      </c>
      <c r="BE66" s="22" t="e">
        <f>IF('Encode Data'!$J$44-SUM($U$66:BD66)&gt;=0.46,1,"")</f>
        <v>#VALUE!</v>
      </c>
      <c r="BF66" s="22" t="e">
        <f>IF('Encode Data'!$J$44-SUM($U$66:BE66)&gt;=0.46,1,"")</f>
        <v>#VALUE!</v>
      </c>
      <c r="BG66" s="22" t="e">
        <f>IF('Encode Data'!$J$44-SUM($U$66:BF66)&gt;=0.46,1,"")</f>
        <v>#VALUE!</v>
      </c>
      <c r="BH66" s="22" t="e">
        <f>IF('Encode Data'!$J$44-SUM($U$66:BG66)&gt;=0.46,1,"")</f>
        <v>#VALUE!</v>
      </c>
      <c r="BI66" s="22" t="e">
        <f>IF('Encode Data'!$J$44-SUM($U$66:BH66)&gt;=0.46,1,"")</f>
        <v>#VALUE!</v>
      </c>
      <c r="BJ66" s="22" t="e">
        <f>IF('Encode Data'!$J$44-SUM($U$66:BI66)&gt;=0.46,1,"")</f>
        <v>#VALUE!</v>
      </c>
      <c r="BK66" s="22" t="e">
        <f>IF('Encode Data'!$J$44-SUM($U$66:BJ66)&gt;=0.46,1,"")</f>
        <v>#VALUE!</v>
      </c>
      <c r="BL66" s="22" t="e">
        <f>IF('Encode Data'!$J$44-SUM($U$66:BK66)&gt;=0.46,1,"")</f>
        <v>#VALUE!</v>
      </c>
      <c r="BM66" s="22" t="e">
        <f>IF('Encode Data'!$J$44-SUM($U$66:BL66)&gt;=0.46,1,"")</f>
        <v>#VALUE!</v>
      </c>
      <c r="BN66" s="22" t="e">
        <f>IF('Encode Data'!$J$44-SUM($U$66:BM66)&gt;=0.46,1,"")</f>
        <v>#VALUE!</v>
      </c>
      <c r="BO66" s="22" t="e">
        <f>IF('Encode Data'!$J$44-SUM($U$66:BN66)&gt;=0.46,1,"")</f>
        <v>#VALUE!</v>
      </c>
      <c r="BP66" s="22" t="e">
        <f>IF('Encode Data'!$J$44-SUM($U$66:BO66)&gt;=0.46,1,"")</f>
        <v>#VALUE!</v>
      </c>
      <c r="BQ66" s="22" t="e">
        <f>IF('Encode Data'!$J$44-SUM($U$66:BP66)&gt;=0.46,1,"")</f>
        <v>#VALUE!</v>
      </c>
      <c r="BR66" s="22" t="e">
        <f>IF('Encode Data'!$J$44-SUM($U$66:BQ66)&gt;=0.46,1,"")</f>
        <v>#VALUE!</v>
      </c>
      <c r="BS66" s="22" t="e">
        <f>IF('Encode Data'!$J$44-SUM($U$66:BR66)&gt;=0.46,1,"")</f>
        <v>#VALUE!</v>
      </c>
      <c r="BT66" s="22" t="e">
        <f>IF('Encode Data'!$J$44-SUM($U$66:BS66)&gt;=0.46,1,"")</f>
        <v>#VALUE!</v>
      </c>
      <c r="BU66" s="22" t="e">
        <f>IF('Encode Data'!$J$44-SUM($U$66:BT66)&gt;=0.46,1,"")</f>
        <v>#VALUE!</v>
      </c>
      <c r="BV66" s="22" t="e">
        <f>IF('Encode Data'!$J$44-SUM($U$66:BU66)&gt;=0.46,1,"")</f>
        <v>#VALUE!</v>
      </c>
      <c r="BW66" s="22" t="e">
        <f>IF('Encode Data'!$J$44-SUM($U$66:BV66)&gt;=0.46,1,"")</f>
        <v>#VALUE!</v>
      </c>
    </row>
    <row r="67" spans="21:75" x14ac:dyDescent="0.35">
      <c r="U67" s="22">
        <f>IF('Encode Data'!$E$47&gt;=0.4,1,0)</f>
        <v>1</v>
      </c>
      <c r="V67" s="22" t="e">
        <f>IF('Encode Data'!$E$47-(U67)&gt;=0.45,1,"")</f>
        <v>#VALUE!</v>
      </c>
      <c r="W67" s="22" t="e">
        <f>IF('Encode Data'!$E$47-SUM($U$67:V67)&gt;=0.45,1,"")</f>
        <v>#VALUE!</v>
      </c>
      <c r="X67" s="22" t="e">
        <f>IF('Encode Data'!$E$47-SUM($U$67:W67)&gt;=0.45,1,"")</f>
        <v>#VALUE!</v>
      </c>
      <c r="Y67" s="22" t="e">
        <f>IF('Encode Data'!$E$47-SUM($U$67:X67)&gt;=0.45,1,"")</f>
        <v>#VALUE!</v>
      </c>
      <c r="Z67" s="22" t="e">
        <f>IF('Encode Data'!$E$47-SUM($U$67:Y67)&gt;=0.45,1,"")</f>
        <v>#VALUE!</v>
      </c>
      <c r="AA67" s="22" t="e">
        <f>IF('Encode Data'!$E$47-SUM($U$67:Z67)&gt;=0.45,1,"")</f>
        <v>#VALUE!</v>
      </c>
      <c r="AB67" s="22" t="e">
        <f>IF('Encode Data'!$E$47-SUM($U$67:AA67)&gt;=0.45,1,"")</f>
        <v>#VALUE!</v>
      </c>
      <c r="AC67" s="22" t="e">
        <f>IF('Encode Data'!$E$47-SUM($U$67:AB67)&gt;=0.45,1,"")</f>
        <v>#VALUE!</v>
      </c>
      <c r="AD67" s="22" t="e">
        <f>IF('Encode Data'!$E$47-SUM($U$67:AC67)&gt;=0.45,1,"")</f>
        <v>#VALUE!</v>
      </c>
      <c r="AE67" s="22" t="e">
        <f>IF('Encode Data'!$E$47-SUM($U$67:AD67)&gt;=0.45,1,"")</f>
        <v>#VALUE!</v>
      </c>
      <c r="AF67" s="22" t="e">
        <f>IF('Encode Data'!$E$47-SUM($U$67:AE67)&gt;=0.45,1,"")</f>
        <v>#VALUE!</v>
      </c>
      <c r="AG67" s="22" t="e">
        <f>IF('Encode Data'!$E$47-SUM($U$67:AF67)&gt;=0.45,1,"")</f>
        <v>#VALUE!</v>
      </c>
      <c r="AH67" s="22" t="e">
        <f>IF('Encode Data'!$E$47-SUM($U$67:AG67)&gt;=0.45,1,"")</f>
        <v>#VALUE!</v>
      </c>
      <c r="AI67" s="22" t="e">
        <f>IF('Encode Data'!$E$47-SUM($U$67:AH67)&gt;=0.45,1,"")</f>
        <v>#VALUE!</v>
      </c>
      <c r="AJ67" s="22" t="e">
        <f>IF('Encode Data'!$E$47-SUM($U$67:AI67)&gt;=0.45,1,"")</f>
        <v>#VALUE!</v>
      </c>
      <c r="AK67" s="22" t="e">
        <f>IF('Encode Data'!$E$47-SUM($U$67:AJ67)&gt;=0.45,1,"")</f>
        <v>#VALUE!</v>
      </c>
      <c r="AL67" s="22" t="e">
        <f>IF('Encode Data'!$E$47-SUM($U$67:AK67)&gt;=0.45,1,"")</f>
        <v>#VALUE!</v>
      </c>
      <c r="AM67" s="22" t="e">
        <f>IF('Encode Data'!$E$47-SUM($U$67:AL67)&gt;=0.45,1,"")</f>
        <v>#VALUE!</v>
      </c>
      <c r="AN67" s="22" t="e">
        <f>IF('Encode Data'!$E$47-SUM($U$67:AM67)&gt;=0.45,1,"")</f>
        <v>#VALUE!</v>
      </c>
      <c r="AO67" s="22" t="e">
        <f>IF('Encode Data'!$E$47-SUM($U$67:AN67)&gt;=0.45,1,"")</f>
        <v>#VALUE!</v>
      </c>
      <c r="AP67" s="22" t="e">
        <f>IF('Encode Data'!$E$47-SUM($U$67:AO67)&gt;=0.45,1,"")</f>
        <v>#VALUE!</v>
      </c>
      <c r="AQ67" s="22" t="e">
        <f>IF('Encode Data'!$E$47-SUM($U$67:AP67)&gt;=0.45,1,"")</f>
        <v>#VALUE!</v>
      </c>
      <c r="AR67" s="22" t="e">
        <f>IF('Encode Data'!$E$47-SUM($U$67:AQ67)&gt;=0.45,1,"")</f>
        <v>#VALUE!</v>
      </c>
      <c r="AS67" s="22" t="e">
        <f>IF('Encode Data'!$E$47-SUM($U$67:AR67)&gt;=0.45,1,"")</f>
        <v>#VALUE!</v>
      </c>
      <c r="AT67" s="22" t="e">
        <f>IF('Encode Data'!$E$47-SUM($U$67:AS67)&gt;=0.45,1,"")</f>
        <v>#VALUE!</v>
      </c>
      <c r="AU67" s="22" t="e">
        <f>IF('Encode Data'!$E$47-SUM($U$67:AT67)&gt;=0.45,1,"")</f>
        <v>#VALUE!</v>
      </c>
      <c r="AV67" s="22" t="e">
        <f>IF('Encode Data'!$E$47-SUM($U$67:AU67)&gt;=0.45,1,"")</f>
        <v>#VALUE!</v>
      </c>
      <c r="AW67" s="22" t="e">
        <f>IF('Encode Data'!$E$47-SUM($U$67:AV67)&gt;=0.45,1,"")</f>
        <v>#VALUE!</v>
      </c>
      <c r="AX67" s="22" t="e">
        <f>IF('Encode Data'!$E$47-SUM($U$67:AW67)&gt;=0.45,1,"")</f>
        <v>#VALUE!</v>
      </c>
      <c r="AY67" s="22" t="e">
        <f>IF('Encode Data'!$E$47-SUM($U$67:AX67)&gt;=0.45,1,"")</f>
        <v>#VALUE!</v>
      </c>
      <c r="AZ67" s="22" t="e">
        <f>IF('Encode Data'!$E$47-SUM($U$67:AY67)&gt;=0.45,1,"")</f>
        <v>#VALUE!</v>
      </c>
      <c r="BA67" s="22" t="e">
        <f>IF('Encode Data'!$E$47-SUM($U$67:AZ67)&gt;=0.45,1,"")</f>
        <v>#VALUE!</v>
      </c>
      <c r="BB67" s="22" t="e">
        <f>IF('Encode Data'!$E$47-SUM($U$67:BA67)&gt;=0.45,1,"")</f>
        <v>#VALUE!</v>
      </c>
      <c r="BC67" s="22" t="e">
        <f>IF('Encode Data'!$E$47-SUM($U$67:BB67)&gt;=0.45,1,"")</f>
        <v>#VALUE!</v>
      </c>
      <c r="BD67" s="22" t="e">
        <f>IF('Encode Data'!$E$47-SUM($U$67:BC67)&gt;=0.45,1,"")</f>
        <v>#VALUE!</v>
      </c>
      <c r="BE67" s="22" t="e">
        <f>IF('Encode Data'!$E$47-SUM($U$67:BD67)&gt;=0.45,1,"")</f>
        <v>#VALUE!</v>
      </c>
      <c r="BF67" s="22" t="e">
        <f>IF('Encode Data'!$E$47-SUM($U$67:BE67)&gt;=0.45,1,"")</f>
        <v>#VALUE!</v>
      </c>
      <c r="BG67" s="22" t="e">
        <f>IF('Encode Data'!$E$47-SUM($U$67:BF67)&gt;=0.45,1,"")</f>
        <v>#VALUE!</v>
      </c>
      <c r="BH67" s="22" t="e">
        <f>IF('Encode Data'!$E$47-SUM($U$67:BG67)&gt;=0.45,1,"")</f>
        <v>#VALUE!</v>
      </c>
      <c r="BI67" s="22" t="e">
        <f>IF('Encode Data'!$E$47-SUM($U$67:BH67)&gt;=0.45,1,"")</f>
        <v>#VALUE!</v>
      </c>
      <c r="BJ67" s="22" t="e">
        <f>IF('Encode Data'!$E$47-SUM($U$67:BI67)&gt;=0.45,1,"")</f>
        <v>#VALUE!</v>
      </c>
      <c r="BK67" s="22" t="e">
        <f>IF('Encode Data'!$E$47-SUM($U$67:BJ67)&gt;=0.45,1,"")</f>
        <v>#VALUE!</v>
      </c>
      <c r="BL67" s="22" t="e">
        <f>IF('Encode Data'!$E$47-SUM($U$67:BK67)&gt;=0.45,1,"")</f>
        <v>#VALUE!</v>
      </c>
      <c r="BM67" s="22" t="e">
        <f>IF('Encode Data'!$E$47-SUM($U$67:BL67)&gt;=0.45,1,"")</f>
        <v>#VALUE!</v>
      </c>
      <c r="BN67" s="22" t="e">
        <f>IF('Encode Data'!$E$47-SUM($U$67:BM67)&gt;=0.45,1,"")</f>
        <v>#VALUE!</v>
      </c>
      <c r="BO67" s="22" t="e">
        <f>IF('Encode Data'!$E$47-SUM($U$67:BN67)&gt;=0.45,1,"")</f>
        <v>#VALUE!</v>
      </c>
      <c r="BP67" s="22" t="e">
        <f>IF('Encode Data'!$E$47-SUM($U$67:BO67)&gt;=0.45,1,"")</f>
        <v>#VALUE!</v>
      </c>
      <c r="BQ67" s="22" t="e">
        <f>IF('Encode Data'!$E$47-SUM($U$67:BP67)&gt;=0.45,1,"")</f>
        <v>#VALUE!</v>
      </c>
      <c r="BR67" s="22" t="e">
        <f>IF('Encode Data'!$E$47-SUM($U$67:BQ67)&gt;=0.45,1,"")</f>
        <v>#VALUE!</v>
      </c>
      <c r="BS67" s="22" t="e">
        <f>IF('Encode Data'!$E$47-SUM($U$67:BR67)&gt;=0.45,1,"")</f>
        <v>#VALUE!</v>
      </c>
      <c r="BT67" s="22" t="e">
        <f>IF('Encode Data'!$E$47-SUM($U$67:BS67)&gt;=0.45,1,"")</f>
        <v>#VALUE!</v>
      </c>
      <c r="BU67" s="22" t="e">
        <f>IF('Encode Data'!$E$47-SUM($U$67:BT67)&gt;=0.45,1,"")</f>
        <v>#VALUE!</v>
      </c>
      <c r="BV67" s="22" t="e">
        <f>IF('Encode Data'!$E$47-SUM($U$67:BU67)&gt;=0.45,1,"")</f>
        <v>#VALUE!</v>
      </c>
      <c r="BW67" s="22" t="e">
        <f>IF('Encode Data'!$E$47-SUM($U$67:BV67)&gt;=0.45,1,"")</f>
        <v>#VALUE!</v>
      </c>
    </row>
    <row r="68" spans="21:75" x14ac:dyDescent="0.35">
      <c r="U68" s="22">
        <f>IF('Encode Data'!$F$47&gt;=0.4,1,0)</f>
        <v>1</v>
      </c>
      <c r="V68" s="22" t="e">
        <f>IF('Encode Data'!$F$47-(U68)&gt;=0.4,1,"")</f>
        <v>#VALUE!</v>
      </c>
      <c r="W68" s="22" t="e">
        <f>IF('Encode Data'!$F$47-SUM($U$68:V68)&gt;=0.45,1,"")</f>
        <v>#VALUE!</v>
      </c>
      <c r="X68" s="22" t="e">
        <f>IF('Encode Data'!$F$47-SUM($U$68:W68)&gt;=0.45,1,"")</f>
        <v>#VALUE!</v>
      </c>
      <c r="Y68" s="22" t="e">
        <f>IF('Encode Data'!$F$47-SUM($U$68:X68)&gt;=0.45,1,"")</f>
        <v>#VALUE!</v>
      </c>
      <c r="Z68" s="22" t="e">
        <f>IF('Encode Data'!$F$47-SUM($U$68:Y68)&gt;=0.45,1,"")</f>
        <v>#VALUE!</v>
      </c>
      <c r="AA68" s="22" t="e">
        <f>IF('Encode Data'!$F$47-SUM($U$68:Z68)&gt;=0.45,1,"")</f>
        <v>#VALUE!</v>
      </c>
      <c r="AB68" s="22" t="e">
        <f>IF('Encode Data'!$F$47-SUM($U$68:AA68)&gt;=0.45,1,"")</f>
        <v>#VALUE!</v>
      </c>
      <c r="AC68" s="22" t="e">
        <f>IF('Encode Data'!$F$47-SUM($U$68:AB68)&gt;=0.45,1,"")</f>
        <v>#VALUE!</v>
      </c>
      <c r="AD68" s="22" t="e">
        <f>IF('Encode Data'!$F$47-SUM($U$68:AC68)&gt;=0.45,1,"")</f>
        <v>#VALUE!</v>
      </c>
      <c r="AE68" s="22" t="e">
        <f>IF('Encode Data'!$F$47-SUM($U$68:AD68)&gt;=0.45,1,"")</f>
        <v>#VALUE!</v>
      </c>
      <c r="AF68" s="22" t="e">
        <f>IF('Encode Data'!$F$47-SUM($U$68:AE68)&gt;=0.45,1,"")</f>
        <v>#VALUE!</v>
      </c>
      <c r="AG68" s="22" t="e">
        <f>IF('Encode Data'!$F$47-SUM($U$68:AF68)&gt;=0.45,1,"")</f>
        <v>#VALUE!</v>
      </c>
      <c r="AH68" s="22" t="e">
        <f>IF('Encode Data'!$F$47-SUM($U$68:AG68)&gt;=0.45,1,"")</f>
        <v>#VALUE!</v>
      </c>
      <c r="AI68" s="22" t="e">
        <f>IF('Encode Data'!$F$47-SUM($U$68:AH68)&gt;=0.45,1,"")</f>
        <v>#VALUE!</v>
      </c>
      <c r="AJ68" s="22" t="e">
        <f>IF('Encode Data'!$F$47-SUM($U$68:AI68)&gt;=0.45,1,"")</f>
        <v>#VALUE!</v>
      </c>
      <c r="AK68" s="22" t="e">
        <f>IF('Encode Data'!$F$47-SUM($U$68:AJ68)&gt;=0.45,1,"")</f>
        <v>#VALUE!</v>
      </c>
      <c r="AL68" s="22" t="e">
        <f>IF('Encode Data'!$F$47-SUM($U$68:AK68)&gt;=0.45,1,"")</f>
        <v>#VALUE!</v>
      </c>
      <c r="AM68" s="22" t="e">
        <f>IF('Encode Data'!$F$47-SUM($U$68:AL68)&gt;=0.45,1,"")</f>
        <v>#VALUE!</v>
      </c>
      <c r="AN68" s="22" t="e">
        <f>IF('Encode Data'!$F$47-SUM($U$68:AM68)&gt;=0.45,1,"")</f>
        <v>#VALUE!</v>
      </c>
      <c r="AO68" s="22" t="e">
        <f>IF('Encode Data'!$F$47-SUM($U$68:AN68)&gt;=0.45,1,"")</f>
        <v>#VALUE!</v>
      </c>
      <c r="AP68" s="22" t="e">
        <f>IF('Encode Data'!$F$47-SUM($U$68:AO68)&gt;=0.45,1,"")</f>
        <v>#VALUE!</v>
      </c>
      <c r="AQ68" s="22" t="e">
        <f>IF('Encode Data'!$F$47-SUM($U$68:AP68)&gt;=0.45,1,"")</f>
        <v>#VALUE!</v>
      </c>
      <c r="AR68" s="22" t="e">
        <f>IF('Encode Data'!$F$47-SUM($U$68:AQ68)&gt;=0.45,1,"")</f>
        <v>#VALUE!</v>
      </c>
      <c r="AS68" s="22" t="e">
        <f>IF('Encode Data'!$F$47-SUM($U$68:AR68)&gt;=0.45,1,"")</f>
        <v>#VALUE!</v>
      </c>
      <c r="AT68" s="22" t="e">
        <f>IF('Encode Data'!$F$47-SUM($U$68:AS68)&gt;=0.45,1,"")</f>
        <v>#VALUE!</v>
      </c>
      <c r="AU68" s="22" t="e">
        <f>IF('Encode Data'!$F$47-SUM($U$68:AT68)&gt;=0.45,1,"")</f>
        <v>#VALUE!</v>
      </c>
      <c r="AV68" s="22" t="e">
        <f>IF('Encode Data'!$F$47-SUM($U$68:AU68)&gt;=0.45,1,"")</f>
        <v>#VALUE!</v>
      </c>
      <c r="AW68" s="22" t="e">
        <f>IF('Encode Data'!$F$47-SUM($U$68:AV68)&gt;=0.45,1,"")</f>
        <v>#VALUE!</v>
      </c>
      <c r="AX68" s="22" t="e">
        <f>IF('Encode Data'!$F$47-SUM($U$68:AW68)&gt;=0.45,1,"")</f>
        <v>#VALUE!</v>
      </c>
      <c r="AY68" s="22" t="e">
        <f>IF('Encode Data'!$F$47-SUM($U$68:AX68)&gt;=0.45,1,"")</f>
        <v>#VALUE!</v>
      </c>
      <c r="AZ68" s="22" t="e">
        <f>IF('Encode Data'!$F$47-SUM($U$68:AY68)&gt;=0.45,1,"")</f>
        <v>#VALUE!</v>
      </c>
      <c r="BA68" s="22" t="e">
        <f>IF('Encode Data'!$F$47-SUM($U$68:AZ68)&gt;=0.45,1,"")</f>
        <v>#VALUE!</v>
      </c>
      <c r="BB68" s="22" t="e">
        <f>IF('Encode Data'!$F$47-SUM($U$68:BA68)&gt;=0.45,1,"")</f>
        <v>#VALUE!</v>
      </c>
      <c r="BC68" s="22" t="e">
        <f>IF('Encode Data'!$F$47-SUM($U$68:BB68)&gt;=0.45,1,"")</f>
        <v>#VALUE!</v>
      </c>
      <c r="BD68" s="22" t="e">
        <f>IF('Encode Data'!$F$47-SUM($U$68:BC68)&gt;=0.45,1,"")</f>
        <v>#VALUE!</v>
      </c>
      <c r="BE68" s="22" t="e">
        <f>IF('Encode Data'!$F$47-SUM($U$68:BD68)&gt;=0.45,1,"")</f>
        <v>#VALUE!</v>
      </c>
      <c r="BF68" s="22" t="e">
        <f>IF('Encode Data'!$F$47-SUM($U$68:BE68)&gt;=0.45,1,"")</f>
        <v>#VALUE!</v>
      </c>
      <c r="BG68" s="22" t="e">
        <f>IF('Encode Data'!$F$47-SUM($U$68:BF68)&gt;=0.45,1,"")</f>
        <v>#VALUE!</v>
      </c>
      <c r="BH68" s="22" t="e">
        <f>IF('Encode Data'!$F$47-SUM($U$68:BG68)&gt;=0.45,1,"")</f>
        <v>#VALUE!</v>
      </c>
      <c r="BI68" s="22" t="e">
        <f>IF('Encode Data'!$F$47-SUM($U$68:BH68)&gt;=0.45,1,"")</f>
        <v>#VALUE!</v>
      </c>
      <c r="BJ68" s="22" t="e">
        <f>IF('Encode Data'!$F$47-SUM($U$68:BI68)&gt;=0.45,1,"")</f>
        <v>#VALUE!</v>
      </c>
      <c r="BK68" s="22" t="e">
        <f>IF('Encode Data'!$F$47-SUM($U$68:BJ68)&gt;=0.45,1,"")</f>
        <v>#VALUE!</v>
      </c>
      <c r="BL68" s="22" t="e">
        <f>IF('Encode Data'!$F$47-SUM($U$68:BK68)&gt;=0.45,1,"")</f>
        <v>#VALUE!</v>
      </c>
      <c r="BM68" s="22" t="e">
        <f>IF('Encode Data'!$F$47-SUM($U$68:BL68)&gt;=0.45,1,"")</f>
        <v>#VALUE!</v>
      </c>
      <c r="BN68" s="22" t="e">
        <f>IF('Encode Data'!$F$47-SUM($U$68:BM68)&gt;=0.45,1,"")</f>
        <v>#VALUE!</v>
      </c>
      <c r="BO68" s="22" t="e">
        <f>IF('Encode Data'!$F$47-SUM($U$68:BN68)&gt;=0.45,1,"")</f>
        <v>#VALUE!</v>
      </c>
      <c r="BP68" s="22" t="e">
        <f>IF('Encode Data'!$F$47-SUM($U$68:BO68)&gt;=0.45,1,"")</f>
        <v>#VALUE!</v>
      </c>
      <c r="BQ68" s="22" t="e">
        <f>IF('Encode Data'!$F$47-SUM($U$68:BP68)&gt;=0.45,1,"")</f>
        <v>#VALUE!</v>
      </c>
      <c r="BR68" s="22" t="e">
        <f>IF('Encode Data'!$F$47-SUM($U$68:BQ68)&gt;=0.45,1,"")</f>
        <v>#VALUE!</v>
      </c>
      <c r="BS68" s="22" t="e">
        <f>IF('Encode Data'!$F$47-SUM($U$68:BR68)&gt;=0.45,1,"")</f>
        <v>#VALUE!</v>
      </c>
      <c r="BT68" s="22" t="e">
        <f>IF('Encode Data'!$F$47-SUM($U$68:BS68)&gt;=0.45,1,"")</f>
        <v>#VALUE!</v>
      </c>
      <c r="BU68" s="22" t="e">
        <f>IF('Encode Data'!$F$47-SUM($U$68:BT68)&gt;=0.45,1,"")</f>
        <v>#VALUE!</v>
      </c>
      <c r="BV68" s="22" t="e">
        <f>IF('Encode Data'!$F$47-SUM($U$68:BU68)&gt;=0.45,1,"")</f>
        <v>#VALUE!</v>
      </c>
      <c r="BW68" s="22" t="e">
        <f>IF('Encode Data'!$F$47-SUM($U$68:BV68)&gt;=0.45,1,"")</f>
        <v>#VALUE!</v>
      </c>
    </row>
    <row r="69" spans="21:75" x14ac:dyDescent="0.35">
      <c r="U69" s="22">
        <f>IF('Encode Data'!$G$47&gt;=0.4,1,0)</f>
        <v>1</v>
      </c>
      <c r="V69" s="22" t="e">
        <f>IF('Encode Data'!$G$47-(U69)&gt;=0.4,1,"")</f>
        <v>#VALUE!</v>
      </c>
      <c r="W69" s="22" t="e">
        <f>IF('Encode Data'!$G$47-SUM($U$69:V69)&gt;=0.45,1,"")</f>
        <v>#VALUE!</v>
      </c>
      <c r="X69" s="22" t="e">
        <f>IF('Encode Data'!$G$47-SUM($U$69:W69)&gt;=0.45,1,"")</f>
        <v>#VALUE!</v>
      </c>
      <c r="Y69" s="22" t="e">
        <f>IF('Encode Data'!$G$47-SUM($U$69:X69)&gt;=0.45,1,"")</f>
        <v>#VALUE!</v>
      </c>
      <c r="Z69" s="22" t="e">
        <f>IF('Encode Data'!$G$47-SUM($U$69:Y69)&gt;=0.45,1,"")</f>
        <v>#VALUE!</v>
      </c>
      <c r="AA69" s="22" t="e">
        <f>IF('Encode Data'!$G$47-SUM($U$69:Z69)&gt;=0.45,1,"")</f>
        <v>#VALUE!</v>
      </c>
      <c r="AB69" s="22" t="e">
        <f>IF('Encode Data'!$G$47-SUM($U$69:AA69)&gt;=0.45,1,"")</f>
        <v>#VALUE!</v>
      </c>
      <c r="AC69" s="22" t="e">
        <f>IF('Encode Data'!$G$47-SUM($U$69:AB69)&gt;=0.45,1,"")</f>
        <v>#VALUE!</v>
      </c>
      <c r="AD69" s="22" t="e">
        <f>IF('Encode Data'!$G$47-SUM($U$69:AC69)&gt;=0.45,1,"")</f>
        <v>#VALUE!</v>
      </c>
      <c r="AE69" s="22" t="e">
        <f>IF('Encode Data'!$G$47-SUM($U$69:AD69)&gt;=0.45,1,"")</f>
        <v>#VALUE!</v>
      </c>
      <c r="AF69" s="22" t="e">
        <f>IF('Encode Data'!$G$47-SUM($U$69:AE69)&gt;=0.45,1,"")</f>
        <v>#VALUE!</v>
      </c>
      <c r="AG69" s="22" t="e">
        <f>IF('Encode Data'!$G$47-SUM($U$69:AF69)&gt;=0.45,1,"")</f>
        <v>#VALUE!</v>
      </c>
      <c r="AH69" s="22" t="e">
        <f>IF('Encode Data'!$G$47-SUM($U$69:AG69)&gt;=0.45,1,"")</f>
        <v>#VALUE!</v>
      </c>
      <c r="AI69" s="22" t="e">
        <f>IF('Encode Data'!$G$47-SUM($U$69:AH69)&gt;=0.45,1,"")</f>
        <v>#VALUE!</v>
      </c>
      <c r="AJ69" s="22" t="e">
        <f>IF('Encode Data'!$G$47-SUM($U$69:AI69)&gt;=0.45,1,"")</f>
        <v>#VALUE!</v>
      </c>
      <c r="AK69" s="22" t="e">
        <f>IF('Encode Data'!$G$47-SUM($U$69:AJ69)&gt;=0.45,1,"")</f>
        <v>#VALUE!</v>
      </c>
      <c r="AL69" s="22" t="e">
        <f>IF('Encode Data'!$G$47-SUM($U$69:AK69)&gt;=0.45,1,"")</f>
        <v>#VALUE!</v>
      </c>
      <c r="AM69" s="22" t="e">
        <f>IF('Encode Data'!$G$47-SUM($U$69:AL69)&gt;=0.45,1,"")</f>
        <v>#VALUE!</v>
      </c>
      <c r="AN69" s="22" t="e">
        <f>IF('Encode Data'!$G$47-SUM($U$69:AM69)&gt;=0.45,1,"")</f>
        <v>#VALUE!</v>
      </c>
      <c r="AO69" s="22" t="e">
        <f>IF('Encode Data'!$G$47-SUM($U$69:AN69)&gt;=0.45,1,"")</f>
        <v>#VALUE!</v>
      </c>
      <c r="AP69" s="22" t="e">
        <f>IF('Encode Data'!$G$47-SUM($U$69:AO69)&gt;=0.45,1,"")</f>
        <v>#VALUE!</v>
      </c>
      <c r="AQ69" s="22" t="e">
        <f>IF('Encode Data'!$G$47-SUM($U$69:AP69)&gt;=0.45,1,"")</f>
        <v>#VALUE!</v>
      </c>
      <c r="AR69" s="22" t="e">
        <f>IF('Encode Data'!$G$47-SUM($U$69:AQ69)&gt;=0.45,1,"")</f>
        <v>#VALUE!</v>
      </c>
      <c r="AS69" s="22" t="e">
        <f>IF('Encode Data'!$G$47-SUM($U$69:AR69)&gt;=0.45,1,"")</f>
        <v>#VALUE!</v>
      </c>
      <c r="AT69" s="22" t="e">
        <f>IF('Encode Data'!$G$47-SUM($U$69:AS69)&gt;=0.45,1,"")</f>
        <v>#VALUE!</v>
      </c>
      <c r="AU69" s="22" t="e">
        <f>IF('Encode Data'!$G$47-SUM($U$69:AT69)&gt;=0.45,1,"")</f>
        <v>#VALUE!</v>
      </c>
      <c r="AV69" s="22" t="e">
        <f>IF('Encode Data'!$G$47-SUM($U$69:AU69)&gt;=0.45,1,"")</f>
        <v>#VALUE!</v>
      </c>
      <c r="AW69" s="22" t="e">
        <f>IF('Encode Data'!$G$47-SUM($U$69:AV69)&gt;=0.45,1,"")</f>
        <v>#VALUE!</v>
      </c>
      <c r="AX69" s="22" t="e">
        <f>IF('Encode Data'!$G$47-SUM($U$69:AW69)&gt;=0.45,1,"")</f>
        <v>#VALUE!</v>
      </c>
      <c r="AY69" s="22" t="e">
        <f>IF('Encode Data'!$G$47-SUM($U$69:AX69)&gt;=0.45,1,"")</f>
        <v>#VALUE!</v>
      </c>
      <c r="AZ69" s="22" t="e">
        <f>IF('Encode Data'!$G$47-SUM($U$69:AY69)&gt;=0.45,1,"")</f>
        <v>#VALUE!</v>
      </c>
      <c r="BA69" s="22" t="e">
        <f>IF('Encode Data'!$G$47-SUM($U$69:AZ69)&gt;=0.45,1,"")</f>
        <v>#VALUE!</v>
      </c>
      <c r="BB69" s="22" t="e">
        <f>IF('Encode Data'!$G$47-SUM($U$69:BA69)&gt;=0.45,1,"")</f>
        <v>#VALUE!</v>
      </c>
      <c r="BC69" s="22" t="e">
        <f>IF('Encode Data'!$G$47-SUM($U$69:BB69)&gt;=0.45,1,"")</f>
        <v>#VALUE!</v>
      </c>
      <c r="BD69" s="22" t="e">
        <f>IF('Encode Data'!$G$47-SUM($U$69:BC69)&gt;=0.45,1,"")</f>
        <v>#VALUE!</v>
      </c>
      <c r="BE69" s="22" t="e">
        <f>IF('Encode Data'!$G$47-SUM($U$69:BD69)&gt;=0.45,1,"")</f>
        <v>#VALUE!</v>
      </c>
      <c r="BF69" s="22" t="e">
        <f>IF('Encode Data'!$G$47-SUM($U$69:BE69)&gt;=0.45,1,"")</f>
        <v>#VALUE!</v>
      </c>
      <c r="BG69" s="22" t="e">
        <f>IF('Encode Data'!$G$47-SUM($U$69:BF69)&gt;=0.45,1,"")</f>
        <v>#VALUE!</v>
      </c>
      <c r="BH69" s="22" t="e">
        <f>IF('Encode Data'!$G$47-SUM($U$69:BG69)&gt;=0.45,1,"")</f>
        <v>#VALUE!</v>
      </c>
      <c r="BI69" s="22" t="e">
        <f>IF('Encode Data'!$G$47-SUM($U$69:BH69)&gt;=0.45,1,"")</f>
        <v>#VALUE!</v>
      </c>
      <c r="BJ69" s="22" t="e">
        <f>IF('Encode Data'!$G$47-SUM($U$69:BI69)&gt;=0.45,1,"")</f>
        <v>#VALUE!</v>
      </c>
      <c r="BK69" s="22" t="e">
        <f>IF('Encode Data'!$G$47-SUM($U$69:BJ69)&gt;=0.45,1,"")</f>
        <v>#VALUE!</v>
      </c>
      <c r="BL69" s="22" t="e">
        <f>IF('Encode Data'!$G$47-SUM($U$69:BK69)&gt;=0.45,1,"")</f>
        <v>#VALUE!</v>
      </c>
      <c r="BM69" s="22" t="e">
        <f>IF('Encode Data'!$G$47-SUM($U$69:BL69)&gt;=0.45,1,"")</f>
        <v>#VALUE!</v>
      </c>
      <c r="BN69" s="22" t="e">
        <f>IF('Encode Data'!$G$47-SUM($U$69:BM69)&gt;=0.45,1,"")</f>
        <v>#VALUE!</v>
      </c>
      <c r="BO69" s="22" t="e">
        <f>IF('Encode Data'!$G$47-SUM($U$69:BN69)&gt;=0.45,1,"")</f>
        <v>#VALUE!</v>
      </c>
      <c r="BP69" s="22" t="e">
        <f>IF('Encode Data'!$G$47-SUM($U$69:BO69)&gt;=0.45,1,"")</f>
        <v>#VALUE!</v>
      </c>
      <c r="BQ69" s="22" t="e">
        <f>IF('Encode Data'!$G$47-SUM($U$69:BP69)&gt;=0.45,1,"")</f>
        <v>#VALUE!</v>
      </c>
      <c r="BR69" s="22" t="e">
        <f>IF('Encode Data'!$G$47-SUM($U$69:BQ69)&gt;=0.45,1,"")</f>
        <v>#VALUE!</v>
      </c>
      <c r="BS69" s="22" t="e">
        <f>IF('Encode Data'!$G$47-SUM($U$69:BR69)&gt;=0.45,1,"")</f>
        <v>#VALUE!</v>
      </c>
      <c r="BT69" s="22" t="e">
        <f>IF('Encode Data'!$G$47-SUM($U$69:BS69)&gt;=0.45,1,"")</f>
        <v>#VALUE!</v>
      </c>
      <c r="BU69" s="22" t="e">
        <f>IF('Encode Data'!$G$47-SUM($U$69:BT69)&gt;=0.45,1,"")</f>
        <v>#VALUE!</v>
      </c>
      <c r="BV69" s="22" t="e">
        <f>IF('Encode Data'!$G$47-SUM($U$69:BU69)&gt;=0.45,1,"")</f>
        <v>#VALUE!</v>
      </c>
      <c r="BW69" s="22" t="e">
        <f>IF('Encode Data'!$G$47-SUM($U$69:BV69)&gt;=0.45,1,"")</f>
        <v>#VALUE!</v>
      </c>
    </row>
    <row r="70" spans="21:75" x14ac:dyDescent="0.35">
      <c r="U70" s="22">
        <f>IF('Encode Data'!$H$47&gt;=0.4,1,0)</f>
        <v>1</v>
      </c>
      <c r="V70" s="22" t="e">
        <f>IF('Encode Data'!$H$47-(U70)&gt;=0.4,1,"")</f>
        <v>#VALUE!</v>
      </c>
      <c r="W70" s="22" t="e">
        <f>IF('Encode Data'!$H$47-SUM($U$70:V70)&gt;=0.45,1,"")</f>
        <v>#VALUE!</v>
      </c>
      <c r="X70" s="22" t="e">
        <f>IF('Encode Data'!$H$47-SUM($U$70:W70)&gt;=0.45,1,"")</f>
        <v>#VALUE!</v>
      </c>
      <c r="Y70" s="22" t="e">
        <f>IF('Encode Data'!$H$47-SUM($U$70:X70)&gt;=0.45,1,"")</f>
        <v>#VALUE!</v>
      </c>
      <c r="Z70" s="22" t="e">
        <f>IF('Encode Data'!$H$47-SUM($U$70:Y70)&gt;=0.45,1,"")</f>
        <v>#VALUE!</v>
      </c>
      <c r="AA70" s="22" t="e">
        <f>IF('Encode Data'!$H$47-SUM($U$70:Z70)&gt;=0.45,1,"")</f>
        <v>#VALUE!</v>
      </c>
      <c r="AB70" s="22" t="e">
        <f>IF('Encode Data'!$H$47-SUM($U$70:AA70)&gt;=0.45,1,"")</f>
        <v>#VALUE!</v>
      </c>
      <c r="AC70" s="22" t="e">
        <f>IF('Encode Data'!$H$47-SUM($U$70:AB70)&gt;=0.45,1,"")</f>
        <v>#VALUE!</v>
      </c>
      <c r="AD70" s="22" t="e">
        <f>IF('Encode Data'!$H$47-SUM($U$70:AC70)&gt;=0.45,1,"")</f>
        <v>#VALUE!</v>
      </c>
      <c r="AE70" s="22" t="e">
        <f>IF('Encode Data'!$H$47-SUM($U$70:AD70)&gt;=0.45,1,"")</f>
        <v>#VALUE!</v>
      </c>
      <c r="AF70" s="22" t="e">
        <f>IF('Encode Data'!$H$47-SUM($U$70:AE70)&gt;=0.45,1,"")</f>
        <v>#VALUE!</v>
      </c>
      <c r="AG70" s="22" t="e">
        <f>IF('Encode Data'!$H$47-SUM($U$70:AF70)&gt;=0.45,1,"")</f>
        <v>#VALUE!</v>
      </c>
      <c r="AH70" s="22" t="e">
        <f>IF('Encode Data'!$H$47-SUM($U$70:AG70)&gt;=0.45,1,"")</f>
        <v>#VALUE!</v>
      </c>
      <c r="AI70" s="22" t="e">
        <f>IF('Encode Data'!$H$47-SUM($U$70:AH70)&gt;=0.45,1,"")</f>
        <v>#VALUE!</v>
      </c>
      <c r="AJ70" s="22" t="e">
        <f>IF('Encode Data'!$H$47-SUM($U$70:AI70)&gt;=0.45,1,"")</f>
        <v>#VALUE!</v>
      </c>
      <c r="AK70" s="22" t="e">
        <f>IF('Encode Data'!$H$47-SUM($U$70:AJ70)&gt;=0.45,1,"")</f>
        <v>#VALUE!</v>
      </c>
      <c r="AL70" s="22" t="e">
        <f>IF('Encode Data'!$H$47-SUM($U$70:AK70)&gt;=0.45,1,"")</f>
        <v>#VALUE!</v>
      </c>
      <c r="AM70" s="22" t="e">
        <f>IF('Encode Data'!$H$47-SUM($U$70:AL70)&gt;=0.45,1,"")</f>
        <v>#VALUE!</v>
      </c>
      <c r="AN70" s="22" t="e">
        <f>IF('Encode Data'!$H$47-SUM($U$70:AM70)&gt;=0.45,1,"")</f>
        <v>#VALUE!</v>
      </c>
      <c r="AO70" s="22" t="e">
        <f>IF('Encode Data'!$H$47-SUM($U$70:AN70)&gt;=0.45,1,"")</f>
        <v>#VALUE!</v>
      </c>
      <c r="AP70" s="22" t="e">
        <f>IF('Encode Data'!$H$47-SUM($U$70:AO70)&gt;=0.45,1,"")</f>
        <v>#VALUE!</v>
      </c>
      <c r="AQ70" s="22" t="e">
        <f>IF('Encode Data'!$H$47-SUM($U$70:AP70)&gt;=0.45,1,"")</f>
        <v>#VALUE!</v>
      </c>
      <c r="AR70" s="22" t="e">
        <f>IF('Encode Data'!$H$47-SUM($U$70:AQ70)&gt;=0.45,1,"")</f>
        <v>#VALUE!</v>
      </c>
      <c r="AS70" s="22" t="e">
        <f>IF('Encode Data'!$H$47-SUM($U$70:AR70)&gt;=0.45,1,"")</f>
        <v>#VALUE!</v>
      </c>
      <c r="AT70" s="22" t="e">
        <f>IF('Encode Data'!$H$47-SUM($U$70:AS70)&gt;=0.45,1,"")</f>
        <v>#VALUE!</v>
      </c>
      <c r="AU70" s="22" t="e">
        <f>IF('Encode Data'!$H$47-SUM($U$70:AT70)&gt;=0.45,1,"")</f>
        <v>#VALUE!</v>
      </c>
      <c r="AV70" s="22" t="e">
        <f>IF('Encode Data'!$H$47-SUM($U$70:AU70)&gt;=0.45,1,"")</f>
        <v>#VALUE!</v>
      </c>
      <c r="AW70" s="22" t="e">
        <f>IF('Encode Data'!$H$47-SUM($U$70:AV70)&gt;=0.45,1,"")</f>
        <v>#VALUE!</v>
      </c>
      <c r="AX70" s="22" t="e">
        <f>IF('Encode Data'!$H$47-SUM($U$70:AW70)&gt;=0.45,1,"")</f>
        <v>#VALUE!</v>
      </c>
      <c r="AY70" s="22" t="e">
        <f>IF('Encode Data'!$H$47-SUM($U$70:AX70)&gt;=0.45,1,"")</f>
        <v>#VALUE!</v>
      </c>
      <c r="AZ70" s="22" t="e">
        <f>IF('Encode Data'!$H$47-SUM($U$70:AY70)&gt;=0.45,1,"")</f>
        <v>#VALUE!</v>
      </c>
      <c r="BA70" s="22" t="e">
        <f>IF('Encode Data'!$H$47-SUM($U$70:AZ70)&gt;=0.45,1,"")</f>
        <v>#VALUE!</v>
      </c>
      <c r="BB70" s="22" t="e">
        <f>IF('Encode Data'!$H$47-SUM($U$70:BA70)&gt;=0.45,1,"")</f>
        <v>#VALUE!</v>
      </c>
      <c r="BC70" s="22" t="e">
        <f>IF('Encode Data'!$H$47-SUM($U$70:BB70)&gt;=0.45,1,"")</f>
        <v>#VALUE!</v>
      </c>
      <c r="BD70" s="22" t="e">
        <f>IF('Encode Data'!$H$47-SUM($U$70:BC70)&gt;=0.45,1,"")</f>
        <v>#VALUE!</v>
      </c>
      <c r="BE70" s="22" t="e">
        <f>IF('Encode Data'!$H$47-SUM($U$70:BD70)&gt;=0.45,1,"")</f>
        <v>#VALUE!</v>
      </c>
      <c r="BF70" s="22" t="e">
        <f>IF('Encode Data'!$H$47-SUM($U$70:BE70)&gt;=0.45,1,"")</f>
        <v>#VALUE!</v>
      </c>
      <c r="BG70" s="22" t="e">
        <f>IF('Encode Data'!$H$47-SUM($U$70:BF70)&gt;=0.45,1,"")</f>
        <v>#VALUE!</v>
      </c>
      <c r="BH70" s="22" t="e">
        <f>IF('Encode Data'!$H$47-SUM($U$70:BG70)&gt;=0.45,1,"")</f>
        <v>#VALUE!</v>
      </c>
      <c r="BI70" s="22" t="e">
        <f>IF('Encode Data'!$H$47-SUM($U$70:BH70)&gt;=0.45,1,"")</f>
        <v>#VALUE!</v>
      </c>
      <c r="BJ70" s="22" t="e">
        <f>IF('Encode Data'!$H$47-SUM($U$70:BI70)&gt;=0.45,1,"")</f>
        <v>#VALUE!</v>
      </c>
      <c r="BK70" s="22" t="e">
        <f>IF('Encode Data'!$H$47-SUM($U$70:BJ70)&gt;=0.45,1,"")</f>
        <v>#VALUE!</v>
      </c>
      <c r="BL70" s="22" t="e">
        <f>IF('Encode Data'!$H$47-SUM($U$70:BK70)&gt;=0.45,1,"")</f>
        <v>#VALUE!</v>
      </c>
      <c r="BM70" s="22" t="e">
        <f>IF('Encode Data'!$H$47-SUM($U$70:BL70)&gt;=0.45,1,"")</f>
        <v>#VALUE!</v>
      </c>
      <c r="BN70" s="22" t="e">
        <f>IF('Encode Data'!$H$47-SUM($U$70:BM70)&gt;=0.45,1,"")</f>
        <v>#VALUE!</v>
      </c>
      <c r="BO70" s="22" t="e">
        <f>IF('Encode Data'!$H$47-SUM($U$70:BN70)&gt;=0.45,1,"")</f>
        <v>#VALUE!</v>
      </c>
      <c r="BP70" s="22" t="e">
        <f>IF('Encode Data'!$H$47-SUM($U$70:BO70)&gt;=0.45,1,"")</f>
        <v>#VALUE!</v>
      </c>
      <c r="BQ70" s="22" t="e">
        <f>IF('Encode Data'!$H$47-SUM($U$70:BP70)&gt;=0.45,1,"")</f>
        <v>#VALUE!</v>
      </c>
      <c r="BR70" s="22" t="e">
        <f>IF('Encode Data'!$H$47-SUM($U$70:BQ70)&gt;=0.45,1,"")</f>
        <v>#VALUE!</v>
      </c>
      <c r="BS70" s="22" t="e">
        <f>IF('Encode Data'!$H$47-SUM($U$70:BR70)&gt;=0.45,1,"")</f>
        <v>#VALUE!</v>
      </c>
      <c r="BT70" s="22" t="e">
        <f>IF('Encode Data'!$H$47-SUM($U$70:BS70)&gt;=0.45,1,"")</f>
        <v>#VALUE!</v>
      </c>
      <c r="BU70" s="22" t="e">
        <f>IF('Encode Data'!$H$47-SUM($U$70:BT70)&gt;=0.45,1,"")</f>
        <v>#VALUE!</v>
      </c>
      <c r="BV70" s="22" t="e">
        <f>IF('Encode Data'!$H$47-SUM($U$70:BU70)&gt;=0.45,1,"")</f>
        <v>#VALUE!</v>
      </c>
      <c r="BW70" s="22" t="e">
        <f>IF('Encode Data'!$H$47-SUM($U$70:BV70)&gt;=0.45,1,"")</f>
        <v>#VALUE!</v>
      </c>
    </row>
    <row r="71" spans="21:75" x14ac:dyDescent="0.35">
      <c r="U71" s="22">
        <f>IF('Encode Data'!$I$47&gt;=0.4,1,0)</f>
        <v>1</v>
      </c>
      <c r="V71" s="22" t="e">
        <f>IF('Encode Data'!$I$47-(U71)&gt;=0.4,1,"")</f>
        <v>#VALUE!</v>
      </c>
      <c r="W71" s="22" t="e">
        <f>IF('Encode Data'!$I$47-SUM($U$71:V71)&gt;=0.45,1,"")</f>
        <v>#VALUE!</v>
      </c>
      <c r="X71" s="22" t="e">
        <f>IF('Encode Data'!$I$47-SUM($U$71:W71)&gt;=0.45,1,"")</f>
        <v>#VALUE!</v>
      </c>
      <c r="Y71" s="22" t="e">
        <f>IF('Encode Data'!$I$47-SUM($U$71:X71)&gt;=0.45,1,"")</f>
        <v>#VALUE!</v>
      </c>
      <c r="Z71" s="22" t="e">
        <f>IF('Encode Data'!$I$47-SUM($U$71:Y71)&gt;=0.45,1,"")</f>
        <v>#VALUE!</v>
      </c>
      <c r="AA71" s="22" t="e">
        <f>IF('Encode Data'!$I$47-SUM($U$71:Z71)&gt;=0.45,1,"")</f>
        <v>#VALUE!</v>
      </c>
      <c r="AB71" s="22" t="e">
        <f>IF('Encode Data'!$I$47-SUM($U$71:AA71)&gt;=0.45,1,"")</f>
        <v>#VALUE!</v>
      </c>
      <c r="AC71" s="22" t="e">
        <f>IF('Encode Data'!$I$47-SUM($U$71:AB71)&gt;=0.45,1,"")</f>
        <v>#VALUE!</v>
      </c>
      <c r="AD71" s="22" t="e">
        <f>IF('Encode Data'!$I$47-SUM($U$71:AC71)&gt;=0.45,1,"")</f>
        <v>#VALUE!</v>
      </c>
      <c r="AE71" s="22" t="e">
        <f>IF('Encode Data'!$I$47-SUM($U$71:AD71)&gt;=0.45,1,"")</f>
        <v>#VALUE!</v>
      </c>
      <c r="AF71" s="22" t="e">
        <f>IF('Encode Data'!$I$47-SUM($U$71:AE71)&gt;=0.45,1,"")</f>
        <v>#VALUE!</v>
      </c>
      <c r="AG71" s="22" t="e">
        <f>IF('Encode Data'!$I$47-SUM($U$71:AF71)&gt;=0.45,1,"")</f>
        <v>#VALUE!</v>
      </c>
      <c r="AH71" s="22" t="e">
        <f>IF('Encode Data'!$I$47-SUM($U$71:AG71)&gt;=0.45,1,"")</f>
        <v>#VALUE!</v>
      </c>
      <c r="AI71" s="22" t="e">
        <f>IF('Encode Data'!$I$47-SUM($U$71:AH71)&gt;=0.45,1,"")</f>
        <v>#VALUE!</v>
      </c>
      <c r="AJ71" s="22" t="e">
        <f>IF('Encode Data'!$I$47-SUM($U$71:AI71)&gt;=0.45,1,"")</f>
        <v>#VALUE!</v>
      </c>
      <c r="AK71" s="22" t="e">
        <f>IF('Encode Data'!$I$47-SUM($U$71:AJ71)&gt;=0.45,1,"")</f>
        <v>#VALUE!</v>
      </c>
      <c r="AL71" s="22" t="e">
        <f>IF('Encode Data'!$I$47-SUM($U$71:AK71)&gt;=0.45,1,"")</f>
        <v>#VALUE!</v>
      </c>
      <c r="AM71" s="22" t="e">
        <f>IF('Encode Data'!$I$47-SUM($U$71:AL71)&gt;=0.45,1,"")</f>
        <v>#VALUE!</v>
      </c>
      <c r="AN71" s="22" t="e">
        <f>IF('Encode Data'!$I$47-SUM($U$71:AM71)&gt;=0.45,1,"")</f>
        <v>#VALUE!</v>
      </c>
      <c r="AO71" s="22" t="e">
        <f>IF('Encode Data'!$I$47-SUM($U$71:AN71)&gt;=0.45,1,"")</f>
        <v>#VALUE!</v>
      </c>
      <c r="AP71" s="22" t="e">
        <f>IF('Encode Data'!$I$47-SUM($U$71:AO71)&gt;=0.45,1,"")</f>
        <v>#VALUE!</v>
      </c>
      <c r="AQ71" s="22" t="e">
        <f>IF('Encode Data'!$I$47-SUM($U$71:AP71)&gt;=0.45,1,"")</f>
        <v>#VALUE!</v>
      </c>
      <c r="AR71" s="22" t="e">
        <f>IF('Encode Data'!$I$47-SUM($U$71:AQ71)&gt;=0.45,1,"")</f>
        <v>#VALUE!</v>
      </c>
      <c r="AS71" s="22" t="e">
        <f>IF('Encode Data'!$I$47-SUM($U$71:AR71)&gt;=0.45,1,"")</f>
        <v>#VALUE!</v>
      </c>
      <c r="AT71" s="22" t="e">
        <f>IF('Encode Data'!$I$47-SUM($U$71:AS71)&gt;=0.45,1,"")</f>
        <v>#VALUE!</v>
      </c>
      <c r="AU71" s="22" t="e">
        <f>IF('Encode Data'!$I$47-SUM($U$71:AT71)&gt;=0.45,1,"")</f>
        <v>#VALUE!</v>
      </c>
      <c r="AV71" s="22" t="e">
        <f>IF('Encode Data'!$I$47-SUM($U$71:AU71)&gt;=0.45,1,"")</f>
        <v>#VALUE!</v>
      </c>
      <c r="AW71" s="22" t="e">
        <f>IF('Encode Data'!$I$47-SUM($U$71:AV71)&gt;=0.45,1,"")</f>
        <v>#VALUE!</v>
      </c>
      <c r="AX71" s="22" t="e">
        <f>IF('Encode Data'!$I$47-SUM($U$71:AW71)&gt;=0.45,1,"")</f>
        <v>#VALUE!</v>
      </c>
      <c r="AY71" s="22" t="e">
        <f>IF('Encode Data'!$I$47-SUM($U$71:AX71)&gt;=0.45,1,"")</f>
        <v>#VALUE!</v>
      </c>
      <c r="AZ71" s="22" t="e">
        <f>IF('Encode Data'!$I$47-SUM($U$71:AY71)&gt;=0.45,1,"")</f>
        <v>#VALUE!</v>
      </c>
      <c r="BA71" s="22" t="e">
        <f>IF('Encode Data'!$I$47-SUM($U$71:AZ71)&gt;=0.45,1,"")</f>
        <v>#VALUE!</v>
      </c>
      <c r="BB71" s="22" t="e">
        <f>IF('Encode Data'!$I$47-SUM($U$71:BA71)&gt;=0.45,1,"")</f>
        <v>#VALUE!</v>
      </c>
      <c r="BC71" s="22" t="e">
        <f>IF('Encode Data'!$I$47-SUM($U$71:BB71)&gt;=0.45,1,"")</f>
        <v>#VALUE!</v>
      </c>
      <c r="BD71" s="22" t="e">
        <f>IF('Encode Data'!$I$47-SUM($U$71:BC71)&gt;=0.45,1,"")</f>
        <v>#VALUE!</v>
      </c>
      <c r="BE71" s="22" t="e">
        <f>IF('Encode Data'!$I$47-SUM($U$71:BD71)&gt;=0.45,1,"")</f>
        <v>#VALUE!</v>
      </c>
      <c r="BF71" s="22" t="e">
        <f>IF('Encode Data'!$I$47-SUM($U$71:BE71)&gt;=0.45,1,"")</f>
        <v>#VALUE!</v>
      </c>
      <c r="BG71" s="22" t="e">
        <f>IF('Encode Data'!$I$47-SUM($U$71:BF71)&gt;=0.45,1,"")</f>
        <v>#VALUE!</v>
      </c>
      <c r="BH71" s="22" t="e">
        <f>IF('Encode Data'!$I$47-SUM($U$71:BG71)&gt;=0.45,1,"")</f>
        <v>#VALUE!</v>
      </c>
      <c r="BI71" s="22" t="e">
        <f>IF('Encode Data'!$I$47-SUM($U$71:BH71)&gt;=0.45,1,"")</f>
        <v>#VALUE!</v>
      </c>
      <c r="BJ71" s="22" t="e">
        <f>IF('Encode Data'!$I$47-SUM($U$71:BI71)&gt;=0.45,1,"")</f>
        <v>#VALUE!</v>
      </c>
      <c r="BK71" s="22" t="e">
        <f>IF('Encode Data'!$I$47-SUM($U$71:BJ71)&gt;=0.45,1,"")</f>
        <v>#VALUE!</v>
      </c>
      <c r="BL71" s="22" t="e">
        <f>IF('Encode Data'!$I$47-SUM($U$71:BK71)&gt;=0.45,1,"")</f>
        <v>#VALUE!</v>
      </c>
      <c r="BM71" s="22" t="e">
        <f>IF('Encode Data'!$I$47-SUM($U$71:BL71)&gt;=0.45,1,"")</f>
        <v>#VALUE!</v>
      </c>
      <c r="BN71" s="22" t="e">
        <f>IF('Encode Data'!$I$47-SUM($U$71:BM71)&gt;=0.45,1,"")</f>
        <v>#VALUE!</v>
      </c>
      <c r="BO71" s="22" t="e">
        <f>IF('Encode Data'!$I$47-SUM($U$71:BN71)&gt;=0.45,1,"")</f>
        <v>#VALUE!</v>
      </c>
      <c r="BP71" s="22" t="e">
        <f>IF('Encode Data'!$I$47-SUM($U$71:BO71)&gt;=0.45,1,"")</f>
        <v>#VALUE!</v>
      </c>
      <c r="BQ71" s="22" t="e">
        <f>IF('Encode Data'!$I$47-SUM($U$71:BP71)&gt;=0.45,1,"")</f>
        <v>#VALUE!</v>
      </c>
      <c r="BR71" s="22" t="e">
        <f>IF('Encode Data'!$I$47-SUM($U$71:BQ71)&gt;=0.45,1,"")</f>
        <v>#VALUE!</v>
      </c>
      <c r="BS71" s="22" t="e">
        <f>IF('Encode Data'!$I$47-SUM($U$71:BR71)&gt;=0.45,1,"")</f>
        <v>#VALUE!</v>
      </c>
      <c r="BT71" s="22" t="e">
        <f>IF('Encode Data'!$I$47-SUM($U$71:BS71)&gt;=0.45,1,"")</f>
        <v>#VALUE!</v>
      </c>
      <c r="BU71" s="22" t="e">
        <f>IF('Encode Data'!$I$47-SUM($U$71:BT71)&gt;=0.45,1,"")</f>
        <v>#VALUE!</v>
      </c>
      <c r="BV71" s="22" t="e">
        <f>IF('Encode Data'!$I$47-SUM($U$71:BU71)&gt;=0.45,1,"")</f>
        <v>#VALUE!</v>
      </c>
      <c r="BW71" s="22" t="e">
        <f>IF('Encode Data'!$I$47-SUM($U$71:BV71)&gt;=0.45,1,"")</f>
        <v>#VALUE!</v>
      </c>
    </row>
    <row r="72" spans="21:75" x14ac:dyDescent="0.35">
      <c r="U72" s="22">
        <f>IF('Encode Data'!$J$47&gt;=0.45,1,0)</f>
        <v>1</v>
      </c>
      <c r="V72" s="22" t="e">
        <f>IF('Encode Data'!$J$47-(U72)&gt;=0.45,1,"")</f>
        <v>#VALUE!</v>
      </c>
      <c r="W72" s="22" t="e">
        <f>IF('Encode Data'!$J$47-SUM($U$72:V72)&gt;=0.46,1,"")</f>
        <v>#VALUE!</v>
      </c>
      <c r="X72" s="22" t="e">
        <f>IF('Encode Data'!$J$47-SUM($U$72:W72)&gt;=0.46,1,"")</f>
        <v>#VALUE!</v>
      </c>
      <c r="Y72" s="22" t="e">
        <f>IF('Encode Data'!$J$47-SUM($U$72:X72)&gt;=0.46,1,"")</f>
        <v>#VALUE!</v>
      </c>
      <c r="Z72" s="22" t="e">
        <f>IF('Encode Data'!$J$47-SUM($U$72:Y72)&gt;=0.46,1,"")</f>
        <v>#VALUE!</v>
      </c>
      <c r="AA72" s="22" t="e">
        <f>IF('Encode Data'!$J$47-SUM($U$72:Z72)&gt;=0.46,1,"")</f>
        <v>#VALUE!</v>
      </c>
      <c r="AB72" s="22" t="e">
        <f>IF('Encode Data'!$J$47-SUM($U$72:AA72)&gt;=0.46,1,"")</f>
        <v>#VALUE!</v>
      </c>
      <c r="AC72" s="22" t="e">
        <f>IF('Encode Data'!$J$47-SUM($U$72:AB72)&gt;=0.46,1,"")</f>
        <v>#VALUE!</v>
      </c>
      <c r="AD72" s="22" t="e">
        <f>IF('Encode Data'!$J$47-SUM($U$72:AC72)&gt;=0.46,1,"")</f>
        <v>#VALUE!</v>
      </c>
      <c r="AE72" s="22" t="e">
        <f>IF('Encode Data'!$J$47-SUM($U$72:AD72)&gt;=0.46,1,"")</f>
        <v>#VALUE!</v>
      </c>
      <c r="AF72" s="22" t="e">
        <f>IF('Encode Data'!$J$47-SUM($U$72:AE72)&gt;=0.46,1,"")</f>
        <v>#VALUE!</v>
      </c>
      <c r="AG72" s="22" t="e">
        <f>IF('Encode Data'!$J$47-SUM($U$72:AF72)&gt;=0.46,1,"")</f>
        <v>#VALUE!</v>
      </c>
      <c r="AH72" s="22" t="e">
        <f>IF('Encode Data'!$J$47-SUM($U$72:AG72)&gt;=0.46,1,"")</f>
        <v>#VALUE!</v>
      </c>
      <c r="AI72" s="22" t="e">
        <f>IF('Encode Data'!$J$47-SUM($U$72:AH72)&gt;=0.46,1,"")</f>
        <v>#VALUE!</v>
      </c>
      <c r="AJ72" s="22" t="e">
        <f>IF('Encode Data'!$J$47-SUM($U$72:AI72)&gt;=0.46,1,"")</f>
        <v>#VALUE!</v>
      </c>
      <c r="AK72" s="22" t="e">
        <f>IF('Encode Data'!$J$47-SUM($U$72:AJ72)&gt;=0.46,1,"")</f>
        <v>#VALUE!</v>
      </c>
      <c r="AL72" s="22" t="e">
        <f>IF('Encode Data'!$J$47-SUM($U$72:AK72)&gt;=0.46,1,"")</f>
        <v>#VALUE!</v>
      </c>
      <c r="AM72" s="22" t="e">
        <f>IF('Encode Data'!$J$47-SUM($U$72:AL72)&gt;=0.46,1,"")</f>
        <v>#VALUE!</v>
      </c>
      <c r="AN72" s="22" t="e">
        <f>IF('Encode Data'!$J$47-SUM($U$72:AM72)&gt;=0.46,1,"")</f>
        <v>#VALUE!</v>
      </c>
      <c r="AO72" s="22" t="e">
        <f>IF('Encode Data'!$J$47-SUM($U$72:AN72)&gt;=0.46,1,"")</f>
        <v>#VALUE!</v>
      </c>
      <c r="AP72" s="22" t="e">
        <f>IF('Encode Data'!$J$47-SUM($U$72:AO72)&gt;=0.46,1,"")</f>
        <v>#VALUE!</v>
      </c>
      <c r="AQ72" s="22" t="e">
        <f>IF('Encode Data'!$J$47-SUM($U$72:AP72)&gt;=0.46,1,"")</f>
        <v>#VALUE!</v>
      </c>
      <c r="AR72" s="22" t="e">
        <f>IF('Encode Data'!$J$47-SUM($U$72:AQ72)&gt;=0.46,1,"")</f>
        <v>#VALUE!</v>
      </c>
      <c r="AS72" s="22" t="e">
        <f>IF('Encode Data'!$J$47-SUM($U$72:AR72)&gt;=0.46,1,"")</f>
        <v>#VALUE!</v>
      </c>
      <c r="AT72" s="22" t="e">
        <f>IF('Encode Data'!$J$47-SUM($U$72:AS72)&gt;=0.46,1,"")</f>
        <v>#VALUE!</v>
      </c>
      <c r="AU72" s="22" t="e">
        <f>IF('Encode Data'!$J$47-SUM($U$72:AT72)&gt;=0.46,1,"")</f>
        <v>#VALUE!</v>
      </c>
      <c r="AV72" s="22" t="e">
        <f>IF('Encode Data'!$J$47-SUM($U$72:AU72)&gt;=0.46,1,"")</f>
        <v>#VALUE!</v>
      </c>
      <c r="AW72" s="22" t="e">
        <f>IF('Encode Data'!$J$47-SUM($U$72:AV72)&gt;=0.46,1,"")</f>
        <v>#VALUE!</v>
      </c>
      <c r="AX72" s="22" t="e">
        <f>IF('Encode Data'!$J$47-SUM($U$72:AW72)&gt;=0.46,1,"")</f>
        <v>#VALUE!</v>
      </c>
      <c r="AY72" s="22" t="e">
        <f>IF('Encode Data'!$J$47-SUM($U$72:AX72)&gt;=0.46,1,"")</f>
        <v>#VALUE!</v>
      </c>
      <c r="AZ72" s="22" t="e">
        <f>IF('Encode Data'!$J$47-SUM($U$72:AY72)&gt;=0.46,1,"")</f>
        <v>#VALUE!</v>
      </c>
      <c r="BA72" s="22" t="e">
        <f>IF('Encode Data'!$J$47-SUM($U$72:AZ72)&gt;=0.46,1,"")</f>
        <v>#VALUE!</v>
      </c>
      <c r="BB72" s="22" t="e">
        <f>IF('Encode Data'!$J$47-SUM($U$72:BA72)&gt;=0.46,1,"")</f>
        <v>#VALUE!</v>
      </c>
      <c r="BC72" s="22" t="e">
        <f>IF('Encode Data'!$J$47-SUM($U$72:BB72)&gt;=0.46,1,"")</f>
        <v>#VALUE!</v>
      </c>
      <c r="BD72" s="22" t="e">
        <f>IF('Encode Data'!$J$47-SUM($U$72:BC72)&gt;=0.46,1,"")</f>
        <v>#VALUE!</v>
      </c>
      <c r="BE72" s="22" t="e">
        <f>IF('Encode Data'!$J$47-SUM($U$72:BD72)&gt;=0.46,1,"")</f>
        <v>#VALUE!</v>
      </c>
      <c r="BF72" s="22" t="e">
        <f>IF('Encode Data'!$J$47-SUM($U$72:BE72)&gt;=0.46,1,"")</f>
        <v>#VALUE!</v>
      </c>
      <c r="BG72" s="22" t="e">
        <f>IF('Encode Data'!$J$47-SUM($U$72:BF72)&gt;=0.46,1,"")</f>
        <v>#VALUE!</v>
      </c>
      <c r="BH72" s="22" t="e">
        <f>IF('Encode Data'!$J$47-SUM($U$72:BG72)&gt;=0.46,1,"")</f>
        <v>#VALUE!</v>
      </c>
      <c r="BI72" s="22" t="e">
        <f>IF('Encode Data'!$J$47-SUM($U$72:BH72)&gt;=0.46,1,"")</f>
        <v>#VALUE!</v>
      </c>
      <c r="BJ72" s="22" t="e">
        <f>IF('Encode Data'!$J$47-SUM($U$72:BI72)&gt;=0.46,1,"")</f>
        <v>#VALUE!</v>
      </c>
      <c r="BK72" s="22" t="e">
        <f>IF('Encode Data'!$J$47-SUM($U$72:BJ72)&gt;=0.46,1,"")</f>
        <v>#VALUE!</v>
      </c>
      <c r="BL72" s="22" t="e">
        <f>IF('Encode Data'!$J$47-SUM($U$72:BK72)&gt;=0.46,1,"")</f>
        <v>#VALUE!</v>
      </c>
      <c r="BM72" s="22" t="e">
        <f>IF('Encode Data'!$J$47-SUM($U$72:BL72)&gt;=0.46,1,"")</f>
        <v>#VALUE!</v>
      </c>
      <c r="BN72" s="22" t="e">
        <f>IF('Encode Data'!$J$47-SUM($U$72:BM72)&gt;=0.46,1,"")</f>
        <v>#VALUE!</v>
      </c>
      <c r="BO72" s="22" t="e">
        <f>IF('Encode Data'!$J$47-SUM($U$72:BN72)&gt;=0.46,1,"")</f>
        <v>#VALUE!</v>
      </c>
      <c r="BP72" s="22" t="e">
        <f>IF('Encode Data'!$J$47-SUM($U$72:BO72)&gt;=0.46,1,"")</f>
        <v>#VALUE!</v>
      </c>
      <c r="BQ72" s="22" t="e">
        <f>IF('Encode Data'!$J$47-SUM($U$72:BP72)&gt;=0.46,1,"")</f>
        <v>#VALUE!</v>
      </c>
      <c r="BR72" s="22" t="e">
        <f>IF('Encode Data'!$J$47-SUM($U$72:BQ72)&gt;=0.46,1,"")</f>
        <v>#VALUE!</v>
      </c>
      <c r="BS72" s="22" t="e">
        <f>IF('Encode Data'!$J$47-SUM($U$72:BR72)&gt;=0.46,1,"")</f>
        <v>#VALUE!</v>
      </c>
      <c r="BT72" s="22" t="e">
        <f>IF('Encode Data'!$J$47-SUM($U$72:BS72)&gt;=0.46,1,"")</f>
        <v>#VALUE!</v>
      </c>
      <c r="BU72" s="22" t="e">
        <f>IF('Encode Data'!$J$47-SUM($U$72:BT72)&gt;=0.46,1,"")</f>
        <v>#VALUE!</v>
      </c>
      <c r="BV72" s="22" t="e">
        <f>IF('Encode Data'!$J$47-SUM($U$72:BU72)&gt;=0.46,1,"")</f>
        <v>#VALUE!</v>
      </c>
      <c r="BW72" s="22" t="e">
        <f>IF('Encode Data'!$J$47-SUM($U$72:BV72)&gt;=0.46,1,"")</f>
        <v>#VALUE!</v>
      </c>
    </row>
    <row r="73" spans="21:75" x14ac:dyDescent="0.35">
      <c r="U73" s="22">
        <f>IF('Encode Data'!$E$50&gt;=0.4,1,0)</f>
        <v>1</v>
      </c>
      <c r="V73" s="22" t="e">
        <f>IF('Encode Data'!$E$50-(U73)&gt;=0.45,1,"")</f>
        <v>#VALUE!</v>
      </c>
      <c r="W73" s="22" t="e">
        <f>IF('Encode Data'!$E$50-SUM($U$73:V73)&gt;=0.45,1,"")</f>
        <v>#VALUE!</v>
      </c>
      <c r="X73" s="22" t="e">
        <f>IF('Encode Data'!$E$50-SUM($U$73:W73)&gt;=0.45,1,"")</f>
        <v>#VALUE!</v>
      </c>
      <c r="Y73" s="22" t="e">
        <f>IF('Encode Data'!$E$50-SUM($U$73:X73)&gt;=0.45,1,"")</f>
        <v>#VALUE!</v>
      </c>
      <c r="Z73" s="22" t="e">
        <f>IF('Encode Data'!$E$50-SUM($U$73:Y73)&gt;=0.45,1,"")</f>
        <v>#VALUE!</v>
      </c>
      <c r="AA73" s="22" t="e">
        <f>IF('Encode Data'!$E$50-SUM($U$73:Z73)&gt;=0.45,1,"")</f>
        <v>#VALUE!</v>
      </c>
      <c r="AB73" s="22" t="e">
        <f>IF('Encode Data'!$E$50-SUM($U$73:AA73)&gt;=0.45,1,"")</f>
        <v>#VALUE!</v>
      </c>
      <c r="AC73" s="22" t="e">
        <f>IF('Encode Data'!$E$50-SUM($U$73:AB73)&gt;=0.45,1,"")</f>
        <v>#VALUE!</v>
      </c>
      <c r="AD73" s="22" t="e">
        <f>IF('Encode Data'!$E$50-SUM($U$73:AC73)&gt;=0.45,1,"")</f>
        <v>#VALUE!</v>
      </c>
      <c r="AE73" s="22" t="e">
        <f>IF('Encode Data'!$E$50-SUM($U$73:AD73)&gt;=0.45,1,"")</f>
        <v>#VALUE!</v>
      </c>
      <c r="AF73" s="22" t="e">
        <f>IF('Encode Data'!$E$50-SUM($U$73:AE73)&gt;=0.45,1,"")</f>
        <v>#VALUE!</v>
      </c>
      <c r="AG73" s="22" t="e">
        <f>IF('Encode Data'!$E$50-SUM($U$73:AF73)&gt;=0.45,1,"")</f>
        <v>#VALUE!</v>
      </c>
      <c r="AH73" s="22" t="e">
        <f>IF('Encode Data'!$E$50-SUM($U$73:AG73)&gt;=0.45,1,"")</f>
        <v>#VALUE!</v>
      </c>
      <c r="AI73" s="22" t="e">
        <f>IF('Encode Data'!$E$50-SUM($U$73:AH73)&gt;=0.45,1,"")</f>
        <v>#VALUE!</v>
      </c>
      <c r="AJ73" s="22" t="e">
        <f>IF('Encode Data'!$E$50-SUM($U$73:AI73)&gt;=0.45,1,"")</f>
        <v>#VALUE!</v>
      </c>
      <c r="AK73" s="22" t="e">
        <f>IF('Encode Data'!$E$50-SUM($U$73:AJ73)&gt;=0.45,1,"")</f>
        <v>#VALUE!</v>
      </c>
      <c r="AL73" s="22" t="e">
        <f>IF('Encode Data'!$E$50-SUM($U$73:AK73)&gt;=0.45,1,"")</f>
        <v>#VALUE!</v>
      </c>
      <c r="AM73" s="22" t="e">
        <f>IF('Encode Data'!$E$50-SUM($U$73:AL73)&gt;=0.45,1,"")</f>
        <v>#VALUE!</v>
      </c>
      <c r="AN73" s="22" t="e">
        <f>IF('Encode Data'!$E$50-SUM($U$73:AM73)&gt;=0.45,1,"")</f>
        <v>#VALUE!</v>
      </c>
      <c r="AO73" s="22" t="e">
        <f>IF('Encode Data'!$E$50-SUM($U$73:AN73)&gt;=0.45,1,"")</f>
        <v>#VALUE!</v>
      </c>
      <c r="AP73" s="22" t="e">
        <f>IF('Encode Data'!$E$50-SUM($U$73:AO73)&gt;=0.45,1,"")</f>
        <v>#VALUE!</v>
      </c>
      <c r="AQ73" s="22" t="e">
        <f>IF('Encode Data'!$E$50-SUM($U$73:AP73)&gt;=0.45,1,"")</f>
        <v>#VALUE!</v>
      </c>
      <c r="AR73" s="22" t="e">
        <f>IF('Encode Data'!$E$50-SUM($U$73:AQ73)&gt;=0.45,1,"")</f>
        <v>#VALUE!</v>
      </c>
      <c r="AS73" s="22" t="e">
        <f>IF('Encode Data'!$E$50-SUM($U$73:AR73)&gt;=0.45,1,"")</f>
        <v>#VALUE!</v>
      </c>
      <c r="AT73" s="22" t="e">
        <f>IF('Encode Data'!$E$50-SUM($U$73:AS73)&gt;=0.45,1,"")</f>
        <v>#VALUE!</v>
      </c>
      <c r="AU73" s="22" t="e">
        <f>IF('Encode Data'!$E$50-SUM($U$73:AT73)&gt;=0.45,1,"")</f>
        <v>#VALUE!</v>
      </c>
      <c r="AV73" s="22" t="e">
        <f>IF('Encode Data'!$E$50-SUM($U$73:AU73)&gt;=0.45,1,"")</f>
        <v>#VALUE!</v>
      </c>
      <c r="AW73" s="22" t="e">
        <f>IF('Encode Data'!$E$50-SUM($U$73:AV73)&gt;=0.45,1,"")</f>
        <v>#VALUE!</v>
      </c>
      <c r="AX73" s="22" t="e">
        <f>IF('Encode Data'!$E$50-SUM($U$73:AW73)&gt;=0.45,1,"")</f>
        <v>#VALUE!</v>
      </c>
      <c r="AY73" s="22" t="e">
        <f>IF('Encode Data'!$E$50-SUM($U$73:AX73)&gt;=0.45,1,"")</f>
        <v>#VALUE!</v>
      </c>
      <c r="AZ73" s="22" t="e">
        <f>IF('Encode Data'!$E$50-SUM($U$73:AY73)&gt;=0.45,1,"")</f>
        <v>#VALUE!</v>
      </c>
      <c r="BA73" s="22" t="e">
        <f>IF('Encode Data'!$E$50-SUM($U$73:AZ73)&gt;=0.45,1,"")</f>
        <v>#VALUE!</v>
      </c>
      <c r="BB73" s="22" t="e">
        <f>IF('Encode Data'!$E$50-SUM($U$73:BA73)&gt;=0.45,1,"")</f>
        <v>#VALUE!</v>
      </c>
      <c r="BC73" s="22" t="e">
        <f>IF('Encode Data'!$E$50-SUM($U$73:BB73)&gt;=0.45,1,"")</f>
        <v>#VALUE!</v>
      </c>
      <c r="BD73" s="22" t="e">
        <f>IF('Encode Data'!$E$50-SUM($U$73:BC73)&gt;=0.45,1,"")</f>
        <v>#VALUE!</v>
      </c>
      <c r="BE73" s="22" t="e">
        <f>IF('Encode Data'!$E$50-SUM($U$73:BD73)&gt;=0.45,1,"")</f>
        <v>#VALUE!</v>
      </c>
      <c r="BF73" s="22" t="e">
        <f>IF('Encode Data'!$E$50-SUM($U$73:BE73)&gt;=0.45,1,"")</f>
        <v>#VALUE!</v>
      </c>
      <c r="BG73" s="22" t="e">
        <f>IF('Encode Data'!$E$50-SUM($U$73:BF73)&gt;=0.45,1,"")</f>
        <v>#VALUE!</v>
      </c>
      <c r="BH73" s="22" t="e">
        <f>IF('Encode Data'!$E$50-SUM($U$73:BG73)&gt;=0.45,1,"")</f>
        <v>#VALUE!</v>
      </c>
      <c r="BI73" s="22" t="e">
        <f>IF('Encode Data'!$E$50-SUM($U$73:BH73)&gt;=0.45,1,"")</f>
        <v>#VALUE!</v>
      </c>
      <c r="BJ73" s="22" t="e">
        <f>IF('Encode Data'!$E$50-SUM($U$73:BI73)&gt;=0.45,1,"")</f>
        <v>#VALUE!</v>
      </c>
      <c r="BK73" s="22" t="e">
        <f>IF('Encode Data'!$E$50-SUM($U$73:BJ73)&gt;=0.45,1,"")</f>
        <v>#VALUE!</v>
      </c>
      <c r="BL73" s="22" t="e">
        <f>IF('Encode Data'!$E$50-SUM($U$73:BK73)&gt;=0.45,1,"")</f>
        <v>#VALUE!</v>
      </c>
      <c r="BM73" s="22" t="e">
        <f>IF('Encode Data'!$E$50-SUM($U$73:BL73)&gt;=0.45,1,"")</f>
        <v>#VALUE!</v>
      </c>
      <c r="BN73" s="22" t="e">
        <f>IF('Encode Data'!$E$50-SUM($U$73:BM73)&gt;=0.45,1,"")</f>
        <v>#VALUE!</v>
      </c>
      <c r="BO73" s="22" t="e">
        <f>IF('Encode Data'!$E$50-SUM($U$73:BN73)&gt;=0.45,1,"")</f>
        <v>#VALUE!</v>
      </c>
      <c r="BP73" s="22" t="e">
        <f>IF('Encode Data'!$E$50-SUM($U$73:BO73)&gt;=0.45,1,"")</f>
        <v>#VALUE!</v>
      </c>
      <c r="BQ73" s="22" t="e">
        <f>IF('Encode Data'!$E$50-SUM($U$73:BP73)&gt;=0.45,1,"")</f>
        <v>#VALUE!</v>
      </c>
      <c r="BR73" s="22" t="e">
        <f>IF('Encode Data'!$E$50-SUM($U$73:BQ73)&gt;=0.45,1,"")</f>
        <v>#VALUE!</v>
      </c>
      <c r="BS73" s="22" t="e">
        <f>IF('Encode Data'!$E$50-SUM($U$73:BR73)&gt;=0.45,1,"")</f>
        <v>#VALUE!</v>
      </c>
      <c r="BT73" s="22" t="e">
        <f>IF('Encode Data'!$E$50-SUM($U$73:BS73)&gt;=0.45,1,"")</f>
        <v>#VALUE!</v>
      </c>
      <c r="BU73" s="22" t="e">
        <f>IF('Encode Data'!$E$50-SUM($U$73:BT73)&gt;=0.45,1,"")</f>
        <v>#VALUE!</v>
      </c>
      <c r="BV73" s="22" t="e">
        <f>IF('Encode Data'!$E$50-SUM($U$73:BU73)&gt;=0.45,1,"")</f>
        <v>#VALUE!</v>
      </c>
      <c r="BW73" s="22" t="e">
        <f>IF('Encode Data'!$E$50-SUM($U$73:BV73)&gt;=0.45,1,"")</f>
        <v>#VALUE!</v>
      </c>
    </row>
    <row r="74" spans="21:75" x14ac:dyDescent="0.35">
      <c r="U74" s="22">
        <f>IF('Encode Data'!$F$50&gt;=0.4,1,0)</f>
        <v>1</v>
      </c>
      <c r="V74" s="22" t="e">
        <f>IF('Encode Data'!$F$50-(U74)&gt;=0.4,1,"")</f>
        <v>#VALUE!</v>
      </c>
      <c r="W74" s="22" t="e">
        <f>IF('Encode Data'!$F$50-SUM($U$74:V74)&gt;=0.45,1,"")</f>
        <v>#VALUE!</v>
      </c>
      <c r="X74" s="22" t="e">
        <f>IF('Encode Data'!$F$50-SUM($U$74:W74)&gt;=0.45,1,"")</f>
        <v>#VALUE!</v>
      </c>
      <c r="Y74" s="22" t="e">
        <f>IF('Encode Data'!$F$50-SUM($U$74:X74)&gt;=0.45,1,"")</f>
        <v>#VALUE!</v>
      </c>
      <c r="Z74" s="22" t="e">
        <f>IF('Encode Data'!$F$50-SUM($U$74:Y74)&gt;=0.45,1,"")</f>
        <v>#VALUE!</v>
      </c>
      <c r="AA74" s="22" t="e">
        <f>IF('Encode Data'!$F$50-SUM($U$74:Z74)&gt;=0.45,1,"")</f>
        <v>#VALUE!</v>
      </c>
      <c r="AB74" s="22" t="e">
        <f>IF('Encode Data'!$F$50-SUM($U$74:AA74)&gt;=0.45,1,"")</f>
        <v>#VALUE!</v>
      </c>
      <c r="AC74" s="22" t="e">
        <f>IF('Encode Data'!$F$50-SUM($U$74:AB74)&gt;=0.45,1,"")</f>
        <v>#VALUE!</v>
      </c>
      <c r="AD74" s="22" t="e">
        <f>IF('Encode Data'!$F$50-SUM($U$74:AC74)&gt;=0.45,1,"")</f>
        <v>#VALUE!</v>
      </c>
      <c r="AE74" s="22" t="e">
        <f>IF('Encode Data'!$F$50-SUM($U$74:AD74)&gt;=0.45,1,"")</f>
        <v>#VALUE!</v>
      </c>
      <c r="AF74" s="22" t="e">
        <f>IF('Encode Data'!$F$50-SUM($U$74:AE74)&gt;=0.45,1,"")</f>
        <v>#VALUE!</v>
      </c>
      <c r="AG74" s="22" t="e">
        <f>IF('Encode Data'!$F$50-SUM($U$74:AF74)&gt;=0.45,1,"")</f>
        <v>#VALUE!</v>
      </c>
      <c r="AH74" s="22" t="e">
        <f>IF('Encode Data'!$F$50-SUM($U$74:AG74)&gt;=0.45,1,"")</f>
        <v>#VALUE!</v>
      </c>
      <c r="AI74" s="22" t="e">
        <f>IF('Encode Data'!$F$50-SUM($U$74:AH74)&gt;=0.45,1,"")</f>
        <v>#VALUE!</v>
      </c>
      <c r="AJ74" s="22" t="e">
        <f>IF('Encode Data'!$F$50-SUM($U$74:AI74)&gt;=0.45,1,"")</f>
        <v>#VALUE!</v>
      </c>
      <c r="AK74" s="22" t="e">
        <f>IF('Encode Data'!$F$50-SUM($U$74:AJ74)&gt;=0.45,1,"")</f>
        <v>#VALUE!</v>
      </c>
      <c r="AL74" s="22" t="e">
        <f>IF('Encode Data'!$F$50-SUM($U$74:AK74)&gt;=0.45,1,"")</f>
        <v>#VALUE!</v>
      </c>
      <c r="AM74" s="22" t="e">
        <f>IF('Encode Data'!$F$50-SUM($U$74:AL74)&gt;=0.45,1,"")</f>
        <v>#VALUE!</v>
      </c>
      <c r="AN74" s="22" t="e">
        <f>IF('Encode Data'!$F$50-SUM($U$74:AM74)&gt;=0.45,1,"")</f>
        <v>#VALUE!</v>
      </c>
      <c r="AO74" s="22" t="e">
        <f>IF('Encode Data'!$F$50-SUM($U$74:AN74)&gt;=0.45,1,"")</f>
        <v>#VALUE!</v>
      </c>
      <c r="AP74" s="22" t="e">
        <f>IF('Encode Data'!$F$50-SUM($U$74:AO74)&gt;=0.45,1,"")</f>
        <v>#VALUE!</v>
      </c>
      <c r="AQ74" s="22" t="e">
        <f>IF('Encode Data'!$F$50-SUM($U$74:AP74)&gt;=0.45,1,"")</f>
        <v>#VALUE!</v>
      </c>
      <c r="AR74" s="22" t="e">
        <f>IF('Encode Data'!$F$50-SUM($U$74:AQ74)&gt;=0.45,1,"")</f>
        <v>#VALUE!</v>
      </c>
      <c r="AS74" s="22" t="e">
        <f>IF('Encode Data'!$F$50-SUM($U$74:AR74)&gt;=0.45,1,"")</f>
        <v>#VALUE!</v>
      </c>
      <c r="AT74" s="22" t="e">
        <f>IF('Encode Data'!$F$50-SUM($U$74:AS74)&gt;=0.45,1,"")</f>
        <v>#VALUE!</v>
      </c>
      <c r="AU74" s="22" t="e">
        <f>IF('Encode Data'!$F$50-SUM($U$74:AT74)&gt;=0.45,1,"")</f>
        <v>#VALUE!</v>
      </c>
      <c r="AV74" s="22" t="e">
        <f>IF('Encode Data'!$F$50-SUM($U$74:AU74)&gt;=0.45,1,"")</f>
        <v>#VALUE!</v>
      </c>
      <c r="AW74" s="22" t="e">
        <f>IF('Encode Data'!$F$50-SUM($U$74:AV74)&gt;=0.45,1,"")</f>
        <v>#VALUE!</v>
      </c>
      <c r="AX74" s="22" t="e">
        <f>IF('Encode Data'!$F$50-SUM($U$74:AW74)&gt;=0.45,1,"")</f>
        <v>#VALUE!</v>
      </c>
      <c r="AY74" s="22" t="e">
        <f>IF('Encode Data'!$F$50-SUM($U$74:AX74)&gt;=0.45,1,"")</f>
        <v>#VALUE!</v>
      </c>
      <c r="AZ74" s="22" t="e">
        <f>IF('Encode Data'!$F$50-SUM($U$74:AY74)&gt;=0.45,1,"")</f>
        <v>#VALUE!</v>
      </c>
      <c r="BA74" s="22" t="e">
        <f>IF('Encode Data'!$F$50-SUM($U$74:AZ74)&gt;=0.45,1,"")</f>
        <v>#VALUE!</v>
      </c>
      <c r="BB74" s="22" t="e">
        <f>IF('Encode Data'!$F$50-SUM($U$74:BA74)&gt;=0.45,1,"")</f>
        <v>#VALUE!</v>
      </c>
      <c r="BC74" s="22" t="e">
        <f>IF('Encode Data'!$F$50-SUM($U$74:BB74)&gt;=0.45,1,"")</f>
        <v>#VALUE!</v>
      </c>
      <c r="BD74" s="22" t="e">
        <f>IF('Encode Data'!$F$50-SUM($U$74:BC74)&gt;=0.45,1,"")</f>
        <v>#VALUE!</v>
      </c>
      <c r="BE74" s="22" t="e">
        <f>IF('Encode Data'!$F$50-SUM($U$74:BD74)&gt;=0.45,1,"")</f>
        <v>#VALUE!</v>
      </c>
      <c r="BF74" s="22" t="e">
        <f>IF('Encode Data'!$F$50-SUM($U$74:BE74)&gt;=0.45,1,"")</f>
        <v>#VALUE!</v>
      </c>
      <c r="BG74" s="22" t="e">
        <f>IF('Encode Data'!$F$50-SUM($U$74:BF74)&gt;=0.45,1,"")</f>
        <v>#VALUE!</v>
      </c>
      <c r="BH74" s="22" t="e">
        <f>IF('Encode Data'!$F$50-SUM($U$74:BG74)&gt;=0.45,1,"")</f>
        <v>#VALUE!</v>
      </c>
      <c r="BI74" s="22" t="e">
        <f>IF('Encode Data'!$F$50-SUM($U$74:BH74)&gt;=0.45,1,"")</f>
        <v>#VALUE!</v>
      </c>
      <c r="BJ74" s="22" t="e">
        <f>IF('Encode Data'!$F$50-SUM($U$74:BI74)&gt;=0.45,1,"")</f>
        <v>#VALUE!</v>
      </c>
      <c r="BK74" s="22" t="e">
        <f>IF('Encode Data'!$F$50-SUM($U$74:BJ74)&gt;=0.45,1,"")</f>
        <v>#VALUE!</v>
      </c>
      <c r="BL74" s="22" t="e">
        <f>IF('Encode Data'!$F$50-SUM($U$74:BK74)&gt;=0.45,1,"")</f>
        <v>#VALUE!</v>
      </c>
      <c r="BM74" s="22" t="e">
        <f>IF('Encode Data'!$F$50-SUM($U$74:BL74)&gt;=0.45,1,"")</f>
        <v>#VALUE!</v>
      </c>
      <c r="BN74" s="22" t="e">
        <f>IF('Encode Data'!$F$50-SUM($U$74:BM74)&gt;=0.45,1,"")</f>
        <v>#VALUE!</v>
      </c>
      <c r="BO74" s="22" t="e">
        <f>IF('Encode Data'!$F$50-SUM($U$74:BN74)&gt;=0.45,1,"")</f>
        <v>#VALUE!</v>
      </c>
      <c r="BP74" s="22" t="e">
        <f>IF('Encode Data'!$F$50-SUM($U$74:BO74)&gt;=0.45,1,"")</f>
        <v>#VALUE!</v>
      </c>
      <c r="BQ74" s="22" t="e">
        <f>IF('Encode Data'!$F$50-SUM($U$74:BP74)&gt;=0.45,1,"")</f>
        <v>#VALUE!</v>
      </c>
      <c r="BR74" s="22" t="e">
        <f>IF('Encode Data'!$F$50-SUM($U$74:BQ74)&gt;=0.45,1,"")</f>
        <v>#VALUE!</v>
      </c>
      <c r="BS74" s="22" t="e">
        <f>IF('Encode Data'!$F$50-SUM($U$74:BR74)&gt;=0.45,1,"")</f>
        <v>#VALUE!</v>
      </c>
      <c r="BT74" s="22" t="e">
        <f>IF('Encode Data'!$F$50-SUM($U$74:BS74)&gt;=0.45,1,"")</f>
        <v>#VALUE!</v>
      </c>
      <c r="BU74" s="22" t="e">
        <f>IF('Encode Data'!$F$50-SUM($U$74:BT74)&gt;=0.45,1,"")</f>
        <v>#VALUE!</v>
      </c>
      <c r="BV74" s="22" t="e">
        <f>IF('Encode Data'!$F$50-SUM($U$74:BU74)&gt;=0.45,1,"")</f>
        <v>#VALUE!</v>
      </c>
      <c r="BW74" s="22" t="e">
        <f>IF('Encode Data'!$F$50-SUM($U$74:BV74)&gt;=0.45,1,"")</f>
        <v>#VALUE!</v>
      </c>
    </row>
    <row r="75" spans="21:75" x14ac:dyDescent="0.35">
      <c r="U75" s="22">
        <f>IF('Encode Data'!$G$50&gt;=0.4,1,0)</f>
        <v>1</v>
      </c>
      <c r="V75" s="22" t="e">
        <f>IF('Encode Data'!$G$50-(U75)&gt;=0.4,1,"")</f>
        <v>#VALUE!</v>
      </c>
      <c r="W75" s="22" t="e">
        <f>IF('Encode Data'!$G$50-SUM($U$75:V75)&gt;=0.45,1,"")</f>
        <v>#VALUE!</v>
      </c>
      <c r="X75" s="22" t="e">
        <f>IF('Encode Data'!$G$50-SUM($U$75:W75)&gt;=0.45,1,"")</f>
        <v>#VALUE!</v>
      </c>
      <c r="Y75" s="22" t="e">
        <f>IF('Encode Data'!$G$50-SUM($U$75:X75)&gt;=0.45,1,"")</f>
        <v>#VALUE!</v>
      </c>
      <c r="Z75" s="22" t="e">
        <f>IF('Encode Data'!$G$50-SUM($U$75:Y75)&gt;=0.45,1,"")</f>
        <v>#VALUE!</v>
      </c>
      <c r="AA75" s="22" t="e">
        <f>IF('Encode Data'!$G$50-SUM($U$75:Z75)&gt;=0.45,1,"")</f>
        <v>#VALUE!</v>
      </c>
      <c r="AB75" s="22" t="e">
        <f>IF('Encode Data'!$G$50-SUM($U$75:AA75)&gt;=0.45,1,"")</f>
        <v>#VALUE!</v>
      </c>
      <c r="AC75" s="22" t="e">
        <f>IF('Encode Data'!$G$50-SUM($U$75:AB75)&gt;=0.45,1,"")</f>
        <v>#VALUE!</v>
      </c>
      <c r="AD75" s="22" t="e">
        <f>IF('Encode Data'!$G$50-SUM($U$75:AC75)&gt;=0.45,1,"")</f>
        <v>#VALUE!</v>
      </c>
      <c r="AE75" s="22" t="e">
        <f>IF('Encode Data'!$G$50-SUM($U$75:AD75)&gt;=0.45,1,"")</f>
        <v>#VALUE!</v>
      </c>
      <c r="AF75" s="22" t="e">
        <f>IF('Encode Data'!$G$50-SUM($U$75:AE75)&gt;=0.45,1,"")</f>
        <v>#VALUE!</v>
      </c>
      <c r="AG75" s="22" t="e">
        <f>IF('Encode Data'!$G$50-SUM($U$75:AF75)&gt;=0.45,1,"")</f>
        <v>#VALUE!</v>
      </c>
      <c r="AH75" s="22" t="e">
        <f>IF('Encode Data'!$G$50-SUM($U$75:AG75)&gt;=0.45,1,"")</f>
        <v>#VALUE!</v>
      </c>
      <c r="AI75" s="22" t="e">
        <f>IF('Encode Data'!$G$50-SUM($U$75:AH75)&gt;=0.45,1,"")</f>
        <v>#VALUE!</v>
      </c>
      <c r="AJ75" s="22" t="e">
        <f>IF('Encode Data'!$G$50-SUM($U$75:AI75)&gt;=0.45,1,"")</f>
        <v>#VALUE!</v>
      </c>
      <c r="AK75" s="22" t="e">
        <f>IF('Encode Data'!$G$50-SUM($U$75:AJ75)&gt;=0.45,1,"")</f>
        <v>#VALUE!</v>
      </c>
      <c r="AL75" s="22" t="e">
        <f>IF('Encode Data'!$G$50-SUM($U$75:AK75)&gt;=0.45,1,"")</f>
        <v>#VALUE!</v>
      </c>
      <c r="AM75" s="22" t="e">
        <f>IF('Encode Data'!$G$50-SUM($U$75:AL75)&gt;=0.45,1,"")</f>
        <v>#VALUE!</v>
      </c>
      <c r="AN75" s="22" t="e">
        <f>IF('Encode Data'!$G$50-SUM($U$75:AM75)&gt;=0.45,1,"")</f>
        <v>#VALUE!</v>
      </c>
      <c r="AO75" s="22" t="e">
        <f>IF('Encode Data'!$G$50-SUM($U$75:AN75)&gt;=0.45,1,"")</f>
        <v>#VALUE!</v>
      </c>
      <c r="AP75" s="22" t="e">
        <f>IF('Encode Data'!$G$50-SUM($U$75:AO75)&gt;=0.45,1,"")</f>
        <v>#VALUE!</v>
      </c>
      <c r="AQ75" s="22" t="e">
        <f>IF('Encode Data'!$G$50-SUM($U$75:AP75)&gt;=0.45,1,"")</f>
        <v>#VALUE!</v>
      </c>
      <c r="AR75" s="22" t="e">
        <f>IF('Encode Data'!$G$50-SUM($U$75:AQ75)&gt;=0.45,1,"")</f>
        <v>#VALUE!</v>
      </c>
      <c r="AS75" s="22" t="e">
        <f>IF('Encode Data'!$G$50-SUM($U$75:AR75)&gt;=0.45,1,"")</f>
        <v>#VALUE!</v>
      </c>
      <c r="AT75" s="22" t="e">
        <f>IF('Encode Data'!$G$50-SUM($U$75:AS75)&gt;=0.45,1,"")</f>
        <v>#VALUE!</v>
      </c>
      <c r="AU75" s="22" t="e">
        <f>IF('Encode Data'!$G$50-SUM($U$75:AT75)&gt;=0.45,1,"")</f>
        <v>#VALUE!</v>
      </c>
      <c r="AV75" s="22" t="e">
        <f>IF('Encode Data'!$G$50-SUM($U$75:AU75)&gt;=0.45,1,"")</f>
        <v>#VALUE!</v>
      </c>
      <c r="AW75" s="22" t="e">
        <f>IF('Encode Data'!$G$50-SUM($U$75:AV75)&gt;=0.45,1,"")</f>
        <v>#VALUE!</v>
      </c>
      <c r="AX75" s="22" t="e">
        <f>IF('Encode Data'!$G$50-SUM($U$75:AW75)&gt;=0.45,1,"")</f>
        <v>#VALUE!</v>
      </c>
      <c r="AY75" s="22" t="e">
        <f>IF('Encode Data'!$G$50-SUM($U$75:AX75)&gt;=0.45,1,"")</f>
        <v>#VALUE!</v>
      </c>
      <c r="AZ75" s="22" t="e">
        <f>IF('Encode Data'!$G$50-SUM($U$75:AY75)&gt;=0.45,1,"")</f>
        <v>#VALUE!</v>
      </c>
      <c r="BA75" s="22" t="e">
        <f>IF('Encode Data'!$G$50-SUM($U$75:AZ75)&gt;=0.45,1,"")</f>
        <v>#VALUE!</v>
      </c>
      <c r="BB75" s="22" t="e">
        <f>IF('Encode Data'!$G$50-SUM($U$75:BA75)&gt;=0.45,1,"")</f>
        <v>#VALUE!</v>
      </c>
      <c r="BC75" s="22" t="e">
        <f>IF('Encode Data'!$G$50-SUM($U$75:BB75)&gt;=0.45,1,"")</f>
        <v>#VALUE!</v>
      </c>
      <c r="BD75" s="22" t="e">
        <f>IF('Encode Data'!$G$50-SUM($U$75:BC75)&gt;=0.45,1,"")</f>
        <v>#VALUE!</v>
      </c>
      <c r="BE75" s="22" t="e">
        <f>IF('Encode Data'!$G$50-SUM($U$75:BD75)&gt;=0.45,1,"")</f>
        <v>#VALUE!</v>
      </c>
      <c r="BF75" s="22" t="e">
        <f>IF('Encode Data'!$G$50-SUM($U$75:BE75)&gt;=0.45,1,"")</f>
        <v>#VALUE!</v>
      </c>
      <c r="BG75" s="22" t="e">
        <f>IF('Encode Data'!$G$50-SUM($U$75:BF75)&gt;=0.45,1,"")</f>
        <v>#VALUE!</v>
      </c>
      <c r="BH75" s="22" t="e">
        <f>IF('Encode Data'!$G$50-SUM($U$75:BG75)&gt;=0.45,1,"")</f>
        <v>#VALUE!</v>
      </c>
      <c r="BI75" s="22" t="e">
        <f>IF('Encode Data'!$G$50-SUM($U$75:BH75)&gt;=0.45,1,"")</f>
        <v>#VALUE!</v>
      </c>
      <c r="BJ75" s="22" t="e">
        <f>IF('Encode Data'!$G$50-SUM($U$75:BI75)&gt;=0.45,1,"")</f>
        <v>#VALUE!</v>
      </c>
      <c r="BK75" s="22" t="e">
        <f>IF('Encode Data'!$G$50-SUM($U$75:BJ75)&gt;=0.45,1,"")</f>
        <v>#VALUE!</v>
      </c>
      <c r="BL75" s="22" t="e">
        <f>IF('Encode Data'!$G$50-SUM($U$75:BK75)&gt;=0.45,1,"")</f>
        <v>#VALUE!</v>
      </c>
      <c r="BM75" s="22" t="e">
        <f>IF('Encode Data'!$G$50-SUM($U$75:BL75)&gt;=0.45,1,"")</f>
        <v>#VALUE!</v>
      </c>
      <c r="BN75" s="22" t="e">
        <f>IF('Encode Data'!$G$50-SUM($U$75:BM75)&gt;=0.45,1,"")</f>
        <v>#VALUE!</v>
      </c>
      <c r="BO75" s="22" t="e">
        <f>IF('Encode Data'!$G$50-SUM($U$75:BN75)&gt;=0.45,1,"")</f>
        <v>#VALUE!</v>
      </c>
      <c r="BP75" s="22" t="e">
        <f>IF('Encode Data'!$G$50-SUM($U$75:BO75)&gt;=0.45,1,"")</f>
        <v>#VALUE!</v>
      </c>
      <c r="BQ75" s="22" t="e">
        <f>IF('Encode Data'!$G$50-SUM($U$75:BP75)&gt;=0.45,1,"")</f>
        <v>#VALUE!</v>
      </c>
      <c r="BR75" s="22" t="e">
        <f>IF('Encode Data'!$G$50-SUM($U$75:BQ75)&gt;=0.45,1,"")</f>
        <v>#VALUE!</v>
      </c>
      <c r="BS75" s="22" t="e">
        <f>IF('Encode Data'!$G$50-SUM($U$75:BR75)&gt;=0.45,1,"")</f>
        <v>#VALUE!</v>
      </c>
      <c r="BT75" s="22" t="e">
        <f>IF('Encode Data'!$G$50-SUM($U$75:BS75)&gt;=0.45,1,"")</f>
        <v>#VALUE!</v>
      </c>
      <c r="BU75" s="22" t="e">
        <f>IF('Encode Data'!$G$50-SUM($U$75:BT75)&gt;=0.45,1,"")</f>
        <v>#VALUE!</v>
      </c>
      <c r="BV75" s="22" t="e">
        <f>IF('Encode Data'!$G$50-SUM($U$75:BU75)&gt;=0.45,1,"")</f>
        <v>#VALUE!</v>
      </c>
      <c r="BW75" s="22" t="e">
        <f>IF('Encode Data'!$G$50-SUM($U$75:BV75)&gt;=0.45,1,"")</f>
        <v>#VALUE!</v>
      </c>
    </row>
    <row r="76" spans="21:75" x14ac:dyDescent="0.35">
      <c r="U76" s="22">
        <f>IF('Encode Data'!$H$50&gt;=0.4,1,0)</f>
        <v>1</v>
      </c>
      <c r="V76" s="22" t="e">
        <f>IF('Encode Data'!$H$50-(U76)&gt;=0.4,1,"")</f>
        <v>#VALUE!</v>
      </c>
      <c r="W76" s="22" t="e">
        <f>IF('Encode Data'!$H$50-SUM($U$76:V76)&gt;=0.45,1,"")</f>
        <v>#VALUE!</v>
      </c>
      <c r="X76" s="22" t="e">
        <f>IF('Encode Data'!$H$50-SUM($U$76:W76)&gt;=0.45,1,"")</f>
        <v>#VALUE!</v>
      </c>
      <c r="Y76" s="22" t="e">
        <f>IF('Encode Data'!$H$50-SUM($U$76:X76)&gt;=0.45,1,"")</f>
        <v>#VALUE!</v>
      </c>
      <c r="Z76" s="22" t="e">
        <f>IF('Encode Data'!$H$50-SUM($U$76:Y76)&gt;=0.45,1,"")</f>
        <v>#VALUE!</v>
      </c>
      <c r="AA76" s="22" t="e">
        <f>IF('Encode Data'!$H$50-SUM($U$76:Z76)&gt;=0.45,1,"")</f>
        <v>#VALUE!</v>
      </c>
      <c r="AB76" s="22" t="e">
        <f>IF('Encode Data'!$H$50-SUM($U$76:AA76)&gt;=0.45,1,"")</f>
        <v>#VALUE!</v>
      </c>
      <c r="AC76" s="22" t="e">
        <f>IF('Encode Data'!$H$50-SUM($U$76:AB76)&gt;=0.45,1,"")</f>
        <v>#VALUE!</v>
      </c>
      <c r="AD76" s="22" t="e">
        <f>IF('Encode Data'!$H$50-SUM($U$76:AC76)&gt;=0.45,1,"")</f>
        <v>#VALUE!</v>
      </c>
      <c r="AE76" s="22" t="e">
        <f>IF('Encode Data'!$H$50-SUM($U$76:AD76)&gt;=0.45,1,"")</f>
        <v>#VALUE!</v>
      </c>
      <c r="AF76" s="22" t="e">
        <f>IF('Encode Data'!$H$50-SUM($U$76:AE76)&gt;=0.45,1,"")</f>
        <v>#VALUE!</v>
      </c>
      <c r="AG76" s="22" t="e">
        <f>IF('Encode Data'!$H$50-SUM($U$76:AF76)&gt;=0.45,1,"")</f>
        <v>#VALUE!</v>
      </c>
      <c r="AH76" s="22" t="e">
        <f>IF('Encode Data'!$H$50-SUM($U$76:AG76)&gt;=0.45,1,"")</f>
        <v>#VALUE!</v>
      </c>
      <c r="AI76" s="22" t="e">
        <f>IF('Encode Data'!$H$50-SUM($U$76:AH76)&gt;=0.45,1,"")</f>
        <v>#VALUE!</v>
      </c>
      <c r="AJ76" s="22" t="e">
        <f>IF('Encode Data'!$H$50-SUM($U$76:AI76)&gt;=0.45,1,"")</f>
        <v>#VALUE!</v>
      </c>
      <c r="AK76" s="22" t="e">
        <f>IF('Encode Data'!$H$50-SUM($U$76:AJ76)&gt;=0.45,1,"")</f>
        <v>#VALUE!</v>
      </c>
      <c r="AL76" s="22" t="e">
        <f>IF('Encode Data'!$H$50-SUM($U$76:AK76)&gt;=0.45,1,"")</f>
        <v>#VALUE!</v>
      </c>
      <c r="AM76" s="22" t="e">
        <f>IF('Encode Data'!$H$50-SUM($U$76:AL76)&gt;=0.45,1,"")</f>
        <v>#VALUE!</v>
      </c>
      <c r="AN76" s="22" t="e">
        <f>IF('Encode Data'!$H$50-SUM($U$76:AM76)&gt;=0.45,1,"")</f>
        <v>#VALUE!</v>
      </c>
      <c r="AO76" s="22" t="e">
        <f>IF('Encode Data'!$H$50-SUM($U$76:AN76)&gt;=0.45,1,"")</f>
        <v>#VALUE!</v>
      </c>
      <c r="AP76" s="22" t="e">
        <f>IF('Encode Data'!$H$50-SUM($U$76:AO76)&gt;=0.45,1,"")</f>
        <v>#VALUE!</v>
      </c>
      <c r="AQ76" s="22" t="e">
        <f>IF('Encode Data'!$H$50-SUM($U$76:AP76)&gt;=0.45,1,"")</f>
        <v>#VALUE!</v>
      </c>
      <c r="AR76" s="22" t="e">
        <f>IF('Encode Data'!$H$50-SUM($U$76:AQ76)&gt;=0.45,1,"")</f>
        <v>#VALUE!</v>
      </c>
      <c r="AS76" s="22" t="e">
        <f>IF('Encode Data'!$H$50-SUM($U$76:AR76)&gt;=0.45,1,"")</f>
        <v>#VALUE!</v>
      </c>
      <c r="AT76" s="22" t="e">
        <f>IF('Encode Data'!$H$50-SUM($U$76:AS76)&gt;=0.45,1,"")</f>
        <v>#VALUE!</v>
      </c>
      <c r="AU76" s="22" t="e">
        <f>IF('Encode Data'!$H$50-SUM($U$76:AT76)&gt;=0.45,1,"")</f>
        <v>#VALUE!</v>
      </c>
      <c r="AV76" s="22" t="e">
        <f>IF('Encode Data'!$H$50-SUM($U$76:AU76)&gt;=0.45,1,"")</f>
        <v>#VALUE!</v>
      </c>
      <c r="AW76" s="22" t="e">
        <f>IF('Encode Data'!$H$50-SUM($U$76:AV76)&gt;=0.45,1,"")</f>
        <v>#VALUE!</v>
      </c>
      <c r="AX76" s="22" t="e">
        <f>IF('Encode Data'!$H$50-SUM($U$76:AW76)&gt;=0.45,1,"")</f>
        <v>#VALUE!</v>
      </c>
      <c r="AY76" s="22" t="e">
        <f>IF('Encode Data'!$H$50-SUM($U$76:AX76)&gt;=0.45,1,"")</f>
        <v>#VALUE!</v>
      </c>
      <c r="AZ76" s="22" t="e">
        <f>IF('Encode Data'!$H$50-SUM($U$76:AY76)&gt;=0.45,1,"")</f>
        <v>#VALUE!</v>
      </c>
      <c r="BA76" s="22" t="e">
        <f>IF('Encode Data'!$H$50-SUM($U$76:AZ76)&gt;=0.45,1,"")</f>
        <v>#VALUE!</v>
      </c>
      <c r="BB76" s="22" t="e">
        <f>IF('Encode Data'!$H$50-SUM($U$76:BA76)&gt;=0.45,1,"")</f>
        <v>#VALUE!</v>
      </c>
      <c r="BC76" s="22" t="e">
        <f>IF('Encode Data'!$H$50-SUM($U$76:BB76)&gt;=0.45,1,"")</f>
        <v>#VALUE!</v>
      </c>
      <c r="BD76" s="22" t="e">
        <f>IF('Encode Data'!$H$50-SUM($U$76:BC76)&gt;=0.45,1,"")</f>
        <v>#VALUE!</v>
      </c>
      <c r="BE76" s="22" t="e">
        <f>IF('Encode Data'!$H$50-SUM($U$76:BD76)&gt;=0.45,1,"")</f>
        <v>#VALUE!</v>
      </c>
      <c r="BF76" s="22" t="e">
        <f>IF('Encode Data'!$H$50-SUM($U$76:BE76)&gt;=0.45,1,"")</f>
        <v>#VALUE!</v>
      </c>
      <c r="BG76" s="22" t="e">
        <f>IF('Encode Data'!$H$50-SUM($U$76:BF76)&gt;=0.45,1,"")</f>
        <v>#VALUE!</v>
      </c>
      <c r="BH76" s="22" t="e">
        <f>IF('Encode Data'!$H$50-SUM($U$76:BG76)&gt;=0.45,1,"")</f>
        <v>#VALUE!</v>
      </c>
      <c r="BI76" s="22" t="e">
        <f>IF('Encode Data'!$H$50-SUM($U$76:BH76)&gt;=0.45,1,"")</f>
        <v>#VALUE!</v>
      </c>
      <c r="BJ76" s="22" t="e">
        <f>IF('Encode Data'!$H$50-SUM($U$76:BI76)&gt;=0.45,1,"")</f>
        <v>#VALUE!</v>
      </c>
      <c r="BK76" s="22" t="e">
        <f>IF('Encode Data'!$H$50-SUM($U$76:BJ76)&gt;=0.45,1,"")</f>
        <v>#VALUE!</v>
      </c>
      <c r="BL76" s="22" t="e">
        <f>IF('Encode Data'!$H$50-SUM($U$76:BK76)&gt;=0.45,1,"")</f>
        <v>#VALUE!</v>
      </c>
      <c r="BM76" s="22" t="e">
        <f>IF('Encode Data'!$H$50-SUM($U$76:BL76)&gt;=0.45,1,"")</f>
        <v>#VALUE!</v>
      </c>
      <c r="BN76" s="22" t="e">
        <f>IF('Encode Data'!$H$50-SUM($U$76:BM76)&gt;=0.45,1,"")</f>
        <v>#VALUE!</v>
      </c>
      <c r="BO76" s="22" t="e">
        <f>IF('Encode Data'!$H$50-SUM($U$76:BN76)&gt;=0.45,1,"")</f>
        <v>#VALUE!</v>
      </c>
      <c r="BP76" s="22" t="e">
        <f>IF('Encode Data'!$H$50-SUM($U$76:BO76)&gt;=0.45,1,"")</f>
        <v>#VALUE!</v>
      </c>
      <c r="BQ76" s="22" t="e">
        <f>IF('Encode Data'!$H$50-SUM($U$76:BP76)&gt;=0.45,1,"")</f>
        <v>#VALUE!</v>
      </c>
      <c r="BR76" s="22" t="e">
        <f>IF('Encode Data'!$H$50-SUM($U$76:BQ76)&gt;=0.45,1,"")</f>
        <v>#VALUE!</v>
      </c>
      <c r="BS76" s="22" t="e">
        <f>IF('Encode Data'!$H$50-SUM($U$76:BR76)&gt;=0.45,1,"")</f>
        <v>#VALUE!</v>
      </c>
      <c r="BT76" s="22" t="e">
        <f>IF('Encode Data'!$H$50-SUM($U$76:BS76)&gt;=0.45,1,"")</f>
        <v>#VALUE!</v>
      </c>
      <c r="BU76" s="22" t="e">
        <f>IF('Encode Data'!$H$50-SUM($U$76:BT76)&gt;=0.45,1,"")</f>
        <v>#VALUE!</v>
      </c>
      <c r="BV76" s="22" t="e">
        <f>IF('Encode Data'!$H$50-SUM($U$76:BU76)&gt;=0.45,1,"")</f>
        <v>#VALUE!</v>
      </c>
      <c r="BW76" s="22" t="e">
        <f>IF('Encode Data'!$H$50-SUM($U$76:BV76)&gt;=0.45,1,"")</f>
        <v>#VALUE!</v>
      </c>
    </row>
    <row r="77" spans="21:75" x14ac:dyDescent="0.35">
      <c r="U77" s="22">
        <f>IF('Encode Data'!$I$50&gt;=0.4,1,0)</f>
        <v>1</v>
      </c>
      <c r="V77" s="22" t="e">
        <f>IF('Encode Data'!$I$50-(U77)&gt;=0.4,1,"")</f>
        <v>#VALUE!</v>
      </c>
      <c r="W77" s="22" t="e">
        <f>IF('Encode Data'!$I$50-SUM($U$77:V77)&gt;=0.45,1,"")</f>
        <v>#VALUE!</v>
      </c>
      <c r="X77" s="22" t="e">
        <f>IF('Encode Data'!$I$50-SUM($U$77:W77)&gt;=0.45,1,"")</f>
        <v>#VALUE!</v>
      </c>
      <c r="Y77" s="22" t="e">
        <f>IF('Encode Data'!$I$50-SUM($U$77:X77)&gt;=0.45,1,"")</f>
        <v>#VALUE!</v>
      </c>
      <c r="Z77" s="22" t="e">
        <f>IF('Encode Data'!$I$50-SUM($U$77:Y77)&gt;=0.45,1,"")</f>
        <v>#VALUE!</v>
      </c>
      <c r="AA77" s="22" t="e">
        <f>IF('Encode Data'!$I$50-SUM($U$77:Z77)&gt;=0.45,1,"")</f>
        <v>#VALUE!</v>
      </c>
      <c r="AB77" s="22" t="e">
        <f>IF('Encode Data'!$I$50-SUM($U$77:AA77)&gt;=0.45,1,"")</f>
        <v>#VALUE!</v>
      </c>
      <c r="AC77" s="22" t="e">
        <f>IF('Encode Data'!$I$50-SUM($U$77:AB77)&gt;=0.45,1,"")</f>
        <v>#VALUE!</v>
      </c>
      <c r="AD77" s="22" t="e">
        <f>IF('Encode Data'!$I$50-SUM($U$77:AC77)&gt;=0.45,1,"")</f>
        <v>#VALUE!</v>
      </c>
      <c r="AE77" s="22" t="e">
        <f>IF('Encode Data'!$I$50-SUM($U$77:AD77)&gt;=0.45,1,"")</f>
        <v>#VALUE!</v>
      </c>
      <c r="AF77" s="22" t="e">
        <f>IF('Encode Data'!$I$50-SUM($U$77:AE77)&gt;=0.45,1,"")</f>
        <v>#VALUE!</v>
      </c>
      <c r="AG77" s="22" t="e">
        <f>IF('Encode Data'!$I$50-SUM($U$77:AF77)&gt;=0.45,1,"")</f>
        <v>#VALUE!</v>
      </c>
      <c r="AH77" s="22" t="e">
        <f>IF('Encode Data'!$I$50-SUM($U$77:AG77)&gt;=0.45,1,"")</f>
        <v>#VALUE!</v>
      </c>
      <c r="AI77" s="22" t="e">
        <f>IF('Encode Data'!$I$50-SUM($U$77:AH77)&gt;=0.45,1,"")</f>
        <v>#VALUE!</v>
      </c>
      <c r="AJ77" s="22" t="e">
        <f>IF('Encode Data'!$I$50-SUM($U$77:AI77)&gt;=0.45,1,"")</f>
        <v>#VALUE!</v>
      </c>
      <c r="AK77" s="22" t="e">
        <f>IF('Encode Data'!$I$50-SUM($U$77:AJ77)&gt;=0.45,1,"")</f>
        <v>#VALUE!</v>
      </c>
      <c r="AL77" s="22" t="e">
        <f>IF('Encode Data'!$I$50-SUM($U$77:AK77)&gt;=0.45,1,"")</f>
        <v>#VALUE!</v>
      </c>
      <c r="AM77" s="22" t="e">
        <f>IF('Encode Data'!$I$50-SUM($U$77:AL77)&gt;=0.45,1,"")</f>
        <v>#VALUE!</v>
      </c>
      <c r="AN77" s="22" t="e">
        <f>IF('Encode Data'!$I$50-SUM($U$77:AM77)&gt;=0.45,1,"")</f>
        <v>#VALUE!</v>
      </c>
      <c r="AO77" s="22" t="e">
        <f>IF('Encode Data'!$I$50-SUM($U$77:AN77)&gt;=0.45,1,"")</f>
        <v>#VALUE!</v>
      </c>
      <c r="AP77" s="22" t="e">
        <f>IF('Encode Data'!$I$50-SUM($U$77:AO77)&gt;=0.45,1,"")</f>
        <v>#VALUE!</v>
      </c>
      <c r="AQ77" s="22" t="e">
        <f>IF('Encode Data'!$I$50-SUM($U$77:AP77)&gt;=0.45,1,"")</f>
        <v>#VALUE!</v>
      </c>
      <c r="AR77" s="22" t="e">
        <f>IF('Encode Data'!$I$50-SUM($U$77:AQ77)&gt;=0.45,1,"")</f>
        <v>#VALUE!</v>
      </c>
      <c r="AS77" s="22" t="e">
        <f>IF('Encode Data'!$I$50-SUM($U$77:AR77)&gt;=0.45,1,"")</f>
        <v>#VALUE!</v>
      </c>
      <c r="AT77" s="22" t="e">
        <f>IF('Encode Data'!$I$50-SUM($U$77:AS77)&gt;=0.45,1,"")</f>
        <v>#VALUE!</v>
      </c>
      <c r="AU77" s="22" t="e">
        <f>IF('Encode Data'!$I$50-SUM($U$77:AT77)&gt;=0.45,1,"")</f>
        <v>#VALUE!</v>
      </c>
      <c r="AV77" s="22" t="e">
        <f>IF('Encode Data'!$I$50-SUM($U$77:AU77)&gt;=0.45,1,"")</f>
        <v>#VALUE!</v>
      </c>
      <c r="AW77" s="22" t="e">
        <f>IF('Encode Data'!$I$50-SUM($U$77:AV77)&gt;=0.45,1,"")</f>
        <v>#VALUE!</v>
      </c>
      <c r="AX77" s="22" t="e">
        <f>IF('Encode Data'!$I$50-SUM($U$77:AW77)&gt;=0.45,1,"")</f>
        <v>#VALUE!</v>
      </c>
      <c r="AY77" s="22" t="e">
        <f>IF('Encode Data'!$I$50-SUM($U$77:AX77)&gt;=0.45,1,"")</f>
        <v>#VALUE!</v>
      </c>
      <c r="AZ77" s="22" t="e">
        <f>IF('Encode Data'!$I$50-SUM($U$77:AY77)&gt;=0.45,1,"")</f>
        <v>#VALUE!</v>
      </c>
      <c r="BA77" s="22" t="e">
        <f>IF('Encode Data'!$I$50-SUM($U$77:AZ77)&gt;=0.45,1,"")</f>
        <v>#VALUE!</v>
      </c>
      <c r="BB77" s="22" t="e">
        <f>IF('Encode Data'!$I$50-SUM($U$77:BA77)&gt;=0.45,1,"")</f>
        <v>#VALUE!</v>
      </c>
      <c r="BC77" s="22" t="e">
        <f>IF('Encode Data'!$I$50-SUM($U$77:BB77)&gt;=0.45,1,"")</f>
        <v>#VALUE!</v>
      </c>
      <c r="BD77" s="22" t="e">
        <f>IF('Encode Data'!$I$50-SUM($U$77:BC77)&gt;=0.45,1,"")</f>
        <v>#VALUE!</v>
      </c>
      <c r="BE77" s="22" t="e">
        <f>IF('Encode Data'!$I$50-SUM($U$77:BD77)&gt;=0.45,1,"")</f>
        <v>#VALUE!</v>
      </c>
      <c r="BF77" s="22" t="e">
        <f>IF('Encode Data'!$I$50-SUM($U$77:BE77)&gt;=0.45,1,"")</f>
        <v>#VALUE!</v>
      </c>
      <c r="BG77" s="22" t="e">
        <f>IF('Encode Data'!$I$50-SUM($U$77:BF77)&gt;=0.45,1,"")</f>
        <v>#VALUE!</v>
      </c>
      <c r="BH77" s="22" t="e">
        <f>IF('Encode Data'!$I$50-SUM($U$77:BG77)&gt;=0.45,1,"")</f>
        <v>#VALUE!</v>
      </c>
      <c r="BI77" s="22" t="e">
        <f>IF('Encode Data'!$I$50-SUM($U$77:BH77)&gt;=0.45,1,"")</f>
        <v>#VALUE!</v>
      </c>
      <c r="BJ77" s="22" t="e">
        <f>IF('Encode Data'!$I$50-SUM($U$77:BI77)&gt;=0.45,1,"")</f>
        <v>#VALUE!</v>
      </c>
      <c r="BK77" s="22" t="e">
        <f>IF('Encode Data'!$I$50-SUM($U$77:BJ77)&gt;=0.45,1,"")</f>
        <v>#VALUE!</v>
      </c>
      <c r="BL77" s="22" t="e">
        <f>IF('Encode Data'!$I$50-SUM($U$77:BK77)&gt;=0.45,1,"")</f>
        <v>#VALUE!</v>
      </c>
      <c r="BM77" s="22" t="e">
        <f>IF('Encode Data'!$I$50-SUM($U$77:BL77)&gt;=0.45,1,"")</f>
        <v>#VALUE!</v>
      </c>
      <c r="BN77" s="22" t="e">
        <f>IF('Encode Data'!$I$50-SUM($U$77:BM77)&gt;=0.45,1,"")</f>
        <v>#VALUE!</v>
      </c>
      <c r="BO77" s="22" t="e">
        <f>IF('Encode Data'!$I$50-SUM($U$77:BN77)&gt;=0.45,1,"")</f>
        <v>#VALUE!</v>
      </c>
      <c r="BP77" s="22" t="e">
        <f>IF('Encode Data'!$I$50-SUM($U$77:BO77)&gt;=0.45,1,"")</f>
        <v>#VALUE!</v>
      </c>
      <c r="BQ77" s="22" t="e">
        <f>IF('Encode Data'!$I$50-SUM($U$77:BP77)&gt;=0.45,1,"")</f>
        <v>#VALUE!</v>
      </c>
      <c r="BR77" s="22" t="e">
        <f>IF('Encode Data'!$I$50-SUM($U$77:BQ77)&gt;=0.45,1,"")</f>
        <v>#VALUE!</v>
      </c>
      <c r="BS77" s="22" t="e">
        <f>IF('Encode Data'!$I$50-SUM($U$77:BR77)&gt;=0.45,1,"")</f>
        <v>#VALUE!</v>
      </c>
      <c r="BT77" s="22" t="e">
        <f>IF('Encode Data'!$I$50-SUM($U$77:BS77)&gt;=0.45,1,"")</f>
        <v>#VALUE!</v>
      </c>
      <c r="BU77" s="22" t="e">
        <f>IF('Encode Data'!$I$50-SUM($U$77:BT77)&gt;=0.45,1,"")</f>
        <v>#VALUE!</v>
      </c>
      <c r="BV77" s="22" t="e">
        <f>IF('Encode Data'!$I$50-SUM($U$77:BU77)&gt;=0.45,1,"")</f>
        <v>#VALUE!</v>
      </c>
      <c r="BW77" s="22" t="e">
        <f>IF('Encode Data'!$I$50-SUM($U$77:BV77)&gt;=0.45,1,"")</f>
        <v>#VALUE!</v>
      </c>
    </row>
    <row r="78" spans="21:75" x14ac:dyDescent="0.35">
      <c r="U78" s="22">
        <f>IF('Encode Data'!$J$50&gt;=0.45,1,0)</f>
        <v>1</v>
      </c>
      <c r="V78" s="22" t="e">
        <f>IF('Encode Data'!$J$50-(U78)&gt;=0.45,1,"")</f>
        <v>#VALUE!</v>
      </c>
      <c r="W78" s="22" t="e">
        <f>IF('Encode Data'!$J$50-SUM($U$78:V78)&gt;=0.46,1,"")</f>
        <v>#VALUE!</v>
      </c>
      <c r="X78" s="22" t="e">
        <f>IF('Encode Data'!$J$50-SUM($U$78:W78)&gt;=0.46,1,"")</f>
        <v>#VALUE!</v>
      </c>
      <c r="Y78" s="22" t="e">
        <f>IF('Encode Data'!$J$50-SUM($U$78:X78)&gt;=0.46,1,"")</f>
        <v>#VALUE!</v>
      </c>
      <c r="Z78" s="22" t="e">
        <f>IF('Encode Data'!$J$50-SUM($U$78:Y78)&gt;=0.46,1,"")</f>
        <v>#VALUE!</v>
      </c>
      <c r="AA78" s="22" t="e">
        <f>IF('Encode Data'!$J$50-SUM($U$78:Z78)&gt;=0.46,1,"")</f>
        <v>#VALUE!</v>
      </c>
      <c r="AB78" s="22" t="e">
        <f>IF('Encode Data'!$J$50-SUM($U$78:AA78)&gt;=0.46,1,"")</f>
        <v>#VALUE!</v>
      </c>
      <c r="AC78" s="22" t="e">
        <f>IF('Encode Data'!$J$50-SUM($U$78:AB78)&gt;=0.46,1,"")</f>
        <v>#VALUE!</v>
      </c>
      <c r="AD78" s="22" t="e">
        <f>IF('Encode Data'!$J$50-SUM($U$78:AC78)&gt;=0.46,1,"")</f>
        <v>#VALUE!</v>
      </c>
      <c r="AE78" s="22" t="e">
        <f>IF('Encode Data'!$J$50-SUM($U$78:AD78)&gt;=0.46,1,"")</f>
        <v>#VALUE!</v>
      </c>
      <c r="AF78" s="22" t="e">
        <f>IF('Encode Data'!$J$50-SUM($U$78:AE78)&gt;=0.46,1,"")</f>
        <v>#VALUE!</v>
      </c>
      <c r="AG78" s="22" t="e">
        <f>IF('Encode Data'!$J$50-SUM($U$78:AF78)&gt;=0.46,1,"")</f>
        <v>#VALUE!</v>
      </c>
      <c r="AH78" s="22" t="e">
        <f>IF('Encode Data'!$J$50-SUM($U$78:AG78)&gt;=0.46,1,"")</f>
        <v>#VALUE!</v>
      </c>
      <c r="AI78" s="22" t="e">
        <f>IF('Encode Data'!$J$50-SUM($U$78:AH78)&gt;=0.46,1,"")</f>
        <v>#VALUE!</v>
      </c>
      <c r="AJ78" s="22" t="e">
        <f>IF('Encode Data'!$J$50-SUM($U$78:AI78)&gt;=0.46,1,"")</f>
        <v>#VALUE!</v>
      </c>
      <c r="AK78" s="22" t="e">
        <f>IF('Encode Data'!$J$50-SUM($U$78:AJ78)&gt;=0.46,1,"")</f>
        <v>#VALUE!</v>
      </c>
      <c r="AL78" s="22" t="e">
        <f>IF('Encode Data'!$J$50-SUM($U$78:AK78)&gt;=0.46,1,"")</f>
        <v>#VALUE!</v>
      </c>
      <c r="AM78" s="22" t="e">
        <f>IF('Encode Data'!$J$50-SUM($U$78:AL78)&gt;=0.46,1,"")</f>
        <v>#VALUE!</v>
      </c>
      <c r="AN78" s="22" t="e">
        <f>IF('Encode Data'!$J$50-SUM($U$78:AM78)&gt;=0.46,1,"")</f>
        <v>#VALUE!</v>
      </c>
      <c r="AO78" s="22" t="e">
        <f>IF('Encode Data'!$J$50-SUM($U$78:AN78)&gt;=0.46,1,"")</f>
        <v>#VALUE!</v>
      </c>
      <c r="AP78" s="22" t="e">
        <f>IF('Encode Data'!$J$50-SUM($U$78:AO78)&gt;=0.46,1,"")</f>
        <v>#VALUE!</v>
      </c>
      <c r="AQ78" s="22" t="e">
        <f>IF('Encode Data'!$J$50-SUM($U$78:AP78)&gt;=0.46,1,"")</f>
        <v>#VALUE!</v>
      </c>
      <c r="AR78" s="22" t="e">
        <f>IF('Encode Data'!$J$50-SUM($U$78:AQ78)&gt;=0.46,1,"")</f>
        <v>#VALUE!</v>
      </c>
      <c r="AS78" s="22" t="e">
        <f>IF('Encode Data'!$J$50-SUM($U$78:AR78)&gt;=0.46,1,"")</f>
        <v>#VALUE!</v>
      </c>
      <c r="AT78" s="22" t="e">
        <f>IF('Encode Data'!$J$50-SUM($U$78:AS78)&gt;=0.46,1,"")</f>
        <v>#VALUE!</v>
      </c>
      <c r="AU78" s="22" t="e">
        <f>IF('Encode Data'!$J$50-SUM($U$78:AT78)&gt;=0.46,1,"")</f>
        <v>#VALUE!</v>
      </c>
      <c r="AV78" s="22" t="e">
        <f>IF('Encode Data'!$J$50-SUM($U$78:AU78)&gt;=0.46,1,"")</f>
        <v>#VALUE!</v>
      </c>
      <c r="AW78" s="22" t="e">
        <f>IF('Encode Data'!$J$50-SUM($U$78:AV78)&gt;=0.46,1,"")</f>
        <v>#VALUE!</v>
      </c>
      <c r="AX78" s="22" t="e">
        <f>IF('Encode Data'!$J$50-SUM($U$78:AW78)&gt;=0.46,1,"")</f>
        <v>#VALUE!</v>
      </c>
      <c r="AY78" s="22" t="e">
        <f>IF('Encode Data'!$J$50-SUM($U$78:AX78)&gt;=0.46,1,"")</f>
        <v>#VALUE!</v>
      </c>
      <c r="AZ78" s="22" t="e">
        <f>IF('Encode Data'!$J$50-SUM($U$78:AY78)&gt;=0.46,1,"")</f>
        <v>#VALUE!</v>
      </c>
      <c r="BA78" s="22" t="e">
        <f>IF('Encode Data'!$J$50-SUM($U$78:AZ78)&gt;=0.46,1,"")</f>
        <v>#VALUE!</v>
      </c>
      <c r="BB78" s="22" t="e">
        <f>IF('Encode Data'!$J$50-SUM($U$78:BA78)&gt;=0.46,1,"")</f>
        <v>#VALUE!</v>
      </c>
      <c r="BC78" s="22" t="e">
        <f>IF('Encode Data'!$J$50-SUM($U$78:BB78)&gt;=0.46,1,"")</f>
        <v>#VALUE!</v>
      </c>
      <c r="BD78" s="22" t="e">
        <f>IF('Encode Data'!$J$50-SUM($U$78:BC78)&gt;=0.46,1,"")</f>
        <v>#VALUE!</v>
      </c>
      <c r="BE78" s="22" t="e">
        <f>IF('Encode Data'!$J$50-SUM($U$78:BD78)&gt;=0.46,1,"")</f>
        <v>#VALUE!</v>
      </c>
      <c r="BF78" s="22" t="e">
        <f>IF('Encode Data'!$J$50-SUM($U$78:BE78)&gt;=0.46,1,"")</f>
        <v>#VALUE!</v>
      </c>
      <c r="BG78" s="22" t="e">
        <f>IF('Encode Data'!$J$50-SUM($U$78:BF78)&gt;=0.46,1,"")</f>
        <v>#VALUE!</v>
      </c>
      <c r="BH78" s="22" t="e">
        <f>IF('Encode Data'!$J$50-SUM($U$78:BG78)&gt;=0.46,1,"")</f>
        <v>#VALUE!</v>
      </c>
      <c r="BI78" s="22" t="e">
        <f>IF('Encode Data'!$J$50-SUM($U$78:BH78)&gt;=0.46,1,"")</f>
        <v>#VALUE!</v>
      </c>
      <c r="BJ78" s="22" t="e">
        <f>IF('Encode Data'!$J$50-SUM($U$78:BI78)&gt;=0.46,1,"")</f>
        <v>#VALUE!</v>
      </c>
      <c r="BK78" s="22" t="e">
        <f>IF('Encode Data'!$J$50-SUM($U$78:BJ78)&gt;=0.46,1,"")</f>
        <v>#VALUE!</v>
      </c>
      <c r="BL78" s="22" t="e">
        <f>IF('Encode Data'!$J$50-SUM($U$78:BK78)&gt;=0.46,1,"")</f>
        <v>#VALUE!</v>
      </c>
      <c r="BM78" s="22" t="e">
        <f>IF('Encode Data'!$J$50-SUM($U$78:BL78)&gt;=0.46,1,"")</f>
        <v>#VALUE!</v>
      </c>
      <c r="BN78" s="22" t="e">
        <f>IF('Encode Data'!$J$50-SUM($U$78:BM78)&gt;=0.46,1,"")</f>
        <v>#VALUE!</v>
      </c>
      <c r="BO78" s="22" t="e">
        <f>IF('Encode Data'!$J$50-SUM($U$78:BN78)&gt;=0.46,1,"")</f>
        <v>#VALUE!</v>
      </c>
      <c r="BP78" s="22" t="e">
        <f>IF('Encode Data'!$J$50-SUM($U$78:BO78)&gt;=0.46,1,"")</f>
        <v>#VALUE!</v>
      </c>
      <c r="BQ78" s="22" t="e">
        <f>IF('Encode Data'!$J$50-SUM($U$78:BP78)&gt;=0.46,1,"")</f>
        <v>#VALUE!</v>
      </c>
      <c r="BR78" s="22" t="e">
        <f>IF('Encode Data'!$J$50-SUM($U$78:BQ78)&gt;=0.46,1,"")</f>
        <v>#VALUE!</v>
      </c>
      <c r="BS78" s="22" t="e">
        <f>IF('Encode Data'!$J$50-SUM($U$78:BR78)&gt;=0.46,1,"")</f>
        <v>#VALUE!</v>
      </c>
      <c r="BT78" s="22" t="e">
        <f>IF('Encode Data'!$J$50-SUM($U$78:BS78)&gt;=0.46,1,"")</f>
        <v>#VALUE!</v>
      </c>
      <c r="BU78" s="22" t="e">
        <f>IF('Encode Data'!$J$50-SUM($U$78:BT78)&gt;=0.46,1,"")</f>
        <v>#VALUE!</v>
      </c>
      <c r="BV78" s="22" t="e">
        <f>IF('Encode Data'!$J$50-SUM($U$78:BU78)&gt;=0.46,1,"")</f>
        <v>#VALUE!</v>
      </c>
      <c r="BW78" s="22" t="e">
        <f>IF('Encode Data'!$J$50-SUM($U$78:BV78)&gt;=0.46,1,"")</f>
        <v>#VALUE!</v>
      </c>
    </row>
    <row r="79" spans="21:75" x14ac:dyDescent="0.35">
      <c r="U79" s="22">
        <f>IF('Encode Data'!$E$53&gt;=0.4,1,0)</f>
        <v>1</v>
      </c>
      <c r="V79" s="22" t="e">
        <f>IF('Encode Data'!$E$53-(U79)&gt;=0.45,1,"")</f>
        <v>#VALUE!</v>
      </c>
      <c r="W79" s="22" t="e">
        <f>IF('Encode Data'!$E$53-SUM($U$79:V79)&gt;=0.45,1,"")</f>
        <v>#VALUE!</v>
      </c>
      <c r="X79" s="22" t="e">
        <f>IF('Encode Data'!$E$53-SUM($U$79:W79)&gt;=0.45,1,"")</f>
        <v>#VALUE!</v>
      </c>
      <c r="Y79" s="22" t="e">
        <f>IF('Encode Data'!$E$53-SUM($U$79:X79)&gt;=0.45,1,"")</f>
        <v>#VALUE!</v>
      </c>
      <c r="Z79" s="22" t="e">
        <f>IF('Encode Data'!$E$53-SUM($U$79:Y79)&gt;=0.45,1,"")</f>
        <v>#VALUE!</v>
      </c>
      <c r="AA79" s="22" t="e">
        <f>IF('Encode Data'!$E$53-SUM($U$79:Z79)&gt;=0.45,1,"")</f>
        <v>#VALUE!</v>
      </c>
      <c r="AB79" s="22" t="e">
        <f>IF('Encode Data'!$E$53-SUM($U$79:AA79)&gt;=0.45,1,"")</f>
        <v>#VALUE!</v>
      </c>
      <c r="AC79" s="22" t="e">
        <f>IF('Encode Data'!$E$53-SUM($U$79:AB79)&gt;=0.45,1,"")</f>
        <v>#VALUE!</v>
      </c>
      <c r="AD79" s="22" t="e">
        <f>IF('Encode Data'!$E$53-SUM($U$79:AC79)&gt;=0.45,1,"")</f>
        <v>#VALUE!</v>
      </c>
      <c r="AE79" s="22" t="e">
        <f>IF('Encode Data'!$E$53-SUM($U$79:AD79)&gt;=0.45,1,"")</f>
        <v>#VALUE!</v>
      </c>
      <c r="AF79" s="22" t="e">
        <f>IF('Encode Data'!$E$53-SUM($U$79:AE79)&gt;=0.45,1,"")</f>
        <v>#VALUE!</v>
      </c>
      <c r="AG79" s="22" t="e">
        <f>IF('Encode Data'!$E$53-SUM($U$79:AF79)&gt;=0.45,1,"")</f>
        <v>#VALUE!</v>
      </c>
      <c r="AH79" s="22" t="e">
        <f>IF('Encode Data'!$E$53-SUM($U$79:AG79)&gt;=0.45,1,"")</f>
        <v>#VALUE!</v>
      </c>
      <c r="AI79" s="22" t="e">
        <f>IF('Encode Data'!$E$53-SUM($U$79:AH79)&gt;=0.45,1,"")</f>
        <v>#VALUE!</v>
      </c>
      <c r="AJ79" s="22" t="e">
        <f>IF('Encode Data'!$E$53-SUM($U$79:AI79)&gt;=0.45,1,"")</f>
        <v>#VALUE!</v>
      </c>
      <c r="AK79" s="22" t="e">
        <f>IF('Encode Data'!$E$53-SUM($U$79:AJ79)&gt;=0.45,1,"")</f>
        <v>#VALUE!</v>
      </c>
      <c r="AL79" s="22" t="e">
        <f>IF('Encode Data'!$E$53-SUM($U$79:AK79)&gt;=0.45,1,"")</f>
        <v>#VALUE!</v>
      </c>
      <c r="AM79" s="22" t="e">
        <f>IF('Encode Data'!$E$53-SUM($U$79:AL79)&gt;=0.45,1,"")</f>
        <v>#VALUE!</v>
      </c>
      <c r="AN79" s="22" t="e">
        <f>IF('Encode Data'!$E$53-SUM($U$79:AM79)&gt;=0.45,1,"")</f>
        <v>#VALUE!</v>
      </c>
      <c r="AO79" s="22" t="e">
        <f>IF('Encode Data'!$E$53-SUM($U$79:AN79)&gt;=0.45,1,"")</f>
        <v>#VALUE!</v>
      </c>
      <c r="AP79" s="22" t="e">
        <f>IF('Encode Data'!$E$53-SUM($U$79:AO79)&gt;=0.45,1,"")</f>
        <v>#VALUE!</v>
      </c>
      <c r="AQ79" s="22" t="e">
        <f>IF('Encode Data'!$E$53-SUM($U$79:AP79)&gt;=0.45,1,"")</f>
        <v>#VALUE!</v>
      </c>
      <c r="AR79" s="22" t="e">
        <f>IF('Encode Data'!$E$53-SUM($U$79:AQ79)&gt;=0.45,1,"")</f>
        <v>#VALUE!</v>
      </c>
      <c r="AS79" s="22" t="e">
        <f>IF('Encode Data'!$E$53-SUM($U$79:AR79)&gt;=0.45,1,"")</f>
        <v>#VALUE!</v>
      </c>
      <c r="AT79" s="22" t="e">
        <f>IF('Encode Data'!$E$53-SUM($U$79:AS79)&gt;=0.45,1,"")</f>
        <v>#VALUE!</v>
      </c>
      <c r="AU79" s="22" t="e">
        <f>IF('Encode Data'!$E$53-SUM($U$79:AT79)&gt;=0.45,1,"")</f>
        <v>#VALUE!</v>
      </c>
      <c r="AV79" s="22" t="e">
        <f>IF('Encode Data'!$E$53-SUM($U$79:AU79)&gt;=0.45,1,"")</f>
        <v>#VALUE!</v>
      </c>
      <c r="AW79" s="22" t="e">
        <f>IF('Encode Data'!$E$53-SUM($U$79:AV79)&gt;=0.45,1,"")</f>
        <v>#VALUE!</v>
      </c>
      <c r="AX79" s="22" t="e">
        <f>IF('Encode Data'!$E$53-SUM($U$79:AW79)&gt;=0.45,1,"")</f>
        <v>#VALUE!</v>
      </c>
      <c r="AY79" s="22" t="e">
        <f>IF('Encode Data'!$E$53-SUM($U$79:AX79)&gt;=0.45,1,"")</f>
        <v>#VALUE!</v>
      </c>
      <c r="AZ79" s="22" t="e">
        <f>IF('Encode Data'!$E$53-SUM($U$79:AY79)&gt;=0.45,1,"")</f>
        <v>#VALUE!</v>
      </c>
      <c r="BA79" s="22" t="e">
        <f>IF('Encode Data'!$E$53-SUM($U$79:AZ79)&gt;=0.45,1,"")</f>
        <v>#VALUE!</v>
      </c>
      <c r="BB79" s="22" t="e">
        <f>IF('Encode Data'!$E$53-SUM($U$79:BA79)&gt;=0.45,1,"")</f>
        <v>#VALUE!</v>
      </c>
      <c r="BC79" s="22" t="e">
        <f>IF('Encode Data'!$E$53-SUM($U$79:BB79)&gt;=0.45,1,"")</f>
        <v>#VALUE!</v>
      </c>
      <c r="BD79" s="22" t="e">
        <f>IF('Encode Data'!$E$53-SUM($U$79:BC79)&gt;=0.45,1,"")</f>
        <v>#VALUE!</v>
      </c>
      <c r="BE79" s="22" t="e">
        <f>IF('Encode Data'!$E$53-SUM($U$79:BD79)&gt;=0.45,1,"")</f>
        <v>#VALUE!</v>
      </c>
      <c r="BF79" s="22" t="e">
        <f>IF('Encode Data'!$E$53-SUM($U$79:BE79)&gt;=0.45,1,"")</f>
        <v>#VALUE!</v>
      </c>
      <c r="BG79" s="22" t="e">
        <f>IF('Encode Data'!$E$53-SUM($U$79:BF79)&gt;=0.45,1,"")</f>
        <v>#VALUE!</v>
      </c>
      <c r="BH79" s="22" t="e">
        <f>IF('Encode Data'!$E$53-SUM($U$79:BG79)&gt;=0.45,1,"")</f>
        <v>#VALUE!</v>
      </c>
      <c r="BI79" s="22" t="e">
        <f>IF('Encode Data'!$E$53-SUM($U$79:BH79)&gt;=0.45,1,"")</f>
        <v>#VALUE!</v>
      </c>
      <c r="BJ79" s="22" t="e">
        <f>IF('Encode Data'!$E$53-SUM($U$79:BI79)&gt;=0.45,1,"")</f>
        <v>#VALUE!</v>
      </c>
      <c r="BK79" s="22" t="e">
        <f>IF('Encode Data'!$E$53-SUM($U$79:BJ79)&gt;=0.45,1,"")</f>
        <v>#VALUE!</v>
      </c>
      <c r="BL79" s="22" t="e">
        <f>IF('Encode Data'!$E$53-SUM($U$79:BK79)&gt;=0.45,1,"")</f>
        <v>#VALUE!</v>
      </c>
      <c r="BM79" s="22" t="e">
        <f>IF('Encode Data'!$E$53-SUM($U$79:BL79)&gt;=0.45,1,"")</f>
        <v>#VALUE!</v>
      </c>
      <c r="BN79" s="22" t="e">
        <f>IF('Encode Data'!$E$53-SUM($U$79:BM79)&gt;=0.45,1,"")</f>
        <v>#VALUE!</v>
      </c>
      <c r="BO79" s="22" t="e">
        <f>IF('Encode Data'!$E$53-SUM($U$79:BN79)&gt;=0.45,1,"")</f>
        <v>#VALUE!</v>
      </c>
      <c r="BP79" s="22" t="e">
        <f>IF('Encode Data'!$E$53-SUM($U$79:BO79)&gt;=0.45,1,"")</f>
        <v>#VALUE!</v>
      </c>
      <c r="BQ79" s="22" t="e">
        <f>IF('Encode Data'!$E$53-SUM($U$79:BP79)&gt;=0.45,1,"")</f>
        <v>#VALUE!</v>
      </c>
      <c r="BR79" s="22" t="e">
        <f>IF('Encode Data'!$E$53-SUM($U$79:BQ79)&gt;=0.45,1,"")</f>
        <v>#VALUE!</v>
      </c>
      <c r="BS79" s="22" t="e">
        <f>IF('Encode Data'!$E$53-SUM($U$79:BR79)&gt;=0.45,1,"")</f>
        <v>#VALUE!</v>
      </c>
      <c r="BT79" s="22" t="e">
        <f>IF('Encode Data'!$E$53-SUM($U$79:BS79)&gt;=0.45,1,"")</f>
        <v>#VALUE!</v>
      </c>
      <c r="BU79" s="22" t="e">
        <f>IF('Encode Data'!$E$53-SUM($U$79:BT79)&gt;=0.45,1,"")</f>
        <v>#VALUE!</v>
      </c>
      <c r="BV79" s="22" t="e">
        <f>IF('Encode Data'!$E$53-SUM($U$79:BU79)&gt;=0.45,1,"")</f>
        <v>#VALUE!</v>
      </c>
      <c r="BW79" s="22" t="e">
        <f>IF('Encode Data'!$E$53-SUM($U$79:BV79)&gt;=0.45,1,"")</f>
        <v>#VALUE!</v>
      </c>
    </row>
    <row r="80" spans="21:75" x14ac:dyDescent="0.35">
      <c r="U80" s="22">
        <f>IF('Encode Data'!$F$53&gt;=0.4,1,0)</f>
        <v>1</v>
      </c>
      <c r="V80" s="22" t="e">
        <f>IF('Encode Data'!$F$53-(U80)&gt;=0.4,1,"")</f>
        <v>#VALUE!</v>
      </c>
      <c r="W80" s="22" t="e">
        <f>IF('Encode Data'!$F$53-SUM($U$80:V80)&gt;=0.45,1,"")</f>
        <v>#VALUE!</v>
      </c>
      <c r="X80" s="22" t="e">
        <f>IF('Encode Data'!$F$53-SUM($U$80:W80)&gt;=0.45,1,"")</f>
        <v>#VALUE!</v>
      </c>
      <c r="Y80" s="22" t="e">
        <f>IF('Encode Data'!$F$53-SUM($U$80:X80)&gt;=0.45,1,"")</f>
        <v>#VALUE!</v>
      </c>
      <c r="Z80" s="22" t="e">
        <f>IF('Encode Data'!$F$53-SUM($U$80:Y80)&gt;=0.45,1,"")</f>
        <v>#VALUE!</v>
      </c>
      <c r="AA80" s="22" t="e">
        <f>IF('Encode Data'!$F$53-SUM($U$80:Z80)&gt;=0.45,1,"")</f>
        <v>#VALUE!</v>
      </c>
      <c r="AB80" s="22" t="e">
        <f>IF('Encode Data'!$F$53-SUM($U$80:AA80)&gt;=0.45,1,"")</f>
        <v>#VALUE!</v>
      </c>
      <c r="AC80" s="22" t="e">
        <f>IF('Encode Data'!$F$53-SUM($U$80:AB80)&gt;=0.45,1,"")</f>
        <v>#VALUE!</v>
      </c>
      <c r="AD80" s="22" t="e">
        <f>IF('Encode Data'!$F$53-SUM($U$80:AC80)&gt;=0.45,1,"")</f>
        <v>#VALUE!</v>
      </c>
      <c r="AE80" s="22" t="e">
        <f>IF('Encode Data'!$F$53-SUM($U$80:AD80)&gt;=0.45,1,"")</f>
        <v>#VALUE!</v>
      </c>
      <c r="AF80" s="22" t="e">
        <f>IF('Encode Data'!$F$53-SUM($U$80:AE80)&gt;=0.45,1,"")</f>
        <v>#VALUE!</v>
      </c>
      <c r="AG80" s="22" t="e">
        <f>IF('Encode Data'!$F$53-SUM($U$80:AF80)&gt;=0.45,1,"")</f>
        <v>#VALUE!</v>
      </c>
      <c r="AH80" s="22" t="e">
        <f>IF('Encode Data'!$F$53-SUM($U$80:AG80)&gt;=0.45,1,"")</f>
        <v>#VALUE!</v>
      </c>
      <c r="AI80" s="22" t="e">
        <f>IF('Encode Data'!$F$53-SUM($U$80:AH80)&gt;=0.45,1,"")</f>
        <v>#VALUE!</v>
      </c>
      <c r="AJ80" s="22" t="e">
        <f>IF('Encode Data'!$F$53-SUM($U$80:AI80)&gt;=0.45,1,"")</f>
        <v>#VALUE!</v>
      </c>
      <c r="AK80" s="22" t="e">
        <f>IF('Encode Data'!$F$53-SUM($U$80:AJ80)&gt;=0.45,1,"")</f>
        <v>#VALUE!</v>
      </c>
      <c r="AL80" s="22" t="e">
        <f>IF('Encode Data'!$F$53-SUM($U$80:AK80)&gt;=0.45,1,"")</f>
        <v>#VALUE!</v>
      </c>
      <c r="AM80" s="22" t="e">
        <f>IF('Encode Data'!$F$53-SUM($U$80:AL80)&gt;=0.45,1,"")</f>
        <v>#VALUE!</v>
      </c>
      <c r="AN80" s="22" t="e">
        <f>IF('Encode Data'!$F$53-SUM($U$80:AM80)&gt;=0.45,1,"")</f>
        <v>#VALUE!</v>
      </c>
      <c r="AO80" s="22" t="e">
        <f>IF('Encode Data'!$F$53-SUM($U$80:AN80)&gt;=0.45,1,"")</f>
        <v>#VALUE!</v>
      </c>
      <c r="AP80" s="22" t="e">
        <f>IF('Encode Data'!$F$53-SUM($U$80:AO80)&gt;=0.45,1,"")</f>
        <v>#VALUE!</v>
      </c>
      <c r="AQ80" s="22" t="e">
        <f>IF('Encode Data'!$F$53-SUM($U$80:AP80)&gt;=0.45,1,"")</f>
        <v>#VALUE!</v>
      </c>
      <c r="AR80" s="22" t="e">
        <f>IF('Encode Data'!$F$53-SUM($U$80:AQ80)&gt;=0.45,1,"")</f>
        <v>#VALUE!</v>
      </c>
      <c r="AS80" s="22" t="e">
        <f>IF('Encode Data'!$F$53-SUM($U$80:AR80)&gt;=0.45,1,"")</f>
        <v>#VALUE!</v>
      </c>
      <c r="AT80" s="22" t="e">
        <f>IF('Encode Data'!$F$53-SUM($U$80:AS80)&gt;=0.45,1,"")</f>
        <v>#VALUE!</v>
      </c>
      <c r="AU80" s="22" t="e">
        <f>IF('Encode Data'!$F$53-SUM($U$80:AT80)&gt;=0.45,1,"")</f>
        <v>#VALUE!</v>
      </c>
      <c r="AV80" s="22" t="e">
        <f>IF('Encode Data'!$F$53-SUM($U$80:AU80)&gt;=0.45,1,"")</f>
        <v>#VALUE!</v>
      </c>
      <c r="AW80" s="22" t="e">
        <f>IF('Encode Data'!$F$53-SUM($U$80:AV80)&gt;=0.45,1,"")</f>
        <v>#VALUE!</v>
      </c>
      <c r="AX80" s="22" t="e">
        <f>IF('Encode Data'!$F$53-SUM($U$80:AW80)&gt;=0.45,1,"")</f>
        <v>#VALUE!</v>
      </c>
      <c r="AY80" s="22" t="e">
        <f>IF('Encode Data'!$F$53-SUM($U$80:AX80)&gt;=0.45,1,"")</f>
        <v>#VALUE!</v>
      </c>
      <c r="AZ80" s="22" t="e">
        <f>IF('Encode Data'!$F$53-SUM($U$80:AY80)&gt;=0.45,1,"")</f>
        <v>#VALUE!</v>
      </c>
      <c r="BA80" s="22" t="e">
        <f>IF('Encode Data'!$F$53-SUM($U$80:AZ80)&gt;=0.45,1,"")</f>
        <v>#VALUE!</v>
      </c>
      <c r="BB80" s="22" t="e">
        <f>IF('Encode Data'!$F$53-SUM($U$80:BA80)&gt;=0.45,1,"")</f>
        <v>#VALUE!</v>
      </c>
      <c r="BC80" s="22" t="e">
        <f>IF('Encode Data'!$F$53-SUM($U$80:BB80)&gt;=0.45,1,"")</f>
        <v>#VALUE!</v>
      </c>
      <c r="BD80" s="22" t="e">
        <f>IF('Encode Data'!$F$53-SUM($U$80:BC80)&gt;=0.45,1,"")</f>
        <v>#VALUE!</v>
      </c>
      <c r="BE80" s="22" t="e">
        <f>IF('Encode Data'!$F$53-SUM($U$80:BD80)&gt;=0.45,1,"")</f>
        <v>#VALUE!</v>
      </c>
      <c r="BF80" s="22" t="e">
        <f>IF('Encode Data'!$F$53-SUM($U$80:BE80)&gt;=0.45,1,"")</f>
        <v>#VALUE!</v>
      </c>
      <c r="BG80" s="22" t="e">
        <f>IF('Encode Data'!$F$53-SUM($U$80:BF80)&gt;=0.45,1,"")</f>
        <v>#VALUE!</v>
      </c>
      <c r="BH80" s="22" t="e">
        <f>IF('Encode Data'!$F$53-SUM($U$80:BG80)&gt;=0.45,1,"")</f>
        <v>#VALUE!</v>
      </c>
      <c r="BI80" s="22" t="e">
        <f>IF('Encode Data'!$F$53-SUM($U$80:BH80)&gt;=0.45,1,"")</f>
        <v>#VALUE!</v>
      </c>
      <c r="BJ80" s="22" t="e">
        <f>IF('Encode Data'!$F$53-SUM($U$80:BI80)&gt;=0.45,1,"")</f>
        <v>#VALUE!</v>
      </c>
      <c r="BK80" s="22" t="e">
        <f>IF('Encode Data'!$F$53-SUM($U$80:BJ80)&gt;=0.45,1,"")</f>
        <v>#VALUE!</v>
      </c>
      <c r="BL80" s="22" t="e">
        <f>IF('Encode Data'!$F$53-SUM($U$80:BK80)&gt;=0.45,1,"")</f>
        <v>#VALUE!</v>
      </c>
      <c r="BM80" s="22" t="e">
        <f>IF('Encode Data'!$F$53-SUM($U$80:BL80)&gt;=0.45,1,"")</f>
        <v>#VALUE!</v>
      </c>
      <c r="BN80" s="22" t="e">
        <f>IF('Encode Data'!$F$53-SUM($U$80:BM80)&gt;=0.45,1,"")</f>
        <v>#VALUE!</v>
      </c>
      <c r="BO80" s="22" t="e">
        <f>IF('Encode Data'!$F$53-SUM($U$80:BN80)&gt;=0.45,1,"")</f>
        <v>#VALUE!</v>
      </c>
      <c r="BP80" s="22" t="e">
        <f>IF('Encode Data'!$F$53-SUM($U$80:BO80)&gt;=0.45,1,"")</f>
        <v>#VALUE!</v>
      </c>
      <c r="BQ80" s="22" t="e">
        <f>IF('Encode Data'!$F$53-SUM($U$80:BP80)&gt;=0.45,1,"")</f>
        <v>#VALUE!</v>
      </c>
      <c r="BR80" s="22" t="e">
        <f>IF('Encode Data'!$F$53-SUM($U$80:BQ80)&gt;=0.45,1,"")</f>
        <v>#VALUE!</v>
      </c>
      <c r="BS80" s="22" t="e">
        <f>IF('Encode Data'!$F$53-SUM($U$80:BR80)&gt;=0.45,1,"")</f>
        <v>#VALUE!</v>
      </c>
      <c r="BT80" s="22" t="e">
        <f>IF('Encode Data'!$F$53-SUM($U$80:BS80)&gt;=0.45,1,"")</f>
        <v>#VALUE!</v>
      </c>
      <c r="BU80" s="22" t="e">
        <f>IF('Encode Data'!$F$53-SUM($U$80:BT80)&gt;=0.45,1,"")</f>
        <v>#VALUE!</v>
      </c>
      <c r="BV80" s="22" t="e">
        <f>IF('Encode Data'!$F$53-SUM($U$80:BU80)&gt;=0.45,1,"")</f>
        <v>#VALUE!</v>
      </c>
      <c r="BW80" s="22" t="e">
        <f>IF('Encode Data'!$F$53-SUM($U$80:BV80)&gt;=0.45,1,"")</f>
        <v>#VALUE!</v>
      </c>
    </row>
    <row r="81" spans="21:75" x14ac:dyDescent="0.35">
      <c r="U81" s="22">
        <f>IF('Encode Data'!$G$53&gt;=0.4,1,0)</f>
        <v>1</v>
      </c>
      <c r="V81" s="22" t="e">
        <f>IF('Encode Data'!$G$53-(U81)&gt;=0.4,1,"")</f>
        <v>#VALUE!</v>
      </c>
      <c r="W81" s="22" t="e">
        <f>IF('Encode Data'!$G$53-SUM($U$81:V81)&gt;=0.45,1,"")</f>
        <v>#VALUE!</v>
      </c>
      <c r="X81" s="22" t="e">
        <f>IF('Encode Data'!$G$53-SUM($U$81:W81)&gt;=0.45,1,"")</f>
        <v>#VALUE!</v>
      </c>
      <c r="Y81" s="22" t="e">
        <f>IF('Encode Data'!$G$53-SUM($U$81:X81)&gt;=0.45,1,"")</f>
        <v>#VALUE!</v>
      </c>
      <c r="Z81" s="22" t="e">
        <f>IF('Encode Data'!$G$53-SUM($U$81:Y81)&gt;=0.45,1,"")</f>
        <v>#VALUE!</v>
      </c>
      <c r="AA81" s="22" t="e">
        <f>IF('Encode Data'!$G$53-SUM($U$81:Z81)&gt;=0.45,1,"")</f>
        <v>#VALUE!</v>
      </c>
      <c r="AB81" s="22" t="e">
        <f>IF('Encode Data'!$G$53-SUM($U$81:AA81)&gt;=0.45,1,"")</f>
        <v>#VALUE!</v>
      </c>
      <c r="AC81" s="22" t="e">
        <f>IF('Encode Data'!$G$53-SUM($U$81:AB81)&gt;=0.45,1,"")</f>
        <v>#VALUE!</v>
      </c>
      <c r="AD81" s="22" t="e">
        <f>IF('Encode Data'!$G$53-SUM($U$81:AC81)&gt;=0.45,1,"")</f>
        <v>#VALUE!</v>
      </c>
      <c r="AE81" s="22" t="e">
        <f>IF('Encode Data'!$G$53-SUM($U$81:AD81)&gt;=0.45,1,"")</f>
        <v>#VALUE!</v>
      </c>
      <c r="AF81" s="22" t="e">
        <f>IF('Encode Data'!$G$53-SUM($U$81:AE81)&gt;=0.45,1,"")</f>
        <v>#VALUE!</v>
      </c>
      <c r="AG81" s="22" t="e">
        <f>IF('Encode Data'!$G$53-SUM($U$81:AF81)&gt;=0.45,1,"")</f>
        <v>#VALUE!</v>
      </c>
      <c r="AH81" s="22" t="e">
        <f>IF('Encode Data'!$G$53-SUM($U$81:AG81)&gt;=0.45,1,"")</f>
        <v>#VALUE!</v>
      </c>
      <c r="AI81" s="22" t="e">
        <f>IF('Encode Data'!$G$53-SUM($U$81:AH81)&gt;=0.45,1,"")</f>
        <v>#VALUE!</v>
      </c>
      <c r="AJ81" s="22" t="e">
        <f>IF('Encode Data'!$G$53-SUM($U$81:AI81)&gt;=0.45,1,"")</f>
        <v>#VALUE!</v>
      </c>
      <c r="AK81" s="22" t="e">
        <f>IF('Encode Data'!$G$53-SUM($U$81:AJ81)&gt;=0.45,1,"")</f>
        <v>#VALUE!</v>
      </c>
      <c r="AL81" s="22" t="e">
        <f>IF('Encode Data'!$G$53-SUM($U$81:AK81)&gt;=0.45,1,"")</f>
        <v>#VALUE!</v>
      </c>
      <c r="AM81" s="22" t="e">
        <f>IF('Encode Data'!$G$53-SUM($U$81:AL81)&gt;=0.45,1,"")</f>
        <v>#VALUE!</v>
      </c>
      <c r="AN81" s="22" t="e">
        <f>IF('Encode Data'!$G$53-SUM($U$81:AM81)&gt;=0.45,1,"")</f>
        <v>#VALUE!</v>
      </c>
      <c r="AO81" s="22" t="e">
        <f>IF('Encode Data'!$G$53-SUM($U$81:AN81)&gt;=0.45,1,"")</f>
        <v>#VALUE!</v>
      </c>
      <c r="AP81" s="22" t="e">
        <f>IF('Encode Data'!$G$53-SUM($U$81:AO81)&gt;=0.45,1,"")</f>
        <v>#VALUE!</v>
      </c>
      <c r="AQ81" s="22" t="e">
        <f>IF('Encode Data'!$G$53-SUM($U$81:AP81)&gt;=0.45,1,"")</f>
        <v>#VALUE!</v>
      </c>
      <c r="AR81" s="22" t="e">
        <f>IF('Encode Data'!$G$53-SUM($U$81:AQ81)&gt;=0.45,1,"")</f>
        <v>#VALUE!</v>
      </c>
      <c r="AS81" s="22" t="e">
        <f>IF('Encode Data'!$G$53-SUM($U$81:AR81)&gt;=0.45,1,"")</f>
        <v>#VALUE!</v>
      </c>
      <c r="AT81" s="22" t="e">
        <f>IF('Encode Data'!$G$53-SUM($U$81:AS81)&gt;=0.45,1,"")</f>
        <v>#VALUE!</v>
      </c>
      <c r="AU81" s="22" t="e">
        <f>IF('Encode Data'!$G$53-SUM($U$81:AT81)&gt;=0.45,1,"")</f>
        <v>#VALUE!</v>
      </c>
      <c r="AV81" s="22" t="e">
        <f>IF('Encode Data'!$G$53-SUM($U$81:AU81)&gt;=0.45,1,"")</f>
        <v>#VALUE!</v>
      </c>
      <c r="AW81" s="22" t="e">
        <f>IF('Encode Data'!$G$53-SUM($U$81:AV81)&gt;=0.45,1,"")</f>
        <v>#VALUE!</v>
      </c>
      <c r="AX81" s="22" t="e">
        <f>IF('Encode Data'!$G$53-SUM($U$81:AW81)&gt;=0.45,1,"")</f>
        <v>#VALUE!</v>
      </c>
      <c r="AY81" s="22" t="e">
        <f>IF('Encode Data'!$G$53-SUM($U$81:AX81)&gt;=0.45,1,"")</f>
        <v>#VALUE!</v>
      </c>
      <c r="AZ81" s="22" t="e">
        <f>IF('Encode Data'!$G$53-SUM($U$81:AY81)&gt;=0.45,1,"")</f>
        <v>#VALUE!</v>
      </c>
      <c r="BA81" s="22" t="e">
        <f>IF('Encode Data'!$G$53-SUM($U$81:AZ81)&gt;=0.45,1,"")</f>
        <v>#VALUE!</v>
      </c>
      <c r="BB81" s="22" t="e">
        <f>IF('Encode Data'!$G$53-SUM($U$81:BA81)&gt;=0.45,1,"")</f>
        <v>#VALUE!</v>
      </c>
      <c r="BC81" s="22" t="e">
        <f>IF('Encode Data'!$G$53-SUM($U$81:BB81)&gt;=0.45,1,"")</f>
        <v>#VALUE!</v>
      </c>
      <c r="BD81" s="22" t="e">
        <f>IF('Encode Data'!$G$53-SUM($U$81:BC81)&gt;=0.45,1,"")</f>
        <v>#VALUE!</v>
      </c>
      <c r="BE81" s="22" t="e">
        <f>IF('Encode Data'!$G$53-SUM($U$81:BD81)&gt;=0.45,1,"")</f>
        <v>#VALUE!</v>
      </c>
      <c r="BF81" s="22" t="e">
        <f>IF('Encode Data'!$G$53-SUM($U$81:BE81)&gt;=0.45,1,"")</f>
        <v>#VALUE!</v>
      </c>
      <c r="BG81" s="22" t="e">
        <f>IF('Encode Data'!$G$53-SUM($U$81:BF81)&gt;=0.45,1,"")</f>
        <v>#VALUE!</v>
      </c>
      <c r="BH81" s="22" t="e">
        <f>IF('Encode Data'!$G$53-SUM($U$81:BG81)&gt;=0.45,1,"")</f>
        <v>#VALUE!</v>
      </c>
      <c r="BI81" s="22" t="e">
        <f>IF('Encode Data'!$G$53-SUM($U$81:BH81)&gt;=0.45,1,"")</f>
        <v>#VALUE!</v>
      </c>
      <c r="BJ81" s="22" t="e">
        <f>IF('Encode Data'!$G$53-SUM($U$81:BI81)&gt;=0.45,1,"")</f>
        <v>#VALUE!</v>
      </c>
      <c r="BK81" s="22" t="e">
        <f>IF('Encode Data'!$G$53-SUM($U$81:BJ81)&gt;=0.45,1,"")</f>
        <v>#VALUE!</v>
      </c>
      <c r="BL81" s="22" t="e">
        <f>IF('Encode Data'!$G$53-SUM($U$81:BK81)&gt;=0.45,1,"")</f>
        <v>#VALUE!</v>
      </c>
      <c r="BM81" s="22" t="e">
        <f>IF('Encode Data'!$G$53-SUM($U$81:BL81)&gt;=0.45,1,"")</f>
        <v>#VALUE!</v>
      </c>
      <c r="BN81" s="22" t="e">
        <f>IF('Encode Data'!$G$53-SUM($U$81:BM81)&gt;=0.45,1,"")</f>
        <v>#VALUE!</v>
      </c>
      <c r="BO81" s="22" t="e">
        <f>IF('Encode Data'!$G$53-SUM($U$81:BN81)&gt;=0.45,1,"")</f>
        <v>#VALUE!</v>
      </c>
      <c r="BP81" s="22" t="e">
        <f>IF('Encode Data'!$G$53-SUM($U$81:BO81)&gt;=0.45,1,"")</f>
        <v>#VALUE!</v>
      </c>
      <c r="BQ81" s="22" t="e">
        <f>IF('Encode Data'!$G$53-SUM($U$81:BP81)&gt;=0.45,1,"")</f>
        <v>#VALUE!</v>
      </c>
      <c r="BR81" s="22" t="e">
        <f>IF('Encode Data'!$G$53-SUM($U$81:BQ81)&gt;=0.45,1,"")</f>
        <v>#VALUE!</v>
      </c>
      <c r="BS81" s="22" t="e">
        <f>IF('Encode Data'!$G$53-SUM($U$81:BR81)&gt;=0.45,1,"")</f>
        <v>#VALUE!</v>
      </c>
      <c r="BT81" s="22" t="e">
        <f>IF('Encode Data'!$G$53-SUM($U$81:BS81)&gt;=0.45,1,"")</f>
        <v>#VALUE!</v>
      </c>
      <c r="BU81" s="22" t="e">
        <f>IF('Encode Data'!$G$53-SUM($U$81:BT81)&gt;=0.45,1,"")</f>
        <v>#VALUE!</v>
      </c>
      <c r="BV81" s="22" t="e">
        <f>IF('Encode Data'!$G$53-SUM($U$81:BU81)&gt;=0.45,1,"")</f>
        <v>#VALUE!</v>
      </c>
      <c r="BW81" s="22" t="e">
        <f>IF('Encode Data'!$G$53-SUM($U$81:BV81)&gt;=0.45,1,"")</f>
        <v>#VALUE!</v>
      </c>
    </row>
    <row r="82" spans="21:75" x14ac:dyDescent="0.35">
      <c r="U82" s="22">
        <f>IF('Encode Data'!$H$53&gt;=0.4,1,0)</f>
        <v>1</v>
      </c>
      <c r="V82" s="22" t="e">
        <f>IF('Encode Data'!$H$53-(U82)&gt;=0.4,1,"")</f>
        <v>#VALUE!</v>
      </c>
      <c r="W82" s="22" t="e">
        <f>IF('Encode Data'!$H$53-SUM($U$82:V82)&gt;=0.45,1,"")</f>
        <v>#VALUE!</v>
      </c>
      <c r="X82" s="22" t="e">
        <f>IF('Encode Data'!$H$53-SUM($U$82:W82)&gt;=0.45,1,"")</f>
        <v>#VALUE!</v>
      </c>
      <c r="Y82" s="22" t="e">
        <f>IF('Encode Data'!$H$53-SUM($U$82:X82)&gt;=0.45,1,"")</f>
        <v>#VALUE!</v>
      </c>
      <c r="Z82" s="22" t="e">
        <f>IF('Encode Data'!$H$53-SUM($U$82:Y82)&gt;=0.45,1,"")</f>
        <v>#VALUE!</v>
      </c>
      <c r="AA82" s="22" t="e">
        <f>IF('Encode Data'!$H$53-SUM($U$82:Z82)&gt;=0.45,1,"")</f>
        <v>#VALUE!</v>
      </c>
      <c r="AB82" s="22" t="e">
        <f>IF('Encode Data'!$H$53-SUM($U$82:AA82)&gt;=0.45,1,"")</f>
        <v>#VALUE!</v>
      </c>
      <c r="AC82" s="22" t="e">
        <f>IF('Encode Data'!$H$53-SUM($U$82:AB82)&gt;=0.45,1,"")</f>
        <v>#VALUE!</v>
      </c>
      <c r="AD82" s="22" t="e">
        <f>IF('Encode Data'!$H$53-SUM($U$82:AC82)&gt;=0.45,1,"")</f>
        <v>#VALUE!</v>
      </c>
      <c r="AE82" s="22" t="e">
        <f>IF('Encode Data'!$H$53-SUM($U$82:AD82)&gt;=0.45,1,"")</f>
        <v>#VALUE!</v>
      </c>
      <c r="AF82" s="22" t="e">
        <f>IF('Encode Data'!$H$53-SUM($U$82:AE82)&gt;=0.45,1,"")</f>
        <v>#VALUE!</v>
      </c>
      <c r="AG82" s="22" t="e">
        <f>IF('Encode Data'!$H$53-SUM($U$82:AF82)&gt;=0.45,1,"")</f>
        <v>#VALUE!</v>
      </c>
      <c r="AH82" s="22" t="e">
        <f>IF('Encode Data'!$H$53-SUM($U$82:AG82)&gt;=0.45,1,"")</f>
        <v>#VALUE!</v>
      </c>
      <c r="AI82" s="22" t="e">
        <f>IF('Encode Data'!$H$53-SUM($U$82:AH82)&gt;=0.45,1,"")</f>
        <v>#VALUE!</v>
      </c>
      <c r="AJ82" s="22" t="e">
        <f>IF('Encode Data'!$H$53-SUM($U$82:AI82)&gt;=0.45,1,"")</f>
        <v>#VALUE!</v>
      </c>
      <c r="AK82" s="22" t="e">
        <f>IF('Encode Data'!$H$53-SUM($U$82:AJ82)&gt;=0.45,1,"")</f>
        <v>#VALUE!</v>
      </c>
      <c r="AL82" s="22" t="e">
        <f>IF('Encode Data'!$H$53-SUM($U$82:AK82)&gt;=0.45,1,"")</f>
        <v>#VALUE!</v>
      </c>
      <c r="AM82" s="22" t="e">
        <f>IF('Encode Data'!$H$53-SUM($U$82:AL82)&gt;=0.45,1,"")</f>
        <v>#VALUE!</v>
      </c>
      <c r="AN82" s="22" t="e">
        <f>IF('Encode Data'!$H$53-SUM($U$82:AM82)&gt;=0.45,1,"")</f>
        <v>#VALUE!</v>
      </c>
      <c r="AO82" s="22" t="e">
        <f>IF('Encode Data'!$H$53-SUM($U$82:AN82)&gt;=0.45,1,"")</f>
        <v>#VALUE!</v>
      </c>
      <c r="AP82" s="22" t="e">
        <f>IF('Encode Data'!$H$53-SUM($U$82:AO82)&gt;=0.45,1,"")</f>
        <v>#VALUE!</v>
      </c>
      <c r="AQ82" s="22" t="e">
        <f>IF('Encode Data'!$H$53-SUM($U$82:AP82)&gt;=0.45,1,"")</f>
        <v>#VALUE!</v>
      </c>
      <c r="AR82" s="22" t="e">
        <f>IF('Encode Data'!$H$53-SUM($U$82:AQ82)&gt;=0.45,1,"")</f>
        <v>#VALUE!</v>
      </c>
      <c r="AS82" s="22" t="e">
        <f>IF('Encode Data'!$H$53-SUM($U$82:AR82)&gt;=0.45,1,"")</f>
        <v>#VALUE!</v>
      </c>
      <c r="AT82" s="22" t="e">
        <f>IF('Encode Data'!$H$53-SUM($U$82:AS82)&gt;=0.45,1,"")</f>
        <v>#VALUE!</v>
      </c>
      <c r="AU82" s="22" t="e">
        <f>IF('Encode Data'!$H$53-SUM($U$82:AT82)&gt;=0.45,1,"")</f>
        <v>#VALUE!</v>
      </c>
      <c r="AV82" s="22" t="e">
        <f>IF('Encode Data'!$H$53-SUM($U$82:AU82)&gt;=0.45,1,"")</f>
        <v>#VALUE!</v>
      </c>
      <c r="AW82" s="22" t="e">
        <f>IF('Encode Data'!$H$53-SUM($U$82:AV82)&gt;=0.45,1,"")</f>
        <v>#VALUE!</v>
      </c>
      <c r="AX82" s="22" t="e">
        <f>IF('Encode Data'!$H$53-SUM($U$82:AW82)&gt;=0.45,1,"")</f>
        <v>#VALUE!</v>
      </c>
      <c r="AY82" s="22" t="e">
        <f>IF('Encode Data'!$H$53-SUM($U$82:AX82)&gt;=0.45,1,"")</f>
        <v>#VALUE!</v>
      </c>
      <c r="AZ82" s="22" t="e">
        <f>IF('Encode Data'!$H$53-SUM($U$82:AY82)&gt;=0.45,1,"")</f>
        <v>#VALUE!</v>
      </c>
      <c r="BA82" s="22" t="e">
        <f>IF('Encode Data'!$H$53-SUM($U$82:AZ82)&gt;=0.45,1,"")</f>
        <v>#VALUE!</v>
      </c>
      <c r="BB82" s="22" t="e">
        <f>IF('Encode Data'!$H$53-SUM($U$82:BA82)&gt;=0.45,1,"")</f>
        <v>#VALUE!</v>
      </c>
      <c r="BC82" s="22" t="e">
        <f>IF('Encode Data'!$H$53-SUM($U$82:BB82)&gt;=0.45,1,"")</f>
        <v>#VALUE!</v>
      </c>
      <c r="BD82" s="22" t="e">
        <f>IF('Encode Data'!$H$53-SUM($U$82:BC82)&gt;=0.45,1,"")</f>
        <v>#VALUE!</v>
      </c>
      <c r="BE82" s="22" t="e">
        <f>IF('Encode Data'!$H$53-SUM($U$82:BD82)&gt;=0.45,1,"")</f>
        <v>#VALUE!</v>
      </c>
      <c r="BF82" s="22" t="e">
        <f>IF('Encode Data'!$H$53-SUM($U$82:BE82)&gt;=0.45,1,"")</f>
        <v>#VALUE!</v>
      </c>
      <c r="BG82" s="22" t="e">
        <f>IF('Encode Data'!$H$53-SUM($U$82:BF82)&gt;=0.45,1,"")</f>
        <v>#VALUE!</v>
      </c>
      <c r="BH82" s="22" t="e">
        <f>IF('Encode Data'!$H$53-SUM($U$82:BG82)&gt;=0.45,1,"")</f>
        <v>#VALUE!</v>
      </c>
      <c r="BI82" s="22" t="e">
        <f>IF('Encode Data'!$H$53-SUM($U$82:BH82)&gt;=0.45,1,"")</f>
        <v>#VALUE!</v>
      </c>
      <c r="BJ82" s="22" t="e">
        <f>IF('Encode Data'!$H$53-SUM($U$82:BI82)&gt;=0.45,1,"")</f>
        <v>#VALUE!</v>
      </c>
      <c r="BK82" s="22" t="e">
        <f>IF('Encode Data'!$H$53-SUM($U$82:BJ82)&gt;=0.45,1,"")</f>
        <v>#VALUE!</v>
      </c>
      <c r="BL82" s="22" t="e">
        <f>IF('Encode Data'!$H$53-SUM($U$82:BK82)&gt;=0.45,1,"")</f>
        <v>#VALUE!</v>
      </c>
      <c r="BM82" s="22" t="e">
        <f>IF('Encode Data'!$H$53-SUM($U$82:BL82)&gt;=0.45,1,"")</f>
        <v>#VALUE!</v>
      </c>
      <c r="BN82" s="22" t="e">
        <f>IF('Encode Data'!$H$53-SUM($U$82:BM82)&gt;=0.45,1,"")</f>
        <v>#VALUE!</v>
      </c>
      <c r="BO82" s="22" t="e">
        <f>IF('Encode Data'!$H$53-SUM($U$82:BN82)&gt;=0.45,1,"")</f>
        <v>#VALUE!</v>
      </c>
      <c r="BP82" s="22" t="e">
        <f>IF('Encode Data'!$H$53-SUM($U$82:BO82)&gt;=0.45,1,"")</f>
        <v>#VALUE!</v>
      </c>
      <c r="BQ82" s="22" t="e">
        <f>IF('Encode Data'!$H$53-SUM($U$82:BP82)&gt;=0.45,1,"")</f>
        <v>#VALUE!</v>
      </c>
      <c r="BR82" s="22" t="e">
        <f>IF('Encode Data'!$H$53-SUM($U$82:BQ82)&gt;=0.45,1,"")</f>
        <v>#VALUE!</v>
      </c>
      <c r="BS82" s="22" t="e">
        <f>IF('Encode Data'!$H$53-SUM($U$82:BR82)&gt;=0.45,1,"")</f>
        <v>#VALUE!</v>
      </c>
      <c r="BT82" s="22" t="e">
        <f>IF('Encode Data'!$H$53-SUM($U$82:BS82)&gt;=0.45,1,"")</f>
        <v>#VALUE!</v>
      </c>
      <c r="BU82" s="22" t="e">
        <f>IF('Encode Data'!$H$53-SUM($U$82:BT82)&gt;=0.45,1,"")</f>
        <v>#VALUE!</v>
      </c>
      <c r="BV82" s="22" t="e">
        <f>IF('Encode Data'!$H$53-SUM($U$82:BU82)&gt;=0.45,1,"")</f>
        <v>#VALUE!</v>
      </c>
      <c r="BW82" s="22" t="e">
        <f>IF('Encode Data'!$H$53-SUM($U$82:BV82)&gt;=0.45,1,"")</f>
        <v>#VALUE!</v>
      </c>
    </row>
    <row r="83" spans="21:75" x14ac:dyDescent="0.35">
      <c r="U83" s="22">
        <f>IF('Encode Data'!$I$53&gt;=0.4,1,0)</f>
        <v>1</v>
      </c>
      <c r="V83" s="22" t="e">
        <f>IF('Encode Data'!$I$53-(U83)&gt;=0.4,1,"")</f>
        <v>#VALUE!</v>
      </c>
      <c r="W83" s="22" t="e">
        <f>IF('Encode Data'!$I$53-SUM($U$83:V83)&gt;=0.45,1,"")</f>
        <v>#VALUE!</v>
      </c>
      <c r="X83" s="22" t="e">
        <f>IF('Encode Data'!$I$53-SUM($U$83:W83)&gt;=0.45,1,"")</f>
        <v>#VALUE!</v>
      </c>
      <c r="Y83" s="22" t="e">
        <f>IF('Encode Data'!$I$53-SUM($U$83:X83)&gt;=0.45,1,"")</f>
        <v>#VALUE!</v>
      </c>
      <c r="Z83" s="22" t="e">
        <f>IF('Encode Data'!$I$53-SUM($U$83:Y83)&gt;=0.45,1,"")</f>
        <v>#VALUE!</v>
      </c>
      <c r="AA83" s="22" t="e">
        <f>IF('Encode Data'!$I$53-SUM($U$83:Z83)&gt;=0.45,1,"")</f>
        <v>#VALUE!</v>
      </c>
      <c r="AB83" s="22" t="e">
        <f>IF('Encode Data'!$I$53-SUM($U$83:AA83)&gt;=0.45,1,"")</f>
        <v>#VALUE!</v>
      </c>
      <c r="AC83" s="22" t="e">
        <f>IF('Encode Data'!$I$53-SUM($U$83:AB83)&gt;=0.45,1,"")</f>
        <v>#VALUE!</v>
      </c>
      <c r="AD83" s="22" t="e">
        <f>IF('Encode Data'!$I$53-SUM($U$83:AC83)&gt;=0.45,1,"")</f>
        <v>#VALUE!</v>
      </c>
      <c r="AE83" s="22" t="e">
        <f>IF('Encode Data'!$I$53-SUM($U$83:AD83)&gt;=0.45,1,"")</f>
        <v>#VALUE!</v>
      </c>
      <c r="AF83" s="22" t="e">
        <f>IF('Encode Data'!$I$53-SUM($U$83:AE83)&gt;=0.45,1,"")</f>
        <v>#VALUE!</v>
      </c>
      <c r="AG83" s="22" t="e">
        <f>IF('Encode Data'!$I$53-SUM($U$83:AF83)&gt;=0.45,1,"")</f>
        <v>#VALUE!</v>
      </c>
      <c r="AH83" s="22" t="e">
        <f>IF('Encode Data'!$I$53-SUM($U$83:AG83)&gt;=0.45,1,"")</f>
        <v>#VALUE!</v>
      </c>
      <c r="AI83" s="22" t="e">
        <f>IF('Encode Data'!$I$53-SUM($U$83:AH83)&gt;=0.45,1,"")</f>
        <v>#VALUE!</v>
      </c>
      <c r="AJ83" s="22" t="e">
        <f>IF('Encode Data'!$I$53-SUM($U$83:AI83)&gt;=0.45,1,"")</f>
        <v>#VALUE!</v>
      </c>
      <c r="AK83" s="22" t="e">
        <f>IF('Encode Data'!$I$53-SUM($U$83:AJ83)&gt;=0.45,1,"")</f>
        <v>#VALUE!</v>
      </c>
      <c r="AL83" s="22" t="e">
        <f>IF('Encode Data'!$I$53-SUM($U$83:AK83)&gt;=0.45,1,"")</f>
        <v>#VALUE!</v>
      </c>
      <c r="AM83" s="22" t="e">
        <f>IF('Encode Data'!$I$53-SUM($U$83:AL83)&gt;=0.45,1,"")</f>
        <v>#VALUE!</v>
      </c>
      <c r="AN83" s="22" t="e">
        <f>IF('Encode Data'!$I$53-SUM($U$83:AM83)&gt;=0.45,1,"")</f>
        <v>#VALUE!</v>
      </c>
      <c r="AO83" s="22" t="e">
        <f>IF('Encode Data'!$I$53-SUM($U$83:AN83)&gt;=0.45,1,"")</f>
        <v>#VALUE!</v>
      </c>
      <c r="AP83" s="22" t="e">
        <f>IF('Encode Data'!$I$53-SUM($U$83:AO83)&gt;=0.45,1,"")</f>
        <v>#VALUE!</v>
      </c>
      <c r="AQ83" s="22" t="e">
        <f>IF('Encode Data'!$I$53-SUM($U$83:AP83)&gt;=0.45,1,"")</f>
        <v>#VALUE!</v>
      </c>
      <c r="AR83" s="22" t="e">
        <f>IF('Encode Data'!$I$53-SUM($U$83:AQ83)&gt;=0.45,1,"")</f>
        <v>#VALUE!</v>
      </c>
      <c r="AS83" s="22" t="e">
        <f>IF('Encode Data'!$I$53-SUM($U$83:AR83)&gt;=0.45,1,"")</f>
        <v>#VALUE!</v>
      </c>
      <c r="AT83" s="22" t="e">
        <f>IF('Encode Data'!$I$53-SUM($U$83:AS83)&gt;=0.45,1,"")</f>
        <v>#VALUE!</v>
      </c>
      <c r="AU83" s="22" t="e">
        <f>IF('Encode Data'!$I$53-SUM($U$83:AT83)&gt;=0.45,1,"")</f>
        <v>#VALUE!</v>
      </c>
      <c r="AV83" s="22" t="e">
        <f>IF('Encode Data'!$I$53-SUM($U$83:AU83)&gt;=0.45,1,"")</f>
        <v>#VALUE!</v>
      </c>
      <c r="AW83" s="22" t="e">
        <f>IF('Encode Data'!$I$53-SUM($U$83:AV83)&gt;=0.45,1,"")</f>
        <v>#VALUE!</v>
      </c>
      <c r="AX83" s="22" t="e">
        <f>IF('Encode Data'!$I$53-SUM($U$83:AW83)&gt;=0.45,1,"")</f>
        <v>#VALUE!</v>
      </c>
      <c r="AY83" s="22" t="e">
        <f>IF('Encode Data'!$I$53-SUM($U$83:AX83)&gt;=0.45,1,"")</f>
        <v>#VALUE!</v>
      </c>
      <c r="AZ83" s="22" t="e">
        <f>IF('Encode Data'!$I$53-SUM($U$83:AY83)&gt;=0.45,1,"")</f>
        <v>#VALUE!</v>
      </c>
      <c r="BA83" s="22" t="e">
        <f>IF('Encode Data'!$I$53-SUM($U$83:AZ83)&gt;=0.45,1,"")</f>
        <v>#VALUE!</v>
      </c>
      <c r="BB83" s="22" t="e">
        <f>IF('Encode Data'!$I$53-SUM($U$83:BA83)&gt;=0.45,1,"")</f>
        <v>#VALUE!</v>
      </c>
      <c r="BC83" s="22" t="e">
        <f>IF('Encode Data'!$I$53-SUM($U$83:BB83)&gt;=0.45,1,"")</f>
        <v>#VALUE!</v>
      </c>
      <c r="BD83" s="22" t="e">
        <f>IF('Encode Data'!$I$53-SUM($U$83:BC83)&gt;=0.45,1,"")</f>
        <v>#VALUE!</v>
      </c>
      <c r="BE83" s="22" t="e">
        <f>IF('Encode Data'!$I$53-SUM($U$83:BD83)&gt;=0.45,1,"")</f>
        <v>#VALUE!</v>
      </c>
      <c r="BF83" s="22" t="e">
        <f>IF('Encode Data'!$I$53-SUM($U$83:BE83)&gt;=0.45,1,"")</f>
        <v>#VALUE!</v>
      </c>
      <c r="BG83" s="22" t="e">
        <f>IF('Encode Data'!$I$53-SUM($U$83:BF83)&gt;=0.45,1,"")</f>
        <v>#VALUE!</v>
      </c>
      <c r="BH83" s="22" t="e">
        <f>IF('Encode Data'!$I$53-SUM($U$83:BG83)&gt;=0.45,1,"")</f>
        <v>#VALUE!</v>
      </c>
      <c r="BI83" s="22" t="e">
        <f>IF('Encode Data'!$I$53-SUM($U$83:BH83)&gt;=0.45,1,"")</f>
        <v>#VALUE!</v>
      </c>
      <c r="BJ83" s="22" t="e">
        <f>IF('Encode Data'!$I$53-SUM($U$83:BI83)&gt;=0.45,1,"")</f>
        <v>#VALUE!</v>
      </c>
      <c r="BK83" s="22" t="e">
        <f>IF('Encode Data'!$I$53-SUM($U$83:BJ83)&gt;=0.45,1,"")</f>
        <v>#VALUE!</v>
      </c>
      <c r="BL83" s="22" t="e">
        <f>IF('Encode Data'!$I$53-SUM($U$83:BK83)&gt;=0.45,1,"")</f>
        <v>#VALUE!</v>
      </c>
      <c r="BM83" s="22" t="e">
        <f>IF('Encode Data'!$I$53-SUM($U$83:BL83)&gt;=0.45,1,"")</f>
        <v>#VALUE!</v>
      </c>
      <c r="BN83" s="22" t="e">
        <f>IF('Encode Data'!$I$53-SUM($U$83:BM83)&gt;=0.45,1,"")</f>
        <v>#VALUE!</v>
      </c>
      <c r="BO83" s="22" t="e">
        <f>IF('Encode Data'!$I$53-SUM($U$83:BN83)&gt;=0.45,1,"")</f>
        <v>#VALUE!</v>
      </c>
      <c r="BP83" s="22" t="e">
        <f>IF('Encode Data'!$I$53-SUM($U$83:BO83)&gt;=0.45,1,"")</f>
        <v>#VALUE!</v>
      </c>
      <c r="BQ83" s="22" t="e">
        <f>IF('Encode Data'!$I$53-SUM($U$83:BP83)&gt;=0.45,1,"")</f>
        <v>#VALUE!</v>
      </c>
      <c r="BR83" s="22" t="e">
        <f>IF('Encode Data'!$I$53-SUM($U$83:BQ83)&gt;=0.45,1,"")</f>
        <v>#VALUE!</v>
      </c>
      <c r="BS83" s="22" t="e">
        <f>IF('Encode Data'!$I$53-SUM($U$83:BR83)&gt;=0.45,1,"")</f>
        <v>#VALUE!</v>
      </c>
      <c r="BT83" s="22" t="e">
        <f>IF('Encode Data'!$I$53-SUM($U$83:BS83)&gt;=0.45,1,"")</f>
        <v>#VALUE!</v>
      </c>
      <c r="BU83" s="22" t="e">
        <f>IF('Encode Data'!$I$53-SUM($U$83:BT83)&gt;=0.45,1,"")</f>
        <v>#VALUE!</v>
      </c>
      <c r="BV83" s="22" t="e">
        <f>IF('Encode Data'!$I$53-SUM($U$83:BU83)&gt;=0.45,1,"")</f>
        <v>#VALUE!</v>
      </c>
      <c r="BW83" s="22" t="e">
        <f>IF('Encode Data'!$I$53-SUM($U$83:BV83)&gt;=0.45,1,"")</f>
        <v>#VALUE!</v>
      </c>
    </row>
    <row r="84" spans="21:75" x14ac:dyDescent="0.35">
      <c r="U84" s="22">
        <f>IF('Encode Data'!$J$53&gt;=0.45,1,0)</f>
        <v>1</v>
      </c>
      <c r="V84" s="22" t="e">
        <f>IF('Encode Data'!$J$53-(U84)&gt;=0.45,1,"")</f>
        <v>#VALUE!</v>
      </c>
      <c r="W84" s="22" t="e">
        <f>IF('Encode Data'!$J$53-SUM($U$84:V84)&gt;=0.46,1,"")</f>
        <v>#VALUE!</v>
      </c>
      <c r="X84" s="22" t="e">
        <f>IF('Encode Data'!$J$53-SUM($U$84:W84)&gt;=0.46,1,"")</f>
        <v>#VALUE!</v>
      </c>
      <c r="Y84" s="22" t="e">
        <f>IF('Encode Data'!$J$53-SUM($U$84:X84)&gt;=0.46,1,"")</f>
        <v>#VALUE!</v>
      </c>
      <c r="Z84" s="22" t="e">
        <f>IF('Encode Data'!$J$53-SUM($U$84:Y84)&gt;=0.46,1,"")</f>
        <v>#VALUE!</v>
      </c>
      <c r="AA84" s="22" t="e">
        <f>IF('Encode Data'!$J$53-SUM($U$84:Z84)&gt;=0.46,1,"")</f>
        <v>#VALUE!</v>
      </c>
      <c r="AB84" s="22" t="e">
        <f>IF('Encode Data'!$J$53-SUM($U$84:AA84)&gt;=0.46,1,"")</f>
        <v>#VALUE!</v>
      </c>
      <c r="AC84" s="22" t="e">
        <f>IF('Encode Data'!$J$53-SUM($U$84:AB84)&gt;=0.46,1,"")</f>
        <v>#VALUE!</v>
      </c>
      <c r="AD84" s="22" t="e">
        <f>IF('Encode Data'!$J$53-SUM($U$84:AC84)&gt;=0.46,1,"")</f>
        <v>#VALUE!</v>
      </c>
      <c r="AE84" s="22" t="e">
        <f>IF('Encode Data'!$J$53-SUM($U$84:AD84)&gt;=0.46,1,"")</f>
        <v>#VALUE!</v>
      </c>
      <c r="AF84" s="22" t="e">
        <f>IF('Encode Data'!$J$53-SUM($U$84:AE84)&gt;=0.46,1,"")</f>
        <v>#VALUE!</v>
      </c>
      <c r="AG84" s="22" t="e">
        <f>IF('Encode Data'!$J$53-SUM($U$84:AF84)&gt;=0.46,1,"")</f>
        <v>#VALUE!</v>
      </c>
      <c r="AH84" s="22" t="e">
        <f>IF('Encode Data'!$J$53-SUM($U$84:AG84)&gt;=0.46,1,"")</f>
        <v>#VALUE!</v>
      </c>
      <c r="AI84" s="22" t="e">
        <f>IF('Encode Data'!$J$53-SUM($U$84:AH84)&gt;=0.46,1,"")</f>
        <v>#VALUE!</v>
      </c>
      <c r="AJ84" s="22" t="e">
        <f>IF('Encode Data'!$J$53-SUM($U$84:AI84)&gt;=0.46,1,"")</f>
        <v>#VALUE!</v>
      </c>
      <c r="AK84" s="22" t="e">
        <f>IF('Encode Data'!$J$53-SUM($U$84:AJ84)&gt;=0.46,1,"")</f>
        <v>#VALUE!</v>
      </c>
      <c r="AL84" s="22" t="e">
        <f>IF('Encode Data'!$J$53-SUM($U$84:AK84)&gt;=0.46,1,"")</f>
        <v>#VALUE!</v>
      </c>
      <c r="AM84" s="22" t="e">
        <f>IF('Encode Data'!$J$53-SUM($U$84:AL84)&gt;=0.46,1,"")</f>
        <v>#VALUE!</v>
      </c>
      <c r="AN84" s="22" t="e">
        <f>IF('Encode Data'!$J$53-SUM($U$84:AM84)&gt;=0.46,1,"")</f>
        <v>#VALUE!</v>
      </c>
      <c r="AO84" s="22" t="e">
        <f>IF('Encode Data'!$J$53-SUM($U$84:AN84)&gt;=0.46,1,"")</f>
        <v>#VALUE!</v>
      </c>
      <c r="AP84" s="22" t="e">
        <f>IF('Encode Data'!$J$53-SUM($U$84:AO84)&gt;=0.46,1,"")</f>
        <v>#VALUE!</v>
      </c>
      <c r="AQ84" s="22" t="e">
        <f>IF('Encode Data'!$J$53-SUM($U$84:AP84)&gt;=0.46,1,"")</f>
        <v>#VALUE!</v>
      </c>
      <c r="AR84" s="22" t="e">
        <f>IF('Encode Data'!$J$53-SUM($U$84:AQ84)&gt;=0.46,1,"")</f>
        <v>#VALUE!</v>
      </c>
      <c r="AS84" s="22" t="e">
        <f>IF('Encode Data'!$J$53-SUM($U$84:AR84)&gt;=0.46,1,"")</f>
        <v>#VALUE!</v>
      </c>
      <c r="AT84" s="22" t="e">
        <f>IF('Encode Data'!$J$53-SUM($U$84:AS84)&gt;=0.46,1,"")</f>
        <v>#VALUE!</v>
      </c>
      <c r="AU84" s="22" t="e">
        <f>IF('Encode Data'!$J$53-SUM($U$84:AT84)&gt;=0.46,1,"")</f>
        <v>#VALUE!</v>
      </c>
      <c r="AV84" s="22" t="e">
        <f>IF('Encode Data'!$J$53-SUM($U$84:AU84)&gt;=0.46,1,"")</f>
        <v>#VALUE!</v>
      </c>
      <c r="AW84" s="22" t="e">
        <f>IF('Encode Data'!$J$53-SUM($U$84:AV84)&gt;=0.46,1,"")</f>
        <v>#VALUE!</v>
      </c>
      <c r="AX84" s="22" t="e">
        <f>IF('Encode Data'!$J$53-SUM($U$84:AW84)&gt;=0.46,1,"")</f>
        <v>#VALUE!</v>
      </c>
      <c r="AY84" s="22" t="e">
        <f>IF('Encode Data'!$J$53-SUM($U$84:AX84)&gt;=0.46,1,"")</f>
        <v>#VALUE!</v>
      </c>
      <c r="AZ84" s="22" t="e">
        <f>IF('Encode Data'!$J$53-SUM($U$84:AY84)&gt;=0.46,1,"")</f>
        <v>#VALUE!</v>
      </c>
      <c r="BA84" s="22" t="e">
        <f>IF('Encode Data'!$J$53-SUM($U$84:AZ84)&gt;=0.46,1,"")</f>
        <v>#VALUE!</v>
      </c>
      <c r="BB84" s="22" t="e">
        <f>IF('Encode Data'!$J$53-SUM($U$84:BA84)&gt;=0.46,1,"")</f>
        <v>#VALUE!</v>
      </c>
      <c r="BC84" s="22" t="e">
        <f>IF('Encode Data'!$J$53-SUM($U$84:BB84)&gt;=0.46,1,"")</f>
        <v>#VALUE!</v>
      </c>
      <c r="BD84" s="22" t="e">
        <f>IF('Encode Data'!$J$53-SUM($U$84:BC84)&gt;=0.46,1,"")</f>
        <v>#VALUE!</v>
      </c>
      <c r="BE84" s="22" t="e">
        <f>IF('Encode Data'!$J$53-SUM($U$84:BD84)&gt;=0.46,1,"")</f>
        <v>#VALUE!</v>
      </c>
      <c r="BF84" s="22" t="e">
        <f>IF('Encode Data'!$J$53-SUM($U$84:BE84)&gt;=0.46,1,"")</f>
        <v>#VALUE!</v>
      </c>
      <c r="BG84" s="22" t="e">
        <f>IF('Encode Data'!$J$53-SUM($U$84:BF84)&gt;=0.46,1,"")</f>
        <v>#VALUE!</v>
      </c>
      <c r="BH84" s="22" t="e">
        <f>IF('Encode Data'!$J$53-SUM($U$84:BG84)&gt;=0.46,1,"")</f>
        <v>#VALUE!</v>
      </c>
      <c r="BI84" s="22" t="e">
        <f>IF('Encode Data'!$J$53-SUM($U$84:BH84)&gt;=0.46,1,"")</f>
        <v>#VALUE!</v>
      </c>
      <c r="BJ84" s="22" t="e">
        <f>IF('Encode Data'!$J$53-SUM($U$84:BI84)&gt;=0.46,1,"")</f>
        <v>#VALUE!</v>
      </c>
      <c r="BK84" s="22" t="e">
        <f>IF('Encode Data'!$J$53-SUM($U$84:BJ84)&gt;=0.46,1,"")</f>
        <v>#VALUE!</v>
      </c>
      <c r="BL84" s="22" t="e">
        <f>IF('Encode Data'!$J$53-SUM($U$84:BK84)&gt;=0.46,1,"")</f>
        <v>#VALUE!</v>
      </c>
      <c r="BM84" s="22" t="e">
        <f>IF('Encode Data'!$J$53-SUM($U$84:BL84)&gt;=0.46,1,"")</f>
        <v>#VALUE!</v>
      </c>
      <c r="BN84" s="22" t="e">
        <f>IF('Encode Data'!$J$53-SUM($U$84:BM84)&gt;=0.46,1,"")</f>
        <v>#VALUE!</v>
      </c>
      <c r="BO84" s="22" t="e">
        <f>IF('Encode Data'!$J$53-SUM($U$84:BN84)&gt;=0.46,1,"")</f>
        <v>#VALUE!</v>
      </c>
      <c r="BP84" s="22" t="e">
        <f>IF('Encode Data'!$J$53-SUM($U$84:BO84)&gt;=0.46,1,"")</f>
        <v>#VALUE!</v>
      </c>
      <c r="BQ84" s="22" t="e">
        <f>IF('Encode Data'!$J$53-SUM($U$84:BP84)&gt;=0.46,1,"")</f>
        <v>#VALUE!</v>
      </c>
      <c r="BR84" s="22" t="e">
        <f>IF('Encode Data'!$J$53-SUM($U$84:BQ84)&gt;=0.46,1,"")</f>
        <v>#VALUE!</v>
      </c>
      <c r="BS84" s="22" t="e">
        <f>IF('Encode Data'!$J$53-SUM($U$84:BR84)&gt;=0.46,1,"")</f>
        <v>#VALUE!</v>
      </c>
      <c r="BT84" s="22" t="e">
        <f>IF('Encode Data'!$J$53-SUM($U$84:BS84)&gt;=0.46,1,"")</f>
        <v>#VALUE!</v>
      </c>
      <c r="BU84" s="22" t="e">
        <f>IF('Encode Data'!$J$53-SUM($U$84:BT84)&gt;=0.46,1,"")</f>
        <v>#VALUE!</v>
      </c>
      <c r="BV84" s="22" t="e">
        <f>IF('Encode Data'!$J$53-SUM($U$84:BU84)&gt;=0.46,1,"")</f>
        <v>#VALUE!</v>
      </c>
      <c r="BW84" s="22" t="e">
        <f>IF('Encode Data'!$J$53-SUM($U$84:BV84)&gt;=0.46,1,"")</f>
        <v>#VALUE!</v>
      </c>
    </row>
    <row r="85" spans="21:75" x14ac:dyDescent="0.35">
      <c r="U85" s="22">
        <f>IF('Encode Data'!$E$56&gt;=0.4,1,0)</f>
        <v>1</v>
      </c>
      <c r="V85" s="22">
        <f>IF('Encode Data'!$E$56-(U85)&gt;=0.45,1,"")</f>
        <v>1</v>
      </c>
      <c r="W85" s="22">
        <f>IF('Encode Data'!$E$56-SUM($U$85:V85)&gt;=0.45,1,"")</f>
        <v>1</v>
      </c>
      <c r="X85" s="22">
        <f>IF('Encode Data'!$E$56-SUM($U$85:W85)&gt;=0.45,1,"")</f>
        <v>1</v>
      </c>
      <c r="Y85" s="22">
        <f>IF('Encode Data'!$E$56-SUM($U$85:X85)&gt;=0.45,1,"")</f>
        <v>1</v>
      </c>
      <c r="Z85" s="22">
        <f>IF('Encode Data'!$E$56-SUM($U$85:Y85)&gt;=0.45,1,"")</f>
        <v>1</v>
      </c>
      <c r="AA85" s="22">
        <f>IF('Encode Data'!$E$56-SUM($U$85:Z85)&gt;=0.45,1,"")</f>
        <v>1</v>
      </c>
      <c r="AB85" s="22">
        <f>IF('Encode Data'!$E$56-SUM($U$85:AA85)&gt;=0.45,1,"")</f>
        <v>1</v>
      </c>
      <c r="AC85" s="22">
        <f>IF('Encode Data'!$E$56-SUM($U$85:AB85)&gt;=0.45,1,"")</f>
        <v>1</v>
      </c>
      <c r="AD85" s="22">
        <f>IF('Encode Data'!$E$56-SUM($U$85:AC85)&gt;=0.45,1,"")</f>
        <v>1</v>
      </c>
      <c r="AE85" s="22">
        <f>IF('Encode Data'!$E$56-SUM($U$85:AD85)&gt;=0.45,1,"")</f>
        <v>1</v>
      </c>
      <c r="AF85" s="22">
        <f>IF('Encode Data'!$E$56-SUM($U$85:AE85)&gt;=0.45,1,"")</f>
        <v>1</v>
      </c>
      <c r="AG85" s="22">
        <f>IF('Encode Data'!$E$56-SUM($U$85:AF85)&gt;=0.45,1,"")</f>
        <v>1</v>
      </c>
      <c r="AH85" s="22">
        <f>IF('Encode Data'!$E$56-SUM($U$85:AG85)&gt;=0.45,1,"")</f>
        <v>1</v>
      </c>
      <c r="AI85" s="22">
        <f>IF('Encode Data'!$E$56-SUM($U$85:AH85)&gt;=0.45,1,"")</f>
        <v>1</v>
      </c>
      <c r="AJ85" s="22">
        <f>IF('Encode Data'!$E$56-SUM($U$85:AI85)&gt;=0.45,1,"")</f>
        <v>1</v>
      </c>
      <c r="AK85" s="22">
        <f>IF('Encode Data'!$E$56-SUM($U$85:AJ85)&gt;=0.45,1,"")</f>
        <v>1</v>
      </c>
      <c r="AL85" s="22">
        <f>IF('Encode Data'!$E$56-SUM($U$85:AK85)&gt;=0.45,1,"")</f>
        <v>1</v>
      </c>
      <c r="AM85" s="22">
        <f>IF('Encode Data'!$E$56-SUM($U$85:AL85)&gt;=0.45,1,"")</f>
        <v>1</v>
      </c>
      <c r="AN85" s="22">
        <f>IF('Encode Data'!$E$56-SUM($U$85:AM85)&gt;=0.45,1,"")</f>
        <v>1</v>
      </c>
      <c r="AO85" s="22" t="str">
        <f>IF('Encode Data'!$E$56-SUM($U$85:AN85)&gt;=0.45,1,"")</f>
        <v/>
      </c>
      <c r="AP85" s="22" t="str">
        <f>IF('Encode Data'!$E$56-SUM($U$85:AO85)&gt;=0.45,1,"")</f>
        <v/>
      </c>
      <c r="AQ85" s="22" t="str">
        <f>IF('Encode Data'!$E$56-SUM($U$85:AP85)&gt;=0.45,1,"")</f>
        <v/>
      </c>
      <c r="AR85" s="22" t="str">
        <f>IF('Encode Data'!$E$56-SUM($U$85:AQ85)&gt;=0.45,1,"")</f>
        <v/>
      </c>
      <c r="AS85" s="22" t="str">
        <f>IF('Encode Data'!$E$56-SUM($U$85:AR85)&gt;=0.45,1,"")</f>
        <v/>
      </c>
      <c r="AT85" s="22" t="str">
        <f>IF('Encode Data'!$E$56-SUM($U$85:AS85)&gt;=0.45,1,"")</f>
        <v/>
      </c>
      <c r="AU85" s="22" t="str">
        <f>IF('Encode Data'!$E$56-SUM($U$85:AT85)&gt;=0.45,1,"")</f>
        <v/>
      </c>
      <c r="AV85" s="22" t="str">
        <f>IF('Encode Data'!$E$56-SUM($U$85:AU85)&gt;=0.45,1,"")</f>
        <v/>
      </c>
      <c r="AW85" s="22" t="str">
        <f>IF('Encode Data'!$E$56-SUM($U$85:AV85)&gt;=0.45,1,"")</f>
        <v/>
      </c>
      <c r="AX85" s="22" t="str">
        <f>IF('Encode Data'!$E$56-SUM($U$85:AW85)&gt;=0.45,1,"")</f>
        <v/>
      </c>
      <c r="AY85" s="22" t="str">
        <f>IF('Encode Data'!$E$56-SUM($U$85:AX85)&gt;=0.45,1,"")</f>
        <v/>
      </c>
      <c r="AZ85" s="22" t="str">
        <f>IF('Encode Data'!$E$56-SUM($U$85:AY85)&gt;=0.45,1,"")</f>
        <v/>
      </c>
      <c r="BA85" s="22" t="str">
        <f>IF('Encode Data'!$E$56-SUM($U$85:AZ85)&gt;=0.45,1,"")</f>
        <v/>
      </c>
      <c r="BB85" s="22" t="str">
        <f>IF('Encode Data'!$E$56-SUM($U$85:BA85)&gt;=0.45,1,"")</f>
        <v/>
      </c>
      <c r="BC85" s="22" t="str">
        <f>IF('Encode Data'!$E$56-SUM($U$85:BB85)&gt;=0.45,1,"")</f>
        <v/>
      </c>
      <c r="BD85" s="22" t="str">
        <f>IF('Encode Data'!$E$56-SUM($U$85:BC85)&gt;=0.45,1,"")</f>
        <v/>
      </c>
      <c r="BE85" s="22" t="str">
        <f>IF('Encode Data'!$E$56-SUM($U$85:BD85)&gt;=0.45,1,"")</f>
        <v/>
      </c>
      <c r="BF85" s="22" t="str">
        <f>IF('Encode Data'!$E$56-SUM($U$85:BE85)&gt;=0.45,1,"")</f>
        <v/>
      </c>
      <c r="BG85" s="22" t="str">
        <f>IF('Encode Data'!$E$56-SUM($U$85:BF85)&gt;=0.45,1,"")</f>
        <v/>
      </c>
      <c r="BH85" s="22" t="str">
        <f>IF('Encode Data'!$E$56-SUM($U$85:BG85)&gt;=0.45,1,"")</f>
        <v/>
      </c>
      <c r="BI85" s="22" t="str">
        <f>IF('Encode Data'!$E$56-SUM($U$85:BH85)&gt;=0.45,1,"")</f>
        <v/>
      </c>
      <c r="BJ85" s="22" t="str">
        <f>IF('Encode Data'!$E$56-SUM($U$85:BI85)&gt;=0.45,1,"")</f>
        <v/>
      </c>
      <c r="BK85" s="22" t="str">
        <f>IF('Encode Data'!$E$56-SUM($U$85:BJ85)&gt;=0.45,1,"")</f>
        <v/>
      </c>
      <c r="BL85" s="22" t="str">
        <f>IF('Encode Data'!$E$56-SUM($U$85:BK85)&gt;=0.45,1,"")</f>
        <v/>
      </c>
      <c r="BM85" s="22" t="str">
        <f>IF('Encode Data'!$E$56-SUM($U$85:BL85)&gt;=0.45,1,"")</f>
        <v/>
      </c>
      <c r="BN85" s="22" t="str">
        <f>IF('Encode Data'!$E$56-SUM($U$85:BM85)&gt;=0.45,1,"")</f>
        <v/>
      </c>
      <c r="BO85" s="22" t="str">
        <f>IF('Encode Data'!$E$56-SUM($U$85:BN85)&gt;=0.45,1,"")</f>
        <v/>
      </c>
      <c r="BP85" s="22" t="str">
        <f>IF('Encode Data'!$E$56-SUM($U$85:BO85)&gt;=0.45,1,"")</f>
        <v/>
      </c>
      <c r="BQ85" s="22" t="str">
        <f>IF('Encode Data'!$E$56-SUM($U$85:BP85)&gt;=0.45,1,"")</f>
        <v/>
      </c>
      <c r="BR85" s="22" t="str">
        <f>IF('Encode Data'!$E$56-SUM($U$85:BQ85)&gt;=0.45,1,"")</f>
        <v/>
      </c>
      <c r="BS85" s="22" t="str">
        <f>IF('Encode Data'!$E$56-SUM($U$85:BR85)&gt;=0.45,1,"")</f>
        <v/>
      </c>
      <c r="BT85" s="22" t="str">
        <f>IF('Encode Data'!$E$56-SUM($U$85:BS85)&gt;=0.45,1,"")</f>
        <v/>
      </c>
      <c r="BU85" s="22" t="str">
        <f>IF('Encode Data'!$E$56-SUM($U$85:BT85)&gt;=0.45,1,"")</f>
        <v/>
      </c>
      <c r="BV85" s="22" t="str">
        <f>IF('Encode Data'!$E$56-SUM($U$85:BU85)&gt;=0.45,1,"")</f>
        <v/>
      </c>
      <c r="BW85" s="22" t="str">
        <f>IF('Encode Data'!$E$56-SUM($U$85:BV85)&gt;=0.45,1,"")</f>
        <v/>
      </c>
    </row>
    <row r="86" spans="21:75" x14ac:dyDescent="0.35">
      <c r="U86" s="22">
        <f>IF('Encode Data'!$F$56&gt;=0.4,1,0)</f>
        <v>1</v>
      </c>
      <c r="V86" s="22">
        <f>IF('Encode Data'!$F$56-(U86)&gt;=0.4,1,"")</f>
        <v>1</v>
      </c>
      <c r="W86" s="22">
        <f>IF('Encode Data'!$F$56-SUM($U$86:V86)&gt;=0.45,1,"")</f>
        <v>1</v>
      </c>
      <c r="X86" s="22">
        <f>IF('Encode Data'!$F$56-SUM($U$86:W86)&gt;=0.45,1,"")</f>
        <v>1</v>
      </c>
      <c r="Y86" s="22">
        <f>IF('Encode Data'!$F$56-SUM($U$86:X86)&gt;=0.45,1,"")</f>
        <v>1</v>
      </c>
      <c r="Z86" s="22">
        <f>IF('Encode Data'!$F$56-SUM($U$86:Y86)&gt;=0.45,1,"")</f>
        <v>1</v>
      </c>
      <c r="AA86" s="22">
        <f>IF('Encode Data'!$F$56-SUM($U$86:Z86)&gt;=0.45,1,"")</f>
        <v>1</v>
      </c>
      <c r="AB86" s="22">
        <f>IF('Encode Data'!$F$56-SUM($U$86:AA86)&gt;=0.45,1,"")</f>
        <v>1</v>
      </c>
      <c r="AC86" s="22">
        <f>IF('Encode Data'!$F$56-SUM($U$86:AB86)&gt;=0.45,1,"")</f>
        <v>1</v>
      </c>
      <c r="AD86" s="22">
        <f>IF('Encode Data'!$F$56-SUM($U$86:AC86)&gt;=0.45,1,"")</f>
        <v>1</v>
      </c>
      <c r="AE86" s="22">
        <f>IF('Encode Data'!$F$56-SUM($U$86:AD86)&gt;=0.45,1,"")</f>
        <v>1</v>
      </c>
      <c r="AF86" s="22">
        <f>IF('Encode Data'!$F$56-SUM($U$86:AE86)&gt;=0.45,1,"")</f>
        <v>1</v>
      </c>
      <c r="AG86" s="22">
        <f>IF('Encode Data'!$F$56-SUM($U$86:AF86)&gt;=0.45,1,"")</f>
        <v>1</v>
      </c>
      <c r="AH86" s="22">
        <f>IF('Encode Data'!$F$56-SUM($U$86:AG86)&gt;=0.45,1,"")</f>
        <v>1</v>
      </c>
      <c r="AI86" s="22">
        <f>IF('Encode Data'!$F$56-SUM($U$86:AH86)&gt;=0.45,1,"")</f>
        <v>1</v>
      </c>
      <c r="AJ86" s="22">
        <f>IF('Encode Data'!$F$56-SUM($U$86:AI86)&gt;=0.45,1,"")</f>
        <v>1</v>
      </c>
      <c r="AK86" s="22">
        <f>IF('Encode Data'!$F$56-SUM($U$86:AJ86)&gt;=0.45,1,"")</f>
        <v>1</v>
      </c>
      <c r="AL86" s="22">
        <f>IF('Encode Data'!$F$56-SUM($U$86:AK86)&gt;=0.45,1,"")</f>
        <v>1</v>
      </c>
      <c r="AM86" s="22">
        <f>IF('Encode Data'!$F$56-SUM($U$86:AL86)&gt;=0.45,1,"")</f>
        <v>1</v>
      </c>
      <c r="AN86" s="22">
        <f>IF('Encode Data'!$F$56-SUM($U$86:AM86)&gt;=0.45,1,"")</f>
        <v>1</v>
      </c>
      <c r="AO86" s="22" t="str">
        <f>IF('Encode Data'!$F$56-SUM($U$86:AN86)&gt;=0.45,1,"")</f>
        <v/>
      </c>
      <c r="AP86" s="22" t="str">
        <f>IF('Encode Data'!$F$56-SUM($U$86:AO86)&gt;=0.45,1,"")</f>
        <v/>
      </c>
      <c r="AQ86" s="22" t="str">
        <f>IF('Encode Data'!$F$56-SUM($U$86:AP86)&gt;=0.45,1,"")</f>
        <v/>
      </c>
      <c r="AR86" s="22" t="str">
        <f>IF('Encode Data'!$F$56-SUM($U$86:AQ86)&gt;=0.45,1,"")</f>
        <v/>
      </c>
      <c r="AS86" s="22" t="str">
        <f>IF('Encode Data'!$F$56-SUM($U$86:AR86)&gt;=0.45,1,"")</f>
        <v/>
      </c>
      <c r="AT86" s="22" t="str">
        <f>IF('Encode Data'!$F$56-SUM($U$86:AS86)&gt;=0.45,1,"")</f>
        <v/>
      </c>
      <c r="AU86" s="22" t="str">
        <f>IF('Encode Data'!$F$56-SUM($U$86:AT86)&gt;=0.45,1,"")</f>
        <v/>
      </c>
      <c r="AV86" s="22" t="str">
        <f>IF('Encode Data'!$F$56-SUM($U$86:AU86)&gt;=0.45,1,"")</f>
        <v/>
      </c>
      <c r="AW86" s="22" t="str">
        <f>IF('Encode Data'!$F$56-SUM($U$86:AV86)&gt;=0.45,1,"")</f>
        <v/>
      </c>
      <c r="AX86" s="22" t="str">
        <f>IF('Encode Data'!$F$56-SUM($U$86:AW86)&gt;=0.45,1,"")</f>
        <v/>
      </c>
      <c r="AY86" s="22" t="str">
        <f>IF('Encode Data'!$F$56-SUM($U$86:AX86)&gt;=0.45,1,"")</f>
        <v/>
      </c>
      <c r="AZ86" s="22" t="str">
        <f>IF('Encode Data'!$F$56-SUM($U$86:AY86)&gt;=0.45,1,"")</f>
        <v/>
      </c>
      <c r="BA86" s="22" t="str">
        <f>IF('Encode Data'!$F$56-SUM($U$86:AZ86)&gt;=0.45,1,"")</f>
        <v/>
      </c>
      <c r="BB86" s="22" t="str">
        <f>IF('Encode Data'!$F$56-SUM($U$86:BA86)&gt;=0.45,1,"")</f>
        <v/>
      </c>
      <c r="BC86" s="22" t="str">
        <f>IF('Encode Data'!$F$56-SUM($U$86:BB86)&gt;=0.45,1,"")</f>
        <v/>
      </c>
      <c r="BD86" s="22" t="str">
        <f>IF('Encode Data'!$F$56-SUM($U$86:BC86)&gt;=0.45,1,"")</f>
        <v/>
      </c>
      <c r="BE86" s="22" t="str">
        <f>IF('Encode Data'!$F$56-SUM($U$86:BD86)&gt;=0.45,1,"")</f>
        <v/>
      </c>
      <c r="BF86" s="22" t="str">
        <f>IF('Encode Data'!$F$56-SUM($U$86:BE86)&gt;=0.45,1,"")</f>
        <v/>
      </c>
      <c r="BG86" s="22" t="str">
        <f>IF('Encode Data'!$F$56-SUM($U$86:BF86)&gt;=0.45,1,"")</f>
        <v/>
      </c>
      <c r="BH86" s="22" t="str">
        <f>IF('Encode Data'!$F$56-SUM($U$86:BG86)&gt;=0.45,1,"")</f>
        <v/>
      </c>
      <c r="BI86" s="22" t="str">
        <f>IF('Encode Data'!$F$56-SUM($U$86:BH86)&gt;=0.45,1,"")</f>
        <v/>
      </c>
      <c r="BJ86" s="22" t="str">
        <f>IF('Encode Data'!$F$56-SUM($U$86:BI86)&gt;=0.45,1,"")</f>
        <v/>
      </c>
      <c r="BK86" s="22" t="str">
        <f>IF('Encode Data'!$F$56-SUM($U$86:BJ86)&gt;=0.45,1,"")</f>
        <v/>
      </c>
      <c r="BL86" s="22" t="str">
        <f>IF('Encode Data'!$F$56-SUM($U$86:BK86)&gt;=0.45,1,"")</f>
        <v/>
      </c>
      <c r="BM86" s="22" t="str">
        <f>IF('Encode Data'!$F$56-SUM($U$86:BL86)&gt;=0.45,1,"")</f>
        <v/>
      </c>
      <c r="BN86" s="22" t="str">
        <f>IF('Encode Data'!$F$56-SUM($U$86:BM86)&gt;=0.45,1,"")</f>
        <v/>
      </c>
      <c r="BO86" s="22" t="str">
        <f>IF('Encode Data'!$F$56-SUM($U$86:BN86)&gt;=0.45,1,"")</f>
        <v/>
      </c>
      <c r="BP86" s="22" t="str">
        <f>IF('Encode Data'!$F$56-SUM($U$86:BO86)&gt;=0.45,1,"")</f>
        <v/>
      </c>
      <c r="BQ86" s="22" t="str">
        <f>IF('Encode Data'!$F$56-SUM($U$86:BP86)&gt;=0.45,1,"")</f>
        <v/>
      </c>
      <c r="BR86" s="22" t="str">
        <f>IF('Encode Data'!$F$56-SUM($U$86:BQ86)&gt;=0.45,1,"")</f>
        <v/>
      </c>
      <c r="BS86" s="22" t="str">
        <f>IF('Encode Data'!$F$56-SUM($U$86:BR86)&gt;=0.45,1,"")</f>
        <v/>
      </c>
      <c r="BT86" s="22" t="str">
        <f>IF('Encode Data'!$F$56-SUM($U$86:BS86)&gt;=0.45,1,"")</f>
        <v/>
      </c>
      <c r="BU86" s="22" t="str">
        <f>IF('Encode Data'!$F$56-SUM($U$86:BT86)&gt;=0.45,1,"")</f>
        <v/>
      </c>
      <c r="BV86" s="22" t="str">
        <f>IF('Encode Data'!$F$56-SUM($U$86:BU86)&gt;=0.45,1,"")</f>
        <v/>
      </c>
      <c r="BW86" s="22" t="str">
        <f>IF('Encode Data'!$F$56-SUM($U$86:BV86)&gt;=0.45,1,"")</f>
        <v/>
      </c>
    </row>
    <row r="87" spans="21:75" x14ac:dyDescent="0.35">
      <c r="U87" s="22">
        <f>IF('Encode Data'!$G$56&gt;=0.4,1,0)</f>
        <v>1</v>
      </c>
      <c r="V87" s="22">
        <f>IF('Encode Data'!$G$56-(U87)&gt;=0.4,1,"")</f>
        <v>1</v>
      </c>
      <c r="W87" s="22">
        <f>IF('Encode Data'!$G$56-SUM($U$87:V87)&gt;=0.45,1,"")</f>
        <v>1</v>
      </c>
      <c r="X87" s="22">
        <f>IF('Encode Data'!$G$56-SUM($U$87:W87)&gt;=0.45,1,"")</f>
        <v>1</v>
      </c>
      <c r="Y87" s="22">
        <f>IF('Encode Data'!$G$56-SUM($U$87:X87)&gt;=0.45,1,"")</f>
        <v>1</v>
      </c>
      <c r="Z87" s="22">
        <f>IF('Encode Data'!$G$56-SUM($U$87:Y87)&gt;=0.45,1,"")</f>
        <v>1</v>
      </c>
      <c r="AA87" s="22">
        <f>IF('Encode Data'!$G$56-SUM($U$87:Z87)&gt;=0.45,1,"")</f>
        <v>1</v>
      </c>
      <c r="AB87" s="22">
        <f>IF('Encode Data'!$G$56-SUM($U$87:AA87)&gt;=0.45,1,"")</f>
        <v>1</v>
      </c>
      <c r="AC87" s="22">
        <f>IF('Encode Data'!$G$56-SUM($U$87:AB87)&gt;=0.45,1,"")</f>
        <v>1</v>
      </c>
      <c r="AD87" s="22">
        <f>IF('Encode Data'!$G$56-SUM($U$87:AC87)&gt;=0.45,1,"")</f>
        <v>1</v>
      </c>
      <c r="AE87" s="22">
        <f>IF('Encode Data'!$G$56-SUM($U$87:AD87)&gt;=0.45,1,"")</f>
        <v>1</v>
      </c>
      <c r="AF87" s="22">
        <f>IF('Encode Data'!$G$56-SUM($U$87:AE87)&gt;=0.45,1,"")</f>
        <v>1</v>
      </c>
      <c r="AG87" s="22">
        <f>IF('Encode Data'!$G$56-SUM($U$87:AF87)&gt;=0.45,1,"")</f>
        <v>1</v>
      </c>
      <c r="AH87" s="22">
        <f>IF('Encode Data'!$G$56-SUM($U$87:AG87)&gt;=0.45,1,"")</f>
        <v>1</v>
      </c>
      <c r="AI87" s="22">
        <f>IF('Encode Data'!$G$56-SUM($U$87:AH87)&gt;=0.45,1,"")</f>
        <v>1</v>
      </c>
      <c r="AJ87" s="22" t="str">
        <f>IF('Encode Data'!$G$56-SUM($U$87:AI87)&gt;=0.45,1,"")</f>
        <v/>
      </c>
      <c r="AK87" s="22" t="str">
        <f>IF('Encode Data'!$G$56-SUM($U$87:AJ87)&gt;=0.45,1,"")</f>
        <v/>
      </c>
      <c r="AL87" s="22" t="str">
        <f>IF('Encode Data'!$G$56-SUM($U$87:AK87)&gt;=0.45,1,"")</f>
        <v/>
      </c>
      <c r="AM87" s="22" t="str">
        <f>IF('Encode Data'!$G$56-SUM($U$87:AL87)&gt;=0.45,1,"")</f>
        <v/>
      </c>
      <c r="AN87" s="22" t="str">
        <f>IF('Encode Data'!$G$56-SUM($U$87:AM87)&gt;=0.45,1,"")</f>
        <v/>
      </c>
      <c r="AO87" s="22" t="str">
        <f>IF('Encode Data'!$G$56-SUM($U$87:AN87)&gt;=0.45,1,"")</f>
        <v/>
      </c>
      <c r="AP87" s="22" t="str">
        <f>IF('Encode Data'!$G$56-SUM($U$87:AO87)&gt;=0.45,1,"")</f>
        <v/>
      </c>
      <c r="AQ87" s="22" t="str">
        <f>IF('Encode Data'!$G$56-SUM($U$87:AP87)&gt;=0.45,1,"")</f>
        <v/>
      </c>
      <c r="AR87" s="22" t="str">
        <f>IF('Encode Data'!$G$56-SUM($U$87:AQ87)&gt;=0.45,1,"")</f>
        <v/>
      </c>
      <c r="AS87" s="22" t="str">
        <f>IF('Encode Data'!$G$56-SUM($U$87:AR87)&gt;=0.45,1,"")</f>
        <v/>
      </c>
      <c r="AT87" s="22" t="str">
        <f>IF('Encode Data'!$G$56-SUM($U$87:AS87)&gt;=0.45,1,"")</f>
        <v/>
      </c>
      <c r="AU87" s="22" t="str">
        <f>IF('Encode Data'!$G$56-SUM($U$87:AT87)&gt;=0.45,1,"")</f>
        <v/>
      </c>
      <c r="AV87" s="22" t="str">
        <f>IF('Encode Data'!$G$56-SUM($U$87:AU87)&gt;=0.45,1,"")</f>
        <v/>
      </c>
      <c r="AW87" s="22" t="str">
        <f>IF('Encode Data'!$G$56-SUM($U$87:AV87)&gt;=0.45,1,"")</f>
        <v/>
      </c>
      <c r="AX87" s="22" t="str">
        <f>IF('Encode Data'!$G$56-SUM($U$87:AW87)&gt;=0.45,1,"")</f>
        <v/>
      </c>
      <c r="AY87" s="22" t="str">
        <f>IF('Encode Data'!$G$56-SUM($U$87:AX87)&gt;=0.45,1,"")</f>
        <v/>
      </c>
      <c r="AZ87" s="22" t="str">
        <f>IF('Encode Data'!$G$56-SUM($U$87:AY87)&gt;=0.45,1,"")</f>
        <v/>
      </c>
      <c r="BA87" s="22" t="str">
        <f>IF('Encode Data'!$G$56-SUM($U$87:AZ87)&gt;=0.45,1,"")</f>
        <v/>
      </c>
      <c r="BB87" s="22" t="str">
        <f>IF('Encode Data'!$G$56-SUM($U$87:BA87)&gt;=0.45,1,"")</f>
        <v/>
      </c>
      <c r="BC87" s="22" t="str">
        <f>IF('Encode Data'!$G$56-SUM($U$87:BB87)&gt;=0.45,1,"")</f>
        <v/>
      </c>
      <c r="BD87" s="22" t="str">
        <f>IF('Encode Data'!$G$56-SUM($U$87:BC87)&gt;=0.45,1,"")</f>
        <v/>
      </c>
      <c r="BE87" s="22" t="str">
        <f>IF('Encode Data'!$G$56-SUM($U$87:BD87)&gt;=0.45,1,"")</f>
        <v/>
      </c>
      <c r="BF87" s="22" t="str">
        <f>IF('Encode Data'!$G$56-SUM($U$87:BE87)&gt;=0.45,1,"")</f>
        <v/>
      </c>
      <c r="BG87" s="22" t="str">
        <f>IF('Encode Data'!$G$56-SUM($U$87:BF87)&gt;=0.45,1,"")</f>
        <v/>
      </c>
      <c r="BH87" s="22" t="str">
        <f>IF('Encode Data'!$G$56-SUM($U$87:BG87)&gt;=0.45,1,"")</f>
        <v/>
      </c>
      <c r="BI87" s="22" t="str">
        <f>IF('Encode Data'!$G$56-SUM($U$87:BH87)&gt;=0.45,1,"")</f>
        <v/>
      </c>
      <c r="BJ87" s="22" t="str">
        <f>IF('Encode Data'!$G$56-SUM($U$87:BI87)&gt;=0.45,1,"")</f>
        <v/>
      </c>
      <c r="BK87" s="22" t="str">
        <f>IF('Encode Data'!$G$56-SUM($U$87:BJ87)&gt;=0.45,1,"")</f>
        <v/>
      </c>
      <c r="BL87" s="22" t="str">
        <f>IF('Encode Data'!$G$56-SUM($U$87:BK87)&gt;=0.45,1,"")</f>
        <v/>
      </c>
      <c r="BM87" s="22" t="str">
        <f>IF('Encode Data'!$G$56-SUM($U$87:BL87)&gt;=0.45,1,"")</f>
        <v/>
      </c>
      <c r="BN87" s="22" t="str">
        <f>IF('Encode Data'!$G$56-SUM($U$87:BM87)&gt;=0.45,1,"")</f>
        <v/>
      </c>
      <c r="BO87" s="22" t="str">
        <f>IF('Encode Data'!$G$56-SUM($U$87:BN87)&gt;=0.45,1,"")</f>
        <v/>
      </c>
      <c r="BP87" s="22" t="str">
        <f>IF('Encode Data'!$G$56-SUM($U$87:BO87)&gt;=0.45,1,"")</f>
        <v/>
      </c>
      <c r="BQ87" s="22" t="str">
        <f>IF('Encode Data'!$G$56-SUM($U$87:BP87)&gt;=0.45,1,"")</f>
        <v/>
      </c>
      <c r="BR87" s="22" t="str">
        <f>IF('Encode Data'!$G$56-SUM($U$87:BQ87)&gt;=0.45,1,"")</f>
        <v/>
      </c>
      <c r="BS87" s="22" t="str">
        <f>IF('Encode Data'!$G$56-SUM($U$87:BR87)&gt;=0.45,1,"")</f>
        <v/>
      </c>
      <c r="BT87" s="22" t="str">
        <f>IF('Encode Data'!$G$56-SUM($U$87:BS87)&gt;=0.45,1,"")</f>
        <v/>
      </c>
      <c r="BU87" s="22" t="str">
        <f>IF('Encode Data'!$G$56-SUM($U$87:BT87)&gt;=0.45,1,"")</f>
        <v/>
      </c>
      <c r="BV87" s="22" t="str">
        <f>IF('Encode Data'!$G$56-SUM($U$87:BU87)&gt;=0.45,1,"")</f>
        <v/>
      </c>
      <c r="BW87" s="22" t="str">
        <f>IF('Encode Data'!$G$56-SUM($U$87:BV87)&gt;=0.45,1,"")</f>
        <v/>
      </c>
    </row>
    <row r="88" spans="21:75" x14ac:dyDescent="0.35">
      <c r="U88" s="22">
        <f>IF('Encode Data'!$H$56&gt;=0.4,1,0)</f>
        <v>1</v>
      </c>
      <c r="V88" s="22">
        <f>IF('Encode Data'!$H$56-(U88)&gt;=0.4,1,"")</f>
        <v>1</v>
      </c>
      <c r="W88" s="22">
        <f>IF('Encode Data'!$H$56-SUM($U$88:V88)&gt;=0.45,1,"")</f>
        <v>1</v>
      </c>
      <c r="X88" s="22">
        <f>IF('Encode Data'!$H$56-SUM($U$88:W88)&gt;=0.45,1,"")</f>
        <v>1</v>
      </c>
      <c r="Y88" s="22">
        <f>IF('Encode Data'!$H$56-SUM($U$88:X88)&gt;=0.45,1,"")</f>
        <v>1</v>
      </c>
      <c r="Z88" s="22">
        <f>IF('Encode Data'!$H$56-SUM($U$88:Y88)&gt;=0.45,1,"")</f>
        <v>1</v>
      </c>
      <c r="AA88" s="22">
        <f>IF('Encode Data'!$H$56-SUM($U$88:Z88)&gt;=0.45,1,"")</f>
        <v>1</v>
      </c>
      <c r="AB88" s="22">
        <f>IF('Encode Data'!$H$56-SUM($U$88:AA88)&gt;=0.45,1,"")</f>
        <v>1</v>
      </c>
      <c r="AC88" s="22">
        <f>IF('Encode Data'!$H$56-SUM($U$88:AB88)&gt;=0.45,1,"")</f>
        <v>1</v>
      </c>
      <c r="AD88" s="22">
        <f>IF('Encode Data'!$H$56-SUM($U$88:AC88)&gt;=0.45,1,"")</f>
        <v>1</v>
      </c>
      <c r="AE88" s="22">
        <f>IF('Encode Data'!$H$56-SUM($U$88:AD88)&gt;=0.45,1,"")</f>
        <v>1</v>
      </c>
      <c r="AF88" s="22">
        <f>IF('Encode Data'!$H$56-SUM($U$88:AE88)&gt;=0.45,1,"")</f>
        <v>1</v>
      </c>
      <c r="AG88" s="22">
        <f>IF('Encode Data'!$H$56-SUM($U$88:AF88)&gt;=0.45,1,"")</f>
        <v>1</v>
      </c>
      <c r="AH88" s="22">
        <f>IF('Encode Data'!$H$56-SUM($U$88:AG88)&gt;=0.45,1,"")</f>
        <v>1</v>
      </c>
      <c r="AI88" s="22">
        <f>IF('Encode Data'!$H$56-SUM($U$88:AH88)&gt;=0.45,1,"")</f>
        <v>1</v>
      </c>
      <c r="AJ88" s="22" t="str">
        <f>IF('Encode Data'!$H$56-SUM($U$88:AI88)&gt;=0.45,1,"")</f>
        <v/>
      </c>
      <c r="AK88" s="22" t="str">
        <f>IF('Encode Data'!$H$56-SUM($U$88:AJ88)&gt;=0.45,1,"")</f>
        <v/>
      </c>
      <c r="AL88" s="22" t="str">
        <f>IF('Encode Data'!$H$56-SUM($U$88:AK88)&gt;=0.45,1,"")</f>
        <v/>
      </c>
      <c r="AM88" s="22" t="str">
        <f>IF('Encode Data'!$H$56-SUM($U$88:AL88)&gt;=0.45,1,"")</f>
        <v/>
      </c>
      <c r="AN88" s="22" t="str">
        <f>IF('Encode Data'!$H$56-SUM($U$88:AM88)&gt;=0.45,1,"")</f>
        <v/>
      </c>
      <c r="AO88" s="22" t="str">
        <f>IF('Encode Data'!$H$56-SUM($U$88:AN88)&gt;=0.45,1,"")</f>
        <v/>
      </c>
      <c r="AP88" s="22" t="str">
        <f>IF('Encode Data'!$H$56-SUM($U$88:AO88)&gt;=0.45,1,"")</f>
        <v/>
      </c>
      <c r="AQ88" s="22" t="str">
        <f>IF('Encode Data'!$H$56-SUM($U$88:AP88)&gt;=0.45,1,"")</f>
        <v/>
      </c>
      <c r="AR88" s="22" t="str">
        <f>IF('Encode Data'!$H$56-SUM($U$88:AQ88)&gt;=0.45,1,"")</f>
        <v/>
      </c>
      <c r="AS88" s="22" t="str">
        <f>IF('Encode Data'!$H$56-SUM($U$88:AR88)&gt;=0.45,1,"")</f>
        <v/>
      </c>
      <c r="AT88" s="22" t="str">
        <f>IF('Encode Data'!$H$56-SUM($U$88:AS88)&gt;=0.45,1,"")</f>
        <v/>
      </c>
      <c r="AU88" s="22" t="str">
        <f>IF('Encode Data'!$H$56-SUM($U$88:AT88)&gt;=0.45,1,"")</f>
        <v/>
      </c>
      <c r="AV88" s="22" t="str">
        <f>IF('Encode Data'!$H$56-SUM($U$88:AU88)&gt;=0.45,1,"")</f>
        <v/>
      </c>
      <c r="AW88" s="22" t="str">
        <f>IF('Encode Data'!$H$56-SUM($U$88:AV88)&gt;=0.45,1,"")</f>
        <v/>
      </c>
      <c r="AX88" s="22" t="str">
        <f>IF('Encode Data'!$H$56-SUM($U$88:AW88)&gt;=0.45,1,"")</f>
        <v/>
      </c>
      <c r="AY88" s="22" t="str">
        <f>IF('Encode Data'!$H$56-SUM($U$88:AX88)&gt;=0.45,1,"")</f>
        <v/>
      </c>
      <c r="AZ88" s="22" t="str">
        <f>IF('Encode Data'!$H$56-SUM($U$88:AY88)&gt;=0.45,1,"")</f>
        <v/>
      </c>
      <c r="BA88" s="22" t="str">
        <f>IF('Encode Data'!$H$56-SUM($U$88:AZ88)&gt;=0.45,1,"")</f>
        <v/>
      </c>
      <c r="BB88" s="22" t="str">
        <f>IF('Encode Data'!$H$56-SUM($U$88:BA88)&gt;=0.45,1,"")</f>
        <v/>
      </c>
      <c r="BC88" s="22" t="str">
        <f>IF('Encode Data'!$H$56-SUM($U$88:BB88)&gt;=0.45,1,"")</f>
        <v/>
      </c>
      <c r="BD88" s="22" t="str">
        <f>IF('Encode Data'!$H$56-SUM($U$88:BC88)&gt;=0.45,1,"")</f>
        <v/>
      </c>
      <c r="BE88" s="22" t="str">
        <f>IF('Encode Data'!$H$56-SUM($U$88:BD88)&gt;=0.45,1,"")</f>
        <v/>
      </c>
      <c r="BF88" s="22" t="str">
        <f>IF('Encode Data'!$H$56-SUM($U$88:BE88)&gt;=0.45,1,"")</f>
        <v/>
      </c>
      <c r="BG88" s="22" t="str">
        <f>IF('Encode Data'!$H$56-SUM($U$88:BF88)&gt;=0.45,1,"")</f>
        <v/>
      </c>
      <c r="BH88" s="22" t="str">
        <f>IF('Encode Data'!$H$56-SUM($U$88:BG88)&gt;=0.45,1,"")</f>
        <v/>
      </c>
      <c r="BI88" s="22" t="str">
        <f>IF('Encode Data'!$H$56-SUM($U$88:BH88)&gt;=0.45,1,"")</f>
        <v/>
      </c>
      <c r="BJ88" s="22" t="str">
        <f>IF('Encode Data'!$H$56-SUM($U$88:BI88)&gt;=0.45,1,"")</f>
        <v/>
      </c>
      <c r="BK88" s="22" t="str">
        <f>IF('Encode Data'!$H$56-SUM($U$88:BJ88)&gt;=0.45,1,"")</f>
        <v/>
      </c>
      <c r="BL88" s="22" t="str">
        <f>IF('Encode Data'!$H$56-SUM($U$88:BK88)&gt;=0.45,1,"")</f>
        <v/>
      </c>
      <c r="BM88" s="22" t="str">
        <f>IF('Encode Data'!$H$56-SUM($U$88:BL88)&gt;=0.45,1,"")</f>
        <v/>
      </c>
      <c r="BN88" s="22" t="str">
        <f>IF('Encode Data'!$H$56-SUM($U$88:BM88)&gt;=0.45,1,"")</f>
        <v/>
      </c>
      <c r="BO88" s="22" t="str">
        <f>IF('Encode Data'!$H$56-SUM($U$88:BN88)&gt;=0.45,1,"")</f>
        <v/>
      </c>
      <c r="BP88" s="22" t="str">
        <f>IF('Encode Data'!$H$56-SUM($U$88:BO88)&gt;=0.45,1,"")</f>
        <v/>
      </c>
      <c r="BQ88" s="22" t="str">
        <f>IF('Encode Data'!$H$56-SUM($U$88:BP88)&gt;=0.45,1,"")</f>
        <v/>
      </c>
      <c r="BR88" s="22" t="str">
        <f>IF('Encode Data'!$H$56-SUM($U$88:BQ88)&gt;=0.45,1,"")</f>
        <v/>
      </c>
      <c r="BS88" s="22" t="str">
        <f>IF('Encode Data'!$H$56-SUM($U$88:BR88)&gt;=0.45,1,"")</f>
        <v/>
      </c>
      <c r="BT88" s="22" t="str">
        <f>IF('Encode Data'!$H$56-SUM($U$88:BS88)&gt;=0.45,1,"")</f>
        <v/>
      </c>
      <c r="BU88" s="22" t="str">
        <f>IF('Encode Data'!$H$56-SUM($U$88:BT88)&gt;=0.45,1,"")</f>
        <v/>
      </c>
      <c r="BV88" s="22" t="str">
        <f>IF('Encode Data'!$H$56-SUM($U$88:BU88)&gt;=0.45,1,"")</f>
        <v/>
      </c>
      <c r="BW88" s="22" t="str">
        <f>IF('Encode Data'!$H$56-SUM($U$88:BV88)&gt;=0.45,1,"")</f>
        <v/>
      </c>
    </row>
    <row r="89" spans="21:75" x14ac:dyDescent="0.35">
      <c r="U89" s="22">
        <f>IF('Encode Data'!$I$56&gt;=0.4,1,0)</f>
        <v>1</v>
      </c>
      <c r="V89" s="22">
        <f>IF('Encode Data'!$I$56-(U89)&gt;=0.4,1,"")</f>
        <v>1</v>
      </c>
      <c r="W89" s="22">
        <f>IF('Encode Data'!$I$56-SUM($U$89:V89)&gt;=0.45,1,"")</f>
        <v>1</v>
      </c>
      <c r="X89" s="22">
        <f>IF('Encode Data'!$I$56-SUM($U$89:W89)&gt;=0.45,1,"")</f>
        <v>1</v>
      </c>
      <c r="Y89" s="22">
        <f>IF('Encode Data'!$I$56-SUM($U$89:X89)&gt;=0.45,1,"")</f>
        <v>1</v>
      </c>
      <c r="Z89" s="22">
        <f>IF('Encode Data'!$I$56-SUM($U$89:Y89)&gt;=0.45,1,"")</f>
        <v>1</v>
      </c>
      <c r="AA89" s="22">
        <f>IF('Encode Data'!$I$56-SUM($U$89:Z89)&gt;=0.45,1,"")</f>
        <v>1</v>
      </c>
      <c r="AB89" s="22">
        <f>IF('Encode Data'!$I$56-SUM($U$89:AA89)&gt;=0.45,1,"")</f>
        <v>1</v>
      </c>
      <c r="AC89" s="22">
        <f>IF('Encode Data'!$I$56-SUM($U$89:AB89)&gt;=0.45,1,"")</f>
        <v>1</v>
      </c>
      <c r="AD89" s="22">
        <f>IF('Encode Data'!$I$56-SUM($U$89:AC89)&gt;=0.45,1,"")</f>
        <v>1</v>
      </c>
      <c r="AE89" s="22">
        <f>IF('Encode Data'!$I$56-SUM($U$89:AD89)&gt;=0.45,1,"")</f>
        <v>1</v>
      </c>
      <c r="AF89" s="22">
        <f>IF('Encode Data'!$I$56-SUM($U$89:AE89)&gt;=0.45,1,"")</f>
        <v>1</v>
      </c>
      <c r="AG89" s="22">
        <f>IF('Encode Data'!$I$56-SUM($U$89:AF89)&gt;=0.45,1,"")</f>
        <v>1</v>
      </c>
      <c r="AH89" s="22">
        <f>IF('Encode Data'!$I$56-SUM($U$89:AG89)&gt;=0.45,1,"")</f>
        <v>1</v>
      </c>
      <c r="AI89" s="22">
        <f>IF('Encode Data'!$I$56-SUM($U$89:AH89)&gt;=0.45,1,"")</f>
        <v>1</v>
      </c>
      <c r="AJ89" s="22">
        <f>IF('Encode Data'!$I$56-SUM($U$89:AI89)&gt;=0.45,1,"")</f>
        <v>1</v>
      </c>
      <c r="AK89" s="22">
        <f>IF('Encode Data'!$I$56-SUM($U$89:AJ89)&gt;=0.45,1,"")</f>
        <v>1</v>
      </c>
      <c r="AL89" s="22">
        <f>IF('Encode Data'!$I$56-SUM($U$89:AK89)&gt;=0.45,1,"")</f>
        <v>1</v>
      </c>
      <c r="AM89" s="22">
        <f>IF('Encode Data'!$I$56-SUM($U$89:AL89)&gt;=0.45,1,"")</f>
        <v>1</v>
      </c>
      <c r="AN89" s="22">
        <f>IF('Encode Data'!$I$56-SUM($U$89:AM89)&gt;=0.45,1,"")</f>
        <v>1</v>
      </c>
      <c r="AO89" s="22">
        <f>IF('Encode Data'!$I$56-SUM($U$89:AN89)&gt;=0.45,1,"")</f>
        <v>1</v>
      </c>
      <c r="AP89" s="22">
        <f>IF('Encode Data'!$I$56-SUM($U$89:AO89)&gt;=0.45,1,"")</f>
        <v>1</v>
      </c>
      <c r="AQ89" s="22">
        <f>IF('Encode Data'!$I$56-SUM($U$89:AP89)&gt;=0.45,1,"")</f>
        <v>1</v>
      </c>
      <c r="AR89" s="22">
        <f>IF('Encode Data'!$I$56-SUM($U$89:AQ89)&gt;=0.45,1,"")</f>
        <v>1</v>
      </c>
      <c r="AS89" s="22">
        <f>IF('Encode Data'!$I$56-SUM($U$89:AR89)&gt;=0.45,1,"")</f>
        <v>1</v>
      </c>
      <c r="AT89" s="22">
        <f>IF('Encode Data'!$I$56-SUM($U$89:AS89)&gt;=0.45,1,"")</f>
        <v>1</v>
      </c>
      <c r="AU89" s="22">
        <f>IF('Encode Data'!$I$56-SUM($U$89:AT89)&gt;=0.45,1,"")</f>
        <v>1</v>
      </c>
      <c r="AV89" s="22">
        <f>IF('Encode Data'!$I$56-SUM($U$89:AU89)&gt;=0.45,1,"")</f>
        <v>1</v>
      </c>
      <c r="AW89" s="22">
        <f>IF('Encode Data'!$I$56-SUM($U$89:AV89)&gt;=0.45,1,"")</f>
        <v>1</v>
      </c>
      <c r="AX89" s="22">
        <f>IF('Encode Data'!$I$56-SUM($U$89:AW89)&gt;=0.45,1,"")</f>
        <v>1</v>
      </c>
      <c r="AY89" s="22" t="str">
        <f>IF('Encode Data'!$I$56-SUM($U$89:AX89)&gt;=0.45,1,"")</f>
        <v/>
      </c>
      <c r="AZ89" s="22" t="str">
        <f>IF('Encode Data'!$I$56-SUM($U$89:AY89)&gt;=0.45,1,"")</f>
        <v/>
      </c>
      <c r="BA89" s="22" t="str">
        <f>IF('Encode Data'!$I$56-SUM($U$89:AZ89)&gt;=0.45,1,"")</f>
        <v/>
      </c>
      <c r="BB89" s="22" t="str">
        <f>IF('Encode Data'!$I$56-SUM($U$89:BA89)&gt;=0.45,1,"")</f>
        <v/>
      </c>
      <c r="BC89" s="22" t="str">
        <f>IF('Encode Data'!$I$56-SUM($U$89:BB89)&gt;=0.45,1,"")</f>
        <v/>
      </c>
      <c r="BD89" s="22" t="str">
        <f>IF('Encode Data'!$I$56-SUM($U$89:BC89)&gt;=0.45,1,"")</f>
        <v/>
      </c>
      <c r="BE89" s="22" t="str">
        <f>IF('Encode Data'!$I$56-SUM($U$89:BD89)&gt;=0.45,1,"")</f>
        <v/>
      </c>
      <c r="BF89" s="22" t="str">
        <f>IF('Encode Data'!$I$56-SUM($U$89:BE89)&gt;=0.45,1,"")</f>
        <v/>
      </c>
      <c r="BG89" s="22" t="str">
        <f>IF('Encode Data'!$I$56-SUM($U$89:BF89)&gt;=0.45,1,"")</f>
        <v/>
      </c>
      <c r="BH89" s="22" t="str">
        <f>IF('Encode Data'!$I$56-SUM($U$89:BG89)&gt;=0.45,1,"")</f>
        <v/>
      </c>
      <c r="BI89" s="22" t="str">
        <f>IF('Encode Data'!$I$56-SUM($U$89:BH89)&gt;=0.45,1,"")</f>
        <v/>
      </c>
      <c r="BJ89" s="22" t="str">
        <f>IF('Encode Data'!$I$56-SUM($U$89:BI89)&gt;=0.45,1,"")</f>
        <v/>
      </c>
      <c r="BK89" s="22" t="str">
        <f>IF('Encode Data'!$I$56-SUM($U$89:BJ89)&gt;=0.45,1,"")</f>
        <v/>
      </c>
      <c r="BL89" s="22" t="str">
        <f>IF('Encode Data'!$I$56-SUM($U$89:BK89)&gt;=0.45,1,"")</f>
        <v/>
      </c>
      <c r="BM89" s="22" t="str">
        <f>IF('Encode Data'!$I$56-SUM($U$89:BL89)&gt;=0.45,1,"")</f>
        <v/>
      </c>
      <c r="BN89" s="22" t="str">
        <f>IF('Encode Data'!$I$56-SUM($U$89:BM89)&gt;=0.45,1,"")</f>
        <v/>
      </c>
      <c r="BO89" s="22" t="str">
        <f>IF('Encode Data'!$I$56-SUM($U$89:BN89)&gt;=0.45,1,"")</f>
        <v/>
      </c>
      <c r="BP89" s="22" t="str">
        <f>IF('Encode Data'!$I$56-SUM($U$89:BO89)&gt;=0.45,1,"")</f>
        <v/>
      </c>
      <c r="BQ89" s="22" t="str">
        <f>IF('Encode Data'!$I$56-SUM($U$89:BP89)&gt;=0.45,1,"")</f>
        <v/>
      </c>
      <c r="BR89" s="22" t="str">
        <f>IF('Encode Data'!$I$56-SUM($U$89:BQ89)&gt;=0.45,1,"")</f>
        <v/>
      </c>
      <c r="BS89" s="22" t="str">
        <f>IF('Encode Data'!$I$56-SUM($U$89:BR89)&gt;=0.45,1,"")</f>
        <v/>
      </c>
      <c r="BT89" s="22" t="str">
        <f>IF('Encode Data'!$I$56-SUM($U$89:BS89)&gt;=0.45,1,"")</f>
        <v/>
      </c>
      <c r="BU89" s="22" t="str">
        <f>IF('Encode Data'!$I$56-SUM($U$89:BT89)&gt;=0.45,1,"")</f>
        <v/>
      </c>
      <c r="BV89" s="22" t="str">
        <f>IF('Encode Data'!$I$56-SUM($U$89:BU89)&gt;=0.45,1,"")</f>
        <v/>
      </c>
      <c r="BW89" s="22" t="str">
        <f>IF('Encode Data'!$I$56-SUM($U$89:BV89)&gt;=0.45,1,"")</f>
        <v/>
      </c>
    </row>
    <row r="90" spans="21:75" x14ac:dyDescent="0.35">
      <c r="U90" s="22">
        <f>IF('Encode Data'!$J$56&gt;=0.45,1,0)</f>
        <v>0</v>
      </c>
      <c r="V90" s="22" t="str">
        <f>IF('Encode Data'!$J$56-(U90)&gt;=0.45,1,"")</f>
        <v/>
      </c>
      <c r="W90" s="22" t="str">
        <f>IF('Encode Data'!$J$56-SUM($U$90:V90)&gt;=0.46,1,"")</f>
        <v/>
      </c>
      <c r="X90" s="22" t="str">
        <f>IF('Encode Data'!$J$56-SUM($U$90:W90)&gt;=0.46,1,"")</f>
        <v/>
      </c>
      <c r="Y90" s="22" t="str">
        <f>IF('Encode Data'!$J$56-SUM($U$90:X90)&gt;=0.46,1,"")</f>
        <v/>
      </c>
      <c r="Z90" s="22" t="str">
        <f>IF('Encode Data'!$J$56-SUM($U$90:Y90)&gt;=0.46,1,"")</f>
        <v/>
      </c>
      <c r="AA90" s="22" t="str">
        <f>IF('Encode Data'!$J$56-SUM($U$90:Z90)&gt;=0.46,1,"")</f>
        <v/>
      </c>
      <c r="AB90" s="22" t="str">
        <f>IF('Encode Data'!$J$56-SUM($U$90:AA90)&gt;=0.46,1,"")</f>
        <v/>
      </c>
      <c r="AC90" s="22" t="str">
        <f>IF('Encode Data'!$J$56-SUM($U$90:AB90)&gt;=0.46,1,"")</f>
        <v/>
      </c>
      <c r="AD90" s="22" t="str">
        <f>IF('Encode Data'!$J$56-SUM($U$90:AC90)&gt;=0.46,1,"")</f>
        <v/>
      </c>
      <c r="AE90" s="22" t="str">
        <f>IF('Encode Data'!$J$56-SUM($U$90:AD90)&gt;=0.46,1,"")</f>
        <v/>
      </c>
      <c r="AF90" s="22" t="str">
        <f>IF('Encode Data'!$J$56-SUM($U$90:AE90)&gt;=0.46,1,"")</f>
        <v/>
      </c>
      <c r="AG90" s="22" t="str">
        <f>IF('Encode Data'!$J$56-SUM($U$90:AF90)&gt;=0.46,1,"")</f>
        <v/>
      </c>
      <c r="AH90" s="22" t="str">
        <f>IF('Encode Data'!$J$56-SUM($U$90:AG90)&gt;=0.46,1,"")</f>
        <v/>
      </c>
      <c r="AI90" s="22" t="str">
        <f>IF('Encode Data'!$J$56-SUM($U$90:AH90)&gt;=0.46,1,"")</f>
        <v/>
      </c>
      <c r="AJ90" s="22" t="str">
        <f>IF('Encode Data'!$J$56-SUM($U$90:AI90)&gt;=0.46,1,"")</f>
        <v/>
      </c>
      <c r="AK90" s="22" t="str">
        <f>IF('Encode Data'!$J$56-SUM($U$90:AJ90)&gt;=0.46,1,"")</f>
        <v/>
      </c>
      <c r="AL90" s="22" t="str">
        <f>IF('Encode Data'!$J$56-SUM($U$90:AK90)&gt;=0.46,1,"")</f>
        <v/>
      </c>
      <c r="AM90" s="22" t="str">
        <f>IF('Encode Data'!$J$56-SUM($U$90:AL90)&gt;=0.46,1,"")</f>
        <v/>
      </c>
      <c r="AN90" s="22" t="str">
        <f>IF('Encode Data'!$J$56-SUM($U$90:AM90)&gt;=0.46,1,"")</f>
        <v/>
      </c>
      <c r="AO90" s="22" t="str">
        <f>IF('Encode Data'!$J$56-SUM($U$90:AN90)&gt;=0.46,1,"")</f>
        <v/>
      </c>
      <c r="AP90" s="22" t="str">
        <f>IF('Encode Data'!$J$56-SUM($U$90:AO90)&gt;=0.46,1,"")</f>
        <v/>
      </c>
      <c r="AQ90" s="22" t="str">
        <f>IF('Encode Data'!$J$56-SUM($U$90:AP90)&gt;=0.46,1,"")</f>
        <v/>
      </c>
      <c r="AR90" s="22" t="str">
        <f>IF('Encode Data'!$J$56-SUM($U$90:AQ90)&gt;=0.46,1,"")</f>
        <v/>
      </c>
      <c r="AS90" s="22" t="str">
        <f>IF('Encode Data'!$J$56-SUM($U$90:AR90)&gt;=0.46,1,"")</f>
        <v/>
      </c>
      <c r="AT90" s="22" t="str">
        <f>IF('Encode Data'!$J$56-SUM($U$90:AS90)&gt;=0.46,1,"")</f>
        <v/>
      </c>
      <c r="AU90" s="22" t="str">
        <f>IF('Encode Data'!$J$56-SUM($U$90:AT90)&gt;=0.46,1,"")</f>
        <v/>
      </c>
      <c r="AV90" s="22" t="str">
        <f>IF('Encode Data'!$J$56-SUM($U$90:AU90)&gt;=0.46,1,"")</f>
        <v/>
      </c>
      <c r="AW90" s="22" t="str">
        <f>IF('Encode Data'!$J$56-SUM($U$90:AV90)&gt;=0.46,1,"")</f>
        <v/>
      </c>
      <c r="AX90" s="22" t="str">
        <f>IF('Encode Data'!$J$56-SUM($U$90:AW90)&gt;=0.46,1,"")</f>
        <v/>
      </c>
      <c r="AY90" s="22" t="str">
        <f>IF('Encode Data'!$J$56-SUM($U$90:AX90)&gt;=0.46,1,"")</f>
        <v/>
      </c>
      <c r="AZ90" s="22" t="str">
        <f>IF('Encode Data'!$J$56-SUM($U$90:AY90)&gt;=0.46,1,"")</f>
        <v/>
      </c>
      <c r="BA90" s="22" t="str">
        <f>IF('Encode Data'!$J$56-SUM($U$90:AZ90)&gt;=0.46,1,"")</f>
        <v/>
      </c>
      <c r="BB90" s="22" t="str">
        <f>IF('Encode Data'!$J$56-SUM($U$90:BA90)&gt;=0.46,1,"")</f>
        <v/>
      </c>
      <c r="BC90" s="22" t="str">
        <f>IF('Encode Data'!$J$56-SUM($U$90:BB90)&gt;=0.46,1,"")</f>
        <v/>
      </c>
      <c r="BD90" s="22" t="str">
        <f>IF('Encode Data'!$J$56-SUM($U$90:BC90)&gt;=0.46,1,"")</f>
        <v/>
      </c>
      <c r="BE90" s="22" t="str">
        <f>IF('Encode Data'!$J$56-SUM($U$90:BD90)&gt;=0.46,1,"")</f>
        <v/>
      </c>
      <c r="BF90" s="22" t="str">
        <f>IF('Encode Data'!$J$56-SUM($U$90:BE90)&gt;=0.46,1,"")</f>
        <v/>
      </c>
      <c r="BG90" s="22" t="str">
        <f>IF('Encode Data'!$J$56-SUM($U$90:BF90)&gt;=0.46,1,"")</f>
        <v/>
      </c>
      <c r="BH90" s="22" t="str">
        <f>IF('Encode Data'!$J$56-SUM($U$90:BG90)&gt;=0.46,1,"")</f>
        <v/>
      </c>
      <c r="BI90" s="22" t="str">
        <f>IF('Encode Data'!$J$56-SUM($U$90:BH90)&gt;=0.46,1,"")</f>
        <v/>
      </c>
      <c r="BJ90" s="22" t="str">
        <f>IF('Encode Data'!$J$56-SUM($U$90:BI90)&gt;=0.46,1,"")</f>
        <v/>
      </c>
      <c r="BK90" s="22" t="str">
        <f>IF('Encode Data'!$J$56-SUM($U$90:BJ90)&gt;=0.46,1,"")</f>
        <v/>
      </c>
      <c r="BL90" s="22" t="str">
        <f>IF('Encode Data'!$J$56-SUM($U$90:BK90)&gt;=0.46,1,"")</f>
        <v/>
      </c>
      <c r="BM90" s="22" t="str">
        <f>IF('Encode Data'!$J$56-SUM($U$90:BL90)&gt;=0.46,1,"")</f>
        <v/>
      </c>
      <c r="BN90" s="22" t="str">
        <f>IF('Encode Data'!$J$56-SUM($U$90:BM90)&gt;=0.46,1,"")</f>
        <v/>
      </c>
      <c r="BO90" s="22" t="str">
        <f>IF('Encode Data'!$J$56-SUM($U$90:BN90)&gt;=0.46,1,"")</f>
        <v/>
      </c>
      <c r="BP90" s="22" t="str">
        <f>IF('Encode Data'!$J$56-SUM($U$90:BO90)&gt;=0.46,1,"")</f>
        <v/>
      </c>
      <c r="BQ90" s="22" t="str">
        <f>IF('Encode Data'!$J$56-SUM($U$90:BP90)&gt;=0.46,1,"")</f>
        <v/>
      </c>
      <c r="BR90" s="22" t="str">
        <f>IF('Encode Data'!$J$56-SUM($U$90:BQ90)&gt;=0.46,1,"")</f>
        <v/>
      </c>
      <c r="BS90" s="22" t="str">
        <f>IF('Encode Data'!$J$56-SUM($U$90:BR90)&gt;=0.46,1,"")</f>
        <v/>
      </c>
      <c r="BT90" s="22" t="str">
        <f>IF('Encode Data'!$J$56-SUM($U$90:BS90)&gt;=0.46,1,"")</f>
        <v/>
      </c>
      <c r="BU90" s="22" t="str">
        <f>IF('Encode Data'!$J$56-SUM($U$90:BT90)&gt;=0.46,1,"")</f>
        <v/>
      </c>
      <c r="BV90" s="22" t="str">
        <f>IF('Encode Data'!$J$56-SUM($U$90:BU90)&gt;=0.46,1,"")</f>
        <v/>
      </c>
      <c r="BW90" s="22" t="str">
        <f>IF('Encode Data'!$J$56-SUM($U$90:BV90)&gt;=0.46,1,"")</f>
        <v/>
      </c>
    </row>
    <row r="91" spans="21:75" x14ac:dyDescent="0.35">
      <c r="U91" s="22" t="e">
        <f>IF('Encode Data'!#REF!&gt;=0.4,1,0)</f>
        <v>#REF!</v>
      </c>
      <c r="V91" s="22" t="e">
        <f>IF('Encode Data'!$E$26-(U91)&gt;=0.45,1,"")</f>
        <v>#REF!</v>
      </c>
      <c r="W91" s="22" t="e">
        <f>IF('Encode Data'!$E$26-SUM($U$25:V91)&gt;=0.46,1,"")</f>
        <v>#VALUE!</v>
      </c>
    </row>
    <row r="92" spans="21:75" x14ac:dyDescent="0.35">
      <c r="U92" s="22" t="e">
        <f>IF('Encode Data'!#REF!&gt;=0.4,1,0)</f>
        <v>#REF!</v>
      </c>
      <c r="V92" s="22" t="e">
        <f>IF('Encode Data'!$F$26-(U92)&gt;=0.4,1,"")</f>
        <v>#REF!</v>
      </c>
      <c r="W92" s="22" t="e">
        <f>IF('Encode Data'!$F$26-SUM($U$26:V92)&gt;=0.45,1,"")</f>
        <v>#VALUE!</v>
      </c>
    </row>
    <row r="93" spans="21:75" x14ac:dyDescent="0.35">
      <c r="U93" s="22" t="e">
        <f>IF('Encode Data'!#REF!&gt;=0.4,1,0)</f>
        <v>#REF!</v>
      </c>
      <c r="V93" s="22" t="e">
        <f>IF('Encode Data'!$G$26-(U93)&gt;=0.4,1,"")</f>
        <v>#REF!</v>
      </c>
      <c r="W93" s="22" t="e">
        <f>IF('Encode Data'!$G$26-SUM($U$27:V93)&gt;=0.45,1,"")</f>
        <v>#VALUE!</v>
      </c>
    </row>
    <row r="94" spans="21:75" x14ac:dyDescent="0.35">
      <c r="U94" s="22" t="e">
        <f>IF('Encode Data'!#REF!&gt;=0.4,1,0)</f>
        <v>#REF!</v>
      </c>
      <c r="V94" s="22" t="e">
        <f>IF('Encode Data'!$H$26-(U94)&gt;=0.4,1,"")</f>
        <v>#REF!</v>
      </c>
      <c r="W94" s="22" t="e">
        <f>IF('Encode Data'!$H$26-SUM($U$28:V94)&gt;=0.45,1,"")</f>
        <v>#VALUE!</v>
      </c>
    </row>
    <row r="95" spans="21:75" x14ac:dyDescent="0.35">
      <c r="U95" s="22" t="e">
        <f>IF('Encode Data'!#REF!&gt;=0.4,1,0)</f>
        <v>#REF!</v>
      </c>
      <c r="V95" s="22" t="e">
        <f>IF('Encode Data'!$I$26-(U95)&gt;=0.4,1,"")</f>
        <v>#REF!</v>
      </c>
      <c r="W95" s="22" t="e">
        <f>IF('Encode Data'!$I$26-SUM($U$29:V95)&gt;=0.45,1,"")</f>
        <v>#VALUE!</v>
      </c>
    </row>
    <row r="96" spans="21:75" x14ac:dyDescent="0.35">
      <c r="U96" s="22" t="e">
        <f>IF('Encode Data'!#REF!&gt;=0.45,1,0)</f>
        <v>#REF!</v>
      </c>
      <c r="V96" s="22" t="e">
        <f>IF('Encode Data'!$J$26-(U96)&gt;=0.45,1,"")</f>
        <v>#REF!</v>
      </c>
      <c r="W96" s="22" t="e">
        <f>IF('Encode Data'!$J$26-SUM($U$30:V96)&gt;=0.46,1,"")</f>
        <v>#VALUE!</v>
      </c>
      <c r="X96" s="22" t="e">
        <f>IF('Encode Data'!$J$26-SUM($U$30:W96)&gt;=0.46,1,"")</f>
        <v>#VALUE!</v>
      </c>
      <c r="Y96" s="22" t="e">
        <f>IF('Encode Data'!$J$26-SUM($U$30:X96)&gt;=0.46,1,"")</f>
        <v>#VALUE!</v>
      </c>
      <c r="Z96" s="22" t="e">
        <f>IF('Encode Data'!$J$26-SUM($U$30:Y96)&gt;=0.46,1,"")</f>
        <v>#VALUE!</v>
      </c>
      <c r="AA96" s="22" t="e">
        <f>IF('Encode Data'!$J$26-SUM($U$30:Z96)&gt;=0.46,1,"")</f>
        <v>#VALUE!</v>
      </c>
      <c r="AB96" s="22" t="e">
        <f>IF('Encode Data'!$J$26-SUM($U$30:AA96)&gt;=0.46,1,"")</f>
        <v>#VALUE!</v>
      </c>
      <c r="AC96" s="22" t="e">
        <f>IF('Encode Data'!$J$26-SUM($U$30:AB96)&gt;=0.46,1,"")</f>
        <v>#VALUE!</v>
      </c>
      <c r="AD96" s="22" t="e">
        <f>IF('Encode Data'!$J$26-SUM($U$30:AC96)&gt;=0.46,1,"")</f>
        <v>#VALUE!</v>
      </c>
      <c r="AE96" s="22" t="e">
        <f>IF('Encode Data'!$J$26-SUM($U$30:AD96)&gt;=0.46,1,"")</f>
        <v>#VALUE!</v>
      </c>
      <c r="AF96" s="22" t="e">
        <f>IF('Encode Data'!$J$26-SUM($U$30:AE96)&gt;=0.46,1,"")</f>
        <v>#VALUE!</v>
      </c>
      <c r="AG96" s="22" t="e">
        <f>IF('Encode Data'!$J$26-SUM($U$30:AF96)&gt;=0.46,1,"")</f>
        <v>#VALUE!</v>
      </c>
      <c r="AH96" s="22" t="e">
        <f>IF('Encode Data'!$J$26-SUM($U$30:AG96)&gt;=0.46,1,"")</f>
        <v>#VALUE!</v>
      </c>
      <c r="AI96" s="22" t="e">
        <f>IF('Encode Data'!$J$26-SUM($U$30:AH96)&gt;=0.46,1,"")</f>
        <v>#VALUE!</v>
      </c>
      <c r="AJ96" s="22" t="e">
        <f>IF('Encode Data'!$J$26-SUM($U$30:AI96)&gt;=0.46,1,"")</f>
        <v>#VALUE!</v>
      </c>
      <c r="AK96" s="22" t="e">
        <f>IF('Encode Data'!$J$26-SUM($U$30:AJ96)&gt;=0.46,1,"")</f>
        <v>#VALUE!</v>
      </c>
      <c r="AL96" s="22" t="e">
        <f>IF('Encode Data'!$J$26-SUM($U$30:AK96)&gt;=0.46,1,"")</f>
        <v>#VALUE!</v>
      </c>
      <c r="AM96" s="22" t="e">
        <f>IF('Encode Data'!$J$26-SUM($U$30:AL96)&gt;=0.46,1,"")</f>
        <v>#VALUE!</v>
      </c>
      <c r="AN96" s="22" t="e">
        <f>IF('Encode Data'!$J$26-SUM($U$30:AM96)&gt;=0.46,1,"")</f>
        <v>#VALUE!</v>
      </c>
      <c r="AO96" s="22" t="e">
        <f>IF('Encode Data'!$J$26-SUM($U$30:AN96)&gt;=0.46,1,"")</f>
        <v>#VALUE!</v>
      </c>
      <c r="AP96" s="22" t="e">
        <f>IF('Encode Data'!$J$26-SUM($U$30:AO96)&gt;=0.46,1,"")</f>
        <v>#VALUE!</v>
      </c>
      <c r="AQ96" s="22" t="e">
        <f>IF('Encode Data'!$J$26-SUM($U$30:AP96)&gt;=0.46,1,"")</f>
        <v>#VALUE!</v>
      </c>
      <c r="AR96" s="22" t="e">
        <f>IF('Encode Data'!$J$26-SUM($U$30:AQ96)&gt;=0.46,1,"")</f>
        <v>#VALUE!</v>
      </c>
      <c r="AS96" s="22" t="e">
        <f>IF('Encode Data'!$J$26-SUM($U$30:AR96)&gt;=0.46,1,"")</f>
        <v>#VALUE!</v>
      </c>
      <c r="AT96" s="22" t="e">
        <f>IF('Encode Data'!$J$26-SUM($U$30:AS96)&gt;=0.46,1,"")</f>
        <v>#VALUE!</v>
      </c>
      <c r="AU96" s="22" t="e">
        <f>IF('Encode Data'!$J$26-SUM($U$30:AT96)&gt;=0.46,1,"")</f>
        <v>#VALUE!</v>
      </c>
      <c r="AV96" s="22" t="e">
        <f>IF('Encode Data'!$J$26-SUM($U$30:AU96)&gt;=0.46,1,"")</f>
        <v>#VALUE!</v>
      </c>
      <c r="AW96" s="22" t="e">
        <f>IF('Encode Data'!$J$26-SUM($U$30:AV96)&gt;=0.46,1,"")</f>
        <v>#VALUE!</v>
      </c>
      <c r="AX96" s="22" t="e">
        <f>IF('Encode Data'!$J$26-SUM($U$30:AW96)&gt;=0.46,1,"")</f>
        <v>#VALUE!</v>
      </c>
      <c r="AY96" s="22" t="e">
        <f>IF('Encode Data'!$J$26-SUM($U$30:AX96)&gt;=0.46,1,"")</f>
        <v>#VALUE!</v>
      </c>
      <c r="AZ96" s="22" t="e">
        <f>IF('Encode Data'!$J$26-SUM($U$30:AY96)&gt;=0.46,1,"")</f>
        <v>#VALUE!</v>
      </c>
      <c r="BA96" s="22" t="e">
        <f>IF('Encode Data'!$J$26-SUM($U$30:AZ96)&gt;=0.46,1,"")</f>
        <v>#VALUE!</v>
      </c>
      <c r="BB96" s="22" t="e">
        <f>IF('Encode Data'!$J$26-SUM($U$30:BA96)&gt;=0.46,1,"")</f>
        <v>#VALUE!</v>
      </c>
      <c r="BC96" s="22" t="e">
        <f>IF('Encode Data'!$J$26-SUM($U$30:BB96)&gt;=0.46,1,"")</f>
        <v>#VALUE!</v>
      </c>
      <c r="BD96" s="22" t="e">
        <f>IF('Encode Data'!$J$26-SUM($U$30:BC96)&gt;=0.46,1,"")</f>
        <v>#VALUE!</v>
      </c>
      <c r="BE96" s="22" t="e">
        <f>IF('Encode Data'!$J$26-SUM($U$30:BD96)&gt;=0.46,1,"")</f>
        <v>#VALUE!</v>
      </c>
      <c r="BF96" s="22" t="e">
        <f>IF('Encode Data'!$J$26-SUM($U$30:BE96)&gt;=0.46,1,"")</f>
        <v>#VALUE!</v>
      </c>
      <c r="BG96" s="22" t="e">
        <f>IF('Encode Data'!$J$26-SUM($U$30:BF96)&gt;=0.46,1,"")</f>
        <v>#VALUE!</v>
      </c>
      <c r="BH96" s="22" t="e">
        <f>IF('Encode Data'!$J$26-SUM($U$30:BG96)&gt;=0.46,1,"")</f>
        <v>#VALUE!</v>
      </c>
      <c r="BI96" s="22" t="e">
        <f>IF('Encode Data'!$J$26-SUM($U$30:BH96)&gt;=0.46,1,"")</f>
        <v>#VALUE!</v>
      </c>
      <c r="BJ96" s="22" t="e">
        <f>IF('Encode Data'!$J$26-SUM($U$30:BI96)&gt;=0.46,1,"")</f>
        <v>#VALUE!</v>
      </c>
      <c r="BK96" s="22" t="e">
        <f>IF('Encode Data'!$J$26-SUM($U$30:BJ96)&gt;=0.46,1,"")</f>
        <v>#VALUE!</v>
      </c>
      <c r="BL96" s="22" t="e">
        <f>IF('Encode Data'!$J$26-SUM($U$30:BK96)&gt;=0.46,1,"")</f>
        <v>#VALUE!</v>
      </c>
      <c r="BM96" s="22" t="e">
        <f>IF('Encode Data'!$J$26-SUM($U$30:BL96)&gt;=0.46,1,"")</f>
        <v>#VALUE!</v>
      </c>
      <c r="BN96" s="22" t="e">
        <f>IF('Encode Data'!$J$26-SUM($U$30:BM96)&gt;=0.46,1,"")</f>
        <v>#VALUE!</v>
      </c>
      <c r="BO96" s="22" t="e">
        <f>IF('Encode Data'!$J$26-SUM($U$30:BN96)&gt;=0.46,1,"")</f>
        <v>#VALUE!</v>
      </c>
      <c r="BP96" s="22" t="e">
        <f>IF('Encode Data'!$J$26-SUM($U$30:BO96)&gt;=0.46,1,"")</f>
        <v>#VALUE!</v>
      </c>
      <c r="BQ96" s="22" t="e">
        <f>IF('Encode Data'!$J$26-SUM($U$30:BP96)&gt;=0.46,1,"")</f>
        <v>#VALUE!</v>
      </c>
      <c r="BR96" s="22" t="e">
        <f>IF('Encode Data'!$J$26-SUM($U$30:BQ96)&gt;=0.46,1,"")</f>
        <v>#VALUE!</v>
      </c>
      <c r="BS96" s="22" t="e">
        <f>IF('Encode Data'!$J$26-SUM($U$30:BR96)&gt;=0.46,1,"")</f>
        <v>#VALUE!</v>
      </c>
      <c r="BT96" s="22" t="e">
        <f>IF('Encode Data'!$J$26-SUM($U$30:BS96)&gt;=0.46,1,"")</f>
        <v>#VALUE!</v>
      </c>
      <c r="BU96" s="22" t="e">
        <f>IF('Encode Data'!$J$26-SUM($U$30:BT96)&gt;=0.46,1,"")</f>
        <v>#VALUE!</v>
      </c>
      <c r="BV96" s="22" t="e">
        <f>IF('Encode Data'!$J$26-SUM($U$30:BU96)&gt;=0.46,1,"")</f>
        <v>#VALUE!</v>
      </c>
      <c r="BW96" s="22" t="e">
        <f>IF('Encode Data'!$J$26-SUM($U$30:BV96)&gt;=0.46,1,"")</f>
        <v>#VALUE!</v>
      </c>
    </row>
    <row r="97" spans="21:75" x14ac:dyDescent="0.35">
      <c r="U97" s="22">
        <f>IF('Encode Data'!$E$60&gt;=0.4,1,0)</f>
        <v>0</v>
      </c>
      <c r="V97" s="22">
        <f>IF('Encode Data'!$E$26-(U97)&gt;=0.45,1,"")</f>
        <v>1</v>
      </c>
      <c r="W97" s="22" t="e">
        <f>IF('Encode Data'!$E$26-SUM($U$25:V97)&gt;=0.45,1,"")</f>
        <v>#VALUE!</v>
      </c>
    </row>
    <row r="98" spans="21:75" x14ac:dyDescent="0.35">
      <c r="U98" s="22">
        <f>IF('Encode Data'!$F$60&gt;=0.4,1,0)</f>
        <v>0</v>
      </c>
      <c r="V98" s="22">
        <f>IF('Encode Data'!$F$26-(U98)&gt;=0.4,1,"")</f>
        <v>1</v>
      </c>
      <c r="W98" s="22" t="e">
        <f>IF('Encode Data'!$F$26-SUM($U$26:V98)&gt;=0.45,1,"")</f>
        <v>#VALUE!</v>
      </c>
    </row>
    <row r="99" spans="21:75" x14ac:dyDescent="0.35">
      <c r="U99" s="22">
        <f>IF('Encode Data'!$G$60&gt;=0.4,1,0)</f>
        <v>0</v>
      </c>
      <c r="V99" s="22">
        <f>IF('Encode Data'!$G$26-(U99)&gt;=0.4,1,"")</f>
        <v>1</v>
      </c>
      <c r="W99" s="22" t="e">
        <f>IF('Encode Data'!$G$26-SUM($U$27:V99)&gt;=0.45,1,"")</f>
        <v>#VALUE!</v>
      </c>
    </row>
    <row r="100" spans="21:75" x14ac:dyDescent="0.35">
      <c r="U100" s="22">
        <f>IF('Encode Data'!$H$60&gt;=0.4,1,0)</f>
        <v>0</v>
      </c>
      <c r="V100" s="22">
        <f>IF('Encode Data'!$H$26-(U100)&gt;=0.4,1,"")</f>
        <v>1</v>
      </c>
      <c r="W100" s="22" t="e">
        <f>IF('Encode Data'!$H$26-SUM($U$28:V100)&gt;=0.45,1,"")</f>
        <v>#VALUE!</v>
      </c>
    </row>
    <row r="101" spans="21:75" x14ac:dyDescent="0.35">
      <c r="U101" s="22">
        <f>IF('Encode Data'!$I$60&gt;=0.4,1,0)</f>
        <v>0</v>
      </c>
      <c r="V101" s="22">
        <f>IF('Encode Data'!$I$26-(U101)&gt;=0.4,1,"")</f>
        <v>1</v>
      </c>
      <c r="W101" s="22" t="e">
        <f>IF('Encode Data'!$I$26-SUM($U$29:V101)&gt;=0.45,1,"")</f>
        <v>#VALUE!</v>
      </c>
    </row>
    <row r="102" spans="21:75" x14ac:dyDescent="0.35">
      <c r="U102" s="22">
        <f>IF('Encode Data'!$J$60&gt;=0.45,1,0)</f>
        <v>0</v>
      </c>
      <c r="V102" s="22" t="str">
        <f>IF('Encode Data'!$J$26-(U102)&gt;=0.45,1,"")</f>
        <v/>
      </c>
      <c r="W102" s="22" t="e">
        <f>IF('Encode Data'!$J$26-SUM($U$30:V102)&gt;=0.46,1,"")</f>
        <v>#VALUE!</v>
      </c>
      <c r="X102" s="22" t="e">
        <f>IF('Encode Data'!$J$26-SUM($U$30:W102)&gt;=0.46,1,"")</f>
        <v>#VALUE!</v>
      </c>
      <c r="Y102" s="22" t="e">
        <f>IF('Encode Data'!$J$26-SUM($U$30:X102)&gt;=0.46,1,"")</f>
        <v>#VALUE!</v>
      </c>
      <c r="Z102" s="22" t="e">
        <f>IF('Encode Data'!$J$26-SUM($U$30:Y102)&gt;=0.46,1,"")</f>
        <v>#VALUE!</v>
      </c>
      <c r="AA102" s="22" t="e">
        <f>IF('Encode Data'!$J$26-SUM($U$30:Z102)&gt;=0.46,1,"")</f>
        <v>#VALUE!</v>
      </c>
      <c r="AB102" s="22" t="e">
        <f>IF('Encode Data'!$J$26-SUM($U$30:AA102)&gt;=0.46,1,"")</f>
        <v>#VALUE!</v>
      </c>
      <c r="AC102" s="22" t="e">
        <f>IF('Encode Data'!$J$26-SUM($U$30:AB102)&gt;=0.46,1,"")</f>
        <v>#VALUE!</v>
      </c>
      <c r="AD102" s="22" t="e">
        <f>IF('Encode Data'!$J$26-SUM($U$30:AC102)&gt;=0.46,1,"")</f>
        <v>#VALUE!</v>
      </c>
      <c r="AE102" s="22" t="e">
        <f>IF('Encode Data'!$J$26-SUM($U$30:AD102)&gt;=0.46,1,"")</f>
        <v>#VALUE!</v>
      </c>
      <c r="AF102" s="22" t="e">
        <f>IF('Encode Data'!$J$26-SUM($U$30:AE102)&gt;=0.46,1,"")</f>
        <v>#VALUE!</v>
      </c>
      <c r="AG102" s="22" t="e">
        <f>IF('Encode Data'!$J$26-SUM($U$30:AF102)&gt;=0.46,1,"")</f>
        <v>#VALUE!</v>
      </c>
      <c r="AH102" s="22" t="e">
        <f>IF('Encode Data'!$J$26-SUM($U$30:AG102)&gt;=0.46,1,"")</f>
        <v>#VALUE!</v>
      </c>
      <c r="AI102" s="22" t="e">
        <f>IF('Encode Data'!$J$26-SUM($U$30:AH102)&gt;=0.46,1,"")</f>
        <v>#VALUE!</v>
      </c>
      <c r="AJ102" s="22" t="e">
        <f>IF('Encode Data'!$J$26-SUM($U$30:AI102)&gt;=0.46,1,"")</f>
        <v>#VALUE!</v>
      </c>
      <c r="AK102" s="22" t="e">
        <f>IF('Encode Data'!$J$26-SUM($U$30:AJ102)&gt;=0.46,1,"")</f>
        <v>#VALUE!</v>
      </c>
      <c r="AL102" s="22" t="e">
        <f>IF('Encode Data'!$J$26-SUM($U$30:AK102)&gt;=0.46,1,"")</f>
        <v>#VALUE!</v>
      </c>
      <c r="AM102" s="22" t="e">
        <f>IF('Encode Data'!$J$26-SUM($U$30:AL102)&gt;=0.46,1,"")</f>
        <v>#VALUE!</v>
      </c>
      <c r="AN102" s="22" t="e">
        <f>IF('Encode Data'!$J$26-SUM($U$30:AM102)&gt;=0.46,1,"")</f>
        <v>#VALUE!</v>
      </c>
      <c r="AO102" s="22" t="e">
        <f>IF('Encode Data'!$J$26-SUM($U$30:AN102)&gt;=0.46,1,"")</f>
        <v>#VALUE!</v>
      </c>
      <c r="AP102" s="22" t="e">
        <f>IF('Encode Data'!$J$26-SUM($U$30:AO102)&gt;=0.46,1,"")</f>
        <v>#VALUE!</v>
      </c>
      <c r="AQ102" s="22" t="e">
        <f>IF('Encode Data'!$J$26-SUM($U$30:AP102)&gt;=0.46,1,"")</f>
        <v>#VALUE!</v>
      </c>
      <c r="AR102" s="22" t="e">
        <f>IF('Encode Data'!$J$26-SUM($U$30:AQ102)&gt;=0.46,1,"")</f>
        <v>#VALUE!</v>
      </c>
      <c r="AS102" s="22" t="e">
        <f>IF('Encode Data'!$J$26-SUM($U$30:AR102)&gt;=0.46,1,"")</f>
        <v>#VALUE!</v>
      </c>
      <c r="AT102" s="22" t="e">
        <f>IF('Encode Data'!$J$26-SUM($U$30:AS102)&gt;=0.46,1,"")</f>
        <v>#VALUE!</v>
      </c>
      <c r="AU102" s="22" t="e">
        <f>IF('Encode Data'!$J$26-SUM($U$30:AT102)&gt;=0.46,1,"")</f>
        <v>#VALUE!</v>
      </c>
      <c r="AV102" s="22" t="e">
        <f>IF('Encode Data'!$J$26-SUM($U$30:AU102)&gt;=0.46,1,"")</f>
        <v>#VALUE!</v>
      </c>
      <c r="AW102" s="22" t="e">
        <f>IF('Encode Data'!$J$26-SUM($U$30:AV102)&gt;=0.46,1,"")</f>
        <v>#VALUE!</v>
      </c>
      <c r="AX102" s="22" t="e">
        <f>IF('Encode Data'!$J$26-SUM($U$30:AW102)&gt;=0.46,1,"")</f>
        <v>#VALUE!</v>
      </c>
      <c r="AY102" s="22" t="e">
        <f>IF('Encode Data'!$J$26-SUM($U$30:AX102)&gt;=0.46,1,"")</f>
        <v>#VALUE!</v>
      </c>
      <c r="AZ102" s="22" t="e">
        <f>IF('Encode Data'!$J$26-SUM($U$30:AY102)&gt;=0.46,1,"")</f>
        <v>#VALUE!</v>
      </c>
      <c r="BA102" s="22" t="e">
        <f>IF('Encode Data'!$J$26-SUM($U$30:AZ102)&gt;=0.46,1,"")</f>
        <v>#VALUE!</v>
      </c>
      <c r="BB102" s="22" t="e">
        <f>IF('Encode Data'!$J$26-SUM($U$30:BA102)&gt;=0.46,1,"")</f>
        <v>#VALUE!</v>
      </c>
      <c r="BC102" s="22" t="e">
        <f>IF('Encode Data'!$J$26-SUM($U$30:BB102)&gt;=0.46,1,"")</f>
        <v>#VALUE!</v>
      </c>
      <c r="BD102" s="22" t="e">
        <f>IF('Encode Data'!$J$26-SUM($U$30:BC102)&gt;=0.46,1,"")</f>
        <v>#VALUE!</v>
      </c>
      <c r="BE102" s="22" t="e">
        <f>IF('Encode Data'!$J$26-SUM($U$30:BD102)&gt;=0.46,1,"")</f>
        <v>#VALUE!</v>
      </c>
      <c r="BF102" s="22" t="e">
        <f>IF('Encode Data'!$J$26-SUM($U$30:BE102)&gt;=0.46,1,"")</f>
        <v>#VALUE!</v>
      </c>
      <c r="BG102" s="22" t="e">
        <f>IF('Encode Data'!$J$26-SUM($U$30:BF102)&gt;=0.46,1,"")</f>
        <v>#VALUE!</v>
      </c>
      <c r="BH102" s="22" t="e">
        <f>IF('Encode Data'!$J$26-SUM($U$30:BG102)&gt;=0.46,1,"")</f>
        <v>#VALUE!</v>
      </c>
      <c r="BI102" s="22" t="e">
        <f>IF('Encode Data'!$J$26-SUM($U$30:BH102)&gt;=0.46,1,"")</f>
        <v>#VALUE!</v>
      </c>
      <c r="BJ102" s="22" t="e">
        <f>IF('Encode Data'!$J$26-SUM($U$30:BI102)&gt;=0.46,1,"")</f>
        <v>#VALUE!</v>
      </c>
      <c r="BK102" s="22" t="e">
        <f>IF('Encode Data'!$J$26-SUM($U$30:BJ102)&gt;=0.46,1,"")</f>
        <v>#VALUE!</v>
      </c>
      <c r="BL102" s="22" t="e">
        <f>IF('Encode Data'!$J$26-SUM($U$30:BK102)&gt;=0.46,1,"")</f>
        <v>#VALUE!</v>
      </c>
      <c r="BM102" s="22" t="e">
        <f>IF('Encode Data'!$J$26-SUM($U$30:BL102)&gt;=0.46,1,"")</f>
        <v>#VALUE!</v>
      </c>
      <c r="BN102" s="22" t="e">
        <f>IF('Encode Data'!$J$26-SUM($U$30:BM102)&gt;=0.46,1,"")</f>
        <v>#VALUE!</v>
      </c>
      <c r="BO102" s="22" t="e">
        <f>IF('Encode Data'!$J$26-SUM($U$30:BN102)&gt;=0.46,1,"")</f>
        <v>#VALUE!</v>
      </c>
      <c r="BP102" s="22" t="e">
        <f>IF('Encode Data'!$J$26-SUM($U$30:BO102)&gt;=0.46,1,"")</f>
        <v>#VALUE!</v>
      </c>
      <c r="BQ102" s="22" t="e">
        <f>IF('Encode Data'!$J$26-SUM($U$30:BP102)&gt;=0.46,1,"")</f>
        <v>#VALUE!</v>
      </c>
      <c r="BR102" s="22" t="e">
        <f>IF('Encode Data'!$J$26-SUM($U$30:BQ102)&gt;=0.46,1,"")</f>
        <v>#VALUE!</v>
      </c>
      <c r="BS102" s="22" t="e">
        <f>IF('Encode Data'!$J$26-SUM($U$30:BR102)&gt;=0.46,1,"")</f>
        <v>#VALUE!</v>
      </c>
      <c r="BT102" s="22" t="e">
        <f>IF('Encode Data'!$J$26-SUM($U$30:BS102)&gt;=0.46,1,"")</f>
        <v>#VALUE!</v>
      </c>
      <c r="BU102" s="22" t="e">
        <f>IF('Encode Data'!$J$26-SUM($U$30:BT102)&gt;=0.46,1,"")</f>
        <v>#VALUE!</v>
      </c>
      <c r="BV102" s="22" t="e">
        <f>IF('Encode Data'!$J$26-SUM($U$30:BU102)&gt;=0.46,1,"")</f>
        <v>#VALUE!</v>
      </c>
      <c r="BW102" s="22" t="e">
        <f>IF('Encode Data'!$J$26-SUM($U$30:BV102)&gt;=0.46,1,"")</f>
        <v>#VALUE!</v>
      </c>
    </row>
    <row r="103" spans="21:75" x14ac:dyDescent="0.35">
      <c r="U103" s="22">
        <f>IF('Encode Data'!$E$63&gt;=0.4,1,0)</f>
        <v>0</v>
      </c>
      <c r="V103" s="22">
        <f>IF('Encode Data'!$E$26-(U103)&gt;=0.45,1,"")</f>
        <v>1</v>
      </c>
      <c r="W103" s="22" t="e">
        <f>IF('Encode Data'!$E$26-SUM($U$25:V103)&gt;=0.45,1,"")</f>
        <v>#VALUE!</v>
      </c>
    </row>
    <row r="104" spans="21:75" x14ac:dyDescent="0.35">
      <c r="U104" s="22">
        <f>IF('Encode Data'!$F$63&gt;=0.4,1,0)</f>
        <v>0</v>
      </c>
      <c r="V104" s="22">
        <f>IF('Encode Data'!$F$26-(U104)&gt;=0.4,1,"")</f>
        <v>1</v>
      </c>
      <c r="W104" s="22" t="e">
        <f>IF('Encode Data'!$F$26-SUM($U$26:V104)&gt;=0.45,1,"")</f>
        <v>#VALUE!</v>
      </c>
    </row>
    <row r="105" spans="21:75" x14ac:dyDescent="0.35">
      <c r="U105" s="22">
        <f>IF('Encode Data'!$G$63&gt;=0.4,1,0)</f>
        <v>0</v>
      </c>
      <c r="V105" s="22">
        <f>IF('Encode Data'!$G$26-(U105)&gt;=0.4,1,"")</f>
        <v>1</v>
      </c>
      <c r="W105" s="22" t="e">
        <f>IF('Encode Data'!$G$26-SUM($U$27:V105)&gt;=0.45,1,"")</f>
        <v>#VALUE!</v>
      </c>
    </row>
    <row r="106" spans="21:75" x14ac:dyDescent="0.35">
      <c r="U106" s="22">
        <f>IF('Encode Data'!$H$63&gt;=0.4,1,0)</f>
        <v>0</v>
      </c>
      <c r="V106" s="22">
        <f>IF('Encode Data'!$H$26-(U106)&gt;=0.4,1,"")</f>
        <v>1</v>
      </c>
      <c r="W106" s="22" t="e">
        <f>IF('Encode Data'!$H$26-SUM($U$28:V106)&gt;=0.45,1,"")</f>
        <v>#VALUE!</v>
      </c>
    </row>
    <row r="107" spans="21:75" x14ac:dyDescent="0.35">
      <c r="U107" s="22">
        <f>IF('Encode Data'!$I$63&gt;=0.4,1,0)</f>
        <v>0</v>
      </c>
      <c r="V107" s="22">
        <f>IF('Encode Data'!$I$26-(U107)&gt;=0.4,1,"")</f>
        <v>1</v>
      </c>
      <c r="W107" s="22" t="e">
        <f>IF('Encode Data'!$I$26-SUM($U$29:V107)&gt;=0.45,1,"")</f>
        <v>#VALUE!</v>
      </c>
    </row>
    <row r="108" spans="21:75" x14ac:dyDescent="0.35">
      <c r="U108" s="22">
        <f>IF('Encode Data'!$J$63&gt;=0.45,1,0)</f>
        <v>0</v>
      </c>
      <c r="V108" s="22" t="str">
        <f>IF('Encode Data'!$J$26-(U108)&gt;=0.45,1,"")</f>
        <v/>
      </c>
      <c r="W108" s="22" t="e">
        <f>IF('Encode Data'!$J$26-SUM($U$30:V108)&gt;=0.46,1,"")</f>
        <v>#VALUE!</v>
      </c>
      <c r="X108" s="22" t="e">
        <f>IF('Encode Data'!$J$26-SUM($U$30:W108)&gt;=0.46,1,"")</f>
        <v>#VALUE!</v>
      </c>
      <c r="Y108" s="22" t="e">
        <f>IF('Encode Data'!$J$26-SUM($U$30:X108)&gt;=0.46,1,"")</f>
        <v>#VALUE!</v>
      </c>
      <c r="Z108" s="22" t="e">
        <f>IF('Encode Data'!$J$26-SUM($U$30:Y108)&gt;=0.46,1,"")</f>
        <v>#VALUE!</v>
      </c>
      <c r="AA108" s="22" t="e">
        <f>IF('Encode Data'!$J$26-SUM($U$30:Z108)&gt;=0.46,1,"")</f>
        <v>#VALUE!</v>
      </c>
      <c r="AB108" s="22" t="e">
        <f>IF('Encode Data'!$J$26-SUM($U$30:AA108)&gt;=0.46,1,"")</f>
        <v>#VALUE!</v>
      </c>
      <c r="AC108" s="22" t="e">
        <f>IF('Encode Data'!$J$26-SUM($U$30:AB108)&gt;=0.46,1,"")</f>
        <v>#VALUE!</v>
      </c>
      <c r="AD108" s="22" t="e">
        <f>IF('Encode Data'!$J$26-SUM($U$30:AC108)&gt;=0.46,1,"")</f>
        <v>#VALUE!</v>
      </c>
      <c r="AE108" s="22" t="e">
        <f>IF('Encode Data'!$J$26-SUM($U$30:AD108)&gt;=0.46,1,"")</f>
        <v>#VALUE!</v>
      </c>
      <c r="AF108" s="22" t="e">
        <f>IF('Encode Data'!$J$26-SUM($U$30:AE108)&gt;=0.46,1,"")</f>
        <v>#VALUE!</v>
      </c>
      <c r="AG108" s="22" t="e">
        <f>IF('Encode Data'!$J$26-SUM($U$30:AF108)&gt;=0.46,1,"")</f>
        <v>#VALUE!</v>
      </c>
      <c r="AH108" s="22" t="e">
        <f>IF('Encode Data'!$J$26-SUM($U$30:AG108)&gt;=0.46,1,"")</f>
        <v>#VALUE!</v>
      </c>
      <c r="AI108" s="22" t="e">
        <f>IF('Encode Data'!$J$26-SUM($U$30:AH108)&gt;=0.46,1,"")</f>
        <v>#VALUE!</v>
      </c>
      <c r="AJ108" s="22" t="e">
        <f>IF('Encode Data'!$J$26-SUM($U$30:AI108)&gt;=0.46,1,"")</f>
        <v>#VALUE!</v>
      </c>
      <c r="AK108" s="22" t="e">
        <f>IF('Encode Data'!$J$26-SUM($U$30:AJ108)&gt;=0.46,1,"")</f>
        <v>#VALUE!</v>
      </c>
      <c r="AL108" s="22" t="e">
        <f>IF('Encode Data'!$J$26-SUM($U$30:AK108)&gt;=0.46,1,"")</f>
        <v>#VALUE!</v>
      </c>
      <c r="AM108" s="22" t="e">
        <f>IF('Encode Data'!$J$26-SUM($U$30:AL108)&gt;=0.46,1,"")</f>
        <v>#VALUE!</v>
      </c>
      <c r="AN108" s="22" t="e">
        <f>IF('Encode Data'!$J$26-SUM($U$30:AM108)&gt;=0.46,1,"")</f>
        <v>#VALUE!</v>
      </c>
      <c r="AO108" s="22" t="e">
        <f>IF('Encode Data'!$J$26-SUM($U$30:AN108)&gt;=0.46,1,"")</f>
        <v>#VALUE!</v>
      </c>
      <c r="AP108" s="22" t="e">
        <f>IF('Encode Data'!$J$26-SUM($U$30:AO108)&gt;=0.46,1,"")</f>
        <v>#VALUE!</v>
      </c>
      <c r="AQ108" s="22" t="e">
        <f>IF('Encode Data'!$J$26-SUM($U$30:AP108)&gt;=0.46,1,"")</f>
        <v>#VALUE!</v>
      </c>
      <c r="AR108" s="22" t="e">
        <f>IF('Encode Data'!$J$26-SUM($U$30:AQ108)&gt;=0.46,1,"")</f>
        <v>#VALUE!</v>
      </c>
      <c r="AS108" s="22" t="e">
        <f>IF('Encode Data'!$J$26-SUM($U$30:AR108)&gt;=0.46,1,"")</f>
        <v>#VALUE!</v>
      </c>
      <c r="AT108" s="22" t="e">
        <f>IF('Encode Data'!$J$26-SUM($U$30:AS108)&gt;=0.46,1,"")</f>
        <v>#VALUE!</v>
      </c>
      <c r="AU108" s="22" t="e">
        <f>IF('Encode Data'!$J$26-SUM($U$30:AT108)&gt;=0.46,1,"")</f>
        <v>#VALUE!</v>
      </c>
      <c r="AV108" s="22" t="e">
        <f>IF('Encode Data'!$J$26-SUM($U$30:AU108)&gt;=0.46,1,"")</f>
        <v>#VALUE!</v>
      </c>
      <c r="AW108" s="22" t="e">
        <f>IF('Encode Data'!$J$26-SUM($U$30:AV108)&gt;=0.46,1,"")</f>
        <v>#VALUE!</v>
      </c>
      <c r="AX108" s="22" t="e">
        <f>IF('Encode Data'!$J$26-SUM($U$30:AW108)&gt;=0.46,1,"")</f>
        <v>#VALUE!</v>
      </c>
      <c r="AY108" s="22" t="e">
        <f>IF('Encode Data'!$J$26-SUM($U$30:AX108)&gt;=0.46,1,"")</f>
        <v>#VALUE!</v>
      </c>
      <c r="AZ108" s="22" t="e">
        <f>IF('Encode Data'!$J$26-SUM($U$30:AY108)&gt;=0.46,1,"")</f>
        <v>#VALUE!</v>
      </c>
      <c r="BA108" s="22" t="e">
        <f>IF('Encode Data'!$J$26-SUM($U$30:AZ108)&gt;=0.46,1,"")</f>
        <v>#VALUE!</v>
      </c>
      <c r="BB108" s="22" t="e">
        <f>IF('Encode Data'!$J$26-SUM($U$30:BA108)&gt;=0.46,1,"")</f>
        <v>#VALUE!</v>
      </c>
      <c r="BC108" s="22" t="e">
        <f>IF('Encode Data'!$J$26-SUM($U$30:BB108)&gt;=0.46,1,"")</f>
        <v>#VALUE!</v>
      </c>
      <c r="BD108" s="22" t="e">
        <f>IF('Encode Data'!$J$26-SUM($U$30:BC108)&gt;=0.46,1,"")</f>
        <v>#VALUE!</v>
      </c>
      <c r="BE108" s="22" t="e">
        <f>IF('Encode Data'!$J$26-SUM($U$30:BD108)&gt;=0.46,1,"")</f>
        <v>#VALUE!</v>
      </c>
      <c r="BF108" s="22" t="e">
        <f>IF('Encode Data'!$J$26-SUM($U$30:BE108)&gt;=0.46,1,"")</f>
        <v>#VALUE!</v>
      </c>
      <c r="BG108" s="22" t="e">
        <f>IF('Encode Data'!$J$26-SUM($U$30:BF108)&gt;=0.46,1,"")</f>
        <v>#VALUE!</v>
      </c>
      <c r="BH108" s="22" t="e">
        <f>IF('Encode Data'!$J$26-SUM($U$30:BG108)&gt;=0.46,1,"")</f>
        <v>#VALUE!</v>
      </c>
      <c r="BI108" s="22" t="e">
        <f>IF('Encode Data'!$J$26-SUM($U$30:BH108)&gt;=0.46,1,"")</f>
        <v>#VALUE!</v>
      </c>
      <c r="BJ108" s="22" t="e">
        <f>IF('Encode Data'!$J$26-SUM($U$30:BI108)&gt;=0.46,1,"")</f>
        <v>#VALUE!</v>
      </c>
      <c r="BK108" s="22" t="e">
        <f>IF('Encode Data'!$J$26-SUM($U$30:BJ108)&gt;=0.46,1,"")</f>
        <v>#VALUE!</v>
      </c>
      <c r="BL108" s="22" t="e">
        <f>IF('Encode Data'!$J$26-SUM($U$30:BK108)&gt;=0.46,1,"")</f>
        <v>#VALUE!</v>
      </c>
      <c r="BM108" s="22" t="e">
        <f>IF('Encode Data'!$J$26-SUM($U$30:BL108)&gt;=0.46,1,"")</f>
        <v>#VALUE!</v>
      </c>
      <c r="BN108" s="22" t="e">
        <f>IF('Encode Data'!$J$26-SUM($U$30:BM108)&gt;=0.46,1,"")</f>
        <v>#VALUE!</v>
      </c>
      <c r="BO108" s="22" t="e">
        <f>IF('Encode Data'!$J$26-SUM($U$30:BN108)&gt;=0.46,1,"")</f>
        <v>#VALUE!</v>
      </c>
      <c r="BP108" s="22" t="e">
        <f>IF('Encode Data'!$J$26-SUM($U$30:BO108)&gt;=0.46,1,"")</f>
        <v>#VALUE!</v>
      </c>
      <c r="BQ108" s="22" t="e">
        <f>IF('Encode Data'!$J$26-SUM($U$30:BP108)&gt;=0.46,1,"")</f>
        <v>#VALUE!</v>
      </c>
      <c r="BR108" s="22" t="e">
        <f>IF('Encode Data'!$J$26-SUM($U$30:BQ108)&gt;=0.46,1,"")</f>
        <v>#VALUE!</v>
      </c>
      <c r="BS108" s="22" t="e">
        <f>IF('Encode Data'!$J$26-SUM($U$30:BR108)&gt;=0.46,1,"")</f>
        <v>#VALUE!</v>
      </c>
      <c r="BT108" s="22" t="e">
        <f>IF('Encode Data'!$J$26-SUM($U$30:BS108)&gt;=0.46,1,"")</f>
        <v>#VALUE!</v>
      </c>
      <c r="BU108" s="22" t="e">
        <f>IF('Encode Data'!$J$26-SUM($U$30:BT108)&gt;=0.46,1,"")</f>
        <v>#VALUE!</v>
      </c>
      <c r="BV108" s="22" t="e">
        <f>IF('Encode Data'!$J$26-SUM($U$30:BU108)&gt;=0.46,1,"")</f>
        <v>#VALUE!</v>
      </c>
      <c r="BW108" s="22" t="e">
        <f>IF('Encode Data'!$J$26-SUM($U$30:BV108)&gt;=0.46,1,"")</f>
        <v>#VALUE!</v>
      </c>
    </row>
    <row r="109" spans="21:75" x14ac:dyDescent="0.35">
      <c r="U109" s="22">
        <f>IF('Encode Data'!$E$66&gt;=0.4,1,0)</f>
        <v>0</v>
      </c>
      <c r="V109" s="22">
        <f>IF('Encode Data'!$E$26-(U109)&gt;=0.45,1,"")</f>
        <v>1</v>
      </c>
      <c r="W109" s="22" t="e">
        <f>IF('Encode Data'!$E$26-SUM($U$25:V109)&gt;=0.45,1,"")</f>
        <v>#VALUE!</v>
      </c>
    </row>
    <row r="110" spans="21:75" x14ac:dyDescent="0.35">
      <c r="U110" s="22">
        <f>IF('Encode Data'!$F$66&gt;=0.4,1,0)</f>
        <v>0</v>
      </c>
      <c r="V110" s="22">
        <f>IF('Encode Data'!$F$26-(U110)&gt;=0.4,1,"")</f>
        <v>1</v>
      </c>
      <c r="W110" s="22" t="e">
        <f>IF('Encode Data'!$F$26-SUM($U$26:V110)&gt;=0.45,1,"")</f>
        <v>#VALUE!</v>
      </c>
    </row>
    <row r="111" spans="21:75" x14ac:dyDescent="0.35">
      <c r="U111" s="22">
        <f>IF('Encode Data'!$G$66&gt;=0.4,1,0)</f>
        <v>0</v>
      </c>
      <c r="V111" s="22">
        <f>IF('Encode Data'!$G$26-(U111)&gt;=0.4,1,"")</f>
        <v>1</v>
      </c>
      <c r="W111" s="22" t="e">
        <f>IF('Encode Data'!$G$26-SUM($U$27:V111)&gt;=0.45,1,"")</f>
        <v>#VALUE!</v>
      </c>
    </row>
    <row r="112" spans="21:75" x14ac:dyDescent="0.35">
      <c r="U112" s="22">
        <f>IF('Encode Data'!$H$66&gt;=0.4,1,0)</f>
        <v>0</v>
      </c>
      <c r="V112" s="22">
        <f>IF('Encode Data'!$H$26-(U112)&gt;=0.4,1,"")</f>
        <v>1</v>
      </c>
      <c r="W112" s="22" t="e">
        <f>IF('Encode Data'!$H$26-SUM($U$28:V112)&gt;=0.45,1,"")</f>
        <v>#VALUE!</v>
      </c>
    </row>
    <row r="113" spans="21:75" x14ac:dyDescent="0.35">
      <c r="U113" s="22">
        <f>IF('Encode Data'!$I$66&gt;=0.4,1,0)</f>
        <v>0</v>
      </c>
      <c r="V113" s="22">
        <f>IF('Encode Data'!$I$26-(U113)&gt;=0.4,1,"")</f>
        <v>1</v>
      </c>
      <c r="W113" s="22" t="e">
        <f>IF('Encode Data'!$I$26-SUM($U$29:V113)&gt;=0.45,1,"")</f>
        <v>#VALUE!</v>
      </c>
    </row>
    <row r="114" spans="21:75" x14ac:dyDescent="0.35">
      <c r="U114" s="22">
        <f>IF('Encode Data'!$J$66&gt;=0.45,1,0)</f>
        <v>0</v>
      </c>
      <c r="V114" s="22" t="str">
        <f>IF('Encode Data'!$J$26-(U114)&gt;=0.45,1,"")</f>
        <v/>
      </c>
      <c r="W114" s="22" t="e">
        <f>IF('Encode Data'!$J$26-SUM($U$30:V114)&gt;=0.46,1,"")</f>
        <v>#VALUE!</v>
      </c>
      <c r="X114" s="22" t="e">
        <f>IF('Encode Data'!$J$26-SUM($U$30:W114)&gt;=0.46,1,"")</f>
        <v>#VALUE!</v>
      </c>
      <c r="Y114" s="22" t="e">
        <f>IF('Encode Data'!$J$26-SUM($U$30:X114)&gt;=0.46,1,"")</f>
        <v>#VALUE!</v>
      </c>
      <c r="Z114" s="22" t="e">
        <f>IF('Encode Data'!$J$26-SUM($U$30:Y114)&gt;=0.46,1,"")</f>
        <v>#VALUE!</v>
      </c>
      <c r="AA114" s="22" t="e">
        <f>IF('Encode Data'!$J$26-SUM($U$30:Z114)&gt;=0.46,1,"")</f>
        <v>#VALUE!</v>
      </c>
      <c r="AB114" s="22" t="e">
        <f>IF('Encode Data'!$J$26-SUM($U$30:AA114)&gt;=0.46,1,"")</f>
        <v>#VALUE!</v>
      </c>
      <c r="AC114" s="22" t="e">
        <f>IF('Encode Data'!$J$26-SUM($U$30:AB114)&gt;=0.46,1,"")</f>
        <v>#VALUE!</v>
      </c>
      <c r="AD114" s="22" t="e">
        <f>IF('Encode Data'!$J$26-SUM($U$30:AC114)&gt;=0.46,1,"")</f>
        <v>#VALUE!</v>
      </c>
      <c r="AE114" s="22" t="e">
        <f>IF('Encode Data'!$J$26-SUM($U$30:AD114)&gt;=0.46,1,"")</f>
        <v>#VALUE!</v>
      </c>
      <c r="AF114" s="22" t="e">
        <f>IF('Encode Data'!$J$26-SUM($U$30:AE114)&gt;=0.46,1,"")</f>
        <v>#VALUE!</v>
      </c>
      <c r="AG114" s="22" t="e">
        <f>IF('Encode Data'!$J$26-SUM($U$30:AF114)&gt;=0.46,1,"")</f>
        <v>#VALUE!</v>
      </c>
      <c r="AH114" s="22" t="e">
        <f>IF('Encode Data'!$J$26-SUM($U$30:AG114)&gt;=0.46,1,"")</f>
        <v>#VALUE!</v>
      </c>
      <c r="AI114" s="22" t="e">
        <f>IF('Encode Data'!$J$26-SUM($U$30:AH114)&gt;=0.46,1,"")</f>
        <v>#VALUE!</v>
      </c>
      <c r="AJ114" s="22" t="e">
        <f>IF('Encode Data'!$J$26-SUM($U$30:AI114)&gt;=0.46,1,"")</f>
        <v>#VALUE!</v>
      </c>
      <c r="AK114" s="22" t="e">
        <f>IF('Encode Data'!$J$26-SUM($U$30:AJ114)&gt;=0.46,1,"")</f>
        <v>#VALUE!</v>
      </c>
      <c r="AL114" s="22" t="e">
        <f>IF('Encode Data'!$J$26-SUM($U$30:AK114)&gt;=0.46,1,"")</f>
        <v>#VALUE!</v>
      </c>
      <c r="AM114" s="22" t="e">
        <f>IF('Encode Data'!$J$26-SUM($U$30:AL114)&gt;=0.46,1,"")</f>
        <v>#VALUE!</v>
      </c>
      <c r="AN114" s="22" t="e">
        <f>IF('Encode Data'!$J$26-SUM($U$30:AM114)&gt;=0.46,1,"")</f>
        <v>#VALUE!</v>
      </c>
      <c r="AO114" s="22" t="e">
        <f>IF('Encode Data'!$J$26-SUM($U$30:AN114)&gt;=0.46,1,"")</f>
        <v>#VALUE!</v>
      </c>
      <c r="AP114" s="22" t="e">
        <f>IF('Encode Data'!$J$26-SUM($U$30:AO114)&gt;=0.46,1,"")</f>
        <v>#VALUE!</v>
      </c>
      <c r="AQ114" s="22" t="e">
        <f>IF('Encode Data'!$J$26-SUM($U$30:AP114)&gt;=0.46,1,"")</f>
        <v>#VALUE!</v>
      </c>
      <c r="AR114" s="22" t="e">
        <f>IF('Encode Data'!$J$26-SUM($U$30:AQ114)&gt;=0.46,1,"")</f>
        <v>#VALUE!</v>
      </c>
      <c r="AS114" s="22" t="e">
        <f>IF('Encode Data'!$J$26-SUM($U$30:AR114)&gt;=0.46,1,"")</f>
        <v>#VALUE!</v>
      </c>
      <c r="AT114" s="22" t="e">
        <f>IF('Encode Data'!$J$26-SUM($U$30:AS114)&gt;=0.46,1,"")</f>
        <v>#VALUE!</v>
      </c>
      <c r="AU114" s="22" t="e">
        <f>IF('Encode Data'!$J$26-SUM($U$30:AT114)&gt;=0.46,1,"")</f>
        <v>#VALUE!</v>
      </c>
      <c r="AV114" s="22" t="e">
        <f>IF('Encode Data'!$J$26-SUM($U$30:AU114)&gt;=0.46,1,"")</f>
        <v>#VALUE!</v>
      </c>
      <c r="AW114" s="22" t="e">
        <f>IF('Encode Data'!$J$26-SUM($U$30:AV114)&gt;=0.46,1,"")</f>
        <v>#VALUE!</v>
      </c>
      <c r="AX114" s="22" t="e">
        <f>IF('Encode Data'!$J$26-SUM($U$30:AW114)&gt;=0.46,1,"")</f>
        <v>#VALUE!</v>
      </c>
      <c r="AY114" s="22" t="e">
        <f>IF('Encode Data'!$J$26-SUM($U$30:AX114)&gt;=0.46,1,"")</f>
        <v>#VALUE!</v>
      </c>
      <c r="AZ114" s="22" t="e">
        <f>IF('Encode Data'!$J$26-SUM($U$30:AY114)&gt;=0.46,1,"")</f>
        <v>#VALUE!</v>
      </c>
      <c r="BA114" s="22" t="e">
        <f>IF('Encode Data'!$J$26-SUM($U$30:AZ114)&gt;=0.46,1,"")</f>
        <v>#VALUE!</v>
      </c>
      <c r="BB114" s="22" t="e">
        <f>IF('Encode Data'!$J$26-SUM($U$30:BA114)&gt;=0.46,1,"")</f>
        <v>#VALUE!</v>
      </c>
      <c r="BC114" s="22" t="e">
        <f>IF('Encode Data'!$J$26-SUM($U$30:BB114)&gt;=0.46,1,"")</f>
        <v>#VALUE!</v>
      </c>
      <c r="BD114" s="22" t="e">
        <f>IF('Encode Data'!$J$26-SUM($U$30:BC114)&gt;=0.46,1,"")</f>
        <v>#VALUE!</v>
      </c>
      <c r="BE114" s="22" t="e">
        <f>IF('Encode Data'!$J$26-SUM($U$30:BD114)&gt;=0.46,1,"")</f>
        <v>#VALUE!</v>
      </c>
      <c r="BF114" s="22" t="e">
        <f>IF('Encode Data'!$J$26-SUM($U$30:BE114)&gt;=0.46,1,"")</f>
        <v>#VALUE!</v>
      </c>
      <c r="BG114" s="22" t="e">
        <f>IF('Encode Data'!$J$26-SUM($U$30:BF114)&gt;=0.46,1,"")</f>
        <v>#VALUE!</v>
      </c>
      <c r="BH114" s="22" t="e">
        <f>IF('Encode Data'!$J$26-SUM($U$30:BG114)&gt;=0.46,1,"")</f>
        <v>#VALUE!</v>
      </c>
      <c r="BI114" s="22" t="e">
        <f>IF('Encode Data'!$J$26-SUM($U$30:BH114)&gt;=0.46,1,"")</f>
        <v>#VALUE!</v>
      </c>
      <c r="BJ114" s="22" t="e">
        <f>IF('Encode Data'!$J$26-SUM($U$30:BI114)&gt;=0.46,1,"")</f>
        <v>#VALUE!</v>
      </c>
      <c r="BK114" s="22" t="e">
        <f>IF('Encode Data'!$J$26-SUM($U$30:BJ114)&gt;=0.46,1,"")</f>
        <v>#VALUE!</v>
      </c>
      <c r="BL114" s="22" t="e">
        <f>IF('Encode Data'!$J$26-SUM($U$30:BK114)&gt;=0.46,1,"")</f>
        <v>#VALUE!</v>
      </c>
      <c r="BM114" s="22" t="e">
        <f>IF('Encode Data'!$J$26-SUM($U$30:BL114)&gt;=0.46,1,"")</f>
        <v>#VALUE!</v>
      </c>
      <c r="BN114" s="22" t="e">
        <f>IF('Encode Data'!$J$26-SUM($U$30:BM114)&gt;=0.46,1,"")</f>
        <v>#VALUE!</v>
      </c>
      <c r="BO114" s="22" t="e">
        <f>IF('Encode Data'!$J$26-SUM($U$30:BN114)&gt;=0.46,1,"")</f>
        <v>#VALUE!</v>
      </c>
      <c r="BP114" s="22" t="e">
        <f>IF('Encode Data'!$J$26-SUM($U$30:BO114)&gt;=0.46,1,"")</f>
        <v>#VALUE!</v>
      </c>
      <c r="BQ114" s="22" t="e">
        <f>IF('Encode Data'!$J$26-SUM($U$30:BP114)&gt;=0.46,1,"")</f>
        <v>#VALUE!</v>
      </c>
      <c r="BR114" s="22" t="e">
        <f>IF('Encode Data'!$J$26-SUM($U$30:BQ114)&gt;=0.46,1,"")</f>
        <v>#VALUE!</v>
      </c>
      <c r="BS114" s="22" t="e">
        <f>IF('Encode Data'!$J$26-SUM($U$30:BR114)&gt;=0.46,1,"")</f>
        <v>#VALUE!</v>
      </c>
      <c r="BT114" s="22" t="e">
        <f>IF('Encode Data'!$J$26-SUM($U$30:BS114)&gt;=0.46,1,"")</f>
        <v>#VALUE!</v>
      </c>
      <c r="BU114" s="22" t="e">
        <f>IF('Encode Data'!$J$26-SUM($U$30:BT114)&gt;=0.46,1,"")</f>
        <v>#VALUE!</v>
      </c>
      <c r="BV114" s="22" t="e">
        <f>IF('Encode Data'!$J$26-SUM($U$30:BU114)&gt;=0.46,1,"")</f>
        <v>#VALUE!</v>
      </c>
      <c r="BW114" s="22" t="e">
        <f>IF('Encode Data'!$J$26-SUM($U$30:BV114)&gt;=0.46,1,"")</f>
        <v>#VALUE!</v>
      </c>
    </row>
    <row r="115" spans="21:75" x14ac:dyDescent="0.35">
      <c r="U115" s="22">
        <f>IF('Encode Data'!$E$69&gt;=0.4,1,0)</f>
        <v>0</v>
      </c>
      <c r="V115" s="22">
        <f>IF('Encode Data'!$E$26-(U115)&gt;=0.45,1,"")</f>
        <v>1</v>
      </c>
      <c r="W115" s="22" t="e">
        <f>IF('Encode Data'!$E$26-SUM($U$25:V115)&gt;=0.45,1,"")</f>
        <v>#VALUE!</v>
      </c>
    </row>
    <row r="116" spans="21:75" x14ac:dyDescent="0.35">
      <c r="U116" s="22">
        <f>IF('Encode Data'!$F$69&gt;=0.4,1,0)</f>
        <v>0</v>
      </c>
      <c r="V116" s="22">
        <f>IF('Encode Data'!$F$26-(U116)&gt;=0.4,1,"")</f>
        <v>1</v>
      </c>
      <c r="W116" s="22" t="e">
        <f>IF('Encode Data'!$F$26-SUM($U$26:V116)&gt;=0.45,1,"")</f>
        <v>#VALUE!</v>
      </c>
    </row>
    <row r="117" spans="21:75" x14ac:dyDescent="0.35">
      <c r="U117" s="22">
        <f>IF('Encode Data'!$G$69&gt;=0.4,1,0)</f>
        <v>0</v>
      </c>
      <c r="V117" s="22">
        <f>IF('Encode Data'!$G$26-(U117)&gt;=0.4,1,"")</f>
        <v>1</v>
      </c>
      <c r="W117" s="22" t="e">
        <f>IF('Encode Data'!$G$26-SUM($U$27:V117)&gt;=0.45,1,"")</f>
        <v>#VALUE!</v>
      </c>
    </row>
    <row r="118" spans="21:75" x14ac:dyDescent="0.35">
      <c r="U118" s="22">
        <f>IF('Encode Data'!$H$69&gt;=0.4,1,0)</f>
        <v>0</v>
      </c>
      <c r="V118" s="22">
        <f>IF('Encode Data'!$H$26-(U118)&gt;=0.4,1,"")</f>
        <v>1</v>
      </c>
      <c r="W118" s="22" t="e">
        <f>IF('Encode Data'!$H$26-SUM($U$28:V118)&gt;=0.45,1,"")</f>
        <v>#VALUE!</v>
      </c>
    </row>
    <row r="119" spans="21:75" x14ac:dyDescent="0.35">
      <c r="U119" s="22">
        <f>IF('Encode Data'!$I$69&gt;=0.4,1,0)</f>
        <v>0</v>
      </c>
      <c r="V119" s="22">
        <f>IF('Encode Data'!$I$26-(U119)&gt;=0.4,1,"")</f>
        <v>1</v>
      </c>
      <c r="W119" s="22" t="e">
        <f>IF('Encode Data'!$I$26-SUM($U$29:V119)&gt;=0.45,1,"")</f>
        <v>#VALUE!</v>
      </c>
    </row>
    <row r="120" spans="21:75" x14ac:dyDescent="0.35">
      <c r="U120" s="22">
        <f>IF('Encode Data'!$J$69&gt;=0.45,1,0)</f>
        <v>0</v>
      </c>
      <c r="V120" s="22" t="str">
        <f>IF('Encode Data'!$J$26-(U120)&gt;=0.45,1,"")</f>
        <v/>
      </c>
      <c r="W120" s="22" t="e">
        <f>IF('Encode Data'!$J$26-SUM($U$30:V120)&gt;=0.46,1,"")</f>
        <v>#VALUE!</v>
      </c>
      <c r="X120" s="22" t="e">
        <f>IF('Encode Data'!$J$26-SUM($U$30:W120)&gt;=0.46,1,"")</f>
        <v>#VALUE!</v>
      </c>
      <c r="Y120" s="22" t="e">
        <f>IF('Encode Data'!$J$26-SUM($U$30:X120)&gt;=0.46,1,"")</f>
        <v>#VALUE!</v>
      </c>
      <c r="Z120" s="22" t="e">
        <f>IF('Encode Data'!$J$26-SUM($U$30:Y120)&gt;=0.46,1,"")</f>
        <v>#VALUE!</v>
      </c>
      <c r="AA120" s="22" t="e">
        <f>IF('Encode Data'!$J$26-SUM($U$30:Z120)&gt;=0.46,1,"")</f>
        <v>#VALUE!</v>
      </c>
      <c r="AB120" s="22" t="e">
        <f>IF('Encode Data'!$J$26-SUM($U$30:AA120)&gt;=0.46,1,"")</f>
        <v>#VALUE!</v>
      </c>
      <c r="AC120" s="22" t="e">
        <f>IF('Encode Data'!$J$26-SUM($U$30:AB120)&gt;=0.46,1,"")</f>
        <v>#VALUE!</v>
      </c>
      <c r="AD120" s="22" t="e">
        <f>IF('Encode Data'!$J$26-SUM($U$30:AC120)&gt;=0.46,1,"")</f>
        <v>#VALUE!</v>
      </c>
      <c r="AE120" s="22" t="e">
        <f>IF('Encode Data'!$J$26-SUM($U$30:AD120)&gt;=0.46,1,"")</f>
        <v>#VALUE!</v>
      </c>
      <c r="AF120" s="22" t="e">
        <f>IF('Encode Data'!$J$26-SUM($U$30:AE120)&gt;=0.46,1,"")</f>
        <v>#VALUE!</v>
      </c>
      <c r="AG120" s="22" t="e">
        <f>IF('Encode Data'!$J$26-SUM($U$30:AF120)&gt;=0.46,1,"")</f>
        <v>#VALUE!</v>
      </c>
      <c r="AH120" s="22" t="e">
        <f>IF('Encode Data'!$J$26-SUM($U$30:AG120)&gt;=0.46,1,"")</f>
        <v>#VALUE!</v>
      </c>
      <c r="AI120" s="22" t="e">
        <f>IF('Encode Data'!$J$26-SUM($U$30:AH120)&gt;=0.46,1,"")</f>
        <v>#VALUE!</v>
      </c>
      <c r="AJ120" s="22" t="e">
        <f>IF('Encode Data'!$J$26-SUM($U$30:AI120)&gt;=0.46,1,"")</f>
        <v>#VALUE!</v>
      </c>
      <c r="AK120" s="22" t="e">
        <f>IF('Encode Data'!$J$26-SUM($U$30:AJ120)&gt;=0.46,1,"")</f>
        <v>#VALUE!</v>
      </c>
      <c r="AL120" s="22" t="e">
        <f>IF('Encode Data'!$J$26-SUM($U$30:AK120)&gt;=0.46,1,"")</f>
        <v>#VALUE!</v>
      </c>
      <c r="AM120" s="22" t="e">
        <f>IF('Encode Data'!$J$26-SUM($U$30:AL120)&gt;=0.46,1,"")</f>
        <v>#VALUE!</v>
      </c>
      <c r="AN120" s="22" t="e">
        <f>IF('Encode Data'!$J$26-SUM($U$30:AM120)&gt;=0.46,1,"")</f>
        <v>#VALUE!</v>
      </c>
      <c r="AO120" s="22" t="e">
        <f>IF('Encode Data'!$J$26-SUM($U$30:AN120)&gt;=0.46,1,"")</f>
        <v>#VALUE!</v>
      </c>
      <c r="AP120" s="22" t="e">
        <f>IF('Encode Data'!$J$26-SUM($U$30:AO120)&gt;=0.46,1,"")</f>
        <v>#VALUE!</v>
      </c>
      <c r="AQ120" s="22" t="e">
        <f>IF('Encode Data'!$J$26-SUM($U$30:AP120)&gt;=0.46,1,"")</f>
        <v>#VALUE!</v>
      </c>
      <c r="AR120" s="22" t="e">
        <f>IF('Encode Data'!$J$26-SUM($U$30:AQ120)&gt;=0.46,1,"")</f>
        <v>#VALUE!</v>
      </c>
      <c r="AS120" s="22" t="e">
        <f>IF('Encode Data'!$J$26-SUM($U$30:AR120)&gt;=0.46,1,"")</f>
        <v>#VALUE!</v>
      </c>
      <c r="AT120" s="22" t="e">
        <f>IF('Encode Data'!$J$26-SUM($U$30:AS120)&gt;=0.46,1,"")</f>
        <v>#VALUE!</v>
      </c>
      <c r="AU120" s="22" t="e">
        <f>IF('Encode Data'!$J$26-SUM($U$30:AT120)&gt;=0.46,1,"")</f>
        <v>#VALUE!</v>
      </c>
      <c r="AV120" s="22" t="e">
        <f>IF('Encode Data'!$J$26-SUM($U$30:AU120)&gt;=0.46,1,"")</f>
        <v>#VALUE!</v>
      </c>
      <c r="AW120" s="22" t="e">
        <f>IF('Encode Data'!$J$26-SUM($U$30:AV120)&gt;=0.46,1,"")</f>
        <v>#VALUE!</v>
      </c>
      <c r="AX120" s="22" t="e">
        <f>IF('Encode Data'!$J$26-SUM($U$30:AW120)&gt;=0.46,1,"")</f>
        <v>#VALUE!</v>
      </c>
      <c r="AY120" s="22" t="e">
        <f>IF('Encode Data'!$J$26-SUM($U$30:AX120)&gt;=0.46,1,"")</f>
        <v>#VALUE!</v>
      </c>
      <c r="AZ120" s="22" t="e">
        <f>IF('Encode Data'!$J$26-SUM($U$30:AY120)&gt;=0.46,1,"")</f>
        <v>#VALUE!</v>
      </c>
      <c r="BA120" s="22" t="e">
        <f>IF('Encode Data'!$J$26-SUM($U$30:AZ120)&gt;=0.46,1,"")</f>
        <v>#VALUE!</v>
      </c>
      <c r="BB120" s="22" t="e">
        <f>IF('Encode Data'!$J$26-SUM($U$30:BA120)&gt;=0.46,1,"")</f>
        <v>#VALUE!</v>
      </c>
      <c r="BC120" s="22" t="e">
        <f>IF('Encode Data'!$J$26-SUM($U$30:BB120)&gt;=0.46,1,"")</f>
        <v>#VALUE!</v>
      </c>
      <c r="BD120" s="22" t="e">
        <f>IF('Encode Data'!$J$26-SUM($U$30:BC120)&gt;=0.46,1,"")</f>
        <v>#VALUE!</v>
      </c>
      <c r="BE120" s="22" t="e">
        <f>IF('Encode Data'!$J$26-SUM($U$30:BD120)&gt;=0.46,1,"")</f>
        <v>#VALUE!</v>
      </c>
      <c r="BF120" s="22" t="e">
        <f>IF('Encode Data'!$J$26-SUM($U$30:BE120)&gt;=0.46,1,"")</f>
        <v>#VALUE!</v>
      </c>
      <c r="BG120" s="22" t="e">
        <f>IF('Encode Data'!$J$26-SUM($U$30:BF120)&gt;=0.46,1,"")</f>
        <v>#VALUE!</v>
      </c>
      <c r="BH120" s="22" t="e">
        <f>IF('Encode Data'!$J$26-SUM($U$30:BG120)&gt;=0.46,1,"")</f>
        <v>#VALUE!</v>
      </c>
      <c r="BI120" s="22" t="e">
        <f>IF('Encode Data'!$J$26-SUM($U$30:BH120)&gt;=0.46,1,"")</f>
        <v>#VALUE!</v>
      </c>
      <c r="BJ120" s="22" t="e">
        <f>IF('Encode Data'!$J$26-SUM($U$30:BI120)&gt;=0.46,1,"")</f>
        <v>#VALUE!</v>
      </c>
      <c r="BK120" s="22" t="e">
        <f>IF('Encode Data'!$J$26-SUM($U$30:BJ120)&gt;=0.46,1,"")</f>
        <v>#VALUE!</v>
      </c>
      <c r="BL120" s="22" t="e">
        <f>IF('Encode Data'!$J$26-SUM($U$30:BK120)&gt;=0.46,1,"")</f>
        <v>#VALUE!</v>
      </c>
      <c r="BM120" s="22" t="e">
        <f>IF('Encode Data'!$J$26-SUM($U$30:BL120)&gt;=0.46,1,"")</f>
        <v>#VALUE!</v>
      </c>
      <c r="BN120" s="22" t="e">
        <f>IF('Encode Data'!$J$26-SUM($U$30:BM120)&gt;=0.46,1,"")</f>
        <v>#VALUE!</v>
      </c>
      <c r="BO120" s="22" t="e">
        <f>IF('Encode Data'!$J$26-SUM($U$30:BN120)&gt;=0.46,1,"")</f>
        <v>#VALUE!</v>
      </c>
      <c r="BP120" s="22" t="e">
        <f>IF('Encode Data'!$J$26-SUM($U$30:BO120)&gt;=0.46,1,"")</f>
        <v>#VALUE!</v>
      </c>
      <c r="BQ120" s="22" t="e">
        <f>IF('Encode Data'!$J$26-SUM($U$30:BP120)&gt;=0.46,1,"")</f>
        <v>#VALUE!</v>
      </c>
      <c r="BR120" s="22" t="e">
        <f>IF('Encode Data'!$J$26-SUM($U$30:BQ120)&gt;=0.46,1,"")</f>
        <v>#VALUE!</v>
      </c>
      <c r="BS120" s="22" t="e">
        <f>IF('Encode Data'!$J$26-SUM($U$30:BR120)&gt;=0.46,1,"")</f>
        <v>#VALUE!</v>
      </c>
      <c r="BT120" s="22" t="e">
        <f>IF('Encode Data'!$J$26-SUM($U$30:BS120)&gt;=0.46,1,"")</f>
        <v>#VALUE!</v>
      </c>
      <c r="BU120" s="22" t="e">
        <f>IF('Encode Data'!$J$26-SUM($U$30:BT120)&gt;=0.46,1,"")</f>
        <v>#VALUE!</v>
      </c>
      <c r="BV120" s="22" t="e">
        <f>IF('Encode Data'!$J$26-SUM($U$30:BU120)&gt;=0.46,1,"")</f>
        <v>#VALUE!</v>
      </c>
      <c r="BW120" s="22" t="e">
        <f>IF('Encode Data'!$J$26-SUM($U$30:BV120)&gt;=0.46,1,"")</f>
        <v>#VALUE!</v>
      </c>
    </row>
  </sheetData>
  <sheetProtection algorithmName="SHA-512" hashValue="Iq2pfvuS765VLzPDWXvYa1Rkd7pE/tvS+rpx74uVmhizk+t0fVgK9dAQz8zsdmXbhngkc2LLGMB/tjwpZNJmhw==" saltValue="SN3OeZXqM38+q7clHvIpDw==" spinCount="100000" sheet="1" objects="1" scenarios="1"/>
  <mergeCells count="19">
    <mergeCell ref="A3:O3"/>
    <mergeCell ref="A1:N1"/>
    <mergeCell ref="A15:O15"/>
    <mergeCell ref="A16:O16"/>
    <mergeCell ref="A17:O17"/>
    <mergeCell ref="A7:O7"/>
    <mergeCell ref="A6:O6"/>
    <mergeCell ref="A5:O5"/>
    <mergeCell ref="A4:O4"/>
    <mergeCell ref="A20:Q20"/>
    <mergeCell ref="A21:Q21"/>
    <mergeCell ref="A18:O18"/>
    <mergeCell ref="A19:O19"/>
    <mergeCell ref="A8:O8"/>
    <mergeCell ref="A9:O9"/>
    <mergeCell ref="A10:O10"/>
    <mergeCell ref="A11:O11"/>
    <mergeCell ref="A12:O12"/>
    <mergeCell ref="A14:O14"/>
  </mergeCells>
  <hyperlinks>
    <hyperlink ref="A23" r:id="rId1" xr:uid="{00000000-0004-0000-0800-000000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2:A8"/>
  <sheetViews>
    <sheetView workbookViewId="0">
      <selection activeCell="C14" sqref="C14"/>
    </sheetView>
  </sheetViews>
  <sheetFormatPr defaultRowHeight="14.5" x14ac:dyDescent="0.35"/>
  <sheetData>
    <row r="2" spans="1:1" x14ac:dyDescent="0.35">
      <c r="A2" t="s">
        <v>84</v>
      </c>
    </row>
    <row r="3" spans="1:1" x14ac:dyDescent="0.35">
      <c r="A3" t="s">
        <v>85</v>
      </c>
    </row>
    <row r="4" spans="1:1" x14ac:dyDescent="0.35">
      <c r="A4" t="s">
        <v>86</v>
      </c>
    </row>
    <row r="5" spans="1:1" x14ac:dyDescent="0.35">
      <c r="A5" t="s">
        <v>87</v>
      </c>
    </row>
    <row r="6" spans="1:1" x14ac:dyDescent="0.35">
      <c r="A6" t="s">
        <v>88</v>
      </c>
    </row>
    <row r="7" spans="1:1" x14ac:dyDescent="0.35">
      <c r="A7" t="s">
        <v>89</v>
      </c>
    </row>
    <row r="8" spans="1:1" x14ac:dyDescent="0.35">
      <c r="A8" t="s">
        <v>90</v>
      </c>
    </row>
  </sheetData>
  <sheetProtection algorithmName="SHA-512" hashValue="JtarzSNZvmPfQGeVD/BdxRfq2I/eNMRek9TMtYUQXVo8fQF5Vl/J+yGBToWwvS0lIgWqRbKaFSLnR57zJwrZuQ==" saltValue="RWLt9x6e6rJNVxnEQeujyQ=="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Encode Data</vt:lpstr>
      <vt:lpstr>Print-TOS</vt:lpstr>
      <vt:lpstr>Create</vt:lpstr>
      <vt:lpstr>Eval</vt:lpstr>
      <vt:lpstr>Anlys</vt:lpstr>
      <vt:lpstr>Apply</vt:lpstr>
      <vt:lpstr>Undrtng</vt:lpstr>
      <vt:lpstr>Rembr</vt:lpstr>
      <vt:lpstr>MCQs</vt:lpstr>
      <vt:lpstr>References</vt:lpstr>
      <vt:lpstr>'Encode Data'!Print_Area</vt:lpstr>
      <vt:lpstr>'Print-TOS'!Print_Area</vt:lpstr>
      <vt:lpstr>Rembr!Print_Area</vt:lpstr>
    </vt:vector>
  </TitlesOfParts>
  <Company>DepEd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Doodz Doncillo</dc:creator>
  <cp:lastModifiedBy>KYSILYN TONGOL</cp:lastModifiedBy>
  <cp:lastPrinted>2025-09-24T05:39:53Z</cp:lastPrinted>
  <dcterms:created xsi:type="dcterms:W3CDTF">2015-07-27T04:08:45Z</dcterms:created>
  <dcterms:modified xsi:type="dcterms:W3CDTF">2025-09-25T07:42:06Z</dcterms:modified>
</cp:coreProperties>
</file>